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1212676\Desktop\"/>
    </mc:Choice>
  </mc:AlternateContent>
  <xr:revisionPtr revIDLastSave="0" documentId="8_{16D83392-C53D-4A0D-8FDE-0B1F80A8727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FlatRock2019-2024" sheetId="1" r:id="rId1"/>
    <sheet name="LeafCay2019-2026" sheetId="2" r:id="rId2"/>
    <sheet name="AllenCay" sheetId="6" r:id="rId3"/>
    <sheet name="Ucay2019-2026" sheetId="3" r:id="rId4"/>
  </sheets>
  <definedNames>
    <definedName name="_xlnm._FilterDatabase" localSheetId="1" hidden="1">'LeafCay2019-2026'!$A$1:$T$6943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6" l="1"/>
  <c r="F97" i="6"/>
  <c r="F98" i="6"/>
  <c r="F99" i="6"/>
  <c r="F100" i="6"/>
  <c r="F101" i="6"/>
  <c r="E96" i="6"/>
  <c r="E97" i="6"/>
  <c r="E98" i="6"/>
  <c r="E99" i="6"/>
  <c r="E100" i="6"/>
  <c r="E101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F80" i="6"/>
  <c r="E80" i="6"/>
  <c r="F78" i="6"/>
  <c r="F79" i="6"/>
  <c r="E78" i="6"/>
  <c r="E79" i="6"/>
  <c r="F75" i="6"/>
  <c r="F76" i="6"/>
  <c r="F77" i="6"/>
  <c r="E75" i="6"/>
  <c r="E76" i="6"/>
  <c r="E77" i="6"/>
  <c r="F74" i="6"/>
  <c r="E74" i="6"/>
  <c r="F71" i="6"/>
  <c r="F72" i="6"/>
  <c r="F73" i="6"/>
  <c r="E71" i="6"/>
  <c r="E72" i="6"/>
  <c r="E73" i="6"/>
  <c r="F68" i="6"/>
  <c r="F69" i="6"/>
  <c r="F70" i="6"/>
  <c r="E68" i="6"/>
  <c r="E69" i="6"/>
  <c r="E70" i="6"/>
  <c r="F65" i="6"/>
  <c r="F66" i="6"/>
  <c r="F67" i="6"/>
  <c r="E65" i="6"/>
  <c r="E66" i="6"/>
  <c r="E67" i="6"/>
  <c r="F58" i="6"/>
  <c r="F59" i="6"/>
  <c r="F60" i="6"/>
  <c r="F61" i="6"/>
  <c r="F62" i="6"/>
  <c r="F63" i="6"/>
  <c r="F64" i="6"/>
  <c r="E58" i="6"/>
  <c r="E59" i="6"/>
  <c r="E60" i="6"/>
  <c r="E61" i="6"/>
  <c r="E62" i="6"/>
  <c r="E63" i="6"/>
  <c r="E64" i="6"/>
  <c r="F57" i="6"/>
  <c r="E57" i="6"/>
  <c r="F55" i="6"/>
  <c r="F56" i="6"/>
  <c r="E55" i="6"/>
  <c r="E56" i="6"/>
  <c r="F53" i="6"/>
  <c r="F54" i="6"/>
  <c r="E53" i="6"/>
  <c r="E54" i="6"/>
  <c r="F51" i="6"/>
  <c r="F52" i="6"/>
  <c r="E51" i="6"/>
  <c r="E52" i="6"/>
  <c r="F49" i="6"/>
  <c r="F50" i="6"/>
  <c r="E49" i="6"/>
  <c r="E50" i="6"/>
  <c r="F47" i="6"/>
  <c r="F48" i="6"/>
  <c r="E47" i="6"/>
  <c r="E48" i="6"/>
  <c r="F43" i="6"/>
  <c r="F44" i="6"/>
  <c r="F45" i="6"/>
  <c r="F46" i="6"/>
  <c r="E43" i="6"/>
  <c r="E44" i="6"/>
  <c r="E45" i="6"/>
  <c r="E46" i="6"/>
  <c r="F39" i="6"/>
  <c r="F40" i="6"/>
  <c r="F41" i="6"/>
  <c r="F42" i="6"/>
  <c r="E39" i="6"/>
  <c r="E40" i="6"/>
  <c r="E41" i="6"/>
  <c r="E42" i="6"/>
  <c r="F36" i="6"/>
  <c r="F37" i="6"/>
  <c r="F38" i="6"/>
  <c r="E36" i="6"/>
  <c r="E37" i="6"/>
  <c r="E38" i="6"/>
  <c r="F35" i="6"/>
  <c r="E35" i="6"/>
  <c r="F33" i="6"/>
  <c r="F34" i="6"/>
  <c r="E33" i="6"/>
  <c r="E34" i="6"/>
  <c r="F30" i="6"/>
  <c r="F31" i="6"/>
  <c r="F32" i="6"/>
  <c r="E30" i="6"/>
  <c r="E31" i="6"/>
  <c r="E32" i="6"/>
  <c r="F27" i="6"/>
  <c r="F28" i="6"/>
  <c r="F29" i="6"/>
  <c r="E27" i="6"/>
  <c r="E28" i="6"/>
  <c r="E29" i="6"/>
  <c r="F24" i="6"/>
  <c r="F25" i="6"/>
  <c r="F26" i="6"/>
  <c r="E24" i="6"/>
  <c r="E25" i="6"/>
  <c r="E26" i="6"/>
  <c r="F20" i="6"/>
  <c r="F21" i="6"/>
  <c r="F22" i="6"/>
  <c r="F23" i="6"/>
  <c r="E20" i="6"/>
  <c r="E21" i="6"/>
  <c r="E22" i="6"/>
  <c r="E23" i="6"/>
  <c r="F16" i="6"/>
  <c r="F17" i="6"/>
  <c r="F18" i="6"/>
  <c r="F19" i="6"/>
  <c r="E16" i="6"/>
  <c r="E17" i="6"/>
  <c r="E18" i="6"/>
  <c r="E19" i="6"/>
  <c r="F3" i="6"/>
  <c r="F4" i="6"/>
  <c r="F5" i="6"/>
  <c r="F6" i="6"/>
  <c r="F7" i="6"/>
  <c r="F8" i="6"/>
  <c r="F9" i="6"/>
  <c r="F10" i="6"/>
  <c r="F11" i="6"/>
  <c r="F12" i="6"/>
  <c r="F13" i="6"/>
  <c r="F14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2" i="6"/>
  <c r="I50" i="1"/>
  <c r="I256" i="1"/>
  <c r="I354" i="1"/>
  <c r="I532" i="1"/>
  <c r="I303" i="1"/>
  <c r="I359" i="1"/>
  <c r="I470" i="1"/>
  <c r="I512" i="1"/>
  <c r="I304" i="1"/>
  <c r="I306" i="1"/>
  <c r="I309" i="1"/>
  <c r="I362" i="1"/>
  <c r="I310" i="1"/>
  <c r="I312" i="1"/>
  <c r="I363" i="1"/>
  <c r="I364" i="1"/>
  <c r="I513" i="1"/>
  <c r="I365" i="1"/>
  <c r="I472" i="1"/>
  <c r="I3" i="1"/>
  <c r="I14" i="1"/>
  <c r="I77" i="1"/>
  <c r="I313" i="1"/>
  <c r="I368" i="1"/>
  <c r="I533" i="1"/>
  <c r="I552" i="1"/>
  <c r="I4" i="1"/>
  <c r="I15" i="1"/>
  <c r="I226" i="1"/>
  <c r="I314" i="1"/>
  <c r="I370" i="1"/>
  <c r="I98" i="1"/>
  <c r="I315" i="1"/>
  <c r="I373" i="1"/>
  <c r="I514" i="1"/>
  <c r="I534" i="1"/>
  <c r="I99" i="1"/>
  <c r="I257" i="1"/>
  <c r="I475" i="1"/>
  <c r="I103" i="1"/>
  <c r="I317" i="1"/>
  <c r="I378" i="1"/>
  <c r="I379" i="1"/>
  <c r="I479" i="1"/>
  <c r="I536" i="1"/>
  <c r="I104" i="1"/>
  <c r="I258" i="1"/>
  <c r="I318" i="1"/>
  <c r="I480" i="1"/>
  <c r="I105" i="1"/>
  <c r="I107" i="1"/>
  <c r="I108" i="1"/>
  <c r="I188" i="1"/>
  <c r="I228" i="1"/>
  <c r="I380" i="1"/>
  <c r="I78" i="1"/>
  <c r="I109" i="1"/>
  <c r="I110" i="1"/>
  <c r="I319" i="1"/>
  <c r="I111" i="1"/>
  <c r="I320" i="1"/>
  <c r="I381" i="1"/>
  <c r="I516" i="1"/>
  <c r="I112" i="1"/>
  <c r="I229" i="1"/>
  <c r="I259" i="1"/>
  <c r="I321" i="1"/>
  <c r="I382" i="1"/>
  <c r="I517" i="1"/>
  <c r="I7" i="1"/>
  <c r="I383" i="1"/>
  <c r="I555" i="1"/>
  <c r="I114" i="1"/>
  <c r="I322" i="1"/>
  <c r="I8" i="1"/>
  <c r="I384" i="1"/>
  <c r="I385" i="1"/>
  <c r="I115" i="1"/>
  <c r="I190" i="1"/>
  <c r="I231" i="1"/>
  <c r="I260" i="1"/>
  <c r="I323" i="1"/>
  <c r="I386" i="1"/>
  <c r="I387" i="1"/>
  <c r="I388" i="1"/>
  <c r="I556" i="1"/>
  <c r="I574" i="1"/>
  <c r="I389" i="1"/>
  <c r="I481" i="1"/>
  <c r="I117" i="1"/>
  <c r="I191" i="1"/>
  <c r="I325" i="1"/>
  <c r="I518" i="1"/>
  <c r="I390" i="1"/>
  <c r="I391" i="1"/>
  <c r="I392" i="1"/>
  <c r="I519" i="1"/>
  <c r="I575" i="1"/>
  <c r="I393" i="1"/>
  <c r="I13" i="1"/>
  <c r="I395" i="1"/>
  <c r="I396" i="1"/>
  <c r="I397" i="1"/>
  <c r="I537" i="1"/>
  <c r="I21" i="1"/>
  <c r="I122" i="1"/>
  <c r="I398" i="1"/>
  <c r="I22" i="1"/>
  <c r="I192" i="1"/>
  <c r="I261" i="1"/>
  <c r="I520" i="1"/>
  <c r="I399" i="1"/>
  <c r="I558" i="1"/>
  <c r="I23" i="1"/>
  <c r="I24" i="1"/>
  <c r="I328" i="1"/>
  <c r="I400" i="1"/>
  <c r="I483" i="1"/>
  <c r="I25" i="1"/>
  <c r="I123" i="1"/>
  <c r="I484" i="1"/>
  <c r="I401" i="1"/>
  <c r="I402" i="1"/>
  <c r="I485" i="1"/>
  <c r="I521" i="1"/>
  <c r="I26" i="1"/>
  <c r="I27" i="1"/>
  <c r="I28" i="1"/>
  <c r="I29" i="1"/>
  <c r="I124" i="1"/>
  <c r="I125" i="1"/>
  <c r="I193" i="1"/>
  <c r="I329" i="1"/>
  <c r="I403" i="1"/>
  <c r="I404" i="1"/>
  <c r="I538" i="1"/>
  <c r="I559" i="1"/>
  <c r="I405" i="1"/>
  <c r="I560" i="1"/>
  <c r="I561" i="1"/>
  <c r="I409" i="1"/>
  <c r="I35" i="1"/>
  <c r="I235" i="1"/>
  <c r="I332" i="1"/>
  <c r="I415" i="1"/>
  <c r="I416" i="1"/>
  <c r="I523" i="1"/>
  <c r="I541" i="1"/>
  <c r="I417" i="1"/>
  <c r="I542" i="1"/>
  <c r="I577" i="1"/>
  <c r="I418" i="1"/>
  <c r="I37" i="1"/>
  <c r="I131" i="1"/>
  <c r="I132" i="1"/>
  <c r="I263" i="1"/>
  <c r="I486" i="1"/>
  <c r="I487" i="1"/>
  <c r="I578" i="1"/>
  <c r="I40" i="1"/>
  <c r="I41" i="1"/>
  <c r="I82" i="1"/>
  <c r="I133" i="1"/>
  <c r="I134" i="1"/>
  <c r="I196" i="1"/>
  <c r="I236" i="1"/>
  <c r="I265" i="1"/>
  <c r="I334" i="1"/>
  <c r="I422" i="1"/>
  <c r="I423" i="1"/>
  <c r="I579" i="1"/>
  <c r="I563" i="1"/>
  <c r="I44" i="1"/>
  <c r="I46" i="1"/>
  <c r="I140" i="1"/>
  <c r="I268" i="1"/>
  <c r="I335" i="1"/>
  <c r="I490" i="1"/>
  <c r="I543" i="1"/>
  <c r="I142" i="1"/>
  <c r="I580" i="1"/>
  <c r="I492" i="1"/>
  <c r="I52" i="1"/>
  <c r="I53" i="1"/>
  <c r="I144" i="1"/>
  <c r="I145" i="1"/>
  <c r="I199" i="1"/>
  <c r="I239" i="1"/>
  <c r="I270" i="1"/>
  <c r="I338" i="1"/>
  <c r="I426" i="1"/>
  <c r="I581" i="1"/>
  <c r="I85" i="1"/>
  <c r="I146" i="1"/>
  <c r="I147" i="1"/>
  <c r="I493" i="1"/>
  <c r="I86" i="1"/>
  <c r="I148" i="1"/>
  <c r="I271" i="1"/>
  <c r="I494" i="1"/>
  <c r="I200" i="1"/>
  <c r="I273" i="1"/>
  <c r="I428" i="1"/>
  <c r="I495" i="1"/>
  <c r="I54" i="1"/>
  <c r="I55" i="1"/>
  <c r="I87" i="1"/>
  <c r="I151" i="1"/>
  <c r="I56" i="1"/>
  <c r="I88" i="1"/>
  <c r="I152" i="1"/>
  <c r="I340" i="1"/>
  <c r="I429" i="1"/>
  <c r="I57" i="1"/>
  <c r="I89" i="1"/>
  <c r="I201" i="1"/>
  <c r="I274" i="1"/>
  <c r="I341" i="1"/>
  <c r="I58" i="1"/>
  <c r="I59" i="1"/>
  <c r="I90" i="1"/>
  <c r="I153" i="1"/>
  <c r="I275" i="1"/>
  <c r="I342" i="1"/>
  <c r="I430" i="1"/>
  <c r="I431" i="1"/>
  <c r="I432" i="1"/>
  <c r="I66" i="1"/>
  <c r="I496" i="1"/>
  <c r="I67" i="1"/>
  <c r="I92" i="1"/>
  <c r="I68" i="1"/>
  <c r="I161" i="1"/>
  <c r="I278" i="1"/>
  <c r="I497" i="1"/>
  <c r="I164" i="1"/>
  <c r="I435" i="1"/>
  <c r="I498" i="1"/>
  <c r="I582" i="1"/>
  <c r="I71" i="1"/>
  <c r="I167" i="1"/>
  <c r="I281" i="1"/>
  <c r="I526" i="1"/>
  <c r="I93" i="1"/>
  <c r="I527" i="1"/>
  <c r="I72" i="1"/>
  <c r="I168" i="1"/>
  <c r="I207" i="1"/>
  <c r="I73" i="1"/>
  <c r="I170" i="1"/>
  <c r="I283" i="1"/>
  <c r="I343" i="1"/>
  <c r="I439" i="1"/>
  <c r="I500" i="1"/>
  <c r="I528" i="1"/>
  <c r="I546" i="1"/>
  <c r="I566" i="1"/>
  <c r="I2" i="1"/>
  <c r="I94" i="1"/>
  <c r="I75" i="1"/>
  <c r="I95" i="1"/>
  <c r="I172" i="1"/>
  <c r="I208" i="1"/>
  <c r="I241" i="1"/>
  <c r="I344" i="1"/>
  <c r="I501" i="1"/>
  <c r="I567" i="1"/>
  <c r="I76" i="1"/>
  <c r="I209" i="1"/>
  <c r="I284" i="1"/>
  <c r="I440" i="1"/>
  <c r="I210" i="1"/>
  <c r="I285" i="1"/>
  <c r="I173" i="1"/>
  <c r="I174" i="1"/>
  <c r="I175" i="1"/>
  <c r="I286" i="1"/>
  <c r="I345" i="1"/>
  <c r="I441" i="1"/>
  <c r="I568" i="1"/>
  <c r="I583" i="1"/>
  <c r="I176" i="1"/>
  <c r="I242" i="1"/>
  <c r="I287" i="1"/>
  <c r="I177" i="1"/>
  <c r="I178" i="1"/>
  <c r="I502" i="1"/>
  <c r="I529" i="1"/>
  <c r="I180" i="1"/>
  <c r="I181" i="1"/>
  <c r="I288" i="1"/>
  <c r="I443" i="1"/>
  <c r="I182" i="1"/>
  <c r="I444" i="1"/>
  <c r="I503" i="1"/>
  <c r="I547" i="1"/>
  <c r="I183" i="1"/>
  <c r="I346" i="1"/>
  <c r="I445" i="1"/>
  <c r="I446" i="1"/>
  <c r="I184" i="1"/>
  <c r="I243" i="1"/>
  <c r="I448" i="1"/>
  <c r="I449" i="1"/>
  <c r="I504" i="1"/>
  <c r="I548" i="1"/>
  <c r="I185" i="1"/>
  <c r="I450" i="1"/>
  <c r="I186" i="1"/>
  <c r="I212" i="1"/>
  <c r="I213" i="1"/>
  <c r="I451" i="1"/>
  <c r="I530" i="1"/>
  <c r="I569" i="1"/>
  <c r="I214" i="1"/>
  <c r="I215" i="1"/>
  <c r="I452" i="1"/>
  <c r="I505" i="1"/>
  <c r="I216" i="1"/>
  <c r="I289" i="1"/>
  <c r="I347" i="1"/>
  <c r="I217" i="1"/>
  <c r="I290" i="1"/>
  <c r="I218" i="1"/>
  <c r="I453" i="1"/>
  <c r="I219" i="1"/>
  <c r="I349" i="1"/>
  <c r="I454" i="1"/>
  <c r="I245" i="1"/>
  <c r="I291" i="1"/>
  <c r="I220" i="1"/>
  <c r="I221" i="1"/>
  <c r="I455" i="1"/>
  <c r="I292" i="1"/>
  <c r="I222" i="1"/>
  <c r="I224" i="1"/>
  <c r="I584" i="1"/>
  <c r="I225" i="1"/>
  <c r="I585" i="1"/>
  <c r="I249" i="1"/>
  <c r="I250" i="1"/>
  <c r="I462" i="1"/>
  <c r="I508" i="1"/>
  <c r="I251" i="1"/>
  <c r="I294" i="1"/>
  <c r="I295" i="1"/>
  <c r="I509" i="1"/>
  <c r="I296" i="1"/>
  <c r="I297" i="1"/>
  <c r="I463" i="1"/>
  <c r="I298" i="1"/>
  <c r="I464" i="1"/>
  <c r="I510" i="1"/>
  <c r="I549" i="1"/>
  <c r="I587" i="1"/>
  <c r="I588" i="1"/>
  <c r="I299" i="1"/>
  <c r="I465" i="1"/>
  <c r="I466" i="1"/>
  <c r="I467" i="1"/>
  <c r="I511" i="1"/>
  <c r="I253" i="1"/>
  <c r="I300" i="1"/>
  <c r="I252" i="1"/>
  <c r="F253" i="1"/>
  <c r="F300" i="1"/>
  <c r="F254" i="1"/>
  <c r="F255" i="1"/>
  <c r="F353" i="1"/>
  <c r="F256" i="1"/>
  <c r="F354" i="1"/>
  <c r="F532" i="1"/>
  <c r="F301" i="1"/>
  <c r="F355" i="1"/>
  <c r="F356" i="1"/>
  <c r="F468" i="1"/>
  <c r="F550" i="1"/>
  <c r="F302" i="1"/>
  <c r="F357" i="1"/>
  <c r="F358" i="1"/>
  <c r="F469" i="1"/>
  <c r="F303" i="1"/>
  <c r="F359" i="1"/>
  <c r="F470" i="1"/>
  <c r="F512" i="1"/>
  <c r="F304" i="1"/>
  <c r="F305" i="1"/>
  <c r="F360" i="1"/>
  <c r="F306" i="1"/>
  <c r="F307" i="1"/>
  <c r="F471" i="1"/>
  <c r="F308" i="1"/>
  <c r="F361" i="1"/>
  <c r="F309" i="1"/>
  <c r="F362" i="1"/>
  <c r="F310" i="1"/>
  <c r="F311" i="1"/>
  <c r="F312" i="1"/>
  <c r="F363" i="1"/>
  <c r="F364" i="1"/>
  <c r="F513" i="1"/>
  <c r="F551" i="1"/>
  <c r="F571" i="1"/>
  <c r="F365" i="1"/>
  <c r="F472" i="1"/>
  <c r="F3" i="1"/>
  <c r="F14" i="1"/>
  <c r="F77" i="1"/>
  <c r="F366" i="1"/>
  <c r="F367" i="1"/>
  <c r="F313" i="1"/>
  <c r="F368" i="1"/>
  <c r="F533" i="1"/>
  <c r="F552" i="1"/>
  <c r="F4" i="1"/>
  <c r="F15" i="1"/>
  <c r="F226" i="1"/>
  <c r="F314" i="1"/>
  <c r="F369" i="1"/>
  <c r="F553" i="1"/>
  <c r="F370" i="1"/>
  <c r="F5" i="1"/>
  <c r="F96" i="1"/>
  <c r="F97" i="1"/>
  <c r="F187" i="1"/>
  <c r="F371" i="1"/>
  <c r="F473" i="1"/>
  <c r="F372" i="1"/>
  <c r="F474" i="1"/>
  <c r="F98" i="1"/>
  <c r="F315" i="1"/>
  <c r="F373" i="1"/>
  <c r="F514" i="1"/>
  <c r="F534" i="1"/>
  <c r="F99" i="1"/>
  <c r="F257" i="1"/>
  <c r="F475" i="1"/>
  <c r="F6" i="1"/>
  <c r="F374" i="1"/>
  <c r="F476" i="1"/>
  <c r="F535" i="1"/>
  <c r="F375" i="1"/>
  <c r="F572" i="1"/>
  <c r="F100" i="1"/>
  <c r="F477" i="1"/>
  <c r="F573" i="1"/>
  <c r="F101" i="1"/>
  <c r="F227" i="1"/>
  <c r="F376" i="1"/>
  <c r="F478" i="1"/>
  <c r="F515" i="1"/>
  <c r="F102" i="1"/>
  <c r="F316" i="1"/>
  <c r="F377" i="1"/>
  <c r="F103" i="1"/>
  <c r="F317" i="1"/>
  <c r="F378" i="1"/>
  <c r="F379" i="1"/>
  <c r="F479" i="1"/>
  <c r="F536" i="1"/>
  <c r="F104" i="1"/>
  <c r="F258" i="1"/>
  <c r="F318" i="1"/>
  <c r="F480" i="1"/>
  <c r="F105" i="1"/>
  <c r="F106" i="1"/>
  <c r="F107" i="1"/>
  <c r="F108" i="1"/>
  <c r="F188" i="1"/>
  <c r="F228" i="1"/>
  <c r="F380" i="1"/>
  <c r="F78" i="1"/>
  <c r="F109" i="1"/>
  <c r="F110" i="1"/>
  <c r="F319" i="1"/>
  <c r="F111" i="1"/>
  <c r="F320" i="1"/>
  <c r="F381" i="1"/>
  <c r="F516" i="1"/>
  <c r="F554" i="1"/>
  <c r="F112" i="1"/>
  <c r="F229" i="1"/>
  <c r="F259" i="1"/>
  <c r="F321" i="1"/>
  <c r="F382" i="1"/>
  <c r="F517" i="1"/>
  <c r="F7" i="1"/>
  <c r="F16" i="1"/>
  <c r="F113" i="1"/>
  <c r="F189" i="1"/>
  <c r="F230" i="1"/>
  <c r="F383" i="1"/>
  <c r="F555" i="1"/>
  <c r="F114" i="1"/>
  <c r="F322" i="1"/>
  <c r="F8" i="1"/>
  <c r="F384" i="1"/>
  <c r="F385" i="1"/>
  <c r="F115" i="1"/>
  <c r="F190" i="1"/>
  <c r="F231" i="1"/>
  <c r="F260" i="1"/>
  <c r="F323" i="1"/>
  <c r="F386" i="1"/>
  <c r="F387" i="1"/>
  <c r="F388" i="1"/>
  <c r="F556" i="1"/>
  <c r="F574" i="1"/>
  <c r="F9" i="1"/>
  <c r="F17" i="1"/>
  <c r="F18" i="1"/>
  <c r="F116" i="1"/>
  <c r="F232" i="1"/>
  <c r="F324" i="1"/>
  <c r="F389" i="1"/>
  <c r="F481" i="1"/>
  <c r="F117" i="1"/>
  <c r="F191" i="1"/>
  <c r="F325" i="1"/>
  <c r="F518" i="1"/>
  <c r="F557" i="1"/>
  <c r="F10" i="1"/>
  <c r="F79" i="1"/>
  <c r="F118" i="1"/>
  <c r="F119" i="1"/>
  <c r="F233" i="1"/>
  <c r="F326" i="1"/>
  <c r="F390" i="1"/>
  <c r="F11" i="1"/>
  <c r="F391" i="1"/>
  <c r="F392" i="1"/>
  <c r="F519" i="1"/>
  <c r="F575" i="1"/>
  <c r="F393" i="1"/>
  <c r="F394" i="1"/>
  <c r="F12" i="1"/>
  <c r="F19" i="1"/>
  <c r="F13" i="1"/>
  <c r="F395" i="1"/>
  <c r="F396" i="1"/>
  <c r="F20" i="1"/>
  <c r="F120" i="1"/>
  <c r="F121" i="1"/>
  <c r="F327" i="1"/>
  <c r="F482" i="1"/>
  <c r="F397" i="1"/>
  <c r="F537" i="1"/>
  <c r="F21" i="1"/>
  <c r="F122" i="1"/>
  <c r="F398" i="1"/>
  <c r="F22" i="1"/>
  <c r="F192" i="1"/>
  <c r="F261" i="1"/>
  <c r="F520" i="1"/>
  <c r="F399" i="1"/>
  <c r="F558" i="1"/>
  <c r="F23" i="1"/>
  <c r="F24" i="1"/>
  <c r="F328" i="1"/>
  <c r="F400" i="1"/>
  <c r="F483" i="1"/>
  <c r="F576" i="1"/>
  <c r="F25" i="1"/>
  <c r="F123" i="1"/>
  <c r="F484" i="1"/>
  <c r="F401" i="1"/>
  <c r="F402" i="1"/>
  <c r="F485" i="1"/>
  <c r="F521" i="1"/>
  <c r="F26" i="1"/>
  <c r="F27" i="1"/>
  <c r="F28" i="1"/>
  <c r="F29" i="1"/>
  <c r="F124" i="1"/>
  <c r="F125" i="1"/>
  <c r="F193" i="1"/>
  <c r="F329" i="1"/>
  <c r="F403" i="1"/>
  <c r="F404" i="1"/>
  <c r="F538" i="1"/>
  <c r="F559" i="1"/>
  <c r="F405" i="1"/>
  <c r="F560" i="1"/>
  <c r="F30" i="1"/>
  <c r="F126" i="1"/>
  <c r="F234" i="1"/>
  <c r="F330" i="1"/>
  <c r="F406" i="1"/>
  <c r="F407" i="1"/>
  <c r="F408" i="1"/>
  <c r="F522" i="1"/>
  <c r="F539" i="1"/>
  <c r="F561" i="1"/>
  <c r="F409" i="1"/>
  <c r="F31" i="1"/>
  <c r="F32" i="1"/>
  <c r="F80" i="1"/>
  <c r="F127" i="1"/>
  <c r="F128" i="1"/>
  <c r="F410" i="1"/>
  <c r="F411" i="1"/>
  <c r="F412" i="1"/>
  <c r="F33" i="1"/>
  <c r="F34" i="1"/>
  <c r="F129" i="1"/>
  <c r="F194" i="1"/>
  <c r="F331" i="1"/>
  <c r="F413" i="1"/>
  <c r="F540" i="1"/>
  <c r="F414" i="1"/>
  <c r="F562" i="1"/>
  <c r="F35" i="1"/>
  <c r="F235" i="1"/>
  <c r="F332" i="1"/>
  <c r="F415" i="1"/>
  <c r="F416" i="1"/>
  <c r="F523" i="1"/>
  <c r="F541" i="1"/>
  <c r="F417" i="1"/>
  <c r="F542" i="1"/>
  <c r="F577" i="1"/>
  <c r="F36" i="1"/>
  <c r="F81" i="1"/>
  <c r="F130" i="1"/>
  <c r="F195" i="1"/>
  <c r="F262" i="1"/>
  <c r="F418" i="1"/>
  <c r="F37" i="1"/>
  <c r="F131" i="1"/>
  <c r="F132" i="1"/>
  <c r="F263" i="1"/>
  <c r="F486" i="1"/>
  <c r="F38" i="1"/>
  <c r="F39" i="1"/>
  <c r="F264" i="1"/>
  <c r="F333" i="1"/>
  <c r="F419" i="1"/>
  <c r="F420" i="1"/>
  <c r="F421" i="1"/>
  <c r="F487" i="1"/>
  <c r="F578" i="1"/>
  <c r="F40" i="1"/>
  <c r="F41" i="1"/>
  <c r="F82" i="1"/>
  <c r="F133" i="1"/>
  <c r="F134" i="1"/>
  <c r="F196" i="1"/>
  <c r="F236" i="1"/>
  <c r="F265" i="1"/>
  <c r="F334" i="1"/>
  <c r="F422" i="1"/>
  <c r="F423" i="1"/>
  <c r="F579" i="1"/>
  <c r="F42" i="1"/>
  <c r="F135" i="1"/>
  <c r="F136" i="1"/>
  <c r="F266" i="1"/>
  <c r="F424" i="1"/>
  <c r="F524" i="1"/>
  <c r="F563" i="1"/>
  <c r="F488" i="1"/>
  <c r="F43" i="1"/>
  <c r="F137" i="1"/>
  <c r="F44" i="1"/>
  <c r="F45" i="1"/>
  <c r="F83" i="1"/>
  <c r="F138" i="1"/>
  <c r="F139" i="1"/>
  <c r="F197" i="1"/>
  <c r="F267" i="1"/>
  <c r="F425" i="1"/>
  <c r="F489" i="1"/>
  <c r="F46" i="1"/>
  <c r="F140" i="1"/>
  <c r="F268" i="1"/>
  <c r="F335" i="1"/>
  <c r="F490" i="1"/>
  <c r="F543" i="1"/>
  <c r="F47" i="1"/>
  <c r="F48" i="1"/>
  <c r="F237" i="1"/>
  <c r="F49" i="1"/>
  <c r="F84" i="1"/>
  <c r="F141" i="1"/>
  <c r="F238" i="1"/>
  <c r="F269" i="1"/>
  <c r="F336" i="1"/>
  <c r="F491" i="1"/>
  <c r="F544" i="1"/>
  <c r="F564" i="1"/>
  <c r="F50" i="1"/>
  <c r="F142" i="1"/>
  <c r="F51" i="1"/>
  <c r="F143" i="1"/>
  <c r="F198" i="1"/>
  <c r="F337" i="1"/>
  <c r="F545" i="1"/>
  <c r="F580" i="1"/>
  <c r="F492" i="1"/>
  <c r="F52" i="1"/>
  <c r="F53" i="1"/>
  <c r="F144" i="1"/>
  <c r="F145" i="1"/>
  <c r="F199" i="1"/>
  <c r="F239" i="1"/>
  <c r="F270" i="1"/>
  <c r="F338" i="1"/>
  <c r="F426" i="1"/>
  <c r="F581" i="1"/>
  <c r="F85" i="1"/>
  <c r="F146" i="1"/>
  <c r="F147" i="1"/>
  <c r="F493" i="1"/>
  <c r="F86" i="1"/>
  <c r="F148" i="1"/>
  <c r="F271" i="1"/>
  <c r="F494" i="1"/>
  <c r="F149" i="1"/>
  <c r="F150" i="1"/>
  <c r="F272" i="1"/>
  <c r="F339" i="1"/>
  <c r="F427" i="1"/>
  <c r="F200" i="1"/>
  <c r="F273" i="1"/>
  <c r="F428" i="1"/>
  <c r="F495" i="1"/>
  <c r="F54" i="1"/>
  <c r="F55" i="1"/>
  <c r="F87" i="1"/>
  <c r="F151" i="1"/>
  <c r="F56" i="1"/>
  <c r="F88" i="1"/>
  <c r="F152" i="1"/>
  <c r="F340" i="1"/>
  <c r="F429" i="1"/>
  <c r="F57" i="1"/>
  <c r="F89" i="1"/>
  <c r="F201" i="1"/>
  <c r="F274" i="1"/>
  <c r="F341" i="1"/>
  <c r="F58" i="1"/>
  <c r="F59" i="1"/>
  <c r="F90" i="1"/>
  <c r="F153" i="1"/>
  <c r="F275" i="1"/>
  <c r="F342" i="1"/>
  <c r="F430" i="1"/>
  <c r="F431" i="1"/>
  <c r="F432" i="1"/>
  <c r="F60" i="1"/>
  <c r="F61" i="1"/>
  <c r="F154" i="1"/>
  <c r="F276" i="1"/>
  <c r="F62" i="1"/>
  <c r="F63" i="1"/>
  <c r="F155" i="1"/>
  <c r="F202" i="1"/>
  <c r="F64" i="1"/>
  <c r="F156" i="1"/>
  <c r="F65" i="1"/>
  <c r="F91" i="1"/>
  <c r="F157" i="1"/>
  <c r="F158" i="1"/>
  <c r="F433" i="1"/>
  <c r="F525" i="1"/>
  <c r="F66" i="1"/>
  <c r="F496" i="1"/>
  <c r="F67" i="1"/>
  <c r="F92" i="1"/>
  <c r="F68" i="1"/>
  <c r="F159" i="1"/>
  <c r="F160" i="1"/>
  <c r="F203" i="1"/>
  <c r="F277" i="1"/>
  <c r="F161" i="1"/>
  <c r="F278" i="1"/>
  <c r="F497" i="1"/>
  <c r="F162" i="1"/>
  <c r="F204" i="1"/>
  <c r="F434" i="1"/>
  <c r="F163" i="1"/>
  <c r="F205" i="1"/>
  <c r="F279" i="1"/>
  <c r="F164" i="1"/>
  <c r="F435" i="1"/>
  <c r="F498" i="1"/>
  <c r="F582" i="1"/>
  <c r="F69" i="1"/>
  <c r="F165" i="1"/>
  <c r="F280" i="1"/>
  <c r="F436" i="1"/>
  <c r="F70" i="1"/>
  <c r="F166" i="1"/>
  <c r="F206" i="1"/>
  <c r="F437" i="1"/>
  <c r="F438" i="1"/>
  <c r="F499" i="1"/>
  <c r="F565" i="1"/>
  <c r="F71" i="1"/>
  <c r="F167" i="1"/>
  <c r="F281" i="1"/>
  <c r="F526" i="1"/>
  <c r="F93" i="1"/>
  <c r="F527" i="1"/>
  <c r="F72" i="1"/>
  <c r="F168" i="1"/>
  <c r="F207" i="1"/>
  <c r="F169" i="1"/>
  <c r="F240" i="1"/>
  <c r="F282" i="1"/>
  <c r="F73" i="1"/>
  <c r="F170" i="1"/>
  <c r="F283" i="1"/>
  <c r="F343" i="1"/>
  <c r="F439" i="1"/>
  <c r="F500" i="1"/>
  <c r="F528" i="1"/>
  <c r="F546" i="1"/>
  <c r="F566" i="1"/>
  <c r="F2" i="1"/>
  <c r="F94" i="1"/>
  <c r="F74" i="1"/>
  <c r="F171" i="1"/>
  <c r="F75" i="1"/>
  <c r="F95" i="1"/>
  <c r="F172" i="1"/>
  <c r="F208" i="1"/>
  <c r="F241" i="1"/>
  <c r="F344" i="1"/>
  <c r="F501" i="1"/>
  <c r="F567" i="1"/>
  <c r="F76" i="1"/>
  <c r="F209" i="1"/>
  <c r="F284" i="1"/>
  <c r="F440" i="1"/>
  <c r="F210" i="1"/>
  <c r="F285" i="1"/>
  <c r="F173" i="1"/>
  <c r="F174" i="1"/>
  <c r="F175" i="1"/>
  <c r="F286" i="1"/>
  <c r="F345" i="1"/>
  <c r="F441" i="1"/>
  <c r="F568" i="1"/>
  <c r="F583" i="1"/>
  <c r="F176" i="1"/>
  <c r="F242" i="1"/>
  <c r="F287" i="1"/>
  <c r="F177" i="1"/>
  <c r="F178" i="1"/>
  <c r="F502" i="1"/>
  <c r="F529" i="1"/>
  <c r="F179" i="1"/>
  <c r="F442" i="1"/>
  <c r="F180" i="1"/>
  <c r="F181" i="1"/>
  <c r="F288" i="1"/>
  <c r="F443" i="1"/>
  <c r="F182" i="1"/>
  <c r="F444" i="1"/>
  <c r="F503" i="1"/>
  <c r="F547" i="1"/>
  <c r="F183" i="1"/>
  <c r="F346" i="1"/>
  <c r="F445" i="1"/>
  <c r="F446" i="1"/>
  <c r="F211" i="1"/>
  <c r="F447" i="1"/>
  <c r="F184" i="1"/>
  <c r="F243" i="1"/>
  <c r="F448" i="1"/>
  <c r="F449" i="1"/>
  <c r="F504" i="1"/>
  <c r="F548" i="1"/>
  <c r="F185" i="1"/>
  <c r="F450" i="1"/>
  <c r="F186" i="1"/>
  <c r="F212" i="1"/>
  <c r="F213" i="1"/>
  <c r="F451" i="1"/>
  <c r="F530" i="1"/>
  <c r="F569" i="1"/>
  <c r="F214" i="1"/>
  <c r="F215" i="1"/>
  <c r="F452" i="1"/>
  <c r="F505" i="1"/>
  <c r="F216" i="1"/>
  <c r="F289" i="1"/>
  <c r="F347" i="1"/>
  <c r="F244" i="1"/>
  <c r="F348" i="1"/>
  <c r="F506" i="1"/>
  <c r="F217" i="1"/>
  <c r="F290" i="1"/>
  <c r="F218" i="1"/>
  <c r="F453" i="1"/>
  <c r="F219" i="1"/>
  <c r="F349" i="1"/>
  <c r="F454" i="1"/>
  <c r="F245" i="1"/>
  <c r="F291" i="1"/>
  <c r="F220" i="1"/>
  <c r="F221" i="1"/>
  <c r="F455" i="1"/>
  <c r="F292" i="1"/>
  <c r="F222" i="1"/>
  <c r="F223" i="1"/>
  <c r="F350" i="1"/>
  <c r="F246" i="1"/>
  <c r="F224" i="1"/>
  <c r="F247" i="1"/>
  <c r="F351" i="1"/>
  <c r="F456" i="1"/>
  <c r="F457" i="1"/>
  <c r="F531" i="1"/>
  <c r="F584" i="1"/>
  <c r="F225" i="1"/>
  <c r="F585" i="1"/>
  <c r="F293" i="1"/>
  <c r="F458" i="1"/>
  <c r="F507" i="1"/>
  <c r="F570" i="1"/>
  <c r="F586" i="1"/>
  <c r="F248" i="1"/>
  <c r="F352" i="1"/>
  <c r="F459" i="1"/>
  <c r="F460" i="1"/>
  <c r="F461" i="1"/>
  <c r="F249" i="1"/>
  <c r="F250" i="1"/>
  <c r="F462" i="1"/>
  <c r="F508" i="1"/>
  <c r="F251" i="1"/>
  <c r="F294" i="1"/>
  <c r="F295" i="1"/>
  <c r="F509" i="1"/>
  <c r="F296" i="1"/>
  <c r="F297" i="1"/>
  <c r="F463" i="1"/>
  <c r="F298" i="1"/>
  <c r="F464" i="1"/>
  <c r="F510" i="1"/>
  <c r="F549" i="1"/>
  <c r="F587" i="1"/>
  <c r="F588" i="1"/>
  <c r="F299" i="1"/>
  <c r="F465" i="1"/>
  <c r="F466" i="1"/>
  <c r="F467" i="1"/>
  <c r="F511" i="1"/>
  <c r="F252" i="1"/>
  <c r="E550" i="1"/>
  <c r="E302" i="1"/>
  <c r="E357" i="1"/>
  <c r="E358" i="1"/>
  <c r="E469" i="1"/>
  <c r="E303" i="1"/>
  <c r="E359" i="1"/>
  <c r="E470" i="1"/>
  <c r="E512" i="1"/>
  <c r="E304" i="1"/>
  <c r="E305" i="1"/>
  <c r="E360" i="1"/>
  <c r="E306" i="1"/>
  <c r="E307" i="1"/>
  <c r="E471" i="1"/>
  <c r="E308" i="1"/>
  <c r="E361" i="1"/>
  <c r="E309" i="1"/>
  <c r="E362" i="1"/>
  <c r="E310" i="1"/>
  <c r="E311" i="1"/>
  <c r="E312" i="1"/>
  <c r="E363" i="1"/>
  <c r="E364" i="1"/>
  <c r="E513" i="1"/>
  <c r="E551" i="1"/>
  <c r="E571" i="1"/>
  <c r="E365" i="1"/>
  <c r="E472" i="1"/>
  <c r="E3" i="1"/>
  <c r="E14" i="1"/>
  <c r="E77" i="1"/>
  <c r="E366" i="1"/>
  <c r="E367" i="1"/>
  <c r="E313" i="1"/>
  <c r="E368" i="1"/>
  <c r="E533" i="1"/>
  <c r="E552" i="1"/>
  <c r="E4" i="1"/>
  <c r="E15" i="1"/>
  <c r="E226" i="1"/>
  <c r="E314" i="1"/>
  <c r="E369" i="1"/>
  <c r="E553" i="1"/>
  <c r="E370" i="1"/>
  <c r="E5" i="1"/>
  <c r="E96" i="1"/>
  <c r="E97" i="1"/>
  <c r="E187" i="1"/>
  <c r="E371" i="1"/>
  <c r="E473" i="1"/>
  <c r="E372" i="1"/>
  <c r="E474" i="1"/>
  <c r="E98" i="1"/>
  <c r="E315" i="1"/>
  <c r="E373" i="1"/>
  <c r="E514" i="1"/>
  <c r="E534" i="1"/>
  <c r="E99" i="1"/>
  <c r="E257" i="1"/>
  <c r="E475" i="1"/>
  <c r="E6" i="1"/>
  <c r="E374" i="1"/>
  <c r="E476" i="1"/>
  <c r="E535" i="1"/>
  <c r="E375" i="1"/>
  <c r="E572" i="1"/>
  <c r="E100" i="1"/>
  <c r="E477" i="1"/>
  <c r="E573" i="1"/>
  <c r="E101" i="1"/>
  <c r="E227" i="1"/>
  <c r="E376" i="1"/>
  <c r="E478" i="1"/>
  <c r="E515" i="1"/>
  <c r="E102" i="1"/>
  <c r="E316" i="1"/>
  <c r="E377" i="1"/>
  <c r="E103" i="1"/>
  <c r="E317" i="1"/>
  <c r="E378" i="1"/>
  <c r="E379" i="1"/>
  <c r="E479" i="1"/>
  <c r="E536" i="1"/>
  <c r="E104" i="1"/>
  <c r="E258" i="1"/>
  <c r="E318" i="1"/>
  <c r="E480" i="1"/>
  <c r="E105" i="1"/>
  <c r="E106" i="1"/>
  <c r="E107" i="1"/>
  <c r="E108" i="1"/>
  <c r="E188" i="1"/>
  <c r="E228" i="1"/>
  <c r="E380" i="1"/>
  <c r="E78" i="1"/>
  <c r="E109" i="1"/>
  <c r="E110" i="1"/>
  <c r="E319" i="1"/>
  <c r="E111" i="1"/>
  <c r="E320" i="1"/>
  <c r="E381" i="1"/>
  <c r="E516" i="1"/>
  <c r="E554" i="1"/>
  <c r="E112" i="1"/>
  <c r="E229" i="1"/>
  <c r="E259" i="1"/>
  <c r="E321" i="1"/>
  <c r="E382" i="1"/>
  <c r="E517" i="1"/>
  <c r="E7" i="1"/>
  <c r="E16" i="1"/>
  <c r="E113" i="1"/>
  <c r="E189" i="1"/>
  <c r="E230" i="1"/>
  <c r="E383" i="1"/>
  <c r="E555" i="1"/>
  <c r="E114" i="1"/>
  <c r="E322" i="1"/>
  <c r="E8" i="1"/>
  <c r="E384" i="1"/>
  <c r="E385" i="1"/>
  <c r="E115" i="1"/>
  <c r="E190" i="1"/>
  <c r="E231" i="1"/>
  <c r="E260" i="1"/>
  <c r="E323" i="1"/>
  <c r="E386" i="1"/>
  <c r="E387" i="1"/>
  <c r="E388" i="1"/>
  <c r="E556" i="1"/>
  <c r="E574" i="1"/>
  <c r="E9" i="1"/>
  <c r="E17" i="1"/>
  <c r="E18" i="1"/>
  <c r="E116" i="1"/>
  <c r="E232" i="1"/>
  <c r="E324" i="1"/>
  <c r="E389" i="1"/>
  <c r="E481" i="1"/>
  <c r="E117" i="1"/>
  <c r="E191" i="1"/>
  <c r="E325" i="1"/>
  <c r="E518" i="1"/>
  <c r="E557" i="1"/>
  <c r="E10" i="1"/>
  <c r="E79" i="1"/>
  <c r="E118" i="1"/>
  <c r="E119" i="1"/>
  <c r="E233" i="1"/>
  <c r="E326" i="1"/>
  <c r="E390" i="1"/>
  <c r="E11" i="1"/>
  <c r="E391" i="1"/>
  <c r="E392" i="1"/>
  <c r="E519" i="1"/>
  <c r="E575" i="1"/>
  <c r="E393" i="1"/>
  <c r="E394" i="1"/>
  <c r="E12" i="1"/>
  <c r="E19" i="1"/>
  <c r="E13" i="1"/>
  <c r="E395" i="1"/>
  <c r="E396" i="1"/>
  <c r="E20" i="1"/>
  <c r="E120" i="1"/>
  <c r="E121" i="1"/>
  <c r="E327" i="1"/>
  <c r="E482" i="1"/>
  <c r="E397" i="1"/>
  <c r="E537" i="1"/>
  <c r="E21" i="1"/>
  <c r="E122" i="1"/>
  <c r="E398" i="1"/>
  <c r="E22" i="1"/>
  <c r="E192" i="1"/>
  <c r="E261" i="1"/>
  <c r="E520" i="1"/>
  <c r="E399" i="1"/>
  <c r="E558" i="1"/>
  <c r="E23" i="1"/>
  <c r="E24" i="1"/>
  <c r="E328" i="1"/>
  <c r="E400" i="1"/>
  <c r="E483" i="1"/>
  <c r="E576" i="1"/>
  <c r="E25" i="1"/>
  <c r="E123" i="1"/>
  <c r="E484" i="1"/>
  <c r="E401" i="1"/>
  <c r="E402" i="1"/>
  <c r="E485" i="1"/>
  <c r="E521" i="1"/>
  <c r="E26" i="1"/>
  <c r="E27" i="1"/>
  <c r="E28" i="1"/>
  <c r="E29" i="1"/>
  <c r="E124" i="1"/>
  <c r="E125" i="1"/>
  <c r="E193" i="1"/>
  <c r="E329" i="1"/>
  <c r="E403" i="1"/>
  <c r="E404" i="1"/>
  <c r="E538" i="1"/>
  <c r="E559" i="1"/>
  <c r="E405" i="1"/>
  <c r="E560" i="1"/>
  <c r="E30" i="1"/>
  <c r="E126" i="1"/>
  <c r="E234" i="1"/>
  <c r="E330" i="1"/>
  <c r="E406" i="1"/>
  <c r="E407" i="1"/>
  <c r="E408" i="1"/>
  <c r="E522" i="1"/>
  <c r="E539" i="1"/>
  <c r="E561" i="1"/>
  <c r="E409" i="1"/>
  <c r="E31" i="1"/>
  <c r="E32" i="1"/>
  <c r="E80" i="1"/>
  <c r="E127" i="1"/>
  <c r="E128" i="1"/>
  <c r="E410" i="1"/>
  <c r="E411" i="1"/>
  <c r="E412" i="1"/>
  <c r="E33" i="1"/>
  <c r="E34" i="1"/>
  <c r="E129" i="1"/>
  <c r="E194" i="1"/>
  <c r="E331" i="1"/>
  <c r="E413" i="1"/>
  <c r="E540" i="1"/>
  <c r="E414" i="1"/>
  <c r="E562" i="1"/>
  <c r="E35" i="1"/>
  <c r="E235" i="1"/>
  <c r="E332" i="1"/>
  <c r="E415" i="1"/>
  <c r="E416" i="1"/>
  <c r="E523" i="1"/>
  <c r="E541" i="1"/>
  <c r="E417" i="1"/>
  <c r="E542" i="1"/>
  <c r="E577" i="1"/>
  <c r="E36" i="1"/>
  <c r="E81" i="1"/>
  <c r="E130" i="1"/>
  <c r="E195" i="1"/>
  <c r="E262" i="1"/>
  <c r="E418" i="1"/>
  <c r="E37" i="1"/>
  <c r="E131" i="1"/>
  <c r="E132" i="1"/>
  <c r="E263" i="1"/>
  <c r="E486" i="1"/>
  <c r="E38" i="1"/>
  <c r="E39" i="1"/>
  <c r="E264" i="1"/>
  <c r="E333" i="1"/>
  <c r="E419" i="1"/>
  <c r="E420" i="1"/>
  <c r="E421" i="1"/>
  <c r="E487" i="1"/>
  <c r="E578" i="1"/>
  <c r="E40" i="1"/>
  <c r="E41" i="1"/>
  <c r="E82" i="1"/>
  <c r="E133" i="1"/>
  <c r="E134" i="1"/>
  <c r="E196" i="1"/>
  <c r="E236" i="1"/>
  <c r="E265" i="1"/>
  <c r="E334" i="1"/>
  <c r="E422" i="1"/>
  <c r="E423" i="1"/>
  <c r="E579" i="1"/>
  <c r="E42" i="1"/>
  <c r="E135" i="1"/>
  <c r="E136" i="1"/>
  <c r="E266" i="1"/>
  <c r="E424" i="1"/>
  <c r="E524" i="1"/>
  <c r="E563" i="1"/>
  <c r="E488" i="1"/>
  <c r="E43" i="1"/>
  <c r="E137" i="1"/>
  <c r="E44" i="1"/>
  <c r="E45" i="1"/>
  <c r="E83" i="1"/>
  <c r="E138" i="1"/>
  <c r="E139" i="1"/>
  <c r="E197" i="1"/>
  <c r="E267" i="1"/>
  <c r="E425" i="1"/>
  <c r="E489" i="1"/>
  <c r="E46" i="1"/>
  <c r="E140" i="1"/>
  <c r="E268" i="1"/>
  <c r="E335" i="1"/>
  <c r="E490" i="1"/>
  <c r="E543" i="1"/>
  <c r="E47" i="1"/>
  <c r="E48" i="1"/>
  <c r="E237" i="1"/>
  <c r="E49" i="1"/>
  <c r="E84" i="1"/>
  <c r="E141" i="1"/>
  <c r="E238" i="1"/>
  <c r="E269" i="1"/>
  <c r="E336" i="1"/>
  <c r="E491" i="1"/>
  <c r="E544" i="1"/>
  <c r="E564" i="1"/>
  <c r="E50" i="1"/>
  <c r="E142" i="1"/>
  <c r="E51" i="1"/>
  <c r="E143" i="1"/>
  <c r="E198" i="1"/>
  <c r="E337" i="1"/>
  <c r="E545" i="1"/>
  <c r="E580" i="1"/>
  <c r="E492" i="1"/>
  <c r="E52" i="1"/>
  <c r="E53" i="1"/>
  <c r="E144" i="1"/>
  <c r="E145" i="1"/>
  <c r="E199" i="1"/>
  <c r="E239" i="1"/>
  <c r="E270" i="1"/>
  <c r="E338" i="1"/>
  <c r="E426" i="1"/>
  <c r="E581" i="1"/>
  <c r="E85" i="1"/>
  <c r="E146" i="1"/>
  <c r="E147" i="1"/>
  <c r="E493" i="1"/>
  <c r="E86" i="1"/>
  <c r="E148" i="1"/>
  <c r="E271" i="1"/>
  <c r="E494" i="1"/>
  <c r="E149" i="1"/>
  <c r="E150" i="1"/>
  <c r="E272" i="1"/>
  <c r="E339" i="1"/>
  <c r="E427" i="1"/>
  <c r="E200" i="1"/>
  <c r="E273" i="1"/>
  <c r="E428" i="1"/>
  <c r="E495" i="1"/>
  <c r="E54" i="1"/>
  <c r="E55" i="1"/>
  <c r="E87" i="1"/>
  <c r="E151" i="1"/>
  <c r="E56" i="1"/>
  <c r="E88" i="1"/>
  <c r="E152" i="1"/>
  <c r="E340" i="1"/>
  <c r="E429" i="1"/>
  <c r="E57" i="1"/>
  <c r="E89" i="1"/>
  <c r="E201" i="1"/>
  <c r="E274" i="1"/>
  <c r="E341" i="1"/>
  <c r="E58" i="1"/>
  <c r="E59" i="1"/>
  <c r="E90" i="1"/>
  <c r="E153" i="1"/>
  <c r="E275" i="1"/>
  <c r="E342" i="1"/>
  <c r="E430" i="1"/>
  <c r="E431" i="1"/>
  <c r="E432" i="1"/>
  <c r="E60" i="1"/>
  <c r="E61" i="1"/>
  <c r="E154" i="1"/>
  <c r="E276" i="1"/>
  <c r="E62" i="1"/>
  <c r="E63" i="1"/>
  <c r="E155" i="1"/>
  <c r="E202" i="1"/>
  <c r="E64" i="1"/>
  <c r="E156" i="1"/>
  <c r="E65" i="1"/>
  <c r="E91" i="1"/>
  <c r="E157" i="1"/>
  <c r="E158" i="1"/>
  <c r="E433" i="1"/>
  <c r="E525" i="1"/>
  <c r="E66" i="1"/>
  <c r="E496" i="1"/>
  <c r="E67" i="1"/>
  <c r="E92" i="1"/>
  <c r="E68" i="1"/>
  <c r="E159" i="1"/>
  <c r="E160" i="1"/>
  <c r="E203" i="1"/>
  <c r="E277" i="1"/>
  <c r="E161" i="1"/>
  <c r="E278" i="1"/>
  <c r="E497" i="1"/>
  <c r="E162" i="1"/>
  <c r="E204" i="1"/>
  <c r="E434" i="1"/>
  <c r="E163" i="1"/>
  <c r="E205" i="1"/>
  <c r="E279" i="1"/>
  <c r="E164" i="1"/>
  <c r="E435" i="1"/>
  <c r="E498" i="1"/>
  <c r="E582" i="1"/>
  <c r="E69" i="1"/>
  <c r="E165" i="1"/>
  <c r="E280" i="1"/>
  <c r="E436" i="1"/>
  <c r="E70" i="1"/>
  <c r="E166" i="1"/>
  <c r="E206" i="1"/>
  <c r="E437" i="1"/>
  <c r="E438" i="1"/>
  <c r="E499" i="1"/>
  <c r="E565" i="1"/>
  <c r="E71" i="1"/>
  <c r="E167" i="1"/>
  <c r="E281" i="1"/>
  <c r="E526" i="1"/>
  <c r="E93" i="1"/>
  <c r="E527" i="1"/>
  <c r="E72" i="1"/>
  <c r="E168" i="1"/>
  <c r="E207" i="1"/>
  <c r="E169" i="1"/>
  <c r="E240" i="1"/>
  <c r="E282" i="1"/>
  <c r="E73" i="1"/>
  <c r="E170" i="1"/>
  <c r="E283" i="1"/>
  <c r="E343" i="1"/>
  <c r="E439" i="1"/>
  <c r="E500" i="1"/>
  <c r="E528" i="1"/>
  <c r="E546" i="1"/>
  <c r="E566" i="1"/>
  <c r="E2" i="1"/>
  <c r="E94" i="1"/>
  <c r="E74" i="1"/>
  <c r="E171" i="1"/>
  <c r="E75" i="1"/>
  <c r="E95" i="1"/>
  <c r="E172" i="1"/>
  <c r="E208" i="1"/>
  <c r="E241" i="1"/>
  <c r="E344" i="1"/>
  <c r="E501" i="1"/>
  <c r="E567" i="1"/>
  <c r="E76" i="1"/>
  <c r="E209" i="1"/>
  <c r="E284" i="1"/>
  <c r="E440" i="1"/>
  <c r="E210" i="1"/>
  <c r="E285" i="1"/>
  <c r="E173" i="1"/>
  <c r="E174" i="1"/>
  <c r="E175" i="1"/>
  <c r="E286" i="1"/>
  <c r="E345" i="1"/>
  <c r="E441" i="1"/>
  <c r="E568" i="1"/>
  <c r="E583" i="1"/>
  <c r="E176" i="1"/>
  <c r="E242" i="1"/>
  <c r="E287" i="1"/>
  <c r="E177" i="1"/>
  <c r="E178" i="1"/>
  <c r="E502" i="1"/>
  <c r="E529" i="1"/>
  <c r="E179" i="1"/>
  <c r="E442" i="1"/>
  <c r="E180" i="1"/>
  <c r="E181" i="1"/>
  <c r="E288" i="1"/>
  <c r="E443" i="1"/>
  <c r="E182" i="1"/>
  <c r="E444" i="1"/>
  <c r="E503" i="1"/>
  <c r="E547" i="1"/>
  <c r="E183" i="1"/>
  <c r="E346" i="1"/>
  <c r="E445" i="1"/>
  <c r="E446" i="1"/>
  <c r="E211" i="1"/>
  <c r="E447" i="1"/>
  <c r="E184" i="1"/>
  <c r="E243" i="1"/>
  <c r="E448" i="1"/>
  <c r="E449" i="1"/>
  <c r="E504" i="1"/>
  <c r="E548" i="1"/>
  <c r="E185" i="1"/>
  <c r="E450" i="1"/>
  <c r="E186" i="1"/>
  <c r="E212" i="1"/>
  <c r="E213" i="1"/>
  <c r="E451" i="1"/>
  <c r="E530" i="1"/>
  <c r="E569" i="1"/>
  <c r="E214" i="1"/>
  <c r="E215" i="1"/>
  <c r="E452" i="1"/>
  <c r="E505" i="1"/>
  <c r="E216" i="1"/>
  <c r="E289" i="1"/>
  <c r="E347" i="1"/>
  <c r="E244" i="1"/>
  <c r="E348" i="1"/>
  <c r="E506" i="1"/>
  <c r="E217" i="1"/>
  <c r="E290" i="1"/>
  <c r="E218" i="1"/>
  <c r="E453" i="1"/>
  <c r="E219" i="1"/>
  <c r="E349" i="1"/>
  <c r="E454" i="1"/>
  <c r="E245" i="1"/>
  <c r="E291" i="1"/>
  <c r="E220" i="1"/>
  <c r="E221" i="1"/>
  <c r="E455" i="1"/>
  <c r="E292" i="1"/>
  <c r="E222" i="1"/>
  <c r="E223" i="1"/>
  <c r="E350" i="1"/>
  <c r="E246" i="1"/>
  <c r="E224" i="1"/>
  <c r="E247" i="1"/>
  <c r="E351" i="1"/>
  <c r="E456" i="1"/>
  <c r="E457" i="1"/>
  <c r="E531" i="1"/>
  <c r="E584" i="1"/>
  <c r="E225" i="1"/>
  <c r="E585" i="1"/>
  <c r="E293" i="1"/>
  <c r="E458" i="1"/>
  <c r="E507" i="1"/>
  <c r="E570" i="1"/>
  <c r="E586" i="1"/>
  <c r="E248" i="1"/>
  <c r="E352" i="1"/>
  <c r="E459" i="1"/>
  <c r="E460" i="1"/>
  <c r="E461" i="1"/>
  <c r="E249" i="1"/>
  <c r="E250" i="1"/>
  <c r="E462" i="1"/>
  <c r="E508" i="1"/>
  <c r="E251" i="1"/>
  <c r="E294" i="1"/>
  <c r="E295" i="1"/>
  <c r="E509" i="1"/>
  <c r="E296" i="1"/>
  <c r="E297" i="1"/>
  <c r="E463" i="1"/>
  <c r="E298" i="1"/>
  <c r="E464" i="1"/>
  <c r="E510" i="1"/>
  <c r="E549" i="1"/>
  <c r="E587" i="1"/>
  <c r="E588" i="1"/>
  <c r="E299" i="1"/>
  <c r="E465" i="1"/>
  <c r="E466" i="1"/>
  <c r="E467" i="1"/>
  <c r="E511" i="1"/>
  <c r="E253" i="1"/>
  <c r="E300" i="1"/>
  <c r="E254" i="1"/>
  <c r="E255" i="1"/>
  <c r="E353" i="1"/>
  <c r="E256" i="1"/>
  <c r="E354" i="1"/>
  <c r="E532" i="1"/>
  <c r="E301" i="1"/>
  <c r="E355" i="1"/>
  <c r="E356" i="1"/>
  <c r="E468" i="1"/>
  <c r="E252" i="1"/>
  <c r="I1291" i="2"/>
  <c r="I1287" i="2"/>
  <c r="I1288" i="2"/>
  <c r="I1289" i="2"/>
  <c r="I1290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6" i="2"/>
  <c r="I58" i="2"/>
  <c r="I51" i="2"/>
  <c r="I52" i="2"/>
  <c r="I53" i="2"/>
  <c r="I54" i="2"/>
  <c r="I55" i="2"/>
  <c r="I57" i="2"/>
  <c r="I62" i="2"/>
  <c r="I59" i="2"/>
  <c r="I60" i="2"/>
  <c r="I61" i="2"/>
  <c r="I63" i="2"/>
  <c r="I64" i="2"/>
  <c r="I65" i="2"/>
  <c r="I66" i="2"/>
  <c r="I72" i="2"/>
  <c r="I73" i="2"/>
  <c r="I74" i="2"/>
  <c r="I75" i="2"/>
  <c r="I81" i="2"/>
  <c r="I82" i="2"/>
  <c r="I88" i="2"/>
  <c r="I83" i="2"/>
  <c r="I84" i="2"/>
  <c r="I85" i="2"/>
  <c r="I86" i="2"/>
  <c r="I87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200" i="2"/>
  <c r="I107" i="2"/>
  <c r="I108" i="2"/>
  <c r="I116" i="2"/>
  <c r="I117" i="2"/>
  <c r="I118" i="2"/>
  <c r="I119" i="2"/>
  <c r="I120" i="2"/>
  <c r="I109" i="2"/>
  <c r="I110" i="2"/>
  <c r="I111" i="2"/>
  <c r="I112" i="2"/>
  <c r="I113" i="2"/>
  <c r="I114" i="2"/>
  <c r="I11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80" i="2"/>
  <c r="I177" i="2"/>
  <c r="I178" i="2"/>
  <c r="I179" i="2"/>
  <c r="I184" i="2"/>
  <c r="I185" i="2"/>
  <c r="I181" i="2"/>
  <c r="I182" i="2"/>
  <c r="I183" i="2"/>
  <c r="I189" i="2"/>
  <c r="I187" i="2"/>
  <c r="I186" i="2"/>
  <c r="I188" i="2"/>
  <c r="I194" i="2"/>
  <c r="I190" i="2"/>
  <c r="I191" i="2"/>
  <c r="I192" i="2"/>
  <c r="I193" i="2"/>
  <c r="I197" i="2"/>
  <c r="I198" i="2"/>
  <c r="I199" i="2"/>
  <c r="I201" i="2"/>
  <c r="I202" i="2"/>
  <c r="I203" i="2"/>
  <c r="I204" i="2"/>
  <c r="I205" i="2"/>
  <c r="I206" i="2"/>
  <c r="I207" i="2"/>
  <c r="I208" i="2"/>
  <c r="I209" i="2"/>
  <c r="I217" i="2"/>
  <c r="I218" i="2"/>
  <c r="I219" i="2"/>
  <c r="I220" i="2"/>
  <c r="I221" i="2"/>
  <c r="I222" i="2"/>
  <c r="I227" i="2"/>
  <c r="I228" i="2"/>
  <c r="I223" i="2"/>
  <c r="I224" i="2"/>
  <c r="I225" i="2"/>
  <c r="I226" i="2"/>
  <c r="I229" i="2"/>
  <c r="I232" i="2"/>
  <c r="I230" i="2"/>
  <c r="I231" i="2"/>
  <c r="I247" i="2"/>
  <c r="I248" i="2"/>
  <c r="I251" i="2"/>
  <c r="I252" i="2"/>
  <c r="I253" i="2"/>
  <c r="I254" i="2"/>
  <c r="I255" i="2"/>
  <c r="I256" i="2"/>
  <c r="I257" i="2"/>
  <c r="I258" i="2"/>
  <c r="I259" i="2"/>
  <c r="I263" i="2"/>
  <c r="I260" i="2"/>
  <c r="I261" i="2"/>
  <c r="I262" i="2"/>
  <c r="I264" i="2"/>
  <c r="I269" i="2"/>
  <c r="I265" i="2"/>
  <c r="I266" i="2"/>
  <c r="I267" i="2"/>
  <c r="I268" i="2"/>
  <c r="I274" i="2"/>
  <c r="I270" i="2"/>
  <c r="I271" i="2"/>
  <c r="I272" i="2"/>
  <c r="I273" i="2"/>
  <c r="I279" i="2"/>
  <c r="I281" i="2"/>
  <c r="I275" i="2"/>
  <c r="I276" i="2"/>
  <c r="I277" i="2"/>
  <c r="I278" i="2"/>
  <c r="I280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7" i="2"/>
  <c r="I324" i="2"/>
  <c r="I325" i="2"/>
  <c r="I326" i="2"/>
  <c r="I328" i="2"/>
  <c r="I333" i="2"/>
  <c r="I329" i="2"/>
  <c r="I330" i="2"/>
  <c r="I331" i="2"/>
  <c r="I332" i="2"/>
  <c r="I339" i="2"/>
  <c r="I340" i="2"/>
  <c r="I341" i="2"/>
  <c r="I342" i="2"/>
  <c r="I343" i="2"/>
  <c r="I344" i="2"/>
  <c r="I345" i="2"/>
  <c r="I346" i="2"/>
  <c r="I347" i="2"/>
  <c r="I352" i="2"/>
  <c r="I348" i="2"/>
  <c r="I349" i="2"/>
  <c r="I350" i="2"/>
  <c r="I351" i="2"/>
  <c r="I362" i="2"/>
  <c r="I360" i="2"/>
  <c r="I361" i="2"/>
  <c r="I363" i="2"/>
  <c r="I364" i="2"/>
  <c r="I365" i="2"/>
  <c r="I368" i="2"/>
  <c r="I369" i="2"/>
  <c r="I370" i="2"/>
  <c r="I371" i="2"/>
  <c r="I372" i="2"/>
  <c r="I373" i="2"/>
  <c r="I374" i="2"/>
  <c r="I383" i="2"/>
  <c r="I384" i="2"/>
  <c r="I385" i="2"/>
  <c r="I387" i="2"/>
  <c r="I386" i="2"/>
  <c r="I388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5" i="2"/>
  <c r="I404" i="2"/>
  <c r="I415" i="2"/>
  <c r="I416" i="2"/>
  <c r="I417" i="2"/>
  <c r="I418" i="2"/>
  <c r="I419" i="2"/>
  <c r="I421" i="2"/>
  <c r="I422" i="2"/>
  <c r="I423" i="2"/>
  <c r="I424" i="2"/>
  <c r="I425" i="2"/>
  <c r="I437" i="2"/>
  <c r="I438" i="2"/>
  <c r="I439" i="2"/>
  <c r="I440" i="2"/>
  <c r="I448" i="2"/>
  <c r="I449" i="2"/>
  <c r="I479" i="2"/>
  <c r="I480" i="2"/>
  <c r="I481" i="2"/>
  <c r="I487" i="2"/>
  <c r="I488" i="2"/>
  <c r="I489" i="2"/>
  <c r="I490" i="2"/>
  <c r="I491" i="2"/>
  <c r="I492" i="2"/>
  <c r="I502" i="2"/>
  <c r="I504" i="2"/>
  <c r="I498" i="2"/>
  <c r="I499" i="2"/>
  <c r="I500" i="2"/>
  <c r="I501" i="2"/>
  <c r="I503" i="2"/>
  <c r="I510" i="2"/>
  <c r="I512" i="2"/>
  <c r="I505" i="2"/>
  <c r="I506" i="2"/>
  <c r="I507" i="2"/>
  <c r="I508" i="2"/>
  <c r="I509" i="2"/>
  <c r="I511" i="2"/>
  <c r="I516" i="2"/>
  <c r="I513" i="2"/>
  <c r="I514" i="2"/>
  <c r="I515" i="2"/>
  <c r="I517" i="2"/>
  <c r="I518" i="2"/>
  <c r="I519" i="2"/>
  <c r="I520" i="2"/>
  <c r="I521" i="2"/>
  <c r="I522" i="2"/>
  <c r="I523" i="2"/>
  <c r="I524" i="2"/>
  <c r="I530" i="2"/>
  <c r="I525" i="2"/>
  <c r="I526" i="2"/>
  <c r="I527" i="2"/>
  <c r="I528" i="2"/>
  <c r="I529" i="2"/>
  <c r="I538" i="2"/>
  <c r="I531" i="2"/>
  <c r="I532" i="2"/>
  <c r="I533" i="2"/>
  <c r="I534" i="2"/>
  <c r="I535" i="2"/>
  <c r="I536" i="2"/>
  <c r="I537" i="2"/>
  <c r="I539" i="2"/>
  <c r="I540" i="2"/>
  <c r="I541" i="2"/>
  <c r="I548" i="2"/>
  <c r="I542" i="2"/>
  <c r="I543" i="2"/>
  <c r="I544" i="2"/>
  <c r="I545" i="2"/>
  <c r="I546" i="2"/>
  <c r="I547" i="2"/>
  <c r="I549" i="2"/>
  <c r="I550" i="2"/>
  <c r="I560" i="2"/>
  <c r="I561" i="2"/>
  <c r="I562" i="2"/>
  <c r="I563" i="2"/>
  <c r="I559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9" i="2"/>
  <c r="I610" i="2"/>
  <c r="I611" i="2"/>
  <c r="I612" i="2"/>
  <c r="I613" i="2"/>
  <c r="I614" i="2"/>
  <c r="I615" i="2"/>
  <c r="I616" i="2"/>
  <c r="I617" i="2"/>
  <c r="I618" i="2"/>
  <c r="I619" i="2"/>
  <c r="I621" i="2"/>
  <c r="I620" i="2"/>
  <c r="I622" i="2"/>
  <c r="I635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8" i="2"/>
  <c r="I667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15" i="2"/>
  <c r="I717" i="2"/>
  <c r="I704" i="2"/>
  <c r="I705" i="2"/>
  <c r="I706" i="2"/>
  <c r="I707" i="2"/>
  <c r="I708" i="2"/>
  <c r="I709" i="2"/>
  <c r="I710" i="2"/>
  <c r="I711" i="2"/>
  <c r="I712" i="2"/>
  <c r="I713" i="2"/>
  <c r="I714" i="2"/>
  <c r="I716" i="2"/>
  <c r="I718" i="2"/>
  <c r="I720" i="2"/>
  <c r="I719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9" i="2"/>
  <c r="I738" i="2"/>
  <c r="I740" i="2"/>
  <c r="I741" i="2"/>
  <c r="I742" i="2"/>
  <c r="I743" i="2"/>
  <c r="I744" i="2"/>
  <c r="I745" i="2"/>
  <c r="I746" i="2"/>
  <c r="I747" i="2"/>
  <c r="I748" i="2"/>
  <c r="I749" i="2"/>
  <c r="I750" i="2"/>
  <c r="I758" i="2"/>
  <c r="I754" i="2"/>
  <c r="I755" i="2"/>
  <c r="I756" i="2"/>
  <c r="I757" i="2"/>
  <c r="I761" i="2"/>
  <c r="I759" i="2"/>
  <c r="I760" i="2"/>
  <c r="I772" i="2"/>
  <c r="I773" i="2"/>
  <c r="I775" i="2"/>
  <c r="I776" i="2"/>
  <c r="I777" i="2"/>
  <c r="I778" i="2"/>
  <c r="I779" i="2"/>
  <c r="I783" i="2"/>
  <c r="I780" i="2"/>
  <c r="I781" i="2"/>
  <c r="I782" i="2"/>
  <c r="I784" i="2"/>
  <c r="I787" i="2"/>
  <c r="I785" i="2"/>
  <c r="I786" i="2"/>
  <c r="I788" i="2"/>
  <c r="I789" i="2"/>
  <c r="I790" i="2"/>
  <c r="I791" i="2"/>
  <c r="I792" i="2"/>
  <c r="I793" i="2"/>
  <c r="I794" i="2"/>
  <c r="I795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21" i="2"/>
  <c r="I815" i="2"/>
  <c r="I816" i="2"/>
  <c r="I817" i="2"/>
  <c r="I818" i="2"/>
  <c r="I819" i="2"/>
  <c r="I820" i="2"/>
  <c r="I822" i="2"/>
  <c r="I829" i="2"/>
  <c r="I823" i="2"/>
  <c r="I824" i="2"/>
  <c r="I825" i="2"/>
  <c r="I826" i="2"/>
  <c r="I827" i="2"/>
  <c r="I828" i="2"/>
  <c r="I834" i="2"/>
  <c r="I835" i="2"/>
  <c r="I830" i="2"/>
  <c r="I831" i="2"/>
  <c r="I832" i="2"/>
  <c r="I833" i="2"/>
  <c r="I836" i="2"/>
  <c r="I837" i="2"/>
  <c r="I842" i="2"/>
  <c r="I838" i="2"/>
  <c r="I839" i="2"/>
  <c r="I840" i="2"/>
  <c r="I841" i="2"/>
  <c r="I847" i="2"/>
  <c r="I843" i="2"/>
  <c r="I844" i="2"/>
  <c r="I845" i="2"/>
  <c r="I846" i="2"/>
  <c r="I853" i="2"/>
  <c r="I855" i="2"/>
  <c r="I848" i="2"/>
  <c r="I849" i="2"/>
  <c r="I850" i="2"/>
  <c r="I851" i="2"/>
  <c r="I852" i="2"/>
  <c r="I854" i="2"/>
  <c r="I856" i="2"/>
  <c r="I859" i="2"/>
  <c r="I857" i="2"/>
  <c r="I858" i="2"/>
  <c r="I860" i="2"/>
  <c r="I861" i="2"/>
  <c r="I862" i="2"/>
  <c r="I863" i="2"/>
  <c r="I864" i="2"/>
  <c r="I865" i="2"/>
  <c r="I871" i="2"/>
  <c r="I874" i="2"/>
  <c r="I872" i="2"/>
  <c r="I873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40" i="2"/>
  <c r="I938" i="2"/>
  <c r="I939" i="2"/>
  <c r="I951" i="2"/>
  <c r="I952" i="2"/>
  <c r="I950" i="2"/>
  <c r="I957" i="2"/>
  <c r="I958" i="2"/>
  <c r="I959" i="2"/>
  <c r="I960" i="2"/>
  <c r="I961" i="2"/>
  <c r="I963" i="2"/>
  <c r="I965" i="2"/>
  <c r="I962" i="2"/>
  <c r="I964" i="2"/>
  <c r="I966" i="2"/>
  <c r="I967" i="2"/>
  <c r="I968" i="2"/>
  <c r="I970" i="2"/>
  <c r="I971" i="2"/>
  <c r="I972" i="2"/>
  <c r="I973" i="2"/>
  <c r="I974" i="2"/>
  <c r="I975" i="2"/>
  <c r="I976" i="2"/>
  <c r="I977" i="2"/>
  <c r="I978" i="2"/>
  <c r="I979" i="2"/>
  <c r="I988" i="2"/>
  <c r="I989" i="2"/>
  <c r="I996" i="2"/>
  <c r="I990" i="2"/>
  <c r="I991" i="2"/>
  <c r="I992" i="2"/>
  <c r="I993" i="2"/>
  <c r="I994" i="2"/>
  <c r="I995" i="2"/>
  <c r="I997" i="2"/>
  <c r="I998" i="2"/>
  <c r="I999" i="2"/>
  <c r="I1000" i="2"/>
  <c r="I1001" i="2"/>
  <c r="I1002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30" i="2"/>
  <c r="I1031" i="2"/>
  <c r="I1032" i="2"/>
  <c r="I1033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72" i="2"/>
  <c r="I1066" i="2"/>
  <c r="I1067" i="2"/>
  <c r="I1068" i="2"/>
  <c r="I1069" i="2"/>
  <c r="I1070" i="2"/>
  <c r="I1071" i="2"/>
  <c r="I1073" i="2"/>
  <c r="I1074" i="2"/>
  <c r="I1075" i="2"/>
  <c r="I1081" i="2"/>
  <c r="I1082" i="2"/>
  <c r="I1076" i="2"/>
  <c r="I1077" i="2"/>
  <c r="I1078" i="2"/>
  <c r="I1079" i="2"/>
  <c r="I1080" i="2"/>
  <c r="I1090" i="2"/>
  <c r="I1083" i="2"/>
  <c r="I1084" i="2"/>
  <c r="I1085" i="2"/>
  <c r="I1086" i="2"/>
  <c r="I1087" i="2"/>
  <c r="I1088" i="2"/>
  <c r="I1089" i="2"/>
  <c r="I1091" i="2"/>
  <c r="I1097" i="2"/>
  <c r="I1099" i="2"/>
  <c r="I1092" i="2"/>
  <c r="I1093" i="2"/>
  <c r="I1094" i="2"/>
  <c r="I1095" i="2"/>
  <c r="I1096" i="2"/>
  <c r="I1098" i="2"/>
  <c r="I1100" i="2"/>
  <c r="I1101" i="2"/>
  <c r="I1102" i="2"/>
  <c r="I1103" i="2"/>
  <c r="I1104" i="2"/>
  <c r="I1105" i="2"/>
  <c r="I1106" i="2"/>
  <c r="I1119" i="2"/>
  <c r="I1121" i="2"/>
  <c r="I1118" i="2"/>
  <c r="I1120" i="2"/>
  <c r="I1127" i="2"/>
  <c r="I1128" i="2"/>
  <c r="I1129" i="2"/>
  <c r="I1130" i="2"/>
  <c r="I1131" i="2"/>
  <c r="I1132" i="2"/>
  <c r="I1133" i="2"/>
  <c r="I1134" i="2"/>
  <c r="I1136" i="2"/>
  <c r="I1137" i="2"/>
  <c r="I1135" i="2"/>
  <c r="I1141" i="2"/>
  <c r="I1138" i="2"/>
  <c r="I1139" i="2"/>
  <c r="I1140" i="2"/>
  <c r="I1142" i="2"/>
  <c r="I1143" i="2"/>
  <c r="I1144" i="2"/>
  <c r="I1145" i="2"/>
  <c r="I1146" i="2"/>
  <c r="I1147" i="2"/>
  <c r="I1148" i="2"/>
  <c r="I1149" i="2"/>
  <c r="I1161" i="2"/>
  <c r="I1159" i="2"/>
  <c r="I1160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99" i="2"/>
  <c r="I1200" i="2"/>
  <c r="I1201" i="2"/>
  <c r="I1202" i="2"/>
  <c r="I1203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34" i="2"/>
  <c r="I1236" i="2"/>
  <c r="I1224" i="2"/>
  <c r="I1225" i="2"/>
  <c r="I1226" i="2"/>
  <c r="I1227" i="2"/>
  <c r="I1228" i="2"/>
  <c r="I1229" i="2"/>
  <c r="I1230" i="2"/>
  <c r="I1231" i="2"/>
  <c r="I1232" i="2"/>
  <c r="I1233" i="2"/>
  <c r="I1235" i="2"/>
  <c r="I1238" i="2"/>
  <c r="I1239" i="2"/>
  <c r="I1240" i="2"/>
  <c r="I1241" i="2"/>
  <c r="I1242" i="2"/>
  <c r="I1243" i="2"/>
  <c r="I1244" i="2"/>
  <c r="I1246" i="2"/>
  <c r="I1247" i="2"/>
  <c r="I1248" i="2"/>
  <c r="I1249" i="2"/>
  <c r="I1258" i="2"/>
  <c r="I1259" i="2"/>
  <c r="I1260" i="2"/>
  <c r="I1261" i="2"/>
  <c r="I1262" i="2"/>
  <c r="I1264" i="2"/>
  <c r="I1263" i="2"/>
  <c r="I1282" i="2"/>
  <c r="I1276" i="2"/>
  <c r="I1277" i="2"/>
  <c r="I1278" i="2"/>
  <c r="I1279" i="2"/>
  <c r="I1280" i="2"/>
  <c r="I1281" i="2"/>
  <c r="I1284" i="2"/>
  <c r="I1283" i="2"/>
  <c r="I1285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6" i="2"/>
  <c r="I1304" i="2"/>
  <c r="I1305" i="2"/>
  <c r="I1311" i="2"/>
  <c r="I1312" i="2"/>
  <c r="I1313" i="2"/>
  <c r="I1322" i="2"/>
  <c r="I1314" i="2"/>
  <c r="I1315" i="2"/>
  <c r="I1316" i="2"/>
  <c r="I1317" i="2"/>
  <c r="I1318" i="2"/>
  <c r="I1319" i="2"/>
  <c r="I1320" i="2"/>
  <c r="I1321" i="2"/>
  <c r="I1326" i="2"/>
  <c r="I1323" i="2"/>
  <c r="I1324" i="2"/>
  <c r="I1327" i="2"/>
  <c r="I1328" i="2"/>
  <c r="I1329" i="2"/>
  <c r="I1330" i="2"/>
  <c r="I1331" i="2"/>
  <c r="I1332" i="2"/>
  <c r="I1333" i="2"/>
  <c r="I1334" i="2"/>
  <c r="I1335" i="2"/>
  <c r="I1336" i="2"/>
  <c r="I1337" i="2"/>
  <c r="I1343" i="2"/>
  <c r="I1345" i="2"/>
  <c r="I1338" i="2"/>
  <c r="I1339" i="2"/>
  <c r="I1340" i="2"/>
  <c r="I1341" i="2"/>
  <c r="I1342" i="2"/>
  <c r="I1344" i="2"/>
  <c r="I1346" i="2"/>
  <c r="I1347" i="2"/>
  <c r="I1360" i="2"/>
  <c r="I1352" i="2"/>
  <c r="I1353" i="2"/>
  <c r="I1354" i="2"/>
  <c r="I1355" i="2"/>
  <c r="I1356" i="2"/>
  <c r="I1357" i="2"/>
  <c r="I1358" i="2"/>
  <c r="I1359" i="2"/>
  <c r="I1361" i="2"/>
  <c r="I1362" i="2"/>
  <c r="I1363" i="2"/>
  <c r="I1364" i="2"/>
  <c r="I1365" i="2"/>
  <c r="I1366" i="2"/>
  <c r="I1371" i="2"/>
  <c r="I1367" i="2"/>
  <c r="I1368" i="2"/>
  <c r="I1369" i="2"/>
  <c r="I1370" i="2"/>
  <c r="I1380" i="2"/>
  <c r="I1372" i="2"/>
  <c r="I1373" i="2"/>
  <c r="I1374" i="2"/>
  <c r="I1375" i="2"/>
  <c r="I1376" i="2"/>
  <c r="I1377" i="2"/>
  <c r="I1378" i="2"/>
  <c r="I1379" i="2"/>
  <c r="I1384" i="2"/>
  <c r="I1381" i="2"/>
  <c r="I1382" i="2"/>
  <c r="I1383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20" i="2"/>
  <c r="I1421" i="2"/>
  <c r="I1422" i="2"/>
  <c r="I1423" i="2"/>
  <c r="I1424" i="2"/>
  <c r="I1425" i="2"/>
  <c r="I1426" i="2"/>
  <c r="I1429" i="2"/>
  <c r="I1428" i="2"/>
  <c r="I1459" i="2"/>
  <c r="I1460" i="2"/>
  <c r="I1461" i="2"/>
  <c r="I1462" i="2"/>
  <c r="I1465" i="2"/>
  <c r="I1463" i="2"/>
  <c r="I1464" i="2"/>
  <c r="I1473" i="2"/>
  <c r="I1474" i="2"/>
  <c r="I1475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501" i="2"/>
  <c r="I1503" i="2"/>
  <c r="I1502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8" i="2"/>
  <c r="I1517" i="2"/>
  <c r="I1519" i="2"/>
  <c r="I1520" i="2"/>
  <c r="I1521" i="2"/>
  <c r="I1533" i="2"/>
  <c r="I1522" i="2"/>
  <c r="I1523" i="2"/>
  <c r="I1524" i="2"/>
  <c r="I1525" i="2"/>
  <c r="I1526" i="2"/>
  <c r="I1527" i="2"/>
  <c r="I1528" i="2"/>
  <c r="I1529" i="2"/>
  <c r="I1530" i="2"/>
  <c r="I1531" i="2"/>
  <c r="I1532" i="2"/>
  <c r="I1534" i="2"/>
  <c r="I1535" i="2"/>
  <c r="I1536" i="2"/>
  <c r="I1537" i="2"/>
  <c r="I1538" i="2"/>
  <c r="I1539" i="2"/>
  <c r="I1540" i="2"/>
  <c r="I1541" i="2"/>
  <c r="I1569" i="2"/>
  <c r="I1570" i="2"/>
  <c r="I1571" i="2"/>
  <c r="I1572" i="2"/>
  <c r="I1573" i="2"/>
  <c r="I1574" i="2"/>
  <c r="I1575" i="2"/>
  <c r="I1576" i="2"/>
  <c r="I1578" i="2"/>
  <c r="I1577" i="2"/>
  <c r="I1579" i="2"/>
  <c r="I1593" i="2"/>
  <c r="I1594" i="2"/>
  <c r="I1595" i="2"/>
  <c r="I1597" i="2"/>
  <c r="I1596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9" i="2"/>
  <c r="I1614" i="2"/>
  <c r="I1615" i="2"/>
  <c r="I1616" i="2"/>
  <c r="I1617" i="2"/>
  <c r="I1618" i="2"/>
  <c r="I1620" i="2"/>
  <c r="I1621" i="2"/>
  <c r="I1622" i="2"/>
  <c r="I1623" i="2"/>
  <c r="I1624" i="2"/>
  <c r="I1625" i="2"/>
  <c r="I1626" i="2"/>
  <c r="I1627" i="2"/>
  <c r="I1628" i="2"/>
  <c r="I1629" i="2"/>
  <c r="I1635" i="2"/>
  <c r="I1630" i="2"/>
  <c r="I1631" i="2"/>
  <c r="I1632" i="2"/>
  <c r="I1633" i="2"/>
  <c r="I1634" i="2"/>
  <c r="I1636" i="2"/>
  <c r="I1637" i="2"/>
  <c r="I1638" i="2"/>
  <c r="I1639" i="2"/>
  <c r="I1640" i="2"/>
  <c r="I1641" i="2"/>
  <c r="I1650" i="2"/>
  <c r="I1651" i="2"/>
  <c r="I1652" i="2"/>
  <c r="I1653" i="2"/>
  <c r="I1654" i="2"/>
  <c r="I1655" i="2"/>
  <c r="I1656" i="2"/>
  <c r="I1657" i="2"/>
  <c r="I1658" i="2"/>
  <c r="I1659" i="2"/>
  <c r="I1680" i="2"/>
  <c r="I1681" i="2"/>
  <c r="I1682" i="2"/>
  <c r="I1683" i="2"/>
  <c r="I1684" i="2"/>
  <c r="I1685" i="2"/>
  <c r="I1686" i="2"/>
  <c r="I1687" i="2"/>
  <c r="I1688" i="2"/>
  <c r="I1706" i="2"/>
  <c r="I1705" i="2"/>
  <c r="I1715" i="2"/>
  <c r="I1716" i="2"/>
  <c r="I1717" i="2"/>
  <c r="I1718" i="2"/>
  <c r="I1719" i="2"/>
  <c r="I1726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6" i="2"/>
  <c r="I1785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1" i="2"/>
  <c r="I1822" i="2"/>
  <c r="I1823" i="2"/>
  <c r="I1824" i="2"/>
  <c r="I1825" i="2"/>
  <c r="I1826" i="2"/>
  <c r="I1827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84" i="2"/>
  <c r="I1883" i="2"/>
  <c r="I1885" i="2"/>
  <c r="I1886" i="2"/>
  <c r="I1887" i="2"/>
  <c r="I1888" i="2"/>
  <c r="I1889" i="2"/>
  <c r="I1890" i="2"/>
  <c r="I1891" i="2"/>
  <c r="I1892" i="2"/>
  <c r="I1893" i="2"/>
  <c r="I1897" i="2"/>
  <c r="I1899" i="2"/>
  <c r="I1900" i="2"/>
  <c r="I1901" i="2"/>
  <c r="I1902" i="2"/>
  <c r="I1903" i="2"/>
  <c r="I1904" i="2"/>
  <c r="I1921" i="2"/>
  <c r="I1922" i="2"/>
  <c r="I1923" i="2"/>
  <c r="I1924" i="2"/>
  <c r="I1925" i="2"/>
  <c r="I1926" i="2"/>
  <c r="I1938" i="2"/>
  <c r="I1939" i="2"/>
  <c r="I1927" i="2"/>
  <c r="I1928" i="2"/>
  <c r="I1929" i="2"/>
  <c r="I1930" i="2"/>
  <c r="I1931" i="2"/>
  <c r="I1932" i="2"/>
  <c r="I1933" i="2"/>
  <c r="I1934" i="2"/>
  <c r="I1935" i="2"/>
  <c r="I1936" i="2"/>
  <c r="I1937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2000" i="2"/>
  <c r="I2001" i="2"/>
  <c r="I2002" i="2"/>
  <c r="I2003" i="2"/>
  <c r="I2004" i="2"/>
  <c r="I2005" i="2"/>
  <c r="I2006" i="2"/>
  <c r="I2007" i="2"/>
  <c r="I2008" i="2"/>
  <c r="I2009" i="2"/>
  <c r="I2029" i="2"/>
  <c r="I2030" i="2"/>
  <c r="I2031" i="2"/>
  <c r="I2032" i="2"/>
  <c r="I2033" i="2"/>
  <c r="I2034" i="2"/>
  <c r="I2035" i="2"/>
  <c r="I2053" i="2"/>
  <c r="I2043" i="2"/>
  <c r="I2044" i="2"/>
  <c r="I2045" i="2"/>
  <c r="I2046" i="2"/>
  <c r="I2047" i="2"/>
  <c r="I2048" i="2"/>
  <c r="I2049" i="2"/>
  <c r="I2050" i="2"/>
  <c r="I2051" i="2"/>
  <c r="I2052" i="2"/>
  <c r="I2061" i="2"/>
  <c r="I2054" i="2"/>
  <c r="I2055" i="2"/>
  <c r="I2056" i="2"/>
  <c r="I2057" i="2"/>
  <c r="I2058" i="2"/>
  <c r="I2059" i="2"/>
  <c r="I2060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9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8" i="2"/>
  <c r="I2091" i="2"/>
  <c r="I2092" i="2"/>
  <c r="I2093" i="2"/>
  <c r="I2094" i="2"/>
  <c r="I2095" i="2"/>
  <c r="I2096" i="2"/>
  <c r="I2099" i="2"/>
  <c r="I2104" i="2"/>
  <c r="I2105" i="2"/>
  <c r="I2106" i="2"/>
  <c r="I2107" i="2"/>
  <c r="I2108" i="2"/>
  <c r="I2111" i="2"/>
  <c r="I2109" i="2"/>
  <c r="I2110" i="2"/>
  <c r="I2129" i="2"/>
  <c r="I2127" i="2"/>
  <c r="I2128" i="2"/>
  <c r="I2137" i="2"/>
  <c r="I2154" i="2"/>
  <c r="I2164" i="2"/>
  <c r="I2165" i="2"/>
  <c r="I2166" i="2"/>
  <c r="I2167" i="2"/>
  <c r="I2168" i="2"/>
  <c r="I2169" i="2"/>
  <c r="I2196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5" i="2"/>
  <c r="I2216" i="2"/>
  <c r="I2228" i="2"/>
  <c r="I2229" i="2"/>
  <c r="I2230" i="2"/>
  <c r="I2231" i="2"/>
  <c r="I2232" i="2"/>
  <c r="I2233" i="2"/>
  <c r="I2234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7" i="2"/>
  <c r="I2270" i="2"/>
  <c r="I2268" i="2"/>
  <c r="I2269" i="2"/>
  <c r="I2282" i="2"/>
  <c r="I2276" i="2"/>
  <c r="I2277" i="2"/>
  <c r="I2278" i="2"/>
  <c r="I2279" i="2"/>
  <c r="I2280" i="2"/>
  <c r="I2281" i="2"/>
  <c r="I2283" i="2"/>
  <c r="I2285" i="2"/>
  <c r="I2284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2" i="2"/>
  <c r="I2313" i="2"/>
  <c r="I2314" i="2"/>
  <c r="I2315" i="2"/>
  <c r="I2316" i="2"/>
  <c r="I2326" i="2"/>
  <c r="I2341" i="2"/>
  <c r="I2342" i="2"/>
  <c r="I2348" i="2"/>
  <c r="I2349" i="2"/>
  <c r="I2350" i="2"/>
  <c r="I2351" i="2"/>
  <c r="I2352" i="2"/>
  <c r="I2353" i="2"/>
  <c r="I2354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8" i="2"/>
  <c r="I2403" i="2"/>
  <c r="I2404" i="2"/>
  <c r="I2405" i="2"/>
  <c r="I2407" i="2"/>
  <c r="I2408" i="2"/>
  <c r="I2409" i="2"/>
  <c r="I2410" i="2"/>
  <c r="I2411" i="2"/>
  <c r="I2412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8" i="2"/>
  <c r="I2439" i="2"/>
  <c r="I2440" i="2"/>
  <c r="I2441" i="2"/>
  <c r="I2442" i="2"/>
  <c r="I2443" i="2"/>
  <c r="I2444" i="2"/>
  <c r="I2446" i="2"/>
  <c r="I2462" i="2"/>
  <c r="I2463" i="2"/>
  <c r="I2459" i="2"/>
  <c r="I2460" i="2"/>
  <c r="I2461" i="2"/>
  <c r="I2471" i="2"/>
  <c r="I2472" i="2"/>
  <c r="I2482" i="2"/>
  <c r="I2483" i="2"/>
  <c r="I2484" i="2"/>
  <c r="I2485" i="2"/>
  <c r="I2486" i="2"/>
  <c r="I2487" i="2"/>
  <c r="I2488" i="2"/>
  <c r="I2489" i="2"/>
  <c r="I2492" i="2"/>
  <c r="I2493" i="2"/>
  <c r="I2494" i="2"/>
  <c r="I2496" i="2"/>
  <c r="I2497" i="2"/>
  <c r="I2498" i="2"/>
  <c r="I2499" i="2"/>
  <c r="I2500" i="2"/>
  <c r="I2501" i="2"/>
  <c r="I2502" i="2"/>
  <c r="I2503" i="2"/>
  <c r="I2510" i="2"/>
  <c r="I2513" i="2"/>
  <c r="I2511" i="2"/>
  <c r="I2512" i="2"/>
  <c r="I2514" i="2"/>
  <c r="I2515" i="2"/>
  <c r="I2516" i="2"/>
  <c r="I2517" i="2"/>
  <c r="I2518" i="2"/>
  <c r="I2519" i="2"/>
  <c r="I2522" i="2"/>
  <c r="I2523" i="2"/>
  <c r="I2524" i="2"/>
  <c r="I2525" i="2"/>
  <c r="I2526" i="2"/>
  <c r="I2527" i="2"/>
  <c r="I2530" i="2"/>
  <c r="I2528" i="2"/>
  <c r="I2529" i="2"/>
  <c r="I2554" i="2"/>
  <c r="I2550" i="2"/>
  <c r="I2551" i="2"/>
  <c r="I2552" i="2"/>
  <c r="I2553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3" i="2"/>
  <c r="I2570" i="2"/>
  <c r="I2571" i="2"/>
  <c r="I2572" i="2"/>
  <c r="I2576" i="2"/>
  <c r="I2577" i="2"/>
  <c r="I2578" i="2"/>
  <c r="I2579" i="2"/>
  <c r="I2580" i="2"/>
  <c r="I2581" i="2"/>
  <c r="I2582" i="2"/>
  <c r="I2583" i="2"/>
  <c r="I2584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10" i="2"/>
  <c r="I2611" i="2"/>
  <c r="I2612" i="2"/>
  <c r="I2613" i="2"/>
  <c r="I2614" i="2"/>
  <c r="I2615" i="2"/>
  <c r="I2616" i="2"/>
  <c r="I2617" i="2"/>
  <c r="I2618" i="2"/>
  <c r="I2619" i="2"/>
  <c r="I2620" i="2"/>
  <c r="I2622" i="2"/>
  <c r="I2624" i="2"/>
  <c r="I2623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3" i="2"/>
  <c r="I2641" i="2"/>
  <c r="I2642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3" i="2"/>
  <c r="I2671" i="2"/>
  <c r="I2672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702" i="2"/>
  <c r="I2703" i="2"/>
  <c r="I2699" i="2"/>
  <c r="I2700" i="2"/>
  <c r="I2701" i="2"/>
  <c r="I2704" i="2"/>
  <c r="I2705" i="2"/>
  <c r="I2706" i="2"/>
  <c r="I2712" i="2"/>
  <c r="I2713" i="2"/>
  <c r="I2714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40" i="2"/>
  <c r="I2735" i="2"/>
  <c r="I2736" i="2"/>
  <c r="I2737" i="2"/>
  <c r="I2738" i="2"/>
  <c r="I2739" i="2"/>
  <c r="I2741" i="2"/>
  <c r="I2742" i="2"/>
  <c r="I2743" i="2"/>
  <c r="I2744" i="2"/>
  <c r="I2749" i="2"/>
  <c r="I2745" i="2"/>
  <c r="I2746" i="2"/>
  <c r="I2747" i="2"/>
  <c r="I2748" i="2"/>
  <c r="I2750" i="2"/>
  <c r="I2754" i="2"/>
  <c r="I2751" i="2"/>
  <c r="I2752" i="2"/>
  <c r="I2753" i="2"/>
  <c r="I2760" i="2"/>
  <c r="I2762" i="2"/>
  <c r="I2755" i="2"/>
  <c r="I2756" i="2"/>
  <c r="I2757" i="2"/>
  <c r="I2758" i="2"/>
  <c r="I2759" i="2"/>
  <c r="I2761" i="2"/>
  <c r="I2777" i="2"/>
  <c r="I2778" i="2"/>
  <c r="I2774" i="2"/>
  <c r="I2775" i="2"/>
  <c r="I2776" i="2"/>
  <c r="I2779" i="2"/>
  <c r="I2780" i="2"/>
  <c r="I2781" i="2"/>
  <c r="I2782" i="2"/>
  <c r="I2783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11" i="2"/>
  <c r="I2812" i="2"/>
  <c r="I2813" i="2"/>
  <c r="I2814" i="2"/>
  <c r="I2815" i="2"/>
  <c r="I2816" i="2"/>
  <c r="I2817" i="2"/>
  <c r="I2818" i="2"/>
  <c r="I2819" i="2"/>
  <c r="I2820" i="2"/>
  <c r="I2833" i="2"/>
  <c r="I2834" i="2"/>
  <c r="I2835" i="2"/>
  <c r="I2836" i="2"/>
  <c r="I2837" i="2"/>
  <c r="I2838" i="2"/>
  <c r="I2839" i="2"/>
  <c r="I2840" i="2"/>
  <c r="I2841" i="2"/>
  <c r="I2842" i="2"/>
  <c r="I2846" i="2"/>
  <c r="I2848" i="2"/>
  <c r="I2843" i="2"/>
  <c r="I2844" i="2"/>
  <c r="I2845" i="2"/>
  <c r="I2847" i="2"/>
  <c r="I2850" i="2"/>
  <c r="I2849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23" i="2"/>
  <c r="I2925" i="2"/>
  <c r="I2916" i="2"/>
  <c r="I2917" i="2"/>
  <c r="I2918" i="2"/>
  <c r="I2919" i="2"/>
  <c r="I2920" i="2"/>
  <c r="I2921" i="2"/>
  <c r="I2922" i="2"/>
  <c r="I2924" i="2"/>
  <c r="I2932" i="2"/>
  <c r="I2943" i="2"/>
  <c r="I2944" i="2"/>
  <c r="I2945" i="2"/>
  <c r="I2946" i="2"/>
  <c r="I2950" i="2"/>
  <c r="I2947" i="2"/>
  <c r="I2948" i="2"/>
  <c r="I2949" i="2"/>
  <c r="I2951" i="2"/>
  <c r="I2968" i="2"/>
  <c r="I2964" i="2"/>
  <c r="I2965" i="2"/>
  <c r="I2966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9" i="2"/>
  <c r="I3000" i="2"/>
  <c r="I3001" i="2"/>
  <c r="I3002" i="2"/>
  <c r="I3003" i="2"/>
  <c r="I3004" i="2"/>
  <c r="I3005" i="2"/>
  <c r="I3006" i="2"/>
  <c r="I3007" i="2"/>
  <c r="I3008" i="2"/>
  <c r="I3009" i="2"/>
  <c r="I3015" i="2"/>
  <c r="I3010" i="2"/>
  <c r="I3011" i="2"/>
  <c r="I3012" i="2"/>
  <c r="I3013" i="2"/>
  <c r="I3014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44" i="2"/>
  <c r="I3045" i="2"/>
  <c r="I3046" i="2"/>
  <c r="I3047" i="2"/>
  <c r="I3052" i="2"/>
  <c r="I3048" i="2"/>
  <c r="I3049" i="2"/>
  <c r="I3050" i="2"/>
  <c r="I3051" i="2"/>
  <c r="I3054" i="2"/>
  <c r="I3053" i="2"/>
  <c r="I3055" i="2"/>
  <c r="I3056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4" i="2"/>
  <c r="I3095" i="2"/>
  <c r="I3096" i="2"/>
  <c r="I3097" i="2"/>
  <c r="I3098" i="2"/>
  <c r="I3099" i="2"/>
  <c r="I3100" i="2"/>
  <c r="I3101" i="2"/>
  <c r="I3110" i="2"/>
  <c r="I3112" i="2"/>
  <c r="I3107" i="2"/>
  <c r="I3108" i="2"/>
  <c r="I3109" i="2"/>
  <c r="I3111" i="2"/>
  <c r="I3115" i="2"/>
  <c r="I3113" i="2"/>
  <c r="I3114" i="2"/>
  <c r="I3134" i="2"/>
  <c r="I3135" i="2"/>
  <c r="I3140" i="2"/>
  <c r="I3141" i="2"/>
  <c r="I3136" i="2"/>
  <c r="I3137" i="2"/>
  <c r="I3138" i="2"/>
  <c r="I3139" i="2"/>
  <c r="I3143" i="2"/>
  <c r="I3142" i="2"/>
  <c r="I3149" i="2"/>
  <c r="I3144" i="2"/>
  <c r="I3145" i="2"/>
  <c r="I3146" i="2"/>
  <c r="I3147" i="2"/>
  <c r="I3148" i="2"/>
  <c r="I3150" i="2"/>
  <c r="I3151" i="2"/>
  <c r="I3152" i="2"/>
  <c r="I3153" i="2"/>
  <c r="I3154" i="2"/>
  <c r="I3183" i="2"/>
  <c r="I3177" i="2"/>
  <c r="I3178" i="2"/>
  <c r="I3179" i="2"/>
  <c r="I3180" i="2"/>
  <c r="I3181" i="2"/>
  <c r="I3182" i="2"/>
  <c r="I3187" i="2"/>
  <c r="I3184" i="2"/>
  <c r="I3185" i="2"/>
  <c r="I3186" i="2"/>
  <c r="I3197" i="2"/>
  <c r="I3211" i="2"/>
  <c r="I3209" i="2"/>
  <c r="I3210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8" i="2"/>
  <c r="I3290" i="2"/>
  <c r="I3282" i="2"/>
  <c r="I3283" i="2"/>
  <c r="I3284" i="2"/>
  <c r="I3285" i="2"/>
  <c r="I3286" i="2"/>
  <c r="I3287" i="2"/>
  <c r="I3289" i="2"/>
  <c r="I3297" i="2"/>
  <c r="I3291" i="2"/>
  <c r="I3292" i="2"/>
  <c r="I3293" i="2"/>
  <c r="I3294" i="2"/>
  <c r="I3295" i="2"/>
  <c r="I3296" i="2"/>
  <c r="I3298" i="2"/>
  <c r="I3299" i="2"/>
  <c r="I3300" i="2"/>
  <c r="I3301" i="2"/>
  <c r="I3302" i="2"/>
  <c r="I3303" i="2"/>
  <c r="I3304" i="2"/>
  <c r="I3305" i="2"/>
  <c r="I3306" i="2"/>
  <c r="I3307" i="2"/>
  <c r="I3308" i="2"/>
  <c r="I3313" i="2"/>
  <c r="I3315" i="2"/>
  <c r="I3309" i="2"/>
  <c r="I3310" i="2"/>
  <c r="I3311" i="2"/>
  <c r="I3312" i="2"/>
  <c r="I3314" i="2"/>
  <c r="I3327" i="2"/>
  <c r="I3328" i="2"/>
  <c r="I3329" i="2"/>
  <c r="I3330" i="2"/>
  <c r="I3338" i="2"/>
  <c r="I3331" i="2"/>
  <c r="I3332" i="2"/>
  <c r="I3333" i="2"/>
  <c r="I3334" i="2"/>
  <c r="I3335" i="2"/>
  <c r="I3336" i="2"/>
  <c r="I3337" i="2"/>
  <c r="I3346" i="2"/>
  <c r="I3348" i="2"/>
  <c r="I3339" i="2"/>
  <c r="I3340" i="2"/>
  <c r="I3341" i="2"/>
  <c r="I3342" i="2"/>
  <c r="I3343" i="2"/>
  <c r="I3344" i="2"/>
  <c r="I3345" i="2"/>
  <c r="I3347" i="2"/>
  <c r="I3349" i="2"/>
  <c r="I3350" i="2"/>
  <c r="I3355" i="2"/>
  <c r="I3351" i="2"/>
  <c r="I3352" i="2"/>
  <c r="I3353" i="2"/>
  <c r="I3354" i="2"/>
  <c r="I3364" i="2"/>
  <c r="I3356" i="2"/>
  <c r="I3357" i="2"/>
  <c r="I3358" i="2"/>
  <c r="I3359" i="2"/>
  <c r="I3360" i="2"/>
  <c r="I3361" i="2"/>
  <c r="I3362" i="2"/>
  <c r="I3363" i="2"/>
  <c r="I3380" i="2"/>
  <c r="I3382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1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403" i="2"/>
  <c r="I3399" i="2"/>
  <c r="I3400" i="2"/>
  <c r="I3401" i="2"/>
  <c r="I3402" i="2"/>
  <c r="I3404" i="2"/>
  <c r="I3405" i="2"/>
  <c r="I3406" i="2"/>
  <c r="I3408" i="2"/>
  <c r="I3407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10" i="2"/>
  <c r="I3507" i="2"/>
  <c r="I3508" i="2"/>
  <c r="I3509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6" i="2"/>
  <c r="I3537" i="2"/>
  <c r="I3538" i="2"/>
  <c r="I3539" i="2"/>
  <c r="I3540" i="2"/>
  <c r="I3541" i="2"/>
  <c r="I3555" i="2"/>
  <c r="I3553" i="2"/>
  <c r="I3554" i="2"/>
  <c r="I3556" i="2"/>
  <c r="I3565" i="2"/>
  <c r="I3566" i="2"/>
  <c r="I3567" i="2"/>
  <c r="I3568" i="2"/>
  <c r="I3569" i="2"/>
  <c r="I3570" i="2"/>
  <c r="I3571" i="2"/>
  <c r="I3572" i="2"/>
  <c r="I3573" i="2"/>
  <c r="I3574" i="2"/>
  <c r="I3575" i="2"/>
  <c r="I3586" i="2"/>
  <c r="I3592" i="2"/>
  <c r="I3594" i="2"/>
  <c r="I3590" i="2"/>
  <c r="I3591" i="2"/>
  <c r="I3593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3" i="2"/>
  <c r="I3624" i="2"/>
  <c r="I3625" i="2"/>
  <c r="I3626" i="2"/>
  <c r="I3627" i="2"/>
  <c r="I3631" i="2"/>
  <c r="I3632" i="2"/>
  <c r="I3628" i="2"/>
  <c r="I3629" i="2"/>
  <c r="I3630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52" i="2"/>
  <c r="I3649" i="2"/>
  <c r="I3650" i="2"/>
  <c r="I3651" i="2"/>
  <c r="I3653" i="2"/>
  <c r="I3663" i="2"/>
  <c r="I3664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8" i="2"/>
  <c r="I3689" i="2"/>
  <c r="I3690" i="2"/>
  <c r="I3691" i="2"/>
  <c r="I3692" i="2"/>
  <c r="I3693" i="2"/>
  <c r="I3694" i="2"/>
  <c r="I3695" i="2"/>
  <c r="I3704" i="2"/>
  <c r="I3705" i="2"/>
  <c r="I3706" i="2"/>
  <c r="I3707" i="2"/>
  <c r="I3708" i="2"/>
  <c r="I3709" i="2"/>
  <c r="I3710" i="2"/>
  <c r="I3713" i="2"/>
  <c r="I3715" i="2"/>
  <c r="I3711" i="2"/>
  <c r="I3712" i="2"/>
  <c r="I3714" i="2"/>
  <c r="I3721" i="2"/>
  <c r="I3716" i="2"/>
  <c r="I3717" i="2"/>
  <c r="I3718" i="2"/>
  <c r="I3719" i="2"/>
  <c r="I3720" i="2"/>
  <c r="I3722" i="2"/>
  <c r="I3723" i="2"/>
  <c r="I3724" i="2"/>
  <c r="I3725" i="2"/>
  <c r="I3726" i="2"/>
  <c r="I3735" i="2"/>
  <c r="I3736" i="2"/>
  <c r="I3737" i="2"/>
  <c r="I3738" i="2"/>
  <c r="I3739" i="2"/>
  <c r="I3740" i="2"/>
  <c r="I3741" i="2"/>
  <c r="I3742" i="2"/>
  <c r="I3746" i="2"/>
  <c r="I3743" i="2"/>
  <c r="I3744" i="2"/>
  <c r="I3745" i="2"/>
  <c r="I3747" i="2"/>
  <c r="I3748" i="2"/>
  <c r="I3749" i="2"/>
  <c r="I3750" i="2"/>
  <c r="I3751" i="2"/>
  <c r="I3752" i="2"/>
  <c r="I3753" i="2"/>
  <c r="I3757" i="2"/>
  <c r="I3758" i="2"/>
  <c r="I3759" i="2"/>
  <c r="I3760" i="2"/>
  <c r="I3761" i="2"/>
  <c r="I3762" i="2"/>
  <c r="I3763" i="2"/>
  <c r="I3764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5" i="2"/>
  <c r="I3796" i="2"/>
  <c r="I3797" i="2"/>
  <c r="I3798" i="2"/>
  <c r="I3799" i="2"/>
  <c r="I3800" i="2"/>
  <c r="I3802" i="2"/>
  <c r="I3803" i="2"/>
  <c r="I3804" i="2"/>
  <c r="I3809" i="2"/>
  <c r="I3810" i="2"/>
  <c r="I3805" i="2"/>
  <c r="I3806" i="2"/>
  <c r="I3807" i="2"/>
  <c r="I3808" i="2"/>
  <c r="I3811" i="2"/>
  <c r="I3812" i="2"/>
  <c r="I3813" i="2"/>
  <c r="I3814" i="2"/>
  <c r="I3822" i="2"/>
  <c r="I3815" i="2"/>
  <c r="I3816" i="2"/>
  <c r="I3817" i="2"/>
  <c r="I3818" i="2"/>
  <c r="I3819" i="2"/>
  <c r="I3820" i="2"/>
  <c r="I3821" i="2"/>
  <c r="I3828" i="2"/>
  <c r="I3834" i="2"/>
  <c r="I3836" i="2"/>
  <c r="I3829" i="2"/>
  <c r="I3830" i="2"/>
  <c r="I3831" i="2"/>
  <c r="I3832" i="2"/>
  <c r="I3833" i="2"/>
  <c r="I3835" i="2"/>
  <c r="I3837" i="2"/>
  <c r="I3838" i="2"/>
  <c r="I3839" i="2"/>
  <c r="I3845" i="2"/>
  <c r="I3847" i="2"/>
  <c r="I3840" i="2"/>
  <c r="I3841" i="2"/>
  <c r="I3842" i="2"/>
  <c r="I3843" i="2"/>
  <c r="I3844" i="2"/>
  <c r="I3846" i="2"/>
  <c r="I3851" i="2"/>
  <c r="I3852" i="2"/>
  <c r="I3848" i="2"/>
  <c r="I3849" i="2"/>
  <c r="I3850" i="2"/>
  <c r="I3857" i="2"/>
  <c r="I3853" i="2"/>
  <c r="I3854" i="2"/>
  <c r="I3855" i="2"/>
  <c r="I3856" i="2"/>
  <c r="I3861" i="2"/>
  <c r="I3858" i="2"/>
  <c r="I3859" i="2"/>
  <c r="I3860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907" i="2"/>
  <c r="I3897" i="2"/>
  <c r="I3898" i="2"/>
  <c r="I3899" i="2"/>
  <c r="I3900" i="2"/>
  <c r="I3901" i="2"/>
  <c r="I3902" i="2"/>
  <c r="I3903" i="2"/>
  <c r="I3904" i="2"/>
  <c r="I3905" i="2"/>
  <c r="I3906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7" i="2"/>
  <c r="I3926" i="2"/>
  <c r="I3928" i="2"/>
  <c r="I3929" i="2"/>
  <c r="I3930" i="2"/>
  <c r="I3931" i="2"/>
  <c r="I3932" i="2"/>
  <c r="I3933" i="2"/>
  <c r="I3946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76" i="2"/>
  <c r="I3970" i="2"/>
  <c r="I3971" i="2"/>
  <c r="I3972" i="2"/>
  <c r="I3973" i="2"/>
  <c r="I3974" i="2"/>
  <c r="I3975" i="2"/>
  <c r="I3977" i="2"/>
  <c r="I3969" i="2"/>
  <c r="I3978" i="2"/>
  <c r="I3979" i="2"/>
  <c r="I3986" i="2"/>
  <c r="I3982" i="2"/>
  <c r="I3983" i="2"/>
  <c r="I3984" i="2"/>
  <c r="I3985" i="2"/>
  <c r="I3987" i="2"/>
  <c r="I3988" i="2"/>
  <c r="I3989" i="2"/>
  <c r="I3990" i="2"/>
  <c r="I3991" i="2"/>
  <c r="I3992" i="2"/>
  <c r="I3993" i="2"/>
  <c r="I3994" i="2"/>
  <c r="I3998" i="2"/>
  <c r="I3999" i="2"/>
  <c r="I3995" i="2"/>
  <c r="I3996" i="2"/>
  <c r="I3997" i="2"/>
  <c r="I4000" i="2"/>
  <c r="I4001" i="2"/>
  <c r="I4002" i="2"/>
  <c r="I4008" i="2"/>
  <c r="I4003" i="2"/>
  <c r="I4004" i="2"/>
  <c r="I4005" i="2"/>
  <c r="I4006" i="2"/>
  <c r="I4007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61" i="2"/>
  <c r="I4058" i="2"/>
  <c r="I4059" i="2"/>
  <c r="I4060" i="2"/>
  <c r="I4075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6" i="2"/>
  <c r="I4077" i="2"/>
  <c r="I4078" i="2"/>
  <c r="I4079" i="2"/>
  <c r="I4080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15" i="2"/>
  <c r="I4116" i="2"/>
  <c r="I4117" i="2"/>
  <c r="I4119" i="2"/>
  <c r="I4118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9" i="2"/>
  <c r="I4142" i="2"/>
  <c r="I4143" i="2"/>
  <c r="I4140" i="2"/>
  <c r="I4141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70" i="2"/>
  <c r="I4168" i="2"/>
  <c r="I4169" i="2"/>
  <c r="I4171" i="2"/>
  <c r="I4183" i="2"/>
  <c r="I4184" i="2"/>
  <c r="I4185" i="2"/>
  <c r="I4186" i="2"/>
  <c r="I4187" i="2"/>
  <c r="I4191" i="2"/>
  <c r="I4190" i="2"/>
  <c r="I4192" i="2"/>
  <c r="I4193" i="2"/>
  <c r="I4199" i="2"/>
  <c r="I4200" i="2"/>
  <c r="I4201" i="2"/>
  <c r="I4202" i="2"/>
  <c r="I4203" i="2"/>
  <c r="I4204" i="2"/>
  <c r="I4205" i="2"/>
  <c r="I4206" i="2"/>
  <c r="I4207" i="2"/>
  <c r="I4208" i="2"/>
  <c r="I4209" i="2"/>
  <c r="I4227" i="2"/>
  <c r="I4229" i="2"/>
  <c r="I4223" i="2"/>
  <c r="I4224" i="2"/>
  <c r="I4225" i="2"/>
  <c r="I4226" i="2"/>
  <c r="I4228" i="2"/>
  <c r="I4236" i="2"/>
  <c r="I4230" i="2"/>
  <c r="I4231" i="2"/>
  <c r="I4232" i="2"/>
  <c r="I4233" i="2"/>
  <c r="I4234" i="2"/>
  <c r="I4235" i="2"/>
  <c r="I4242" i="2"/>
  <c r="I4237" i="2"/>
  <c r="I4238" i="2"/>
  <c r="I4239" i="2"/>
  <c r="I4240" i="2"/>
  <c r="I4241" i="2"/>
  <c r="I4250" i="2"/>
  <c r="I4243" i="2"/>
  <c r="I4244" i="2"/>
  <c r="I4245" i="2"/>
  <c r="I4246" i="2"/>
  <c r="I4247" i="2"/>
  <c r="I4248" i="2"/>
  <c r="I4249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72" i="2"/>
  <c r="I4274" i="2"/>
  <c r="I4267" i="2"/>
  <c r="I4268" i="2"/>
  <c r="I4269" i="2"/>
  <c r="I4270" i="2"/>
  <c r="I4271" i="2"/>
  <c r="I4273" i="2"/>
  <c r="I4280" i="2"/>
  <c r="I4275" i="2"/>
  <c r="I4276" i="2"/>
  <c r="I4277" i="2"/>
  <c r="I4278" i="2"/>
  <c r="I4279" i="2"/>
  <c r="I4286" i="2"/>
  <c r="I4281" i="2"/>
  <c r="I4282" i="2"/>
  <c r="I4283" i="2"/>
  <c r="I4284" i="2"/>
  <c r="I4285" i="2"/>
  <c r="I4292" i="2"/>
  <c r="I4287" i="2"/>
  <c r="I4288" i="2"/>
  <c r="I4289" i="2"/>
  <c r="I4290" i="2"/>
  <c r="I4291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8" i="2"/>
  <c r="I4330" i="2"/>
  <c r="I4331" i="2"/>
  <c r="I4332" i="2"/>
  <c r="I4333" i="2"/>
  <c r="I4334" i="2"/>
  <c r="I4335" i="2"/>
  <c r="I4336" i="2"/>
  <c r="I4337" i="2"/>
  <c r="I4339" i="2"/>
  <c r="I4340" i="2"/>
  <c r="I4350" i="2"/>
  <c r="I4351" i="2"/>
  <c r="I4352" i="2"/>
  <c r="I4353" i="2"/>
  <c r="I4365" i="2"/>
  <c r="I4367" i="2"/>
  <c r="I4366" i="2"/>
  <c r="I4379" i="2"/>
  <c r="I4381" i="2"/>
  <c r="I4368" i="2"/>
  <c r="I4369" i="2"/>
  <c r="I4370" i="2"/>
  <c r="I4371" i="2"/>
  <c r="I4372" i="2"/>
  <c r="I4373" i="2"/>
  <c r="I4374" i="2"/>
  <c r="I4375" i="2"/>
  <c r="I4376" i="2"/>
  <c r="I4377" i="2"/>
  <c r="I4378" i="2"/>
  <c r="I4380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402" i="2"/>
  <c r="I4403" i="2"/>
  <c r="I4397" i="2"/>
  <c r="I4398" i="2"/>
  <c r="I4399" i="2"/>
  <c r="I4400" i="2"/>
  <c r="I4401" i="2"/>
  <c r="I4404" i="2"/>
  <c r="I4405" i="2"/>
  <c r="I4406" i="2"/>
  <c r="I4412" i="2"/>
  <c r="I4407" i="2"/>
  <c r="I4408" i="2"/>
  <c r="I4409" i="2"/>
  <c r="I4410" i="2"/>
  <c r="I4411" i="2"/>
  <c r="I4413" i="2"/>
  <c r="I4414" i="2"/>
  <c r="I4415" i="2"/>
  <c r="I4416" i="2"/>
  <c r="I4417" i="2"/>
  <c r="I4418" i="2"/>
  <c r="I4419" i="2"/>
  <c r="I4420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53" i="2"/>
  <c r="I4454" i="2"/>
  <c r="I4455" i="2"/>
  <c r="I4456" i="2"/>
  <c r="I4457" i="2"/>
  <c r="I4458" i="2"/>
  <c r="I4459" i="2"/>
  <c r="I4460" i="2"/>
  <c r="I4461" i="2"/>
  <c r="I4472" i="2"/>
  <c r="I4462" i="2"/>
  <c r="I4463" i="2"/>
  <c r="I4464" i="2"/>
  <c r="I4465" i="2"/>
  <c r="I4466" i="2"/>
  <c r="I4467" i="2"/>
  <c r="I4468" i="2"/>
  <c r="I4469" i="2"/>
  <c r="I4470" i="2"/>
  <c r="I4471" i="2"/>
  <c r="I4482" i="2"/>
  <c r="I4473" i="2"/>
  <c r="I4474" i="2"/>
  <c r="I4475" i="2"/>
  <c r="I4476" i="2"/>
  <c r="I4477" i="2"/>
  <c r="I4478" i="2"/>
  <c r="I4479" i="2"/>
  <c r="I4480" i="2"/>
  <c r="I4481" i="2"/>
  <c r="I4483" i="2"/>
  <c r="I4484" i="2"/>
  <c r="I4485" i="2"/>
  <c r="I4486" i="2"/>
  <c r="I4492" i="2"/>
  <c r="I4493" i="2"/>
  <c r="I4503" i="2"/>
  <c r="I4494" i="2"/>
  <c r="I4495" i="2"/>
  <c r="I4496" i="2"/>
  <c r="I4497" i="2"/>
  <c r="I4498" i="2"/>
  <c r="I4499" i="2"/>
  <c r="I4500" i="2"/>
  <c r="I4501" i="2"/>
  <c r="I4502" i="2"/>
  <c r="I4504" i="2"/>
  <c r="I4506" i="2"/>
  <c r="I4507" i="2"/>
  <c r="I4508" i="2"/>
  <c r="I4509" i="2"/>
  <c r="I4510" i="2"/>
  <c r="I4511" i="2"/>
  <c r="I4512" i="2"/>
  <c r="I4513" i="2"/>
  <c r="I4514" i="2"/>
  <c r="I4524" i="2"/>
  <c r="I4525" i="2"/>
  <c r="I4526" i="2"/>
  <c r="I4527" i="2"/>
  <c r="I4528" i="2"/>
  <c r="I4530" i="2"/>
  <c r="I4531" i="2"/>
  <c r="I4532" i="2"/>
  <c r="I4533" i="2"/>
  <c r="I4534" i="2"/>
  <c r="I4535" i="2"/>
  <c r="I4536" i="2"/>
  <c r="I4537" i="2"/>
  <c r="I4538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81" i="2"/>
  <c r="I4582" i="2"/>
  <c r="I4583" i="2"/>
  <c r="I4584" i="2"/>
  <c r="I4585" i="2"/>
  <c r="I4586" i="2"/>
  <c r="I4587" i="2"/>
  <c r="I4588" i="2"/>
  <c r="I4589" i="2"/>
  <c r="I4592" i="2"/>
  <c r="I4590" i="2"/>
  <c r="I4591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28" i="2"/>
  <c r="I4621" i="2"/>
  <c r="I4622" i="2"/>
  <c r="I4623" i="2"/>
  <c r="I4624" i="2"/>
  <c r="I4625" i="2"/>
  <c r="I4626" i="2"/>
  <c r="I4627" i="2"/>
  <c r="I4631" i="2"/>
  <c r="I4629" i="2"/>
  <c r="I4630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68" i="2"/>
  <c r="I4663" i="2"/>
  <c r="I4664" i="2"/>
  <c r="I4665" i="2"/>
  <c r="I4666" i="2"/>
  <c r="I4667" i="2"/>
  <c r="I4669" i="2"/>
  <c r="I4670" i="2"/>
  <c r="I4671" i="2"/>
  <c r="I4672" i="2"/>
  <c r="I4673" i="2"/>
  <c r="I4674" i="2"/>
  <c r="I4675" i="2"/>
  <c r="I4676" i="2"/>
  <c r="I4677" i="2"/>
  <c r="I4678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9" i="2"/>
  <c r="I4701" i="2"/>
  <c r="I4698" i="2"/>
  <c r="I4700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23" i="2"/>
  <c r="I4724" i="2"/>
  <c r="I4725" i="2"/>
  <c r="I4734" i="2"/>
  <c r="I4735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9" i="2"/>
  <c r="I4760" i="2"/>
  <c r="I4761" i="2"/>
  <c r="I4762" i="2"/>
  <c r="I4766" i="2"/>
  <c r="I4774" i="2"/>
  <c r="I4785" i="2"/>
  <c r="I4787" i="2"/>
  <c r="I4786" i="2"/>
  <c r="I4788" i="2"/>
  <c r="I4791" i="2"/>
  <c r="I4789" i="2"/>
  <c r="I4790" i="2"/>
  <c r="I4792" i="2"/>
  <c r="I4793" i="2"/>
  <c r="I4794" i="2"/>
  <c r="I4795" i="2"/>
  <c r="I4796" i="2"/>
  <c r="I4797" i="2"/>
  <c r="I4798" i="2"/>
  <c r="I4799" i="2"/>
  <c r="I4800" i="2"/>
  <c r="I4810" i="2"/>
  <c r="I4801" i="2"/>
  <c r="I4802" i="2"/>
  <c r="I4803" i="2"/>
  <c r="I4804" i="2"/>
  <c r="I4805" i="2"/>
  <c r="I4806" i="2"/>
  <c r="I4807" i="2"/>
  <c r="I4808" i="2"/>
  <c r="I4809" i="2"/>
  <c r="I4811" i="2"/>
  <c r="I4812" i="2"/>
  <c r="I4813" i="2"/>
  <c r="I4814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43" i="2"/>
  <c r="I4844" i="2"/>
  <c r="I4845" i="2"/>
  <c r="I4846" i="2"/>
  <c r="I4847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7" i="2"/>
  <c r="I4888" i="2"/>
  <c r="I4889" i="2"/>
  <c r="I4890" i="2"/>
  <c r="I4891" i="2"/>
  <c r="I4893" i="2"/>
  <c r="I4895" i="2"/>
  <c r="I4892" i="2"/>
  <c r="I4894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8" i="2"/>
  <c r="I4912" i="2"/>
  <c r="I4913" i="2"/>
  <c r="I4914" i="2"/>
  <c r="I4915" i="2"/>
  <c r="I4916" i="2"/>
  <c r="I4917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6" i="2"/>
  <c r="I4947" i="2"/>
  <c r="I4948" i="2"/>
  <c r="I4949" i="2"/>
  <c r="I4950" i="2"/>
  <c r="I4951" i="2"/>
  <c r="I4952" i="2"/>
  <c r="I4958" i="2"/>
  <c r="I4960" i="2"/>
  <c r="I4955" i="2"/>
  <c r="I4956" i="2"/>
  <c r="I4957" i="2"/>
  <c r="I4959" i="2"/>
  <c r="I4961" i="2"/>
  <c r="I4964" i="2"/>
  <c r="I4965" i="2"/>
  <c r="I4966" i="2"/>
  <c r="I4967" i="2"/>
  <c r="I4968" i="2"/>
  <c r="I4980" i="2"/>
  <c r="I4969" i="2"/>
  <c r="I4970" i="2"/>
  <c r="I4971" i="2"/>
  <c r="I4972" i="2"/>
  <c r="I4973" i="2"/>
  <c r="I4974" i="2"/>
  <c r="I4975" i="2"/>
  <c r="I4976" i="2"/>
  <c r="I4977" i="2"/>
  <c r="I4978" i="2"/>
  <c r="I4979" i="2"/>
  <c r="I4985" i="2"/>
  <c r="I4981" i="2"/>
  <c r="I4982" i="2"/>
  <c r="I4983" i="2"/>
  <c r="I4984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32" i="2"/>
  <c r="I5033" i="2"/>
  <c r="I5034" i="2"/>
  <c r="I5035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8" i="2"/>
  <c r="I5069" i="2"/>
  <c r="I5070" i="2"/>
  <c r="I5071" i="2"/>
  <c r="I5072" i="2"/>
  <c r="I5073" i="2"/>
  <c r="I5074" i="2"/>
  <c r="I5103" i="2"/>
  <c r="I5101" i="2"/>
  <c r="I5102" i="2"/>
  <c r="I5105" i="2"/>
  <c r="I5106" i="2"/>
  <c r="I5104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32" i="2"/>
  <c r="I5133" i="2"/>
  <c r="I5134" i="2"/>
  <c r="I5135" i="2"/>
  <c r="I5136" i="2"/>
  <c r="I5137" i="2"/>
  <c r="I5138" i="2"/>
  <c r="I5139" i="2"/>
  <c r="I5140" i="2"/>
  <c r="I5144" i="2"/>
  <c r="I5145" i="2"/>
  <c r="I5141" i="2"/>
  <c r="I5142" i="2"/>
  <c r="I5143" i="2"/>
  <c r="I5158" i="2"/>
  <c r="I5157" i="2"/>
  <c r="I5160" i="2"/>
  <c r="I5161" i="2"/>
  <c r="I5162" i="2"/>
  <c r="I5163" i="2"/>
  <c r="I5164" i="2"/>
  <c r="I5165" i="2"/>
  <c r="I5166" i="2"/>
  <c r="I5167" i="2"/>
  <c r="I5174" i="2"/>
  <c r="I5175" i="2"/>
  <c r="I5176" i="2"/>
  <c r="I5177" i="2"/>
  <c r="I5178" i="2"/>
  <c r="I5179" i="2"/>
  <c r="I5181" i="2"/>
  <c r="I5180" i="2"/>
  <c r="I5201" i="2"/>
  <c r="I5202" i="2"/>
  <c r="I5192" i="2"/>
  <c r="I5193" i="2"/>
  <c r="I5194" i="2"/>
  <c r="I5195" i="2"/>
  <c r="I5196" i="2"/>
  <c r="I5197" i="2"/>
  <c r="I5198" i="2"/>
  <c r="I5199" i="2"/>
  <c r="I5200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5" i="2"/>
  <c r="I5271" i="2"/>
  <c r="I5272" i="2"/>
  <c r="I5273" i="2"/>
  <c r="I5274" i="2"/>
  <c r="I5275" i="2"/>
  <c r="I5276" i="2"/>
  <c r="I5277" i="2"/>
  <c r="I5278" i="2"/>
  <c r="I5279" i="2"/>
  <c r="I5280" i="2"/>
  <c r="I5283" i="2"/>
  <c r="I5284" i="2"/>
  <c r="I5285" i="2"/>
  <c r="I5286" i="2"/>
  <c r="I5293" i="2"/>
  <c r="I5294" i="2"/>
  <c r="I5295" i="2"/>
  <c r="I5296" i="2"/>
  <c r="I5297" i="2"/>
  <c r="I5298" i="2"/>
  <c r="I5299" i="2"/>
  <c r="I5332" i="2"/>
  <c r="I5329" i="2"/>
  <c r="I5330" i="2"/>
  <c r="I5331" i="2"/>
  <c r="I5335" i="2"/>
  <c r="I5336" i="2"/>
  <c r="I5337" i="2"/>
  <c r="I5338" i="2"/>
  <c r="I5350" i="2"/>
  <c r="I5339" i="2"/>
  <c r="I5340" i="2"/>
  <c r="I5341" i="2"/>
  <c r="I5342" i="2"/>
  <c r="I5343" i="2"/>
  <c r="I5344" i="2"/>
  <c r="I5345" i="2"/>
  <c r="I5346" i="2"/>
  <c r="I5347" i="2"/>
  <c r="I5348" i="2"/>
  <c r="I5349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406" i="2"/>
  <c r="I5405" i="2"/>
  <c r="I5410" i="2"/>
  <c r="I5422" i="2"/>
  <c r="I5427" i="2"/>
  <c r="I5428" i="2"/>
  <c r="I5429" i="2"/>
  <c r="I5430" i="2"/>
  <c r="I5431" i="2"/>
  <c r="I5440" i="2"/>
  <c r="I5432" i="2"/>
  <c r="I5433" i="2"/>
  <c r="I5434" i="2"/>
  <c r="I5435" i="2"/>
  <c r="I5436" i="2"/>
  <c r="I5437" i="2"/>
  <c r="I5438" i="2"/>
  <c r="I5439" i="2"/>
  <c r="I5441" i="2"/>
  <c r="I5446" i="2"/>
  <c r="I5447" i="2"/>
  <c r="I5448" i="2"/>
  <c r="I5449" i="2"/>
  <c r="I5450" i="2"/>
  <c r="I5451" i="2"/>
  <c r="I5452" i="2"/>
  <c r="I5453" i="2"/>
  <c r="I5463" i="2"/>
  <c r="I5465" i="2"/>
  <c r="I5466" i="2"/>
  <c r="I5468" i="2"/>
  <c r="I5467" i="2"/>
  <c r="I5485" i="2"/>
  <c r="I5480" i="2"/>
  <c r="I5481" i="2"/>
  <c r="I5482" i="2"/>
  <c r="I5483" i="2"/>
  <c r="I5484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26" i="2"/>
  <c r="I5627" i="2"/>
  <c r="I5628" i="2"/>
  <c r="I5629" i="2"/>
  <c r="I5630" i="2"/>
  <c r="I5631" i="2"/>
  <c r="I5638" i="2"/>
  <c r="I5639" i="2"/>
  <c r="I5640" i="2"/>
  <c r="I5641" i="2"/>
  <c r="I5642" i="2"/>
  <c r="I5643" i="2"/>
  <c r="I5644" i="2"/>
  <c r="I5650" i="2"/>
  <c r="I5651" i="2"/>
  <c r="I5652" i="2"/>
  <c r="I5653" i="2"/>
  <c r="I5654" i="2"/>
  <c r="I5655" i="2"/>
  <c r="I5656" i="2"/>
  <c r="I5657" i="2"/>
  <c r="I5660" i="2"/>
  <c r="I5658" i="2"/>
  <c r="I5659" i="2"/>
  <c r="I5664" i="2"/>
  <c r="I5661" i="2"/>
  <c r="I5662" i="2"/>
  <c r="I5663" i="2"/>
  <c r="I5666" i="2"/>
  <c r="I5689" i="2"/>
  <c r="I5690" i="2"/>
  <c r="I5694" i="2"/>
  <c r="I5691" i="2"/>
  <c r="I5692" i="2"/>
  <c r="I5693" i="2"/>
  <c r="I5695" i="2"/>
  <c r="I5700" i="2"/>
  <c r="I5706" i="2"/>
  <c r="I5707" i="2"/>
  <c r="I5708" i="2"/>
  <c r="I5709" i="2"/>
  <c r="I5710" i="2"/>
  <c r="I5711" i="2"/>
  <c r="I5712" i="2"/>
  <c r="I5713" i="2"/>
  <c r="I5714" i="2"/>
  <c r="I5715" i="2"/>
  <c r="I5716" i="2"/>
  <c r="I5718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51" i="2"/>
  <c r="I5753" i="2"/>
  <c r="I5748" i="2"/>
  <c r="I5749" i="2"/>
  <c r="I5750" i="2"/>
  <c r="I5752" i="2"/>
  <c r="I5765" i="2"/>
  <c r="I5766" i="2"/>
  <c r="I5759" i="2"/>
  <c r="I5760" i="2"/>
  <c r="I5761" i="2"/>
  <c r="I5762" i="2"/>
  <c r="I5763" i="2"/>
  <c r="I5764" i="2"/>
  <c r="I5781" i="2"/>
  <c r="I5774" i="2"/>
  <c r="I5775" i="2"/>
  <c r="I5776" i="2"/>
  <c r="I5777" i="2"/>
  <c r="I5778" i="2"/>
  <c r="I5779" i="2"/>
  <c r="I5780" i="2"/>
  <c r="I5782" i="2"/>
  <c r="I5783" i="2"/>
  <c r="I5791" i="2"/>
  <c r="I5792" i="2"/>
  <c r="I5784" i="2"/>
  <c r="I5785" i="2"/>
  <c r="I5786" i="2"/>
  <c r="I5787" i="2"/>
  <c r="I5788" i="2"/>
  <c r="I5789" i="2"/>
  <c r="I5790" i="2"/>
  <c r="I5795" i="2"/>
  <c r="I5796" i="2"/>
  <c r="I5793" i="2"/>
  <c r="I5794" i="2"/>
  <c r="I5801" i="2"/>
  <c r="I5802" i="2"/>
  <c r="I5803" i="2"/>
  <c r="I5804" i="2"/>
  <c r="I5805" i="2"/>
  <c r="I5814" i="2"/>
  <c r="I5815" i="2"/>
  <c r="I5816" i="2"/>
  <c r="I5817" i="2"/>
  <c r="I5818" i="2"/>
  <c r="I5819" i="2"/>
  <c r="I5820" i="2"/>
  <c r="I5821" i="2"/>
  <c r="I5822" i="2"/>
  <c r="I5823" i="2"/>
  <c r="I5835" i="2"/>
  <c r="I5826" i="2"/>
  <c r="I5827" i="2"/>
  <c r="I5828" i="2"/>
  <c r="I5829" i="2"/>
  <c r="I5830" i="2"/>
  <c r="I5831" i="2"/>
  <c r="I5832" i="2"/>
  <c r="I5833" i="2"/>
  <c r="I5834" i="2"/>
  <c r="I5840" i="2"/>
  <c r="I5836" i="2"/>
  <c r="I5837" i="2"/>
  <c r="I5838" i="2"/>
  <c r="I5839" i="2"/>
  <c r="I5841" i="2"/>
  <c r="I5842" i="2"/>
  <c r="I5843" i="2"/>
  <c r="I5844" i="2"/>
  <c r="I5845" i="2"/>
  <c r="I5846" i="2"/>
  <c r="I5847" i="2"/>
  <c r="I5848" i="2"/>
  <c r="I5852" i="2"/>
  <c r="I5849" i="2"/>
  <c r="I5850" i="2"/>
  <c r="I5851" i="2"/>
  <c r="I5862" i="2"/>
  <c r="I5853" i="2"/>
  <c r="I5854" i="2"/>
  <c r="I5855" i="2"/>
  <c r="I5856" i="2"/>
  <c r="I5857" i="2"/>
  <c r="I5858" i="2"/>
  <c r="I5859" i="2"/>
  <c r="I5860" i="2"/>
  <c r="I5861" i="2"/>
  <c r="I5868" i="2"/>
  <c r="I5869" i="2"/>
  <c r="I5863" i="2"/>
  <c r="I5864" i="2"/>
  <c r="I5865" i="2"/>
  <c r="I5866" i="2"/>
  <c r="I5867" i="2"/>
  <c r="I5870" i="2"/>
  <c r="I5871" i="2"/>
  <c r="I5872" i="2"/>
  <c r="I5873" i="2"/>
  <c r="I5874" i="2"/>
  <c r="I5875" i="2"/>
  <c r="I5876" i="2"/>
  <c r="I5877" i="2"/>
  <c r="I5878" i="2"/>
  <c r="I5879" i="2"/>
  <c r="I5880" i="2"/>
  <c r="I5882" i="2"/>
  <c r="I5881" i="2"/>
  <c r="I5887" i="2"/>
  <c r="I5892" i="2"/>
  <c r="I5893" i="2"/>
  <c r="I5894" i="2"/>
  <c r="I5895" i="2"/>
  <c r="I5896" i="2"/>
  <c r="I5897" i="2"/>
  <c r="I5898" i="2"/>
  <c r="I5899" i="2"/>
  <c r="I5900" i="2"/>
  <c r="I5910" i="2"/>
  <c r="I5901" i="2"/>
  <c r="I5902" i="2"/>
  <c r="I5903" i="2"/>
  <c r="I5904" i="2"/>
  <c r="I5905" i="2"/>
  <c r="I5906" i="2"/>
  <c r="I5907" i="2"/>
  <c r="I5908" i="2"/>
  <c r="I5909" i="2"/>
  <c r="I5911" i="2"/>
  <c r="I5912" i="2"/>
  <c r="I5913" i="2"/>
  <c r="I5914" i="2"/>
  <c r="I5915" i="2"/>
  <c r="I5917" i="2"/>
  <c r="I5918" i="2"/>
  <c r="I5919" i="2"/>
  <c r="I5920" i="2"/>
  <c r="I5921" i="2"/>
  <c r="I5922" i="2"/>
  <c r="I5923" i="2"/>
  <c r="I5927" i="2"/>
  <c r="I5935" i="2"/>
  <c r="I5934" i="2"/>
  <c r="I5946" i="2"/>
  <c r="I5947" i="2"/>
  <c r="I5938" i="2"/>
  <c r="I5939" i="2"/>
  <c r="I5940" i="2"/>
  <c r="I5941" i="2"/>
  <c r="I5942" i="2"/>
  <c r="I5943" i="2"/>
  <c r="I5944" i="2"/>
  <c r="I5945" i="2"/>
  <c r="I5956" i="2"/>
  <c r="I5948" i="2"/>
  <c r="I5949" i="2"/>
  <c r="I5950" i="2"/>
  <c r="I5951" i="2"/>
  <c r="I5952" i="2"/>
  <c r="I5953" i="2"/>
  <c r="I5954" i="2"/>
  <c r="I5955" i="2"/>
  <c r="I5957" i="2"/>
  <c r="I5958" i="2"/>
  <c r="I5959" i="2"/>
  <c r="I5960" i="2"/>
  <c r="I5961" i="2"/>
  <c r="I5962" i="2"/>
  <c r="I5963" i="2"/>
  <c r="I5964" i="2"/>
  <c r="I5973" i="2"/>
  <c r="I5965" i="2"/>
  <c r="I5966" i="2"/>
  <c r="I5967" i="2"/>
  <c r="I5968" i="2"/>
  <c r="I5969" i="2"/>
  <c r="I5970" i="2"/>
  <c r="I5971" i="2"/>
  <c r="I5972" i="2"/>
  <c r="I5974" i="2"/>
  <c r="I5975" i="2"/>
  <c r="I5987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9" i="2"/>
  <c r="I6022" i="2"/>
  <c r="I6023" i="2"/>
  <c r="I6024" i="2"/>
  <c r="I6025" i="2"/>
  <c r="I6026" i="2"/>
  <c r="I6027" i="2"/>
  <c r="I6028" i="2"/>
  <c r="I6030" i="2"/>
  <c r="I6031" i="2"/>
  <c r="I6059" i="2"/>
  <c r="I6057" i="2"/>
  <c r="I6058" i="2"/>
  <c r="I6079" i="2"/>
  <c r="I6086" i="2"/>
  <c r="I6085" i="2"/>
  <c r="I6092" i="2"/>
  <c r="I6101" i="2"/>
  <c r="I6099" i="2"/>
  <c r="I6093" i="2"/>
  <c r="I6094" i="2"/>
  <c r="I6095" i="2"/>
  <c r="I6096" i="2"/>
  <c r="I6097" i="2"/>
  <c r="I6098" i="2"/>
  <c r="I6100" i="2"/>
  <c r="I6106" i="2"/>
  <c r="I6107" i="2"/>
  <c r="I6108" i="2"/>
  <c r="I6109" i="2"/>
  <c r="I6110" i="2"/>
  <c r="I6111" i="2"/>
  <c r="I6112" i="2"/>
  <c r="I6113" i="2"/>
  <c r="I6114" i="2"/>
  <c r="I6116" i="2"/>
  <c r="I6115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48" i="2"/>
  <c r="I6140" i="2"/>
  <c r="I6141" i="2"/>
  <c r="I6142" i="2"/>
  <c r="I6143" i="2"/>
  <c r="I6144" i="2"/>
  <c r="I6145" i="2"/>
  <c r="I6146" i="2"/>
  <c r="I6147" i="2"/>
  <c r="I6149" i="2"/>
  <c r="I6150" i="2"/>
  <c r="I6151" i="2"/>
  <c r="I6154" i="2"/>
  <c r="I6155" i="2"/>
  <c r="I6156" i="2"/>
  <c r="I6157" i="2"/>
  <c r="I6158" i="2"/>
  <c r="I6165" i="2"/>
  <c r="I6159" i="2"/>
  <c r="I6160" i="2"/>
  <c r="I6161" i="2"/>
  <c r="I6162" i="2"/>
  <c r="I6163" i="2"/>
  <c r="I6164" i="2"/>
  <c r="I6166" i="2"/>
  <c r="I6167" i="2"/>
  <c r="I6175" i="2"/>
  <c r="I6178" i="2"/>
  <c r="I6176" i="2"/>
  <c r="I6177" i="2"/>
  <c r="I6182" i="2"/>
  <c r="I6179" i="2"/>
  <c r="I6180" i="2"/>
  <c r="I6181" i="2"/>
  <c r="I6183" i="2"/>
  <c r="I6188" i="2"/>
  <c r="I6199" i="2"/>
  <c r="I6200" i="2"/>
  <c r="I6201" i="2"/>
  <c r="I6202" i="2"/>
  <c r="I6204" i="2"/>
  <c r="I6203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38" i="2"/>
  <c r="I6239" i="2"/>
  <c r="I6240" i="2"/>
  <c r="I6241" i="2"/>
  <c r="I6242" i="2"/>
  <c r="I6251" i="2"/>
  <c r="I6252" i="2"/>
  <c r="I6253" i="2"/>
  <c r="I6254" i="2"/>
  <c r="I6255" i="2"/>
  <c r="I6256" i="2"/>
  <c r="I6257" i="2"/>
  <c r="I6258" i="2"/>
  <c r="I6265" i="2"/>
  <c r="I6266" i="2"/>
  <c r="I6267" i="2"/>
  <c r="I6268" i="2"/>
  <c r="I6269" i="2"/>
  <c r="I6270" i="2"/>
  <c r="I6271" i="2"/>
  <c r="I6272" i="2"/>
  <c r="I6273" i="2"/>
  <c r="I6274" i="2"/>
  <c r="I6275" i="2"/>
  <c r="I6277" i="2"/>
  <c r="I6276" i="2"/>
  <c r="I6289" i="2"/>
  <c r="I6278" i="2"/>
  <c r="I6279" i="2"/>
  <c r="I6280" i="2"/>
  <c r="I6281" i="2"/>
  <c r="I6282" i="2"/>
  <c r="I6283" i="2"/>
  <c r="I6284" i="2"/>
  <c r="I6285" i="2"/>
  <c r="I6286" i="2"/>
  <c r="I6287" i="2"/>
  <c r="I6288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24" i="2"/>
  <c r="I6315" i="2"/>
  <c r="I6316" i="2"/>
  <c r="I6317" i="2"/>
  <c r="I6318" i="2"/>
  <c r="I6319" i="2"/>
  <c r="I6320" i="2"/>
  <c r="I6321" i="2"/>
  <c r="I6322" i="2"/>
  <c r="I6323" i="2"/>
  <c r="I6325" i="2"/>
  <c r="I6333" i="2"/>
  <c r="I6326" i="2"/>
  <c r="I6327" i="2"/>
  <c r="I6328" i="2"/>
  <c r="I6329" i="2"/>
  <c r="I6330" i="2"/>
  <c r="I6331" i="2"/>
  <c r="I6332" i="2"/>
  <c r="I6334" i="2"/>
  <c r="I6335" i="2"/>
  <c r="I6341" i="2"/>
  <c r="I6351" i="2"/>
  <c r="I6349" i="2"/>
  <c r="I6350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9" i="2"/>
  <c r="I6375" i="2"/>
  <c r="I6376" i="2"/>
  <c r="I6377" i="2"/>
  <c r="I6378" i="2"/>
  <c r="I6380" i="2"/>
  <c r="I6381" i="2"/>
  <c r="I6382" i="2"/>
  <c r="I6383" i="2"/>
  <c r="I6384" i="2"/>
  <c r="I6392" i="2"/>
  <c r="I6393" i="2"/>
  <c r="I6394" i="2"/>
  <c r="I6402" i="2"/>
  <c r="I6401" i="2"/>
  <c r="I6403" i="2"/>
  <c r="I6404" i="2"/>
  <c r="I6405" i="2"/>
  <c r="I6406" i="2"/>
  <c r="I6407" i="2"/>
  <c r="I6408" i="2"/>
  <c r="I6409" i="2"/>
  <c r="I6410" i="2"/>
  <c r="I6413" i="2"/>
  <c r="I6414" i="2"/>
  <c r="I6415" i="2"/>
  <c r="I6416" i="2"/>
  <c r="I6424" i="2"/>
  <c r="I6417" i="2"/>
  <c r="I6418" i="2"/>
  <c r="I6419" i="2"/>
  <c r="I6420" i="2"/>
  <c r="I6421" i="2"/>
  <c r="I6422" i="2"/>
  <c r="I6423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42" i="2"/>
  <c r="I6443" i="2"/>
  <c r="I6439" i="2"/>
  <c r="I6440" i="2"/>
  <c r="I6441" i="2"/>
  <c r="I6462" i="2"/>
  <c r="I6460" i="2"/>
  <c r="I6461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93" i="2"/>
  <c r="I6485" i="2"/>
  <c r="I6486" i="2"/>
  <c r="I6487" i="2"/>
  <c r="I6488" i="2"/>
  <c r="I6489" i="2"/>
  <c r="I6490" i="2"/>
  <c r="I6491" i="2"/>
  <c r="I6492" i="2"/>
  <c r="I6494" i="2"/>
  <c r="I6495" i="2"/>
  <c r="I6496" i="2"/>
  <c r="I6497" i="2"/>
  <c r="I6498" i="2"/>
  <c r="I6499" i="2"/>
  <c r="I6500" i="2"/>
  <c r="I6501" i="2"/>
  <c r="I6502" i="2"/>
  <c r="I6503" i="2"/>
  <c r="I6526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7" i="2"/>
  <c r="I6528" i="2"/>
  <c r="I6529" i="2"/>
  <c r="I6530" i="2"/>
  <c r="I6531" i="2"/>
  <c r="I6532" i="2"/>
  <c r="I6533" i="2"/>
  <c r="I6540" i="2"/>
  <c r="I6541" i="2"/>
  <c r="I6534" i="2"/>
  <c r="I6535" i="2"/>
  <c r="I6536" i="2"/>
  <c r="I6537" i="2"/>
  <c r="I6538" i="2"/>
  <c r="I6539" i="2"/>
  <c r="I6542" i="2"/>
  <c r="I6543" i="2"/>
  <c r="I6544" i="2"/>
  <c r="I6545" i="2"/>
  <c r="I6546" i="2"/>
  <c r="I6547" i="2"/>
  <c r="I6548" i="2"/>
  <c r="I6549" i="2"/>
  <c r="I6550" i="2"/>
  <c r="I6551" i="2"/>
  <c r="I6552" i="2"/>
  <c r="I6560" i="2"/>
  <c r="I6561" i="2"/>
  <c r="I6553" i="2"/>
  <c r="I6554" i="2"/>
  <c r="I6555" i="2"/>
  <c r="I6556" i="2"/>
  <c r="I6557" i="2"/>
  <c r="I6558" i="2"/>
  <c r="I6559" i="2"/>
  <c r="I6562" i="2"/>
  <c r="I6563" i="2"/>
  <c r="I6564" i="2"/>
  <c r="I6575" i="2"/>
  <c r="I6570" i="2"/>
  <c r="I6571" i="2"/>
  <c r="I6572" i="2"/>
  <c r="I6573" i="2"/>
  <c r="I6574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91" i="2"/>
  <c r="I6592" i="2"/>
  <c r="I6589" i="2"/>
  <c r="I6590" i="2"/>
  <c r="I6593" i="2"/>
  <c r="I6598" i="2"/>
  <c r="I6605" i="2"/>
  <c r="I6599" i="2"/>
  <c r="I6600" i="2"/>
  <c r="I6601" i="2"/>
  <c r="I6602" i="2"/>
  <c r="I6603" i="2"/>
  <c r="I6604" i="2"/>
  <c r="I6606" i="2"/>
  <c r="I6607" i="2"/>
  <c r="I6609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9" i="2"/>
  <c r="I6608" i="2"/>
  <c r="I6630" i="2"/>
  <c r="I6628" i="2"/>
  <c r="I6640" i="2"/>
  <c r="I6631" i="2"/>
  <c r="I6632" i="2"/>
  <c r="I6633" i="2"/>
  <c r="I6634" i="2"/>
  <c r="I6635" i="2"/>
  <c r="I6636" i="2"/>
  <c r="I6637" i="2"/>
  <c r="I6638" i="2"/>
  <c r="I6639" i="2"/>
  <c r="I6647" i="2"/>
  <c r="I6641" i="2"/>
  <c r="I6642" i="2"/>
  <c r="I6643" i="2"/>
  <c r="I6644" i="2"/>
  <c r="I6645" i="2"/>
  <c r="I6646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70" i="2"/>
  <c r="I6671" i="2"/>
  <c r="I6672" i="2"/>
  <c r="I6674" i="2"/>
  <c r="I6673" i="2"/>
  <c r="I6675" i="2"/>
  <c r="I6676" i="2"/>
  <c r="I6693" i="2"/>
  <c r="I6699" i="2"/>
  <c r="I6696" i="2"/>
  <c r="I6697" i="2"/>
  <c r="I6698" i="2"/>
  <c r="I6712" i="2"/>
  <c r="I6719" i="2"/>
  <c r="I6720" i="2"/>
  <c r="I6721" i="2"/>
  <c r="I6722" i="2"/>
  <c r="I6723" i="2"/>
  <c r="I6724" i="2"/>
  <c r="I6725" i="2"/>
  <c r="I6726" i="2"/>
  <c r="I6727" i="2"/>
  <c r="I6729" i="2"/>
  <c r="I6728" i="2"/>
  <c r="I6731" i="2"/>
  <c r="I6730" i="2"/>
  <c r="I6733" i="2"/>
  <c r="I6732" i="2"/>
  <c r="I6735" i="2"/>
  <c r="I6734" i="2"/>
  <c r="I6737" i="2"/>
  <c r="I6736" i="2"/>
  <c r="I6738" i="2"/>
  <c r="I6739" i="2"/>
  <c r="I6740" i="2"/>
  <c r="I6741" i="2"/>
  <c r="I6742" i="2"/>
  <c r="I6743" i="2"/>
  <c r="I6744" i="2"/>
  <c r="I6745" i="2"/>
  <c r="I6746" i="2"/>
  <c r="I6747" i="2"/>
  <c r="I6748" i="2"/>
  <c r="I6750" i="2"/>
  <c r="I6749" i="2"/>
  <c r="I6752" i="2"/>
  <c r="I6751" i="2"/>
  <c r="I6754" i="2"/>
  <c r="I6756" i="2"/>
  <c r="I6755" i="2"/>
  <c r="I6757" i="2"/>
  <c r="I6758" i="2"/>
  <c r="I6760" i="2"/>
  <c r="I6759" i="2"/>
  <c r="I6761" i="2"/>
  <c r="I6763" i="2"/>
  <c r="I6762" i="2"/>
  <c r="I6764" i="2"/>
  <c r="I6765" i="2"/>
  <c r="I6768" i="2"/>
  <c r="I6767" i="2"/>
  <c r="I6769" i="2"/>
  <c r="I6770" i="2"/>
  <c r="I6772" i="2"/>
  <c r="I6771" i="2"/>
  <c r="I6774" i="2"/>
  <c r="I6773" i="2"/>
  <c r="I6777" i="2"/>
  <c r="I6776" i="2"/>
  <c r="I6779" i="2"/>
  <c r="I6778" i="2"/>
  <c r="I6781" i="2"/>
  <c r="I6780" i="2"/>
  <c r="I6783" i="2"/>
  <c r="I6782" i="2"/>
  <c r="I6785" i="2"/>
  <c r="I6784" i="2"/>
  <c r="I6787" i="2"/>
  <c r="I6786" i="2"/>
  <c r="I6788" i="2"/>
  <c r="I6790" i="2"/>
  <c r="I6789" i="2"/>
  <c r="I6792" i="2"/>
  <c r="I6791" i="2"/>
  <c r="I6794" i="2"/>
  <c r="I6793" i="2"/>
  <c r="I6795" i="2"/>
  <c r="I6796" i="2"/>
  <c r="I6798" i="2"/>
  <c r="I6799" i="2"/>
  <c r="I6801" i="2"/>
  <c r="I6800" i="2"/>
  <c r="I6803" i="2"/>
  <c r="I6802" i="2"/>
  <c r="I6805" i="2"/>
  <c r="I6804" i="2"/>
  <c r="I6807" i="2"/>
  <c r="I6806" i="2"/>
  <c r="I6808" i="2"/>
  <c r="I6809" i="2"/>
  <c r="I6810" i="2"/>
  <c r="I6811" i="2"/>
  <c r="I6812" i="2"/>
  <c r="I6814" i="2"/>
  <c r="I6813" i="2"/>
  <c r="I6815" i="2"/>
  <c r="I6816" i="2"/>
  <c r="I6818" i="2"/>
  <c r="I6817" i="2"/>
  <c r="I6820" i="2"/>
  <c r="I6819" i="2"/>
  <c r="I6821" i="2"/>
  <c r="I6826" i="2"/>
  <c r="I6825" i="2"/>
  <c r="I6828" i="2"/>
  <c r="I6827" i="2"/>
  <c r="I6829" i="2"/>
  <c r="I6831" i="2"/>
  <c r="I6830" i="2"/>
  <c r="I6832" i="2"/>
  <c r="I6833" i="2"/>
  <c r="I6835" i="2"/>
  <c r="I6834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2967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6" i="2"/>
  <c r="E58" i="2"/>
  <c r="E51" i="2"/>
  <c r="E52" i="2"/>
  <c r="E53" i="2"/>
  <c r="E54" i="2"/>
  <c r="E55" i="2"/>
  <c r="E57" i="2"/>
  <c r="E62" i="2"/>
  <c r="E59" i="2"/>
  <c r="E60" i="2"/>
  <c r="E61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8" i="2"/>
  <c r="E83" i="2"/>
  <c r="E84" i="2"/>
  <c r="E85" i="2"/>
  <c r="E86" i="2"/>
  <c r="E87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200" i="2"/>
  <c r="E107" i="2"/>
  <c r="E108" i="2"/>
  <c r="E116" i="2"/>
  <c r="E117" i="2"/>
  <c r="E118" i="2"/>
  <c r="E119" i="2"/>
  <c r="E120" i="2"/>
  <c r="E106" i="2"/>
  <c r="E109" i="2"/>
  <c r="E110" i="2"/>
  <c r="E111" i="2"/>
  <c r="E112" i="2"/>
  <c r="E113" i="2"/>
  <c r="E114" i="2"/>
  <c r="E115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80" i="2"/>
  <c r="E177" i="2"/>
  <c r="E178" i="2"/>
  <c r="E179" i="2"/>
  <c r="E184" i="2"/>
  <c r="E185" i="2"/>
  <c r="E181" i="2"/>
  <c r="E182" i="2"/>
  <c r="E183" i="2"/>
  <c r="E189" i="2"/>
  <c r="E187" i="2"/>
  <c r="E186" i="2"/>
  <c r="E188" i="2"/>
  <c r="E194" i="2"/>
  <c r="E190" i="2"/>
  <c r="E191" i="2"/>
  <c r="E192" i="2"/>
  <c r="E193" i="2"/>
  <c r="E195" i="2"/>
  <c r="E196" i="2"/>
  <c r="E197" i="2"/>
  <c r="E198" i="2"/>
  <c r="E199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7" i="2"/>
  <c r="E228" i="2"/>
  <c r="E223" i="2"/>
  <c r="E224" i="2"/>
  <c r="E225" i="2"/>
  <c r="E226" i="2"/>
  <c r="E229" i="2"/>
  <c r="E232" i="2"/>
  <c r="E230" i="2"/>
  <c r="E231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3" i="2"/>
  <c r="E260" i="2"/>
  <c r="E261" i="2"/>
  <c r="E262" i="2"/>
  <c r="E264" i="2"/>
  <c r="E269" i="2"/>
  <c r="E265" i="2"/>
  <c r="E266" i="2"/>
  <c r="E267" i="2"/>
  <c r="E268" i="2"/>
  <c r="E274" i="2"/>
  <c r="E270" i="2"/>
  <c r="E271" i="2"/>
  <c r="E272" i="2"/>
  <c r="E273" i="2"/>
  <c r="E279" i="2"/>
  <c r="E281" i="2"/>
  <c r="E275" i="2"/>
  <c r="E276" i="2"/>
  <c r="E277" i="2"/>
  <c r="E278" i="2"/>
  <c r="E280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7" i="2"/>
  <c r="E324" i="2"/>
  <c r="E325" i="2"/>
  <c r="E326" i="2"/>
  <c r="E328" i="2"/>
  <c r="E333" i="2"/>
  <c r="E329" i="2"/>
  <c r="E330" i="2"/>
  <c r="E331" i="2"/>
  <c r="E332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52" i="2"/>
  <c r="E348" i="2"/>
  <c r="E349" i="2"/>
  <c r="E350" i="2"/>
  <c r="E351" i="2"/>
  <c r="E353" i="2"/>
  <c r="E354" i="2"/>
  <c r="E355" i="2"/>
  <c r="E356" i="2"/>
  <c r="E357" i="2"/>
  <c r="E358" i="2"/>
  <c r="E359" i="2"/>
  <c r="E362" i="2"/>
  <c r="E360" i="2"/>
  <c r="E361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7" i="2"/>
  <c r="E386" i="2"/>
  <c r="E389" i="2"/>
  <c r="E390" i="2"/>
  <c r="E391" i="2"/>
  <c r="E388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5" i="2"/>
  <c r="E404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93" i="2"/>
  <c r="E494" i="2"/>
  <c r="E495" i="2"/>
  <c r="E482" i="2"/>
  <c r="E483" i="2"/>
  <c r="E484" i="2"/>
  <c r="E485" i="2"/>
  <c r="E486" i="2"/>
  <c r="E487" i="2"/>
  <c r="E488" i="2"/>
  <c r="E489" i="2"/>
  <c r="E490" i="2"/>
  <c r="E491" i="2"/>
  <c r="E492" i="2"/>
  <c r="E496" i="2"/>
  <c r="E497" i="2"/>
  <c r="E502" i="2"/>
  <c r="E504" i="2"/>
  <c r="E498" i="2"/>
  <c r="E499" i="2"/>
  <c r="E500" i="2"/>
  <c r="E501" i="2"/>
  <c r="E503" i="2"/>
  <c r="E510" i="2"/>
  <c r="E512" i="2"/>
  <c r="E505" i="2"/>
  <c r="E506" i="2"/>
  <c r="E507" i="2"/>
  <c r="E508" i="2"/>
  <c r="E509" i="2"/>
  <c r="E511" i="2"/>
  <c r="E516" i="2"/>
  <c r="E513" i="2"/>
  <c r="E514" i="2"/>
  <c r="E515" i="2"/>
  <c r="E517" i="2"/>
  <c r="E518" i="2"/>
  <c r="E519" i="2"/>
  <c r="E520" i="2"/>
  <c r="E521" i="2"/>
  <c r="E522" i="2"/>
  <c r="E523" i="2"/>
  <c r="E524" i="2"/>
  <c r="E530" i="2"/>
  <c r="E525" i="2"/>
  <c r="E526" i="2"/>
  <c r="E527" i="2"/>
  <c r="E528" i="2"/>
  <c r="E529" i="2"/>
  <c r="E538" i="2"/>
  <c r="E531" i="2"/>
  <c r="E532" i="2"/>
  <c r="E533" i="2"/>
  <c r="E534" i="2"/>
  <c r="E535" i="2"/>
  <c r="E536" i="2"/>
  <c r="E537" i="2"/>
  <c r="E539" i="2"/>
  <c r="E540" i="2"/>
  <c r="E541" i="2"/>
  <c r="E548" i="2"/>
  <c r="E542" i="2"/>
  <c r="E543" i="2"/>
  <c r="E544" i="2"/>
  <c r="E545" i="2"/>
  <c r="E546" i="2"/>
  <c r="E547" i="2"/>
  <c r="E549" i="2"/>
  <c r="E550" i="2"/>
  <c r="E551" i="2"/>
  <c r="E552" i="2"/>
  <c r="E553" i="2"/>
  <c r="E554" i="2"/>
  <c r="E555" i="2"/>
  <c r="E556" i="2"/>
  <c r="E557" i="2"/>
  <c r="E558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59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1" i="2"/>
  <c r="E620" i="2"/>
  <c r="E622" i="2"/>
  <c r="E635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9" i="2"/>
  <c r="E660" i="2"/>
  <c r="E661" i="2"/>
  <c r="E662" i="2"/>
  <c r="E663" i="2"/>
  <c r="E664" i="2"/>
  <c r="E665" i="2"/>
  <c r="E666" i="2"/>
  <c r="E1325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15" i="2"/>
  <c r="E717" i="2"/>
  <c r="E704" i="2"/>
  <c r="E705" i="2"/>
  <c r="E706" i="2"/>
  <c r="E707" i="2"/>
  <c r="E708" i="2"/>
  <c r="E709" i="2"/>
  <c r="E710" i="2"/>
  <c r="E711" i="2"/>
  <c r="E712" i="2"/>
  <c r="E713" i="2"/>
  <c r="E714" i="2"/>
  <c r="E716" i="2"/>
  <c r="E718" i="2"/>
  <c r="E720" i="2"/>
  <c r="E719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9" i="2"/>
  <c r="E738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8" i="2"/>
  <c r="E754" i="2"/>
  <c r="E755" i="2"/>
  <c r="E756" i="2"/>
  <c r="E757" i="2"/>
  <c r="E761" i="2"/>
  <c r="E759" i="2"/>
  <c r="E760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3" i="2"/>
  <c r="E780" i="2"/>
  <c r="E781" i="2"/>
  <c r="E782" i="2"/>
  <c r="E784" i="2"/>
  <c r="E787" i="2"/>
  <c r="E785" i="2"/>
  <c r="E786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21" i="2"/>
  <c r="E815" i="2"/>
  <c r="E816" i="2"/>
  <c r="E817" i="2"/>
  <c r="E818" i="2"/>
  <c r="E819" i="2"/>
  <c r="E820" i="2"/>
  <c r="E822" i="2"/>
  <c r="E829" i="2"/>
  <c r="E823" i="2"/>
  <c r="E824" i="2"/>
  <c r="E825" i="2"/>
  <c r="E826" i="2"/>
  <c r="E827" i="2"/>
  <c r="E828" i="2"/>
  <c r="E834" i="2"/>
  <c r="E835" i="2"/>
  <c r="E830" i="2"/>
  <c r="E831" i="2"/>
  <c r="E832" i="2"/>
  <c r="E833" i="2"/>
  <c r="E836" i="2"/>
  <c r="E837" i="2"/>
  <c r="E842" i="2"/>
  <c r="E838" i="2"/>
  <c r="E839" i="2"/>
  <c r="E840" i="2"/>
  <c r="E841" i="2"/>
  <c r="E847" i="2"/>
  <c r="E843" i="2"/>
  <c r="E844" i="2"/>
  <c r="E845" i="2"/>
  <c r="E846" i="2"/>
  <c r="E853" i="2"/>
  <c r="E855" i="2"/>
  <c r="E848" i="2"/>
  <c r="E849" i="2"/>
  <c r="E850" i="2"/>
  <c r="E851" i="2"/>
  <c r="E852" i="2"/>
  <c r="E854" i="2"/>
  <c r="E856" i="2"/>
  <c r="E859" i="2"/>
  <c r="E857" i="2"/>
  <c r="E858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4" i="2"/>
  <c r="E872" i="2"/>
  <c r="E873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40" i="2"/>
  <c r="E938" i="2"/>
  <c r="E939" i="2"/>
  <c r="E941" i="2"/>
  <c r="E942" i="2"/>
  <c r="E943" i="2"/>
  <c r="E944" i="2"/>
  <c r="E945" i="2"/>
  <c r="E946" i="2"/>
  <c r="E947" i="2"/>
  <c r="E948" i="2"/>
  <c r="E949" i="2"/>
  <c r="E951" i="2"/>
  <c r="E952" i="2"/>
  <c r="E950" i="2"/>
  <c r="E953" i="2"/>
  <c r="E954" i="2"/>
  <c r="E955" i="2"/>
  <c r="E956" i="2"/>
  <c r="E957" i="2"/>
  <c r="E958" i="2"/>
  <c r="E959" i="2"/>
  <c r="E960" i="2"/>
  <c r="E961" i="2"/>
  <c r="E963" i="2"/>
  <c r="E965" i="2"/>
  <c r="E962" i="2"/>
  <c r="E964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6" i="2"/>
  <c r="E990" i="2"/>
  <c r="E991" i="2"/>
  <c r="E992" i="2"/>
  <c r="E993" i="2"/>
  <c r="E994" i="2"/>
  <c r="E995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72" i="2"/>
  <c r="E1066" i="2"/>
  <c r="E1067" i="2"/>
  <c r="E1068" i="2"/>
  <c r="E1069" i="2"/>
  <c r="E1070" i="2"/>
  <c r="E1071" i="2"/>
  <c r="E1073" i="2"/>
  <c r="E1074" i="2"/>
  <c r="E1075" i="2"/>
  <c r="E1081" i="2"/>
  <c r="E1082" i="2"/>
  <c r="E1076" i="2"/>
  <c r="E1077" i="2"/>
  <c r="E1078" i="2"/>
  <c r="E1079" i="2"/>
  <c r="E1080" i="2"/>
  <c r="E1090" i="2"/>
  <c r="E1083" i="2"/>
  <c r="E1084" i="2"/>
  <c r="E1085" i="2"/>
  <c r="E1086" i="2"/>
  <c r="E1087" i="2"/>
  <c r="E1088" i="2"/>
  <c r="E1089" i="2"/>
  <c r="E1091" i="2"/>
  <c r="E1097" i="2"/>
  <c r="E1099" i="2"/>
  <c r="E1092" i="2"/>
  <c r="E1093" i="2"/>
  <c r="E1094" i="2"/>
  <c r="E1095" i="2"/>
  <c r="E1096" i="2"/>
  <c r="E1098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9" i="2"/>
  <c r="E1121" i="2"/>
  <c r="E1118" i="2"/>
  <c r="E1120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6" i="2"/>
  <c r="E1137" i="2"/>
  <c r="E1135" i="2"/>
  <c r="E1141" i="2"/>
  <c r="E1138" i="2"/>
  <c r="E1139" i="2"/>
  <c r="E1140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61" i="2"/>
  <c r="E1159" i="2"/>
  <c r="E1160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34" i="2"/>
  <c r="E1236" i="2"/>
  <c r="E1224" i="2"/>
  <c r="E1225" i="2"/>
  <c r="E1226" i="2"/>
  <c r="E1227" i="2"/>
  <c r="E1228" i="2"/>
  <c r="E1229" i="2"/>
  <c r="E1230" i="2"/>
  <c r="E1231" i="2"/>
  <c r="E1232" i="2"/>
  <c r="E1233" i="2"/>
  <c r="E1235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4" i="2"/>
  <c r="E1263" i="2"/>
  <c r="E1265" i="2"/>
  <c r="E1266" i="2"/>
  <c r="E1267" i="2"/>
  <c r="E1268" i="2"/>
  <c r="E1269" i="2"/>
  <c r="E1270" i="2"/>
  <c r="E1271" i="2"/>
  <c r="E1272" i="2"/>
  <c r="E1273" i="2"/>
  <c r="E1274" i="2"/>
  <c r="E1275" i="2"/>
  <c r="E1282" i="2"/>
  <c r="E1276" i="2"/>
  <c r="E1277" i="2"/>
  <c r="E1278" i="2"/>
  <c r="E1279" i="2"/>
  <c r="E1280" i="2"/>
  <c r="E1281" i="2"/>
  <c r="E1284" i="2"/>
  <c r="E1283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6" i="2"/>
  <c r="E1304" i="2"/>
  <c r="E1305" i="2"/>
  <c r="E1307" i="2"/>
  <c r="E1308" i="2"/>
  <c r="E1309" i="2"/>
  <c r="E1310" i="2"/>
  <c r="E1311" i="2"/>
  <c r="E1312" i="2"/>
  <c r="E1313" i="2"/>
  <c r="E1322" i="2"/>
  <c r="E1314" i="2"/>
  <c r="E1315" i="2"/>
  <c r="E1316" i="2"/>
  <c r="E1317" i="2"/>
  <c r="E1318" i="2"/>
  <c r="E1319" i="2"/>
  <c r="E1320" i="2"/>
  <c r="E1321" i="2"/>
  <c r="E1326" i="2"/>
  <c r="E1323" i="2"/>
  <c r="E1324" i="2"/>
  <c r="E1327" i="2"/>
  <c r="E1328" i="2"/>
  <c r="E1329" i="2"/>
  <c r="E1330" i="2"/>
  <c r="E1331" i="2"/>
  <c r="E1332" i="2"/>
  <c r="E1333" i="2"/>
  <c r="E1334" i="2"/>
  <c r="E1335" i="2"/>
  <c r="E1336" i="2"/>
  <c r="E1337" i="2"/>
  <c r="E1343" i="2"/>
  <c r="E1345" i="2"/>
  <c r="E1338" i="2"/>
  <c r="E1339" i="2"/>
  <c r="E1340" i="2"/>
  <c r="E1341" i="2"/>
  <c r="E1342" i="2"/>
  <c r="E1344" i="2"/>
  <c r="E1346" i="2"/>
  <c r="E1347" i="2"/>
  <c r="E1348" i="2"/>
  <c r="E1349" i="2"/>
  <c r="E1350" i="2"/>
  <c r="E1351" i="2"/>
  <c r="E1360" i="2"/>
  <c r="E1352" i="2"/>
  <c r="E1353" i="2"/>
  <c r="E1354" i="2"/>
  <c r="E1355" i="2"/>
  <c r="E1356" i="2"/>
  <c r="E1357" i="2"/>
  <c r="E1358" i="2"/>
  <c r="E1359" i="2"/>
  <c r="E1361" i="2"/>
  <c r="E1362" i="2"/>
  <c r="E1363" i="2"/>
  <c r="E1364" i="2"/>
  <c r="E1365" i="2"/>
  <c r="E1366" i="2"/>
  <c r="E1371" i="2"/>
  <c r="E1367" i="2"/>
  <c r="E1368" i="2"/>
  <c r="E1369" i="2"/>
  <c r="E1370" i="2"/>
  <c r="E1380" i="2"/>
  <c r="E1372" i="2"/>
  <c r="E1373" i="2"/>
  <c r="E1374" i="2"/>
  <c r="E1375" i="2"/>
  <c r="E1376" i="2"/>
  <c r="E1377" i="2"/>
  <c r="E1378" i="2"/>
  <c r="E1379" i="2"/>
  <c r="E1384" i="2"/>
  <c r="E1381" i="2"/>
  <c r="E1382" i="2"/>
  <c r="E1383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9" i="2"/>
  <c r="E1428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5" i="2"/>
  <c r="E1463" i="2"/>
  <c r="E1464" i="2"/>
  <c r="E1466" i="2"/>
  <c r="E1467" i="2"/>
  <c r="E1468" i="2"/>
  <c r="E1469" i="2"/>
  <c r="E1470" i="2"/>
  <c r="E1471" i="2"/>
  <c r="E1472" i="2"/>
  <c r="E1473" i="2"/>
  <c r="E1474" i="2"/>
  <c r="E1475" i="2"/>
  <c r="E1477" i="2"/>
  <c r="E1476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3" i="2"/>
  <c r="E1502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8" i="2"/>
  <c r="E1517" i="2"/>
  <c r="E1519" i="2"/>
  <c r="E1520" i="2"/>
  <c r="E1521" i="2"/>
  <c r="E1533" i="2"/>
  <c r="E1522" i="2"/>
  <c r="E1523" i="2"/>
  <c r="E1524" i="2"/>
  <c r="E1525" i="2"/>
  <c r="E1526" i="2"/>
  <c r="E1527" i="2"/>
  <c r="E1528" i="2"/>
  <c r="E1529" i="2"/>
  <c r="E1530" i="2"/>
  <c r="E1531" i="2"/>
  <c r="E1532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8" i="2"/>
  <c r="E1577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7" i="2"/>
  <c r="E1596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9" i="2"/>
  <c r="E1614" i="2"/>
  <c r="E1615" i="2"/>
  <c r="E1616" i="2"/>
  <c r="E1617" i="2"/>
  <c r="E1618" i="2"/>
  <c r="E1620" i="2"/>
  <c r="E1621" i="2"/>
  <c r="E1622" i="2"/>
  <c r="E1623" i="2"/>
  <c r="E1624" i="2"/>
  <c r="E1625" i="2"/>
  <c r="E1626" i="2"/>
  <c r="E1627" i="2"/>
  <c r="E1628" i="2"/>
  <c r="E1629" i="2"/>
  <c r="E1635" i="2"/>
  <c r="E1630" i="2"/>
  <c r="E1631" i="2"/>
  <c r="E1632" i="2"/>
  <c r="E1633" i="2"/>
  <c r="E1634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6" i="2"/>
  <c r="E1705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6" i="2"/>
  <c r="E1785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4" i="2"/>
  <c r="E1883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38" i="2"/>
  <c r="E1939" i="2"/>
  <c r="E1927" i="2"/>
  <c r="E1928" i="2"/>
  <c r="E1929" i="2"/>
  <c r="E1930" i="2"/>
  <c r="E1931" i="2"/>
  <c r="E1932" i="2"/>
  <c r="E1933" i="2"/>
  <c r="E1934" i="2"/>
  <c r="E1935" i="2"/>
  <c r="E1936" i="2"/>
  <c r="E1937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53" i="2"/>
  <c r="E2043" i="2"/>
  <c r="E2044" i="2"/>
  <c r="E2045" i="2"/>
  <c r="E2046" i="2"/>
  <c r="E2047" i="2"/>
  <c r="E2048" i="2"/>
  <c r="E2049" i="2"/>
  <c r="E2050" i="2"/>
  <c r="E2051" i="2"/>
  <c r="E2052" i="2"/>
  <c r="E2061" i="2"/>
  <c r="E2054" i="2"/>
  <c r="E2055" i="2"/>
  <c r="E2056" i="2"/>
  <c r="E2057" i="2"/>
  <c r="E2058" i="2"/>
  <c r="E2059" i="2"/>
  <c r="E2060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9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8" i="2"/>
  <c r="E2091" i="2"/>
  <c r="E2092" i="2"/>
  <c r="E2093" i="2"/>
  <c r="E2094" i="2"/>
  <c r="E2095" i="2"/>
  <c r="E2096" i="2"/>
  <c r="E2099" i="2"/>
  <c r="E2100" i="2"/>
  <c r="E2101" i="2"/>
  <c r="E2102" i="2"/>
  <c r="E2103" i="2"/>
  <c r="E2104" i="2"/>
  <c r="E2105" i="2"/>
  <c r="E2106" i="2"/>
  <c r="E2107" i="2"/>
  <c r="E2108" i="2"/>
  <c r="E2111" i="2"/>
  <c r="E2109" i="2"/>
  <c r="E2110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9" i="2"/>
  <c r="E2127" i="2"/>
  <c r="E2128" i="2"/>
  <c r="E2130" i="2"/>
  <c r="E2131" i="2"/>
  <c r="E2132" i="2"/>
  <c r="E2133" i="2"/>
  <c r="E2134" i="2"/>
  <c r="E2135" i="2"/>
  <c r="E2136" i="2"/>
  <c r="E2145" i="2"/>
  <c r="E2137" i="2"/>
  <c r="E2138" i="2"/>
  <c r="E2139" i="2"/>
  <c r="E2140" i="2"/>
  <c r="E2141" i="2"/>
  <c r="E2142" i="2"/>
  <c r="E2143" i="2"/>
  <c r="E2144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70" i="2"/>
  <c r="E2268" i="2"/>
  <c r="E2269" i="2"/>
  <c r="E2271" i="2"/>
  <c r="E2272" i="2"/>
  <c r="E2273" i="2"/>
  <c r="E2274" i="2"/>
  <c r="E2275" i="2"/>
  <c r="E2282" i="2"/>
  <c r="E2276" i="2"/>
  <c r="E2277" i="2"/>
  <c r="E2278" i="2"/>
  <c r="E2279" i="2"/>
  <c r="E2280" i="2"/>
  <c r="E2281" i="2"/>
  <c r="E2283" i="2"/>
  <c r="E2285" i="2"/>
  <c r="E2284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62" i="2"/>
  <c r="E2463" i="2"/>
  <c r="E2459" i="2"/>
  <c r="E2460" i="2"/>
  <c r="E2461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3" i="2"/>
  <c r="E2511" i="2"/>
  <c r="E2512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30" i="2"/>
  <c r="E2528" i="2"/>
  <c r="E2529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4" i="2"/>
  <c r="E2550" i="2"/>
  <c r="E2551" i="2"/>
  <c r="E2552" i="2"/>
  <c r="E2553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3" i="2"/>
  <c r="E2570" i="2"/>
  <c r="E2571" i="2"/>
  <c r="E2572" i="2"/>
  <c r="E2574" i="2"/>
  <c r="E2575" i="2"/>
  <c r="E2576" i="2"/>
  <c r="E2577" i="2"/>
  <c r="E2578" i="2"/>
  <c r="E2579" i="2"/>
  <c r="E2580" i="2"/>
  <c r="E2581" i="2"/>
  <c r="E2582" i="2"/>
  <c r="E2583" i="2"/>
  <c r="E2584" i="2"/>
  <c r="E2588" i="2"/>
  <c r="E2589" i="2"/>
  <c r="E2585" i="2"/>
  <c r="E2586" i="2"/>
  <c r="E2587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4" i="2"/>
  <c r="E2623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3" i="2"/>
  <c r="E2641" i="2"/>
  <c r="E2642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3" i="2"/>
  <c r="E2671" i="2"/>
  <c r="E2672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702" i="2"/>
  <c r="E2703" i="2"/>
  <c r="E2699" i="2"/>
  <c r="E2700" i="2"/>
  <c r="E2701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40" i="2"/>
  <c r="E2735" i="2"/>
  <c r="E2736" i="2"/>
  <c r="E2737" i="2"/>
  <c r="E2738" i="2"/>
  <c r="E2739" i="2"/>
  <c r="E2741" i="2"/>
  <c r="E2742" i="2"/>
  <c r="E2743" i="2"/>
  <c r="E2744" i="2"/>
  <c r="E2749" i="2"/>
  <c r="E2745" i="2"/>
  <c r="E2746" i="2"/>
  <c r="E2747" i="2"/>
  <c r="E2748" i="2"/>
  <c r="E2750" i="2"/>
  <c r="E2754" i="2"/>
  <c r="E2751" i="2"/>
  <c r="E2752" i="2"/>
  <c r="E2753" i="2"/>
  <c r="E2760" i="2"/>
  <c r="E2762" i="2"/>
  <c r="E2755" i="2"/>
  <c r="E2756" i="2"/>
  <c r="E2757" i="2"/>
  <c r="E2758" i="2"/>
  <c r="E2759" i="2"/>
  <c r="E2761" i="2"/>
  <c r="E2763" i="2"/>
  <c r="E2764" i="2"/>
  <c r="E2765" i="2"/>
  <c r="E2766" i="2"/>
  <c r="E2767" i="2"/>
  <c r="E2768" i="2"/>
  <c r="E2769" i="2"/>
  <c r="E2770" i="2"/>
  <c r="E2771" i="2"/>
  <c r="E2772" i="2"/>
  <c r="E2773" i="2"/>
  <c r="E2777" i="2"/>
  <c r="E2778" i="2"/>
  <c r="E2774" i="2"/>
  <c r="E2775" i="2"/>
  <c r="E2776" i="2"/>
  <c r="E2779" i="2"/>
  <c r="E2780" i="2"/>
  <c r="E2781" i="2"/>
  <c r="E2782" i="2"/>
  <c r="E2783" i="2"/>
  <c r="E2794" i="2"/>
  <c r="E2784" i="2"/>
  <c r="E2785" i="2"/>
  <c r="E2786" i="2"/>
  <c r="E2787" i="2"/>
  <c r="E2788" i="2"/>
  <c r="E2789" i="2"/>
  <c r="E2790" i="2"/>
  <c r="E2791" i="2"/>
  <c r="E2792" i="2"/>
  <c r="E2793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6" i="2"/>
  <c r="E2848" i="2"/>
  <c r="E2843" i="2"/>
  <c r="E2844" i="2"/>
  <c r="E2845" i="2"/>
  <c r="E2847" i="2"/>
  <c r="E2850" i="2"/>
  <c r="E2849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23" i="2"/>
  <c r="E2925" i="2"/>
  <c r="E2916" i="2"/>
  <c r="E2917" i="2"/>
  <c r="E2918" i="2"/>
  <c r="E2919" i="2"/>
  <c r="E2920" i="2"/>
  <c r="E2921" i="2"/>
  <c r="E2922" i="2"/>
  <c r="E2924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50" i="2"/>
  <c r="E2947" i="2"/>
  <c r="E2948" i="2"/>
  <c r="E2949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8" i="2"/>
  <c r="E2964" i="2"/>
  <c r="E2965" i="2"/>
  <c r="E2966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5" i="2"/>
  <c r="E3010" i="2"/>
  <c r="E3011" i="2"/>
  <c r="E3012" i="2"/>
  <c r="E3013" i="2"/>
  <c r="E3014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52" i="2"/>
  <c r="E3048" i="2"/>
  <c r="E3049" i="2"/>
  <c r="E3050" i="2"/>
  <c r="E3051" i="2"/>
  <c r="E3054" i="2"/>
  <c r="E3053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10" i="2"/>
  <c r="E3112" i="2"/>
  <c r="E3107" i="2"/>
  <c r="E3108" i="2"/>
  <c r="E3109" i="2"/>
  <c r="E3111" i="2"/>
  <c r="E3115" i="2"/>
  <c r="E3113" i="2"/>
  <c r="E3114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40" i="2"/>
  <c r="E3141" i="2"/>
  <c r="E3136" i="2"/>
  <c r="E3137" i="2"/>
  <c r="E3138" i="2"/>
  <c r="E3139" i="2"/>
  <c r="E3143" i="2"/>
  <c r="E3142" i="2"/>
  <c r="E3149" i="2"/>
  <c r="E3144" i="2"/>
  <c r="E3145" i="2"/>
  <c r="E3146" i="2"/>
  <c r="E3147" i="2"/>
  <c r="E3148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83" i="2"/>
  <c r="E3177" i="2"/>
  <c r="E3178" i="2"/>
  <c r="E3179" i="2"/>
  <c r="E3180" i="2"/>
  <c r="E3181" i="2"/>
  <c r="E3182" i="2"/>
  <c r="E3187" i="2"/>
  <c r="E3184" i="2"/>
  <c r="E3185" i="2"/>
  <c r="E3186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11" i="2"/>
  <c r="E3209" i="2"/>
  <c r="E3210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65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8" i="2"/>
  <c r="E3290" i="2"/>
  <c r="E3282" i="2"/>
  <c r="E3283" i="2"/>
  <c r="E3284" i="2"/>
  <c r="E3285" i="2"/>
  <c r="E3286" i="2"/>
  <c r="E3287" i="2"/>
  <c r="E3289" i="2"/>
  <c r="E3297" i="2"/>
  <c r="E3291" i="2"/>
  <c r="E3292" i="2"/>
  <c r="E3293" i="2"/>
  <c r="E3294" i="2"/>
  <c r="E3295" i="2"/>
  <c r="E3296" i="2"/>
  <c r="E3298" i="2"/>
  <c r="E3299" i="2"/>
  <c r="E3300" i="2"/>
  <c r="E3301" i="2"/>
  <c r="E3302" i="2"/>
  <c r="E3303" i="2"/>
  <c r="E3304" i="2"/>
  <c r="E3305" i="2"/>
  <c r="E3306" i="2"/>
  <c r="E3307" i="2"/>
  <c r="E3308" i="2"/>
  <c r="E3313" i="2"/>
  <c r="E3315" i="2"/>
  <c r="E3309" i="2"/>
  <c r="E3310" i="2"/>
  <c r="E3311" i="2"/>
  <c r="E3312" i="2"/>
  <c r="E3314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8" i="2"/>
  <c r="E3331" i="2"/>
  <c r="E3332" i="2"/>
  <c r="E3333" i="2"/>
  <c r="E3334" i="2"/>
  <c r="E3335" i="2"/>
  <c r="E3336" i="2"/>
  <c r="E3337" i="2"/>
  <c r="E3346" i="2"/>
  <c r="E3348" i="2"/>
  <c r="E3339" i="2"/>
  <c r="E3340" i="2"/>
  <c r="E3341" i="2"/>
  <c r="E3342" i="2"/>
  <c r="E3343" i="2"/>
  <c r="E3344" i="2"/>
  <c r="E3345" i="2"/>
  <c r="E3347" i="2"/>
  <c r="E3349" i="2"/>
  <c r="E3350" i="2"/>
  <c r="E3355" i="2"/>
  <c r="E3351" i="2"/>
  <c r="E3352" i="2"/>
  <c r="E3353" i="2"/>
  <c r="E3354" i="2"/>
  <c r="E3364" i="2"/>
  <c r="E3356" i="2"/>
  <c r="E3357" i="2"/>
  <c r="E3358" i="2"/>
  <c r="E3359" i="2"/>
  <c r="E3360" i="2"/>
  <c r="E3361" i="2"/>
  <c r="E3362" i="2"/>
  <c r="E3363" i="2"/>
  <c r="E3365" i="2"/>
  <c r="E3380" i="2"/>
  <c r="E3382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1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403" i="2"/>
  <c r="E3399" i="2"/>
  <c r="E3400" i="2"/>
  <c r="E3401" i="2"/>
  <c r="E3402" i="2"/>
  <c r="E3404" i="2"/>
  <c r="E3405" i="2"/>
  <c r="E3406" i="2"/>
  <c r="E3408" i="2"/>
  <c r="E3407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10" i="2"/>
  <c r="E3507" i="2"/>
  <c r="E3508" i="2"/>
  <c r="E3509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5" i="2"/>
  <c r="E3553" i="2"/>
  <c r="E3554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2" i="2"/>
  <c r="E3594" i="2"/>
  <c r="E3590" i="2"/>
  <c r="E3591" i="2"/>
  <c r="E3593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31" i="2"/>
  <c r="E3632" i="2"/>
  <c r="E3628" i="2"/>
  <c r="E3629" i="2"/>
  <c r="E3630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52" i="2"/>
  <c r="E3649" i="2"/>
  <c r="E3650" i="2"/>
  <c r="E3651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3" i="2"/>
  <c r="E3715" i="2"/>
  <c r="E3711" i="2"/>
  <c r="E3712" i="2"/>
  <c r="E3714" i="2"/>
  <c r="E3721" i="2"/>
  <c r="E3716" i="2"/>
  <c r="E3717" i="2"/>
  <c r="E3718" i="2"/>
  <c r="E3719" i="2"/>
  <c r="E3720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6" i="2"/>
  <c r="E3743" i="2"/>
  <c r="E3744" i="2"/>
  <c r="E3745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9" i="2"/>
  <c r="E3810" i="2"/>
  <c r="E3805" i="2"/>
  <c r="E3806" i="2"/>
  <c r="E3807" i="2"/>
  <c r="E3808" i="2"/>
  <c r="E3811" i="2"/>
  <c r="E3812" i="2"/>
  <c r="E3813" i="2"/>
  <c r="E3814" i="2"/>
  <c r="E3822" i="2"/>
  <c r="E3815" i="2"/>
  <c r="E3816" i="2"/>
  <c r="E3817" i="2"/>
  <c r="E3818" i="2"/>
  <c r="E3819" i="2"/>
  <c r="E3820" i="2"/>
  <c r="E3821" i="2"/>
  <c r="E3823" i="2"/>
  <c r="E3824" i="2"/>
  <c r="E3825" i="2"/>
  <c r="E3826" i="2"/>
  <c r="E3827" i="2"/>
  <c r="E3828" i="2"/>
  <c r="E3834" i="2"/>
  <c r="E3836" i="2"/>
  <c r="E3829" i="2"/>
  <c r="E3830" i="2"/>
  <c r="E3831" i="2"/>
  <c r="E3832" i="2"/>
  <c r="E3833" i="2"/>
  <c r="E3835" i="2"/>
  <c r="E3837" i="2"/>
  <c r="E3838" i="2"/>
  <c r="E3839" i="2"/>
  <c r="E3845" i="2"/>
  <c r="E3847" i="2"/>
  <c r="E3840" i="2"/>
  <c r="E3841" i="2"/>
  <c r="E3842" i="2"/>
  <c r="E3843" i="2"/>
  <c r="E3844" i="2"/>
  <c r="E3846" i="2"/>
  <c r="E3851" i="2"/>
  <c r="E3852" i="2"/>
  <c r="E3848" i="2"/>
  <c r="E3849" i="2"/>
  <c r="E3850" i="2"/>
  <c r="E3857" i="2"/>
  <c r="E3853" i="2"/>
  <c r="E3854" i="2"/>
  <c r="E3855" i="2"/>
  <c r="E3856" i="2"/>
  <c r="E3861" i="2"/>
  <c r="E3858" i="2"/>
  <c r="E3859" i="2"/>
  <c r="E3860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907" i="2"/>
  <c r="E3897" i="2"/>
  <c r="E3898" i="2"/>
  <c r="E3899" i="2"/>
  <c r="E3900" i="2"/>
  <c r="E3901" i="2"/>
  <c r="E3902" i="2"/>
  <c r="E3903" i="2"/>
  <c r="E3904" i="2"/>
  <c r="E3905" i="2"/>
  <c r="E3906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7" i="2"/>
  <c r="E3926" i="2"/>
  <c r="E3928" i="2"/>
  <c r="E3929" i="2"/>
  <c r="E3930" i="2"/>
  <c r="E3931" i="2"/>
  <c r="E3932" i="2"/>
  <c r="E3933" i="2"/>
  <c r="E3946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76" i="2"/>
  <c r="E3970" i="2"/>
  <c r="E3971" i="2"/>
  <c r="E3972" i="2"/>
  <c r="E3973" i="2"/>
  <c r="E3974" i="2"/>
  <c r="E3975" i="2"/>
  <c r="E3977" i="2"/>
  <c r="E3969" i="2"/>
  <c r="E3978" i="2"/>
  <c r="E3979" i="2"/>
  <c r="E3980" i="2"/>
  <c r="E3981" i="2"/>
  <c r="E3986" i="2"/>
  <c r="E3982" i="2"/>
  <c r="E3983" i="2"/>
  <c r="E3984" i="2"/>
  <c r="E3985" i="2"/>
  <c r="E3987" i="2"/>
  <c r="E3988" i="2"/>
  <c r="E3989" i="2"/>
  <c r="E3990" i="2"/>
  <c r="E3991" i="2"/>
  <c r="E3992" i="2"/>
  <c r="E3993" i="2"/>
  <c r="E3994" i="2"/>
  <c r="E3998" i="2"/>
  <c r="E3999" i="2"/>
  <c r="E3995" i="2"/>
  <c r="E3996" i="2"/>
  <c r="E3997" i="2"/>
  <c r="E4000" i="2"/>
  <c r="E4001" i="2"/>
  <c r="E4002" i="2"/>
  <c r="E4008" i="2"/>
  <c r="E4003" i="2"/>
  <c r="E4004" i="2"/>
  <c r="E4005" i="2"/>
  <c r="E4006" i="2"/>
  <c r="E4007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61" i="2"/>
  <c r="E4058" i="2"/>
  <c r="E4059" i="2"/>
  <c r="E4060" i="2"/>
  <c r="E4075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9" i="2"/>
  <c r="E4118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2" i="2"/>
  <c r="E4143" i="2"/>
  <c r="E4140" i="2"/>
  <c r="E4141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70" i="2"/>
  <c r="E4168" i="2"/>
  <c r="E4169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1" i="2"/>
  <c r="E4190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7" i="2"/>
  <c r="E4229" i="2"/>
  <c r="E4223" i="2"/>
  <c r="E4224" i="2"/>
  <c r="E4225" i="2"/>
  <c r="E4226" i="2"/>
  <c r="E4228" i="2"/>
  <c r="E4236" i="2"/>
  <c r="E4230" i="2"/>
  <c r="E4231" i="2"/>
  <c r="E4232" i="2"/>
  <c r="E4233" i="2"/>
  <c r="E4234" i="2"/>
  <c r="E4235" i="2"/>
  <c r="E4242" i="2"/>
  <c r="E4237" i="2"/>
  <c r="E4238" i="2"/>
  <c r="E4239" i="2"/>
  <c r="E4240" i="2"/>
  <c r="E4241" i="2"/>
  <c r="E4250" i="2"/>
  <c r="E4243" i="2"/>
  <c r="E4244" i="2"/>
  <c r="E4245" i="2"/>
  <c r="E4246" i="2"/>
  <c r="E4247" i="2"/>
  <c r="E4248" i="2"/>
  <c r="E4249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72" i="2"/>
  <c r="E4274" i="2"/>
  <c r="E4267" i="2"/>
  <c r="E4268" i="2"/>
  <c r="E4269" i="2"/>
  <c r="E4270" i="2"/>
  <c r="E4271" i="2"/>
  <c r="E4273" i="2"/>
  <c r="E4280" i="2"/>
  <c r="E4275" i="2"/>
  <c r="E4276" i="2"/>
  <c r="E4277" i="2"/>
  <c r="E4278" i="2"/>
  <c r="E4279" i="2"/>
  <c r="E4286" i="2"/>
  <c r="E4281" i="2"/>
  <c r="E4282" i="2"/>
  <c r="E4283" i="2"/>
  <c r="E4284" i="2"/>
  <c r="E4285" i="2"/>
  <c r="E4292" i="2"/>
  <c r="E4287" i="2"/>
  <c r="E4288" i="2"/>
  <c r="E4289" i="2"/>
  <c r="E4290" i="2"/>
  <c r="E4291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8" i="2"/>
  <c r="E4330" i="2"/>
  <c r="E4331" i="2"/>
  <c r="E4332" i="2"/>
  <c r="E4333" i="2"/>
  <c r="E4334" i="2"/>
  <c r="E4335" i="2"/>
  <c r="E4336" i="2"/>
  <c r="E4337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7" i="2"/>
  <c r="E4366" i="2"/>
  <c r="E4379" i="2"/>
  <c r="E4381" i="2"/>
  <c r="E4368" i="2"/>
  <c r="E4369" i="2"/>
  <c r="E4370" i="2"/>
  <c r="E4371" i="2"/>
  <c r="E4372" i="2"/>
  <c r="E4373" i="2"/>
  <c r="E4374" i="2"/>
  <c r="E4375" i="2"/>
  <c r="E4376" i="2"/>
  <c r="E4377" i="2"/>
  <c r="E4378" i="2"/>
  <c r="E4380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402" i="2"/>
  <c r="E4403" i="2"/>
  <c r="E4397" i="2"/>
  <c r="E4398" i="2"/>
  <c r="E4399" i="2"/>
  <c r="E4400" i="2"/>
  <c r="E4401" i="2"/>
  <c r="E4404" i="2"/>
  <c r="E4405" i="2"/>
  <c r="E4406" i="2"/>
  <c r="E4412" i="2"/>
  <c r="E4407" i="2"/>
  <c r="E4408" i="2"/>
  <c r="E4409" i="2"/>
  <c r="E4410" i="2"/>
  <c r="E4411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52" i="2"/>
  <c r="E4447" i="2"/>
  <c r="E4448" i="2"/>
  <c r="E4449" i="2"/>
  <c r="E4450" i="2"/>
  <c r="E4451" i="2"/>
  <c r="E4453" i="2"/>
  <c r="E4454" i="2"/>
  <c r="E4455" i="2"/>
  <c r="E4456" i="2"/>
  <c r="E4457" i="2"/>
  <c r="E4458" i="2"/>
  <c r="E4459" i="2"/>
  <c r="E4460" i="2"/>
  <c r="E4461" i="2"/>
  <c r="E4472" i="2"/>
  <c r="E4462" i="2"/>
  <c r="E4463" i="2"/>
  <c r="E4464" i="2"/>
  <c r="E4465" i="2"/>
  <c r="E4466" i="2"/>
  <c r="E4467" i="2"/>
  <c r="E4468" i="2"/>
  <c r="E4469" i="2"/>
  <c r="E4470" i="2"/>
  <c r="E4471" i="2"/>
  <c r="E4482" i="2"/>
  <c r="E4473" i="2"/>
  <c r="E4474" i="2"/>
  <c r="E4475" i="2"/>
  <c r="E4476" i="2"/>
  <c r="E4477" i="2"/>
  <c r="E4478" i="2"/>
  <c r="E4479" i="2"/>
  <c r="E4480" i="2"/>
  <c r="E4481" i="2"/>
  <c r="E4483" i="2"/>
  <c r="E4484" i="2"/>
  <c r="E4485" i="2"/>
  <c r="E4486" i="2"/>
  <c r="E4487" i="2"/>
  <c r="E4488" i="2"/>
  <c r="E4489" i="2"/>
  <c r="E4490" i="2"/>
  <c r="E4491" i="2"/>
  <c r="E4492" i="2"/>
  <c r="E4493" i="2"/>
  <c r="E4503" i="2"/>
  <c r="E4494" i="2"/>
  <c r="E4495" i="2"/>
  <c r="E4496" i="2"/>
  <c r="E4497" i="2"/>
  <c r="E4498" i="2"/>
  <c r="E4499" i="2"/>
  <c r="E4500" i="2"/>
  <c r="E4501" i="2"/>
  <c r="E4502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2" i="2"/>
  <c r="E4590" i="2"/>
  <c r="E4591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8" i="2"/>
  <c r="E4621" i="2"/>
  <c r="E4622" i="2"/>
  <c r="E4623" i="2"/>
  <c r="E4624" i="2"/>
  <c r="E4625" i="2"/>
  <c r="E4626" i="2"/>
  <c r="E4627" i="2"/>
  <c r="E4631" i="2"/>
  <c r="E4629" i="2"/>
  <c r="E4630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8" i="2"/>
  <c r="E4663" i="2"/>
  <c r="E4664" i="2"/>
  <c r="E4665" i="2"/>
  <c r="E4666" i="2"/>
  <c r="E4667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9" i="2"/>
  <c r="E4701" i="2"/>
  <c r="E4698" i="2"/>
  <c r="E4700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72" i="2"/>
  <c r="E4773" i="2"/>
  <c r="E4767" i="2"/>
  <c r="E4768" i="2"/>
  <c r="E4769" i="2"/>
  <c r="E4770" i="2"/>
  <c r="E4771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7" i="2"/>
  <c r="E4786" i="2"/>
  <c r="E4788" i="2"/>
  <c r="E4791" i="2"/>
  <c r="E4789" i="2"/>
  <c r="E4790" i="2"/>
  <c r="E4792" i="2"/>
  <c r="E4793" i="2"/>
  <c r="E4794" i="2"/>
  <c r="E4795" i="2"/>
  <c r="E4796" i="2"/>
  <c r="E4797" i="2"/>
  <c r="E4798" i="2"/>
  <c r="E4799" i="2"/>
  <c r="E4800" i="2"/>
  <c r="E4810" i="2"/>
  <c r="E4801" i="2"/>
  <c r="E4802" i="2"/>
  <c r="E4803" i="2"/>
  <c r="E4804" i="2"/>
  <c r="E4805" i="2"/>
  <c r="E4806" i="2"/>
  <c r="E4807" i="2"/>
  <c r="E4808" i="2"/>
  <c r="E4809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3" i="2"/>
  <c r="E4895" i="2"/>
  <c r="E4892" i="2"/>
  <c r="E4894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8" i="2"/>
  <c r="E4912" i="2"/>
  <c r="E4913" i="2"/>
  <c r="E4914" i="2"/>
  <c r="E4915" i="2"/>
  <c r="E4916" i="2"/>
  <c r="E4917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8" i="2"/>
  <c r="E4960" i="2"/>
  <c r="E4955" i="2"/>
  <c r="E4956" i="2"/>
  <c r="E4957" i="2"/>
  <c r="E4959" i="2"/>
  <c r="E4961" i="2"/>
  <c r="E4962" i="2"/>
  <c r="E4963" i="2"/>
  <c r="E4964" i="2"/>
  <c r="E4965" i="2"/>
  <c r="E4966" i="2"/>
  <c r="E4967" i="2"/>
  <c r="E4968" i="2"/>
  <c r="E4980" i="2"/>
  <c r="E4969" i="2"/>
  <c r="E4970" i="2"/>
  <c r="E4971" i="2"/>
  <c r="E4972" i="2"/>
  <c r="E4973" i="2"/>
  <c r="E4974" i="2"/>
  <c r="E4975" i="2"/>
  <c r="E4976" i="2"/>
  <c r="E4977" i="2"/>
  <c r="E4978" i="2"/>
  <c r="E4979" i="2"/>
  <c r="E4985" i="2"/>
  <c r="E4981" i="2"/>
  <c r="E4982" i="2"/>
  <c r="E4983" i="2"/>
  <c r="E4984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3" i="2"/>
  <c r="E5101" i="2"/>
  <c r="E5102" i="2"/>
  <c r="E5105" i="2"/>
  <c r="E5106" i="2"/>
  <c r="E5104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4" i="2"/>
  <c r="E5145" i="2"/>
  <c r="E5141" i="2"/>
  <c r="E5142" i="2"/>
  <c r="E5143" i="2"/>
  <c r="E5146" i="2"/>
  <c r="E5147" i="2"/>
  <c r="E5148" i="2"/>
  <c r="E5149" i="2"/>
  <c r="E5150" i="2"/>
  <c r="E5151" i="2"/>
  <c r="E5152" i="2"/>
  <c r="E5153" i="2"/>
  <c r="E5154" i="2"/>
  <c r="E5155" i="2"/>
  <c r="E5158" i="2"/>
  <c r="E5156" i="2"/>
  <c r="E5157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1" i="2"/>
  <c r="E5180" i="2"/>
  <c r="E5182" i="2"/>
  <c r="E5183" i="2"/>
  <c r="E5184" i="2"/>
  <c r="E5185" i="2"/>
  <c r="E5186" i="2"/>
  <c r="E5187" i="2"/>
  <c r="E5188" i="2"/>
  <c r="E5189" i="2"/>
  <c r="E5190" i="2"/>
  <c r="E5191" i="2"/>
  <c r="E5201" i="2"/>
  <c r="E5202" i="2"/>
  <c r="E5192" i="2"/>
  <c r="E5193" i="2"/>
  <c r="E5194" i="2"/>
  <c r="E5195" i="2"/>
  <c r="E5196" i="2"/>
  <c r="E5197" i="2"/>
  <c r="E5198" i="2"/>
  <c r="E5199" i="2"/>
  <c r="E5200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32" i="2"/>
  <c r="E5329" i="2"/>
  <c r="E5330" i="2"/>
  <c r="E5331" i="2"/>
  <c r="E5333" i="2"/>
  <c r="E5334" i="2"/>
  <c r="E5335" i="2"/>
  <c r="E5336" i="2"/>
  <c r="E5337" i="2"/>
  <c r="E5338" i="2"/>
  <c r="E5350" i="2"/>
  <c r="E5339" i="2"/>
  <c r="E5340" i="2"/>
  <c r="E5341" i="2"/>
  <c r="E5342" i="2"/>
  <c r="E5343" i="2"/>
  <c r="E5344" i="2"/>
  <c r="E5345" i="2"/>
  <c r="E5346" i="2"/>
  <c r="E5347" i="2"/>
  <c r="E5348" i="2"/>
  <c r="E5349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6" i="2"/>
  <c r="E5405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40" i="2"/>
  <c r="E5432" i="2"/>
  <c r="E5433" i="2"/>
  <c r="E5434" i="2"/>
  <c r="E5435" i="2"/>
  <c r="E5436" i="2"/>
  <c r="E5437" i="2"/>
  <c r="E5438" i="2"/>
  <c r="E5439" i="2"/>
  <c r="E5441" i="2"/>
  <c r="E5445" i="2"/>
  <c r="E5442" i="2"/>
  <c r="E5443" i="2"/>
  <c r="E5444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8" i="2"/>
  <c r="E5467" i="2"/>
  <c r="E5469" i="2"/>
  <c r="E5470" i="2"/>
  <c r="E5479" i="2"/>
  <c r="E5471" i="2"/>
  <c r="E5472" i="2"/>
  <c r="E5473" i="2"/>
  <c r="E5474" i="2"/>
  <c r="E5475" i="2"/>
  <c r="E5476" i="2"/>
  <c r="E5477" i="2"/>
  <c r="E5478" i="2"/>
  <c r="E5485" i="2"/>
  <c r="E5480" i="2"/>
  <c r="E5481" i="2"/>
  <c r="E5482" i="2"/>
  <c r="E5483" i="2"/>
  <c r="E5484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60" i="2"/>
  <c r="E5658" i="2"/>
  <c r="E5659" i="2"/>
  <c r="E5664" i="2"/>
  <c r="E5661" i="2"/>
  <c r="E5662" i="2"/>
  <c r="E5663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4" i="2"/>
  <c r="E5691" i="2"/>
  <c r="E5692" i="2"/>
  <c r="E5693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23" i="2"/>
  <c r="E5719" i="2"/>
  <c r="E5720" i="2"/>
  <c r="E5721" i="2"/>
  <c r="E5722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51" i="2"/>
  <c r="E5753" i="2"/>
  <c r="E5748" i="2"/>
  <c r="E5749" i="2"/>
  <c r="E5750" i="2"/>
  <c r="E5752" i="2"/>
  <c r="E5756" i="2"/>
  <c r="E5758" i="2"/>
  <c r="E5754" i="2"/>
  <c r="E5755" i="2"/>
  <c r="E5757" i="2"/>
  <c r="E5765" i="2"/>
  <c r="E5766" i="2"/>
  <c r="E5759" i="2"/>
  <c r="E5760" i="2"/>
  <c r="E5761" i="2"/>
  <c r="E5762" i="2"/>
  <c r="E5763" i="2"/>
  <c r="E5764" i="2"/>
  <c r="E5767" i="2"/>
  <c r="E5768" i="2"/>
  <c r="E5769" i="2"/>
  <c r="E5770" i="2"/>
  <c r="E5771" i="2"/>
  <c r="E5772" i="2"/>
  <c r="E5773" i="2"/>
  <c r="E5781" i="2"/>
  <c r="E5774" i="2"/>
  <c r="E5775" i="2"/>
  <c r="E5776" i="2"/>
  <c r="E5777" i="2"/>
  <c r="E5778" i="2"/>
  <c r="E5779" i="2"/>
  <c r="E5780" i="2"/>
  <c r="E5782" i="2"/>
  <c r="E5783" i="2"/>
  <c r="E5791" i="2"/>
  <c r="E5792" i="2"/>
  <c r="E5784" i="2"/>
  <c r="E5785" i="2"/>
  <c r="E5786" i="2"/>
  <c r="E5787" i="2"/>
  <c r="E5788" i="2"/>
  <c r="E5789" i="2"/>
  <c r="E5790" i="2"/>
  <c r="E5795" i="2"/>
  <c r="E5796" i="2"/>
  <c r="E5793" i="2"/>
  <c r="E5794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35" i="2"/>
  <c r="E5826" i="2"/>
  <c r="E5827" i="2"/>
  <c r="E5828" i="2"/>
  <c r="E5829" i="2"/>
  <c r="E5830" i="2"/>
  <c r="E5831" i="2"/>
  <c r="E5832" i="2"/>
  <c r="E5833" i="2"/>
  <c r="E5834" i="2"/>
  <c r="E5840" i="2"/>
  <c r="E5836" i="2"/>
  <c r="E5837" i="2"/>
  <c r="E5838" i="2"/>
  <c r="E5839" i="2"/>
  <c r="E5841" i="2"/>
  <c r="E5842" i="2"/>
  <c r="E5843" i="2"/>
  <c r="E5844" i="2"/>
  <c r="E5845" i="2"/>
  <c r="E5846" i="2"/>
  <c r="E5847" i="2"/>
  <c r="E5848" i="2"/>
  <c r="E5852" i="2"/>
  <c r="E5849" i="2"/>
  <c r="E5850" i="2"/>
  <c r="E5851" i="2"/>
  <c r="E5862" i="2"/>
  <c r="E5853" i="2"/>
  <c r="E5854" i="2"/>
  <c r="E5855" i="2"/>
  <c r="E5856" i="2"/>
  <c r="E5857" i="2"/>
  <c r="E5858" i="2"/>
  <c r="E5859" i="2"/>
  <c r="E5860" i="2"/>
  <c r="E5861" i="2"/>
  <c r="E5868" i="2"/>
  <c r="E5869" i="2"/>
  <c r="E5863" i="2"/>
  <c r="E5864" i="2"/>
  <c r="E5865" i="2"/>
  <c r="E5866" i="2"/>
  <c r="E5867" i="2"/>
  <c r="E5870" i="2"/>
  <c r="E5871" i="2"/>
  <c r="E5872" i="2"/>
  <c r="E5873" i="2"/>
  <c r="E5874" i="2"/>
  <c r="E5875" i="2"/>
  <c r="E5876" i="2"/>
  <c r="E5877" i="2"/>
  <c r="E5878" i="2"/>
  <c r="E5879" i="2"/>
  <c r="E5880" i="2"/>
  <c r="E5882" i="2"/>
  <c r="E5881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10" i="2"/>
  <c r="E5901" i="2"/>
  <c r="E5902" i="2"/>
  <c r="E5903" i="2"/>
  <c r="E5904" i="2"/>
  <c r="E5905" i="2"/>
  <c r="E5906" i="2"/>
  <c r="E5907" i="2"/>
  <c r="E5908" i="2"/>
  <c r="E5909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5" i="2"/>
  <c r="E5934" i="2"/>
  <c r="E5936" i="2"/>
  <c r="E5937" i="2"/>
  <c r="E5946" i="2"/>
  <c r="E5947" i="2"/>
  <c r="E5938" i="2"/>
  <c r="E5939" i="2"/>
  <c r="E5940" i="2"/>
  <c r="E5941" i="2"/>
  <c r="E5942" i="2"/>
  <c r="E5943" i="2"/>
  <c r="E5944" i="2"/>
  <c r="E5945" i="2"/>
  <c r="E5956" i="2"/>
  <c r="E5948" i="2"/>
  <c r="E5949" i="2"/>
  <c r="E5950" i="2"/>
  <c r="E5951" i="2"/>
  <c r="E5952" i="2"/>
  <c r="E5953" i="2"/>
  <c r="E5954" i="2"/>
  <c r="E5955" i="2"/>
  <c r="E5957" i="2"/>
  <c r="E5958" i="2"/>
  <c r="E5959" i="2"/>
  <c r="E5960" i="2"/>
  <c r="E5961" i="2"/>
  <c r="E5962" i="2"/>
  <c r="E5963" i="2"/>
  <c r="E5964" i="2"/>
  <c r="E5973" i="2"/>
  <c r="E5965" i="2"/>
  <c r="E5966" i="2"/>
  <c r="E5967" i="2"/>
  <c r="E5968" i="2"/>
  <c r="E5969" i="2"/>
  <c r="E5970" i="2"/>
  <c r="E5971" i="2"/>
  <c r="E5972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9" i="2"/>
  <c r="E6022" i="2"/>
  <c r="E6023" i="2"/>
  <c r="E6024" i="2"/>
  <c r="E6025" i="2"/>
  <c r="E6026" i="2"/>
  <c r="E6027" i="2"/>
  <c r="E6028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9" i="2"/>
  <c r="E6057" i="2"/>
  <c r="E6058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6" i="2"/>
  <c r="E6085" i="2"/>
  <c r="E6087" i="2"/>
  <c r="E6088" i="2"/>
  <c r="E6089" i="2"/>
  <c r="E6090" i="2"/>
  <c r="E6091" i="2"/>
  <c r="E6092" i="2"/>
  <c r="E6101" i="2"/>
  <c r="E6099" i="2"/>
  <c r="E6093" i="2"/>
  <c r="E6094" i="2"/>
  <c r="E6095" i="2"/>
  <c r="E6096" i="2"/>
  <c r="E6097" i="2"/>
  <c r="E6098" i="2"/>
  <c r="E6100" i="2"/>
  <c r="E6102" i="2"/>
  <c r="E6103" i="2"/>
  <c r="E6104" i="2"/>
  <c r="E6106" i="2"/>
  <c r="E6107" i="2"/>
  <c r="E6108" i="2"/>
  <c r="E6109" i="2"/>
  <c r="E6110" i="2"/>
  <c r="E6111" i="2"/>
  <c r="E6112" i="2"/>
  <c r="E6113" i="2"/>
  <c r="E6114" i="2"/>
  <c r="E6116" i="2"/>
  <c r="E6115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39" i="2"/>
  <c r="E6129" i="2"/>
  <c r="E6130" i="2"/>
  <c r="E6131" i="2"/>
  <c r="E6132" i="2"/>
  <c r="E6133" i="2"/>
  <c r="E6134" i="2"/>
  <c r="E6135" i="2"/>
  <c r="E6136" i="2"/>
  <c r="E6137" i="2"/>
  <c r="E6138" i="2"/>
  <c r="E6148" i="2"/>
  <c r="E6140" i="2"/>
  <c r="E6141" i="2"/>
  <c r="E6142" i="2"/>
  <c r="E6143" i="2"/>
  <c r="E6144" i="2"/>
  <c r="E6145" i="2"/>
  <c r="E6146" i="2"/>
  <c r="E6147" i="2"/>
  <c r="E6149" i="2"/>
  <c r="E6150" i="2"/>
  <c r="E6151" i="2"/>
  <c r="E6152" i="2"/>
  <c r="E6153" i="2"/>
  <c r="E6154" i="2"/>
  <c r="E6155" i="2"/>
  <c r="E6156" i="2"/>
  <c r="E6157" i="2"/>
  <c r="E6158" i="2"/>
  <c r="E6165" i="2"/>
  <c r="E6159" i="2"/>
  <c r="E6160" i="2"/>
  <c r="E6161" i="2"/>
  <c r="E6162" i="2"/>
  <c r="E6163" i="2"/>
  <c r="E6164" i="2"/>
  <c r="E6166" i="2"/>
  <c r="E6167" i="2"/>
  <c r="E6168" i="2"/>
  <c r="E6169" i="2"/>
  <c r="E6170" i="2"/>
  <c r="E6171" i="2"/>
  <c r="E6172" i="2"/>
  <c r="E6173" i="2"/>
  <c r="E6174" i="2"/>
  <c r="E6175" i="2"/>
  <c r="E6178" i="2"/>
  <c r="E6176" i="2"/>
  <c r="E6177" i="2"/>
  <c r="E6182" i="2"/>
  <c r="E6179" i="2"/>
  <c r="E6180" i="2"/>
  <c r="E6181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4" i="2"/>
  <c r="E6203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63" i="2"/>
  <c r="E6258" i="2"/>
  <c r="E6259" i="2"/>
  <c r="E6260" i="2"/>
  <c r="E6261" i="2"/>
  <c r="E6262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7" i="2"/>
  <c r="E6276" i="2"/>
  <c r="E6289" i="2"/>
  <c r="E6278" i="2"/>
  <c r="E6279" i="2"/>
  <c r="E6280" i="2"/>
  <c r="E6281" i="2"/>
  <c r="E6282" i="2"/>
  <c r="E6283" i="2"/>
  <c r="E6284" i="2"/>
  <c r="E6285" i="2"/>
  <c r="E6286" i="2"/>
  <c r="E6287" i="2"/>
  <c r="E6288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24" i="2"/>
  <c r="E6315" i="2"/>
  <c r="E6316" i="2"/>
  <c r="E6317" i="2"/>
  <c r="E6318" i="2"/>
  <c r="E6319" i="2"/>
  <c r="E6320" i="2"/>
  <c r="E6321" i="2"/>
  <c r="E6322" i="2"/>
  <c r="E6323" i="2"/>
  <c r="E6325" i="2"/>
  <c r="E6333" i="2"/>
  <c r="E6326" i="2"/>
  <c r="E6327" i="2"/>
  <c r="E6328" i="2"/>
  <c r="E6329" i="2"/>
  <c r="E6330" i="2"/>
  <c r="E6331" i="2"/>
  <c r="E6332" i="2"/>
  <c r="E6334" i="2"/>
  <c r="E6335" i="2"/>
  <c r="E6336" i="2"/>
  <c r="E6337" i="2"/>
  <c r="E6338" i="2"/>
  <c r="E6346" i="2"/>
  <c r="E6339" i="2"/>
  <c r="E6340" i="2"/>
  <c r="E6341" i="2"/>
  <c r="E6342" i="2"/>
  <c r="E6343" i="2"/>
  <c r="E6344" i="2"/>
  <c r="E6345" i="2"/>
  <c r="E6347" i="2"/>
  <c r="E6348" i="2"/>
  <c r="E6351" i="2"/>
  <c r="E6349" i="2"/>
  <c r="E6350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9" i="2"/>
  <c r="E6375" i="2"/>
  <c r="E6376" i="2"/>
  <c r="E6377" i="2"/>
  <c r="E6378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2" i="2"/>
  <c r="E6401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24" i="2"/>
  <c r="E6417" i="2"/>
  <c r="E6418" i="2"/>
  <c r="E6419" i="2"/>
  <c r="E6420" i="2"/>
  <c r="E6421" i="2"/>
  <c r="E6422" i="2"/>
  <c r="E6423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42" i="2"/>
  <c r="E6443" i="2"/>
  <c r="E6439" i="2"/>
  <c r="E6440" i="2"/>
  <c r="E6441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2" i="2"/>
  <c r="E6460" i="2"/>
  <c r="E6461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93" i="2"/>
  <c r="E6485" i="2"/>
  <c r="E6486" i="2"/>
  <c r="E6487" i="2"/>
  <c r="E6488" i="2"/>
  <c r="E6489" i="2"/>
  <c r="E6490" i="2"/>
  <c r="E6491" i="2"/>
  <c r="E6492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26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7" i="2"/>
  <c r="E6528" i="2"/>
  <c r="E6529" i="2"/>
  <c r="E6530" i="2"/>
  <c r="E6531" i="2"/>
  <c r="E6532" i="2"/>
  <c r="E6533" i="2"/>
  <c r="E6540" i="2"/>
  <c r="E6541" i="2"/>
  <c r="E6534" i="2"/>
  <c r="E6535" i="2"/>
  <c r="E6536" i="2"/>
  <c r="E6537" i="2"/>
  <c r="E6538" i="2"/>
  <c r="E6539" i="2"/>
  <c r="E6542" i="2"/>
  <c r="E6543" i="2"/>
  <c r="E6544" i="2"/>
  <c r="E6545" i="2"/>
  <c r="E6546" i="2"/>
  <c r="E6547" i="2"/>
  <c r="E6548" i="2"/>
  <c r="E6549" i="2"/>
  <c r="E6550" i="2"/>
  <c r="E6551" i="2"/>
  <c r="E6552" i="2"/>
  <c r="E6560" i="2"/>
  <c r="E6561" i="2"/>
  <c r="E6553" i="2"/>
  <c r="E6554" i="2"/>
  <c r="E6555" i="2"/>
  <c r="E6556" i="2"/>
  <c r="E6557" i="2"/>
  <c r="E6558" i="2"/>
  <c r="E6559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91" i="2"/>
  <c r="E6592" i="2"/>
  <c r="E6589" i="2"/>
  <c r="E6590" i="2"/>
  <c r="E6593" i="2"/>
  <c r="E6594" i="2"/>
  <c r="E6595" i="2"/>
  <c r="E6596" i="2"/>
  <c r="E6597" i="2"/>
  <c r="E6598" i="2"/>
  <c r="E6605" i="2"/>
  <c r="E6599" i="2"/>
  <c r="E6600" i="2"/>
  <c r="E6601" i="2"/>
  <c r="E6602" i="2"/>
  <c r="E6603" i="2"/>
  <c r="E6604" i="2"/>
  <c r="E6606" i="2"/>
  <c r="E6607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9" i="2"/>
  <c r="E6608" i="2"/>
  <c r="E6630" i="2"/>
  <c r="E6628" i="2"/>
  <c r="E6640" i="2"/>
  <c r="E6631" i="2"/>
  <c r="E6632" i="2"/>
  <c r="E6633" i="2"/>
  <c r="E6634" i="2"/>
  <c r="E6635" i="2"/>
  <c r="E6636" i="2"/>
  <c r="E6637" i="2"/>
  <c r="E6638" i="2"/>
  <c r="E6639" i="2"/>
  <c r="E6647" i="2"/>
  <c r="E6641" i="2"/>
  <c r="E6642" i="2"/>
  <c r="E6643" i="2"/>
  <c r="E6644" i="2"/>
  <c r="E6645" i="2"/>
  <c r="E6646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4" i="2"/>
  <c r="E6673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9" i="2"/>
  <c r="E6696" i="2"/>
  <c r="E6697" i="2"/>
  <c r="E6698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9" i="2"/>
  <c r="E6728" i="2"/>
  <c r="E6731" i="2"/>
  <c r="E6730" i="2"/>
  <c r="E6733" i="2"/>
  <c r="E6732" i="2"/>
  <c r="E6735" i="2"/>
  <c r="E6734" i="2"/>
  <c r="E6737" i="2"/>
  <c r="E6736" i="2"/>
  <c r="E6738" i="2"/>
  <c r="E6739" i="2"/>
  <c r="E6740" i="2"/>
  <c r="E6741" i="2"/>
  <c r="E6742" i="2"/>
  <c r="E6743" i="2"/>
  <c r="E6744" i="2"/>
  <c r="E6745" i="2"/>
  <c r="E6746" i="2"/>
  <c r="E6747" i="2"/>
  <c r="E6748" i="2"/>
  <c r="E6750" i="2"/>
  <c r="E6749" i="2"/>
  <c r="E6752" i="2"/>
  <c r="E6751" i="2"/>
  <c r="E6754" i="2"/>
  <c r="E6756" i="2"/>
  <c r="E6755" i="2"/>
  <c r="E6757" i="2"/>
  <c r="E6758" i="2"/>
  <c r="E6760" i="2"/>
  <c r="E6759" i="2"/>
  <c r="E6761" i="2"/>
  <c r="E6763" i="2"/>
  <c r="E6762" i="2"/>
  <c r="E6764" i="2"/>
  <c r="E6766" i="2"/>
  <c r="E6765" i="2"/>
  <c r="E6768" i="2"/>
  <c r="E6767" i="2"/>
  <c r="E6769" i="2"/>
  <c r="E6770" i="2"/>
  <c r="E6772" i="2"/>
  <c r="E6771" i="2"/>
  <c r="E6774" i="2"/>
  <c r="E6773" i="2"/>
  <c r="E6777" i="2"/>
  <c r="E6776" i="2"/>
  <c r="E6779" i="2"/>
  <c r="E6778" i="2"/>
  <c r="E6781" i="2"/>
  <c r="E6780" i="2"/>
  <c r="E6783" i="2"/>
  <c r="E6782" i="2"/>
  <c r="E6785" i="2"/>
  <c r="E6784" i="2"/>
  <c r="E6787" i="2"/>
  <c r="E6786" i="2"/>
  <c r="E6788" i="2"/>
  <c r="E6790" i="2"/>
  <c r="E6789" i="2"/>
  <c r="E6792" i="2"/>
  <c r="E6791" i="2"/>
  <c r="E6794" i="2"/>
  <c r="E6793" i="2"/>
  <c r="E6795" i="2"/>
  <c r="E6796" i="2"/>
  <c r="E6797" i="2"/>
  <c r="E6798" i="2"/>
  <c r="E6799" i="2"/>
  <c r="E6801" i="2"/>
  <c r="E6800" i="2"/>
  <c r="E6803" i="2"/>
  <c r="E6802" i="2"/>
  <c r="E6805" i="2"/>
  <c r="E6804" i="2"/>
  <c r="E6807" i="2"/>
  <c r="E6806" i="2"/>
  <c r="E6808" i="2"/>
  <c r="E6809" i="2"/>
  <c r="E6810" i="2"/>
  <c r="E6811" i="2"/>
  <c r="E6812" i="2"/>
  <c r="E6814" i="2"/>
  <c r="E6813" i="2"/>
  <c r="E6815" i="2"/>
  <c r="E6816" i="2"/>
  <c r="E6818" i="2"/>
  <c r="E6817" i="2"/>
  <c r="E6820" i="2"/>
  <c r="E6819" i="2"/>
  <c r="E6821" i="2"/>
  <c r="E6822" i="2"/>
  <c r="E6823" i="2"/>
  <c r="E6824" i="2"/>
  <c r="E6826" i="2"/>
  <c r="E6825" i="2"/>
  <c r="E6828" i="2"/>
  <c r="E6827" i="2"/>
  <c r="E6829" i="2"/>
  <c r="E6831" i="2"/>
  <c r="E6830" i="2"/>
  <c r="E6832" i="2"/>
  <c r="E6833" i="2"/>
  <c r="E6835" i="2"/>
  <c r="E6834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2" i="2"/>
  <c r="E3" i="2"/>
  <c r="E4" i="2"/>
  <c r="E5" i="2"/>
  <c r="E6" i="2"/>
  <c r="E7" i="2"/>
  <c r="E8" i="2"/>
  <c r="E9" i="2"/>
  <c r="E10" i="2"/>
  <c r="E11" i="2"/>
  <c r="E12" i="2"/>
  <c r="E2967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6" i="2"/>
  <c r="F58" i="2"/>
  <c r="F51" i="2"/>
  <c r="F52" i="2"/>
  <c r="F53" i="2"/>
  <c r="F54" i="2"/>
  <c r="F55" i="2"/>
  <c r="F57" i="2"/>
  <c r="F62" i="2"/>
  <c r="F59" i="2"/>
  <c r="F60" i="2"/>
  <c r="F61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8" i="2"/>
  <c r="F83" i="2"/>
  <c r="F84" i="2"/>
  <c r="F85" i="2"/>
  <c r="F86" i="2"/>
  <c r="F87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200" i="2"/>
  <c r="F107" i="2"/>
  <c r="F108" i="2"/>
  <c r="F116" i="2"/>
  <c r="F117" i="2"/>
  <c r="F118" i="2"/>
  <c r="F119" i="2"/>
  <c r="F120" i="2"/>
  <c r="F106" i="2"/>
  <c r="F109" i="2"/>
  <c r="F110" i="2"/>
  <c r="F111" i="2"/>
  <c r="F112" i="2"/>
  <c r="F113" i="2"/>
  <c r="F114" i="2"/>
  <c r="F115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80" i="2"/>
  <c r="F177" i="2"/>
  <c r="F178" i="2"/>
  <c r="F179" i="2"/>
  <c r="F184" i="2"/>
  <c r="F185" i="2"/>
  <c r="F181" i="2"/>
  <c r="F182" i="2"/>
  <c r="F183" i="2"/>
  <c r="F189" i="2"/>
  <c r="F187" i="2"/>
  <c r="F186" i="2"/>
  <c r="F188" i="2"/>
  <c r="F194" i="2"/>
  <c r="F190" i="2"/>
  <c r="F191" i="2"/>
  <c r="F192" i="2"/>
  <c r="F193" i="2"/>
  <c r="F195" i="2"/>
  <c r="F196" i="2"/>
  <c r="F197" i="2"/>
  <c r="F198" i="2"/>
  <c r="F199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7" i="2"/>
  <c r="F228" i="2"/>
  <c r="F223" i="2"/>
  <c r="F224" i="2"/>
  <c r="F225" i="2"/>
  <c r="F226" i="2"/>
  <c r="F229" i="2"/>
  <c r="F232" i="2"/>
  <c r="F230" i="2"/>
  <c r="F231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3" i="2"/>
  <c r="F260" i="2"/>
  <c r="F261" i="2"/>
  <c r="F262" i="2"/>
  <c r="F264" i="2"/>
  <c r="F269" i="2"/>
  <c r="F265" i="2"/>
  <c r="F266" i="2"/>
  <c r="F267" i="2"/>
  <c r="F268" i="2"/>
  <c r="F274" i="2"/>
  <c r="F270" i="2"/>
  <c r="F271" i="2"/>
  <c r="F272" i="2"/>
  <c r="F273" i="2"/>
  <c r="F279" i="2"/>
  <c r="F281" i="2"/>
  <c r="F275" i="2"/>
  <c r="F276" i="2"/>
  <c r="F277" i="2"/>
  <c r="F278" i="2"/>
  <c r="F280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7" i="2"/>
  <c r="F324" i="2"/>
  <c r="F325" i="2"/>
  <c r="F326" i="2"/>
  <c r="F328" i="2"/>
  <c r="F333" i="2"/>
  <c r="F329" i="2"/>
  <c r="F330" i="2"/>
  <c r="F331" i="2"/>
  <c r="F332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52" i="2"/>
  <c r="F348" i="2"/>
  <c r="F349" i="2"/>
  <c r="F350" i="2"/>
  <c r="F351" i="2"/>
  <c r="F353" i="2"/>
  <c r="F354" i="2"/>
  <c r="F355" i="2"/>
  <c r="F356" i="2"/>
  <c r="F357" i="2"/>
  <c r="F358" i="2"/>
  <c r="F359" i="2"/>
  <c r="F362" i="2"/>
  <c r="F360" i="2"/>
  <c r="F361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7" i="2"/>
  <c r="F386" i="2"/>
  <c r="F389" i="2"/>
  <c r="F390" i="2"/>
  <c r="F391" i="2"/>
  <c r="F388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5" i="2"/>
  <c r="F404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93" i="2"/>
  <c r="F494" i="2"/>
  <c r="F495" i="2"/>
  <c r="F482" i="2"/>
  <c r="F483" i="2"/>
  <c r="F484" i="2"/>
  <c r="F485" i="2"/>
  <c r="F486" i="2"/>
  <c r="F487" i="2"/>
  <c r="F488" i="2"/>
  <c r="F489" i="2"/>
  <c r="F490" i="2"/>
  <c r="F491" i="2"/>
  <c r="F492" i="2"/>
  <c r="F496" i="2"/>
  <c r="F497" i="2"/>
  <c r="F502" i="2"/>
  <c r="F504" i="2"/>
  <c r="F498" i="2"/>
  <c r="F499" i="2"/>
  <c r="F500" i="2"/>
  <c r="F501" i="2"/>
  <c r="F503" i="2"/>
  <c r="F510" i="2"/>
  <c r="F512" i="2"/>
  <c r="F505" i="2"/>
  <c r="F506" i="2"/>
  <c r="F507" i="2"/>
  <c r="F508" i="2"/>
  <c r="F509" i="2"/>
  <c r="F511" i="2"/>
  <c r="F516" i="2"/>
  <c r="F513" i="2"/>
  <c r="F514" i="2"/>
  <c r="F515" i="2"/>
  <c r="F517" i="2"/>
  <c r="F518" i="2"/>
  <c r="F519" i="2"/>
  <c r="F520" i="2"/>
  <c r="F521" i="2"/>
  <c r="F522" i="2"/>
  <c r="F523" i="2"/>
  <c r="F524" i="2"/>
  <c r="F530" i="2"/>
  <c r="F525" i="2"/>
  <c r="F526" i="2"/>
  <c r="F527" i="2"/>
  <c r="F528" i="2"/>
  <c r="F529" i="2"/>
  <c r="F538" i="2"/>
  <c r="F531" i="2"/>
  <c r="F532" i="2"/>
  <c r="F533" i="2"/>
  <c r="F534" i="2"/>
  <c r="F535" i="2"/>
  <c r="F536" i="2"/>
  <c r="F537" i="2"/>
  <c r="F539" i="2"/>
  <c r="F540" i="2"/>
  <c r="F541" i="2"/>
  <c r="F548" i="2"/>
  <c r="F542" i="2"/>
  <c r="F543" i="2"/>
  <c r="F544" i="2"/>
  <c r="F545" i="2"/>
  <c r="F546" i="2"/>
  <c r="F547" i="2"/>
  <c r="F549" i="2"/>
  <c r="F550" i="2"/>
  <c r="F551" i="2"/>
  <c r="F552" i="2"/>
  <c r="F553" i="2"/>
  <c r="F554" i="2"/>
  <c r="F555" i="2"/>
  <c r="F556" i="2"/>
  <c r="F557" i="2"/>
  <c r="F558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59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1" i="2"/>
  <c r="F620" i="2"/>
  <c r="F622" i="2"/>
  <c r="F635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9" i="2"/>
  <c r="F660" i="2"/>
  <c r="F661" i="2"/>
  <c r="F662" i="2"/>
  <c r="F663" i="2"/>
  <c r="F664" i="2"/>
  <c r="F665" i="2"/>
  <c r="F666" i="2"/>
  <c r="F1325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15" i="2"/>
  <c r="F717" i="2"/>
  <c r="F704" i="2"/>
  <c r="F705" i="2"/>
  <c r="F706" i="2"/>
  <c r="F707" i="2"/>
  <c r="F708" i="2"/>
  <c r="F709" i="2"/>
  <c r="F710" i="2"/>
  <c r="F711" i="2"/>
  <c r="F712" i="2"/>
  <c r="F713" i="2"/>
  <c r="F714" i="2"/>
  <c r="F716" i="2"/>
  <c r="F718" i="2"/>
  <c r="F720" i="2"/>
  <c r="F719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9" i="2"/>
  <c r="F738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8" i="2"/>
  <c r="F754" i="2"/>
  <c r="F755" i="2"/>
  <c r="F756" i="2"/>
  <c r="F757" i="2"/>
  <c r="F761" i="2"/>
  <c r="F759" i="2"/>
  <c r="F760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3" i="2"/>
  <c r="F780" i="2"/>
  <c r="F781" i="2"/>
  <c r="F782" i="2"/>
  <c r="F784" i="2"/>
  <c r="F787" i="2"/>
  <c r="F785" i="2"/>
  <c r="F786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21" i="2"/>
  <c r="F815" i="2"/>
  <c r="F816" i="2"/>
  <c r="F817" i="2"/>
  <c r="F818" i="2"/>
  <c r="F819" i="2"/>
  <c r="F820" i="2"/>
  <c r="F822" i="2"/>
  <c r="F829" i="2"/>
  <c r="F823" i="2"/>
  <c r="F824" i="2"/>
  <c r="F825" i="2"/>
  <c r="F826" i="2"/>
  <c r="F827" i="2"/>
  <c r="F828" i="2"/>
  <c r="F834" i="2"/>
  <c r="F835" i="2"/>
  <c r="F830" i="2"/>
  <c r="F831" i="2"/>
  <c r="F832" i="2"/>
  <c r="F833" i="2"/>
  <c r="F836" i="2"/>
  <c r="F837" i="2"/>
  <c r="F842" i="2"/>
  <c r="F838" i="2"/>
  <c r="F839" i="2"/>
  <c r="F840" i="2"/>
  <c r="F841" i="2"/>
  <c r="F847" i="2"/>
  <c r="F843" i="2"/>
  <c r="F844" i="2"/>
  <c r="F845" i="2"/>
  <c r="F846" i="2"/>
  <c r="F853" i="2"/>
  <c r="F855" i="2"/>
  <c r="F848" i="2"/>
  <c r="F849" i="2"/>
  <c r="F850" i="2"/>
  <c r="F851" i="2"/>
  <c r="F852" i="2"/>
  <c r="F854" i="2"/>
  <c r="F856" i="2"/>
  <c r="F859" i="2"/>
  <c r="F857" i="2"/>
  <c r="F858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4" i="2"/>
  <c r="F872" i="2"/>
  <c r="F873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40" i="2"/>
  <c r="F938" i="2"/>
  <c r="F939" i="2"/>
  <c r="F941" i="2"/>
  <c r="F942" i="2"/>
  <c r="F943" i="2"/>
  <c r="F944" i="2"/>
  <c r="F945" i="2"/>
  <c r="F946" i="2"/>
  <c r="F947" i="2"/>
  <c r="F948" i="2"/>
  <c r="F949" i="2"/>
  <c r="F951" i="2"/>
  <c r="F952" i="2"/>
  <c r="F950" i="2"/>
  <c r="F953" i="2"/>
  <c r="F954" i="2"/>
  <c r="F955" i="2"/>
  <c r="F956" i="2"/>
  <c r="F957" i="2"/>
  <c r="F958" i="2"/>
  <c r="F959" i="2"/>
  <c r="F960" i="2"/>
  <c r="F961" i="2"/>
  <c r="F963" i="2"/>
  <c r="F965" i="2"/>
  <c r="F962" i="2"/>
  <c r="F964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6" i="2"/>
  <c r="F990" i="2"/>
  <c r="F991" i="2"/>
  <c r="F992" i="2"/>
  <c r="F993" i="2"/>
  <c r="F994" i="2"/>
  <c r="F995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72" i="2"/>
  <c r="F1066" i="2"/>
  <c r="F1067" i="2"/>
  <c r="F1068" i="2"/>
  <c r="F1069" i="2"/>
  <c r="F1070" i="2"/>
  <c r="F1071" i="2"/>
  <c r="F1073" i="2"/>
  <c r="F1074" i="2"/>
  <c r="F1075" i="2"/>
  <c r="F1081" i="2"/>
  <c r="F1082" i="2"/>
  <c r="F1076" i="2"/>
  <c r="F1077" i="2"/>
  <c r="F1078" i="2"/>
  <c r="F1079" i="2"/>
  <c r="F1080" i="2"/>
  <c r="F1090" i="2"/>
  <c r="F1083" i="2"/>
  <c r="F1084" i="2"/>
  <c r="F1085" i="2"/>
  <c r="F1086" i="2"/>
  <c r="F1087" i="2"/>
  <c r="F1088" i="2"/>
  <c r="F1089" i="2"/>
  <c r="F1091" i="2"/>
  <c r="F1097" i="2"/>
  <c r="F1099" i="2"/>
  <c r="F1092" i="2"/>
  <c r="F1093" i="2"/>
  <c r="F1094" i="2"/>
  <c r="F1095" i="2"/>
  <c r="F1096" i="2"/>
  <c r="F1098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9" i="2"/>
  <c r="F1121" i="2"/>
  <c r="F1118" i="2"/>
  <c r="F1120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6" i="2"/>
  <c r="F1137" i="2"/>
  <c r="F1135" i="2"/>
  <c r="F1141" i="2"/>
  <c r="F1138" i="2"/>
  <c r="F1139" i="2"/>
  <c r="F1140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61" i="2"/>
  <c r="F1159" i="2"/>
  <c r="F1160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34" i="2"/>
  <c r="F1236" i="2"/>
  <c r="F1224" i="2"/>
  <c r="F1225" i="2"/>
  <c r="F1226" i="2"/>
  <c r="F1227" i="2"/>
  <c r="F1228" i="2"/>
  <c r="F1229" i="2"/>
  <c r="F1230" i="2"/>
  <c r="F1231" i="2"/>
  <c r="F1232" i="2"/>
  <c r="F1233" i="2"/>
  <c r="F1235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4" i="2"/>
  <c r="F1263" i="2"/>
  <c r="F1265" i="2"/>
  <c r="F1266" i="2"/>
  <c r="F1267" i="2"/>
  <c r="F1268" i="2"/>
  <c r="F1269" i="2"/>
  <c r="F1270" i="2"/>
  <c r="F1271" i="2"/>
  <c r="F1272" i="2"/>
  <c r="F1273" i="2"/>
  <c r="F1274" i="2"/>
  <c r="F1275" i="2"/>
  <c r="F1282" i="2"/>
  <c r="F1276" i="2"/>
  <c r="F1277" i="2"/>
  <c r="F1278" i="2"/>
  <c r="F1279" i="2"/>
  <c r="F1280" i="2"/>
  <c r="F1281" i="2"/>
  <c r="F1284" i="2"/>
  <c r="F1283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6" i="2"/>
  <c r="F1304" i="2"/>
  <c r="F1305" i="2"/>
  <c r="F1307" i="2"/>
  <c r="F1308" i="2"/>
  <c r="F1309" i="2"/>
  <c r="F1310" i="2"/>
  <c r="F1311" i="2"/>
  <c r="F1312" i="2"/>
  <c r="F1313" i="2"/>
  <c r="F1322" i="2"/>
  <c r="F1314" i="2"/>
  <c r="F1315" i="2"/>
  <c r="F1316" i="2"/>
  <c r="F1317" i="2"/>
  <c r="F1318" i="2"/>
  <c r="F1319" i="2"/>
  <c r="F1320" i="2"/>
  <c r="F1321" i="2"/>
  <c r="F1326" i="2"/>
  <c r="F1323" i="2"/>
  <c r="F1324" i="2"/>
  <c r="F1327" i="2"/>
  <c r="F1328" i="2"/>
  <c r="F1329" i="2"/>
  <c r="F1330" i="2"/>
  <c r="F1331" i="2"/>
  <c r="F1332" i="2"/>
  <c r="F1333" i="2"/>
  <c r="F1334" i="2"/>
  <c r="F1335" i="2"/>
  <c r="F1336" i="2"/>
  <c r="F1337" i="2"/>
  <c r="F1343" i="2"/>
  <c r="F1345" i="2"/>
  <c r="F1338" i="2"/>
  <c r="F1339" i="2"/>
  <c r="F1340" i="2"/>
  <c r="F1341" i="2"/>
  <c r="F1342" i="2"/>
  <c r="F1344" i="2"/>
  <c r="F1346" i="2"/>
  <c r="F1347" i="2"/>
  <c r="F1348" i="2"/>
  <c r="F1349" i="2"/>
  <c r="F1350" i="2"/>
  <c r="F1351" i="2"/>
  <c r="F1360" i="2"/>
  <c r="F1352" i="2"/>
  <c r="F1353" i="2"/>
  <c r="F1354" i="2"/>
  <c r="F1355" i="2"/>
  <c r="F1356" i="2"/>
  <c r="F1357" i="2"/>
  <c r="F1358" i="2"/>
  <c r="F1359" i="2"/>
  <c r="F1361" i="2"/>
  <c r="F1362" i="2"/>
  <c r="F1363" i="2"/>
  <c r="F1364" i="2"/>
  <c r="F1365" i="2"/>
  <c r="F1366" i="2"/>
  <c r="F1371" i="2"/>
  <c r="F1367" i="2"/>
  <c r="F1368" i="2"/>
  <c r="F1369" i="2"/>
  <c r="F1370" i="2"/>
  <c r="F1380" i="2"/>
  <c r="F1372" i="2"/>
  <c r="F1373" i="2"/>
  <c r="F1374" i="2"/>
  <c r="F1375" i="2"/>
  <c r="F1376" i="2"/>
  <c r="F1377" i="2"/>
  <c r="F1378" i="2"/>
  <c r="F1379" i="2"/>
  <c r="F1384" i="2"/>
  <c r="F1381" i="2"/>
  <c r="F1382" i="2"/>
  <c r="F1383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9" i="2"/>
  <c r="F1428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5" i="2"/>
  <c r="F1463" i="2"/>
  <c r="F1464" i="2"/>
  <c r="F1466" i="2"/>
  <c r="F1467" i="2"/>
  <c r="F1468" i="2"/>
  <c r="F1469" i="2"/>
  <c r="F1470" i="2"/>
  <c r="F1471" i="2"/>
  <c r="F1472" i="2"/>
  <c r="F1473" i="2"/>
  <c r="F1474" i="2"/>
  <c r="F1475" i="2"/>
  <c r="F1477" i="2"/>
  <c r="F1476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3" i="2"/>
  <c r="F1502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8" i="2"/>
  <c r="F1517" i="2"/>
  <c r="F1519" i="2"/>
  <c r="F1520" i="2"/>
  <c r="F1521" i="2"/>
  <c r="F1533" i="2"/>
  <c r="F1522" i="2"/>
  <c r="F1523" i="2"/>
  <c r="F1524" i="2"/>
  <c r="F1525" i="2"/>
  <c r="F1526" i="2"/>
  <c r="F1527" i="2"/>
  <c r="F1528" i="2"/>
  <c r="F1529" i="2"/>
  <c r="F1530" i="2"/>
  <c r="F1531" i="2"/>
  <c r="F1532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8" i="2"/>
  <c r="F1577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7" i="2"/>
  <c r="F1596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9" i="2"/>
  <c r="F1614" i="2"/>
  <c r="F1615" i="2"/>
  <c r="F1616" i="2"/>
  <c r="F1617" i="2"/>
  <c r="F1618" i="2"/>
  <c r="F1620" i="2"/>
  <c r="F1621" i="2"/>
  <c r="F1622" i="2"/>
  <c r="F1623" i="2"/>
  <c r="F1624" i="2"/>
  <c r="F1625" i="2"/>
  <c r="F1626" i="2"/>
  <c r="F1627" i="2"/>
  <c r="F1628" i="2"/>
  <c r="F1629" i="2"/>
  <c r="F1635" i="2"/>
  <c r="F1630" i="2"/>
  <c r="F1631" i="2"/>
  <c r="F1632" i="2"/>
  <c r="F1633" i="2"/>
  <c r="F1634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6" i="2"/>
  <c r="F1705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6" i="2"/>
  <c r="F1785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4" i="2"/>
  <c r="F1883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38" i="2"/>
  <c r="F1939" i="2"/>
  <c r="F1927" i="2"/>
  <c r="F1928" i="2"/>
  <c r="F1929" i="2"/>
  <c r="F1930" i="2"/>
  <c r="F1931" i="2"/>
  <c r="F1932" i="2"/>
  <c r="F1933" i="2"/>
  <c r="F1934" i="2"/>
  <c r="F1935" i="2"/>
  <c r="F1936" i="2"/>
  <c r="F1937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53" i="2"/>
  <c r="F2043" i="2"/>
  <c r="F2044" i="2"/>
  <c r="F2045" i="2"/>
  <c r="F2046" i="2"/>
  <c r="F2047" i="2"/>
  <c r="F2048" i="2"/>
  <c r="F2049" i="2"/>
  <c r="F2050" i="2"/>
  <c r="F2051" i="2"/>
  <c r="F2052" i="2"/>
  <c r="F2061" i="2"/>
  <c r="F2054" i="2"/>
  <c r="F2055" i="2"/>
  <c r="F2056" i="2"/>
  <c r="F2057" i="2"/>
  <c r="F2058" i="2"/>
  <c r="F2059" i="2"/>
  <c r="F2060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9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8" i="2"/>
  <c r="F2091" i="2"/>
  <c r="F2092" i="2"/>
  <c r="F2093" i="2"/>
  <c r="F2094" i="2"/>
  <c r="F2095" i="2"/>
  <c r="F2096" i="2"/>
  <c r="F2099" i="2"/>
  <c r="F2100" i="2"/>
  <c r="F2101" i="2"/>
  <c r="F2102" i="2"/>
  <c r="F2103" i="2"/>
  <c r="F2104" i="2"/>
  <c r="F2105" i="2"/>
  <c r="F2106" i="2"/>
  <c r="F2107" i="2"/>
  <c r="F2108" i="2"/>
  <c r="F2111" i="2"/>
  <c r="F2109" i="2"/>
  <c r="F2110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9" i="2"/>
  <c r="F2127" i="2"/>
  <c r="F2128" i="2"/>
  <c r="F2130" i="2"/>
  <c r="F2131" i="2"/>
  <c r="F2132" i="2"/>
  <c r="F2133" i="2"/>
  <c r="F2134" i="2"/>
  <c r="F2135" i="2"/>
  <c r="F2136" i="2"/>
  <c r="F2145" i="2"/>
  <c r="F2137" i="2"/>
  <c r="F2138" i="2"/>
  <c r="F2139" i="2"/>
  <c r="F2140" i="2"/>
  <c r="F2141" i="2"/>
  <c r="F2142" i="2"/>
  <c r="F2143" i="2"/>
  <c r="F2144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70" i="2"/>
  <c r="F2268" i="2"/>
  <c r="F2269" i="2"/>
  <c r="F2271" i="2"/>
  <c r="F2272" i="2"/>
  <c r="F2273" i="2"/>
  <c r="F2274" i="2"/>
  <c r="F2275" i="2"/>
  <c r="F2282" i="2"/>
  <c r="F2276" i="2"/>
  <c r="F2277" i="2"/>
  <c r="F2278" i="2"/>
  <c r="F2279" i="2"/>
  <c r="F2280" i="2"/>
  <c r="F2281" i="2"/>
  <c r="F2283" i="2"/>
  <c r="F2285" i="2"/>
  <c r="F2284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62" i="2"/>
  <c r="F2463" i="2"/>
  <c r="F2459" i="2"/>
  <c r="F2460" i="2"/>
  <c r="F2461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3" i="2"/>
  <c r="F2511" i="2"/>
  <c r="F2512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30" i="2"/>
  <c r="F2528" i="2"/>
  <c r="F2529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4" i="2"/>
  <c r="F2550" i="2"/>
  <c r="F2551" i="2"/>
  <c r="F2552" i="2"/>
  <c r="F2553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3" i="2"/>
  <c r="F2570" i="2"/>
  <c r="F2571" i="2"/>
  <c r="F2572" i="2"/>
  <c r="F2574" i="2"/>
  <c r="F2575" i="2"/>
  <c r="F2576" i="2"/>
  <c r="F2577" i="2"/>
  <c r="F2578" i="2"/>
  <c r="F2579" i="2"/>
  <c r="F2580" i="2"/>
  <c r="F2581" i="2"/>
  <c r="F2582" i="2"/>
  <c r="F2583" i="2"/>
  <c r="F2584" i="2"/>
  <c r="F2588" i="2"/>
  <c r="F2589" i="2"/>
  <c r="F2585" i="2"/>
  <c r="F2586" i="2"/>
  <c r="F2587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4" i="2"/>
  <c r="F2623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3" i="2"/>
  <c r="F2641" i="2"/>
  <c r="F2642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3" i="2"/>
  <c r="F2671" i="2"/>
  <c r="F2672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702" i="2"/>
  <c r="F2703" i="2"/>
  <c r="F2699" i="2"/>
  <c r="F2700" i="2"/>
  <c r="F2701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40" i="2"/>
  <c r="F2735" i="2"/>
  <c r="F2736" i="2"/>
  <c r="F2737" i="2"/>
  <c r="F2738" i="2"/>
  <c r="F2739" i="2"/>
  <c r="F2741" i="2"/>
  <c r="F2742" i="2"/>
  <c r="F2743" i="2"/>
  <c r="F2744" i="2"/>
  <c r="F2749" i="2"/>
  <c r="F2745" i="2"/>
  <c r="F2746" i="2"/>
  <c r="F2747" i="2"/>
  <c r="F2748" i="2"/>
  <c r="F2750" i="2"/>
  <c r="F2754" i="2"/>
  <c r="F2751" i="2"/>
  <c r="F2752" i="2"/>
  <c r="F2753" i="2"/>
  <c r="F2760" i="2"/>
  <c r="F2762" i="2"/>
  <c r="F2755" i="2"/>
  <c r="F2756" i="2"/>
  <c r="F2757" i="2"/>
  <c r="F2758" i="2"/>
  <c r="F2759" i="2"/>
  <c r="F2761" i="2"/>
  <c r="F2763" i="2"/>
  <c r="F2764" i="2"/>
  <c r="F2765" i="2"/>
  <c r="F2766" i="2"/>
  <c r="F2767" i="2"/>
  <c r="F2768" i="2"/>
  <c r="F2769" i="2"/>
  <c r="F2770" i="2"/>
  <c r="F2771" i="2"/>
  <c r="F2772" i="2"/>
  <c r="F2773" i="2"/>
  <c r="F2777" i="2"/>
  <c r="F2778" i="2"/>
  <c r="F2774" i="2"/>
  <c r="F2775" i="2"/>
  <c r="F2776" i="2"/>
  <c r="F2779" i="2"/>
  <c r="F2780" i="2"/>
  <c r="F2781" i="2"/>
  <c r="F2782" i="2"/>
  <c r="F2783" i="2"/>
  <c r="F2794" i="2"/>
  <c r="F2784" i="2"/>
  <c r="F2785" i="2"/>
  <c r="F2786" i="2"/>
  <c r="F2787" i="2"/>
  <c r="F2788" i="2"/>
  <c r="F2789" i="2"/>
  <c r="F2790" i="2"/>
  <c r="F2791" i="2"/>
  <c r="F2792" i="2"/>
  <c r="F2793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6" i="2"/>
  <c r="F2848" i="2"/>
  <c r="F2843" i="2"/>
  <c r="F2844" i="2"/>
  <c r="F2845" i="2"/>
  <c r="F2847" i="2"/>
  <c r="F2850" i="2"/>
  <c r="F2849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23" i="2"/>
  <c r="F2925" i="2"/>
  <c r="F2916" i="2"/>
  <c r="F2917" i="2"/>
  <c r="F2918" i="2"/>
  <c r="F2919" i="2"/>
  <c r="F2920" i="2"/>
  <c r="F2921" i="2"/>
  <c r="F2922" i="2"/>
  <c r="F2924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50" i="2"/>
  <c r="F2947" i="2"/>
  <c r="F2948" i="2"/>
  <c r="F2949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8" i="2"/>
  <c r="F2964" i="2"/>
  <c r="F2965" i="2"/>
  <c r="F2966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5" i="2"/>
  <c r="F3010" i="2"/>
  <c r="F3011" i="2"/>
  <c r="F3012" i="2"/>
  <c r="F3013" i="2"/>
  <c r="F3014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52" i="2"/>
  <c r="F3048" i="2"/>
  <c r="F3049" i="2"/>
  <c r="F3050" i="2"/>
  <c r="F3051" i="2"/>
  <c r="F3054" i="2"/>
  <c r="F3053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10" i="2"/>
  <c r="F3112" i="2"/>
  <c r="F3107" i="2"/>
  <c r="F3108" i="2"/>
  <c r="F3109" i="2"/>
  <c r="F3111" i="2"/>
  <c r="F3115" i="2"/>
  <c r="F3113" i="2"/>
  <c r="F3114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40" i="2"/>
  <c r="F3141" i="2"/>
  <c r="F3136" i="2"/>
  <c r="F3137" i="2"/>
  <c r="F3138" i="2"/>
  <c r="F3139" i="2"/>
  <c r="F3143" i="2"/>
  <c r="F3142" i="2"/>
  <c r="F3149" i="2"/>
  <c r="F3144" i="2"/>
  <c r="F3145" i="2"/>
  <c r="F3146" i="2"/>
  <c r="F3147" i="2"/>
  <c r="F3148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83" i="2"/>
  <c r="F3177" i="2"/>
  <c r="F3178" i="2"/>
  <c r="F3179" i="2"/>
  <c r="F3180" i="2"/>
  <c r="F3181" i="2"/>
  <c r="F3182" i="2"/>
  <c r="F3187" i="2"/>
  <c r="F3184" i="2"/>
  <c r="F3185" i="2"/>
  <c r="F3186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11" i="2"/>
  <c r="F3209" i="2"/>
  <c r="F3210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65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8" i="2"/>
  <c r="F3290" i="2"/>
  <c r="F3282" i="2"/>
  <c r="F3283" i="2"/>
  <c r="F3284" i="2"/>
  <c r="F3285" i="2"/>
  <c r="F3286" i="2"/>
  <c r="F3287" i="2"/>
  <c r="F3289" i="2"/>
  <c r="F3297" i="2"/>
  <c r="F3291" i="2"/>
  <c r="F3292" i="2"/>
  <c r="F3293" i="2"/>
  <c r="F3294" i="2"/>
  <c r="F3295" i="2"/>
  <c r="F3296" i="2"/>
  <c r="F3298" i="2"/>
  <c r="F3299" i="2"/>
  <c r="F3300" i="2"/>
  <c r="F3301" i="2"/>
  <c r="F3302" i="2"/>
  <c r="F3303" i="2"/>
  <c r="F3304" i="2"/>
  <c r="F3305" i="2"/>
  <c r="F3306" i="2"/>
  <c r="F3307" i="2"/>
  <c r="F3308" i="2"/>
  <c r="F3313" i="2"/>
  <c r="F3315" i="2"/>
  <c r="F3309" i="2"/>
  <c r="F3310" i="2"/>
  <c r="F3311" i="2"/>
  <c r="F3312" i="2"/>
  <c r="F3314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8" i="2"/>
  <c r="F3331" i="2"/>
  <c r="F3332" i="2"/>
  <c r="F3333" i="2"/>
  <c r="F3334" i="2"/>
  <c r="F3335" i="2"/>
  <c r="F3336" i="2"/>
  <c r="F3337" i="2"/>
  <c r="F3346" i="2"/>
  <c r="F3348" i="2"/>
  <c r="F3339" i="2"/>
  <c r="F3340" i="2"/>
  <c r="F3341" i="2"/>
  <c r="F3342" i="2"/>
  <c r="F3343" i="2"/>
  <c r="F3344" i="2"/>
  <c r="F3345" i="2"/>
  <c r="F3347" i="2"/>
  <c r="F3349" i="2"/>
  <c r="F3350" i="2"/>
  <c r="F3355" i="2"/>
  <c r="F3351" i="2"/>
  <c r="F3352" i="2"/>
  <c r="F3353" i="2"/>
  <c r="F3354" i="2"/>
  <c r="F3364" i="2"/>
  <c r="F3356" i="2"/>
  <c r="F3357" i="2"/>
  <c r="F3358" i="2"/>
  <c r="F3359" i="2"/>
  <c r="F3360" i="2"/>
  <c r="F3361" i="2"/>
  <c r="F3362" i="2"/>
  <c r="F3363" i="2"/>
  <c r="F3365" i="2"/>
  <c r="F3380" i="2"/>
  <c r="F3382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1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403" i="2"/>
  <c r="F3399" i="2"/>
  <c r="F3400" i="2"/>
  <c r="F3401" i="2"/>
  <c r="F3402" i="2"/>
  <c r="F3404" i="2"/>
  <c r="F3405" i="2"/>
  <c r="F3406" i="2"/>
  <c r="F3408" i="2"/>
  <c r="F3407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10" i="2"/>
  <c r="F3507" i="2"/>
  <c r="F3508" i="2"/>
  <c r="F3509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5" i="2"/>
  <c r="F3553" i="2"/>
  <c r="F3554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2" i="2"/>
  <c r="F3594" i="2"/>
  <c r="F3590" i="2"/>
  <c r="F3591" i="2"/>
  <c r="F3593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31" i="2"/>
  <c r="F3632" i="2"/>
  <c r="F3628" i="2"/>
  <c r="F3629" i="2"/>
  <c r="F3630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52" i="2"/>
  <c r="F3649" i="2"/>
  <c r="F3650" i="2"/>
  <c r="F3651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3" i="2"/>
  <c r="F3715" i="2"/>
  <c r="F3711" i="2"/>
  <c r="F3712" i="2"/>
  <c r="F3714" i="2"/>
  <c r="F3721" i="2"/>
  <c r="F3716" i="2"/>
  <c r="F3717" i="2"/>
  <c r="F3718" i="2"/>
  <c r="F3719" i="2"/>
  <c r="F3720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6" i="2"/>
  <c r="F3743" i="2"/>
  <c r="F3744" i="2"/>
  <c r="F3745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9" i="2"/>
  <c r="F3810" i="2"/>
  <c r="F3805" i="2"/>
  <c r="F3806" i="2"/>
  <c r="F3807" i="2"/>
  <c r="F3808" i="2"/>
  <c r="F3811" i="2"/>
  <c r="F3812" i="2"/>
  <c r="F3813" i="2"/>
  <c r="F3814" i="2"/>
  <c r="F3822" i="2"/>
  <c r="F3815" i="2"/>
  <c r="F3816" i="2"/>
  <c r="F3817" i="2"/>
  <c r="F3818" i="2"/>
  <c r="F3819" i="2"/>
  <c r="F3820" i="2"/>
  <c r="F3821" i="2"/>
  <c r="F3823" i="2"/>
  <c r="F3824" i="2"/>
  <c r="F3825" i="2"/>
  <c r="F3826" i="2"/>
  <c r="F3827" i="2"/>
  <c r="F3828" i="2"/>
  <c r="F3834" i="2"/>
  <c r="F3836" i="2"/>
  <c r="F3829" i="2"/>
  <c r="F3830" i="2"/>
  <c r="F3831" i="2"/>
  <c r="F3832" i="2"/>
  <c r="F3833" i="2"/>
  <c r="F3835" i="2"/>
  <c r="F3837" i="2"/>
  <c r="F3838" i="2"/>
  <c r="F3839" i="2"/>
  <c r="F3845" i="2"/>
  <c r="F3847" i="2"/>
  <c r="F3840" i="2"/>
  <c r="F3841" i="2"/>
  <c r="F3842" i="2"/>
  <c r="F3843" i="2"/>
  <c r="F3844" i="2"/>
  <c r="F3846" i="2"/>
  <c r="F3851" i="2"/>
  <c r="F3852" i="2"/>
  <c r="F3848" i="2"/>
  <c r="F3849" i="2"/>
  <c r="F3850" i="2"/>
  <c r="F3857" i="2"/>
  <c r="F3853" i="2"/>
  <c r="F3854" i="2"/>
  <c r="F3855" i="2"/>
  <c r="F3856" i="2"/>
  <c r="F3861" i="2"/>
  <c r="F3858" i="2"/>
  <c r="F3859" i="2"/>
  <c r="F3860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907" i="2"/>
  <c r="F3897" i="2"/>
  <c r="F3898" i="2"/>
  <c r="F3899" i="2"/>
  <c r="F3900" i="2"/>
  <c r="F3901" i="2"/>
  <c r="F3902" i="2"/>
  <c r="F3903" i="2"/>
  <c r="F3904" i="2"/>
  <c r="F3905" i="2"/>
  <c r="F3906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7" i="2"/>
  <c r="F3926" i="2"/>
  <c r="F3928" i="2"/>
  <c r="F3929" i="2"/>
  <c r="F3930" i="2"/>
  <c r="F3931" i="2"/>
  <c r="F3932" i="2"/>
  <c r="F3933" i="2"/>
  <c r="F3946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76" i="2"/>
  <c r="F3970" i="2"/>
  <c r="F3971" i="2"/>
  <c r="F3972" i="2"/>
  <c r="F3973" i="2"/>
  <c r="F3974" i="2"/>
  <c r="F3975" i="2"/>
  <c r="F3977" i="2"/>
  <c r="F3969" i="2"/>
  <c r="F3978" i="2"/>
  <c r="F3979" i="2"/>
  <c r="F3980" i="2"/>
  <c r="F3981" i="2"/>
  <c r="F3986" i="2"/>
  <c r="F3982" i="2"/>
  <c r="F3983" i="2"/>
  <c r="F3984" i="2"/>
  <c r="F3985" i="2"/>
  <c r="F3987" i="2"/>
  <c r="F3988" i="2"/>
  <c r="F3989" i="2"/>
  <c r="F3990" i="2"/>
  <c r="F3991" i="2"/>
  <c r="F3992" i="2"/>
  <c r="F3993" i="2"/>
  <c r="F3994" i="2"/>
  <c r="F3998" i="2"/>
  <c r="F3999" i="2"/>
  <c r="F3995" i="2"/>
  <c r="F3996" i="2"/>
  <c r="F3997" i="2"/>
  <c r="F4000" i="2"/>
  <c r="F4001" i="2"/>
  <c r="F4002" i="2"/>
  <c r="F4008" i="2"/>
  <c r="F4003" i="2"/>
  <c r="F4004" i="2"/>
  <c r="F4005" i="2"/>
  <c r="F4006" i="2"/>
  <c r="F4007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61" i="2"/>
  <c r="F4058" i="2"/>
  <c r="F4059" i="2"/>
  <c r="F4060" i="2"/>
  <c r="F4075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9" i="2"/>
  <c r="F4118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2" i="2"/>
  <c r="F4143" i="2"/>
  <c r="F4140" i="2"/>
  <c r="F4141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70" i="2"/>
  <c r="F4168" i="2"/>
  <c r="F4169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1" i="2"/>
  <c r="F4190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7" i="2"/>
  <c r="F4229" i="2"/>
  <c r="F4223" i="2"/>
  <c r="F4224" i="2"/>
  <c r="F4225" i="2"/>
  <c r="F4226" i="2"/>
  <c r="F4228" i="2"/>
  <c r="F4236" i="2"/>
  <c r="F4230" i="2"/>
  <c r="F4231" i="2"/>
  <c r="F4232" i="2"/>
  <c r="F4233" i="2"/>
  <c r="F4234" i="2"/>
  <c r="F4235" i="2"/>
  <c r="F4242" i="2"/>
  <c r="F4237" i="2"/>
  <c r="F4238" i="2"/>
  <c r="F4239" i="2"/>
  <c r="F4240" i="2"/>
  <c r="F4241" i="2"/>
  <c r="F4250" i="2"/>
  <c r="F4243" i="2"/>
  <c r="F4244" i="2"/>
  <c r="F4245" i="2"/>
  <c r="F4246" i="2"/>
  <c r="F4247" i="2"/>
  <c r="F4248" i="2"/>
  <c r="F4249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72" i="2"/>
  <c r="F4274" i="2"/>
  <c r="F4267" i="2"/>
  <c r="F4268" i="2"/>
  <c r="F4269" i="2"/>
  <c r="F4270" i="2"/>
  <c r="F4271" i="2"/>
  <c r="F4273" i="2"/>
  <c r="F4280" i="2"/>
  <c r="F4275" i="2"/>
  <c r="F4276" i="2"/>
  <c r="F4277" i="2"/>
  <c r="F4278" i="2"/>
  <c r="F4279" i="2"/>
  <c r="F4286" i="2"/>
  <c r="F4281" i="2"/>
  <c r="F4282" i="2"/>
  <c r="F4283" i="2"/>
  <c r="F4284" i="2"/>
  <c r="F4285" i="2"/>
  <c r="F4292" i="2"/>
  <c r="F4287" i="2"/>
  <c r="F4288" i="2"/>
  <c r="F4289" i="2"/>
  <c r="F4290" i="2"/>
  <c r="F4291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8" i="2"/>
  <c r="F4330" i="2"/>
  <c r="F4331" i="2"/>
  <c r="F4332" i="2"/>
  <c r="F4333" i="2"/>
  <c r="F4334" i="2"/>
  <c r="F4335" i="2"/>
  <c r="F4336" i="2"/>
  <c r="F4337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7" i="2"/>
  <c r="F4366" i="2"/>
  <c r="F4379" i="2"/>
  <c r="F4381" i="2"/>
  <c r="F4368" i="2"/>
  <c r="F4369" i="2"/>
  <c r="F4370" i="2"/>
  <c r="F4371" i="2"/>
  <c r="F4372" i="2"/>
  <c r="F4373" i="2"/>
  <c r="F4374" i="2"/>
  <c r="F4375" i="2"/>
  <c r="F4376" i="2"/>
  <c r="F4377" i="2"/>
  <c r="F4378" i="2"/>
  <c r="F4380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402" i="2"/>
  <c r="F4403" i="2"/>
  <c r="F4397" i="2"/>
  <c r="F4398" i="2"/>
  <c r="F4399" i="2"/>
  <c r="F4400" i="2"/>
  <c r="F4401" i="2"/>
  <c r="F4404" i="2"/>
  <c r="F4405" i="2"/>
  <c r="F4406" i="2"/>
  <c r="F4412" i="2"/>
  <c r="F4407" i="2"/>
  <c r="F4408" i="2"/>
  <c r="F4409" i="2"/>
  <c r="F4410" i="2"/>
  <c r="F4411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52" i="2"/>
  <c r="F4447" i="2"/>
  <c r="F4448" i="2"/>
  <c r="F4449" i="2"/>
  <c r="F4450" i="2"/>
  <c r="F4451" i="2"/>
  <c r="F4453" i="2"/>
  <c r="F4454" i="2"/>
  <c r="F4455" i="2"/>
  <c r="F4456" i="2"/>
  <c r="F4457" i="2"/>
  <c r="F4458" i="2"/>
  <c r="F4459" i="2"/>
  <c r="F4460" i="2"/>
  <c r="F4461" i="2"/>
  <c r="F4472" i="2"/>
  <c r="F4462" i="2"/>
  <c r="F4463" i="2"/>
  <c r="F4464" i="2"/>
  <c r="F4465" i="2"/>
  <c r="F4466" i="2"/>
  <c r="F4467" i="2"/>
  <c r="F4468" i="2"/>
  <c r="F4469" i="2"/>
  <c r="F4470" i="2"/>
  <c r="F4471" i="2"/>
  <c r="F4482" i="2"/>
  <c r="F4473" i="2"/>
  <c r="F4474" i="2"/>
  <c r="F4475" i="2"/>
  <c r="F4476" i="2"/>
  <c r="F4477" i="2"/>
  <c r="F4478" i="2"/>
  <c r="F4479" i="2"/>
  <c r="F4480" i="2"/>
  <c r="F4481" i="2"/>
  <c r="F4483" i="2"/>
  <c r="F4484" i="2"/>
  <c r="F4485" i="2"/>
  <c r="F4486" i="2"/>
  <c r="F4487" i="2"/>
  <c r="F4488" i="2"/>
  <c r="F4489" i="2"/>
  <c r="F4490" i="2"/>
  <c r="F4491" i="2"/>
  <c r="F4492" i="2"/>
  <c r="F4493" i="2"/>
  <c r="F4503" i="2"/>
  <c r="F4494" i="2"/>
  <c r="F4495" i="2"/>
  <c r="F4496" i="2"/>
  <c r="F4497" i="2"/>
  <c r="F4498" i="2"/>
  <c r="F4499" i="2"/>
  <c r="F4500" i="2"/>
  <c r="F4501" i="2"/>
  <c r="F4502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2" i="2"/>
  <c r="F4590" i="2"/>
  <c r="F4591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8" i="2"/>
  <c r="F4621" i="2"/>
  <c r="F4622" i="2"/>
  <c r="F4623" i="2"/>
  <c r="F4624" i="2"/>
  <c r="F4625" i="2"/>
  <c r="F4626" i="2"/>
  <c r="F4627" i="2"/>
  <c r="F4631" i="2"/>
  <c r="F4629" i="2"/>
  <c r="F4630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8" i="2"/>
  <c r="F4663" i="2"/>
  <c r="F4664" i="2"/>
  <c r="F4665" i="2"/>
  <c r="F4666" i="2"/>
  <c r="F4667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9" i="2"/>
  <c r="F4701" i="2"/>
  <c r="F4698" i="2"/>
  <c r="F4700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72" i="2"/>
  <c r="F4773" i="2"/>
  <c r="F4767" i="2"/>
  <c r="F4768" i="2"/>
  <c r="F4769" i="2"/>
  <c r="F4770" i="2"/>
  <c r="F4771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7" i="2"/>
  <c r="F4786" i="2"/>
  <c r="F4788" i="2"/>
  <c r="F4791" i="2"/>
  <c r="F4789" i="2"/>
  <c r="F4790" i="2"/>
  <c r="F4792" i="2"/>
  <c r="F4793" i="2"/>
  <c r="F4794" i="2"/>
  <c r="F4795" i="2"/>
  <c r="F4796" i="2"/>
  <c r="F4797" i="2"/>
  <c r="F4798" i="2"/>
  <c r="F4799" i="2"/>
  <c r="F4800" i="2"/>
  <c r="F4810" i="2"/>
  <c r="F4801" i="2"/>
  <c r="F4802" i="2"/>
  <c r="F4803" i="2"/>
  <c r="F4804" i="2"/>
  <c r="F4805" i="2"/>
  <c r="F4806" i="2"/>
  <c r="F4807" i="2"/>
  <c r="F4808" i="2"/>
  <c r="F4809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3" i="2"/>
  <c r="F4895" i="2"/>
  <c r="F4892" i="2"/>
  <c r="F4894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8" i="2"/>
  <c r="F4912" i="2"/>
  <c r="F4913" i="2"/>
  <c r="F4914" i="2"/>
  <c r="F4915" i="2"/>
  <c r="F4916" i="2"/>
  <c r="F4917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8" i="2"/>
  <c r="F4960" i="2"/>
  <c r="F4955" i="2"/>
  <c r="F4956" i="2"/>
  <c r="F4957" i="2"/>
  <c r="F4959" i="2"/>
  <c r="F4961" i="2"/>
  <c r="F4962" i="2"/>
  <c r="F4963" i="2"/>
  <c r="F4964" i="2"/>
  <c r="F4965" i="2"/>
  <c r="F4966" i="2"/>
  <c r="F4967" i="2"/>
  <c r="F4968" i="2"/>
  <c r="F4980" i="2"/>
  <c r="F4969" i="2"/>
  <c r="F4970" i="2"/>
  <c r="F4971" i="2"/>
  <c r="F4972" i="2"/>
  <c r="F4973" i="2"/>
  <c r="F4974" i="2"/>
  <c r="F4975" i="2"/>
  <c r="F4976" i="2"/>
  <c r="F4977" i="2"/>
  <c r="F4978" i="2"/>
  <c r="F4979" i="2"/>
  <c r="F4985" i="2"/>
  <c r="F4981" i="2"/>
  <c r="F4982" i="2"/>
  <c r="F4983" i="2"/>
  <c r="F4984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3" i="2"/>
  <c r="F5101" i="2"/>
  <c r="F5102" i="2"/>
  <c r="F5105" i="2"/>
  <c r="F5106" i="2"/>
  <c r="F5104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4" i="2"/>
  <c r="F5145" i="2"/>
  <c r="F5141" i="2"/>
  <c r="F5142" i="2"/>
  <c r="F5143" i="2"/>
  <c r="F5146" i="2"/>
  <c r="F5147" i="2"/>
  <c r="F5148" i="2"/>
  <c r="F5149" i="2"/>
  <c r="F5150" i="2"/>
  <c r="F5151" i="2"/>
  <c r="F5152" i="2"/>
  <c r="F5153" i="2"/>
  <c r="F5154" i="2"/>
  <c r="F5155" i="2"/>
  <c r="F5158" i="2"/>
  <c r="F5156" i="2"/>
  <c r="F5157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1" i="2"/>
  <c r="F5180" i="2"/>
  <c r="F5182" i="2"/>
  <c r="F5183" i="2"/>
  <c r="F5184" i="2"/>
  <c r="F5185" i="2"/>
  <c r="F5186" i="2"/>
  <c r="F5187" i="2"/>
  <c r="F5188" i="2"/>
  <c r="F5189" i="2"/>
  <c r="F5190" i="2"/>
  <c r="F5191" i="2"/>
  <c r="F5201" i="2"/>
  <c r="F5202" i="2"/>
  <c r="F5192" i="2"/>
  <c r="F5193" i="2"/>
  <c r="F5194" i="2"/>
  <c r="F5195" i="2"/>
  <c r="F5196" i="2"/>
  <c r="F5197" i="2"/>
  <c r="F5198" i="2"/>
  <c r="F5199" i="2"/>
  <c r="F5200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32" i="2"/>
  <c r="F5329" i="2"/>
  <c r="F5330" i="2"/>
  <c r="F5331" i="2"/>
  <c r="F5333" i="2"/>
  <c r="F5334" i="2"/>
  <c r="F5335" i="2"/>
  <c r="F5336" i="2"/>
  <c r="F5337" i="2"/>
  <c r="F5338" i="2"/>
  <c r="F5350" i="2"/>
  <c r="F5339" i="2"/>
  <c r="F5340" i="2"/>
  <c r="F5341" i="2"/>
  <c r="F5342" i="2"/>
  <c r="F5343" i="2"/>
  <c r="F5344" i="2"/>
  <c r="F5345" i="2"/>
  <c r="F5346" i="2"/>
  <c r="F5347" i="2"/>
  <c r="F5348" i="2"/>
  <c r="F5349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6" i="2"/>
  <c r="F5405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40" i="2"/>
  <c r="F5432" i="2"/>
  <c r="F5433" i="2"/>
  <c r="F5434" i="2"/>
  <c r="F5435" i="2"/>
  <c r="F5436" i="2"/>
  <c r="F5437" i="2"/>
  <c r="F5438" i="2"/>
  <c r="F5439" i="2"/>
  <c r="F5441" i="2"/>
  <c r="F5445" i="2"/>
  <c r="F5442" i="2"/>
  <c r="F5443" i="2"/>
  <c r="F5444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8" i="2"/>
  <c r="F5467" i="2"/>
  <c r="F5469" i="2"/>
  <c r="F5470" i="2"/>
  <c r="F5479" i="2"/>
  <c r="F5471" i="2"/>
  <c r="F5472" i="2"/>
  <c r="F5473" i="2"/>
  <c r="F5474" i="2"/>
  <c r="F5475" i="2"/>
  <c r="F5476" i="2"/>
  <c r="F5477" i="2"/>
  <c r="F5478" i="2"/>
  <c r="F5485" i="2"/>
  <c r="F5480" i="2"/>
  <c r="F5481" i="2"/>
  <c r="F5482" i="2"/>
  <c r="F5483" i="2"/>
  <c r="F5484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60" i="2"/>
  <c r="F5658" i="2"/>
  <c r="F5659" i="2"/>
  <c r="F5664" i="2"/>
  <c r="F5661" i="2"/>
  <c r="F5662" i="2"/>
  <c r="F5663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4" i="2"/>
  <c r="F5691" i="2"/>
  <c r="F5692" i="2"/>
  <c r="F5693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23" i="2"/>
  <c r="F5719" i="2"/>
  <c r="F5720" i="2"/>
  <c r="F5721" i="2"/>
  <c r="F5722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51" i="2"/>
  <c r="F5753" i="2"/>
  <c r="F5748" i="2"/>
  <c r="F5749" i="2"/>
  <c r="F5750" i="2"/>
  <c r="F5752" i="2"/>
  <c r="F5756" i="2"/>
  <c r="F5758" i="2"/>
  <c r="F5754" i="2"/>
  <c r="F5755" i="2"/>
  <c r="F5757" i="2"/>
  <c r="F5765" i="2"/>
  <c r="F5766" i="2"/>
  <c r="F5759" i="2"/>
  <c r="F5760" i="2"/>
  <c r="F5761" i="2"/>
  <c r="F5762" i="2"/>
  <c r="F5763" i="2"/>
  <c r="F5764" i="2"/>
  <c r="F5767" i="2"/>
  <c r="F5768" i="2"/>
  <c r="F5769" i="2"/>
  <c r="F5770" i="2"/>
  <c r="F5771" i="2"/>
  <c r="F5772" i="2"/>
  <c r="F5773" i="2"/>
  <c r="F5781" i="2"/>
  <c r="F5774" i="2"/>
  <c r="F5775" i="2"/>
  <c r="F5776" i="2"/>
  <c r="F5777" i="2"/>
  <c r="F5778" i="2"/>
  <c r="F5779" i="2"/>
  <c r="F5780" i="2"/>
  <c r="F5782" i="2"/>
  <c r="F5783" i="2"/>
  <c r="F5791" i="2"/>
  <c r="F5792" i="2"/>
  <c r="F5784" i="2"/>
  <c r="F5785" i="2"/>
  <c r="F5786" i="2"/>
  <c r="F5787" i="2"/>
  <c r="F5788" i="2"/>
  <c r="F5789" i="2"/>
  <c r="F5790" i="2"/>
  <c r="F5795" i="2"/>
  <c r="F5796" i="2"/>
  <c r="F5793" i="2"/>
  <c r="F5794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35" i="2"/>
  <c r="F5826" i="2"/>
  <c r="F5827" i="2"/>
  <c r="F5828" i="2"/>
  <c r="F5829" i="2"/>
  <c r="F5830" i="2"/>
  <c r="F5831" i="2"/>
  <c r="F5832" i="2"/>
  <c r="F5833" i="2"/>
  <c r="F5834" i="2"/>
  <c r="F5840" i="2"/>
  <c r="F5836" i="2"/>
  <c r="F5837" i="2"/>
  <c r="F5838" i="2"/>
  <c r="F5839" i="2"/>
  <c r="F5841" i="2"/>
  <c r="F5842" i="2"/>
  <c r="F5843" i="2"/>
  <c r="F5844" i="2"/>
  <c r="F5845" i="2"/>
  <c r="F5846" i="2"/>
  <c r="F5847" i="2"/>
  <c r="F5848" i="2"/>
  <c r="F5852" i="2"/>
  <c r="F5849" i="2"/>
  <c r="F5850" i="2"/>
  <c r="F5851" i="2"/>
  <c r="F5862" i="2"/>
  <c r="F5853" i="2"/>
  <c r="F5854" i="2"/>
  <c r="F5855" i="2"/>
  <c r="F5856" i="2"/>
  <c r="F5857" i="2"/>
  <c r="F5858" i="2"/>
  <c r="F5859" i="2"/>
  <c r="F5860" i="2"/>
  <c r="F5861" i="2"/>
  <c r="F5868" i="2"/>
  <c r="F5869" i="2"/>
  <c r="F5863" i="2"/>
  <c r="F5864" i="2"/>
  <c r="F5865" i="2"/>
  <c r="F5866" i="2"/>
  <c r="F5867" i="2"/>
  <c r="F5870" i="2"/>
  <c r="F5871" i="2"/>
  <c r="F5872" i="2"/>
  <c r="F5873" i="2"/>
  <c r="F5874" i="2"/>
  <c r="F5875" i="2"/>
  <c r="F5876" i="2"/>
  <c r="F5877" i="2"/>
  <c r="F5878" i="2"/>
  <c r="F5879" i="2"/>
  <c r="F5880" i="2"/>
  <c r="F5882" i="2"/>
  <c r="F5881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10" i="2"/>
  <c r="F5901" i="2"/>
  <c r="F5902" i="2"/>
  <c r="F5903" i="2"/>
  <c r="F5904" i="2"/>
  <c r="F5905" i="2"/>
  <c r="F5906" i="2"/>
  <c r="F5907" i="2"/>
  <c r="F5908" i="2"/>
  <c r="F5909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5" i="2"/>
  <c r="F5934" i="2"/>
  <c r="F5936" i="2"/>
  <c r="F5937" i="2"/>
  <c r="F5946" i="2"/>
  <c r="F5947" i="2"/>
  <c r="F5938" i="2"/>
  <c r="F5939" i="2"/>
  <c r="F5940" i="2"/>
  <c r="F5941" i="2"/>
  <c r="F5942" i="2"/>
  <c r="F5943" i="2"/>
  <c r="F5944" i="2"/>
  <c r="F5945" i="2"/>
  <c r="F5956" i="2"/>
  <c r="F5948" i="2"/>
  <c r="F5949" i="2"/>
  <c r="F5950" i="2"/>
  <c r="F5951" i="2"/>
  <c r="F5952" i="2"/>
  <c r="F5953" i="2"/>
  <c r="F5954" i="2"/>
  <c r="F5955" i="2"/>
  <c r="F5957" i="2"/>
  <c r="F5958" i="2"/>
  <c r="F5959" i="2"/>
  <c r="F5960" i="2"/>
  <c r="F5961" i="2"/>
  <c r="F5962" i="2"/>
  <c r="F5963" i="2"/>
  <c r="F5964" i="2"/>
  <c r="F5973" i="2"/>
  <c r="F5965" i="2"/>
  <c r="F5966" i="2"/>
  <c r="F5967" i="2"/>
  <c r="F5968" i="2"/>
  <c r="F5969" i="2"/>
  <c r="F5970" i="2"/>
  <c r="F5971" i="2"/>
  <c r="F5972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9" i="2"/>
  <c r="F6022" i="2"/>
  <c r="F6023" i="2"/>
  <c r="F6024" i="2"/>
  <c r="F6025" i="2"/>
  <c r="F6026" i="2"/>
  <c r="F6027" i="2"/>
  <c r="F6028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9" i="2"/>
  <c r="F6057" i="2"/>
  <c r="F6058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6" i="2"/>
  <c r="F6085" i="2"/>
  <c r="F6087" i="2"/>
  <c r="F6088" i="2"/>
  <c r="F6089" i="2"/>
  <c r="F6090" i="2"/>
  <c r="F6091" i="2"/>
  <c r="F6092" i="2"/>
  <c r="F6101" i="2"/>
  <c r="F6099" i="2"/>
  <c r="F6093" i="2"/>
  <c r="F6094" i="2"/>
  <c r="F6095" i="2"/>
  <c r="F6096" i="2"/>
  <c r="F6097" i="2"/>
  <c r="F6098" i="2"/>
  <c r="F6100" i="2"/>
  <c r="F6102" i="2"/>
  <c r="F6103" i="2"/>
  <c r="F6104" i="2"/>
  <c r="F6106" i="2"/>
  <c r="F6107" i="2"/>
  <c r="F6108" i="2"/>
  <c r="F6109" i="2"/>
  <c r="F6110" i="2"/>
  <c r="F6111" i="2"/>
  <c r="F6112" i="2"/>
  <c r="F6113" i="2"/>
  <c r="F6114" i="2"/>
  <c r="F6116" i="2"/>
  <c r="F6115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39" i="2"/>
  <c r="F6129" i="2"/>
  <c r="F6130" i="2"/>
  <c r="F6131" i="2"/>
  <c r="F6132" i="2"/>
  <c r="F6133" i="2"/>
  <c r="F6134" i="2"/>
  <c r="F6135" i="2"/>
  <c r="F6136" i="2"/>
  <c r="F6137" i="2"/>
  <c r="F6138" i="2"/>
  <c r="F6148" i="2"/>
  <c r="F6140" i="2"/>
  <c r="F6141" i="2"/>
  <c r="F6142" i="2"/>
  <c r="F6143" i="2"/>
  <c r="F6144" i="2"/>
  <c r="F6145" i="2"/>
  <c r="F6146" i="2"/>
  <c r="F6147" i="2"/>
  <c r="F6149" i="2"/>
  <c r="F6150" i="2"/>
  <c r="F6151" i="2"/>
  <c r="F6152" i="2"/>
  <c r="F6153" i="2"/>
  <c r="F6154" i="2"/>
  <c r="F6155" i="2"/>
  <c r="F6156" i="2"/>
  <c r="F6157" i="2"/>
  <c r="F6158" i="2"/>
  <c r="F6165" i="2"/>
  <c r="F6159" i="2"/>
  <c r="F6160" i="2"/>
  <c r="F6161" i="2"/>
  <c r="F6162" i="2"/>
  <c r="F6163" i="2"/>
  <c r="F6164" i="2"/>
  <c r="F6166" i="2"/>
  <c r="F6167" i="2"/>
  <c r="F6168" i="2"/>
  <c r="F6169" i="2"/>
  <c r="F6170" i="2"/>
  <c r="F6171" i="2"/>
  <c r="F6172" i="2"/>
  <c r="F6173" i="2"/>
  <c r="F6174" i="2"/>
  <c r="F6175" i="2"/>
  <c r="F6178" i="2"/>
  <c r="F6176" i="2"/>
  <c r="F6177" i="2"/>
  <c r="F6182" i="2"/>
  <c r="F6179" i="2"/>
  <c r="F6180" i="2"/>
  <c r="F6181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4" i="2"/>
  <c r="F6203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63" i="2"/>
  <c r="F6258" i="2"/>
  <c r="F6259" i="2"/>
  <c r="F6260" i="2"/>
  <c r="F6261" i="2"/>
  <c r="F6262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7" i="2"/>
  <c r="F6276" i="2"/>
  <c r="F6289" i="2"/>
  <c r="F6278" i="2"/>
  <c r="F6279" i="2"/>
  <c r="F6280" i="2"/>
  <c r="F6281" i="2"/>
  <c r="F6282" i="2"/>
  <c r="F6283" i="2"/>
  <c r="F6284" i="2"/>
  <c r="F6285" i="2"/>
  <c r="F6286" i="2"/>
  <c r="F6287" i="2"/>
  <c r="F6288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24" i="2"/>
  <c r="F6315" i="2"/>
  <c r="F6316" i="2"/>
  <c r="F6317" i="2"/>
  <c r="F6318" i="2"/>
  <c r="F6319" i="2"/>
  <c r="F6320" i="2"/>
  <c r="F6321" i="2"/>
  <c r="F6322" i="2"/>
  <c r="F6323" i="2"/>
  <c r="F6325" i="2"/>
  <c r="F6333" i="2"/>
  <c r="F6326" i="2"/>
  <c r="F6327" i="2"/>
  <c r="F6328" i="2"/>
  <c r="F6329" i="2"/>
  <c r="F6330" i="2"/>
  <c r="F6331" i="2"/>
  <c r="F6332" i="2"/>
  <c r="F6334" i="2"/>
  <c r="F6335" i="2"/>
  <c r="F6336" i="2"/>
  <c r="F6337" i="2"/>
  <c r="F6338" i="2"/>
  <c r="F6346" i="2"/>
  <c r="F6339" i="2"/>
  <c r="F6340" i="2"/>
  <c r="F6341" i="2"/>
  <c r="F6342" i="2"/>
  <c r="F6343" i="2"/>
  <c r="F6344" i="2"/>
  <c r="F6345" i="2"/>
  <c r="F6347" i="2"/>
  <c r="F6348" i="2"/>
  <c r="F6351" i="2"/>
  <c r="F6349" i="2"/>
  <c r="F6350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9" i="2"/>
  <c r="F6375" i="2"/>
  <c r="F6376" i="2"/>
  <c r="F6377" i="2"/>
  <c r="F6378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2" i="2"/>
  <c r="F6401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24" i="2"/>
  <c r="F6417" i="2"/>
  <c r="F6418" i="2"/>
  <c r="F6419" i="2"/>
  <c r="F6420" i="2"/>
  <c r="F6421" i="2"/>
  <c r="F6422" i="2"/>
  <c r="F6423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42" i="2"/>
  <c r="F6443" i="2"/>
  <c r="F6439" i="2"/>
  <c r="F6440" i="2"/>
  <c r="F6441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2" i="2"/>
  <c r="F6460" i="2"/>
  <c r="F6461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93" i="2"/>
  <c r="F6485" i="2"/>
  <c r="F6486" i="2"/>
  <c r="F6487" i="2"/>
  <c r="F6488" i="2"/>
  <c r="F6489" i="2"/>
  <c r="F6490" i="2"/>
  <c r="F6491" i="2"/>
  <c r="F6492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26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7" i="2"/>
  <c r="F6528" i="2"/>
  <c r="F6529" i="2"/>
  <c r="F6530" i="2"/>
  <c r="F6531" i="2"/>
  <c r="F6532" i="2"/>
  <c r="F6533" i="2"/>
  <c r="F6540" i="2"/>
  <c r="F6541" i="2"/>
  <c r="F6534" i="2"/>
  <c r="F6535" i="2"/>
  <c r="F6536" i="2"/>
  <c r="F6537" i="2"/>
  <c r="F6538" i="2"/>
  <c r="F6539" i="2"/>
  <c r="F6542" i="2"/>
  <c r="F6543" i="2"/>
  <c r="F6544" i="2"/>
  <c r="F6545" i="2"/>
  <c r="F6546" i="2"/>
  <c r="F6547" i="2"/>
  <c r="F6548" i="2"/>
  <c r="F6549" i="2"/>
  <c r="F6550" i="2"/>
  <c r="F6551" i="2"/>
  <c r="F6552" i="2"/>
  <c r="F6560" i="2"/>
  <c r="F6561" i="2"/>
  <c r="F6553" i="2"/>
  <c r="F6554" i="2"/>
  <c r="F6555" i="2"/>
  <c r="F6556" i="2"/>
  <c r="F6557" i="2"/>
  <c r="F6558" i="2"/>
  <c r="F6559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91" i="2"/>
  <c r="F6592" i="2"/>
  <c r="F6589" i="2"/>
  <c r="F6590" i="2"/>
  <c r="F6593" i="2"/>
  <c r="F6594" i="2"/>
  <c r="F6595" i="2"/>
  <c r="F6596" i="2"/>
  <c r="F6597" i="2"/>
  <c r="F6598" i="2"/>
  <c r="F6605" i="2"/>
  <c r="F6599" i="2"/>
  <c r="F6600" i="2"/>
  <c r="F6601" i="2"/>
  <c r="F6602" i="2"/>
  <c r="F6603" i="2"/>
  <c r="F6604" i="2"/>
  <c r="F6606" i="2"/>
  <c r="F6607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9" i="2"/>
  <c r="F6608" i="2"/>
  <c r="F6630" i="2"/>
  <c r="F6628" i="2"/>
  <c r="F6640" i="2"/>
  <c r="F6631" i="2"/>
  <c r="F6632" i="2"/>
  <c r="F6633" i="2"/>
  <c r="F6634" i="2"/>
  <c r="F6635" i="2"/>
  <c r="F6636" i="2"/>
  <c r="F6637" i="2"/>
  <c r="F6638" i="2"/>
  <c r="F6639" i="2"/>
  <c r="F6647" i="2"/>
  <c r="F6641" i="2"/>
  <c r="F6642" i="2"/>
  <c r="F6643" i="2"/>
  <c r="F6644" i="2"/>
  <c r="F6645" i="2"/>
  <c r="F6646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4" i="2"/>
  <c r="F6673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9" i="2"/>
  <c r="F6696" i="2"/>
  <c r="F6697" i="2"/>
  <c r="F6698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9" i="2"/>
  <c r="F6728" i="2"/>
  <c r="F6731" i="2"/>
  <c r="F6730" i="2"/>
  <c r="F6733" i="2"/>
  <c r="F6732" i="2"/>
  <c r="F6735" i="2"/>
  <c r="F6734" i="2"/>
  <c r="F6737" i="2"/>
  <c r="F6736" i="2"/>
  <c r="F6738" i="2"/>
  <c r="F6739" i="2"/>
  <c r="F6740" i="2"/>
  <c r="F6741" i="2"/>
  <c r="F6742" i="2"/>
  <c r="F6743" i="2"/>
  <c r="F6744" i="2"/>
  <c r="F6745" i="2"/>
  <c r="F6746" i="2"/>
  <c r="F6747" i="2"/>
  <c r="F6748" i="2"/>
  <c r="F6750" i="2"/>
  <c r="F6749" i="2"/>
  <c r="F6752" i="2"/>
  <c r="F6751" i="2"/>
  <c r="F6754" i="2"/>
  <c r="F6756" i="2"/>
  <c r="F6755" i="2"/>
  <c r="F6757" i="2"/>
  <c r="F6758" i="2"/>
  <c r="F6760" i="2"/>
  <c r="F6759" i="2"/>
  <c r="F6761" i="2"/>
  <c r="F6763" i="2"/>
  <c r="F6762" i="2"/>
  <c r="F6764" i="2"/>
  <c r="F6766" i="2"/>
  <c r="F6765" i="2"/>
  <c r="F6768" i="2"/>
  <c r="F6767" i="2"/>
  <c r="F6769" i="2"/>
  <c r="F6770" i="2"/>
  <c r="F6772" i="2"/>
  <c r="F6771" i="2"/>
  <c r="F6774" i="2"/>
  <c r="F6773" i="2"/>
  <c r="F6777" i="2"/>
  <c r="F6776" i="2"/>
  <c r="F6779" i="2"/>
  <c r="F6778" i="2"/>
  <c r="F6781" i="2"/>
  <c r="F6780" i="2"/>
  <c r="F6783" i="2"/>
  <c r="F6782" i="2"/>
  <c r="F6785" i="2"/>
  <c r="F6784" i="2"/>
  <c r="F6787" i="2"/>
  <c r="F6786" i="2"/>
  <c r="F6788" i="2"/>
  <c r="F6790" i="2"/>
  <c r="F6789" i="2"/>
  <c r="F6792" i="2"/>
  <c r="F6791" i="2"/>
  <c r="F6794" i="2"/>
  <c r="F6793" i="2"/>
  <c r="F6795" i="2"/>
  <c r="F6796" i="2"/>
  <c r="F6797" i="2"/>
  <c r="F6798" i="2"/>
  <c r="F6799" i="2"/>
  <c r="F6801" i="2"/>
  <c r="F6800" i="2"/>
  <c r="F6803" i="2"/>
  <c r="F6802" i="2"/>
  <c r="F6805" i="2"/>
  <c r="F6804" i="2"/>
  <c r="F6807" i="2"/>
  <c r="F6806" i="2"/>
  <c r="F6808" i="2"/>
  <c r="F6809" i="2"/>
  <c r="F6810" i="2"/>
  <c r="F6811" i="2"/>
  <c r="F6812" i="2"/>
  <c r="F6814" i="2"/>
  <c r="F6813" i="2"/>
  <c r="F6815" i="2"/>
  <c r="F6816" i="2"/>
  <c r="F6818" i="2"/>
  <c r="F6817" i="2"/>
  <c r="F6820" i="2"/>
  <c r="F6819" i="2"/>
  <c r="F6821" i="2"/>
  <c r="F6822" i="2"/>
  <c r="F6823" i="2"/>
  <c r="F6824" i="2"/>
  <c r="F6826" i="2"/>
  <c r="F6825" i="2"/>
  <c r="F6828" i="2"/>
  <c r="F6827" i="2"/>
  <c r="F6829" i="2"/>
  <c r="F6831" i="2"/>
  <c r="F6830" i="2"/>
  <c r="F6832" i="2"/>
  <c r="F6833" i="2"/>
  <c r="F6835" i="2"/>
  <c r="F6834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2967" i="2"/>
  <c r="I3291" i="3"/>
  <c r="I3292" i="3"/>
  <c r="I3293" i="3"/>
  <c r="I3294" i="3"/>
  <c r="I3295" i="3"/>
  <c r="I3296" i="3"/>
  <c r="I3297" i="3"/>
  <c r="I3298" i="3"/>
  <c r="I3299" i="3"/>
  <c r="S768" i="3"/>
  <c r="S704" i="3"/>
  <c r="O185" i="2"/>
  <c r="G6947" i="2"/>
  <c r="C6753" i="2"/>
  <c r="C6775" i="2"/>
  <c r="C6947" i="2" s="1"/>
  <c r="M6" i="6"/>
  <c r="M3" i="6"/>
  <c r="M5" i="6"/>
  <c r="M4" i="6"/>
  <c r="M2" i="6"/>
  <c r="O6834" i="2" l="1"/>
  <c r="O189" i="2" s="1"/>
  <c r="M6888" i="2"/>
  <c r="M2909" i="3"/>
  <c r="M3282" i="3"/>
  <c r="M6828" i="2" l="1"/>
  <c r="M6805" i="2"/>
  <c r="M1161" i="2"/>
  <c r="M6779" i="2"/>
  <c r="M6885" i="2"/>
  <c r="M6890" i="2"/>
  <c r="M6889" i="2"/>
  <c r="M6831" i="2"/>
  <c r="M6148" i="2"/>
  <c r="M6884" i="2"/>
  <c r="M6493" i="2"/>
  <c r="M1835" i="3"/>
  <c r="M3290" i="3"/>
  <c r="M2768" i="3"/>
  <c r="M3289" i="3"/>
  <c r="M2732" i="3"/>
  <c r="M413" i="3"/>
  <c r="M3288" i="3"/>
  <c r="M3287" i="3"/>
  <c r="M3286" i="3"/>
  <c r="M2566" i="3"/>
  <c r="M547" i="3"/>
  <c r="M3285" i="3"/>
  <c r="M1506" i="3"/>
  <c r="M849" i="3"/>
</calcChain>
</file>

<file path=xl/sharedStrings.xml><?xml version="1.0" encoding="utf-8"?>
<sst xmlns="http://schemas.openxmlformats.org/spreadsheetml/2006/main" count="112920" uniqueCount="14198">
  <si>
    <t>ID</t>
  </si>
  <si>
    <t>Site</t>
  </si>
  <si>
    <t>Recap</t>
  </si>
  <si>
    <t>Date</t>
  </si>
  <si>
    <t>Month</t>
  </si>
  <si>
    <t>Year</t>
  </si>
  <si>
    <t>Sex</t>
  </si>
  <si>
    <t>Age</t>
  </si>
  <si>
    <t>Age known/estimated (k/e)</t>
  </si>
  <si>
    <t>Svl</t>
  </si>
  <si>
    <t>Tail-length</t>
  </si>
  <si>
    <t>Regrow-length</t>
  </si>
  <si>
    <t>Body-mass</t>
  </si>
  <si>
    <t>Pit Tag</t>
  </si>
  <si>
    <t>Pit Tag 2</t>
  </si>
  <si>
    <t>Total-Follices</t>
  </si>
  <si>
    <t>Phys Id</t>
  </si>
  <si>
    <t>Comments</t>
  </si>
  <si>
    <t>66A</t>
  </si>
  <si>
    <t>FlatRockReefCayMain</t>
  </si>
  <si>
    <t>n</t>
  </si>
  <si>
    <t>female</t>
  </si>
  <si>
    <t xml:space="preserve">     ???NEST=BorC CS=5</t>
  </si>
  <si>
    <t>11A</t>
  </si>
  <si>
    <t>2001-05-13</t>
  </si>
  <si>
    <t>male</t>
  </si>
  <si>
    <t>49.3</t>
  </si>
  <si>
    <t>6708E50</t>
  </si>
  <si>
    <t xml:space="preserve">    New original colonizer!</t>
  </si>
  <si>
    <t>12A</t>
  </si>
  <si>
    <t>45</t>
  </si>
  <si>
    <t>66FDD5A</t>
  </si>
  <si>
    <t xml:space="preserve">    New  check TL; original colonizer!</t>
  </si>
  <si>
    <t>13A</t>
  </si>
  <si>
    <t>2003-05-19</t>
  </si>
  <si>
    <t>e</t>
  </si>
  <si>
    <t>37.5</t>
  </si>
  <si>
    <t>633E841</t>
  </si>
  <si>
    <t xml:space="preserve">   New, N end E beach, pit 633E841 6.7 yrs?</t>
  </si>
  <si>
    <t>14A</t>
  </si>
  <si>
    <t>37</t>
  </si>
  <si>
    <t>636522E</t>
  </si>
  <si>
    <t xml:space="preserve">   New, pit 636522E 1/3 N f/ SE tip 6.7 yrs?</t>
  </si>
  <si>
    <t>15A</t>
  </si>
  <si>
    <t>2005-05-16</t>
  </si>
  <si>
    <t>51.1</t>
  </si>
  <si>
    <t>66FDBCD</t>
  </si>
  <si>
    <t xml:space="preserve">  pit = 66FDBCD NEW</t>
  </si>
  <si>
    <t>16A</t>
  </si>
  <si>
    <t>36</t>
  </si>
  <si>
    <t>670B22D</t>
  </si>
  <si>
    <t xml:space="preserve">   pit= 670B22D NEW</t>
  </si>
  <si>
    <t>17A</t>
  </si>
  <si>
    <t>49.5</t>
  </si>
  <si>
    <t>66FDFD1</t>
  </si>
  <si>
    <t xml:space="preserve">  pit= 66FDFD1 NEW  8.7 yrs?</t>
  </si>
  <si>
    <t>18A</t>
  </si>
  <si>
    <t>8.7</t>
  </si>
  <si>
    <t>35.4</t>
  </si>
  <si>
    <t>6708A20</t>
  </si>
  <si>
    <t xml:space="preserve">  pit= 6708A20 NEW</t>
  </si>
  <si>
    <t>19A</t>
  </si>
  <si>
    <t>44.7</t>
  </si>
  <si>
    <t>670A0CA</t>
  </si>
  <si>
    <t xml:space="preserve">  pit= 670A0CA NEW 8.7 yrs?</t>
  </si>
  <si>
    <t>21A</t>
  </si>
  <si>
    <t>5.6</t>
  </si>
  <si>
    <t>26.2</t>
  </si>
  <si>
    <t>6705E69</t>
  </si>
  <si>
    <t xml:space="preserve">  pit= 6705E69 NEW </t>
  </si>
  <si>
    <t>22A</t>
  </si>
  <si>
    <t>44.9</t>
  </si>
  <si>
    <t>66FE209</t>
  </si>
  <si>
    <t xml:space="preserve">  pit= 66FE209 NEW </t>
  </si>
  <si>
    <t>y</t>
  </si>
  <si>
    <t>2006-03-22</t>
  </si>
  <si>
    <t>48.6</t>
  </si>
  <si>
    <t xml:space="preserve">   pit= 6708E50 #5 nail curved</t>
  </si>
  <si>
    <t>2006-03-21</t>
  </si>
  <si>
    <t>51.8</t>
  </si>
  <si>
    <t xml:space="preserve">   new pit = 66FDD5A</t>
  </si>
  <si>
    <t>52</t>
  </si>
  <si>
    <t xml:space="preserve">  pit ok   9.7 yrs?</t>
  </si>
  <si>
    <t>49</t>
  </si>
  <si>
    <t xml:space="preserve">  pit ok #6 toenail weird</t>
  </si>
  <si>
    <t>2006-07-19</t>
  </si>
  <si>
    <t xml:space="preserve">   Not processed   E of shower on trail north</t>
  </si>
  <si>
    <t>6.5</t>
  </si>
  <si>
    <t>28.3</t>
  </si>
  <si>
    <t xml:space="preserve">  pit ok </t>
  </si>
  <si>
    <t>23A</t>
  </si>
  <si>
    <t>26.1</t>
  </si>
  <si>
    <t>66C124A</t>
  </si>
  <si>
    <t xml:space="preserve">  pit 66C124A  NEW tail slightly stubby</t>
  </si>
  <si>
    <t>24A</t>
  </si>
  <si>
    <t>42.6</t>
  </si>
  <si>
    <t>670C758</t>
  </si>
  <si>
    <t xml:space="preserve">  pit = 670C758  NEW</t>
  </si>
  <si>
    <t>25A</t>
  </si>
  <si>
    <t>47.4</t>
  </si>
  <si>
    <t>66FE08D</t>
  </si>
  <si>
    <t xml:space="preserve">  pit = 66FE08D  NEW</t>
  </si>
  <si>
    <t>26A</t>
  </si>
  <si>
    <t>uncertain</t>
  </si>
  <si>
    <t>18.9</t>
  </si>
  <si>
    <t xml:space="preserve">   NEW</t>
  </si>
  <si>
    <t>27A</t>
  </si>
  <si>
    <t>18</t>
  </si>
  <si>
    <t>78284E7</t>
  </si>
  <si>
    <t xml:space="preserve">  female?  NEW</t>
  </si>
  <si>
    <t>28A</t>
  </si>
  <si>
    <t>21.4</t>
  </si>
  <si>
    <t>7ABBFD7</t>
  </si>
  <si>
    <t>29A</t>
  </si>
  <si>
    <t>20.2</t>
  </si>
  <si>
    <t>30A</t>
  </si>
  <si>
    <t>33</t>
  </si>
  <si>
    <t>66FE0AS</t>
  </si>
  <si>
    <t xml:space="preserve">  new pit = 66FE0AS  NEW</t>
  </si>
  <si>
    <t>31A</t>
  </si>
  <si>
    <t>48.1</t>
  </si>
  <si>
    <t xml:space="preserve">   NEW  pit=6707714</t>
  </si>
  <si>
    <t>2006-07-20</t>
  </si>
  <si>
    <t>48</t>
  </si>
  <si>
    <t xml:space="preserve">   pit ok  camp  501/727</t>
  </si>
  <si>
    <t>32A</t>
  </si>
  <si>
    <t>9.5</t>
  </si>
  <si>
    <t>34.5</t>
  </si>
  <si>
    <t>66BE08D</t>
  </si>
  <si>
    <t xml:space="preserve">  pit = 66BE08D NEW</t>
  </si>
  <si>
    <t>33A</t>
  </si>
  <si>
    <t>46.2</t>
  </si>
  <si>
    <t>67095BF</t>
  </si>
  <si>
    <t xml:space="preserve">  NEW  pit= 67095BF  9.7 yrs?</t>
  </si>
  <si>
    <t>46.8</t>
  </si>
  <si>
    <t xml:space="preserve">  Pit ok NW point NEST H CS=5  547/759</t>
  </si>
  <si>
    <t>34A</t>
  </si>
  <si>
    <t>13.5</t>
  </si>
  <si>
    <t>38.5</t>
  </si>
  <si>
    <t xml:space="preserve">  NEW  pit=66FE39D </t>
  </si>
  <si>
    <t>2006-07-16</t>
  </si>
  <si>
    <t>13.8</t>
  </si>
  <si>
    <t>38.3</t>
  </si>
  <si>
    <t xml:space="preserve">  Nest A CS=3 camp  24 45.501/76 49.727</t>
  </si>
  <si>
    <t>35A</t>
  </si>
  <si>
    <t>49.6</t>
  </si>
  <si>
    <t>66BEB05</t>
  </si>
  <si>
    <t xml:space="preserve">  NEW pit=66BEB05 </t>
  </si>
  <si>
    <t>36A</t>
  </si>
  <si>
    <t>5.5</t>
  </si>
  <si>
    <t>25</t>
  </si>
  <si>
    <t>67294C1</t>
  </si>
  <si>
    <t xml:space="preserve">  NEW</t>
  </si>
  <si>
    <t>37A</t>
  </si>
  <si>
    <t>35.1</t>
  </si>
  <si>
    <t xml:space="preserve">  NEW  pit=66FE408</t>
  </si>
  <si>
    <t>38A</t>
  </si>
  <si>
    <t>54.4</t>
  </si>
  <si>
    <t>66C0BC8</t>
  </si>
  <si>
    <t xml:space="preserve">   NEW  pit = 66C0BC8  9.7 yrs?</t>
  </si>
  <si>
    <t>54</t>
  </si>
  <si>
    <t xml:space="preserve">   pit ok  loo trail</t>
  </si>
  <si>
    <t>39A</t>
  </si>
  <si>
    <t>41.3</t>
  </si>
  <si>
    <t>670B9AE</t>
  </si>
  <si>
    <t xml:space="preserve">  NEW  pit = 670B9AE</t>
  </si>
  <si>
    <t>42.7</t>
  </si>
  <si>
    <t xml:space="preserve">  pit ok  loo trail</t>
  </si>
  <si>
    <t>40A</t>
  </si>
  <si>
    <t>25.5</t>
  </si>
  <si>
    <t xml:space="preserve">  NEW  pit=6707652</t>
  </si>
  <si>
    <t>41A</t>
  </si>
  <si>
    <t>28.7</t>
  </si>
  <si>
    <t>6708F78</t>
  </si>
  <si>
    <t xml:space="preserve">   NEW  pit=6708F78 #50 toe broken/healed</t>
  </si>
  <si>
    <t>42A</t>
  </si>
  <si>
    <t>15.1</t>
  </si>
  <si>
    <t>43A</t>
  </si>
  <si>
    <t>41.8</t>
  </si>
  <si>
    <t>67098D2</t>
  </si>
  <si>
    <t xml:space="preserve">   NEW  pit=67098D2 painted 9.7 yrs?</t>
  </si>
  <si>
    <t>44A</t>
  </si>
  <si>
    <t>38</t>
  </si>
  <si>
    <t>66FE182</t>
  </si>
  <si>
    <t xml:space="preserve">   NEW  pit=66FE182 painted</t>
  </si>
  <si>
    <t>45A</t>
  </si>
  <si>
    <t>29.2</t>
  </si>
  <si>
    <t>66FDF27</t>
  </si>
  <si>
    <t xml:space="preserve">   NEW  pit=66FDF27</t>
  </si>
  <si>
    <t>6.8</t>
  </si>
  <si>
    <t>31.3</t>
  </si>
  <si>
    <t xml:space="preserve">   pit ok  btw camp and N end</t>
  </si>
  <si>
    <t>46A</t>
  </si>
  <si>
    <t>39.2</t>
  </si>
  <si>
    <t xml:space="preserve">   NEW  pit=6708199  painted &lt;9.7 yrs?</t>
  </si>
  <si>
    <t>47A</t>
  </si>
  <si>
    <t>16</t>
  </si>
  <si>
    <t xml:space="preserve">    NEW</t>
  </si>
  <si>
    <t>48A</t>
  </si>
  <si>
    <t>32.6</t>
  </si>
  <si>
    <t>6707681</t>
  </si>
  <si>
    <t xml:space="preserve">   NEW pit = 6707681</t>
  </si>
  <si>
    <t>49A</t>
  </si>
  <si>
    <t>36.8</t>
  </si>
  <si>
    <t>670AE68</t>
  </si>
  <si>
    <t xml:space="preserve">   NEW  pit = 670AE68</t>
  </si>
  <si>
    <t>37.7</t>
  </si>
  <si>
    <t xml:space="preserve">   pit ok  camp</t>
  </si>
  <si>
    <t>51A</t>
  </si>
  <si>
    <t>41</t>
  </si>
  <si>
    <t>67064A4</t>
  </si>
  <si>
    <t xml:space="preserve">   NEW  pit = 67064A4</t>
  </si>
  <si>
    <t>43.7</t>
  </si>
  <si>
    <t>52A</t>
  </si>
  <si>
    <t>48.2</t>
  </si>
  <si>
    <t>66FDFF0</t>
  </si>
  <si>
    <t xml:space="preserve">   NEW  pit = 66FDFF0</t>
  </si>
  <si>
    <t>53A</t>
  </si>
  <si>
    <t>42.9</t>
  </si>
  <si>
    <t>6727660</t>
  </si>
  <si>
    <t xml:space="preserve">   NEW  pit = 6727660 scar on rt tail side painted original colonizer!</t>
  </si>
  <si>
    <t>54A</t>
  </si>
  <si>
    <t>51.9</t>
  </si>
  <si>
    <t>6729732</t>
  </si>
  <si>
    <t xml:space="preserve">   NEW    pit = 6729732</t>
  </si>
  <si>
    <t xml:space="preserve">   pit ok</t>
  </si>
  <si>
    <t>55A</t>
  </si>
  <si>
    <t>39.7</t>
  </si>
  <si>
    <t>66FDE86</t>
  </si>
  <si>
    <t xml:space="preserve">    NEW  pit = 66FDE86 &lt;9.7 yrs?</t>
  </si>
  <si>
    <t>40.4</t>
  </si>
  <si>
    <t xml:space="preserve">    pit ok   near nest G  459/725</t>
  </si>
  <si>
    <t>56A</t>
  </si>
  <si>
    <t>42.2</t>
  </si>
  <si>
    <t>67281CF</t>
  </si>
  <si>
    <t xml:space="preserve">    NEW  pit = 67281CF  9.7 yrs?</t>
  </si>
  <si>
    <t>42.4</t>
  </si>
  <si>
    <t xml:space="preserve">    pit ok NEST B CS=5 481/727</t>
  </si>
  <si>
    <t>57A</t>
  </si>
  <si>
    <t>7.8</t>
  </si>
  <si>
    <t>31.9</t>
  </si>
  <si>
    <t>68A1D0A</t>
  </si>
  <si>
    <t xml:space="preserve">    NEW   nr nest D  476/729</t>
  </si>
  <si>
    <t>57B</t>
  </si>
  <si>
    <t>30.4</t>
  </si>
  <si>
    <t>6728DF8</t>
  </si>
  <si>
    <t xml:space="preserve">   NEW   camp</t>
  </si>
  <si>
    <t>58A</t>
  </si>
  <si>
    <t>42.1</t>
  </si>
  <si>
    <t>672A8B9</t>
  </si>
  <si>
    <t xml:space="preserve">   NEW PIT 672A8B9 NEST D CS=5 476/729 9.7 yrs</t>
  </si>
  <si>
    <t>58B</t>
  </si>
  <si>
    <t>52.5</t>
  </si>
  <si>
    <t>6729FB4</t>
  </si>
  <si>
    <t xml:space="preserve">   NEW  PIT 6729FB4 rocky burrow 442/721</t>
  </si>
  <si>
    <t>59A</t>
  </si>
  <si>
    <t>41.2</t>
  </si>
  <si>
    <t>67293F0</t>
  </si>
  <si>
    <t xml:space="preserve">   NEW PIT 67293F0 NEST E CS=? 442/733</t>
  </si>
  <si>
    <t>62A</t>
  </si>
  <si>
    <t>672A28F</t>
  </si>
  <si>
    <t xml:space="preserve">  NEW PIT 672A28F NEST G CS=3 459/725 &lt;9.7 yrs?</t>
  </si>
  <si>
    <t>62B</t>
  </si>
  <si>
    <t>8.8</t>
  </si>
  <si>
    <t>32</t>
  </si>
  <si>
    <t>7819264</t>
  </si>
  <si>
    <t xml:space="preserve">  NEW   Btw camp and N beach</t>
  </si>
  <si>
    <t>63A</t>
  </si>
  <si>
    <t>67284D8</t>
  </si>
  <si>
    <t xml:space="preserve">  NEW  PIT 67284D8 nr rocky burrow on E coast2 nr E/F area tail stubby=31.5</t>
  </si>
  <si>
    <t>64A</t>
  </si>
  <si>
    <t>47.6</t>
  </si>
  <si>
    <t>6728E64</t>
  </si>
  <si>
    <t xml:space="preserve">  NEW  PIT 6728E64  NEST F CS=5 438/7272 original colonizer!</t>
  </si>
  <si>
    <t>65A</t>
  </si>
  <si>
    <t>23.1</t>
  </si>
  <si>
    <t xml:space="preserve">  NEW   loo trail  female?</t>
  </si>
  <si>
    <t>66B</t>
  </si>
  <si>
    <t>34</t>
  </si>
  <si>
    <t>68A12A4</t>
  </si>
  <si>
    <t xml:space="preserve">   NEW   near nest B  481/727</t>
  </si>
  <si>
    <t>66R</t>
  </si>
  <si>
    <t>6728B53</t>
  </si>
  <si>
    <t xml:space="preserve">  NEW   35.6+2.8 regen  PIT 6728B53  in camp  503/723 possible original colonizer!?</t>
  </si>
  <si>
    <t>67A</t>
  </si>
  <si>
    <t>24.5</t>
  </si>
  <si>
    <t>6B34F9D</t>
  </si>
  <si>
    <t xml:space="preserve">   NEW   E end salina  ca. 529/729</t>
  </si>
  <si>
    <t>2007-06-29</t>
  </si>
  <si>
    <t>49.8</t>
  </si>
  <si>
    <t xml:space="preserve">   Second sandy area south; Pit OK</t>
  </si>
  <si>
    <t>158A</t>
  </si>
  <si>
    <t>2007-07-03</t>
  </si>
  <si>
    <t>26.7</t>
  </si>
  <si>
    <t>672A3A8</t>
  </si>
  <si>
    <t xml:space="preserve">   NEW camp, pit 672A3A8, blood</t>
  </si>
  <si>
    <t>2007-06-30</t>
  </si>
  <si>
    <t>10.8</t>
  </si>
  <si>
    <t>39.6</t>
  </si>
  <si>
    <t xml:space="preserve">  camp area, pit OK, blood </t>
  </si>
  <si>
    <t>46.5</t>
  </si>
  <si>
    <t xml:space="preserve">  NE of pond; pit OK NEST C CS=3</t>
  </si>
  <si>
    <t>2007-07-01</t>
  </si>
  <si>
    <t>31.4</t>
  </si>
  <si>
    <t xml:space="preserve">  trap west of burrow J, pit 67294C1, blood</t>
  </si>
  <si>
    <t>43.1</t>
  </si>
  <si>
    <t xml:space="preserve">  Tent, nest B CS=2; pit OK; "Rosie"</t>
  </si>
  <si>
    <t>42.8</t>
  </si>
  <si>
    <t xml:space="preserve">   North of pond; nest D CS=5; pit OK</t>
  </si>
  <si>
    <t>41.5</t>
  </si>
  <si>
    <t xml:space="preserve">   Tunnel, nest M CS=5; pit OK</t>
  </si>
  <si>
    <t>50A</t>
  </si>
  <si>
    <t>35.2</t>
  </si>
  <si>
    <t>6729DO9</t>
  </si>
  <si>
    <t>6729D09</t>
  </si>
  <si>
    <t xml:space="preserve">   NEW trap at burrow K, pit 6729DO9, blood </t>
  </si>
  <si>
    <t>50B</t>
  </si>
  <si>
    <t>46.4</t>
  </si>
  <si>
    <t>672AB64</t>
  </si>
  <si>
    <t xml:space="preserve">   NEW rock burrow, pit 672AB64, blood</t>
  </si>
  <si>
    <t>45.8</t>
  </si>
  <si>
    <t xml:space="preserve">   End of loo trail trap, pit OK,  blood</t>
  </si>
  <si>
    <t xml:space="preserve">   trap on loo trail, pit OK</t>
  </si>
  <si>
    <t xml:space="preserve">   nest A, CS=5; camp entrance; pit OK</t>
  </si>
  <si>
    <t>52.8</t>
  </si>
  <si>
    <t xml:space="preserve">   camp area, pit OK</t>
  </si>
  <si>
    <t>32.8</t>
  </si>
  <si>
    <t xml:space="preserve">   trap on loo trail, pit 6728DF8, blood</t>
  </si>
  <si>
    <t>51.4</t>
  </si>
  <si>
    <t xml:space="preserve">   just north of rock burrow, pit OK, blood</t>
  </si>
  <si>
    <t>63B</t>
  </si>
  <si>
    <t>2007-07-04</t>
  </si>
  <si>
    <t>44.2</t>
  </si>
  <si>
    <t>6727CCE</t>
  </si>
  <si>
    <t xml:space="preserve">  NEW trap at rock burrow, pit 6727CCE</t>
  </si>
  <si>
    <t xml:space="preserve">  NEW S end of nesting area, rock burrow,no pit, blood</t>
  </si>
  <si>
    <t xml:space="preserve">  35.2+2.8 regen; trap at burrow K, probable nester, pit OK, blood  (SV=30.5 must be wrong), seen area J</t>
  </si>
  <si>
    <t>2008-05-15</t>
  </si>
  <si>
    <t>42.5</t>
  </si>
  <si>
    <t xml:space="preserve">   pit ok, 100m SW of camp along shore</t>
  </si>
  <si>
    <t>2008-07-15</t>
  </si>
  <si>
    <t>42</t>
  </si>
  <si>
    <t xml:space="preserve">   pit ok; next big open area S camp area</t>
  </si>
  <si>
    <t>140A</t>
  </si>
  <si>
    <t>2008-07-14</t>
  </si>
  <si>
    <t>18.5</t>
  </si>
  <si>
    <t>7828F48</t>
  </si>
  <si>
    <t xml:space="preserve">   New; 3/4 down loo trail</t>
  </si>
  <si>
    <t>141A</t>
  </si>
  <si>
    <t>2008-07-16</t>
  </si>
  <si>
    <t>35</t>
  </si>
  <si>
    <t>6B363CB</t>
  </si>
  <si>
    <t xml:space="preserve">   New; next big open area S camp area</t>
  </si>
  <si>
    <t>150/0</t>
  </si>
  <si>
    <t>26.3</t>
  </si>
  <si>
    <t>783D25B</t>
  </si>
  <si>
    <t xml:space="preserve">   New; first big open area S camp area</t>
  </si>
  <si>
    <t>150A</t>
  </si>
  <si>
    <t>30.7</t>
  </si>
  <si>
    <t>6CEABFD</t>
  </si>
  <si>
    <t xml:space="preserve">   New, end of loo trail</t>
  </si>
  <si>
    <t>151A</t>
  </si>
  <si>
    <t>27.7</t>
  </si>
  <si>
    <t>7819382</t>
  </si>
  <si>
    <t xml:space="preserve">   New; end of loo trail</t>
  </si>
  <si>
    <t>152A</t>
  </si>
  <si>
    <t>7829BD1</t>
  </si>
  <si>
    <t xml:space="preserve">   New; camp area</t>
  </si>
  <si>
    <t>153A</t>
  </si>
  <si>
    <t>34.9</t>
  </si>
  <si>
    <t>6B371F9</t>
  </si>
  <si>
    <t xml:space="preserve">   New; South-most open area</t>
  </si>
  <si>
    <t>154A</t>
  </si>
  <si>
    <t>female-tentative</t>
  </si>
  <si>
    <t>New; second open area S camp open area</t>
  </si>
  <si>
    <t>155A</t>
  </si>
  <si>
    <t xml:space="preserve">   New; kinky tail=27.3; S-most open area</t>
  </si>
  <si>
    <t>156A</t>
  </si>
  <si>
    <t>37.6</t>
  </si>
  <si>
    <t xml:space="preserve">   New; along NE trail</t>
  </si>
  <si>
    <t>157A</t>
  </si>
  <si>
    <t>68A0AAF</t>
  </si>
  <si>
    <t xml:space="preserve">   New; pit=68A0AAF; really pretty NE camp</t>
  </si>
  <si>
    <t xml:space="preserve">   pit ok, loo trail</t>
  </si>
  <si>
    <t>2008-07-17</t>
  </si>
  <si>
    <t>30.1</t>
  </si>
  <si>
    <t xml:space="preserve">   pit ok; big open area S of camp area</t>
  </si>
  <si>
    <t>158B</t>
  </si>
  <si>
    <t>21</t>
  </si>
  <si>
    <t>7816B2B</t>
  </si>
  <si>
    <t xml:space="preserve">   NEW  female?</t>
  </si>
  <si>
    <t>159A</t>
  </si>
  <si>
    <t>6CEA111</t>
  </si>
  <si>
    <t xml:space="preserve">   New; NE trail</t>
  </si>
  <si>
    <t>52.4</t>
  </si>
  <si>
    <t xml:space="preserve">  pit ok, big rock burrow on E coast  </t>
  </si>
  <si>
    <t>160A</t>
  </si>
  <si>
    <t>36.6</t>
  </si>
  <si>
    <t>6FB8266</t>
  </si>
  <si>
    <t xml:space="preserve">   New; campXloo trail</t>
  </si>
  <si>
    <t>170A</t>
  </si>
  <si>
    <t>20.7</t>
  </si>
  <si>
    <t>78122C7</t>
  </si>
  <si>
    <t xml:space="preserve">   NEW camp "female?</t>
  </si>
  <si>
    <t>48.9</t>
  </si>
  <si>
    <t xml:space="preserve">  pit ok, interior S of camp</t>
  </si>
  <si>
    <t>180A</t>
  </si>
  <si>
    <t>21.2</t>
  </si>
  <si>
    <t>982000403120690</t>
  </si>
  <si>
    <t xml:space="preserve">   NEW camp</t>
  </si>
  <si>
    <t>11.7</t>
  </si>
  <si>
    <t xml:space="preserve">  pit ok, interior W of camp</t>
  </si>
  <si>
    <t>11.8</t>
  </si>
  <si>
    <t>41.4</t>
  </si>
  <si>
    <t xml:space="preserve">  pit ok; 3/4 down loo trail</t>
  </si>
  <si>
    <t>8.6</t>
  </si>
  <si>
    <t xml:space="preserve">  pit ok, 31.1 stubby? interior S of camp</t>
  </si>
  <si>
    <t xml:space="preserve">  pit ok, 31.4 stubby; 2nd open area S camp</t>
  </si>
  <si>
    <t>2008-07-13</t>
  </si>
  <si>
    <t>47</t>
  </si>
  <si>
    <t xml:space="preserve">  pit ok; night hand grab just N rock burrow</t>
  </si>
  <si>
    <t>26.8</t>
  </si>
  <si>
    <t xml:space="preserve">    </t>
  </si>
  <si>
    <t>47.8</t>
  </si>
  <si>
    <t xml:space="preserve">   pit ok, E of camp</t>
  </si>
  <si>
    <t xml:space="preserve">   pit ok; bit stubby; 1/2 way loo trail;1 bony protrusion posterior to pubes</t>
  </si>
  <si>
    <t>40.5</t>
  </si>
  <si>
    <t xml:space="preserve">  pit ok; camp</t>
  </si>
  <si>
    <t xml:space="preserve">  pit ok, grass by beach landing</t>
  </si>
  <si>
    <t>46.7</t>
  </si>
  <si>
    <t xml:space="preserve">  pit ok, N sea grass NEST=T CS=4</t>
  </si>
  <si>
    <t>15.8</t>
  </si>
  <si>
    <t xml:space="preserve">  pit ok; coast SE of camp open area</t>
  </si>
  <si>
    <t>34.6</t>
  </si>
  <si>
    <t xml:space="preserve">  pit ok; NE trail</t>
  </si>
  <si>
    <t>38.1</t>
  </si>
  <si>
    <t>37.9</t>
  </si>
  <si>
    <t xml:space="preserve">  pit ok; next big open area S camp area</t>
  </si>
  <si>
    <t>43.9</t>
  </si>
  <si>
    <t xml:space="preserve">  pit ok</t>
  </si>
  <si>
    <t xml:space="preserve">  pit ok; first open area S of camp open area but nested at camp entrance = 0 CS = 4</t>
  </si>
  <si>
    <t>35.3</t>
  </si>
  <si>
    <t xml:space="preserve">  pit ok  camp area (twice?)</t>
  </si>
  <si>
    <t xml:space="preserve">  pit ok; coast SE of open camp area</t>
  </si>
  <si>
    <t>34.3</t>
  </si>
  <si>
    <t xml:space="preserve">   no pit feelable, no new pit</t>
  </si>
  <si>
    <t xml:space="preserve">   pit ok, N rocks</t>
  </si>
  <si>
    <t>43.4</t>
  </si>
  <si>
    <t xml:space="preserve">   pit ok, N sea grass NEST=R CS=?</t>
  </si>
  <si>
    <t xml:space="preserve">   pit ok; coast SE of camp area</t>
  </si>
  <si>
    <t xml:space="preserve">   pit ok; next opening south camp area 2 NEST=L CS=5</t>
  </si>
  <si>
    <t>22.6</t>
  </si>
  <si>
    <t xml:space="preserve">   NW corner  female?</t>
  </si>
  <si>
    <t xml:space="preserve">   pit ok, but in front of pubis; #80 nail short; 1/2 way to rock burrow from camp</t>
  </si>
  <si>
    <t xml:space="preserve">   pit ok; open area S of open camp area</t>
  </si>
  <si>
    <t xml:space="preserve">   N end</t>
  </si>
  <si>
    <t>35.8</t>
  </si>
  <si>
    <t xml:space="preserve">   pit ok, end of loo trail</t>
  </si>
  <si>
    <t>47.1</t>
  </si>
  <si>
    <t xml:space="preserve">   pit ok; S most open area</t>
  </si>
  <si>
    <t>50C</t>
  </si>
  <si>
    <t>31.7</t>
  </si>
  <si>
    <t>68A1094</t>
  </si>
  <si>
    <t xml:space="preserve">   New, pit= 68A1094</t>
  </si>
  <si>
    <t>33.1</t>
  </si>
  <si>
    <t xml:space="preserve">   pit ok, shifted to pubic region; NE trail</t>
  </si>
  <si>
    <t>47.2</t>
  </si>
  <si>
    <t xml:space="preserve">   pit ok; 3/4 down loo trail</t>
  </si>
  <si>
    <t>50</t>
  </si>
  <si>
    <t>52.9</t>
  </si>
  <si>
    <t xml:space="preserve">   camp area, pit ok</t>
  </si>
  <si>
    <t xml:space="preserve">    pit ok; second open area S camp area2 NEST=BorC CS=5</t>
  </si>
  <si>
    <t>43.3</t>
  </si>
  <si>
    <t xml:space="preserve">   pit ok skinny 1st big open area S camp area2 NEST=V CS=4</t>
  </si>
  <si>
    <t>9.8</t>
  </si>
  <si>
    <t>35.9</t>
  </si>
  <si>
    <t xml:space="preserve">    Pit = 68A1D0A   "tunnel"</t>
  </si>
  <si>
    <t>9.7</t>
  </si>
  <si>
    <t xml:space="preserve">   pit ok, N end-center</t>
  </si>
  <si>
    <t>35.6</t>
  </si>
  <si>
    <t xml:space="preserve">   pit ok; 3/4 way down loo trail </t>
  </si>
  <si>
    <t>59B</t>
  </si>
  <si>
    <t>6.7</t>
  </si>
  <si>
    <t>6B365B4</t>
  </si>
  <si>
    <t xml:space="preserve">   New, interior south of camp</t>
  </si>
  <si>
    <t>26.6</t>
  </si>
  <si>
    <t xml:space="preserve">   Big open area S Camp area  [Fem?]</t>
  </si>
  <si>
    <t>60A</t>
  </si>
  <si>
    <t>19.7</t>
  </si>
  <si>
    <t>7ACC5CC</t>
  </si>
  <si>
    <t xml:space="preserve">   New, grass behind landing beach</t>
  </si>
  <si>
    <t>61A</t>
  </si>
  <si>
    <t>29.7</t>
  </si>
  <si>
    <t>782B08A</t>
  </si>
  <si>
    <t xml:space="preserve">   New, interior S of camp</t>
  </si>
  <si>
    <t>61B</t>
  </si>
  <si>
    <t>10.7</t>
  </si>
  <si>
    <t>33.3</t>
  </si>
  <si>
    <t>6B35B2E</t>
  </si>
  <si>
    <t xml:space="preserve">  New, N rocks</t>
  </si>
  <si>
    <t>61C</t>
  </si>
  <si>
    <t>68A130B</t>
  </si>
  <si>
    <t xml:space="preserve">  New, pit = 68A130B  North sea grass 2 NEST=Q CS=?</t>
  </si>
  <si>
    <t xml:space="preserve">  pit ok; coast SE camp open area MISSED NEST</t>
  </si>
  <si>
    <t xml:space="preserve">  #4 toe tiny; W of rocky burrow</t>
  </si>
  <si>
    <t xml:space="preserve">  pit ok, 32.7 stubby; open area W &amp; N rock2 burrow NEST=E CS=3</t>
  </si>
  <si>
    <t xml:space="preserve">  pit ok;  S most open area NEST=A CS=?</t>
  </si>
  <si>
    <t>64B</t>
  </si>
  <si>
    <t>32.1</t>
  </si>
  <si>
    <t>6E174BD</t>
  </si>
  <si>
    <t xml:space="preserve">  New</t>
  </si>
  <si>
    <t>27.1</t>
  </si>
  <si>
    <t>6CE71D2</t>
  </si>
  <si>
    <t xml:space="preserve">  pit=6CE71D2</t>
  </si>
  <si>
    <t xml:space="preserve">   pit=68A12A4; #10 nail short; just S of S-most open area</t>
  </si>
  <si>
    <t xml:space="preserve"> 35.1+2.6 regen pit ok sea grape on coast SE2 camp open area No nest</t>
  </si>
  <si>
    <t>68A</t>
  </si>
  <si>
    <t xml:space="preserve">   New  tail wrong? stubby? very underweight</t>
  </si>
  <si>
    <t>68B</t>
  </si>
  <si>
    <t>6B360A2</t>
  </si>
  <si>
    <t xml:space="preserve">   New</t>
  </si>
  <si>
    <t>27.2</t>
  </si>
  <si>
    <t xml:space="preserve">   NE trail  "female"</t>
  </si>
  <si>
    <t>69A</t>
  </si>
  <si>
    <t>6CE965B</t>
  </si>
  <si>
    <t xml:space="preserve">   New, NW beach</t>
  </si>
  <si>
    <t>69B</t>
  </si>
  <si>
    <t>25.2</t>
  </si>
  <si>
    <t>7839618</t>
  </si>
  <si>
    <t>26</t>
  </si>
  <si>
    <t xml:space="preserve">   Along NE trail</t>
  </si>
  <si>
    <t>70A</t>
  </si>
  <si>
    <t xml:space="preserve">   New, 200m S of camp</t>
  </si>
  <si>
    <t>70B</t>
  </si>
  <si>
    <t>68A01D7</t>
  </si>
  <si>
    <t xml:space="preserve">   New, pit= 68A01D7</t>
  </si>
  <si>
    <t xml:space="preserve">   pit ok; next open area S camp area  NEST=N CS=3</t>
  </si>
  <si>
    <t>71A</t>
  </si>
  <si>
    <t>18.8</t>
  </si>
  <si>
    <t>7829F97</t>
  </si>
  <si>
    <t xml:space="preserve">   New, near camp</t>
  </si>
  <si>
    <t>72A</t>
  </si>
  <si>
    <t>27.5</t>
  </si>
  <si>
    <t>7824F49</t>
  </si>
  <si>
    <t xml:space="preserve">   New, grass by beach landing</t>
  </si>
  <si>
    <t>73A</t>
  </si>
  <si>
    <t>21.6</t>
  </si>
  <si>
    <t>782AF7C</t>
  </si>
  <si>
    <t xml:space="preserve">   Between camp &amp; landing beach fem?</t>
  </si>
  <si>
    <t>74A</t>
  </si>
  <si>
    <t>22</t>
  </si>
  <si>
    <t xml:space="preserve">   New, N of camp</t>
  </si>
  <si>
    <t>75A</t>
  </si>
  <si>
    <t>15</t>
  </si>
  <si>
    <t xml:space="preserve">   New, NE rocks</t>
  </si>
  <si>
    <t>2009-07-15</t>
  </si>
  <si>
    <t xml:space="preserve">   Pit ok  SVL probably wrong</t>
  </si>
  <si>
    <t>2009-07-14</t>
  </si>
  <si>
    <t xml:space="preserve">   pit ok; nest at E</t>
  </si>
  <si>
    <t>2009-07-16</t>
  </si>
  <si>
    <t>51.5</t>
  </si>
  <si>
    <t xml:space="preserve">  Pit ok 8=B; stubby tip</t>
  </si>
  <si>
    <t>2009-05-22</t>
  </si>
  <si>
    <t>22.5</t>
  </si>
  <si>
    <t xml:space="preserve">   </t>
  </si>
  <si>
    <t>22.3</t>
  </si>
  <si>
    <t>47.9</t>
  </si>
  <si>
    <t xml:space="preserve">   Pit ok; stubby tail</t>
  </si>
  <si>
    <t>16.8</t>
  </si>
  <si>
    <t>40.8</t>
  </si>
  <si>
    <t xml:space="preserve">  Pit ok</t>
  </si>
  <si>
    <t>36.1</t>
  </si>
  <si>
    <t>44</t>
  </si>
  <si>
    <t>12.8</t>
  </si>
  <si>
    <t xml:space="preserve">   Pit ok</t>
  </si>
  <si>
    <t>41.7</t>
  </si>
  <si>
    <t>50D</t>
  </si>
  <si>
    <t>38.2</t>
  </si>
  <si>
    <t>6B35D3D</t>
  </si>
  <si>
    <t xml:space="preserve">   NEW? Natural? No pit; nest at B</t>
  </si>
  <si>
    <t xml:space="preserve">   pit ok; scar right side of tail</t>
  </si>
  <si>
    <t xml:space="preserve">    Pit ok; tip regrowing? nest at H</t>
  </si>
  <si>
    <t>28.5</t>
  </si>
  <si>
    <t xml:space="preserve">   #8 toe bleeding, sexed as male</t>
  </si>
  <si>
    <t>37.4</t>
  </si>
  <si>
    <t xml:space="preserve">  </t>
  </si>
  <si>
    <t xml:space="preserve">  Pit ok; regen 35.6+2.9 nest at F</t>
  </si>
  <si>
    <t xml:space="preserve">   no pit</t>
  </si>
  <si>
    <t>67B</t>
  </si>
  <si>
    <t>6FD3FC1</t>
  </si>
  <si>
    <t>72B</t>
  </si>
  <si>
    <t>32.5</t>
  </si>
  <si>
    <t>78126C8</t>
  </si>
  <si>
    <t xml:space="preserve">   new</t>
  </si>
  <si>
    <t>76A</t>
  </si>
  <si>
    <t>17.3</t>
  </si>
  <si>
    <t>77A</t>
  </si>
  <si>
    <t>15.5</t>
  </si>
  <si>
    <t>982000409784653</t>
  </si>
  <si>
    <t>78A</t>
  </si>
  <si>
    <t>22.7</t>
  </si>
  <si>
    <t>78B</t>
  </si>
  <si>
    <t>78147DE</t>
  </si>
  <si>
    <t>79A</t>
  </si>
  <si>
    <t>25.1</t>
  </si>
  <si>
    <t>6B3CEFF</t>
  </si>
  <si>
    <t>80A</t>
  </si>
  <si>
    <t xml:space="preserve">  new</t>
  </si>
  <si>
    <t>81A</t>
  </si>
  <si>
    <t>14.7</t>
  </si>
  <si>
    <t>82A</t>
  </si>
  <si>
    <t>23.2</t>
  </si>
  <si>
    <t xml:space="preserve">  New, Female?</t>
  </si>
  <si>
    <t>83A</t>
  </si>
  <si>
    <t>33.2</t>
  </si>
  <si>
    <t xml:space="preserve">  New; one side male, one side female</t>
  </si>
  <si>
    <t>84A</t>
  </si>
  <si>
    <t>28.4</t>
  </si>
  <si>
    <t>782AC89</t>
  </si>
  <si>
    <t>85A</t>
  </si>
  <si>
    <t>38.4</t>
  </si>
  <si>
    <t xml:space="preserve">  New; check sex next time</t>
  </si>
  <si>
    <t>86A</t>
  </si>
  <si>
    <t>6B35804</t>
  </si>
  <si>
    <t>87A</t>
  </si>
  <si>
    <t xml:space="preserve">  New  </t>
  </si>
  <si>
    <t>88A</t>
  </si>
  <si>
    <t>806564A</t>
  </si>
  <si>
    <t>2010-05-19</t>
  </si>
  <si>
    <t>53</t>
  </si>
  <si>
    <t xml:space="preserve">   orig. colonizer</t>
  </si>
  <si>
    <t xml:space="preserve">   PIT 6CEABFD</t>
  </si>
  <si>
    <t xml:space="preserve">   PIT OK</t>
  </si>
  <si>
    <t xml:space="preserve">   PIT 6CEA111</t>
  </si>
  <si>
    <t xml:space="preserve">  PIT OK</t>
  </si>
  <si>
    <t xml:space="preserve">   "female"</t>
  </si>
  <si>
    <t>50.2</t>
  </si>
  <si>
    <t>13.6</t>
  </si>
  <si>
    <t>43.5</t>
  </si>
  <si>
    <t xml:space="preserve">  PIT 66BEB05, halfway S on island</t>
  </si>
  <si>
    <t>43.8</t>
  </si>
  <si>
    <t xml:space="preserve">  PIT OK, "Rosie"</t>
  </si>
  <si>
    <t>38.7</t>
  </si>
  <si>
    <t>36.9</t>
  </si>
  <si>
    <t xml:space="preserve">  PIT 6E174BD</t>
  </si>
  <si>
    <t xml:space="preserve">  PIT OK, 36.4+2.8 REGEN</t>
  </si>
  <si>
    <t>54.5</t>
  </si>
  <si>
    <t xml:space="preserve">   PIT 6CE965B</t>
  </si>
  <si>
    <t>26.5</t>
  </si>
  <si>
    <t>79B</t>
  </si>
  <si>
    <t>783C9F0</t>
  </si>
  <si>
    <t xml:space="preserve">   NEW!</t>
  </si>
  <si>
    <t>82B</t>
  </si>
  <si>
    <t>86B</t>
  </si>
  <si>
    <t>5.7</t>
  </si>
  <si>
    <t>24.4</t>
  </si>
  <si>
    <t xml:space="preserve">  NEW, S. end ca. 5.7 yrs</t>
  </si>
  <si>
    <t>87B</t>
  </si>
  <si>
    <t>24.1</t>
  </si>
  <si>
    <t>7828FAD</t>
  </si>
  <si>
    <t>89A</t>
  </si>
  <si>
    <t>26.4</t>
  </si>
  <si>
    <t xml:space="preserve">  NEW! S. end</t>
  </si>
  <si>
    <t>91A</t>
  </si>
  <si>
    <t>17.1</t>
  </si>
  <si>
    <t xml:space="preserve">   NEW, S. end  </t>
  </si>
  <si>
    <t>92A</t>
  </si>
  <si>
    <t>17</t>
  </si>
  <si>
    <t xml:space="preserve">   NEW, S. end </t>
  </si>
  <si>
    <t>93A</t>
  </si>
  <si>
    <t>19.9</t>
  </si>
  <si>
    <t xml:space="preserve">   NEW, S. end  ca. 2.7 yrs</t>
  </si>
  <si>
    <t>0A</t>
  </si>
  <si>
    <t>2011-05-20</t>
  </si>
  <si>
    <t>37.1</t>
  </si>
  <si>
    <t>6FACDB2</t>
  </si>
  <si>
    <t xml:space="preserve">   New; pit 6FACDB2; natural clip; E of camp</t>
  </si>
  <si>
    <t>100A</t>
  </si>
  <si>
    <t>New; no pit; toes saved; camp trail</t>
  </si>
  <si>
    <t>101A</t>
  </si>
  <si>
    <t xml:space="preserve">   New; no pit; toes saved; east of camp</t>
  </si>
  <si>
    <t>101B</t>
  </si>
  <si>
    <t>7.7</t>
  </si>
  <si>
    <t>30.6</t>
  </si>
  <si>
    <t>6B3D71A</t>
  </si>
  <si>
    <t xml:space="preserve">   New; pit = 6B3D71A; toes saved</t>
  </si>
  <si>
    <t>102A</t>
  </si>
  <si>
    <t>6B35621</t>
  </si>
  <si>
    <t xml:space="preserve">   New; pit = 6B35621; toes saved; E of camp</t>
  </si>
  <si>
    <t xml:space="preserve">   pit = 6B363CB; east of camp</t>
  </si>
  <si>
    <t>39</t>
  </si>
  <si>
    <t xml:space="preserve">   pit = 6B371F9; east of camp</t>
  </si>
  <si>
    <t xml:space="preserve">   pit ok; landing beach</t>
  </si>
  <si>
    <t xml:space="preserve">   no pit; East of camp</t>
  </si>
  <si>
    <t>51</t>
  </si>
  <si>
    <t xml:space="preserve">  pit ok; east of camp</t>
  </si>
  <si>
    <t>54.9</t>
  </si>
  <si>
    <t xml:space="preserve">   Pit ok; East of camp</t>
  </si>
  <si>
    <t xml:space="preserve">  pit ok; camp trail</t>
  </si>
  <si>
    <t>10.6</t>
  </si>
  <si>
    <t xml:space="preserve">   pit ok; east of camp</t>
  </si>
  <si>
    <t>42.3</t>
  </si>
  <si>
    <t xml:space="preserve">   pit ok; camp trail</t>
  </si>
  <si>
    <t>48.5</t>
  </si>
  <si>
    <t>38.6</t>
  </si>
  <si>
    <t xml:space="preserve">   new pit 6B35D3D; E of camp</t>
  </si>
  <si>
    <t xml:space="preserve">   pit ok; NE rocks</t>
  </si>
  <si>
    <t>53.9</t>
  </si>
  <si>
    <t xml:space="preserve">    pit ok; east of camp</t>
  </si>
  <si>
    <t>31.1</t>
  </si>
  <si>
    <t xml:space="preserve">   pit = 6B365B4; half way down the island</t>
  </si>
  <si>
    <t xml:space="preserve">   no pit; east of camp</t>
  </si>
  <si>
    <t>13.7</t>
  </si>
  <si>
    <t xml:space="preserve">   pit = 6B35B2E; East of camp; problem  90/80/61 (90 + 80 look natural)</t>
  </si>
  <si>
    <t xml:space="preserve">  pit ok; central east beach</t>
  </si>
  <si>
    <t>33.8</t>
  </si>
  <si>
    <t xml:space="preserve">  pit ok; east of camp; stubby tail</t>
  </si>
  <si>
    <t>12.7</t>
  </si>
  <si>
    <t>30.9</t>
  </si>
  <si>
    <t xml:space="preserve">   pit = 6B34F9D; landing beach</t>
  </si>
  <si>
    <t xml:space="preserve">   pit = 6FD3FC1; East of camp</t>
  </si>
  <si>
    <t xml:space="preserve">   pit = 6B360A2; east of camp; male! </t>
  </si>
  <si>
    <t xml:space="preserve">   pit ok, mid belly; landing beach</t>
  </si>
  <si>
    <t>28.8</t>
  </si>
  <si>
    <t xml:space="preserve">   pit = 6B3CEFF; camp trail</t>
  </si>
  <si>
    <t>80B</t>
  </si>
  <si>
    <t>6B36C67</t>
  </si>
  <si>
    <t xml:space="preserve">  New; pit 6B36C67; toes saved; NE rocks Lenny broke tail at 17.4</t>
  </si>
  <si>
    <t>82C</t>
  </si>
  <si>
    <t>33.6</t>
  </si>
  <si>
    <t>6CEA69D</t>
  </si>
  <si>
    <t xml:space="preserve">  New; pit 6CEA69D; toes saved; landing beach</t>
  </si>
  <si>
    <t>84B</t>
  </si>
  <si>
    <t>24.6</t>
  </si>
  <si>
    <t xml:space="preserve">  New; No pit; toes saved; camp trail</t>
  </si>
  <si>
    <t>88B</t>
  </si>
  <si>
    <t>7ABD3E2</t>
  </si>
  <si>
    <t xml:space="preserve">  New; no pit; toes saved; East of camp</t>
  </si>
  <si>
    <t>94A</t>
  </si>
  <si>
    <t>23</t>
  </si>
  <si>
    <t>New; no pit; toes saved; East of camp</t>
  </si>
  <si>
    <t>95A</t>
  </si>
  <si>
    <t>25.7</t>
  </si>
  <si>
    <t>7AC73B7</t>
  </si>
  <si>
    <t xml:space="preserve">   New; no pit; toes saved; landing beach</t>
  </si>
  <si>
    <t>96A</t>
  </si>
  <si>
    <t>22.8</t>
  </si>
  <si>
    <t xml:space="preserve">New; No pit; toes saved; NE rocks     </t>
  </si>
  <si>
    <t>97A</t>
  </si>
  <si>
    <t>15.3</t>
  </si>
  <si>
    <t xml:space="preserve">   New; No pit; toes saved</t>
  </si>
  <si>
    <t>98A</t>
  </si>
  <si>
    <t>16.6</t>
  </si>
  <si>
    <t>7ABC13B</t>
  </si>
  <si>
    <t xml:space="preserve">   New; no pit; stubby tail; toes saved; camp trail</t>
  </si>
  <si>
    <t>99A</t>
  </si>
  <si>
    <t>19</t>
  </si>
  <si>
    <t>2012-05-09</t>
  </si>
  <si>
    <t>26.9</t>
  </si>
  <si>
    <t>blood</t>
  </si>
  <si>
    <t>103A</t>
  </si>
  <si>
    <t>6.6</t>
  </si>
  <si>
    <t>7AC4CD9</t>
  </si>
  <si>
    <t xml:space="preserve">   New; toes saved </t>
  </si>
  <si>
    <t>104A</t>
  </si>
  <si>
    <t>782ABAF</t>
  </si>
  <si>
    <t xml:space="preserve">   New; toes saved _†_female_†</t>
  </si>
  <si>
    <t>105A</t>
  </si>
  <si>
    <t>20.9</t>
  </si>
  <si>
    <t>982000409784620</t>
  </si>
  <si>
    <t xml:space="preserve">   New; toes saved</t>
  </si>
  <si>
    <t>106A</t>
  </si>
  <si>
    <t>21.7</t>
  </si>
  <si>
    <t>107A</t>
  </si>
  <si>
    <t>7826873</t>
  </si>
  <si>
    <t xml:space="preserve">   New; toes saved female?</t>
  </si>
  <si>
    <t>108A</t>
  </si>
  <si>
    <t>15.4</t>
  </si>
  <si>
    <t>109A</t>
  </si>
  <si>
    <t>29.9</t>
  </si>
  <si>
    <t>7ACDFFO</t>
  </si>
  <si>
    <t>110A</t>
  </si>
  <si>
    <t>780FD8E</t>
  </si>
  <si>
    <t xml:space="preserve">   New;  toes saved  "female"</t>
  </si>
  <si>
    <t>111A</t>
  </si>
  <si>
    <t>7816B9E</t>
  </si>
  <si>
    <t xml:space="preserve">   New;  toes saved</t>
  </si>
  <si>
    <t>112A</t>
  </si>
  <si>
    <t>113A</t>
  </si>
  <si>
    <t>29.4</t>
  </si>
  <si>
    <t xml:space="preserve">   New: toes saved</t>
  </si>
  <si>
    <t>114A</t>
  </si>
  <si>
    <t>982000403120676</t>
  </si>
  <si>
    <t>120A</t>
  </si>
  <si>
    <t>33.4</t>
  </si>
  <si>
    <t>783D169</t>
  </si>
  <si>
    <t xml:space="preserve">   New;  toes saved    blood</t>
  </si>
  <si>
    <t>2012-05-08</t>
  </si>
  <si>
    <t xml:space="preserve">   Pit ok   blood</t>
  </si>
  <si>
    <t xml:space="preserve">   blood</t>
  </si>
  <si>
    <t>36.7</t>
  </si>
  <si>
    <t>40.2</t>
  </si>
  <si>
    <t xml:space="preserve">   pit ok;  blood</t>
  </si>
  <si>
    <t xml:space="preserve">   pit ok     blood??</t>
  </si>
  <si>
    <t xml:space="preserve">   pit ok; blood</t>
  </si>
  <si>
    <t xml:space="preserve">   new pit 6FB8266  blood</t>
  </si>
  <si>
    <t>29.3</t>
  </si>
  <si>
    <t xml:space="preserve">   male!    blood</t>
  </si>
  <si>
    <t xml:space="preserve">   Dead skeleton to Sandy; found 2/3s southunder rock ledge</t>
  </si>
  <si>
    <t xml:space="preserve">   scar under tail base &amp; to left leg; blood</t>
  </si>
  <si>
    <t>15.6</t>
  </si>
  <si>
    <t xml:space="preserve">  pit ok;  blood</t>
  </si>
  <si>
    <t>12.6</t>
  </si>
  <si>
    <t xml:space="preserve">  pit ok, 34.2 stubby;  blood</t>
  </si>
  <si>
    <t>32.9</t>
  </si>
  <si>
    <t xml:space="preserve">  blood</t>
  </si>
  <si>
    <t>48.7</t>
  </si>
  <si>
    <t xml:space="preserve">  Pit ok  blood</t>
  </si>
  <si>
    <t>19.6</t>
  </si>
  <si>
    <t xml:space="preserve">  pit ok; blood</t>
  </si>
  <si>
    <t>53.2</t>
  </si>
  <si>
    <t xml:space="preserve">  pit ok; scar ventral abdomen    blood</t>
  </si>
  <si>
    <t xml:space="preserve">   Oit ok    blood</t>
  </si>
  <si>
    <t>44.3</t>
  </si>
  <si>
    <t xml:space="preserve">  pit ok;   blood</t>
  </si>
  <si>
    <t>41.9</t>
  </si>
  <si>
    <t xml:space="preserve">   pit ok   blood</t>
  </si>
  <si>
    <t xml:space="preserve">   pit ok (in normal spot)</t>
  </si>
  <si>
    <t>39.5</t>
  </si>
  <si>
    <t>50.8</t>
  </si>
  <si>
    <t xml:space="preserve">   pit ok  tail skinny  blood</t>
  </si>
  <si>
    <t>31.8</t>
  </si>
  <si>
    <t xml:space="preserve">   pit ok    blood</t>
  </si>
  <si>
    <t xml:space="preserve">  pit = 6B35804    blood</t>
  </si>
  <si>
    <t>8A</t>
  </si>
  <si>
    <t>7.6</t>
  </si>
  <si>
    <t>30</t>
  </si>
  <si>
    <t>7818121</t>
  </si>
  <si>
    <t xml:space="preserve">   New natural clip   toe clip saved?</t>
  </si>
  <si>
    <t>2016-05-20</t>
  </si>
  <si>
    <t>45.4</t>
  </si>
  <si>
    <t>2016-06-24</t>
  </si>
  <si>
    <t>35.5</t>
  </si>
  <si>
    <t>G4</t>
  </si>
  <si>
    <t xml:space="preserve">   no pit, G4, no ventral stripe, male!</t>
  </si>
  <si>
    <t>2016-09-10</t>
  </si>
  <si>
    <t>10.9</t>
  </si>
  <si>
    <t>F106</t>
  </si>
  <si>
    <t xml:space="preserve">   no PIT F106 Chuck; trapped by camp</t>
  </si>
  <si>
    <t>S92</t>
  </si>
  <si>
    <t xml:space="preserve">   S92 pit 782ABAF  male!</t>
  </si>
  <si>
    <t>G1</t>
  </si>
  <si>
    <t xml:space="preserve">   pit ok, G1, no ventral stripe</t>
  </si>
  <si>
    <t>29.1</t>
  </si>
  <si>
    <t>36.5</t>
  </si>
  <si>
    <t>F35</t>
  </si>
  <si>
    <t xml:space="preserve">   PIT #7826873, F35, no ventr stripe, male!</t>
  </si>
  <si>
    <t xml:space="preserve">   skin pit 780FD8E</t>
  </si>
  <si>
    <t xml:space="preserve">   pit 7816B9E</t>
  </si>
  <si>
    <t>2016-05-22</t>
  </si>
  <si>
    <t xml:space="preserve">   no pit skin</t>
  </si>
  <si>
    <t>G3</t>
  </si>
  <si>
    <t xml:space="preserve">   no pit, G3, no ventral stripe, male!</t>
  </si>
  <si>
    <t>115A</t>
  </si>
  <si>
    <t xml:space="preserve">   new toe vial #84</t>
  </si>
  <si>
    <t>11B</t>
  </si>
  <si>
    <t>28.2</t>
  </si>
  <si>
    <t xml:space="preserve">   new toe vial #85</t>
  </si>
  <si>
    <t>G5</t>
  </si>
  <si>
    <t xml:space="preserve">   pit ok, G5, no ventral stripe</t>
  </si>
  <si>
    <t>34.2</t>
  </si>
  <si>
    <t>F104</t>
  </si>
  <si>
    <t xml:space="preserve">   no PIT F104 Chuck no ventr stripe SE side</t>
  </si>
  <si>
    <t>12B</t>
  </si>
  <si>
    <t xml:space="preserve">   new toe vial #88</t>
  </si>
  <si>
    <t>130A</t>
  </si>
  <si>
    <t xml:space="preserve">   new toe vial #89 very skinny</t>
  </si>
  <si>
    <t>2016-06-23</t>
  </si>
  <si>
    <t>F24</t>
  </si>
  <si>
    <t xml:space="preserve">   F24, ultra 6 eggs, broken ventral, Tl vol 145</t>
  </si>
  <si>
    <t>13B</t>
  </si>
  <si>
    <t>30.5</t>
  </si>
  <si>
    <t>7AC7095</t>
  </si>
  <si>
    <t>S81</t>
  </si>
  <si>
    <t xml:space="preserve">   S81 new toe vial #86</t>
  </si>
  <si>
    <t>31.5</t>
  </si>
  <si>
    <t>S90</t>
  </si>
  <si>
    <t xml:space="preserve">   S90 pit 7828F48 ultra 0+0</t>
  </si>
  <si>
    <t>46</t>
  </si>
  <si>
    <t>14B</t>
  </si>
  <si>
    <t>8065A21</t>
  </si>
  <si>
    <t>S71</t>
  </si>
  <si>
    <t xml:space="preserve">   S71 new toe vial #87</t>
  </si>
  <si>
    <t>16.7</t>
  </si>
  <si>
    <t>S72</t>
  </si>
  <si>
    <t xml:space="preserve">   S72 pit ok</t>
  </si>
  <si>
    <t>S75</t>
  </si>
  <si>
    <t xml:space="preserve">   S75 pit 7819382 ultra 0+0</t>
  </si>
  <si>
    <t>34.4</t>
  </si>
  <si>
    <t>S89</t>
  </si>
  <si>
    <t xml:space="preserve">   S89 pit 7829BD1</t>
  </si>
  <si>
    <t>2016-09-08</t>
  </si>
  <si>
    <t>F84</t>
  </si>
  <si>
    <t xml:space="preserve">   pit ok F84 Chuck no ventr stripe; NE rocks</t>
  </si>
  <si>
    <t>F41</t>
  </si>
  <si>
    <t xml:space="preserve">   pit ok, F41, faint ventral stripe</t>
  </si>
  <si>
    <t>J158</t>
  </si>
  <si>
    <t xml:space="preserve">   S-J158 pit 7816B2B ultra 1+2</t>
  </si>
  <si>
    <t xml:space="preserve">   pit ok F85 Chuck vague ventr stripe;under rock w/33&amp;54 NE Rocks</t>
  </si>
  <si>
    <t>15B</t>
  </si>
  <si>
    <t>S82</t>
  </si>
  <si>
    <t xml:space="preserve">   S82 NEW toe vial #95 skin ultra 0+0</t>
  </si>
  <si>
    <t xml:space="preserve">   pit ok F94 Chuck light vent stripe SE side </t>
  </si>
  <si>
    <t>16B</t>
  </si>
  <si>
    <t>45.6</t>
  </si>
  <si>
    <t>S83</t>
  </si>
  <si>
    <t xml:space="preserve">   S83 new toe vial #90</t>
  </si>
  <si>
    <t>SJ170</t>
  </si>
  <si>
    <t xml:space="preserve">   S-J170 pit 78122C7</t>
  </si>
  <si>
    <t>33.7</t>
  </si>
  <si>
    <t>F22</t>
  </si>
  <si>
    <t xml:space="preserve">   F22(=G2), TL vol 246, male!</t>
  </si>
  <si>
    <t xml:space="preserve">   pit ok,  G2 same as F22 on 23 June</t>
  </si>
  <si>
    <t>17B</t>
  </si>
  <si>
    <t>32.2</t>
  </si>
  <si>
    <t>7AC73B2</t>
  </si>
  <si>
    <t>S86</t>
  </si>
  <si>
    <t xml:space="preserve">   S86 new toe vial #97 ultra 0+0</t>
  </si>
  <si>
    <t>18B</t>
  </si>
  <si>
    <t>28</t>
  </si>
  <si>
    <t xml:space="preserve">   new toe vial #98</t>
  </si>
  <si>
    <t>19B</t>
  </si>
  <si>
    <t xml:space="preserve">  SB new toe vial #94</t>
  </si>
  <si>
    <t>36.2</t>
  </si>
  <si>
    <t>F39</t>
  </si>
  <si>
    <t xml:space="preserve">  no pit, F39, camp, few black ventral dots</t>
  </si>
  <si>
    <t>20A</t>
  </si>
  <si>
    <t>782663B</t>
  </si>
  <si>
    <t>S88</t>
  </si>
  <si>
    <t xml:space="preserve">  S88 NEW pit 782663B #20 reclipped</t>
  </si>
  <si>
    <t>F42</t>
  </si>
  <si>
    <t xml:space="preserve">  pit ok,  F42, no ventral stripe</t>
  </si>
  <si>
    <t>50.7</t>
  </si>
  <si>
    <t>F28</t>
  </si>
  <si>
    <t xml:space="preserve">  F28, SE end, TL vol 264</t>
  </si>
  <si>
    <t>22B</t>
  </si>
  <si>
    <t>30.2</t>
  </si>
  <si>
    <t xml:space="preserve">  new toe vial #99</t>
  </si>
  <si>
    <t>23B</t>
  </si>
  <si>
    <t>37.2</t>
  </si>
  <si>
    <t>7828CB7</t>
  </si>
  <si>
    <t>S77</t>
  </si>
  <si>
    <t xml:space="preserve">  S77 pit 7828CB7</t>
  </si>
  <si>
    <t>24B</t>
  </si>
  <si>
    <t>34.1</t>
  </si>
  <si>
    <t>78193C4</t>
  </si>
  <si>
    <t xml:space="preserve">  new toe vial #100 pit 78193C4</t>
  </si>
  <si>
    <t>25B</t>
  </si>
  <si>
    <t>34.7</t>
  </si>
  <si>
    <t xml:space="preserve">  new toe vial #103 halfway down ridge skin</t>
  </si>
  <si>
    <t>37.3</t>
  </si>
  <si>
    <t>S79</t>
  </si>
  <si>
    <t xml:space="preserve">  S79 pit 78284E7</t>
  </si>
  <si>
    <t>28B</t>
  </si>
  <si>
    <t>781292F</t>
  </si>
  <si>
    <t>F23</t>
  </si>
  <si>
    <t xml:space="preserve">  new, F26, SE end, TL vol 259</t>
  </si>
  <si>
    <t>F95</t>
  </si>
  <si>
    <t xml:space="preserve">  no PIT F95 Chuck no vent stripe; SE side </t>
  </si>
  <si>
    <t>48.4</t>
  </si>
  <si>
    <t xml:space="preserve">  SA pit ok tail skin slightly stubby</t>
  </si>
  <si>
    <t>47.7</t>
  </si>
  <si>
    <t>F89</t>
  </si>
  <si>
    <t xml:space="preserve">  pit ok F89 Chuck vague vent stripe; EB south</t>
  </si>
  <si>
    <t>31B</t>
  </si>
  <si>
    <t>F32</t>
  </si>
  <si>
    <t xml:space="preserve">   new, F32, toes=183, TL vol 105</t>
  </si>
  <si>
    <t>15.7</t>
  </si>
  <si>
    <t>46.1</t>
  </si>
  <si>
    <t>S74</t>
  </si>
  <si>
    <t xml:space="preserve">  S74 pit ok </t>
  </si>
  <si>
    <t>44.8</t>
  </si>
  <si>
    <t>F34</t>
  </si>
  <si>
    <t xml:space="preserve">  pit ok,  F34, no ventral stripe</t>
  </si>
  <si>
    <t>15.9</t>
  </si>
  <si>
    <t>F92</t>
  </si>
  <si>
    <t xml:space="preserve">  pit ok F92 Chuck camp; no ventral stripe</t>
  </si>
  <si>
    <t>32B</t>
  </si>
  <si>
    <t>32.7</t>
  </si>
  <si>
    <t>S136</t>
  </si>
  <si>
    <t xml:space="preserve">  new, S136, toes=184, TL vol 75</t>
  </si>
  <si>
    <t>46.9</t>
  </si>
  <si>
    <t xml:space="preserve">  pit ok skin #80 toenail gone ultra 3+3</t>
  </si>
  <si>
    <t>F86</t>
  </si>
  <si>
    <t xml:space="preserve">  pit ok F86 Chuck no ventr stripe; under rock w/54&amp;159 NE Rocks</t>
  </si>
  <si>
    <t>33B</t>
  </si>
  <si>
    <t xml:space="preserve">  new toe nail #101 </t>
  </si>
  <si>
    <t>23.7</t>
  </si>
  <si>
    <t xml:space="preserve">  pit ok?</t>
  </si>
  <si>
    <t>34B</t>
  </si>
  <si>
    <t>25.3</t>
  </si>
  <si>
    <t xml:space="preserve">  new, no pit, toes=187, no vent stripe, male!</t>
  </si>
  <si>
    <t xml:space="preserve">  pit ok halfway down ridge</t>
  </si>
  <si>
    <t>53.7</t>
  </si>
  <si>
    <t>F96</t>
  </si>
  <si>
    <t xml:space="preserve">  pit ok F96 Chuck vague ventr stripe SE side</t>
  </si>
  <si>
    <t>35B</t>
  </si>
  <si>
    <t>7ABEA16</t>
  </si>
  <si>
    <t>F40</t>
  </si>
  <si>
    <t xml:space="preserve">  new, no pit, toes=188, F40, ventr short faint</t>
  </si>
  <si>
    <t>36B</t>
  </si>
  <si>
    <t>F37</t>
  </si>
  <si>
    <t xml:space="preserve">  new, toes 189, 26.3+2.6, F37, no vent stripe</t>
  </si>
  <si>
    <t>S78</t>
  </si>
  <si>
    <t xml:space="preserve">  S78 pit ok</t>
  </si>
  <si>
    <t>53.4</t>
  </si>
  <si>
    <t>F25</t>
  </si>
  <si>
    <t xml:space="preserve">  no ventral stripe, F25, TL vol 312, male!</t>
  </si>
  <si>
    <t>52.3</t>
  </si>
  <si>
    <t xml:space="preserve">  pit ok F88 Chuck no ventr stripe; E beach</t>
  </si>
  <si>
    <t>44.1</t>
  </si>
  <si>
    <t xml:space="preserve">  pit ok skin #2 toenail gone ultra=3+2</t>
  </si>
  <si>
    <t xml:space="preserve">  pit not seen, F23, TLvol 111, ultra = 4 eggs</t>
  </si>
  <si>
    <t>44.5</t>
  </si>
  <si>
    <t xml:space="preserve">   pit ok skin</t>
  </si>
  <si>
    <t>S70</t>
  </si>
  <si>
    <t xml:space="preserve">   S70 pit ok</t>
  </si>
  <si>
    <t>S-J50</t>
  </si>
  <si>
    <t xml:space="preserve">   S-J50 pit ok lower abdomen</t>
  </si>
  <si>
    <t xml:space="preserve">    pit ok  Chuck found dead at SE rocks</t>
  </si>
  <si>
    <t>S73</t>
  </si>
  <si>
    <t xml:space="preserve">   S73 pit ok</t>
  </si>
  <si>
    <t>53.3</t>
  </si>
  <si>
    <t>F36</t>
  </si>
  <si>
    <t xml:space="preserve">  pit ok F36 very few small black ventr dots</t>
  </si>
  <si>
    <t>53.1</t>
  </si>
  <si>
    <t>F87</t>
  </si>
  <si>
    <t xml:space="preserve">  pit ok F87 Chuck vague ventr stripe; underrock w/3&amp;159; NE Rocks</t>
  </si>
  <si>
    <t>17.7</t>
  </si>
  <si>
    <t>F27</t>
  </si>
  <si>
    <t xml:space="preserve">   F27, TL vol 96, male!</t>
  </si>
  <si>
    <t xml:space="preserve">   pit 782B08A skin</t>
  </si>
  <si>
    <t>S87</t>
  </si>
  <si>
    <t xml:space="preserve">  S87 pit ok ultra 0+0</t>
  </si>
  <si>
    <t>S80</t>
  </si>
  <si>
    <t xml:space="preserve">  S80 pit ok ultra 0+0</t>
  </si>
  <si>
    <t>18.7</t>
  </si>
  <si>
    <t xml:space="preserve">  pit 7819264</t>
  </si>
  <si>
    <t>F29</t>
  </si>
  <si>
    <t xml:space="preserve">  pit seen, F29, SE end, TL vol 105</t>
  </si>
  <si>
    <t xml:space="preserve">   pit ok mid-abdomen skin</t>
  </si>
  <si>
    <t>F30</t>
  </si>
  <si>
    <t xml:space="preserve">   F30, very pale ventral stripe, TL vol 99</t>
  </si>
  <si>
    <t>S84</t>
  </si>
  <si>
    <t xml:space="preserve">   S84 no pit ultra 1+1</t>
  </si>
  <si>
    <t>S-J71</t>
  </si>
  <si>
    <t xml:space="preserve">   S-J71 pit 7829F97 ultra 0+0</t>
  </si>
  <si>
    <t>F38</t>
  </si>
  <si>
    <t xml:space="preserve">   tagged #7824F49, F38, no ventral stripe </t>
  </si>
  <si>
    <t>F93</t>
  </si>
  <si>
    <t xml:space="preserve">   pit ok F93 Chuck camp; no ventr stripe</t>
  </si>
  <si>
    <t>36.3</t>
  </si>
  <si>
    <t xml:space="preserve">   pit 78126C8</t>
  </si>
  <si>
    <t>S-J73</t>
  </si>
  <si>
    <t xml:space="preserve">   S-J73 pit 782AF7C</t>
  </si>
  <si>
    <t>F102</t>
  </si>
  <si>
    <t xml:space="preserve">   pit ok F102 Chuck vague ventral stripe</t>
  </si>
  <si>
    <t>F97</t>
  </si>
  <si>
    <t xml:space="preserve">   no PIT F97 Chuck NE side of camp</t>
  </si>
  <si>
    <t>24.8</t>
  </si>
  <si>
    <t>F91</t>
  </si>
  <si>
    <t xml:space="preserve">   no PIT F91 Chuck no ventral stripe</t>
  </si>
  <si>
    <t>35.7</t>
  </si>
  <si>
    <t>S76</t>
  </si>
  <si>
    <t xml:space="preserve">   S76 pit 78147DE ultra 2+2</t>
  </si>
  <si>
    <t>27.8</t>
  </si>
  <si>
    <t>F98</t>
  </si>
  <si>
    <t xml:space="preserve">  no PIT F98 Chuck NE side of camp</t>
  </si>
  <si>
    <t>T5</t>
  </si>
  <si>
    <t xml:space="preserve">   no PIT T5 Chuck NE side of camp</t>
  </si>
  <si>
    <t xml:space="preserve">  pit 782AC89 </t>
  </si>
  <si>
    <t>S-J87</t>
  </si>
  <si>
    <t xml:space="preserve">  S-J87 pit 7828FAD skin ultra 0+0</t>
  </si>
  <si>
    <t>11.9</t>
  </si>
  <si>
    <t>F103</t>
  </si>
  <si>
    <t xml:space="preserve">  pit ok F103 Chuck North Beach-east side</t>
  </si>
  <si>
    <t xml:space="preserve">  no pit</t>
  </si>
  <si>
    <t>S91</t>
  </si>
  <si>
    <t xml:space="preserve">   S91 pit 7818121  ultra 2+2</t>
  </si>
  <si>
    <t>F33</t>
  </si>
  <si>
    <t xml:space="preserve">   F33, follicles, no vent stripe, TL vol 59</t>
  </si>
  <si>
    <t>F105</t>
  </si>
  <si>
    <t xml:space="preserve">   pit ok F105 Chuck no ventral stripe</t>
  </si>
  <si>
    <t xml:space="preserve">   no pit, no ventral stripe, male!</t>
  </si>
  <si>
    <t>23.5</t>
  </si>
  <si>
    <t>F90</t>
  </si>
  <si>
    <t xml:space="preserve">   no PIT F90 Chuck camp No ventral stripe</t>
  </si>
  <si>
    <t>9A</t>
  </si>
  <si>
    <t>782A6EA</t>
  </si>
  <si>
    <t>S85</t>
  </si>
  <si>
    <t xml:space="preserve"> New S85 toe vial #91 pit 782A6EA</t>
  </si>
  <si>
    <t>F31</t>
  </si>
  <si>
    <t xml:space="preserve">   F31, no ventral stripe, TL vol 217</t>
  </si>
  <si>
    <t xml:space="preserve">   0782-A6EA F101 Chuck light vent stripe;south point</t>
  </si>
  <si>
    <t>2017-05-16</t>
  </si>
  <si>
    <t xml:space="preserve">   PIT 7AC4CD9</t>
  </si>
  <si>
    <t>31.6</t>
  </si>
  <si>
    <t xml:space="preserve">   PIT 7ACDFFO, SKIN </t>
  </si>
  <si>
    <t>116A</t>
  </si>
  <si>
    <t>2017-05-15</t>
  </si>
  <si>
    <t>17.5</t>
  </si>
  <si>
    <t xml:space="preserve">   no pit, NEW female? Toes #14 </t>
  </si>
  <si>
    <t xml:space="preserve">   PIT 7AC7095, female!</t>
  </si>
  <si>
    <t xml:space="preserve">   pit ok </t>
  </si>
  <si>
    <t xml:space="preserve">   pit ok, PIT=636522E</t>
  </si>
  <si>
    <t>37.8</t>
  </si>
  <si>
    <t xml:space="preserve">   PIT 783D25B #2 toe broken</t>
  </si>
  <si>
    <t xml:space="preserve">   pit ok, dorsal=64, nuchal=20</t>
  </si>
  <si>
    <t xml:space="preserve">   PIT 7AC73B2</t>
  </si>
  <si>
    <t>17.6</t>
  </si>
  <si>
    <t xml:space="preserve">  pit ok, tail stubby = 35.7</t>
  </si>
  <si>
    <t>39.1</t>
  </si>
  <si>
    <t xml:space="preserve">  pit ok, pit=78284E7, dorsal=62, nuchal=17</t>
  </si>
  <si>
    <t xml:space="preserve">   PIT 7ABBFD7</t>
  </si>
  <si>
    <t>49.2</t>
  </si>
  <si>
    <t xml:space="preserve">  PIT 781292F, dorsal=65, nuchal=19 S. end</t>
  </si>
  <si>
    <t>37B</t>
  </si>
  <si>
    <t>7ACAF2F</t>
  </si>
  <si>
    <t xml:space="preserve">  NEW, PIT 7ACAF2F, Toes #12</t>
  </si>
  <si>
    <t>38B</t>
  </si>
  <si>
    <t>806462F</t>
  </si>
  <si>
    <t xml:space="preserve">  no pit, NEW, Toes #11</t>
  </si>
  <si>
    <t>40B</t>
  </si>
  <si>
    <t xml:space="preserve">  NEW no pit, Toes #13</t>
  </si>
  <si>
    <t>48B</t>
  </si>
  <si>
    <t xml:space="preserve">   NEW, no pit, Toes #15</t>
  </si>
  <si>
    <t xml:space="preserve">   PIT 6729D09</t>
  </si>
  <si>
    <t xml:space="preserve">   pit ok, dorsal=64, nuchal=17</t>
  </si>
  <si>
    <t xml:space="preserve">   pit ok PIT 6B35D3D</t>
  </si>
  <si>
    <t xml:space="preserve">   pit ok, SKIN</t>
  </si>
  <si>
    <t>33.9</t>
  </si>
  <si>
    <t xml:space="preserve">   PIT 7ACC5CC</t>
  </si>
  <si>
    <t xml:space="preserve">  pit ok =6CE71D2</t>
  </si>
  <si>
    <t xml:space="preserve">  pit ok, 36.6+2.8 REGEN</t>
  </si>
  <si>
    <t xml:space="preserve">  PIT 7839618</t>
  </si>
  <si>
    <t xml:space="preserve">    PIT 783C9F0, no weight, SKIN</t>
  </si>
  <si>
    <t xml:space="preserve">  PIT 7ABD3E2, dorsal=69, nuchal=20</t>
  </si>
  <si>
    <t xml:space="preserve">   no pit, female? Check book "now a male"</t>
  </si>
  <si>
    <t xml:space="preserve">   PIT 7AC73B7</t>
  </si>
  <si>
    <t xml:space="preserve">   no pit, 22.0+1.5 REGEN</t>
  </si>
  <si>
    <t>48.8</t>
  </si>
  <si>
    <t xml:space="preserve">   pit ok, dorsal=62, nuchal=23, SKIN</t>
  </si>
  <si>
    <t>2018-06-03</t>
  </si>
  <si>
    <t xml:space="preserve">  Chuck blood camp new pit= 982000409784620 ultra=0</t>
  </si>
  <si>
    <t>2018-06-02</t>
  </si>
  <si>
    <t>27.6</t>
  </si>
  <si>
    <t xml:space="preserve">  Chuck blood camp ultra=0 pit=982000403120676</t>
  </si>
  <si>
    <t xml:space="preserve">  Chuck pit ok  blood camp ultra=0</t>
  </si>
  <si>
    <t>40.7</t>
  </si>
  <si>
    <t xml:space="preserve">   Chuck pit ok  blood camp pit ok </t>
  </si>
  <si>
    <t>33.5</t>
  </si>
  <si>
    <t xml:space="preserve">  Chuck pit ok  blood camp pit ok ultra=0</t>
  </si>
  <si>
    <t>41.1</t>
  </si>
  <si>
    <t xml:space="preserve">   Chuck pit ok  blood camp skinny</t>
  </si>
  <si>
    <t xml:space="preserve">  Chuck pit ok  blood camp new pit = 982000403120690</t>
  </si>
  <si>
    <t xml:space="preserve">  Chuck blood camp new pit=982000409784584</t>
  </si>
  <si>
    <t xml:space="preserve">  Chuck pit ok blood E beach rocks rthindleg scar skinny</t>
  </si>
  <si>
    <t xml:space="preserve">  Chuck pit ok blood south point</t>
  </si>
  <si>
    <t xml:space="preserve">  Chuck pit ok  blood camp</t>
  </si>
  <si>
    <t xml:space="preserve">  Chuck pit okay blood south end</t>
  </si>
  <si>
    <t xml:space="preserve">   Chuck pit ok  S. Point blood </t>
  </si>
  <si>
    <t xml:space="preserve">  Chuck pit ok  blood SE ridge ultra = 0</t>
  </si>
  <si>
    <t xml:space="preserve">  Chuck  pit ok  blood  camp</t>
  </si>
  <si>
    <t xml:space="preserve">  Chuck pit ok  blood was "female" E camp</t>
  </si>
  <si>
    <t xml:space="preserve">  Chuck blood camp new pit=982000409784653</t>
  </si>
  <si>
    <t xml:space="preserve">  Chuck pit ok  blood camp ultra = 0</t>
  </si>
  <si>
    <t>2019-05-20</t>
  </si>
  <si>
    <t>E119</t>
  </si>
  <si>
    <t xml:space="preserve">   Rock burrow, pit ok no swab E119</t>
  </si>
  <si>
    <t>E118</t>
  </si>
  <si>
    <t xml:space="preserve">   S end swab E118 new pit 783D169 </t>
  </si>
  <si>
    <t>30.3</t>
  </si>
  <si>
    <t>E120</t>
  </si>
  <si>
    <t xml:space="preserve">  Trap pit ok E120 ultra=0</t>
  </si>
  <si>
    <t>E115</t>
  </si>
  <si>
    <t xml:space="preserve">   S end E115 swab pit ok #7toe gone ultra = 0</t>
  </si>
  <si>
    <t>E122</t>
  </si>
  <si>
    <t xml:space="preserve">  Ridge trap E122 swab pit ok </t>
  </si>
  <si>
    <t>E114</t>
  </si>
  <si>
    <t xml:space="preserve">  S End pit ok swab E114</t>
  </si>
  <si>
    <t xml:space="preserve">  Camp trap pit ok swab E109</t>
  </si>
  <si>
    <t>E113</t>
  </si>
  <si>
    <t xml:space="preserve">  Location? swab E113 pit ok </t>
  </si>
  <si>
    <t xml:space="preserve">  Camp trap ultra=0</t>
  </si>
  <si>
    <t>E110</t>
  </si>
  <si>
    <t xml:space="preserve">  S end pit ok E110 swab</t>
  </si>
  <si>
    <t>E107</t>
  </si>
  <si>
    <t xml:space="preserve">  Ridge trap swab pit new 7ABEA16 E107 ultra=0</t>
  </si>
  <si>
    <t>E116</t>
  </si>
  <si>
    <t xml:space="preserve">   Ridge trap E116 swab pit ok ultra=0</t>
  </si>
  <si>
    <t>E121</t>
  </si>
  <si>
    <t xml:space="preserve">  Camp swab E121 pit ok ultra = 7</t>
  </si>
  <si>
    <t>E117</t>
  </si>
  <si>
    <t xml:space="preserve">  Loc? pit ok, lower mid abdomen swab E117</t>
  </si>
  <si>
    <t xml:space="preserve">  Camp trap swab pit ok ultra=0</t>
  </si>
  <si>
    <t>E112</t>
  </si>
  <si>
    <t xml:space="preserve">  Ridge trap skin pit ok swab E112 ultra=0</t>
  </si>
  <si>
    <t>E111</t>
  </si>
  <si>
    <t xml:space="preserve">  Camp trap E111 pit ok swab ultra=4</t>
  </si>
  <si>
    <t>E123</t>
  </si>
  <si>
    <t xml:space="preserve">  Loc? E123 swab regen 22.6+1.4 pit new 7ABC13B ultra=0</t>
  </si>
  <si>
    <t>2021-05-16</t>
  </si>
  <si>
    <t>P11</t>
  </si>
  <si>
    <t>Digits #3, 100; swab; camp trap</t>
  </si>
  <si>
    <t>k</t>
  </si>
  <si>
    <t>29.5</t>
  </si>
  <si>
    <t>P12</t>
  </si>
  <si>
    <t>Digits #4, 10, 100; swab; NE rocks</t>
  </si>
  <si>
    <t>P9</t>
  </si>
  <si>
    <t>Digits #20, 100; swab; south rocks</t>
  </si>
  <si>
    <t>29.8</t>
  </si>
  <si>
    <t>P3</t>
  </si>
  <si>
    <t>Digits #2, 10; swab; north rocks</t>
  </si>
  <si>
    <t>P21</t>
  </si>
  <si>
    <t>Digits #8, 50, 100; swab; camp trap</t>
  </si>
  <si>
    <t>P1</t>
  </si>
  <si>
    <t>Digits #5, 10; swab; west rocks; hard to ultrasound</t>
  </si>
  <si>
    <t>P19</t>
  </si>
  <si>
    <t>Digits #70, 100; swab; camp trap</t>
  </si>
  <si>
    <t>P13</t>
  </si>
  <si>
    <t>Digits #80, 100; swab; scar on hemi bulge; NW sea oats</t>
  </si>
  <si>
    <t>P6</t>
  </si>
  <si>
    <t>Digits #5, 20; swab; south rocks; hard to ultrasound</t>
  </si>
  <si>
    <t>P17</t>
  </si>
  <si>
    <t>Digits #1, 30; swab; camp trap</t>
  </si>
  <si>
    <t>P5</t>
  </si>
  <si>
    <t>Digits #1, 30; swab; south ridge</t>
  </si>
  <si>
    <t>45.1</t>
  </si>
  <si>
    <t>P18</t>
  </si>
  <si>
    <t>Digits #2, 30; swab; camp trap</t>
  </si>
  <si>
    <t>P8</t>
  </si>
  <si>
    <t>Digits #4, 30; swab; south rocks; under same rock as 62B</t>
  </si>
  <si>
    <t>P4</t>
  </si>
  <si>
    <t>Digits #40; swab; big seagrape east of camp</t>
  </si>
  <si>
    <t>P15</t>
  </si>
  <si>
    <t>Digits #6, 40; swab; camp trap</t>
  </si>
  <si>
    <t>40.3</t>
  </si>
  <si>
    <t>P7</t>
  </si>
  <si>
    <t>Digits #2, 60; swab; south rocks; under same rock as P8</t>
  </si>
  <si>
    <t>P16</t>
  </si>
  <si>
    <t>Digits #5, 60; swab; likely more than 2 follicles; camp trap</t>
  </si>
  <si>
    <t>P20</t>
  </si>
  <si>
    <t>Digits #6, 60; swab; poop collected from trap; camp trap</t>
  </si>
  <si>
    <t>39.9</t>
  </si>
  <si>
    <t>P2</t>
  </si>
  <si>
    <t>Digits #8, 60; swab; north rocks</t>
  </si>
  <si>
    <t>P14</t>
  </si>
  <si>
    <t>Digits #7, 70; swab; seagrape by landing beach</t>
  </si>
  <si>
    <t>P10</t>
  </si>
  <si>
    <t>Digits #8, 80; swab; camp trap</t>
  </si>
  <si>
    <t>2024-05-02</t>
  </si>
  <si>
    <t>E429</t>
  </si>
  <si>
    <t>E432</t>
  </si>
  <si>
    <t>0008065A21</t>
  </si>
  <si>
    <t>E427</t>
  </si>
  <si>
    <t>000783D25B</t>
  </si>
  <si>
    <t>E430</t>
  </si>
  <si>
    <t>E425</t>
  </si>
  <si>
    <t>E435</t>
  </si>
  <si>
    <t>E437</t>
  </si>
  <si>
    <t>E434</t>
  </si>
  <si>
    <t>39B</t>
  </si>
  <si>
    <t>E422</t>
  </si>
  <si>
    <t>E423A</t>
  </si>
  <si>
    <t>49B</t>
  </si>
  <si>
    <t>80649A6</t>
  </si>
  <si>
    <t>E428</t>
  </si>
  <si>
    <t>00080649A6</t>
  </si>
  <si>
    <t>E431</t>
  </si>
  <si>
    <t>40.1</t>
  </si>
  <si>
    <t>E436</t>
  </si>
  <si>
    <t>E433</t>
  </si>
  <si>
    <t>34.8</t>
  </si>
  <si>
    <t>E438</t>
  </si>
  <si>
    <t>E426</t>
  </si>
  <si>
    <t>E423B</t>
  </si>
  <si>
    <t>80645C2</t>
  </si>
  <si>
    <t>E439</t>
  </si>
  <si>
    <t>likely 99A</t>
  </si>
  <si>
    <t>Errors</t>
  </si>
  <si>
    <t>Fed or not</t>
  </si>
  <si>
    <t>LeafCay</t>
  </si>
  <si>
    <t>42.55</t>
  </si>
  <si>
    <t>1355</t>
  </si>
  <si>
    <t>1FAFA6C</t>
  </si>
  <si>
    <t xml:space="preserve">25.5 yrs?    </t>
  </si>
  <si>
    <t>Fed</t>
  </si>
  <si>
    <t>43.18</t>
  </si>
  <si>
    <t>1550</t>
  </si>
  <si>
    <t>2001-05-09</t>
  </si>
  <si>
    <t>2300</t>
  </si>
  <si>
    <t xml:space="preserve">  no pit  recap? PROB new?</t>
  </si>
  <si>
    <t>2002-05-15</t>
  </si>
  <si>
    <t>2840</t>
  </si>
  <si>
    <t xml:space="preserve">  pit 1FAFA6C; big w beach</t>
  </si>
  <si>
    <t>2003-05-14</t>
  </si>
  <si>
    <t>3267</t>
  </si>
  <si>
    <t xml:space="preserve">  BB, pit ok, photoed</t>
  </si>
  <si>
    <t>3588</t>
  </si>
  <si>
    <t xml:space="preserve">  Big Beach Pit Ok</t>
  </si>
  <si>
    <t>2005-05-13</t>
  </si>
  <si>
    <t>3497</t>
  </si>
  <si>
    <t xml:space="preserve">  BB 11:45 Pit ok 50.7 yrs?</t>
  </si>
  <si>
    <t>2006-03-19</t>
  </si>
  <si>
    <t xml:space="preserve">  BB dead, no pit tag readable (or next?)</t>
  </si>
  <si>
    <t>0B</t>
  </si>
  <si>
    <t>1995-03-18</t>
  </si>
  <si>
    <t>598</t>
  </si>
  <si>
    <t>F69510</t>
  </si>
  <si>
    <t xml:space="preserve">  new 9.5 yrs?</t>
  </si>
  <si>
    <t>1996-03-22</t>
  </si>
  <si>
    <t>610</t>
  </si>
  <si>
    <t>1998-03-11</t>
  </si>
  <si>
    <t>840</t>
  </si>
  <si>
    <t xml:space="preserve">  pit F6-9510</t>
  </si>
  <si>
    <t>2000-03-19</t>
  </si>
  <si>
    <t>1446</t>
  </si>
  <si>
    <t>1775</t>
  </si>
  <si>
    <t>2002-06-27</t>
  </si>
  <si>
    <t>2220</t>
  </si>
  <si>
    <t xml:space="preserve">  big beach</t>
  </si>
  <si>
    <t>2003-05-17</t>
  </si>
  <si>
    <t>49.1</t>
  </si>
  <si>
    <t>2583</t>
  </si>
  <si>
    <t xml:space="preserve">  BB, pit ok</t>
  </si>
  <si>
    <t>2004-05-12</t>
  </si>
  <si>
    <t>2862</t>
  </si>
  <si>
    <t>2005-05-14</t>
  </si>
  <si>
    <t>49.7</t>
  </si>
  <si>
    <t>2902</t>
  </si>
  <si>
    <t xml:space="preserve">  BB Pit ok</t>
  </si>
  <si>
    <t>0C</t>
  </si>
  <si>
    <t>2013-05-18</t>
  </si>
  <si>
    <t>378</t>
  </si>
  <si>
    <t>7ABD7EC</t>
  </si>
  <si>
    <t xml:space="preserve"> BB  natural clip??</t>
  </si>
  <si>
    <t>2015-05-22</t>
  </si>
  <si>
    <t>440</t>
  </si>
  <si>
    <t xml:space="preserve"> Rocks north of East Ridge, no pit, </t>
  </si>
  <si>
    <t>2016-05-19</t>
  </si>
  <si>
    <t>540</t>
  </si>
  <si>
    <t xml:space="preserve">  HB, #3 toe broken, tail healed</t>
  </si>
  <si>
    <t>2017-05-17</t>
  </si>
  <si>
    <t>418</t>
  </si>
  <si>
    <t xml:space="preserve">  pit #7ABD7EC, N. ridge, skin</t>
  </si>
  <si>
    <t>0D</t>
  </si>
  <si>
    <t>2015-05-17</t>
  </si>
  <si>
    <t>330</t>
  </si>
  <si>
    <t xml:space="preserve">  NO PIT, Skin, BB, supposed to go to BAHAMAR </t>
  </si>
  <si>
    <t>1/0A</t>
  </si>
  <si>
    <t>1986-03-22</t>
  </si>
  <si>
    <t>1.5</t>
  </si>
  <si>
    <t>18.73</t>
  </si>
  <si>
    <t>89</t>
  </si>
  <si>
    <t>68A12A8</t>
  </si>
  <si>
    <t>1270100</t>
  </si>
  <si>
    <t>Trans</t>
  </si>
  <si>
    <t>1988-03-22</t>
  </si>
  <si>
    <t>3.5</t>
  </si>
  <si>
    <t>22.54</t>
  </si>
  <si>
    <t>148</t>
  </si>
  <si>
    <t xml:space="preserve">  very slow growth!</t>
  </si>
  <si>
    <t>1990-03-21</t>
  </si>
  <si>
    <t>26.04</t>
  </si>
  <si>
    <t>241</t>
  </si>
  <si>
    <t xml:space="preserve">  "female"</t>
  </si>
  <si>
    <t>11.5</t>
  </si>
  <si>
    <t>415</t>
  </si>
  <si>
    <t>2002-05-16</t>
  </si>
  <si>
    <t xml:space="preserve">  DY53 S end E ridge</t>
  </si>
  <si>
    <t>2004-05-13</t>
  </si>
  <si>
    <t>635</t>
  </si>
  <si>
    <t xml:space="preserve">  btwn house beach &amp; E beach</t>
  </si>
  <si>
    <t>702</t>
  </si>
  <si>
    <t xml:space="preserve">  BB 10:36</t>
  </si>
  <si>
    <t>2008-05-11</t>
  </si>
  <si>
    <t>940</t>
  </si>
  <si>
    <t xml:space="preserve">  new pit 68A12A8, BB male!</t>
  </si>
  <si>
    <t>2009-05-19</t>
  </si>
  <si>
    <t>24.7</t>
  </si>
  <si>
    <t>1338</t>
  </si>
  <si>
    <t xml:space="preserve">  pit ok East Ridge Male right; female left</t>
  </si>
  <si>
    <t>2010-05-12</t>
  </si>
  <si>
    <t>40</t>
  </si>
  <si>
    <t>1150</t>
  </si>
  <si>
    <t xml:space="preserve">  E. Ridge, PIT OK, 68A12A8, blood #35 sex?</t>
  </si>
  <si>
    <t>2011-05-16</t>
  </si>
  <si>
    <t>40.9</t>
  </si>
  <si>
    <t>1170</t>
  </si>
  <si>
    <t xml:space="preserve">  bag not weighed "_ 1270-100?, pit OK, BB</t>
  </si>
  <si>
    <t>1264</t>
  </si>
  <si>
    <t xml:space="preserve">  pit ok East Ridge  blood</t>
  </si>
  <si>
    <t>2015-05-18</t>
  </si>
  <si>
    <t>1584</t>
  </si>
  <si>
    <t xml:space="preserve">  East Ridge, Pit OK</t>
  </si>
  <si>
    <t>47.5</t>
  </si>
  <si>
    <t>1565</t>
  </si>
  <si>
    <t xml:space="preserve">  pit ok, NE ridge</t>
  </si>
  <si>
    <t>2016-09-02</t>
  </si>
  <si>
    <t>1590</t>
  </si>
  <si>
    <t>C92</t>
  </si>
  <si>
    <t xml:space="preserve">  68A12A8 C-92 BB; vague ventr stripe Chuck  </t>
  </si>
  <si>
    <t>2019-05-18</t>
  </si>
  <si>
    <t>1705</t>
  </si>
  <si>
    <t xml:space="preserve">  BB pit ok</t>
  </si>
  <si>
    <t>1/0B</t>
  </si>
  <si>
    <t>1996-03-21</t>
  </si>
  <si>
    <t>64D19F4</t>
  </si>
  <si>
    <t>2001-05-10</t>
  </si>
  <si>
    <t>570</t>
  </si>
  <si>
    <t xml:space="preserve">  KH6=??</t>
  </si>
  <si>
    <t>Not</t>
  </si>
  <si>
    <t>2002-05-20</t>
  </si>
  <si>
    <t xml:space="preserve">  DY202 N end E ridge</t>
  </si>
  <si>
    <t>2004-05-16</t>
  </si>
  <si>
    <t>563</t>
  </si>
  <si>
    <t xml:space="preserve">  Pit 64D19F4  E interior</t>
  </si>
  <si>
    <t>700</t>
  </si>
  <si>
    <t xml:space="preserve">  half way on east ridge Pit ok</t>
  </si>
  <si>
    <t>2008-03-28</t>
  </si>
  <si>
    <t>720</t>
  </si>
  <si>
    <t xml:space="preserve">  pit ok, east ridge/palms [Chuck/Kirsten]</t>
  </si>
  <si>
    <t>2013-05-21</t>
  </si>
  <si>
    <t>695</t>
  </si>
  <si>
    <t xml:space="preserve">  Pit ok; N edge </t>
  </si>
  <si>
    <t>2015-05-19</t>
  </si>
  <si>
    <t>645</t>
  </si>
  <si>
    <t xml:space="preserve">  pit ok, N of East Ridge, skin</t>
  </si>
  <si>
    <t>595</t>
  </si>
  <si>
    <t xml:space="preserve">  pit ok, N. end, skin</t>
  </si>
  <si>
    <t>2024-05-01</t>
  </si>
  <si>
    <t>782</t>
  </si>
  <si>
    <t xml:space="preserve"> pit OK HB</t>
  </si>
  <si>
    <t>1/6A</t>
  </si>
  <si>
    <t>2.7</t>
  </si>
  <si>
    <t>17.9</t>
  </si>
  <si>
    <t>100</t>
  </si>
  <si>
    <t xml:space="preserve">  New, HB, No PIT, John picture venter</t>
  </si>
  <si>
    <t>1/7A</t>
  </si>
  <si>
    <t>130</t>
  </si>
  <si>
    <t>7ACBFFA</t>
  </si>
  <si>
    <t xml:space="preserve">  New, Between BB and South Beach, No PIT</t>
  </si>
  <si>
    <t>3.7</t>
  </si>
  <si>
    <t>160</t>
  </si>
  <si>
    <t xml:space="preserve"> BB, skin</t>
  </si>
  <si>
    <t>2017-05-14</t>
  </si>
  <si>
    <t>4.7</t>
  </si>
  <si>
    <t>230</t>
  </si>
  <si>
    <t xml:space="preserve">  pit ok, BB, skin, to central cay</t>
  </si>
  <si>
    <t>2018-09-02</t>
  </si>
  <si>
    <t>5.9</t>
  </si>
  <si>
    <t>425</t>
  </si>
  <si>
    <t xml:space="preserve">  BB NEW PIT 7ACBFFA G91 blood ?how back?</t>
  </si>
  <si>
    <t>510</t>
  </si>
  <si>
    <t xml:space="preserve">  BB pit ok  returned from Central Cay Ultra=0</t>
  </si>
  <si>
    <t>585</t>
  </si>
  <si>
    <t>Q59</t>
  </si>
  <si>
    <t>Big beach; diet swab; poop 9 collected; digits #1, 7</t>
  </si>
  <si>
    <t>685</t>
  </si>
  <si>
    <t xml:space="preserve"> pit ok ER ultra</t>
  </si>
  <si>
    <t>2026-04-14</t>
  </si>
  <si>
    <t>pit ok BB</t>
  </si>
  <si>
    <t>1/8A</t>
  </si>
  <si>
    <t>350</t>
  </si>
  <si>
    <t>7ABD6F8</t>
  </si>
  <si>
    <t xml:space="preserve">  new, no pit, skin, HB</t>
  </si>
  <si>
    <t>485</t>
  </si>
  <si>
    <t xml:space="preserve">  pit #7ABD6F8, HB</t>
  </si>
  <si>
    <t>888</t>
  </si>
  <si>
    <t xml:space="preserve"> pit ok HB scan</t>
  </si>
  <si>
    <t>2026-04-13</t>
  </si>
  <si>
    <t>pit ok HB</t>
  </si>
  <si>
    <t>1/9A</t>
  </si>
  <si>
    <t>22.9</t>
  </si>
  <si>
    <t>238</t>
  </si>
  <si>
    <t>7ABD8E3</t>
  </si>
  <si>
    <t xml:space="preserve">  new, no pit, BB</t>
  </si>
  <si>
    <t>150</t>
  </si>
  <si>
    <t xml:space="preserve">  no pit, BB, skin</t>
  </si>
  <si>
    <t>607</t>
  </si>
  <si>
    <t xml:space="preserve">  BB new pit 7ABD8E3 Ultra=0</t>
  </si>
  <si>
    <t>2024-04-29</t>
  </si>
  <si>
    <t xml:space="preserve"> pit ok = left posterior abdomen BB</t>
  </si>
  <si>
    <t>10/0A</t>
  </si>
  <si>
    <t>1986-03-19</t>
  </si>
  <si>
    <t>38.74</t>
  </si>
  <si>
    <t>989</t>
  </si>
  <si>
    <t>7547EC0</t>
  </si>
  <si>
    <t xml:space="preserve">  11.5 yrs?</t>
  </si>
  <si>
    <t>1988-03-19</t>
  </si>
  <si>
    <t>1500</t>
  </si>
  <si>
    <t>1990-03-20</t>
  </si>
  <si>
    <t>48.26</t>
  </si>
  <si>
    <t>2570</t>
  </si>
  <si>
    <t>943</t>
  </si>
  <si>
    <t xml:space="preserve">   new; #37 toes, new pit 7547EC0 East Ridge</t>
  </si>
  <si>
    <t>10/0B</t>
  </si>
  <si>
    <t>1230</t>
  </si>
  <si>
    <t xml:space="preserve">  new  14.5 yrs?</t>
  </si>
  <si>
    <t>10/0C</t>
  </si>
  <si>
    <t>272</t>
  </si>
  <si>
    <t>7ABDF8C</t>
  </si>
  <si>
    <t xml:space="preserve">  New, BB, No PIT, Skin</t>
  </si>
  <si>
    <t>412</t>
  </si>
  <si>
    <t xml:space="preserve">  pit #7ABDF8C, BB</t>
  </si>
  <si>
    <t>2019-05-23</t>
  </si>
  <si>
    <t>623</t>
  </si>
  <si>
    <t xml:space="preserve">  Pit ok no E Interior ultra=0</t>
  </si>
  <si>
    <t xml:space="preserve"> pit ok scan</t>
  </si>
  <si>
    <t>10/0D</t>
  </si>
  <si>
    <t>1993-03-14</t>
  </si>
  <si>
    <t>1125</t>
  </si>
  <si>
    <t>49EC03</t>
  </si>
  <si>
    <t xml:space="preserve">  new female? 23.5 yrs?</t>
  </si>
  <si>
    <t>1995-03-19</t>
  </si>
  <si>
    <t>1063</t>
  </si>
  <si>
    <t>1020</t>
  </si>
  <si>
    <t>1998-03-10</t>
  </si>
  <si>
    <t>880</t>
  </si>
  <si>
    <t xml:space="preserve">    female pit 49-EC03</t>
  </si>
  <si>
    <t>10/30A</t>
  </si>
  <si>
    <t>2013-05-16</t>
  </si>
  <si>
    <t>780</t>
  </si>
  <si>
    <t xml:space="preserve">  pit ok, tail slightly stubby, HB </t>
  </si>
  <si>
    <t>10/60A</t>
  </si>
  <si>
    <t>2010-05-14</t>
  </si>
  <si>
    <t>0.7</t>
  </si>
  <si>
    <t xml:space="preserve">  NEW, E. Ridge, skinny, toes=red top vial #10/60</t>
  </si>
  <si>
    <t>10/70A</t>
  </si>
  <si>
    <t>1.7</t>
  </si>
  <si>
    <t>16.9</t>
  </si>
  <si>
    <t xml:space="preserve">  new, BB toes #4</t>
  </si>
  <si>
    <t>10/80A</t>
  </si>
  <si>
    <t>793</t>
  </si>
  <si>
    <t>6CE7870</t>
  </si>
  <si>
    <t xml:space="preserve">  NEW, BB, NO PIT, toe vial #14, no blood</t>
  </si>
  <si>
    <t>245</t>
  </si>
  <si>
    <t xml:space="preserve">    new pit 6CE7870, BB "female?"</t>
  </si>
  <si>
    <t>895</t>
  </si>
  <si>
    <t xml:space="preserve">  PIT OK, skin, Big Beach</t>
  </si>
  <si>
    <t>865</t>
  </si>
  <si>
    <t xml:space="preserve">    pit ok, BB, skin</t>
  </si>
  <si>
    <t xml:space="preserve">  BB pit ok skin ultra=5</t>
  </si>
  <si>
    <t>2026-04-10</t>
  </si>
  <si>
    <t>pit ok ER</t>
  </si>
  <si>
    <t>10/80B</t>
  </si>
  <si>
    <t>2010-05-13</t>
  </si>
  <si>
    <t>21.5</t>
  </si>
  <si>
    <t>142</t>
  </si>
  <si>
    <t>754B219</t>
  </si>
  <si>
    <t xml:space="preserve">  NEW, House beach, toe vial #43 (originally = only #10/80)</t>
  </si>
  <si>
    <t>2011-05-17</t>
  </si>
  <si>
    <t>190</t>
  </si>
  <si>
    <t xml:space="preserve">    no pit, HB</t>
  </si>
  <si>
    <t>389</t>
  </si>
  <si>
    <t xml:space="preserve">  #90 toe diseased &amp; amputated, toe #10 sample, HB  </t>
  </si>
  <si>
    <t>449</t>
  </si>
  <si>
    <t xml:space="preserve">  HB, Pit 754B219, natural "G" on left side, now "10/80/90"</t>
  </si>
  <si>
    <t>2016-05-17</t>
  </si>
  <si>
    <t>981</t>
  </si>
  <si>
    <t xml:space="preserve">  pit ok BB S14</t>
  </si>
  <si>
    <t>1235</t>
  </si>
  <si>
    <t>C220</t>
  </si>
  <si>
    <t xml:space="preserve">   pit ok, BB, C220</t>
  </si>
  <si>
    <t>2018-06-01</t>
  </si>
  <si>
    <t>43.6</t>
  </si>
  <si>
    <t>1690</t>
  </si>
  <si>
    <t>C269</t>
  </si>
  <si>
    <t xml:space="preserve">   Chuck BB pit ok</t>
  </si>
  <si>
    <t>44.6</t>
  </si>
  <si>
    <t>1905</t>
  </si>
  <si>
    <t xml:space="preserve">  BB pit ok  G107 blood</t>
  </si>
  <si>
    <t>2019-05-17</t>
  </si>
  <si>
    <t>2315</t>
  </si>
  <si>
    <t xml:space="preserve">  BB pit ok "formerly 10/80B"</t>
  </si>
  <si>
    <t>10/90A</t>
  </si>
  <si>
    <t>2013-05-17</t>
  </si>
  <si>
    <t>411</t>
  </si>
  <si>
    <t>78187F0</t>
  </si>
  <si>
    <t xml:space="preserve">  new; #27 toes BB</t>
  </si>
  <si>
    <t>2016-05-18</t>
  </si>
  <si>
    <t>580</t>
  </si>
  <si>
    <t xml:space="preserve">  pit #78187F0 camp black S50 ultra 0+0 imm</t>
  </si>
  <si>
    <t>660</t>
  </si>
  <si>
    <t xml:space="preserve">  pit ok, BB, stubby since last capture=26.5, P3 </t>
  </si>
  <si>
    <t>978</t>
  </si>
  <si>
    <t xml:space="preserve">  BB pit ok, stubby, could be E#</t>
  </si>
  <si>
    <t>10/90B</t>
  </si>
  <si>
    <t>1141</t>
  </si>
  <si>
    <t>7828588</t>
  </si>
  <si>
    <t xml:space="preserve">  new, toes #5  BB</t>
  </si>
  <si>
    <t xml:space="preserve">  pit # 7828588 BB skin S13</t>
  </si>
  <si>
    <t>2135</t>
  </si>
  <si>
    <t xml:space="preserve">  pit ok, BB, dorsal=65 nuchal=20</t>
  </si>
  <si>
    <t>10/91A</t>
  </si>
  <si>
    <t>pit ok BB #1 toe missing tail stubby</t>
  </si>
  <si>
    <t>1982-03-18</t>
  </si>
  <si>
    <t>730</t>
  </si>
  <si>
    <t xml:space="preserve">  regen 13.5 yrs?</t>
  </si>
  <si>
    <t>100A/0</t>
  </si>
  <si>
    <t>7.5</t>
  </si>
  <si>
    <t>33.02</t>
  </si>
  <si>
    <t>559</t>
  </si>
  <si>
    <t>40.64</t>
  </si>
  <si>
    <t>965</t>
  </si>
  <si>
    <t>100B</t>
  </si>
  <si>
    <t>1992-03-23</t>
  </si>
  <si>
    <t>29.85</t>
  </si>
  <si>
    <t>405</t>
  </si>
  <si>
    <t>63691E</t>
  </si>
  <si>
    <t>1994-03-19</t>
  </si>
  <si>
    <t>627</t>
  </si>
  <si>
    <t>10.5</t>
  </si>
  <si>
    <t>640</t>
  </si>
  <si>
    <t>1370</t>
  </si>
  <si>
    <t>2085</t>
  </si>
  <si>
    <t xml:space="preserve">  pit 63-691E</t>
  </si>
  <si>
    <t>2590</t>
  </si>
  <si>
    <t xml:space="preserve">  pit ok  </t>
  </si>
  <si>
    <t>2825</t>
  </si>
  <si>
    <t xml:space="preserve">  pit ok; big w beach</t>
  </si>
  <si>
    <t>100B/0</t>
  </si>
  <si>
    <t>1993-03-11</t>
  </si>
  <si>
    <t>451</t>
  </si>
  <si>
    <t>F56915</t>
  </si>
  <si>
    <t>8.5</t>
  </si>
  <si>
    <t>462</t>
  </si>
  <si>
    <t>735</t>
  </si>
  <si>
    <t>1000</t>
  </si>
  <si>
    <t>12.5</t>
  </si>
  <si>
    <t>1930</t>
  </si>
  <si>
    <t xml:space="preserve">  pit F5-6915/0</t>
  </si>
  <si>
    <t>100C</t>
  </si>
  <si>
    <t>808</t>
  </si>
  <si>
    <t>77D91E</t>
  </si>
  <si>
    <t>990</t>
  </si>
  <si>
    <t xml:space="preserve">  pit 77-D91E</t>
  </si>
  <si>
    <t>2000-03-20</t>
  </si>
  <si>
    <t>1185</t>
  </si>
  <si>
    <t xml:space="preserve">  pit ok  female?</t>
  </si>
  <si>
    <t>930</t>
  </si>
  <si>
    <t xml:space="preserve">  pit OK  female?  probably nested</t>
  </si>
  <si>
    <t>1104</t>
  </si>
  <si>
    <t xml:space="preserve">  pit ok; clearing inland of big beach</t>
  </si>
  <si>
    <t>2002-06-26</t>
  </si>
  <si>
    <t xml:space="preserve">      840/157    (dead) NOOO</t>
  </si>
  <si>
    <t>1124</t>
  </si>
  <si>
    <t xml:space="preserve">  rocks S of BB, pit ok</t>
  </si>
  <si>
    <t>1027</t>
  </si>
  <si>
    <t>1030</t>
  </si>
  <si>
    <t xml:space="preserve">  BB 10:20 Pit ok</t>
  </si>
  <si>
    <t>980</t>
  </si>
  <si>
    <t xml:space="preserve">  pit ok BB</t>
  </si>
  <si>
    <t>2009-05-18</t>
  </si>
  <si>
    <t>1056</t>
  </si>
  <si>
    <t xml:space="preserve">  pit ok BB  </t>
  </si>
  <si>
    <t>875</t>
  </si>
  <si>
    <t xml:space="preserve">  BB, PIT OK 77D91E, skinny, skin in vial #101 </t>
  </si>
  <si>
    <t>689</t>
  </si>
  <si>
    <t xml:space="preserve">  pit ok, skinny, BB</t>
  </si>
  <si>
    <t>100D</t>
  </si>
  <si>
    <t>670</t>
  </si>
  <si>
    <t>6E1776F</t>
  </si>
  <si>
    <t xml:space="preserve">  new; 23.6+3.5 regen; 3/4 N on E ridge; 10.8 yrs</t>
  </si>
  <si>
    <t>2004-05-14</t>
  </si>
  <si>
    <t xml:space="preserve">  23.6+3.5 regen  Rocks S Point</t>
  </si>
  <si>
    <t>910</t>
  </si>
  <si>
    <t xml:space="preserve">  new pit 6E1776F 25.7+3.8 regen BB</t>
  </si>
  <si>
    <t>1183</t>
  </si>
  <si>
    <t xml:space="preserve">  pit OK, BB, tail regen 27.7+3.8</t>
  </si>
  <si>
    <t>2012-04-20</t>
  </si>
  <si>
    <t>1130</t>
  </si>
  <si>
    <t xml:space="preserve">  pit ok  BB  tail 27.8+3.9 [Chuck Knapp]</t>
  </si>
  <si>
    <t>1177</t>
  </si>
  <si>
    <t xml:space="preserve">  29.0+4.0 regen, pit ok, BB</t>
  </si>
  <si>
    <t>1525</t>
  </si>
  <si>
    <t xml:space="preserve">  Big Beach, pit OK, 30.0+4.0 regen</t>
  </si>
  <si>
    <t>1443</t>
  </si>
  <si>
    <t xml:space="preserve">  pit ok, BB, skin, 31.0+3.9 regen</t>
  </si>
  <si>
    <t>1845</t>
  </si>
  <si>
    <t>C231</t>
  </si>
  <si>
    <t xml:space="preserve">  pit ok, BB, C231, Dorsal=64, Nuchal=17, 31.7+4.0 </t>
  </si>
  <si>
    <t>100E</t>
  </si>
  <si>
    <t>5.8</t>
  </si>
  <si>
    <t>274</t>
  </si>
  <si>
    <t>6CEA253</t>
  </si>
  <si>
    <t xml:space="preserve">  new; CY208 half N on E ridge "male"</t>
  </si>
  <si>
    <t>788</t>
  </si>
  <si>
    <t xml:space="preserve">  no pit BB</t>
  </si>
  <si>
    <t>38.9</t>
  </si>
  <si>
    <t>977</t>
  </si>
  <si>
    <t xml:space="preserve">  female! New pit 6CEA253 BB</t>
  </si>
  <si>
    <t>1623</t>
  </si>
  <si>
    <t xml:space="preserve">  pit ok BB skin   male!!</t>
  </si>
  <si>
    <t>46.6</t>
  </si>
  <si>
    <t>2145</t>
  </si>
  <si>
    <t xml:space="preserve">  pit ok, S.rocks, crest photoed by John</t>
  </si>
  <si>
    <t>101/0A</t>
  </si>
  <si>
    <t>1994-03-20</t>
  </si>
  <si>
    <t>1165</t>
  </si>
  <si>
    <t>64B232</t>
  </si>
  <si>
    <t xml:space="preserve">  new 12.5 yrs?</t>
  </si>
  <si>
    <t>41.6</t>
  </si>
  <si>
    <t>1450</t>
  </si>
  <si>
    <t>pit 64-B232</t>
  </si>
  <si>
    <t>2000-03-23</t>
  </si>
  <si>
    <t>1685</t>
  </si>
  <si>
    <t xml:space="preserve">  pit OK</t>
  </si>
  <si>
    <t>1780</t>
  </si>
  <si>
    <t>2088</t>
  </si>
  <si>
    <t>2004-05-11</t>
  </si>
  <si>
    <t>2478</t>
  </si>
  <si>
    <t xml:space="preserve">  Big Beach</t>
  </si>
  <si>
    <t>101/0B</t>
  </si>
  <si>
    <t>1FABB73</t>
  </si>
  <si>
    <t xml:space="preserve">  new 11.5 yrs?</t>
  </si>
  <si>
    <t>655</t>
  </si>
  <si>
    <t>871</t>
  </si>
  <si>
    <t xml:space="preserve">  pit 1FABB73</t>
  </si>
  <si>
    <t>2001-06-22</t>
  </si>
  <si>
    <t xml:space="preserve"> SW beach</t>
  </si>
  <si>
    <t>2002-06-25</t>
  </si>
  <si>
    <t>935</t>
  </si>
  <si>
    <t xml:space="preserve">  rocks btw SW beach &amp; loo beach</t>
  </si>
  <si>
    <t>945</t>
  </si>
  <si>
    <t xml:space="preserve">  rocks SW of BB</t>
  </si>
  <si>
    <t>2004-05-15</t>
  </si>
  <si>
    <t>727</t>
  </si>
  <si>
    <t xml:space="preserve">  SW rocks  pit Ok</t>
  </si>
  <si>
    <t>800</t>
  </si>
  <si>
    <t xml:space="preserve">   Btw Loo and SW Beach Pit ok</t>
  </si>
  <si>
    <t>101/0C</t>
  </si>
  <si>
    <t>370</t>
  </si>
  <si>
    <t>1C99F60</t>
  </si>
  <si>
    <t>1998-03-13</t>
  </si>
  <si>
    <t>430</t>
  </si>
  <si>
    <t>2001-05-14</t>
  </si>
  <si>
    <t>450</t>
  </si>
  <si>
    <t xml:space="preserve">  southeast of house, female?</t>
  </si>
  <si>
    <t>2002-05-17</t>
  </si>
  <si>
    <t>455</t>
  </si>
  <si>
    <t xml:space="preserve">  house beach</t>
  </si>
  <si>
    <t>470</t>
  </si>
  <si>
    <t xml:space="preserve">  Pit 1C99F60 House Beach</t>
  </si>
  <si>
    <t>551</t>
  </si>
  <si>
    <t xml:space="preserve">     Behind House on Rocks Pit ok</t>
  </si>
  <si>
    <t>19.5</t>
  </si>
  <si>
    <t xml:space="preserve">  pit ok  BB [Chuck and Kirsten]</t>
  </si>
  <si>
    <t>744</t>
  </si>
  <si>
    <t xml:space="preserve">  pit ok 1C99F60 is correct number BB</t>
  </si>
  <si>
    <t>722</t>
  </si>
  <si>
    <t xml:space="preserve">  SW Rocks, PIT OK 1C99F60, #90 toenail gone</t>
  </si>
  <si>
    <t xml:space="preserve">  pit OK, BB</t>
  </si>
  <si>
    <t>647</t>
  </si>
  <si>
    <t xml:space="preserve">  pit ok, BB skin </t>
  </si>
  <si>
    <t>650</t>
  </si>
  <si>
    <t xml:space="preserve">  pit ok, Big Beach </t>
  </si>
  <si>
    <t>593</t>
  </si>
  <si>
    <t xml:space="preserve">  pit ok, BB, skin, skinny</t>
  </si>
  <si>
    <t>101/6</t>
  </si>
  <si>
    <t>825E300</t>
  </si>
  <si>
    <t>recap new pit 825E300 #8 toe broken SE, misidentified as 116C on 2026 databook</t>
  </si>
  <si>
    <t>101/6A</t>
  </si>
  <si>
    <t>260</t>
  </si>
  <si>
    <t>7CD4F50</t>
  </si>
  <si>
    <t xml:space="preserve">  new, no pit, South Beach</t>
  </si>
  <si>
    <t>675</t>
  </si>
  <si>
    <t xml:space="preserve">    E129 camp new pit 7CD4F50 ultra=5</t>
  </si>
  <si>
    <t>665</t>
  </si>
  <si>
    <t xml:space="preserve"> pit okay ER</t>
  </si>
  <si>
    <t>2026-04-12</t>
  </si>
  <si>
    <t>101/7A</t>
  </si>
  <si>
    <t>29</t>
  </si>
  <si>
    <t>491</t>
  </si>
  <si>
    <t>7818118</t>
  </si>
  <si>
    <t xml:space="preserve">  new, no pit, West Rocks</t>
  </si>
  <si>
    <t>612</t>
  </si>
  <si>
    <t xml:space="preserve">   pit #7818118, S Rocks, skin</t>
  </si>
  <si>
    <t>739</t>
  </si>
  <si>
    <t xml:space="preserve">  HB pit ok ultra=0</t>
  </si>
  <si>
    <t>765</t>
  </si>
  <si>
    <t>Q76</t>
  </si>
  <si>
    <t>Big beach; swab; digits #1, 7, 100</t>
  </si>
  <si>
    <t>2026-04-09</t>
  </si>
  <si>
    <t>101/8A</t>
  </si>
  <si>
    <t>7818A1D</t>
  </si>
  <si>
    <t xml:space="preserve">  Big Beach, new, toes, no pit</t>
  </si>
  <si>
    <t>705</t>
  </si>
  <si>
    <t xml:space="preserve">   pit 7818A1D BB S35 ultra 2+1</t>
  </si>
  <si>
    <t>792</t>
  </si>
  <si>
    <t>E36</t>
  </si>
  <si>
    <t xml:space="preserve">  BB pit ok E36 swab ultra=0</t>
  </si>
  <si>
    <t>101/9A</t>
  </si>
  <si>
    <t>588</t>
  </si>
  <si>
    <t>7ACDB13</t>
  </si>
  <si>
    <t xml:space="preserve">  Big Beach, new, toes, skin, no pit</t>
  </si>
  <si>
    <t>554</t>
  </si>
  <si>
    <t xml:space="preserve">   no pit, BB</t>
  </si>
  <si>
    <t xml:space="preserve">  pit #7ACDB13, camp, skinny, skin</t>
  </si>
  <si>
    <t>505</t>
  </si>
  <si>
    <t xml:space="preserve">  BB pit ok G104 blood</t>
  </si>
  <si>
    <t>41.91</t>
  </si>
  <si>
    <t>1390</t>
  </si>
  <si>
    <t xml:space="preserve">  13.5 yrs?</t>
  </si>
  <si>
    <t>39.4</t>
  </si>
  <si>
    <t>1070</t>
  </si>
  <si>
    <t xml:space="preserve">  new 22.5 yrs?</t>
  </si>
  <si>
    <t>101C</t>
  </si>
  <si>
    <t>25.9</t>
  </si>
  <si>
    <t>286</t>
  </si>
  <si>
    <t>420</t>
  </si>
  <si>
    <t>101D</t>
  </si>
  <si>
    <t>1FA0119</t>
  </si>
  <si>
    <t>708712</t>
  </si>
  <si>
    <t xml:space="preserve">  missing #90 toenail RECAP! first one cauqht in 1993</t>
  </si>
  <si>
    <t>885</t>
  </si>
  <si>
    <t xml:space="preserve">  #70-8712 may be 100/0 prob Male?</t>
  </si>
  <si>
    <t xml:space="preserve">  pit tag quit!  female?</t>
  </si>
  <si>
    <t>1074</t>
  </si>
  <si>
    <t xml:space="preserve">  pit 1FA0119 "male"</t>
  </si>
  <si>
    <t xml:space="preserve">  pit ok female?</t>
  </si>
  <si>
    <t>2008-05-16</t>
  </si>
  <si>
    <t>1008</t>
  </si>
  <si>
    <t>845</t>
  </si>
  <si>
    <t xml:space="preserve">  BB, PIT OK</t>
  </si>
  <si>
    <t>842</t>
  </si>
  <si>
    <t xml:space="preserve">  pit OK, HB</t>
  </si>
  <si>
    <t>101E</t>
  </si>
  <si>
    <t>674</t>
  </si>
  <si>
    <t>7ABA573</t>
  </si>
  <si>
    <t xml:space="preserve">  new, HB, vial #104</t>
  </si>
  <si>
    <t xml:space="preserve">  pit #7ABA573, BB  </t>
  </si>
  <si>
    <t>102/0A</t>
  </si>
  <si>
    <t>781</t>
  </si>
  <si>
    <t>1FA13E3</t>
  </si>
  <si>
    <t>2001-06-28</t>
  </si>
  <si>
    <t xml:space="preserve">   camp</t>
  </si>
  <si>
    <t>2002-07-08</t>
  </si>
  <si>
    <t>1330</t>
  </si>
  <si>
    <t xml:space="preserve">  loo beach</t>
  </si>
  <si>
    <t>1295</t>
  </si>
  <si>
    <t xml:space="preserve">  Pit 1FA13E3 Just S camp</t>
  </si>
  <si>
    <t xml:space="preserve">  pit ok, BB  [Chuck and Kirsten]</t>
  </si>
  <si>
    <t>1275</t>
  </si>
  <si>
    <t xml:space="preserve">  BB, blood Chuck/Kirsten, skinny</t>
  </si>
  <si>
    <t>102/0B</t>
  </si>
  <si>
    <t>29.6</t>
  </si>
  <si>
    <t>400</t>
  </si>
  <si>
    <t>7818D2A</t>
  </si>
  <si>
    <t xml:space="preserve">  new; DY24 SE point; 7.8 yrs "female"</t>
  </si>
  <si>
    <t xml:space="preserve">    rocks SW of BB  "male"</t>
  </si>
  <si>
    <t>30.8</t>
  </si>
  <si>
    <t xml:space="preserve">  Loo Beach </t>
  </si>
  <si>
    <t>2010-04-02</t>
  </si>
  <si>
    <t xml:space="preserve">  NO PIT [Chuck&amp;Kirsten] S beach</t>
  </si>
  <si>
    <t xml:space="preserve">  East Ridge, no pit</t>
  </si>
  <si>
    <t>715</t>
  </si>
  <si>
    <t xml:space="preserve">  pit #7818D2A, camp, black S48 ultra 0+0 </t>
  </si>
  <si>
    <t>102/6A</t>
  </si>
  <si>
    <t>27.3</t>
  </si>
  <si>
    <t>299</t>
  </si>
  <si>
    <t>7ABC4BD</t>
  </si>
  <si>
    <t xml:space="preserve">  South end of East Ridge, New, toes, no pit</t>
  </si>
  <si>
    <t>452</t>
  </si>
  <si>
    <t xml:space="preserve">      camp</t>
  </si>
  <si>
    <t>31</t>
  </si>
  <si>
    <t>445</t>
  </si>
  <si>
    <t xml:space="preserve">  no pit, camp</t>
  </si>
  <si>
    <t>2019-05-16</t>
  </si>
  <si>
    <t>36.4</t>
  </si>
  <si>
    <t>790</t>
  </si>
  <si>
    <t xml:space="preserve">  BB, new pit tag 7ABC4BD, ultra=4</t>
  </si>
  <si>
    <t>Q68</t>
  </si>
  <si>
    <t>Big beach; swab; digits #2, 6, 100</t>
  </si>
  <si>
    <t>recap new pit 8259979 no pit tag BB, error in mass on 2026 databook</t>
  </si>
  <si>
    <t>102/7A</t>
  </si>
  <si>
    <t>24.3</t>
  </si>
  <si>
    <t>235</t>
  </si>
  <si>
    <t xml:space="preserve">  East Ridge, new, no pit, skin, toes</t>
  </si>
  <si>
    <t>102/8A</t>
  </si>
  <si>
    <t>21.8</t>
  </si>
  <si>
    <t>156</t>
  </si>
  <si>
    <t>825D944</t>
  </si>
  <si>
    <t xml:space="preserve">  East Ridge, New, toes, no pit</t>
  </si>
  <si>
    <t>275</t>
  </si>
  <si>
    <t xml:space="preserve">    no pit, E. Ridge</t>
  </si>
  <si>
    <t>recap new pit #2 toe broken  825D944 BB</t>
  </si>
  <si>
    <t>31.12</t>
  </si>
  <si>
    <t xml:space="preserve">  7.5 yrs?</t>
  </si>
  <si>
    <t xml:space="preserve">  recap? Must  be </t>
  </si>
  <si>
    <t xml:space="preserve">   W of patio</t>
  </si>
  <si>
    <t>102B</t>
  </si>
  <si>
    <t>F5CC53</t>
  </si>
  <si>
    <t xml:space="preserve">  new, 29.5+2.8 regen, 16.5 yrs?</t>
  </si>
  <si>
    <t>755</t>
  </si>
  <si>
    <t xml:space="preserve">  pit #F5-CC53 30.5+3.0 regen.</t>
  </si>
  <si>
    <t xml:space="preserve">  29.8+2.8 regen  "male"</t>
  </si>
  <si>
    <t>725</t>
  </si>
  <si>
    <t xml:space="preserve">  30.0+2.9, pit ok, SS8 house beach</t>
  </si>
  <si>
    <t>605</t>
  </si>
  <si>
    <t xml:space="preserve">  30.0+2.8 regen; pit ok; by house</t>
  </si>
  <si>
    <t>102C</t>
  </si>
  <si>
    <t>63638FD</t>
  </si>
  <si>
    <t xml:space="preserve">  new 15.5 yrs?</t>
  </si>
  <si>
    <t xml:space="preserve">  DY28 beach S of camp</t>
  </si>
  <si>
    <t xml:space="preserve">  camp, new pit 63638FD</t>
  </si>
  <si>
    <t>1017</t>
  </si>
  <si>
    <t xml:space="preserve">  Loo Beach Pit ok</t>
  </si>
  <si>
    <t>1037</t>
  </si>
  <si>
    <t xml:space="preserve">  Pit ok; S rocks, blood</t>
  </si>
  <si>
    <t xml:space="preserve">  Pit ok E128 camp ultra=0</t>
  </si>
  <si>
    <t>102D</t>
  </si>
  <si>
    <t>982000409784590</t>
  </si>
  <si>
    <t>7ACDDF9</t>
  </si>
  <si>
    <t xml:space="preserve">  New BB new pit 7ACDDF9 toe vial #37</t>
  </si>
  <si>
    <t>1665</t>
  </si>
  <si>
    <t>E331</t>
  </si>
  <si>
    <t xml:space="preserve"> pit ok BB E331 This is â€œ49Dâ€ canâ€™t find our tag 982000409784590 [move old â€œ49Dâ€ data to 102D]</t>
  </si>
  <si>
    <t>103/0A</t>
  </si>
  <si>
    <t>662</t>
  </si>
  <si>
    <t>77D36F</t>
  </si>
  <si>
    <t xml:space="preserve">  new 10.5 yrs?</t>
  </si>
  <si>
    <t>760</t>
  </si>
  <si>
    <t xml:space="preserve">    pit 77-D36F</t>
  </si>
  <si>
    <t>103/0B</t>
  </si>
  <si>
    <t xml:space="preserve">  new‘</t>
  </si>
  <si>
    <t>103/0C</t>
  </si>
  <si>
    <t>2002-07-01</t>
  </si>
  <si>
    <t>1.8</t>
  </si>
  <si>
    <t>64.5</t>
  </si>
  <si>
    <t>6E17867</t>
  </si>
  <si>
    <t xml:space="preserve">  new fem? Trail just in from BB</t>
  </si>
  <si>
    <t>210</t>
  </si>
  <si>
    <t xml:space="preserve">  South rocks on HB </t>
  </si>
  <si>
    <t>575</t>
  </si>
  <si>
    <t>597</t>
  </si>
  <si>
    <t xml:space="preserve">  no pit new pit 6E17867  BB </t>
  </si>
  <si>
    <t>763</t>
  </si>
  <si>
    <t xml:space="preserve">  BB, PIT OK, blood #19</t>
  </si>
  <si>
    <t>11.6</t>
  </si>
  <si>
    <t>950</t>
  </si>
  <si>
    <t xml:space="preserve">  pit ok  BB  [Chuck Knapp]</t>
  </si>
  <si>
    <t>1040</t>
  </si>
  <si>
    <t xml:space="preserve">  pit ok, BB</t>
  </si>
  <si>
    <t>103/6A</t>
  </si>
  <si>
    <t>7ABD700</t>
  </si>
  <si>
    <t xml:space="preserve">  House Beach, new, no pit, skin, toes</t>
  </si>
  <si>
    <t>295</t>
  </si>
  <si>
    <t xml:space="preserve"> N Rocks</t>
  </si>
  <si>
    <t xml:space="preserve">  BB? New pit 7ABD700 skin</t>
  </si>
  <si>
    <t>1115</t>
  </si>
  <si>
    <t>Big beach; digits #3, 6, 100; processed at night on boat</t>
  </si>
  <si>
    <t>1725</t>
  </si>
  <si>
    <t>E347</t>
  </si>
  <si>
    <t xml:space="preserve"> pit ok BB E347 swab</t>
  </si>
  <si>
    <t>103/7A</t>
  </si>
  <si>
    <t>7ABA3AD</t>
  </si>
  <si>
    <t xml:space="preserve">  Bag estimated, Rocks S of BB, new, toes</t>
  </si>
  <si>
    <t xml:space="preserve">   no pit, N. end</t>
  </si>
  <si>
    <t>525</t>
  </si>
  <si>
    <t xml:space="preserve"> new pit 7ABA3AD BB ultra=3</t>
  </si>
  <si>
    <t>672</t>
  </si>
  <si>
    <t>103/8A</t>
  </si>
  <si>
    <t>7819222</t>
  </si>
  <si>
    <t xml:space="preserve">  BB, new, toes, crook in tail, 24.3+0.4 regen</t>
  </si>
  <si>
    <t xml:space="preserve">     tagged #7819222, BB, 27.2+crook/tip regen</t>
  </si>
  <si>
    <t>C116</t>
  </si>
  <si>
    <t xml:space="preserve">  pit ok C-116 BB; no ventral stripe; stub8A tail tip 29.0 Chuck</t>
  </si>
  <si>
    <t>C223</t>
  </si>
  <si>
    <t xml:space="preserve">  pit ok BB, C223 tail scars, tail=29.0, kink, skin</t>
  </si>
  <si>
    <t>pit ok crook in tail</t>
  </si>
  <si>
    <t>103/9A</t>
  </si>
  <si>
    <t>7ACBEB0</t>
  </si>
  <si>
    <t>ages missing for this animal</t>
  </si>
  <si>
    <t xml:space="preserve">  House Beach, new, toes, no pit</t>
  </si>
  <si>
    <t>475</t>
  </si>
  <si>
    <t xml:space="preserve">   no pit, HB, skin</t>
  </si>
  <si>
    <t>550</t>
  </si>
  <si>
    <t xml:space="preserve">  pit #7ACBEB0, BB </t>
  </si>
  <si>
    <t>1022</t>
  </si>
  <si>
    <t>E33</t>
  </si>
  <si>
    <t xml:space="preserve">  BB pit ok E33 swab #2 toe broken skin</t>
  </si>
  <si>
    <t>2021-05-15</t>
  </si>
  <si>
    <t>1315</t>
  </si>
  <si>
    <t>Q15</t>
  </si>
  <si>
    <t>Big beach; swab; digits #3, 9, 100; digit #2 kinked</t>
  </si>
  <si>
    <t>2592</t>
  </si>
  <si>
    <t>E358</t>
  </si>
  <si>
    <t xml:space="preserve"> pit ok BB E358 swab</t>
  </si>
  <si>
    <t>1416</t>
  </si>
  <si>
    <t>64A4DA</t>
  </si>
  <si>
    <t xml:space="preserve">  12.5 yrs?</t>
  </si>
  <si>
    <t>1988-03-20</t>
  </si>
  <si>
    <t>44.77</t>
  </si>
  <si>
    <t>1855</t>
  </si>
  <si>
    <t xml:space="preserve">  #70 crooked</t>
  </si>
  <si>
    <t>2710</t>
  </si>
  <si>
    <t>1992-03-24</t>
  </si>
  <si>
    <t>2965</t>
  </si>
  <si>
    <t xml:space="preserve">  neck scarred</t>
  </si>
  <si>
    <t>2665</t>
  </si>
  <si>
    <t>2900</t>
  </si>
  <si>
    <t xml:space="preserve">  #64-A4DA</t>
  </si>
  <si>
    <t>50.5</t>
  </si>
  <si>
    <t>3400</t>
  </si>
  <si>
    <t>3600</t>
  </si>
  <si>
    <t xml:space="preserve">  pit ok 26.5 yrs?</t>
  </si>
  <si>
    <t>3450</t>
  </si>
  <si>
    <t xml:space="preserve">  S of big W beach, pit ok</t>
  </si>
  <si>
    <t>2002-06-18</t>
  </si>
  <si>
    <t xml:space="preserve">    Dead on rocks btw BB and SW Beach</t>
  </si>
  <si>
    <t>103B</t>
  </si>
  <si>
    <t>1105</t>
  </si>
  <si>
    <t>F5DE48</t>
  </si>
  <si>
    <t xml:space="preserve">  new 20.5 yrs?</t>
  </si>
  <si>
    <t>1050</t>
  </si>
  <si>
    <t xml:space="preserve">  pit F5-DE48</t>
  </si>
  <si>
    <t>1103</t>
  </si>
  <si>
    <t>2001-07-04</t>
  </si>
  <si>
    <t xml:space="preserve">     854/186 (nest)</t>
  </si>
  <si>
    <t>1100</t>
  </si>
  <si>
    <t xml:space="preserve">  big w beach</t>
  </si>
  <si>
    <t>2002-07-09</t>
  </si>
  <si>
    <t xml:space="preserve">     891/175   (nest)</t>
  </si>
  <si>
    <t>1405</t>
  </si>
  <si>
    <t xml:space="preserve">  BB, PIT OK, blood already taken</t>
  </si>
  <si>
    <t>103C</t>
  </si>
  <si>
    <t>2001-07-07</t>
  </si>
  <si>
    <t>64CE52C</t>
  </si>
  <si>
    <t xml:space="preserve">   new, 1/2 way on trail, 7.8 yrs.</t>
  </si>
  <si>
    <t>2003-05-15</t>
  </si>
  <si>
    <t>500</t>
  </si>
  <si>
    <t xml:space="preserve">  BB, no pit</t>
  </si>
  <si>
    <t>1635</t>
  </si>
  <si>
    <t>824</t>
  </si>
  <si>
    <t xml:space="preserve">  BB 10:01 new pit 64CE52C</t>
  </si>
  <si>
    <t>103D</t>
  </si>
  <si>
    <t>F70B5F</t>
  </si>
  <si>
    <t xml:space="preserve">   new, patio</t>
  </si>
  <si>
    <t>375</t>
  </si>
  <si>
    <t xml:space="preserve">  pit F70B5F; CY108 E of camp</t>
  </si>
  <si>
    <t>514</t>
  </si>
  <si>
    <t xml:space="preserve">  camp, pit ok</t>
  </si>
  <si>
    <t>548</t>
  </si>
  <si>
    <t xml:space="preserve">  S rocks pit ok</t>
  </si>
  <si>
    <t>1196</t>
  </si>
  <si>
    <t xml:space="preserve">  pit ok BB [Chuck and Kirsten]</t>
  </si>
  <si>
    <t>1495</t>
  </si>
  <si>
    <t xml:space="preserve">  pit ok   BB  [Chuck Knapp]</t>
  </si>
  <si>
    <t>1840</t>
  </si>
  <si>
    <t xml:space="preserve">  pit ok, BB,  blood</t>
  </si>
  <si>
    <t>45.3</t>
  </si>
  <si>
    <t>2055</t>
  </si>
  <si>
    <t xml:space="preserve">  PIT OK, Skin, Big Beach</t>
  </si>
  <si>
    <t>2700</t>
  </si>
  <si>
    <t>3240</t>
  </si>
  <si>
    <t xml:space="preserve">  pit ok, BB, 67 Dorsal, 23 Nuchal</t>
  </si>
  <si>
    <t>3505</t>
  </si>
  <si>
    <t xml:space="preserve">  BB pit ok, scar on right side tail </t>
  </si>
  <si>
    <t>104/0A</t>
  </si>
  <si>
    <t xml:space="preserve"> </t>
  </si>
  <si>
    <t>104/0B</t>
  </si>
  <si>
    <t>334</t>
  </si>
  <si>
    <t xml:space="preserve">  female? blood sample; new</t>
  </si>
  <si>
    <t>104/6A</t>
  </si>
  <si>
    <t>7818ECA</t>
  </si>
  <si>
    <t xml:space="preserve">   Rocks north of east ridge, new, toes, no pit</t>
  </si>
  <si>
    <t>533</t>
  </si>
  <si>
    <t xml:space="preserve">   tagged #7818ECA, E Beach</t>
  </si>
  <si>
    <t>2018-06-04</t>
  </si>
  <si>
    <t>770</t>
  </si>
  <si>
    <t>G12</t>
  </si>
  <si>
    <t xml:space="preserve">  Chuck BB pit ok</t>
  </si>
  <si>
    <t>745</t>
  </si>
  <si>
    <t xml:space="preserve">  BB; digit #60?; pit ok G94 blood</t>
  </si>
  <si>
    <t>104/7A</t>
  </si>
  <si>
    <t>555</t>
  </si>
  <si>
    <t>7829D8F</t>
  </si>
  <si>
    <t xml:space="preserve">  East Ridge, new, toes, no pit</t>
  </si>
  <si>
    <t xml:space="preserve">   pit #7829D8F, S of BB</t>
  </si>
  <si>
    <t>820</t>
  </si>
  <si>
    <t xml:space="preserve">  ER pit ok ultra=0</t>
  </si>
  <si>
    <t>pit ok #1 toe broken BB</t>
  </si>
  <si>
    <t>104/8A</t>
  </si>
  <si>
    <t>447</t>
  </si>
  <si>
    <t xml:space="preserve">  Rocks N of E Ridge, new, toes, skinny</t>
  </si>
  <si>
    <t>104/9A</t>
  </si>
  <si>
    <t>7818D61</t>
  </si>
  <si>
    <t xml:space="preserve">  Rocks north of east ridge, new, toes, skin</t>
  </si>
  <si>
    <t xml:space="preserve">    tagged #7818D61, N Rocks, skin </t>
  </si>
  <si>
    <t xml:space="preserve">  ER pit ok male!</t>
  </si>
  <si>
    <t xml:space="preserve"> pit ok ER </t>
  </si>
  <si>
    <t>pit ok NE rocks</t>
  </si>
  <si>
    <t>34.93</t>
  </si>
  <si>
    <t>741</t>
  </si>
  <si>
    <t>37.78</t>
  </si>
  <si>
    <t>1990-03-23</t>
  </si>
  <si>
    <t>39.69</t>
  </si>
  <si>
    <t>1034</t>
  </si>
  <si>
    <t>104B</t>
  </si>
  <si>
    <t>1160</t>
  </si>
  <si>
    <t>1025</t>
  </si>
  <si>
    <t xml:space="preserve">  Dead; internally sexed</t>
  </si>
  <si>
    <t>104C</t>
  </si>
  <si>
    <t>19.4</t>
  </si>
  <si>
    <t xml:space="preserve">   new, W of patio</t>
  </si>
  <si>
    <t>104D</t>
  </si>
  <si>
    <t>6708522</t>
  </si>
  <si>
    <t xml:space="preserve">   new, W of patio, 10.8 yrs.</t>
  </si>
  <si>
    <t>2002-07-05</t>
  </si>
  <si>
    <t>750</t>
  </si>
  <si>
    <t xml:space="preserve">  kitchen</t>
  </si>
  <si>
    <t>860</t>
  </si>
  <si>
    <t xml:space="preserve">  BB  sex typo?</t>
  </si>
  <si>
    <t>836</t>
  </si>
  <si>
    <t xml:space="preserve">  BB New pit 6708522 scar left venter</t>
  </si>
  <si>
    <t>2008-05-12</t>
  </si>
  <si>
    <t>1005</t>
  </si>
  <si>
    <t xml:space="preserve">  pit ok BB  check sex!</t>
  </si>
  <si>
    <t>2010-04-01</t>
  </si>
  <si>
    <t xml:space="preserve">  PIT 6708522 [Chuck&amp;Kirsten] BB</t>
  </si>
  <si>
    <t xml:space="preserve">   no pit, 20"Ž in f/BB, scar left venter, deceased</t>
  </si>
  <si>
    <t>104E</t>
  </si>
  <si>
    <t>80649F0</t>
  </si>
  <si>
    <t xml:space="preserve">   new HB, skin, toe vial #105 "male"</t>
  </si>
  <si>
    <t>123</t>
  </si>
  <si>
    <t xml:space="preserve">  no pit,  HB, regen 13.4+2.5 skin</t>
  </si>
  <si>
    <t>233</t>
  </si>
  <si>
    <t xml:space="preserve">  E139 reg 17.4+3.0 swab male on left, female </t>
  </si>
  <si>
    <t>520</t>
  </si>
  <si>
    <t xml:space="preserve"> new pit 80649F0 ER 17.8+4.0 regen</t>
  </si>
  <si>
    <t>pit okay HB</t>
  </si>
  <si>
    <t>105/0A</t>
  </si>
  <si>
    <t>602</t>
  </si>
  <si>
    <t>K93432</t>
  </si>
  <si>
    <t>795</t>
  </si>
  <si>
    <t xml:space="preserve">   pit K93432</t>
  </si>
  <si>
    <t>678</t>
  </si>
  <si>
    <t xml:space="preserve">  camp, pit ok, skinny</t>
  </si>
  <si>
    <t>105/0B</t>
  </si>
  <si>
    <t>870</t>
  </si>
  <si>
    <t xml:space="preserve">  camp</t>
  </si>
  <si>
    <t>105/6A</t>
  </si>
  <si>
    <t>90</t>
  </si>
  <si>
    <t>7ACAE45</t>
  </si>
  <si>
    <t xml:space="preserve">  new, BB, skin, toe vial #30</t>
  </si>
  <si>
    <t>360</t>
  </si>
  <si>
    <t xml:space="preserve">     BB new pit 7ACAE45</t>
  </si>
  <si>
    <t>Big beach; digits #5, 6, 100; processed at night on boat</t>
  </si>
  <si>
    <t>105/7A</t>
  </si>
  <si>
    <t>20.4</t>
  </si>
  <si>
    <t>new, HB, toe vial #33, to Allen</t>
  </si>
  <si>
    <t>105/8A</t>
  </si>
  <si>
    <t>115</t>
  </si>
  <si>
    <t>new, btw BB and HB, toe vial #35, to Allen</t>
  </si>
  <si>
    <t>105/9A</t>
  </si>
  <si>
    <t>20</t>
  </si>
  <si>
    <t>108</t>
  </si>
  <si>
    <t>new, BB, toe vial #36, to Allen</t>
  </si>
  <si>
    <t>41.59</t>
  </si>
  <si>
    <t>1386</t>
  </si>
  <si>
    <t>44.45</t>
  </si>
  <si>
    <t>1720</t>
  </si>
  <si>
    <t>105B</t>
  </si>
  <si>
    <t>F56F9B</t>
  </si>
  <si>
    <t xml:space="preserve">  new  female?</t>
  </si>
  <si>
    <t>27</t>
  </si>
  <si>
    <t>278</t>
  </si>
  <si>
    <t xml:space="preserve">  pit F5-6F9B "female"</t>
  </si>
  <si>
    <t>32.4</t>
  </si>
  <si>
    <t xml:space="preserve">  pit ok  "female"</t>
  </si>
  <si>
    <t>900</t>
  </si>
  <si>
    <t xml:space="preserve">  pit ok  "male</t>
  </si>
  <si>
    <t xml:space="preserve">  pit ok,  big W beach </t>
  </si>
  <si>
    <t>2001-07-09</t>
  </si>
  <si>
    <t xml:space="preserve">     807/143 (nest)</t>
  </si>
  <si>
    <t>105C</t>
  </si>
  <si>
    <t>6366281</t>
  </si>
  <si>
    <t xml:space="preserve">  #2 broken, B6 cove NE house, new 10.7 yrs?</t>
  </si>
  <si>
    <t xml:space="preserve">  #2 toe broken; CY13 N end E ridge</t>
  </si>
  <si>
    <t>898</t>
  </si>
  <si>
    <t xml:space="preserve">  BB</t>
  </si>
  <si>
    <t>992</t>
  </si>
  <si>
    <t xml:space="preserve">  #2 broken pit 6366281 Big Beach </t>
  </si>
  <si>
    <t>2005-05-15</t>
  </si>
  <si>
    <t>1182</t>
  </si>
  <si>
    <t xml:space="preserve">  BB Pit ok #2 broken</t>
  </si>
  <si>
    <t>2225</t>
  </si>
  <si>
    <t xml:space="preserve">  #2 toe broken, pit ok BB</t>
  </si>
  <si>
    <t>2011-05-19</t>
  </si>
  <si>
    <t>2075</t>
  </si>
  <si>
    <t xml:space="preserve">  pit OK, North end</t>
  </si>
  <si>
    <t xml:space="preserve">   ca. 34 SVL   carcass</t>
  </si>
  <si>
    <t>105D</t>
  </si>
  <si>
    <t>2001-07-05</t>
  </si>
  <si>
    <t xml:space="preserve">   new, 1/5 way on trail, 8.8 yrs.</t>
  </si>
  <si>
    <t>105E</t>
  </si>
  <si>
    <t>7827B31</t>
  </si>
  <si>
    <t xml:space="preserve">  new, pit #7827B31, S Beach, vial #107</t>
  </si>
  <si>
    <t>625</t>
  </si>
  <si>
    <t>105F</t>
  </si>
  <si>
    <t xml:space="preserve">  New BB no pit could be E# vial #6 ultra=7</t>
  </si>
  <si>
    <t>no pit, tail stubby</t>
  </si>
  <si>
    <t>106/0A</t>
  </si>
  <si>
    <t xml:space="preserve">   new weight=45 wrong/0</t>
  </si>
  <si>
    <t>106/0B</t>
  </si>
  <si>
    <t>1308</t>
  </si>
  <si>
    <t xml:space="preserve">  crook in tail; new 23.5 yrs?</t>
  </si>
  <si>
    <t>1420</t>
  </si>
  <si>
    <t>46.99</t>
  </si>
  <si>
    <t>2318</t>
  </si>
  <si>
    <t xml:space="preserve">  16.5 yrs?</t>
  </si>
  <si>
    <t>106B</t>
  </si>
  <si>
    <t>746</t>
  </si>
  <si>
    <t>707420</t>
  </si>
  <si>
    <t xml:space="preserve">  new 14.5 yrs?</t>
  </si>
  <si>
    <t>915</t>
  </si>
  <si>
    <t xml:space="preserve">  pit 70-7420</t>
  </si>
  <si>
    <t>1090</t>
  </si>
  <si>
    <t>106C</t>
  </si>
  <si>
    <t xml:space="preserve">  new, CH1 inland f/BB, 10.7 yrs</t>
  </si>
  <si>
    <t>738</t>
  </si>
  <si>
    <t>106D</t>
  </si>
  <si>
    <t>3.8</t>
  </si>
  <si>
    <t>22.1</t>
  </si>
  <si>
    <t>7AC0E4F</t>
  </si>
  <si>
    <t>810</t>
  </si>
  <si>
    <t xml:space="preserve">  pit #7AC0E4F, BB, scar on right side tail</t>
  </si>
  <si>
    <t>E35</t>
  </si>
  <si>
    <t xml:space="preserve">  BB pit ok E35 swab skin ultra=8</t>
  </si>
  <si>
    <t>106E</t>
  </si>
  <si>
    <t>7AC2BFC</t>
  </si>
  <si>
    <t xml:space="preserve">   New? BB new pit 7AC2BFC toe vial #38</t>
  </si>
  <si>
    <t xml:space="preserve">pit ok </t>
  </si>
  <si>
    <t>107/0A</t>
  </si>
  <si>
    <t>1FA47F3</t>
  </si>
  <si>
    <t>F88308</t>
  </si>
  <si>
    <t xml:space="preserve">   pit F8-8308</t>
  </si>
  <si>
    <t>1250</t>
  </si>
  <si>
    <t xml:space="preserve">  felt pit tag</t>
  </si>
  <si>
    <t>1257</t>
  </si>
  <si>
    <t xml:space="preserve">  pit 1FA47F3; N end E ridge; called 170/0</t>
  </si>
  <si>
    <t>40.6</t>
  </si>
  <si>
    <t>1258</t>
  </si>
  <si>
    <t xml:space="preserve">   Old pit above left leg, Big BeachSecond pit in normal location 1FA47F3</t>
  </si>
  <si>
    <t>107/0B</t>
  </si>
  <si>
    <t>830</t>
  </si>
  <si>
    <t>1C9419A</t>
  </si>
  <si>
    <t xml:space="preserve">  new, took blood  13.5 yrs?</t>
  </si>
  <si>
    <t>890</t>
  </si>
  <si>
    <t xml:space="preserve">  pit 1C9419A</t>
  </si>
  <si>
    <t>107/0C</t>
  </si>
  <si>
    <t>2002-06-30</t>
  </si>
  <si>
    <t>155</t>
  </si>
  <si>
    <t>754BBAC</t>
  </si>
  <si>
    <t xml:space="preserve">  kitchen,  new</t>
  </si>
  <si>
    <t>439</t>
  </si>
  <si>
    <t xml:space="preserve">   Camp</t>
  </si>
  <si>
    <t xml:space="preserve">  N end </t>
  </si>
  <si>
    <t>608</t>
  </si>
  <si>
    <t xml:space="preserve">    pit 754BBAC, HB, skin </t>
  </si>
  <si>
    <t xml:space="preserve">  pit ok, camp, skin/0</t>
  </si>
  <si>
    <t xml:space="preserve">  female? 21.5 yrs?</t>
  </si>
  <si>
    <t>107B</t>
  </si>
  <si>
    <t>4.5</t>
  </si>
  <si>
    <t>25.72</t>
  </si>
  <si>
    <t>300</t>
  </si>
  <si>
    <t>107D</t>
  </si>
  <si>
    <t>276</t>
  </si>
  <si>
    <t>806481C</t>
  </si>
  <si>
    <t xml:space="preserve">  New BB no pit skin toe vial #36</t>
  </si>
  <si>
    <t>690</t>
  </si>
  <si>
    <t xml:space="preserve"> new pit 806481C ER</t>
  </si>
  <si>
    <t>108/0A</t>
  </si>
  <si>
    <t>1048</t>
  </si>
  <si>
    <t>F56373</t>
  </si>
  <si>
    <t xml:space="preserve">  new  11.5 yrs?</t>
  </si>
  <si>
    <t>1200</t>
  </si>
  <si>
    <t xml:space="preserve">  pit F5-6373</t>
  </si>
  <si>
    <t>2001-06-30</t>
  </si>
  <si>
    <t xml:space="preserve">     1/3 way on trail</t>
  </si>
  <si>
    <t>995</t>
  </si>
  <si>
    <t xml:space="preserve">  pit ok Skinny NW Beach</t>
  </si>
  <si>
    <t>108/0B</t>
  </si>
  <si>
    <t>64CF8C8</t>
  </si>
  <si>
    <t xml:space="preserve">   big W beach</t>
  </si>
  <si>
    <t xml:space="preserve">  DY41 BB</t>
  </si>
  <si>
    <t>1163</t>
  </si>
  <si>
    <t xml:space="preserve">   Pit 64CF8C8  Big Beach</t>
  </si>
  <si>
    <t>43.82</t>
  </si>
  <si>
    <t>1412</t>
  </si>
  <si>
    <t>108B</t>
  </si>
  <si>
    <t>45.72</t>
  </si>
  <si>
    <t>2000</t>
  </si>
  <si>
    <t xml:space="preserve">  15.5 yrs?</t>
  </si>
  <si>
    <t>50.48</t>
  </si>
  <si>
    <t>3120</t>
  </si>
  <si>
    <t>53.98</t>
  </si>
  <si>
    <t>3900</t>
  </si>
  <si>
    <t>1992-03-20</t>
  </si>
  <si>
    <t>53.34</t>
  </si>
  <si>
    <t>3847</t>
  </si>
  <si>
    <t xml:space="preserve">  #50 toe crooked</t>
  </si>
  <si>
    <t>1993-03-12</t>
  </si>
  <si>
    <t>4000</t>
  </si>
  <si>
    <t>108C</t>
  </si>
  <si>
    <t>1C9A005</t>
  </si>
  <si>
    <t xml:space="preserve">  10.5 yrs?</t>
  </si>
  <si>
    <t xml:space="preserve">  pit 1C9A005</t>
  </si>
  <si>
    <t xml:space="preserve">  can't feel pit, not injected?</t>
  </si>
  <si>
    <t>970</t>
  </si>
  <si>
    <t>2002-07-06</t>
  </si>
  <si>
    <t xml:space="preserve">     876/169   (nest)</t>
  </si>
  <si>
    <t>955</t>
  </si>
  <si>
    <t xml:space="preserve">  BB, pit ok, ventral in front of left hind leg</t>
  </si>
  <si>
    <t>827</t>
  </si>
  <si>
    <t xml:space="preserve">  Big Beach Pit ok </t>
  </si>
  <si>
    <t>108D</t>
  </si>
  <si>
    <t>0.8</t>
  </si>
  <si>
    <t xml:space="preserve">   new natural #8, 1/3 way on trail</t>
  </si>
  <si>
    <t>108E</t>
  </si>
  <si>
    <t>14.8</t>
  </si>
  <si>
    <t>J1</t>
  </si>
  <si>
    <t xml:space="preserve">  New HB no pit J1 toe vial #39 swab</t>
  </si>
  <si>
    <t>109/0A</t>
  </si>
  <si>
    <t>1581</t>
  </si>
  <si>
    <t xml:space="preserve">  new 16.5 yrs?</t>
  </si>
  <si>
    <t>1470</t>
  </si>
  <si>
    <t>109/0B</t>
  </si>
  <si>
    <t xml:space="preserve">  new female? 10.5 yrs?</t>
  </si>
  <si>
    <t>109/0C</t>
  </si>
  <si>
    <t>28.6</t>
  </si>
  <si>
    <t>249</t>
  </si>
  <si>
    <t>64DOCB5</t>
  </si>
  <si>
    <t>68A379D</t>
  </si>
  <si>
    <t xml:space="preserve">  new; CY43 3/4 N on E ridge, 6.8 yrs</t>
  </si>
  <si>
    <t>176</t>
  </si>
  <si>
    <t xml:space="preserve">    Pit 64DOCB5  Path N of House</t>
  </si>
  <si>
    <t xml:space="preserve">  Behind House Pit ok</t>
  </si>
  <si>
    <t xml:space="preserve"> no pit, new pit 68A379D BB</t>
  </si>
  <si>
    <t>620</t>
  </si>
  <si>
    <t xml:space="preserve">  pit ok  BB </t>
  </si>
  <si>
    <t xml:space="preserve">   old pit OK, new not found, HB</t>
  </si>
  <si>
    <t>680</t>
  </si>
  <si>
    <t xml:space="preserve">    pit ok at dorsal pelvis BB skin, blood sample #127</t>
  </si>
  <si>
    <t>C225</t>
  </si>
  <si>
    <t xml:space="preserve">  pit ok, BB, C225, very skinny, skin</t>
  </si>
  <si>
    <t xml:space="preserve">    N Rocks pit ok no E old pit at left hip, new pit not found ultra=0</t>
  </si>
  <si>
    <t>1347</t>
  </si>
  <si>
    <t>6366225</t>
  </si>
  <si>
    <t xml:space="preserve">  Male? 12.5 yrs?</t>
  </si>
  <si>
    <t>1110</t>
  </si>
  <si>
    <t xml:space="preserve">  new,  CH1 in f/BB toward E ridge</t>
  </si>
  <si>
    <t>2001-06-26</t>
  </si>
  <si>
    <t xml:space="preserve">   E of big W beach</t>
  </si>
  <si>
    <t>2002-06-29</t>
  </si>
  <si>
    <t>1245</t>
  </si>
  <si>
    <t xml:space="preserve">  2/3 way N on east ridge </t>
  </si>
  <si>
    <t>1114</t>
  </si>
  <si>
    <t xml:space="preserve">  N end of E beach, new pit 6366225</t>
  </si>
  <si>
    <t xml:space="preserve">  pit ok, E ridge/interior, #2 broken [Chuck/Kirsten]</t>
  </si>
  <si>
    <t>109B</t>
  </si>
  <si>
    <t>1C9A300</t>
  </si>
  <si>
    <t xml:space="preserve">  pit 1C9A300</t>
  </si>
  <si>
    <t>1035</t>
  </si>
  <si>
    <t>922</t>
  </si>
  <si>
    <t xml:space="preserve">  pit ok; transm: #148.114 "_1.5; big W beach</t>
  </si>
  <si>
    <t>1209</t>
  </si>
  <si>
    <t>1131</t>
  </si>
  <si>
    <t>109C</t>
  </si>
  <si>
    <t xml:space="preserve">   new, 1/4 way on trail, 9.8/10.8 yrs</t>
  </si>
  <si>
    <t>32.3</t>
  </si>
  <si>
    <t>560</t>
  </si>
  <si>
    <t xml:space="preserve">  SW beach</t>
  </si>
  <si>
    <t>465</t>
  </si>
  <si>
    <t>109D</t>
  </si>
  <si>
    <t>385</t>
  </si>
  <si>
    <t>E67</t>
  </si>
  <si>
    <t xml:space="preserve">  New BB E67 no pit toe vial #31 swab ultra=0 immature</t>
  </si>
  <si>
    <t>10A</t>
  </si>
  <si>
    <t>1980-03-10</t>
  </si>
  <si>
    <t>10B</t>
  </si>
  <si>
    <t>0.5</t>
  </si>
  <si>
    <t>16.51</t>
  </si>
  <si>
    <t>70</t>
  </si>
  <si>
    <t xml:space="preserve">  ?same as next line?? NO way!</t>
  </si>
  <si>
    <t>10C</t>
  </si>
  <si>
    <t>50.17</t>
  </si>
  <si>
    <t>2459</t>
  </si>
  <si>
    <t>F5BED2</t>
  </si>
  <si>
    <t xml:space="preserve">  21.5 yrs?</t>
  </si>
  <si>
    <t>1992-03-21</t>
  </si>
  <si>
    <t>2427</t>
  </si>
  <si>
    <t>2580</t>
  </si>
  <si>
    <t xml:space="preserve">  SV=43.0??</t>
  </si>
  <si>
    <t>50.3</t>
  </si>
  <si>
    <t>2475</t>
  </si>
  <si>
    <t>2243</t>
  </si>
  <si>
    <t xml:space="preserve">  #F5-BED2</t>
  </si>
  <si>
    <t>10D</t>
  </si>
  <si>
    <t>14.3</t>
  </si>
  <si>
    <t>7826BDB</t>
  </si>
  <si>
    <t xml:space="preserve">  new; CY113 3/4 N on E ridge</t>
  </si>
  <si>
    <t>27.9</t>
  </si>
  <si>
    <t>325</t>
  </si>
  <si>
    <t xml:space="preserve">  HB  male?</t>
  </si>
  <si>
    <t xml:space="preserve">  no pit, BB, female?</t>
  </si>
  <si>
    <t>552</t>
  </si>
  <si>
    <t xml:space="preserve">  tag #7826BDB BB skin S20 ultra 0+0 imm</t>
  </si>
  <si>
    <t>545</t>
  </si>
  <si>
    <t>C55</t>
  </si>
  <si>
    <t xml:space="preserve">  pit ok, C55, BB, no ventral line, TL vol 59</t>
  </si>
  <si>
    <t>905</t>
  </si>
  <si>
    <t>C296</t>
  </si>
  <si>
    <t xml:space="preserve">  Chuck BB pit ok  "male!" </t>
  </si>
  <si>
    <t>10F</t>
  </si>
  <si>
    <t>844</t>
  </si>
  <si>
    <t>F5D282</t>
  </si>
  <si>
    <t xml:space="preserve">  18.5+7.0 regen; 10.5 yrs?</t>
  </si>
  <si>
    <t xml:space="preserve">  19.6+7.5 regen; pit F5-D282</t>
  </si>
  <si>
    <t>1380</t>
  </si>
  <si>
    <t xml:space="preserve">  21.1+8.2 regen</t>
  </si>
  <si>
    <t>11/0A</t>
  </si>
  <si>
    <t xml:space="preserve">  new  8.5 yrs?</t>
  </si>
  <si>
    <t>11/0B</t>
  </si>
  <si>
    <t xml:space="preserve">  new  15.5 yrs?</t>
  </si>
  <si>
    <t>11/0C</t>
  </si>
  <si>
    <t>782AF5C</t>
  </si>
  <si>
    <t xml:space="preserve">  new, pit #782AF5C, BB, toe vial #22</t>
  </si>
  <si>
    <t>495</t>
  </si>
  <si>
    <t>2018-09-03</t>
  </si>
  <si>
    <t>565</t>
  </si>
  <si>
    <t xml:space="preserve">  East beach  pit ok</t>
  </si>
  <si>
    <t>600</t>
  </si>
  <si>
    <t>E30</t>
  </si>
  <si>
    <t xml:space="preserve">  BB pit ok E30 swab skin ultra=0</t>
  </si>
  <si>
    <t>Big beach; digits #1, 0, 10</t>
  </si>
  <si>
    <t>1410</t>
  </si>
  <si>
    <t xml:space="preserve"> pit ok BB ultra</t>
  </si>
  <si>
    <t>pit ok</t>
  </si>
  <si>
    <t>11/0D</t>
  </si>
  <si>
    <t>982000409784622</t>
  </si>
  <si>
    <t xml:space="preserve">  new, HB, skin, toe vial #25 male!</t>
  </si>
  <si>
    <t>290</t>
  </si>
  <si>
    <t xml:space="preserve">  no pit,  HB  male!</t>
  </si>
  <si>
    <t>460</t>
  </si>
  <si>
    <t xml:space="preserve">  Chuck House beach new pit 982000409784622</t>
  </si>
  <si>
    <t>6.9</t>
  </si>
  <si>
    <t xml:space="preserve">   HB  pit ok</t>
  </si>
  <si>
    <t>E32</t>
  </si>
  <si>
    <t xml:space="preserve">  BB pit ok E32 swab</t>
  </si>
  <si>
    <t>House beach; digits #1, 0, 10; processed on boat at night</t>
  </si>
  <si>
    <t>44.4</t>
  </si>
  <si>
    <t>1622</t>
  </si>
  <si>
    <t xml:space="preserve"> pit ok HB</t>
  </si>
  <si>
    <t>11/6A</t>
  </si>
  <si>
    <t>753BBFE</t>
  </si>
  <si>
    <t>11/6 1  2.7? 1305 110    14.5  19.7    115  NEW, BB, toes in vial #74</t>
  </si>
  <si>
    <t>Removed "?" from age</t>
  </si>
  <si>
    <t>546</t>
  </si>
  <si>
    <t xml:space="preserve">    pit 753BBFE, BB</t>
  </si>
  <si>
    <t xml:space="preserve">  pit ok, HB</t>
  </si>
  <si>
    <t>11/6B</t>
  </si>
  <si>
    <t>24.2</t>
  </si>
  <si>
    <t>201</t>
  </si>
  <si>
    <t xml:space="preserve">  new, toes kept, East Beach</t>
  </si>
  <si>
    <t>11/7A</t>
  </si>
  <si>
    <t>78</t>
  </si>
  <si>
    <t>781664E</t>
  </si>
  <si>
    <t xml:space="preserve">  NEW, BB, toes in vial #82</t>
  </si>
  <si>
    <t xml:space="preserve">  no pit, BB "female?"</t>
  </si>
  <si>
    <t>302</t>
  </si>
  <si>
    <t xml:space="preserve">  pit 781664E, Big Beach</t>
  </si>
  <si>
    <t xml:space="preserve">  pit ok, BB, skin</t>
  </si>
  <si>
    <t xml:space="preserve">  pit ok,  BB</t>
  </si>
  <si>
    <t>850</t>
  </si>
  <si>
    <t>C272</t>
  </si>
  <si>
    <t xml:space="preserve">  Chuck BB pit ok ultra=4</t>
  </si>
  <si>
    <t>11/7B</t>
  </si>
  <si>
    <t>7827F41</t>
  </si>
  <si>
    <t xml:space="preserve">  New, North end</t>
  </si>
  <si>
    <t>490</t>
  </si>
  <si>
    <t xml:space="preserve">  pit #7827F41 BB S41 ultra 0+0 imm</t>
  </si>
  <si>
    <t>480</t>
  </si>
  <si>
    <t>C42</t>
  </si>
  <si>
    <t xml:space="preserve">  pit ok, C42, BB no ventral stripe, TL vol 49</t>
  </si>
  <si>
    <t xml:space="preserve">  pit ok BB skin</t>
  </si>
  <si>
    <t>11/8A</t>
  </si>
  <si>
    <t>312</t>
  </si>
  <si>
    <t>7ACC46A</t>
  </si>
  <si>
    <t xml:space="preserve">  NEW, Rocks S BB, toes #83, #9 toe broken fem?</t>
  </si>
  <si>
    <t>568</t>
  </si>
  <si>
    <t xml:space="preserve">  BB, skin, #9 toe broken  male!</t>
  </si>
  <si>
    <t xml:space="preserve">  pit 7ACC46A BB skin  sex??</t>
  </si>
  <si>
    <t>805</t>
  </si>
  <si>
    <t>G15</t>
  </si>
  <si>
    <t xml:space="preserve">  Chuck BB pit ok ultra = 0 "female"</t>
  </si>
  <si>
    <t xml:space="preserve">  BB   pit ok</t>
  </si>
  <si>
    <t>1085</t>
  </si>
  <si>
    <t>E21</t>
  </si>
  <si>
    <t xml:space="preserve">  BB E21 #9 toe broken pit ok swab</t>
  </si>
  <si>
    <t xml:space="preserve"> pit ok BB #9 toe broken</t>
  </si>
  <si>
    <t>pit ok tail a little stubby NW rocks</t>
  </si>
  <si>
    <t>11/8B</t>
  </si>
  <si>
    <t>193</t>
  </si>
  <si>
    <t>7818C95</t>
  </si>
  <si>
    <t xml:space="preserve">  new, North end of East Beach "female?"</t>
  </si>
  <si>
    <t xml:space="preserve">  tagged #7818C95, E Beach, #9 toe broken</t>
  </si>
  <si>
    <t xml:space="preserve">  Interior #9 toe broken pit ok ultra=5</t>
  </si>
  <si>
    <t>11/9A</t>
  </si>
  <si>
    <t>7ABD3F4</t>
  </si>
  <si>
    <t xml:space="preserve">  NEW, E. Ridge, toes in vial #88</t>
  </si>
  <si>
    <t>C40</t>
  </si>
  <si>
    <t xml:space="preserve">  no pit, BB C40, no ventr stripe, TL vol 106</t>
  </si>
  <si>
    <t>975</t>
  </si>
  <si>
    <t>C96</t>
  </si>
  <si>
    <t xml:space="preserve">  NO PIT C-96 BB; no ventr stripe; fem? Chuck</t>
  </si>
  <si>
    <t>C252</t>
  </si>
  <si>
    <t xml:space="preserve">  pit #7ABD3F4, BB, C252, skin</t>
  </si>
  <si>
    <t>49.9</t>
  </si>
  <si>
    <t>3095</t>
  </si>
  <si>
    <t>pit ok tail stubby BB</t>
  </si>
  <si>
    <t>11/9B</t>
  </si>
  <si>
    <t>2010-05-15</t>
  </si>
  <si>
    <t>174</t>
  </si>
  <si>
    <t xml:space="preserve">  NEW, S. Rocks, NO PIT, toes in red top vial 11/9</t>
  </si>
  <si>
    <t>11/9C</t>
  </si>
  <si>
    <t>14.4</t>
  </si>
  <si>
    <t xml:space="preserve">  new, East ridge</t>
  </si>
  <si>
    <t>110/0A</t>
  </si>
  <si>
    <t>1FA5C05</t>
  </si>
  <si>
    <t xml:space="preserve">  new 8.5 yrs?</t>
  </si>
  <si>
    <t xml:space="preserve">   B25 just W camp, pit 1FA5C05</t>
  </si>
  <si>
    <t xml:space="preserve">  pit ok; MGB1 SW beach</t>
  </si>
  <si>
    <t xml:space="preserve">   1050  WCS13 S of camp pit ok ca 18.5yr</t>
  </si>
  <si>
    <t xml:space="preserve">  SW rocks 6:15 </t>
  </si>
  <si>
    <t>1592</t>
  </si>
  <si>
    <t xml:space="preserve">  pit ok W of Loo Beach wt="592"</t>
  </si>
  <si>
    <t>1693</t>
  </si>
  <si>
    <t xml:space="preserve">  pit ok S end  blood</t>
  </si>
  <si>
    <t>43.2</t>
  </si>
  <si>
    <t>2184</t>
  </si>
  <si>
    <t xml:space="preserve">    Between East and South Beach, Pit OK</t>
  </si>
  <si>
    <t>110/0B</t>
  </si>
  <si>
    <t xml:space="preserve">   new, 100' inland big W beach, fem?/0</t>
  </si>
  <si>
    <t>110/6A</t>
  </si>
  <si>
    <t>742</t>
  </si>
  <si>
    <t xml:space="preserve">  Rocks N of S beach, new, no pit, toes, skin</t>
  </si>
  <si>
    <t>110/7A</t>
  </si>
  <si>
    <t xml:space="preserve">  Big Beach, no pit, skin, toes, new</t>
  </si>
  <si>
    <t>110/8A</t>
  </si>
  <si>
    <t xml:space="preserve">  East Ridge, new, toes, no pit8A</t>
  </si>
  <si>
    <t>110/9A</t>
  </si>
  <si>
    <t>432</t>
  </si>
  <si>
    <t xml:space="preserve">  Rocks N of E ridge, new, toes, #9 toe broken</t>
  </si>
  <si>
    <t>7075FF</t>
  </si>
  <si>
    <t xml:space="preserve">  pit 70-75FF</t>
  </si>
  <si>
    <t>1010</t>
  </si>
  <si>
    <t xml:space="preserve">  pit ok  #1 broken toe</t>
  </si>
  <si>
    <t xml:space="preserve">  pit ok,  big W beach</t>
  </si>
  <si>
    <t>1140</t>
  </si>
  <si>
    <t xml:space="preserve">  pit ok; transmttr: #148.558 -.5; BB</t>
  </si>
  <si>
    <t xml:space="preserve">    891/185   (nest)</t>
  </si>
  <si>
    <t>1055</t>
  </si>
  <si>
    <t xml:space="preserve">  BB 12:45 pit ok #1 broken</t>
  </si>
  <si>
    <t>2008-05-13</t>
  </si>
  <si>
    <t xml:space="preserve">  #1 toe crooked, pit ok BB</t>
  </si>
  <si>
    <t>923</t>
  </si>
  <si>
    <t xml:space="preserve">  pit ok, #2 toe crooked BB skin</t>
  </si>
  <si>
    <t>883</t>
  </si>
  <si>
    <t xml:space="preserve">  BB, Pit OK, #2 toe broken, skin</t>
  </si>
  <si>
    <t>947</t>
  </si>
  <si>
    <t xml:space="preserve">  pit ok, BB, #2 toe broken, ~34yrs, skin</t>
  </si>
  <si>
    <t>110B</t>
  </si>
  <si>
    <t>110C</t>
  </si>
  <si>
    <t>110D</t>
  </si>
  <si>
    <t>33.97</t>
  </si>
  <si>
    <t>801</t>
  </si>
  <si>
    <t xml:space="preserve">  9.5 yrs?</t>
  </si>
  <si>
    <t>41.28</t>
  </si>
  <si>
    <t>1305</t>
  </si>
  <si>
    <t>110E</t>
  </si>
  <si>
    <t xml:space="preserve">  new; CY206 3/4 N on E ridge</t>
  </si>
  <si>
    <t>111/0A</t>
  </si>
  <si>
    <t>120</t>
  </si>
  <si>
    <t>6728918</t>
  </si>
  <si>
    <t>6DF8D8E</t>
  </si>
  <si>
    <t xml:space="preserve">  new fem? Inland btw house beach &amp; BB</t>
  </si>
  <si>
    <t>240</t>
  </si>
  <si>
    <t xml:space="preserve">  E Ridge</t>
  </si>
  <si>
    <t>282</t>
  </si>
  <si>
    <t xml:space="preserve">  South rocks on HB</t>
  </si>
  <si>
    <t>582</t>
  </si>
  <si>
    <t xml:space="preserve">  New pit 6728918 BB</t>
  </si>
  <si>
    <t>783</t>
  </si>
  <si>
    <t xml:space="preserve">  new pit 6DF8D8E, old pit inject site visible BB</t>
  </si>
  <si>
    <t xml:space="preserve">  BB, PIT OK, blood #7</t>
  </si>
  <si>
    <t>1060</t>
  </si>
  <si>
    <t>20.6</t>
  </si>
  <si>
    <t>43</t>
  </si>
  <si>
    <t>1570</t>
  </si>
  <si>
    <t>2138</t>
  </si>
  <si>
    <t xml:space="preserve">  PIT OK, Skin, Big Beach </t>
  </si>
  <si>
    <t>2850</t>
  </si>
  <si>
    <t>297</t>
  </si>
  <si>
    <t>6CEBAB7</t>
  </si>
  <si>
    <t>6708DAA</t>
  </si>
  <si>
    <t xml:space="preserve">  new  "male?" [thought we marked it 141/10]</t>
  </si>
  <si>
    <t>2001-06-19</t>
  </si>
  <si>
    <t>31.2</t>
  </si>
  <si>
    <t xml:space="preserve">     between SW beach + SW pt </t>
  </si>
  <si>
    <t xml:space="preserve">  CY111 half N on E ridge </t>
  </si>
  <si>
    <t>380</t>
  </si>
  <si>
    <t xml:space="preserve">  Behind House New Pit 6708DAA "male"</t>
  </si>
  <si>
    <t xml:space="preserve">  pit ok #8 &amp; 9 toe broken BB "male"</t>
  </si>
  <si>
    <t>825</t>
  </si>
  <si>
    <t xml:space="preserve">  fem! pit dead new pit 6CEBAB7 BB #9 broken</t>
  </si>
  <si>
    <t>896</t>
  </si>
  <si>
    <t xml:space="preserve">  # 9 toe broken, pit ok, BB</t>
  </si>
  <si>
    <t xml:space="preserve">  pit ok, BB, #9 toe broken</t>
  </si>
  <si>
    <t>111B</t>
  </si>
  <si>
    <t>6E19386</t>
  </si>
  <si>
    <t xml:space="preserve">   new, 1/2 way on trail, 7.8 yrs fem?</t>
  </si>
  <si>
    <t xml:space="preserve">  SW Rocks male!</t>
  </si>
  <si>
    <t xml:space="preserve">  Rocks S. of BB, NEW PIT 6E19386</t>
  </si>
  <si>
    <t>996</t>
  </si>
  <si>
    <t xml:space="preserve">  Pit ok; BB </t>
  </si>
  <si>
    <t>1424</t>
  </si>
  <si>
    <t>1645</t>
  </si>
  <si>
    <t>C260</t>
  </si>
  <si>
    <t xml:space="preserve">  pit ok, BB, C260, skin</t>
  </si>
  <si>
    <t>112/0A</t>
  </si>
  <si>
    <t>2002-07-03</t>
  </si>
  <si>
    <t xml:space="preserve">  north point, new, 9.8 yrs</t>
  </si>
  <si>
    <t>112/0B</t>
  </si>
  <si>
    <t xml:space="preserve">  new, 3/4 N on E ridge, 10.8 yrs</t>
  </si>
  <si>
    <t xml:space="preserve">    btwn house beach &amp; E beach</t>
  </si>
  <si>
    <t>402</t>
  </si>
  <si>
    <t>F8469D</t>
  </si>
  <si>
    <t xml:space="preserve">  female?</t>
  </si>
  <si>
    <t xml:space="preserve">  pit F8-469D</t>
  </si>
  <si>
    <t>925</t>
  </si>
  <si>
    <t xml:space="preserve">  pit ok; DY38 BB</t>
  </si>
  <si>
    <t>1029</t>
  </si>
  <si>
    <t>982</t>
  </si>
  <si>
    <t xml:space="preserve">  Just S Big Beach  pit ok</t>
  </si>
  <si>
    <t>112B</t>
  </si>
  <si>
    <t>2001-07-08</t>
  </si>
  <si>
    <t>4.8</t>
  </si>
  <si>
    <t xml:space="preserve">   new, 1/4 way on trail</t>
  </si>
  <si>
    <t>112C</t>
  </si>
  <si>
    <t>E55</t>
  </si>
  <si>
    <t xml:space="preserve">  BB E55, swab, toe vial #9</t>
  </si>
  <si>
    <t>Big beach; digits #2, 10, 100; John has "need to clip" in notes so perhaps he didn't scan after 2018 when I caught it.</t>
  </si>
  <si>
    <t>112F</t>
  </si>
  <si>
    <t>113/0A</t>
  </si>
  <si>
    <t>64DO855</t>
  </si>
  <si>
    <t>7827F4A</t>
  </si>
  <si>
    <t xml:space="preserve">  new  inland from big beach 9.8 yrs</t>
  </si>
  <si>
    <t xml:space="preserve">   N end of E beach</t>
  </si>
  <si>
    <t>785</t>
  </si>
  <si>
    <t xml:space="preserve">  WCS31 Pit 64DO855 3/4 N on E ridge ca 11.7 yrs</t>
  </si>
  <si>
    <t xml:space="preserve">  BB 10:28 Pit ok</t>
  </si>
  <si>
    <t xml:space="preserve">  pit ok, NE rocks [Chuck and Kirsten]</t>
  </si>
  <si>
    <t xml:space="preserve">  NE Rocks, PIT OK, migrated to deep pubic region</t>
  </si>
  <si>
    <t xml:space="preserve">   pit OK, North end of East Beach</t>
  </si>
  <si>
    <t>936</t>
  </si>
  <si>
    <t xml:space="preserve">  Rocks north of East Ridge, pit gone, skin</t>
  </si>
  <si>
    <t>973</t>
  </si>
  <si>
    <t xml:space="preserve">  pit still gone tag #7827F4A N Rocks 2 S113/0=S66 ultra 2+1</t>
  </si>
  <si>
    <t>E68</t>
  </si>
  <si>
    <t xml:space="preserve">  BB pit ok E68 swab ultra=0</t>
  </si>
  <si>
    <t>1455</t>
  </si>
  <si>
    <t xml:space="preserve"> pit ok ER scan</t>
  </si>
  <si>
    <t>pit ok stubby tail ER</t>
  </si>
  <si>
    <t>113/0B</t>
  </si>
  <si>
    <t>6CECA2C</t>
  </si>
  <si>
    <t xml:space="preserve">  new 1/4 way N on trail  7.8 yrs</t>
  </si>
  <si>
    <t xml:space="preserve">   new pit 6CECA2C BB</t>
  </si>
  <si>
    <t xml:space="preserve">  Rocks S. of BB, PIT OK</t>
  </si>
  <si>
    <t xml:space="preserve">    pit ok, BB skin </t>
  </si>
  <si>
    <t>1340</t>
  </si>
  <si>
    <t xml:space="preserve">  BB, Pit OK</t>
  </si>
  <si>
    <t>2.5</t>
  </si>
  <si>
    <t>64CEE02</t>
  </si>
  <si>
    <t xml:space="preserve">  SW rocks</t>
  </si>
  <si>
    <t xml:space="preserve">  Pit 64CEE02</t>
  </si>
  <si>
    <t>1795</t>
  </si>
  <si>
    <t xml:space="preserve">  BB 10:35 Pit ok</t>
  </si>
  <si>
    <t>2453</t>
  </si>
  <si>
    <t>3038</t>
  </si>
  <si>
    <t xml:space="preserve">  House beach, PIT OK</t>
  </si>
  <si>
    <t>2680</t>
  </si>
  <si>
    <t xml:space="preserve">  Pit ok; S rocks </t>
  </si>
  <si>
    <t>2708</t>
  </si>
  <si>
    <t xml:space="preserve">  rocks west of Big Beach, pit OK</t>
  </si>
  <si>
    <t>113B</t>
  </si>
  <si>
    <t>1FA08BA</t>
  </si>
  <si>
    <t>2001-07-03</t>
  </si>
  <si>
    <t xml:space="preserve">   864/172 (nest)</t>
  </si>
  <si>
    <t>1083</t>
  </si>
  <si>
    <t xml:space="preserve">  pit 1FA08BA; big w beach</t>
  </si>
  <si>
    <t>/-/02</t>
  </si>
  <si>
    <t xml:space="preserve">    nested post 13 July 885/173</t>
  </si>
  <si>
    <t>1241</t>
  </si>
  <si>
    <t xml:space="preserve">  Big Beach </t>
  </si>
  <si>
    <t>1190</t>
  </si>
  <si>
    <t xml:space="preserve">  BB 12:50 Pit ok</t>
  </si>
  <si>
    <t xml:space="preserve">  pit ok LOC=BB?</t>
  </si>
  <si>
    <t>1325</t>
  </si>
  <si>
    <t xml:space="preserve">  pit ok S end  wt="325"</t>
  </si>
  <si>
    <t>1157</t>
  </si>
  <si>
    <t xml:space="preserve">  BB, PIT OK, blood #58</t>
  </si>
  <si>
    <t>1210</t>
  </si>
  <si>
    <t>1176</t>
  </si>
  <si>
    <t xml:space="preserve">  pit ok BB skin rt dorsal hip swollen S1ultra 2+3</t>
  </si>
  <si>
    <t>114/0A</t>
  </si>
  <si>
    <t xml:space="preserve">  new btw loo b &amp; SW beach, 8.8 yrs</t>
  </si>
  <si>
    <t>114/0B</t>
  </si>
  <si>
    <t>710</t>
  </si>
  <si>
    <t>6705731</t>
  </si>
  <si>
    <t xml:space="preserve">  btw house &amp; big beach 9.7 yrs?</t>
  </si>
  <si>
    <t>734</t>
  </si>
  <si>
    <t xml:space="preserve">  HB New pit 6705731</t>
  </si>
  <si>
    <t xml:space="preserve">  Interior near camp, PIT OK</t>
  </si>
  <si>
    <t xml:space="preserve">  pit OK, BB, skinny</t>
  </si>
  <si>
    <t>833</t>
  </si>
  <si>
    <t xml:space="preserve">   HB, Pit OK</t>
  </si>
  <si>
    <t xml:space="preserve">   pit ok, HB, skin</t>
  </si>
  <si>
    <t>28.1</t>
  </si>
  <si>
    <t>68A1ADD</t>
  </si>
  <si>
    <t>464</t>
  </si>
  <si>
    <t xml:space="preserve">  DY108 W of loo beach</t>
  </si>
  <si>
    <t xml:space="preserve">  3/4 near S beach</t>
  </si>
  <si>
    <t xml:space="preserve">  new pit 68A1ADD BB</t>
  </si>
  <si>
    <t xml:space="preserve">  pit ok S end</t>
  </si>
  <si>
    <t xml:space="preserve">  CISTERN, PIT OK</t>
  </si>
  <si>
    <t xml:space="preserve">  s. rocks, S59</t>
  </si>
  <si>
    <t>114B</t>
  </si>
  <si>
    <t>141</t>
  </si>
  <si>
    <t>68A1309</t>
  </si>
  <si>
    <t xml:space="preserve">  new; KL4=??  male!</t>
  </si>
  <si>
    <t>25.6</t>
  </si>
  <si>
    <t>384</t>
  </si>
  <si>
    <t xml:space="preserve">  BB 9:45</t>
  </si>
  <si>
    <t xml:space="preserve">  new pit 68A1309 BB</t>
  </si>
  <si>
    <t xml:space="preserve">  pit ok, #7 toe broken BB</t>
  </si>
  <si>
    <t xml:space="preserve">  BB, PIT OK 68A1309, blood #94</t>
  </si>
  <si>
    <t xml:space="preserve">  Big Beach, Pit OK</t>
  </si>
  <si>
    <t>2083</t>
  </si>
  <si>
    <t>115/0A</t>
  </si>
  <si>
    <t>395</t>
  </si>
  <si>
    <t xml:space="preserve">  new  N end of E ridge  6.8 yrs</t>
  </si>
  <si>
    <t>115/0B</t>
  </si>
  <si>
    <t>265</t>
  </si>
  <si>
    <t>754B44A</t>
  </si>
  <si>
    <t xml:space="preserve">  just W of camp   new</t>
  </si>
  <si>
    <t>307</t>
  </si>
  <si>
    <t xml:space="preserve">    near camp</t>
  </si>
  <si>
    <t xml:space="preserve">  New pit 754B44A; S rocks </t>
  </si>
  <si>
    <t>298</t>
  </si>
  <si>
    <t>F5AD51</t>
  </si>
  <si>
    <t xml:space="preserve">  pit F5-AD51</t>
  </si>
  <si>
    <t>740</t>
  </si>
  <si>
    <t>115B</t>
  </si>
  <si>
    <t>1215</t>
  </si>
  <si>
    <t>F69669</t>
  </si>
  <si>
    <t>2175</t>
  </si>
  <si>
    <t xml:space="preserve">  pit F6-9669</t>
  </si>
  <si>
    <t>2002-06-20</t>
  </si>
  <si>
    <t>115C</t>
  </si>
  <si>
    <t>6CE9E9F</t>
  </si>
  <si>
    <t xml:space="preserve">   new, 13.6+3.0 reg, 1/2 N on E ridge</t>
  </si>
  <si>
    <t>116</t>
  </si>
  <si>
    <t xml:space="preserve">  15.1+3.2 regen #8 broken 3/4 N on E ridge</t>
  </si>
  <si>
    <t>408</t>
  </si>
  <si>
    <t xml:space="preserve">  #8 toe broken, 19.2+3.7 regen BB</t>
  </si>
  <si>
    <t xml:space="preserve">  21.0+3.9 regen, N end of E. Ridge, new PIT1 6CE9E9F, #8 toe broken</t>
  </si>
  <si>
    <t>530</t>
  </si>
  <si>
    <t xml:space="preserve">  pit OK, N end, 22.1+4.0 regen, #8 toe broken</t>
  </si>
  <si>
    <t>794</t>
  </si>
  <si>
    <t xml:space="preserve">  24.2+4.1 regen; pit ok, #8 toe broken BB</t>
  </si>
  <si>
    <t>932</t>
  </si>
  <si>
    <t xml:space="preserve">  25.7+4.3 regen, pit ok, #8 broken, E Ridge</t>
  </si>
  <si>
    <t xml:space="preserve">  BB 26.0+4.3 regen #8 toe broken S31</t>
  </si>
  <si>
    <t>C47</t>
  </si>
  <si>
    <t xml:space="preserve">  pit ok 26.5+4.3 reg BB C47 no ventr stripe</t>
  </si>
  <si>
    <t>C234</t>
  </si>
  <si>
    <t xml:space="preserve">  pit ok, BB, C234, #8 broken, tail regen=27.1+4.3</t>
  </si>
  <si>
    <t>1270</t>
  </si>
  <si>
    <t>E16</t>
  </si>
  <si>
    <t xml:space="preserve">  BB pit ok E16 #8 toe broken 27.3+4.3 skin swab</t>
  </si>
  <si>
    <t>Big beach; digits #5, 10, 100; digit #8 kinked</t>
  </si>
  <si>
    <t>2024-04-28</t>
  </si>
  <si>
    <t xml:space="preserve"> pit ok #3 toe broken BB 31.5+4.5 regen</t>
  </si>
  <si>
    <t>pit ok #3 toe broken age error in susanna's database BB</t>
  </si>
  <si>
    <t>115D</t>
  </si>
  <si>
    <t>2002-07-04</t>
  </si>
  <si>
    <t>630</t>
  </si>
  <si>
    <t xml:space="preserve">  inland f/ loo beach, new, 11.8 yrs</t>
  </si>
  <si>
    <t>115E</t>
  </si>
  <si>
    <t>1155</t>
  </si>
  <si>
    <t xml:space="preserve">  New toe vial #5 BB skin</t>
  </si>
  <si>
    <t>45.2</t>
  </si>
  <si>
    <t>1945</t>
  </si>
  <si>
    <t>Q2</t>
  </si>
  <si>
    <t>Big Beach; swab; poop 2; digits #5, 10, 100</t>
  </si>
  <si>
    <t>466</t>
  </si>
  <si>
    <t xml:space="preserve">  new as "16C"</t>
  </si>
  <si>
    <t xml:space="preserve">  renumbered from 16C</t>
  </si>
  <si>
    <t>726</t>
  </si>
  <si>
    <t>116B</t>
  </si>
  <si>
    <t>969801</t>
  </si>
  <si>
    <t xml:space="preserve">  new female?</t>
  </si>
  <si>
    <t xml:space="preserve">  pit 969801</t>
  </si>
  <si>
    <t>754</t>
  </si>
  <si>
    <t>914</t>
  </si>
  <si>
    <t xml:space="preserve">  house beach, pit ok</t>
  </si>
  <si>
    <t xml:space="preserve">  House Pit ok</t>
  </si>
  <si>
    <t>911</t>
  </si>
  <si>
    <t>1080</t>
  </si>
  <si>
    <t>818</t>
  </si>
  <si>
    <t xml:space="preserve">  House beach, PIT OK 969801</t>
  </si>
  <si>
    <t>938</t>
  </si>
  <si>
    <t xml:space="preserve">  pit OK, BB, blood taken</t>
  </si>
  <si>
    <t>116C</t>
  </si>
  <si>
    <t>8287A6E</t>
  </si>
  <si>
    <t>E46</t>
  </si>
  <si>
    <t xml:space="preserve">  New BB E46 #9 toe broken no pit vial #19 swab</t>
  </si>
  <si>
    <t xml:space="preserve">male </t>
  </si>
  <si>
    <t xml:space="preserve">recap new pit 8287A6E BB </t>
  </si>
  <si>
    <t>117A</t>
  </si>
  <si>
    <t>1FA01CF</t>
  </si>
  <si>
    <t xml:space="preserve">  new,  female?</t>
  </si>
  <si>
    <t xml:space="preserve">  B17 N of house, pit 1FA01CF</t>
  </si>
  <si>
    <t xml:space="preserve">  N point</t>
  </si>
  <si>
    <t xml:space="preserve">  Bay NE of house pit ok</t>
  </si>
  <si>
    <t xml:space="preserve">  HB, Pit Ok, Skin</t>
  </si>
  <si>
    <t>653</t>
  </si>
  <si>
    <t xml:space="preserve">  pit ok, HB, skin</t>
  </si>
  <si>
    <t>C113</t>
  </si>
  <si>
    <t xml:space="preserve">  pit ok C-113 BB; Chuck no stripe</t>
  </si>
  <si>
    <t>117B</t>
  </si>
  <si>
    <t>64CE40E</t>
  </si>
  <si>
    <t xml:space="preserve">  new,  H12=?? (13.7 yrs?)</t>
  </si>
  <si>
    <t xml:space="preserve">  DY101 bay NE of house</t>
  </si>
  <si>
    <t>1102</t>
  </si>
  <si>
    <t xml:space="preserve">  Pit 64CE40E Big Beach </t>
  </si>
  <si>
    <t>117C</t>
  </si>
  <si>
    <t>780EDC9</t>
  </si>
  <si>
    <t xml:space="preserve">  NEW pit #780EDC9 BB S33 ultra 3+2</t>
  </si>
  <si>
    <t>C114</t>
  </si>
  <si>
    <t xml:space="preserve">  780EDC9 C-114, Chuck BB</t>
  </si>
  <si>
    <t xml:space="preserve">  pit ok BB [Is this the same as 117A?]</t>
  </si>
  <si>
    <t xml:space="preserve">  BB pit ok G84 blood</t>
  </si>
  <si>
    <t>117D</t>
  </si>
  <si>
    <t>7AC6A61</t>
  </si>
  <si>
    <t>E49</t>
  </si>
  <si>
    <t xml:space="preserve">  BB new pit 7AC6A61 E49 toe vial #23 swab</t>
  </si>
  <si>
    <t xml:space="preserve"> pit ok BB</t>
  </si>
  <si>
    <t xml:space="preserve">pit ok BB. TL mismeasured </t>
  </si>
  <si>
    <t>118A</t>
  </si>
  <si>
    <t>649050</t>
  </si>
  <si>
    <t xml:space="preserve">  pit 64-9050 "RECAP"? #8 BROKEN 11.5yrs?</t>
  </si>
  <si>
    <t xml:space="preserve">  pit ok  #8 broken</t>
  </si>
  <si>
    <t xml:space="preserve">  pit ok,  big W beach.</t>
  </si>
  <si>
    <t xml:space="preserve">  pit ok; #8 toe broken; big w beach</t>
  </si>
  <si>
    <t>1153</t>
  </si>
  <si>
    <t xml:space="preserve">  Pit Ok, #90 toe seriously broken nr N end Big Beach   </t>
  </si>
  <si>
    <t>1293</t>
  </si>
  <si>
    <t xml:space="preserve">  BB 2:45 pit ok Funky #90 toe </t>
  </si>
  <si>
    <t>118B</t>
  </si>
  <si>
    <t>1EB0A8A</t>
  </si>
  <si>
    <t xml:space="preserve">  new, TBK14 interior, 11.7 yrs</t>
  </si>
  <si>
    <t>959</t>
  </si>
  <si>
    <t xml:space="preserve">  DY114 half N on E ridge</t>
  </si>
  <si>
    <t>835</t>
  </si>
  <si>
    <t xml:space="preserve">  Pit 1EB0A8A E of house</t>
  </si>
  <si>
    <t>2005-01-07</t>
  </si>
  <si>
    <t>986</t>
  </si>
  <si>
    <t xml:space="preserve">  Island interior  Pit ok TO HALF MOON CAY</t>
  </si>
  <si>
    <t>118C</t>
  </si>
  <si>
    <t xml:space="preserve">  new, 1/2 way on trail, female?  </t>
  </si>
  <si>
    <t>118D</t>
  </si>
  <si>
    <t>E34</t>
  </si>
  <si>
    <t xml:space="preserve">  New BB no pit E34 toe vial #26 swab</t>
  </si>
  <si>
    <t>119A</t>
  </si>
  <si>
    <t>119B</t>
  </si>
  <si>
    <t>6CE7CB4</t>
  </si>
  <si>
    <t>2001-06-25</t>
  </si>
  <si>
    <t>2002-06-21</t>
  </si>
  <si>
    <t xml:space="preserve">  W of camp</t>
  </si>
  <si>
    <t xml:space="preserve">  House beach, NEW PIT 6CE7CB4</t>
  </si>
  <si>
    <t>119C</t>
  </si>
  <si>
    <t>197</t>
  </si>
  <si>
    <t>7AC69CC</t>
  </si>
  <si>
    <t xml:space="preserve">  new; CY29 half N on E ridge, male?</t>
  </si>
  <si>
    <t>E58</t>
  </si>
  <si>
    <t xml:space="preserve">  BB E58 new pit 7AC69CC #9 toe broken swab</t>
  </si>
  <si>
    <t>2380</t>
  </si>
  <si>
    <t>119D</t>
  </si>
  <si>
    <t>66BF3B2</t>
  </si>
  <si>
    <t xml:space="preserve">  Rocks behind House  recap!? New Pit 66BF3B2 PROBLEM</t>
  </si>
  <si>
    <t>119E</t>
  </si>
  <si>
    <t>7ABABA1</t>
  </si>
  <si>
    <t>E66</t>
  </si>
  <si>
    <t xml:space="preserve">  BB E66 toe vial #29 new pit 7ABABA1 skin swab</t>
  </si>
  <si>
    <t>1395</t>
  </si>
  <si>
    <t>E367</t>
  </si>
  <si>
    <t xml:space="preserve"> pit ok BB E367 swab</t>
  </si>
  <si>
    <t>590</t>
  </si>
  <si>
    <t xml:space="preserve">     </t>
  </si>
  <si>
    <t>1983-03-17</t>
  </si>
  <si>
    <t>34.29</t>
  </si>
  <si>
    <t>14.5</t>
  </si>
  <si>
    <t>40.01</t>
  </si>
  <si>
    <t>1220</t>
  </si>
  <si>
    <t>16.5</t>
  </si>
  <si>
    <t>1098</t>
  </si>
  <si>
    <t>20.5</t>
  </si>
  <si>
    <t>2155</t>
  </si>
  <si>
    <t>1128</t>
  </si>
  <si>
    <t>11C</t>
  </si>
  <si>
    <t>64CF504</t>
  </si>
  <si>
    <t xml:space="preserve">    new, big W beach 8.8 yrs.</t>
  </si>
  <si>
    <t>504</t>
  </si>
  <si>
    <t xml:space="preserve">   big w beach  female?</t>
  </si>
  <si>
    <t>636</t>
  </si>
  <si>
    <t xml:space="preserve">   BB</t>
  </si>
  <si>
    <t>589</t>
  </si>
  <si>
    <t>693</t>
  </si>
  <si>
    <t xml:space="preserve">  BB 11:11 new pit 64CF504 </t>
  </si>
  <si>
    <t>11D</t>
  </si>
  <si>
    <t>68A0B53</t>
  </si>
  <si>
    <t xml:space="preserve">  W of SW Beach new  11.8 yrs</t>
  </si>
  <si>
    <t>728</t>
  </si>
  <si>
    <t xml:space="preserve">  new pit 68A0B53, 27.5+1.1 regen S Rocks</t>
  </si>
  <si>
    <t xml:space="preserve">  pit ok, stubby tail 31.1, BB</t>
  </si>
  <si>
    <t>11E</t>
  </si>
  <si>
    <t>982000409784583</t>
  </si>
  <si>
    <t xml:space="preserve">  Chuck BB new pit 982000409784583 need to clip</t>
  </si>
  <si>
    <t>12/0A</t>
  </si>
  <si>
    <t>998</t>
  </si>
  <si>
    <t>12/0B</t>
  </si>
  <si>
    <t>1475</t>
  </si>
  <si>
    <t>64DOC14</t>
  </si>
  <si>
    <t xml:space="preserve">  new; big w beach</t>
  </si>
  <si>
    <t>1745</t>
  </si>
  <si>
    <t xml:space="preserve">   Pit 64DOC14 Big Beach</t>
  </si>
  <si>
    <t>1895</t>
  </si>
  <si>
    <t xml:space="preserve">  BB 12:30 Pit ok</t>
  </si>
  <si>
    <t xml:space="preserve">  pit dead, no re-pit SE Beach</t>
  </si>
  <si>
    <t>12/6A</t>
  </si>
  <si>
    <t>21.1</t>
  </si>
  <si>
    <t>125</t>
  </si>
  <si>
    <t>78188A2</t>
  </si>
  <si>
    <t xml:space="preserve">  NEW, toes in vial #89</t>
  </si>
  <si>
    <t>165</t>
  </si>
  <si>
    <t xml:space="preserve">  pit 78188A2, Big Beach </t>
  </si>
  <si>
    <t xml:space="preserve">  BB, skin</t>
  </si>
  <si>
    <t>C245</t>
  </si>
  <si>
    <t xml:space="preserve">  pit ok,  BB, C245</t>
  </si>
  <si>
    <t xml:space="preserve">  BB pit ok ultra=5</t>
  </si>
  <si>
    <t>12/6B</t>
  </si>
  <si>
    <t>12/7A</t>
  </si>
  <si>
    <t>185</t>
  </si>
  <si>
    <t>754AEE8</t>
  </si>
  <si>
    <t xml:space="preserve">  NEW, toes in vial #96  female?</t>
  </si>
  <si>
    <t>617</t>
  </si>
  <si>
    <t xml:space="preserve">  pit 754AEE8, HB</t>
  </si>
  <si>
    <t>1065</t>
  </si>
  <si>
    <t>C274</t>
  </si>
  <si>
    <t>1225</t>
  </si>
  <si>
    <t>E42</t>
  </si>
  <si>
    <t xml:space="preserve">  BB pit ok E42 swab</t>
  </si>
  <si>
    <t>1865</t>
  </si>
  <si>
    <t>E335</t>
  </si>
  <si>
    <t xml:space="preserve"> pit ok BB E335 swab</t>
  </si>
  <si>
    <t>pit ok #9 toenail gone BB</t>
  </si>
  <si>
    <t>12/7B</t>
  </si>
  <si>
    <t>887</t>
  </si>
  <si>
    <t>7814AF1</t>
  </si>
  <si>
    <t>7CD8575</t>
  </si>
  <si>
    <t xml:space="preserve">  New, BB</t>
  </si>
  <si>
    <t xml:space="preserve">  tagged #7814AF1, N Rocks, skin, tail stubby</t>
  </si>
  <si>
    <t xml:space="preserve">  pit ok, N. end, tail bit stubby 37.3, skin</t>
  </si>
  <si>
    <t>1902</t>
  </si>
  <si>
    <t>E326</t>
  </si>
  <si>
    <t xml:space="preserve"> new pit 7CD8575 BB E326 </t>
  </si>
  <si>
    <t>pit ok tail a little stubby BB</t>
  </si>
  <si>
    <t>12/7C</t>
  </si>
  <si>
    <t>982000409784614</t>
  </si>
  <si>
    <t xml:space="preserve">  new, toes #7, BB, female?</t>
  </si>
  <si>
    <t>C275</t>
  </si>
  <si>
    <t xml:space="preserve">  Chuck BB new pit 982000409784614</t>
  </si>
  <si>
    <t>12/8A</t>
  </si>
  <si>
    <t>184</t>
  </si>
  <si>
    <t>78165E9</t>
  </si>
  <si>
    <t xml:space="preserve">  NEW, Interior, toes/blood in vial #100 female?</t>
  </si>
  <si>
    <t>367</t>
  </si>
  <si>
    <t xml:space="preserve">  East Ridge skin</t>
  </si>
  <si>
    <t xml:space="preserve">  North Rocks, No PIT</t>
  </si>
  <si>
    <t xml:space="preserve">  tagged #78165E9, Interior, skin</t>
  </si>
  <si>
    <t>12/8B</t>
  </si>
  <si>
    <t>7ACCDEA</t>
  </si>
  <si>
    <t xml:space="preserve">  new, East Beach "female?"</t>
  </si>
  <si>
    <t xml:space="preserve">  pit #7ACCDEA, HB, skin</t>
  </si>
  <si>
    <t>E60</t>
  </si>
  <si>
    <t xml:space="preserve">  BB pit ok E60 swab ultra=0</t>
  </si>
  <si>
    <t xml:space="preserve"> pit ok ER</t>
  </si>
  <si>
    <t>12/9A</t>
  </si>
  <si>
    <t>292</t>
  </si>
  <si>
    <t>7547564</t>
  </si>
  <si>
    <t xml:space="preserve">  NEW!, toes in vial #107  female?</t>
  </si>
  <si>
    <t xml:space="preserve">  pit 7547564, skin, rocks N of East Ridge</t>
  </si>
  <si>
    <t>897</t>
  </si>
  <si>
    <t xml:space="preserve">  pit ok, N Rock, skin</t>
  </si>
  <si>
    <t>1280</t>
  </si>
  <si>
    <t>G26</t>
  </si>
  <si>
    <t xml:space="preserve">  Chuck BB pit ok "male!"</t>
  </si>
  <si>
    <t>1465</t>
  </si>
  <si>
    <t>E22</t>
  </si>
  <si>
    <t xml:space="preserve">  BB pit ok E22 swab</t>
  </si>
  <si>
    <t>Q69</t>
  </si>
  <si>
    <t>Big beach; swab; digits #2, 9, 10</t>
  </si>
  <si>
    <t>2218</t>
  </si>
  <si>
    <t>12/9B</t>
  </si>
  <si>
    <t>120/0A</t>
  </si>
  <si>
    <t>195</t>
  </si>
  <si>
    <t xml:space="preserve">  New; Toes #58; N end "female"</t>
  </si>
  <si>
    <t xml:space="preserve">  N Rocks  male!</t>
  </si>
  <si>
    <t>recap new pit 8287158 HB</t>
  </si>
  <si>
    <t>120/0B</t>
  </si>
  <si>
    <t>14.6</t>
  </si>
  <si>
    <t xml:space="preserve">  new, East Ridge, toe vial #46, skin</t>
  </si>
  <si>
    <t>1983-03-16</t>
  </si>
  <si>
    <t>26.67</t>
  </si>
  <si>
    <t>255</t>
  </si>
  <si>
    <t xml:space="preserve">  #20 natural  "juv"</t>
  </si>
  <si>
    <t>35.88</t>
  </si>
  <si>
    <t>37.15</t>
  </si>
  <si>
    <t>120B</t>
  </si>
  <si>
    <t>428</t>
  </si>
  <si>
    <t xml:space="preserve">  new male?</t>
  </si>
  <si>
    <t>120C</t>
  </si>
  <si>
    <t>2001-05-12</t>
  </si>
  <si>
    <t>6366CD2</t>
  </si>
  <si>
    <t xml:space="preserve">  big W beach, KR4, new 10.7 yrs?</t>
  </si>
  <si>
    <t>984</t>
  </si>
  <si>
    <t>1237</t>
  </si>
  <si>
    <t xml:space="preserve">  BB, new pit 6366CD2</t>
  </si>
  <si>
    <t>1626</t>
  </si>
  <si>
    <t xml:space="preserve">  BB 9:40  Pit ok</t>
  </si>
  <si>
    <t>120D</t>
  </si>
  <si>
    <t>13.9</t>
  </si>
  <si>
    <t xml:space="preserve">  new; CY207 inland 3/4 N on E ridge</t>
  </si>
  <si>
    <t>120E</t>
  </si>
  <si>
    <t>19.3</t>
  </si>
  <si>
    <t>107</t>
  </si>
  <si>
    <t>80657C5</t>
  </si>
  <si>
    <t>J3</t>
  </si>
  <si>
    <t xml:space="preserve">  New HB J3 E135 toe vial #42 female? swab</t>
  </si>
  <si>
    <t>435</t>
  </si>
  <si>
    <t xml:space="preserve"> new pit 80657C5 ER #9 toe broken </t>
  </si>
  <si>
    <t>pit ok #9 toe broken ER</t>
  </si>
  <si>
    <t>121A</t>
  </si>
  <si>
    <t>31.43</t>
  </si>
  <si>
    <t>508</t>
  </si>
  <si>
    <t>77D73C</t>
  </si>
  <si>
    <t>35.56</t>
  </si>
  <si>
    <t>39.05</t>
  </si>
  <si>
    <t xml:space="preserve">  pit #77-D73C</t>
  </si>
  <si>
    <t>1120</t>
  </si>
  <si>
    <t xml:space="preserve">  SS1 house beach,  pit ok</t>
  </si>
  <si>
    <t>2001-07-10</t>
  </si>
  <si>
    <t xml:space="preserve">     912/186 (nest)</t>
  </si>
  <si>
    <t>1218</t>
  </si>
  <si>
    <t xml:space="preserve">  CY101 house beach</t>
  </si>
  <si>
    <t>23.8</t>
  </si>
  <si>
    <t>1360</t>
  </si>
  <si>
    <t xml:space="preserve">  caught in May</t>
  </si>
  <si>
    <t>1415</t>
  </si>
  <si>
    <t xml:space="preserve">  WCS8 House Beach Pit Ok</t>
  </si>
  <si>
    <t>2006-03-23</t>
  </si>
  <si>
    <t xml:space="preserve">   blood  pit=77D73C !!!</t>
  </si>
  <si>
    <t>1345</t>
  </si>
  <si>
    <t xml:space="preserve">  pit 77D73C ok House Beach</t>
  </si>
  <si>
    <t>1460</t>
  </si>
  <si>
    <t xml:space="preserve">  pit ok HB</t>
  </si>
  <si>
    <t>1545</t>
  </si>
  <si>
    <t xml:space="preserve">  House beach, PIT OK 77D73C</t>
  </si>
  <si>
    <t xml:space="preserve">  pit ok, HB, #90 &amp; #80 toes gone, skin </t>
  </si>
  <si>
    <t>1289</t>
  </si>
  <si>
    <t xml:space="preserve">  pit OK, HB, skin,  [=191/80/20]</t>
  </si>
  <si>
    <t>C238</t>
  </si>
  <si>
    <t xml:space="preserve">  pit ok, HB, C238, #80/90 gone, skin 121/80/90</t>
  </si>
  <si>
    <t>121B</t>
  </si>
  <si>
    <t>719</t>
  </si>
  <si>
    <t>1FA5150</t>
  </si>
  <si>
    <t>6363D2D</t>
  </si>
  <si>
    <t xml:space="preserve">  new  "male"</t>
  </si>
  <si>
    <t xml:space="preserve">  pit 1FA5150 sex change?</t>
  </si>
  <si>
    <t>1142</t>
  </si>
  <si>
    <t xml:space="preserve">  BB, pit dead/not palpable, new 6363D2D</t>
  </si>
  <si>
    <t>1304</t>
  </si>
  <si>
    <t xml:space="preserve">  BB 12:50 Pit ok </t>
  </si>
  <si>
    <t xml:space="preserve">  pit 6363D2D ok BB  [Chuck and Kirsten]</t>
  </si>
  <si>
    <t>1540</t>
  </si>
  <si>
    <t xml:space="preserve">  pit 6363D2D ok BB </t>
  </si>
  <si>
    <t>2157</t>
  </si>
  <si>
    <t xml:space="preserve">  BB, PIT OK, previous sex wrong!?</t>
  </si>
  <si>
    <t>121C</t>
  </si>
  <si>
    <t>1385</t>
  </si>
  <si>
    <t xml:space="preserve">  new, TBK17 interior, 13.7 yrs?</t>
  </si>
  <si>
    <t>2002-06-17</t>
  </si>
  <si>
    <t xml:space="preserve">  100 p N on trail f/camp</t>
  </si>
  <si>
    <t>122/0A</t>
  </si>
  <si>
    <t>310</t>
  </si>
  <si>
    <t>64D06AE</t>
  </si>
  <si>
    <t xml:space="preserve">  new 1/2 way N on trail</t>
  </si>
  <si>
    <t>401</t>
  </si>
  <si>
    <t xml:space="preserve">   Pit 64D06AE  S rocks</t>
  </si>
  <si>
    <t xml:space="preserve">  pit ok, S end  [Chuck and Kirsten]</t>
  </si>
  <si>
    <t xml:space="preserve">    pit ok  S end </t>
  </si>
  <si>
    <t xml:space="preserve">  PIT 64D06AE [Chuck&amp;Kirsten] SW</t>
  </si>
  <si>
    <t xml:space="preserve">   BB, PIT OK</t>
  </si>
  <si>
    <t xml:space="preserve">  pit ok 64D06AE no skin BB</t>
  </si>
  <si>
    <t xml:space="preserve">   pit ok, BB</t>
  </si>
  <si>
    <t xml:space="preserve">  pit ok BB skin S37</t>
  </si>
  <si>
    <t>20.8</t>
  </si>
  <si>
    <t>C49</t>
  </si>
  <si>
    <t xml:space="preserve">  pit ok, C49, BB, TL vol 152</t>
  </si>
  <si>
    <t>122/0B</t>
  </si>
  <si>
    <t>365</t>
  </si>
  <si>
    <t xml:space="preserve">  new  N point  #3 toe broken</t>
  </si>
  <si>
    <t>403</t>
  </si>
  <si>
    <t xml:space="preserve">   pit OK, HB, #3 toe badly broken</t>
  </si>
  <si>
    <t>122A</t>
  </si>
  <si>
    <t>338</t>
  </si>
  <si>
    <t>1FAF8F1</t>
  </si>
  <si>
    <t>1180</t>
  </si>
  <si>
    <t>1350</t>
  </si>
  <si>
    <t xml:space="preserve">  pit 1FAF8F1; big w beach</t>
  </si>
  <si>
    <t xml:space="preserve">  N end of E beach, pit ok</t>
  </si>
  <si>
    <t>122B</t>
  </si>
  <si>
    <t xml:space="preserve">  new  21.3+2.9 regen</t>
  </si>
  <si>
    <t xml:space="preserve">  B36 interior, 22.8+2.9 regen</t>
  </si>
  <si>
    <t>501</t>
  </si>
  <si>
    <t xml:space="preserve">  22.3+3.0 regen; DY14 rocks N E ridge</t>
  </si>
  <si>
    <t>122C</t>
  </si>
  <si>
    <t>2001-07-01</t>
  </si>
  <si>
    <t>6FB9F91</t>
  </si>
  <si>
    <t xml:space="preserve">   new, just W of camp, 8.8 yrs  "female"</t>
  </si>
  <si>
    <t xml:space="preserve">  DY32 3/4 N on E ridge   "female"</t>
  </si>
  <si>
    <t>592</t>
  </si>
  <si>
    <t xml:space="preserve">  N end E ridge   "female"</t>
  </si>
  <si>
    <t xml:space="preserve">  no pit HB   "female"</t>
  </si>
  <si>
    <t xml:space="preserve">  House beach, blood #38, "male?"</t>
  </si>
  <si>
    <t>615</t>
  </si>
  <si>
    <t xml:space="preserve">  new pit 6FB9F91, HB, definitely male</t>
  </si>
  <si>
    <t xml:space="preserve">  pit ok HB skin</t>
  </si>
  <si>
    <t>122D</t>
  </si>
  <si>
    <t>982000409784626</t>
  </si>
  <si>
    <t>E37</t>
  </si>
  <si>
    <t xml:space="preserve">  New BB no pit E37 toe vial #20 swab ultra=0</t>
  </si>
  <si>
    <t>775</t>
  </si>
  <si>
    <t xml:space="preserve"> pit ok 982000409784626 BB</t>
  </si>
  <si>
    <t>pit ok Chuck's pit tag, same as 52D, BB</t>
  </si>
  <si>
    <t>123A</t>
  </si>
  <si>
    <t>6365CD2</t>
  </si>
  <si>
    <t xml:space="preserve">   1/3 way N on E ridge and inland</t>
  </si>
  <si>
    <t xml:space="preserve">  Pit 6365CD2 Big Beach </t>
  </si>
  <si>
    <t>1255</t>
  </si>
  <si>
    <t xml:space="preserve">  BB? Pit ok</t>
  </si>
  <si>
    <t>1520</t>
  </si>
  <si>
    <t>123B</t>
  </si>
  <si>
    <t>1FB0442</t>
  </si>
  <si>
    <t xml:space="preserve">  new  25.3+3.0 regen 13.5yrs?</t>
  </si>
  <si>
    <t xml:space="preserve">  29.3+3.5 regen,  house beach</t>
  </si>
  <si>
    <t>1666</t>
  </si>
  <si>
    <t xml:space="preserve">  31.1+4.0 regen; pit 1FB0442; big w beach</t>
  </si>
  <si>
    <t xml:space="preserve">    on Allen Cay</t>
  </si>
  <si>
    <t>123C</t>
  </si>
  <si>
    <t>E12</t>
  </si>
  <si>
    <t xml:space="preserve">  New no pit BB E12 swab vial #21 ultra=0 immature</t>
  </si>
  <si>
    <t>Q67</t>
  </si>
  <si>
    <t>Big beach; swab; digits #3, 20, 100; small, undeveloped follicles</t>
  </si>
  <si>
    <t xml:space="preserve">recap new pit 8287664 </t>
  </si>
  <si>
    <t>124A</t>
  </si>
  <si>
    <t>757</t>
  </si>
  <si>
    <t>648F99</t>
  </si>
  <si>
    <t xml:space="preserve">  New 12.5 yrs?</t>
  </si>
  <si>
    <t xml:space="preserve">  pit #64-8F99</t>
  </si>
  <si>
    <t>124B</t>
  </si>
  <si>
    <t>64B209</t>
  </si>
  <si>
    <t xml:space="preserve">  pit 64-B209</t>
  </si>
  <si>
    <t>124C</t>
  </si>
  <si>
    <t>23.4</t>
  </si>
  <si>
    <t>7CD9629</t>
  </si>
  <si>
    <t>J4</t>
  </si>
  <si>
    <t xml:space="preserve">  New BB J4 female? Toe vial #43 swab</t>
  </si>
  <si>
    <t>House beach; digits #4, 20, 100; processed at night on boat.</t>
  </si>
  <si>
    <t xml:space="preserve"> new pit 7CD9629 HB ultra</t>
  </si>
  <si>
    <t>125A</t>
  </si>
  <si>
    <t>473</t>
  </si>
  <si>
    <t>512</t>
  </si>
  <si>
    <t xml:space="preserve">   died; 3 mm testes, immature</t>
  </si>
  <si>
    <t>125B</t>
  </si>
  <si>
    <t xml:space="preserve">  new 18.5 yrs?</t>
  </si>
  <si>
    <t>125C</t>
  </si>
  <si>
    <t>280</t>
  </si>
  <si>
    <t>6B3C7E0</t>
  </si>
  <si>
    <t xml:space="preserve">  N end E ridge and inland, new</t>
  </si>
  <si>
    <t xml:space="preserve">  Btwn  House &amp; E Beach</t>
  </si>
  <si>
    <t xml:space="preserve">  no pit E Ridge</t>
  </si>
  <si>
    <t>39.3</t>
  </si>
  <si>
    <t xml:space="preserve">  new pit 6B3C7E0, North end </t>
  </si>
  <si>
    <t>1075</t>
  </si>
  <si>
    <t xml:space="preserve">  Pit ok   blood</t>
  </si>
  <si>
    <t xml:space="preserve">  BB, Pit OK, Skin</t>
  </si>
  <si>
    <t>1676</t>
  </si>
  <si>
    <t xml:space="preserve">  pit ok BB skin S12</t>
  </si>
  <si>
    <t>21.9</t>
  </si>
  <si>
    <t>2810</t>
  </si>
  <si>
    <t xml:space="preserve">  BB  pit ok</t>
  </si>
  <si>
    <t>2750</t>
  </si>
  <si>
    <t xml:space="preserve">  N end East Beach pit ok E133</t>
  </si>
  <si>
    <t>125D</t>
  </si>
  <si>
    <t>E41</t>
  </si>
  <si>
    <t xml:space="preserve">  New BB no pit E41 #9 toe broken </t>
  </si>
  <si>
    <t>126A</t>
  </si>
  <si>
    <t>1530</t>
  </si>
  <si>
    <t>1FBOCDB</t>
  </si>
  <si>
    <t xml:space="preserve">  new,  #9 toe crooked, 14.5yrs?</t>
  </si>
  <si>
    <t>1440</t>
  </si>
  <si>
    <t xml:space="preserve">  pit 1FBOCDB  </t>
  </si>
  <si>
    <t>126B</t>
  </si>
  <si>
    <t>63245EA</t>
  </si>
  <si>
    <t xml:space="preserve">  new 13.5 yrs?</t>
  </si>
  <si>
    <t xml:space="preserve">  big W beach </t>
  </si>
  <si>
    <t>878</t>
  </si>
  <si>
    <t>2002-07-12</t>
  </si>
  <si>
    <t xml:space="preserve">    nested  878/164</t>
  </si>
  <si>
    <t>1002</t>
  </si>
  <si>
    <t xml:space="preserve">  BB, new pit 63245EA</t>
  </si>
  <si>
    <t>126C</t>
  </si>
  <si>
    <t xml:space="preserve">  new, BB, toe vial #40  female?</t>
  </si>
  <si>
    <t xml:space="preserve">  no pit, HB, deceased in bag!, left North ofCistern, skin</t>
  </si>
  <si>
    <t>127A</t>
  </si>
  <si>
    <t>18.1</t>
  </si>
  <si>
    <t>80</t>
  </si>
  <si>
    <t>6FBB1F6</t>
  </si>
  <si>
    <t xml:space="preserve">  new  sex?</t>
  </si>
  <si>
    <t>264</t>
  </si>
  <si>
    <t xml:space="preserve">  male?</t>
  </si>
  <si>
    <t xml:space="preserve">  Between House &amp; E Beach</t>
  </si>
  <si>
    <t xml:space="preserve">  new pit 6FBB1F6, BB</t>
  </si>
  <si>
    <t>921</t>
  </si>
  <si>
    <t>993</t>
  </si>
  <si>
    <t xml:space="preserve"> pit ok BB not scanned</t>
  </si>
  <si>
    <t>127B</t>
  </si>
  <si>
    <t>158</t>
  </si>
  <si>
    <t>6CED3FD</t>
  </si>
  <si>
    <t xml:space="preserve">  new; CY27 half N on E ridge fem?</t>
  </si>
  <si>
    <t>335</t>
  </si>
  <si>
    <t xml:space="preserve">  Btwn  House &amp; E beach </t>
  </si>
  <si>
    <t>899</t>
  </si>
  <si>
    <t>1175</t>
  </si>
  <si>
    <t xml:space="preserve">  new pit 6CED3FD BB  </t>
  </si>
  <si>
    <t>1344</t>
  </si>
  <si>
    <t xml:space="preserve">  House beach, PIT OK, blood #111</t>
  </si>
  <si>
    <t>127C</t>
  </si>
  <si>
    <t xml:space="preserve">  new, East Ridge, toe vial #44</t>
  </si>
  <si>
    <t>128A</t>
  </si>
  <si>
    <t>F577CD2</t>
  </si>
  <si>
    <t>1108</t>
  </si>
  <si>
    <t xml:space="preserve">  pit #F5-77CD2 . 2003 100 27.0 35.5</t>
  </si>
  <si>
    <t>128B</t>
  </si>
  <si>
    <t>1FA0A12</t>
  </si>
  <si>
    <t xml:space="preserve">  second beach, pit 1FA0A12</t>
  </si>
  <si>
    <t>816</t>
  </si>
  <si>
    <t xml:space="preserve">  pit ok; DY39 BB</t>
  </si>
  <si>
    <t>1047</t>
  </si>
  <si>
    <t>1082</t>
  </si>
  <si>
    <t>128C</t>
  </si>
  <si>
    <t>14.2</t>
  </si>
  <si>
    <t xml:space="preserve">  new, no location, skin, toe vial #45 blood</t>
  </si>
  <si>
    <t>129A</t>
  </si>
  <si>
    <t>332</t>
  </si>
  <si>
    <t>64D16D1</t>
  </si>
  <si>
    <t xml:space="preserve">  house stairs</t>
  </si>
  <si>
    <t>946</t>
  </si>
  <si>
    <t xml:space="preserve">  WCS25 Pit 64D16D1 Old house </t>
  </si>
  <si>
    <t xml:space="preserve">  pit OK, North end </t>
  </si>
  <si>
    <t>1007</t>
  </si>
  <si>
    <t xml:space="preserve">  Pit ok; N rocks </t>
  </si>
  <si>
    <t>1015</t>
  </si>
  <si>
    <t xml:space="preserve">  Rocks north of east ridge, skin, pit OK</t>
  </si>
  <si>
    <t>129B</t>
  </si>
  <si>
    <t>6364CC8</t>
  </si>
  <si>
    <t xml:space="preserve">  #30 toenail short; big w beach</t>
  </si>
  <si>
    <t xml:space="preserve">  trail near patio, new pit 6364CC8</t>
  </si>
  <si>
    <t>38.8</t>
  </si>
  <si>
    <t>861</t>
  </si>
  <si>
    <t>1145</t>
  </si>
  <si>
    <t>39.8</t>
  </si>
  <si>
    <t xml:space="preserve">  new pit 6364CC8 BB</t>
  </si>
  <si>
    <t xml:space="preserve">  BB, PIT OK, blood #68</t>
  </si>
  <si>
    <t>129C</t>
  </si>
  <si>
    <t xml:space="preserve">  new rocks south BB, toe vial #47</t>
  </si>
  <si>
    <t>129D</t>
  </si>
  <si>
    <t>7ACB65A</t>
  </si>
  <si>
    <t xml:space="preserve">  Location unkown, new, toes, no pit 102/9 mismarked</t>
  </si>
  <si>
    <t>388</t>
  </si>
  <si>
    <t xml:space="preserve">  recap BB, 129!</t>
  </si>
  <si>
    <t xml:space="preserve">  pit #7ACB65A, BB, stubby=28.2, skin</t>
  </si>
  <si>
    <t xml:space="preserve">  18.5 yrs?</t>
  </si>
  <si>
    <t>1278</t>
  </si>
  <si>
    <t>46.67</t>
  </si>
  <si>
    <t>2146</t>
  </si>
  <si>
    <t>648F87</t>
  </si>
  <si>
    <t>46.36</t>
  </si>
  <si>
    <t>2255</t>
  </si>
  <si>
    <t>1980</t>
  </si>
  <si>
    <t xml:space="preserve">  pit 64-8F87</t>
  </si>
  <si>
    <t>12C</t>
  </si>
  <si>
    <t>6323605</t>
  </si>
  <si>
    <t xml:space="preserve">    new, camp 9.8 or 10.8 yrs</t>
  </si>
  <si>
    <t xml:space="preserve">   50 paces N on trail f/camp</t>
  </si>
  <si>
    <t>633</t>
  </si>
  <si>
    <t xml:space="preserve">   camp, new pit 6323605</t>
  </si>
  <si>
    <t>12D</t>
  </si>
  <si>
    <t>985</t>
  </si>
  <si>
    <t xml:space="preserve">   new; 14.6+8.5 regen; big w beach </t>
  </si>
  <si>
    <t>1041</t>
  </si>
  <si>
    <t xml:space="preserve">   BB, 14.0+8.4 regen.</t>
  </si>
  <si>
    <t xml:space="preserve">  Tail split again, Rocks S of Big Beach</t>
  </si>
  <si>
    <t>12E</t>
  </si>
  <si>
    <t>2002-06-22</t>
  </si>
  <si>
    <t>68A15B7</t>
  </si>
  <si>
    <t xml:space="preserve">  halfway N on trail; new; 10.8 yrs</t>
  </si>
  <si>
    <t>677</t>
  </si>
  <si>
    <t xml:space="preserve">  new pit 68A15B7, BB</t>
  </si>
  <si>
    <t>12F</t>
  </si>
  <si>
    <t>17.4</t>
  </si>
  <si>
    <t>86</t>
  </si>
  <si>
    <t>982000403120639</t>
  </si>
  <si>
    <t xml:space="preserve">  Chuck BB pit 982000403120639 need to clip</t>
  </si>
  <si>
    <t>13/0A</t>
  </si>
  <si>
    <t>355</t>
  </si>
  <si>
    <t>68A2313</t>
  </si>
  <si>
    <t>381</t>
  </si>
  <si>
    <t xml:space="preserve">  DY22 SE point</t>
  </si>
  <si>
    <t xml:space="preserve">  WCS28 N end E ridge</t>
  </si>
  <si>
    <t>574</t>
  </si>
  <si>
    <t xml:space="preserve">  new pit 68A2313, Rocks S of House</t>
  </si>
  <si>
    <t xml:space="preserve">  pit ok HB, died in bag overnight; </t>
  </si>
  <si>
    <t>13/0B</t>
  </si>
  <si>
    <t>173</t>
  </si>
  <si>
    <t>982000403120696</t>
  </si>
  <si>
    <t xml:space="preserve">  new  location = ?</t>
  </si>
  <si>
    <t>1625</t>
  </si>
  <si>
    <t xml:space="preserve">  Chuck BB new pit 982000403120696</t>
  </si>
  <si>
    <t>13/0C</t>
  </si>
  <si>
    <t xml:space="preserve">  new; tail tip bent; DY14 N end E ridge</t>
  </si>
  <si>
    <t>13/6A</t>
  </si>
  <si>
    <t>25.4</t>
  </si>
  <si>
    <t>232</t>
  </si>
  <si>
    <t>753CAFA</t>
  </si>
  <si>
    <t xml:space="preserve">  NEW! House beach, toes in vial #108 "female"</t>
  </si>
  <si>
    <t xml:space="preserve">  no pit, North End, definitely male</t>
  </si>
  <si>
    <t>482</t>
  </si>
  <si>
    <t xml:space="preserve">  Interior </t>
  </si>
  <si>
    <t>632</t>
  </si>
  <si>
    <t xml:space="preserve">  pit 753CAFA, Skin, House Beach </t>
  </si>
  <si>
    <t xml:space="preserve">  pit ok, house</t>
  </si>
  <si>
    <t>12.9</t>
  </si>
  <si>
    <t>1290</t>
  </si>
  <si>
    <t xml:space="preserve">  BB pit ok G97 blood</t>
  </si>
  <si>
    <t xml:space="preserve">  BB pit ok skin</t>
  </si>
  <si>
    <t>13/6B</t>
  </si>
  <si>
    <t>13.4</t>
  </si>
  <si>
    <t xml:space="preserve">  new, toes kept, East Point</t>
  </si>
  <si>
    <t>13/7A</t>
  </si>
  <si>
    <t>753AE64</t>
  </si>
  <si>
    <t xml:space="preserve">  NEW!, House, nails in vial #110</t>
  </si>
  <si>
    <t xml:space="preserve">  no pit, HB</t>
  </si>
  <si>
    <t xml:space="preserve">  HB, Pit 753AE64, Skin</t>
  </si>
  <si>
    <t>13/7B</t>
  </si>
  <si>
    <t>23.9</t>
  </si>
  <si>
    <t>180</t>
  </si>
  <si>
    <t xml:space="preserve">  new, East ridge "female?"</t>
  </si>
  <si>
    <t xml:space="preserve">  no pit, camp, no S#</t>
  </si>
  <si>
    <t>13/8A</t>
  </si>
  <si>
    <t xml:space="preserve">  NEW, SW Rocks, toes redtop vial 13/8, #9 broken</t>
  </si>
  <si>
    <t>13/8B</t>
  </si>
  <si>
    <t>95</t>
  </si>
  <si>
    <t>7AC3B1D</t>
  </si>
  <si>
    <t xml:space="preserve">  new, BB "female?"</t>
  </si>
  <si>
    <t xml:space="preserve">  no pit, BB, skin </t>
  </si>
  <si>
    <t>C229</t>
  </si>
  <si>
    <t xml:space="preserve">  no pit, BB, C229</t>
  </si>
  <si>
    <t>9.9</t>
  </si>
  <si>
    <t xml:space="preserve">  BB digits 7AC3B1D</t>
  </si>
  <si>
    <t xml:space="preserve">  BB pit ok ultra=6</t>
  </si>
  <si>
    <t>826009C</t>
  </si>
  <si>
    <t>new pit 826009C #9 toe broken and pit tag missing BB, misidentified as 13/8A in 2026 data book</t>
  </si>
  <si>
    <t xml:space="preserve">pit ok BB </t>
  </si>
  <si>
    <t>13/9A</t>
  </si>
  <si>
    <t>22.2</t>
  </si>
  <si>
    <t>78261F8</t>
  </si>
  <si>
    <t xml:space="preserve">  new, toes kept, BB "female?"</t>
  </si>
  <si>
    <t>328</t>
  </si>
  <si>
    <t xml:space="preserve">  BB skin </t>
  </si>
  <si>
    <t xml:space="preserve">  pit 78261F8, Skin, Big Beach </t>
  </si>
  <si>
    <t>C247</t>
  </si>
  <si>
    <t xml:space="preserve">  pit ok, BB, C247</t>
  </si>
  <si>
    <t>G14</t>
  </si>
  <si>
    <t xml:space="preserve">  Chuck BB pit ok Chuck says male!</t>
  </si>
  <si>
    <t>1580</t>
  </si>
  <si>
    <t>G106</t>
  </si>
  <si>
    <t xml:space="preserve">  BB pit ok G106 blood fresh stub tail-gnawed?</t>
  </si>
  <si>
    <t>Female! BB (DE: I don't know whether this is male or female, page 6 of pdf A_inornata)</t>
  </si>
  <si>
    <t>13/9B</t>
  </si>
  <si>
    <t xml:space="preserve">  new, North end</t>
  </si>
  <si>
    <t>130/0A</t>
  </si>
  <si>
    <t>218</t>
  </si>
  <si>
    <t>78295B1</t>
  </si>
  <si>
    <t xml:space="preserve">  New; Toes #60; Skin female?</t>
  </si>
  <si>
    <t xml:space="preserve">  no pit, HB, skin , Male!</t>
  </si>
  <si>
    <t xml:space="preserve">  pit #78295B1, HB, skin</t>
  </si>
  <si>
    <t>494</t>
  </si>
  <si>
    <t xml:space="preserve">    pit ok,  HB</t>
  </si>
  <si>
    <t>777</t>
  </si>
  <si>
    <t xml:space="preserve">  HB pit ok skin</t>
  </si>
  <si>
    <t>north side of East ridge; digits #0, 30, 100; processed on boat at night</t>
  </si>
  <si>
    <t>1052</t>
  </si>
  <si>
    <t xml:space="preserve"> pit ok HB </t>
  </si>
  <si>
    <t>130/0B</t>
  </si>
  <si>
    <t>135</t>
  </si>
  <si>
    <t xml:space="preserve">  new, E Ridge, skin, toe vial #630</t>
  </si>
  <si>
    <t>30.48</t>
  </si>
  <si>
    <t>1988-03-23</t>
  </si>
  <si>
    <t>40.96</t>
  </si>
  <si>
    <t>1261</t>
  </si>
  <si>
    <t>45.09</t>
  </si>
  <si>
    <t>1935</t>
  </si>
  <si>
    <t>2539</t>
  </si>
  <si>
    <t>2950</t>
  </si>
  <si>
    <t xml:space="preserve">  scars at base of tail, freshlybroken tail tip </t>
  </si>
  <si>
    <t>130B</t>
  </si>
  <si>
    <t>63628F</t>
  </si>
  <si>
    <t>E371</t>
  </si>
  <si>
    <t xml:space="preserve"> Chuck pit ok BB E371 swab </t>
  </si>
  <si>
    <t xml:space="preserve">  pit #63-628F</t>
  </si>
  <si>
    <t xml:space="preserve">  house, pit ok</t>
  </si>
  <si>
    <t>557</t>
  </si>
  <si>
    <t xml:space="preserve">  upper house beach, pit ok</t>
  </si>
  <si>
    <t>624</t>
  </si>
  <si>
    <t xml:space="preserve">  House beach,  pit ok</t>
  </si>
  <si>
    <t xml:space="preserve">  HB 2:45 #3broken </t>
  </si>
  <si>
    <t xml:space="preserve">  pit ok N Rocks</t>
  </si>
  <si>
    <t xml:space="preserve">  BB, PIT OK 63628F</t>
  </si>
  <si>
    <t>2013-05-22</t>
  </si>
  <si>
    <t>130C</t>
  </si>
  <si>
    <t>7ACD2E4</t>
  </si>
  <si>
    <t xml:space="preserve">  Pit ok; House beach </t>
  </si>
  <si>
    <t xml:space="preserve">  New BB new pit 7ACD2E4 toe vial #34</t>
  </si>
  <si>
    <t>1006</t>
  </si>
  <si>
    <t>Big beach; digits #30, 100; John has "need to clip" in notes but he did clip. Must have clipped without reading PIT. Processed at night on boat.</t>
  </si>
  <si>
    <t>131A</t>
  </si>
  <si>
    <t>1260</t>
  </si>
  <si>
    <t>47.63</t>
  </si>
  <si>
    <t>2267</t>
  </si>
  <si>
    <t>2595</t>
  </si>
  <si>
    <t>3100</t>
  </si>
  <si>
    <t>131B</t>
  </si>
  <si>
    <t>633ED8F</t>
  </si>
  <si>
    <t xml:space="preserve">  big W beach</t>
  </si>
  <si>
    <t>692</t>
  </si>
  <si>
    <t xml:space="preserve">  BB, new pit 633ED8F</t>
  </si>
  <si>
    <t>131C</t>
  </si>
  <si>
    <t>154</t>
  </si>
  <si>
    <t xml:space="preserve">  south rocks new  female?</t>
  </si>
  <si>
    <t xml:space="preserve">  #9 toe broken, S Coast</t>
  </si>
  <si>
    <t>131D</t>
  </si>
  <si>
    <t xml:space="preserve">  New BB no pit toe vial #33</t>
  </si>
  <si>
    <t>82810B0</t>
  </si>
  <si>
    <t xml:space="preserve">new pit 82810B0 no pit found </t>
  </si>
  <si>
    <t>828D310</t>
  </si>
  <si>
    <t>recap new pit 828D310 SE (SE=S.end)</t>
  </si>
  <si>
    <t>132/9A</t>
  </si>
  <si>
    <t>7ACBFD2</t>
  </si>
  <si>
    <t>C214</t>
  </si>
  <si>
    <t xml:space="preserve">    595  pit #7ACBFD2, BB, C214  </t>
  </si>
  <si>
    <t>797</t>
  </si>
  <si>
    <t>E13</t>
  </si>
  <si>
    <t xml:space="preserve">  BB pit ok E13 swab toe vial #22 ultra=9</t>
  </si>
  <si>
    <t>132A</t>
  </si>
  <si>
    <t>30.16</t>
  </si>
  <si>
    <t>96VCVE</t>
  </si>
  <si>
    <t>1303</t>
  </si>
  <si>
    <t xml:space="preserve">  miss #30 toenail; male?</t>
  </si>
  <si>
    <t>1480</t>
  </si>
  <si>
    <t>1830</t>
  </si>
  <si>
    <t xml:space="preserve">  pit #96-VCVE</t>
  </si>
  <si>
    <t>2340</t>
  </si>
  <si>
    <t>132B</t>
  </si>
  <si>
    <t>1300</t>
  </si>
  <si>
    <t>706A99</t>
  </si>
  <si>
    <t xml:space="preserve">   has a pit! 706A99 not noted on data sheet</t>
  </si>
  <si>
    <t>1800</t>
  </si>
  <si>
    <t>2089</t>
  </si>
  <si>
    <t xml:space="preserve">  pit ok; KL3 btw house beach &amp; E ridge</t>
  </si>
  <si>
    <t>2390</t>
  </si>
  <si>
    <t>132C</t>
  </si>
  <si>
    <t>6366599</t>
  </si>
  <si>
    <t>6365EDF</t>
  </si>
  <si>
    <t xml:space="preserve">   new, mid trail, 14.8 yrs.</t>
  </si>
  <si>
    <t>1073</t>
  </si>
  <si>
    <t xml:space="preserve">  BB,2 new pits by accident 6366599/6365EDF</t>
  </si>
  <si>
    <t xml:space="preserve">  Big Beach Both Pits Ok </t>
  </si>
  <si>
    <t xml:space="preserve">  BB 11:16 1 pit ok both felt </t>
  </si>
  <si>
    <t>132D</t>
  </si>
  <si>
    <t>19.1</t>
  </si>
  <si>
    <t>7AC6B54</t>
  </si>
  <si>
    <t xml:space="preserve">  New HB swab no pit E137</t>
  </si>
  <si>
    <t xml:space="preserve"> new pit 7AC6B54 HB</t>
  </si>
  <si>
    <t>133A</t>
  </si>
  <si>
    <t>912</t>
  </si>
  <si>
    <t xml:space="preserve">  definite male</t>
  </si>
  <si>
    <t>44.13</t>
  </si>
  <si>
    <t>1740</t>
  </si>
  <si>
    <t>1888</t>
  </si>
  <si>
    <t xml:space="preserve">  has to be male</t>
  </si>
  <si>
    <t xml:space="preserve">  not other 1 by ratios</t>
  </si>
  <si>
    <t>2060</t>
  </si>
  <si>
    <t>133B</t>
  </si>
  <si>
    <t xml:space="preserve"> "new" 12.5 yrs?</t>
  </si>
  <si>
    <t>1788</t>
  </si>
  <si>
    <t>133C</t>
  </si>
  <si>
    <t>F8836D</t>
  </si>
  <si>
    <t xml:space="preserve">  new 19.5 yrs?</t>
  </si>
  <si>
    <t xml:space="preserve">  KH2 BB</t>
  </si>
  <si>
    <t>823</t>
  </si>
  <si>
    <t xml:space="preserve">  pit F8836D; big w beach</t>
  </si>
  <si>
    <t>133D</t>
  </si>
  <si>
    <t>16.4</t>
  </si>
  <si>
    <t xml:space="preserve">   new, just W of camp</t>
  </si>
  <si>
    <t>134A</t>
  </si>
  <si>
    <t>64974C</t>
  </si>
  <si>
    <t>39.37</t>
  </si>
  <si>
    <t>848</t>
  </si>
  <si>
    <t>46.3</t>
  </si>
  <si>
    <t>1560</t>
  </si>
  <si>
    <t>1768</t>
  </si>
  <si>
    <t>2180</t>
  </si>
  <si>
    <t xml:space="preserve">  pit #64974C</t>
  </si>
  <si>
    <t>134B</t>
  </si>
  <si>
    <t>636485</t>
  </si>
  <si>
    <t>920</t>
  </si>
  <si>
    <t xml:space="preserve">  pit 636485, fast growth</t>
  </si>
  <si>
    <t>2890</t>
  </si>
  <si>
    <t>134C</t>
  </si>
  <si>
    <t>817</t>
  </si>
  <si>
    <t>134D</t>
  </si>
  <si>
    <t>635E2B</t>
  </si>
  <si>
    <t xml:space="preserve">  recap! PROBLEM  pit 635E2B 8.5yrs?</t>
  </si>
  <si>
    <t>1095</t>
  </si>
  <si>
    <t>1751</t>
  </si>
  <si>
    <t xml:space="preserve">  N Point Pit Ok</t>
  </si>
  <si>
    <t>2202</t>
  </si>
  <si>
    <t xml:space="preserve">  End N Ridge?? Pit ok</t>
  </si>
  <si>
    <t>2320</t>
  </si>
  <si>
    <t xml:space="preserve">  pit ok, BB [Chuck and Kirsten]</t>
  </si>
  <si>
    <t>2144</t>
  </si>
  <si>
    <t xml:space="preserve">  BB, PIT OK, stubby tail</t>
  </si>
  <si>
    <t>2230</t>
  </si>
  <si>
    <t xml:space="preserve">  pit OK, BB, stubby tail</t>
  </si>
  <si>
    <t>134E</t>
  </si>
  <si>
    <t>64CE9B6</t>
  </si>
  <si>
    <t xml:space="preserve">  new, 1/3 way on trail, 11.8/12.8 yrs</t>
  </si>
  <si>
    <t xml:space="preserve">  Big Beach Shrunk?</t>
  </si>
  <si>
    <t xml:space="preserve">  BB 11:23 new pit 64CE9B6 </t>
  </si>
  <si>
    <t>1192</t>
  </si>
  <si>
    <t>135A</t>
  </si>
  <si>
    <t xml:space="preserve">  male? 11.5 yrs?</t>
  </si>
  <si>
    <t>38.42</t>
  </si>
  <si>
    <t xml:space="preserve">  male</t>
  </si>
  <si>
    <t xml:space="preserve">  male? </t>
  </si>
  <si>
    <t>1400</t>
  </si>
  <si>
    <t>135B</t>
  </si>
  <si>
    <t>1FA172B</t>
  </si>
  <si>
    <t xml:space="preserve">  pit 1FA172B; big w beach</t>
  </si>
  <si>
    <t>1377</t>
  </si>
  <si>
    <t>1875</t>
  </si>
  <si>
    <t xml:space="preserve">  HB 3:00</t>
  </si>
  <si>
    <t xml:space="preserve">   blood pit ok</t>
  </si>
  <si>
    <t>45.9</t>
  </si>
  <si>
    <t>2303</t>
  </si>
  <si>
    <t xml:space="preserve">  pit ok HB </t>
  </si>
  <si>
    <t>2360</t>
  </si>
  <si>
    <t xml:space="preserve">  PIT 1FA172B [Chuck&amp;Kirsten] HB</t>
  </si>
  <si>
    <t>45.7</t>
  </si>
  <si>
    <t>2394</t>
  </si>
  <si>
    <t xml:space="preserve">  House beach, PIT OK, blood Chuck/Kirsten</t>
  </si>
  <si>
    <t>2535</t>
  </si>
  <si>
    <t xml:space="preserve">  pit OK, HB </t>
  </si>
  <si>
    <t>135C</t>
  </si>
  <si>
    <t>25.8</t>
  </si>
  <si>
    <t>6FD2A4F</t>
  </si>
  <si>
    <t xml:space="preserve">  camp kitchen</t>
  </si>
  <si>
    <t>529</t>
  </si>
  <si>
    <t xml:space="preserve">  E. Ridge, blood #95</t>
  </si>
  <si>
    <t xml:space="preserve">  new pit 6FD2A4F, HB</t>
  </si>
  <si>
    <t xml:space="preserve">  pit OK in chest, E Ridge, skin</t>
  </si>
  <si>
    <t xml:space="preserve">  pit ok, rocks S BB, pit in front of rt leg</t>
  </si>
  <si>
    <t xml:space="preserve">  BB pit ok pit in groin ultra=3</t>
  </si>
  <si>
    <t>Big beach; digits #5, 30, 100; small undeveloped follicles only; processed at night on boat</t>
  </si>
  <si>
    <t>pit ok pit tag in belly BB</t>
  </si>
  <si>
    <t>136A</t>
  </si>
  <si>
    <t xml:space="preserve">  8.5 yrs?</t>
  </si>
  <si>
    <t>136B</t>
  </si>
  <si>
    <t>64D1BB2</t>
  </si>
  <si>
    <t xml:space="preserve">  B27 nr house, female?</t>
  </si>
  <si>
    <t xml:space="preserve">  north point</t>
  </si>
  <si>
    <t>516</t>
  </si>
  <si>
    <t xml:space="preserve">  Near Big Beach</t>
  </si>
  <si>
    <t>658</t>
  </si>
  <si>
    <t xml:space="preserve">  BB 12:45 new pit 64D1BB2 </t>
  </si>
  <si>
    <t>747</t>
  </si>
  <si>
    <t xml:space="preserve">  pit ok BB?</t>
  </si>
  <si>
    <t>136C</t>
  </si>
  <si>
    <t>372</t>
  </si>
  <si>
    <t>636478D</t>
  </si>
  <si>
    <t xml:space="preserve">  new; north of house,  7.8 yrs</t>
  </si>
  <si>
    <t>407</t>
  </si>
  <si>
    <t xml:space="preserve">  camp, new pit 636478D</t>
  </si>
  <si>
    <t>863</t>
  </si>
  <si>
    <t xml:space="preserve">  Pit ok; N end [or is this 136B]</t>
  </si>
  <si>
    <t>136D</t>
  </si>
  <si>
    <t xml:space="preserve">  new, no pit, E Ridge, toe vial #60</t>
  </si>
  <si>
    <t>252</t>
  </si>
  <si>
    <t>E56</t>
  </si>
  <si>
    <t xml:space="preserve">  ER  E56, swab, sex?, no pit</t>
  </si>
  <si>
    <t>137A</t>
  </si>
  <si>
    <t xml:space="preserve">  male? 21.5 yrs?</t>
  </si>
  <si>
    <t>1320</t>
  </si>
  <si>
    <t xml:space="preserve">  probably female</t>
  </si>
  <si>
    <t>137B</t>
  </si>
  <si>
    <t>1FA75A5</t>
  </si>
  <si>
    <t xml:space="preserve">  new,  TBK13 interior, 9.7 yrs?</t>
  </si>
  <si>
    <t xml:space="preserve">  pit 1FA75A5; small s.w. beach male!</t>
  </si>
  <si>
    <t>1028</t>
  </si>
  <si>
    <t xml:space="preserve">  1/4 N on E ridge pit ok TO HALF MOON CAY</t>
  </si>
  <si>
    <t>137C</t>
  </si>
  <si>
    <t xml:space="preserve">   new, 1/3 way on trail from camp11.8 yrs, "female" must be male</t>
  </si>
  <si>
    <t>534</t>
  </si>
  <si>
    <t>137D</t>
  </si>
  <si>
    <t>815</t>
  </si>
  <si>
    <t>982000409784649</t>
  </si>
  <si>
    <t xml:space="preserve">  new; DY103 nr camp, 12.8 yrs</t>
  </si>
  <si>
    <t>C57</t>
  </si>
  <si>
    <t xml:space="preserve">  no pit, C57, BB, few black spots only, </t>
  </si>
  <si>
    <t>C276</t>
  </si>
  <si>
    <t xml:space="preserve">  Chuck BB skinny ultra=0 new pit 982000409784649</t>
  </si>
  <si>
    <t xml:space="preserve">  BB pit ok G96 fresh tail break, tourist</t>
  </si>
  <si>
    <t>137E</t>
  </si>
  <si>
    <t>145</t>
  </si>
  <si>
    <t xml:space="preserve"> new, no pit, E Ridge, skin, toe vial #64, #2 toe broken</t>
  </si>
  <si>
    <t>825DFB2</t>
  </si>
  <si>
    <t xml:space="preserve">recap new pit 825DFB2 #2 toe broken </t>
  </si>
  <si>
    <t>138A</t>
  </si>
  <si>
    <t>6367B4</t>
  </si>
  <si>
    <t xml:space="preserve">  14.5 yrs?</t>
  </si>
  <si>
    <t>1213</t>
  </si>
  <si>
    <t>1582</t>
  </si>
  <si>
    <t>1445</t>
  </si>
  <si>
    <t xml:space="preserve">  pit #63-67B4</t>
  </si>
  <si>
    <t>1710</t>
  </si>
  <si>
    <t xml:space="preserve">  pit ok 24.5 yrs?</t>
  </si>
  <si>
    <t xml:space="preserve">     869/198 (nest)</t>
  </si>
  <si>
    <t>138B</t>
  </si>
  <si>
    <t>138C</t>
  </si>
  <si>
    <t>672A9DA</t>
  </si>
  <si>
    <t xml:space="preserve">   new, 1/3 way on trail, 5.8/6.8 yrs</t>
  </si>
  <si>
    <t>679</t>
  </si>
  <si>
    <t xml:space="preserve">  new pit 672A9DA BB</t>
  </si>
  <si>
    <t>138D</t>
  </si>
  <si>
    <t>7CD4823</t>
  </si>
  <si>
    <t xml:space="preserve">  New ER no pit skin toe vial #40</t>
  </si>
  <si>
    <t>Q82</t>
  </si>
  <si>
    <t>Big beach; swab; digits #8, 30, 100</t>
  </si>
  <si>
    <t>1252</t>
  </si>
  <si>
    <t>E341</t>
  </si>
  <si>
    <t xml:space="preserve"> new pit 7CD4823 BB E341 swab scar Â½ down tail</t>
  </si>
  <si>
    <t>139A</t>
  </si>
  <si>
    <t xml:space="preserve">  male? 12.5 yrs?</t>
  </si>
  <si>
    <t>139B</t>
  </si>
  <si>
    <t>2001-06-17</t>
  </si>
  <si>
    <t>6365A42</t>
  </si>
  <si>
    <t xml:space="preserve">   new, big W beach, 9.8 yrs</t>
  </si>
  <si>
    <t xml:space="preserve">  CAY1 half N on E ridge</t>
  </si>
  <si>
    <t xml:space="preserve">  half way N on E ridge, new pit 6365A42</t>
  </si>
  <si>
    <t>503</t>
  </si>
  <si>
    <t xml:space="preserve">  BB 1:07 pit ok Bit Hassan </t>
  </si>
  <si>
    <t>139C</t>
  </si>
  <si>
    <t>126</t>
  </si>
  <si>
    <t>68A0FD8</t>
  </si>
  <si>
    <t xml:space="preserve">  new  location=?</t>
  </si>
  <si>
    <t>225</t>
  </si>
  <si>
    <t xml:space="preserve">  House </t>
  </si>
  <si>
    <t>340</t>
  </si>
  <si>
    <t xml:space="preserve">  House</t>
  </si>
  <si>
    <t xml:space="preserve">  new pit 68A0FD8, BB</t>
  </si>
  <si>
    <t>852</t>
  </si>
  <si>
    <t xml:space="preserve">  pit ok, skin, Big Beach  </t>
  </si>
  <si>
    <t>C39</t>
  </si>
  <si>
    <t xml:space="preserve">  pit ok, C39, BB, ventral line really vague,</t>
  </si>
  <si>
    <t xml:space="preserve">  pit ok, BB                     \TL vol 44</t>
  </si>
  <si>
    <t xml:space="preserve">  BB "female"  pit ok  G109 blood</t>
  </si>
  <si>
    <t>139D</t>
  </si>
  <si>
    <t>7CD5C2F</t>
  </si>
  <si>
    <t>E15</t>
  </si>
  <si>
    <t xml:space="preserve">  New BB E15 toe vial #27 swab no pit ultra=0</t>
  </si>
  <si>
    <t>E349</t>
  </si>
  <si>
    <t xml:space="preserve"> new pit 7CD5C2F BB E349 swab #4 toe broken</t>
  </si>
  <si>
    <t xml:space="preserve">  ca 18.5 yrs? 20.5 yrs?</t>
  </si>
  <si>
    <t xml:space="preserve">  regen</t>
  </si>
  <si>
    <t xml:space="preserve">  29.21+2.86</t>
  </si>
  <si>
    <t>1988</t>
  </si>
  <si>
    <t xml:space="preserve">  New  16.5 yrs?</t>
  </si>
  <si>
    <t>13C</t>
  </si>
  <si>
    <t>2.8</t>
  </si>
  <si>
    <t xml:space="preserve">   new, camp</t>
  </si>
  <si>
    <t xml:space="preserve">  DY26 SE point</t>
  </si>
  <si>
    <t>13D</t>
  </si>
  <si>
    <t xml:space="preserve">  north point  new   8.8 yrs</t>
  </si>
  <si>
    <t>13E</t>
  </si>
  <si>
    <t>6CED617</t>
  </si>
  <si>
    <t xml:space="preserve">  new in f/ N end Big Beach</t>
  </si>
  <si>
    <t>391</t>
  </si>
  <si>
    <t xml:space="preserve">  new pit 6CED617 BB</t>
  </si>
  <si>
    <t>643</t>
  </si>
  <si>
    <t xml:space="preserve">  BB, skinny, ultrasound, pit ok ultra=0</t>
  </si>
  <si>
    <t xml:space="preserve"> pit ok HB ultra</t>
  </si>
  <si>
    <t>13F</t>
  </si>
  <si>
    <t xml:space="preserve">  new, camp, toe vial #26 male!</t>
  </si>
  <si>
    <t>387</t>
  </si>
  <si>
    <t>1133</t>
  </si>
  <si>
    <t>7CD554D</t>
  </si>
  <si>
    <t xml:space="preserve"> new pit 7CD554D ER. This is really only 13F. misidentified as "113F" </t>
  </si>
  <si>
    <t>pit ok, not 113F error, HB</t>
  </si>
  <si>
    <t>showed up as 113F in the database, but is actually 13F</t>
  </si>
  <si>
    <t>14/0A</t>
  </si>
  <si>
    <t>6366A3A</t>
  </si>
  <si>
    <t>1375</t>
  </si>
  <si>
    <t>1952</t>
  </si>
  <si>
    <t xml:space="preserve">  BB, new pit 6366A3A</t>
  </si>
  <si>
    <t>2473</t>
  </si>
  <si>
    <t>2957</t>
  </si>
  <si>
    <t xml:space="preserve">  BB 2:20 Pit ok</t>
  </si>
  <si>
    <t>14/0B</t>
  </si>
  <si>
    <t>66BE217</t>
  </si>
  <si>
    <t>S rocks by Loo beach New pit 66BE217</t>
  </si>
  <si>
    <t>14/6A</t>
  </si>
  <si>
    <t xml:space="preserve">  HB  wt = 60 wrong</t>
  </si>
  <si>
    <t>14/6B</t>
  </si>
  <si>
    <t>14.1</t>
  </si>
  <si>
    <t>75381CF</t>
  </si>
  <si>
    <t xml:space="preserve">  new, toes kept, East ridge</t>
  </si>
  <si>
    <t>24.9</t>
  </si>
  <si>
    <t>315</t>
  </si>
  <si>
    <t xml:space="preserve">  HB, Pit 75381CF</t>
  </si>
  <si>
    <t>258</t>
  </si>
  <si>
    <t>291</t>
  </si>
  <si>
    <t xml:space="preserve">  pit ok,  HB, skin</t>
  </si>
  <si>
    <t xml:space="preserve">  HB pit ok #100 toenail gone skin ultra=4</t>
  </si>
  <si>
    <t>535</t>
  </si>
  <si>
    <t>House beach; digits #4, 6, 10; processed at night on boat</t>
  </si>
  <si>
    <t xml:space="preserve"> pit ok HB ultra   </t>
  </si>
  <si>
    <t>14/7A</t>
  </si>
  <si>
    <t xml:space="preserve">  new, toes kept, BB</t>
  </si>
  <si>
    <t>14/7B</t>
  </si>
  <si>
    <t>320</t>
  </si>
  <si>
    <t>782821A</t>
  </si>
  <si>
    <t xml:space="preserve">  New, North end 6.7 yrs? "female?"</t>
  </si>
  <si>
    <t xml:space="preserve">  tagged #782821A, N Rock, S14/7=S65</t>
  </si>
  <si>
    <t>E20</t>
  </si>
  <si>
    <t xml:space="preserve">  BB pit ok E20 skin swab ultra=0</t>
  </si>
  <si>
    <t>14/8A</t>
  </si>
  <si>
    <t>6B3C357</t>
  </si>
  <si>
    <t xml:space="preserve">  new pit 6B3C357, BB skin </t>
  </si>
  <si>
    <t>1238</t>
  </si>
  <si>
    <t>C61</t>
  </si>
  <si>
    <t xml:space="preserve">  pit ok C61 BB few blk ventr spots, TLvol192</t>
  </si>
  <si>
    <t>1600</t>
  </si>
  <si>
    <t>C102</t>
  </si>
  <si>
    <t xml:space="preserve">  C-102 BB; vague ventral stripe; no PIT? Chuck </t>
  </si>
  <si>
    <t>1700</t>
  </si>
  <si>
    <t xml:space="preserve">  pit ok,  ER, dorsal=61, nuchal=17</t>
  </si>
  <si>
    <t xml:space="preserve">  E124 pit ok E ridge</t>
  </si>
  <si>
    <t>2690</t>
  </si>
  <si>
    <t>14/8B</t>
  </si>
  <si>
    <t>23.6</t>
  </si>
  <si>
    <t>78247DB</t>
  </si>
  <si>
    <t>242</t>
  </si>
  <si>
    <t xml:space="preserve">  recap skin </t>
  </si>
  <si>
    <t xml:space="preserve">  pit #78247DB BB S4</t>
  </si>
  <si>
    <t>14/8C</t>
  </si>
  <si>
    <t>7828053</t>
  </si>
  <si>
    <t xml:space="preserve">  new; #22 toes BB</t>
  </si>
  <si>
    <t>659</t>
  </si>
  <si>
    <t xml:space="preserve">  Rocks north of east ridge, no pit</t>
  </si>
  <si>
    <t>642</t>
  </si>
  <si>
    <t xml:space="preserve">  tagged #7828053, N Rocks</t>
  </si>
  <si>
    <t>14/8D</t>
  </si>
  <si>
    <t>782B0C7</t>
  </si>
  <si>
    <t xml:space="preserve">  new, North end Thought marked 14/9B</t>
  </si>
  <si>
    <t>285</t>
  </si>
  <si>
    <t xml:space="preserve">  Rocks north of east ridge, no pit, skin</t>
  </si>
  <si>
    <t>390</t>
  </si>
  <si>
    <t xml:space="preserve">  pit tagged #782B0C7, N Rocks  male! 14/8!</t>
  </si>
  <si>
    <t xml:space="preserve">  Interior nr camp pit ok</t>
  </si>
  <si>
    <t>14/9A</t>
  </si>
  <si>
    <t>200</t>
  </si>
  <si>
    <t>782627A</t>
  </si>
  <si>
    <t xml:space="preserve">  BB </t>
  </si>
  <si>
    <t xml:space="preserve">  PIT 782627A, Skin, Big Beach </t>
  </si>
  <si>
    <t xml:space="preserve">  pit ok BB S21</t>
  </si>
  <si>
    <t>C41</t>
  </si>
  <si>
    <t xml:space="preserve">  pit ok, C41 BB no ventral stripe, TL vol 66</t>
  </si>
  <si>
    <t>C177</t>
  </si>
  <si>
    <t xml:space="preserve">  0782-627A C177 BB; no stripe Chuck  </t>
  </si>
  <si>
    <t>C224</t>
  </si>
  <si>
    <t xml:space="preserve">  pit ok, BB, must be C224</t>
  </si>
  <si>
    <t xml:space="preserve">  S Rocks no E pit ok ultra=5</t>
  </si>
  <si>
    <t>14/9C</t>
  </si>
  <si>
    <t>7AC2C1C</t>
  </si>
  <si>
    <t xml:space="preserve">  new, toes # 11, BB skin "female"</t>
  </si>
  <si>
    <t>E63</t>
  </si>
  <si>
    <t xml:space="preserve">  BB E63 new pit 7AC2C1C, no photo</t>
  </si>
  <si>
    <t>2445</t>
  </si>
  <si>
    <t>E328</t>
  </si>
  <si>
    <t xml:space="preserve"> pit ok BB </t>
  </si>
  <si>
    <t>14/9D</t>
  </si>
  <si>
    <t>781920B</t>
  </si>
  <si>
    <t xml:space="preserve">  New, rocks N South Beach, No PIT, Skin was 4/9B "fem"</t>
  </si>
  <si>
    <t xml:space="preserve">  recap tagged #781920B, BB, skin 10 clip new </t>
  </si>
  <si>
    <t>C108</t>
  </si>
  <si>
    <t xml:space="preserve">  781920B C-108 BB; no stripe; Chuck</t>
  </si>
  <si>
    <t>1835</t>
  </si>
  <si>
    <t>C290</t>
  </si>
  <si>
    <t>2610</t>
  </si>
  <si>
    <t xml:space="preserve">  BB pit ok G78 (98?) blood</t>
  </si>
  <si>
    <t>2930</t>
  </si>
  <si>
    <t>140/0A</t>
  </si>
  <si>
    <t>28.58</t>
  </si>
  <si>
    <t>4D00DC</t>
  </si>
  <si>
    <t>32.07</t>
  </si>
  <si>
    <t>652</t>
  </si>
  <si>
    <t xml:space="preserve">   pit 4D-00DC</t>
  </si>
  <si>
    <t xml:space="preserve"> pit OK</t>
  </si>
  <si>
    <t xml:space="preserve">   pit not checked, male?</t>
  </si>
  <si>
    <t>19.8</t>
  </si>
  <si>
    <t xml:space="preserve">      915/184 (nest)</t>
  </si>
  <si>
    <t>1036</t>
  </si>
  <si>
    <t xml:space="preserve">    pit ok; transm: #148.138"_2.0; BB</t>
  </si>
  <si>
    <t xml:space="preserve">  House Beach</t>
  </si>
  <si>
    <t xml:space="preserve"> BB, pit ok</t>
  </si>
  <si>
    <t>1195</t>
  </si>
  <si>
    <t xml:space="preserve">  WCS9  Big Beach pit ok</t>
  </si>
  <si>
    <t xml:space="preserve">  BB 10:05 Pit ok </t>
  </si>
  <si>
    <t>1158</t>
  </si>
  <si>
    <t>1297</t>
  </si>
  <si>
    <t xml:space="preserve">  House beach, PIT OK 4D00DC, blood #34</t>
  </si>
  <si>
    <t>1197</t>
  </si>
  <si>
    <t xml:space="preserve">  pit ok  BB [Chuck Knapp]</t>
  </si>
  <si>
    <t>140/0B</t>
  </si>
  <si>
    <t>270</t>
  </si>
  <si>
    <t xml:space="preserve">  new  As "190/0"???</t>
  </si>
  <si>
    <t>140B</t>
  </si>
  <si>
    <t>F62C43</t>
  </si>
  <si>
    <t xml:space="preserve">  new pit F6-2C43 18.5 yrs?</t>
  </si>
  <si>
    <t xml:space="preserve">  pit ok  "male"</t>
  </si>
  <si>
    <t xml:space="preserve">  B32 center island, male!!, pit ok</t>
  </si>
  <si>
    <t xml:space="preserve">  just W of kitchen</t>
  </si>
  <si>
    <t xml:space="preserve">  loc=?, pit ok</t>
  </si>
  <si>
    <t xml:space="preserve">  Peninsula Behind House Pit ok</t>
  </si>
  <si>
    <t>1045</t>
  </si>
  <si>
    <t>1457</t>
  </si>
  <si>
    <t xml:space="preserve">  E. Ridge, PIT OK F62C43 blood #30</t>
  </si>
  <si>
    <t>140C</t>
  </si>
  <si>
    <t xml:space="preserve">   new, big W beach, 11.8-13.8 yrs.</t>
  </si>
  <si>
    <t>140D</t>
  </si>
  <si>
    <t>783AF81</t>
  </si>
  <si>
    <t xml:space="preserve">   New BB pustule left chest, new pit 783AF81toe vial #41 ultra=0</t>
  </si>
  <si>
    <t xml:space="preserve">female </t>
  </si>
  <si>
    <t>1322</t>
  </si>
  <si>
    <t>706B4B</t>
  </si>
  <si>
    <t>2660</t>
  </si>
  <si>
    <t>3205</t>
  </si>
  <si>
    <t>3783</t>
  </si>
  <si>
    <t xml:space="preserve">  missing #60 nail regen 36+4.3</t>
  </si>
  <si>
    <t>3241</t>
  </si>
  <si>
    <t xml:space="preserve">  38.5+4.0     regen</t>
  </si>
  <si>
    <t>3343</t>
  </si>
  <si>
    <t xml:space="preserve">  38.2+3.5 regen</t>
  </si>
  <si>
    <t>3558</t>
  </si>
  <si>
    <t xml:space="preserve">  pit #70-6B4B, 38.0+4.4 regen.</t>
  </si>
  <si>
    <t>141B</t>
  </si>
  <si>
    <t>F699F4</t>
  </si>
  <si>
    <t xml:space="preserve">  regen "new" 17.5 yrs?</t>
  </si>
  <si>
    <t>1707</t>
  </si>
  <si>
    <t xml:space="preserve">  regen check svl</t>
  </si>
  <si>
    <t>1748</t>
  </si>
  <si>
    <t xml:space="preserve">  22.5+7.8</t>
  </si>
  <si>
    <t>1880</t>
  </si>
  <si>
    <t xml:space="preserve">  22.3+7.7 regen</t>
  </si>
  <si>
    <t xml:space="preserve">  23.0+7.6 regen</t>
  </si>
  <si>
    <t xml:space="preserve">  pit #F6-99F4, 23.0+8.1 regen.</t>
  </si>
  <si>
    <t xml:space="preserve">  pit ok  23.2+7.8</t>
  </si>
  <si>
    <t xml:space="preserve">  23.7+7.8 regen  pit ok</t>
  </si>
  <si>
    <t>2040</t>
  </si>
  <si>
    <t xml:space="preserve">  big W beach, 23.0+8.1, pit ok</t>
  </si>
  <si>
    <t>2001-06-21</t>
  </si>
  <si>
    <t xml:space="preserve">     879/166(nest)</t>
  </si>
  <si>
    <t>2035</t>
  </si>
  <si>
    <t xml:space="preserve">  24.5+8.2 regen; pit ok; tidbit D; BB</t>
  </si>
  <si>
    <t>2002-06-24</t>
  </si>
  <si>
    <t xml:space="preserve">     874/190   (nest)</t>
  </si>
  <si>
    <t>2388</t>
  </si>
  <si>
    <t xml:space="preserve">  BB, pit ok, 23.1+8.1 regen.</t>
  </si>
  <si>
    <t xml:space="preserve">  23.2+8.1 regen Big Beach Pit Ok</t>
  </si>
  <si>
    <t>2190</t>
  </si>
  <si>
    <t xml:space="preserve">  BB 23.5+8.2</t>
  </si>
  <si>
    <t xml:space="preserve">  pit ok, 24.0+8.2 regen LOC=?</t>
  </si>
  <si>
    <t>1750</t>
  </si>
  <si>
    <t xml:space="preserve">  pit ok regen 24.0+8.2 BB</t>
  </si>
  <si>
    <t xml:space="preserve">  BB, 24.0+8.2 regen, F699F4 ok, blood sample #99</t>
  </si>
  <si>
    <t xml:space="preserve">  pit OK, BB, tail regen 23.5+8.3</t>
  </si>
  <si>
    <t xml:space="preserve">  23.0+8.2 regen, pit ok, BB skin </t>
  </si>
  <si>
    <t xml:space="preserve">   24.0 + 8.0, S Beach, Pit OK, Bump on chest</t>
  </si>
  <si>
    <t>141C</t>
  </si>
  <si>
    <t>2001-06-29</t>
  </si>
  <si>
    <t xml:space="preserve">   new, 1/4 way N on trail,10.8 yrs.</t>
  </si>
  <si>
    <t>141D</t>
  </si>
  <si>
    <t>2002-06-28</t>
  </si>
  <si>
    <t xml:space="preserve">  north rocks  #9 toe broken  new</t>
  </si>
  <si>
    <t xml:space="preserve">  NW rocks, #9 toe broken</t>
  </si>
  <si>
    <t>141E</t>
  </si>
  <si>
    <t>7ABC083</t>
  </si>
  <si>
    <t xml:space="preserve">  New BB new pit 7ABC083 toe vial #45</t>
  </si>
  <si>
    <t>872</t>
  </si>
  <si>
    <t>E348</t>
  </si>
  <si>
    <t xml:space="preserve"> pit ok BB E348 swab</t>
  </si>
  <si>
    <t>142A</t>
  </si>
  <si>
    <t>33.34</t>
  </si>
  <si>
    <t>F810FC</t>
  </si>
  <si>
    <t xml:space="preserve">  missing #2 toenail</t>
  </si>
  <si>
    <t>1968</t>
  </si>
  <si>
    <t>2500</t>
  </si>
  <si>
    <t xml:space="preserve">  #8 nail gone</t>
  </si>
  <si>
    <t>2895</t>
  </si>
  <si>
    <t xml:space="preserve">  pit #F8-10FC</t>
  </si>
  <si>
    <t>142B</t>
  </si>
  <si>
    <t xml:space="preserve">   just E of SW beach</t>
  </si>
  <si>
    <t xml:space="preserve">   rocks W of loo beach, wt=850?</t>
  </si>
  <si>
    <t>142C</t>
  </si>
  <si>
    <t>828D2DB</t>
  </si>
  <si>
    <t xml:space="preserve">  New E141 interior swab 5.7 or 6.7 yrs, no pit</t>
  </si>
  <si>
    <t>recap new pit 828D2DB BB #9 toe broken BB</t>
  </si>
  <si>
    <t>143A</t>
  </si>
  <si>
    <t>40.32</t>
  </si>
  <si>
    <t xml:space="preserve">  17.5 yrs?</t>
  </si>
  <si>
    <t xml:space="preserve">  "male"</t>
  </si>
  <si>
    <t xml:space="preserve">  SV=36.0?</t>
  </si>
  <si>
    <t>143B</t>
  </si>
  <si>
    <t>636554B</t>
  </si>
  <si>
    <t xml:space="preserve">  BB, new pit 636554B</t>
  </si>
  <si>
    <t xml:space="preserve">  just in from BB 10:05 Pit ok</t>
  </si>
  <si>
    <t>143C</t>
  </si>
  <si>
    <t>64CE283</t>
  </si>
  <si>
    <t xml:space="preserve">   new, rocks S of big W beach, 6.8 yrs</t>
  </si>
  <si>
    <t xml:space="preserve">  Pit 64CE283  Rocks S of Big Beach</t>
  </si>
  <si>
    <t>518</t>
  </si>
  <si>
    <t xml:space="preserve">  BB 10:08 Pit ok</t>
  </si>
  <si>
    <t>853</t>
  </si>
  <si>
    <t xml:space="preserve">  pit ok rocks S of BB</t>
  </si>
  <si>
    <t xml:space="preserve">  SW, PIT OK, little blood #73</t>
  </si>
  <si>
    <t>892</t>
  </si>
  <si>
    <t xml:space="preserve">  West Rocks, Skin, Pit OK</t>
  </si>
  <si>
    <t>144A</t>
  </si>
  <si>
    <t>144B</t>
  </si>
  <si>
    <t>1462</t>
  </si>
  <si>
    <t>705A42</t>
  </si>
  <si>
    <t>1650</t>
  </si>
  <si>
    <t xml:space="preserve">  pit 70-5A42</t>
  </si>
  <si>
    <t xml:space="preserve">  N end of E ridge very skinny</t>
  </si>
  <si>
    <t>144C</t>
  </si>
  <si>
    <t xml:space="preserve">   new, rocks S of big W beach</t>
  </si>
  <si>
    <t>144D</t>
  </si>
  <si>
    <t>7CD824B</t>
  </si>
  <si>
    <t xml:space="preserve">  New HB new pit 7CD824B female? ultra=0 immature</t>
  </si>
  <si>
    <t>7CD824DB</t>
  </si>
  <si>
    <t>145A</t>
  </si>
  <si>
    <t>61</t>
  </si>
  <si>
    <t>68A2103</t>
  </si>
  <si>
    <t xml:space="preserve">  KR5 BB,  "female"</t>
  </si>
  <si>
    <t xml:space="preserve">  1/3 N on trail; skinny TL, male!!</t>
  </si>
  <si>
    <t xml:space="preserve">  new pit 68A2103 BB</t>
  </si>
  <si>
    <t>145B</t>
  </si>
  <si>
    <t xml:space="preserve">  new; DY30 2/3 N on E ridge</t>
  </si>
  <si>
    <t>145C</t>
  </si>
  <si>
    <t>7AC6408</t>
  </si>
  <si>
    <t xml:space="preserve">  New BB #2 broken new pit 7AC6408 toe vial #44 ultra=0</t>
  </si>
  <si>
    <t>146A</t>
  </si>
  <si>
    <t>16.83</t>
  </si>
  <si>
    <t>146B</t>
  </si>
  <si>
    <t>754BE86</t>
  </si>
  <si>
    <t xml:space="preserve">   new, W of patio, 5.8 yrs.</t>
  </si>
  <si>
    <t xml:space="preserve">  LB = long (E) beach?</t>
  </si>
  <si>
    <t>458</t>
  </si>
  <si>
    <t xml:space="preserve">  near camp</t>
  </si>
  <si>
    <t xml:space="preserve">  New pit 754BE86; #2 toe broken; N rocks </t>
  </si>
  <si>
    <t>146C</t>
  </si>
  <si>
    <t>606</t>
  </si>
  <si>
    <t>63653CF</t>
  </si>
  <si>
    <t xml:space="preserve">  new; DY25 SE point</t>
  </si>
  <si>
    <t xml:space="preserve">  N end of E ridge, new pit 63653CF</t>
  </si>
  <si>
    <t>146D</t>
  </si>
  <si>
    <t>7CD5A1B</t>
  </si>
  <si>
    <t xml:space="preserve">  New interior new pit 7CD5A1B </t>
  </si>
  <si>
    <t>147/70</t>
  </si>
  <si>
    <t xml:space="preserve"> pit ok BB stubby=31.2 weight suspect!</t>
  </si>
  <si>
    <t>147A</t>
  </si>
  <si>
    <t>15.88</t>
  </si>
  <si>
    <t>58</t>
  </si>
  <si>
    <t xml:space="preserve">  DY105 loo beach, male! Not seen 14 yrs</t>
  </si>
  <si>
    <t>147B</t>
  </si>
  <si>
    <t>6E19FB9</t>
  </si>
  <si>
    <t xml:space="preserve">   new, rocks N of big W beach</t>
  </si>
  <si>
    <t>147</t>
  </si>
  <si>
    <t xml:space="preserve">  CY4 2/3 N on E ridge, female?</t>
  </si>
  <si>
    <t xml:space="preserve">  E Beach</t>
  </si>
  <si>
    <t>486</t>
  </si>
  <si>
    <t>586</t>
  </si>
  <si>
    <t xml:space="preserve">  BB, blood #76</t>
  </si>
  <si>
    <t>544</t>
  </si>
  <si>
    <t xml:space="preserve">  pit 6E19FB9, #70 toe broken naturally, BB</t>
  </si>
  <si>
    <t xml:space="preserve">  pit ok, #70 toe missing so now 147/70, BB skin </t>
  </si>
  <si>
    <t xml:space="preserve">    800  pit ok, BB "147/70"</t>
  </si>
  <si>
    <t xml:space="preserve">  pit ok,  was 147B  loc?  "140/77"</t>
  </si>
  <si>
    <t xml:space="preserve">    845  BB pit ok ultra=6</t>
  </si>
  <si>
    <t>pit ok skinny, was 147B, now 177/40B, #70 new toe gone</t>
  </si>
  <si>
    <t>147C</t>
  </si>
  <si>
    <t>57</t>
  </si>
  <si>
    <t>6DF5446</t>
  </si>
  <si>
    <t xml:space="preserve">  new; CY103 SE point</t>
  </si>
  <si>
    <t>343</t>
  </si>
  <si>
    <t xml:space="preserve">  13.0+3.4 regen BB</t>
  </si>
  <si>
    <t xml:space="preserve">  regen 15.8+4.0 no pit BB</t>
  </si>
  <si>
    <t xml:space="preserve">  BB, 17.8+4.5 regen, blood #1, PIT 6DF5446</t>
  </si>
  <si>
    <t xml:space="preserve">  pit OK, BB, tail regen 20.2+4.8</t>
  </si>
  <si>
    <t xml:space="preserve">  pit ok   BB  tail 21.6+5.2 [Chuck Knapp]</t>
  </si>
  <si>
    <t xml:space="preserve">   25.7+5.7 regen, Skin, Big Beach </t>
  </si>
  <si>
    <t xml:space="preserve">    pit ok, 26.5+5.5 regen, deceased loc?</t>
  </si>
  <si>
    <t>148A</t>
  </si>
  <si>
    <t>1FABF6F</t>
  </si>
  <si>
    <t xml:space="preserve">  pit 1FABF6F   </t>
  </si>
  <si>
    <t xml:space="preserve">     nested 5 July, but couldn"Žt find</t>
  </si>
  <si>
    <t xml:space="preserve">  pit ok; big w beach, possibly nested</t>
  </si>
  <si>
    <t>1482</t>
  </si>
  <si>
    <t xml:space="preserve">  Pit ok BB</t>
  </si>
  <si>
    <t>1403</t>
  </si>
  <si>
    <t xml:space="preserve">  House beach, PIT OK 1FABF6F, blood #104</t>
  </si>
  <si>
    <t xml:space="preserve">  pit ok East Ridge</t>
  </si>
  <si>
    <t>148B</t>
  </si>
  <si>
    <t>1365</t>
  </si>
  <si>
    <t>148C</t>
  </si>
  <si>
    <t>6B37CD6</t>
  </si>
  <si>
    <t xml:space="preserve">   new, 11.6+6.3 regen, W end of2 trail, 6.8 or 7.8 yrs.</t>
  </si>
  <si>
    <t xml:space="preserve">  11.6+6.3 regen; CY37 N end E ridge</t>
  </si>
  <si>
    <t xml:space="preserve">  11.5+6.5 Regen Big Beach</t>
  </si>
  <si>
    <t xml:space="preserve">  13.0+6.7 regen N End Center</t>
  </si>
  <si>
    <t xml:space="preserve">  new pit 6B37CD6, BB, tail regen 13.2+7.1</t>
  </si>
  <si>
    <t xml:space="preserve">  pit ok, 13.9+7.1 regen BB</t>
  </si>
  <si>
    <t xml:space="preserve">  14.5+7.0 regen, BB, pit ok, skin </t>
  </si>
  <si>
    <t xml:space="preserve">  pit ok, BB, 14.2+7.2 regen, skin</t>
  </si>
  <si>
    <t>148D</t>
  </si>
  <si>
    <t>66C07F9</t>
  </si>
  <si>
    <t xml:space="preserve">  new; DY111 N end E ridge  12.7 yr?</t>
  </si>
  <si>
    <t>987</t>
  </si>
  <si>
    <t xml:space="preserve">  Just in from BB 12:00 New pit 66C07F9 </t>
  </si>
  <si>
    <t xml:space="preserve">  pit ok, BB skinny [Chuck and Kirsten]</t>
  </si>
  <si>
    <t xml:space="preserve">   fresh DEAD s rocks; good fat bodies </t>
  </si>
  <si>
    <t>149A</t>
  </si>
  <si>
    <t>2497</t>
  </si>
  <si>
    <t>149B</t>
  </si>
  <si>
    <t>149C</t>
  </si>
  <si>
    <t>67068A9</t>
  </si>
  <si>
    <t>CY119SE</t>
  </si>
  <si>
    <t xml:space="preserve">  new?; (old paint white on back); CY119SE point, unsolveable, 7.7 yrs</t>
  </si>
  <si>
    <t>469</t>
  </si>
  <si>
    <t xml:space="preserve">  100ft NW camp</t>
  </si>
  <si>
    <t xml:space="preserve">  BB New pit 67068A9 ~10.7 yrs</t>
  </si>
  <si>
    <t xml:space="preserve">  pit ok, N End Center</t>
  </si>
  <si>
    <t xml:space="preserve">  pit ok, BB skin   blood</t>
  </si>
  <si>
    <t xml:space="preserve">  pit ok BB skin S3</t>
  </si>
  <si>
    <t>1485</t>
  </si>
  <si>
    <t xml:space="preserve">  pit ok, S. beach, dorsal=61 nuchal =19, skin</t>
  </si>
  <si>
    <t>149D</t>
  </si>
  <si>
    <t>82653C0</t>
  </si>
  <si>
    <t>E23</t>
  </si>
  <si>
    <t xml:space="preserve">  New, BB E23, swab, toe vial #12</t>
  </si>
  <si>
    <t>recap new pit 82653C0 BB</t>
  </si>
  <si>
    <t>149E</t>
  </si>
  <si>
    <t>7ACC09D</t>
  </si>
  <si>
    <t xml:space="preserve">  New BB new pit 7ACC09D toe vial #46 ultra=8</t>
  </si>
  <si>
    <t>1310</t>
  </si>
  <si>
    <t>2865</t>
  </si>
  <si>
    <t>1F9F680</t>
  </si>
  <si>
    <t xml:space="preserve">  pit 1F9F680 tail stubby?</t>
  </si>
  <si>
    <t>1285</t>
  </si>
  <si>
    <t xml:space="preserve">  big W beach, pit ok</t>
  </si>
  <si>
    <t xml:space="preserve">  pit ok;tidbit 06 attached; big w beach</t>
  </si>
  <si>
    <t xml:space="preserve">  NE rocks; tidbit 06 removed</t>
  </si>
  <si>
    <t>1265</t>
  </si>
  <si>
    <t xml:space="preserve">  WCS36 Near Big Beach ca 29.5yr</t>
  </si>
  <si>
    <t>14C</t>
  </si>
  <si>
    <t>1FAB169</t>
  </si>
  <si>
    <t xml:space="preserve">  new  pit 1FAB169 14.5 yrs?</t>
  </si>
  <si>
    <t>14D</t>
  </si>
  <si>
    <t xml:space="preserve">   left in bag on N rocks but fine;BM= 370; female? new 8.8 yrs</t>
  </si>
  <si>
    <t>14E</t>
  </si>
  <si>
    <t>7829AEA</t>
  </si>
  <si>
    <t xml:space="preserve">  E Ridge, NEW  "male"</t>
  </si>
  <si>
    <t xml:space="preserve">  pit #7829AEA, ER #9 toe broken S62 ultra 2+2</t>
  </si>
  <si>
    <t>14F</t>
  </si>
  <si>
    <t>82873A2</t>
  </si>
  <si>
    <t xml:space="preserve">  new camp, toe vial #27, S58 ultra 1+1</t>
  </si>
  <si>
    <t>recap new pit 82873A2 ER interior</t>
  </si>
  <si>
    <t>15/0A</t>
  </si>
  <si>
    <t>64CFCE5</t>
  </si>
  <si>
    <t xml:space="preserve">  new  </t>
  </si>
  <si>
    <t>410</t>
  </si>
  <si>
    <t>661</t>
  </si>
  <si>
    <t xml:space="preserve">  Pit 64CFCE5  Big Beach</t>
  </si>
  <si>
    <t>15/0B</t>
  </si>
  <si>
    <t>811</t>
  </si>
  <si>
    <t>6364D7B</t>
  </si>
  <si>
    <t xml:space="preserve">  BB, new pit 6364D7B</t>
  </si>
  <si>
    <t>1535</t>
  </si>
  <si>
    <t>15/6A</t>
  </si>
  <si>
    <t>538</t>
  </si>
  <si>
    <t>753A5E3</t>
  </si>
  <si>
    <t xml:space="preserve">  pit 753A5E3, BB</t>
  </si>
  <si>
    <t>761</t>
  </si>
  <si>
    <t xml:space="preserve">  pit ok, E Ridge, S15/6=68 ultra 2+1</t>
  </si>
  <si>
    <t>15/6B</t>
  </si>
  <si>
    <t xml:space="preserve">  new, Toes kept, East ridge</t>
  </si>
  <si>
    <t>15/7A</t>
  </si>
  <si>
    <t>15/7B</t>
  </si>
  <si>
    <t>7826ED6</t>
  </si>
  <si>
    <t xml:space="preserve">  new, Interior</t>
  </si>
  <si>
    <t xml:space="preserve">  tagged #7826ED6, BB</t>
  </si>
  <si>
    <t xml:space="preserve">  pit ok, N. end</t>
  </si>
  <si>
    <t>1890</t>
  </si>
  <si>
    <t>E43</t>
  </si>
  <si>
    <t xml:space="preserve">  BB pit ok E43 swab</t>
  </si>
  <si>
    <t>2370</t>
  </si>
  <si>
    <t xml:space="preserve"> pit ok ER pit at left hip</t>
  </si>
  <si>
    <t>15/7C</t>
  </si>
  <si>
    <t>78247CD</t>
  </si>
  <si>
    <t xml:space="preserve">  new, toes #9, BB</t>
  </si>
  <si>
    <t>646</t>
  </si>
  <si>
    <t xml:space="preserve">  pit 78247CD, Big Beach, Skin</t>
  </si>
  <si>
    <t>C60</t>
  </si>
  <si>
    <t xml:space="preserve">  pit ok, C60, BB no ventral stripe, TL vol 88</t>
  </si>
  <si>
    <t>1240</t>
  </si>
  <si>
    <t>E62</t>
  </si>
  <si>
    <t xml:space="preserve">  BB E62 pit ok swab ultra=0</t>
  </si>
  <si>
    <t>15/8A</t>
  </si>
  <si>
    <t>175</t>
  </si>
  <si>
    <t>7533DBF</t>
  </si>
  <si>
    <t xml:space="preserve">  new, toes kept, BB, tail regen 9.5+5.2</t>
  </si>
  <si>
    <t>397</t>
  </si>
  <si>
    <t xml:space="preserve">  12.9+6.5 regen, blood, no pit, BB skin fem?</t>
  </si>
  <si>
    <t xml:space="preserve">  Regen 15.2 + 7.4, Pit 7533DBF, BB, Skin</t>
  </si>
  <si>
    <t>15/8B</t>
  </si>
  <si>
    <t>15/9A</t>
  </si>
  <si>
    <t>277</t>
  </si>
  <si>
    <t xml:space="preserve">  new, toes kept, South Beach "female?"</t>
  </si>
  <si>
    <t>15/9B</t>
  </si>
  <si>
    <t>7AC6B7F</t>
  </si>
  <si>
    <t xml:space="preserve">  new, BB skin  toes #3</t>
  </si>
  <si>
    <t>346</t>
  </si>
  <si>
    <t>C246</t>
  </si>
  <si>
    <t xml:space="preserve">  no pit,  BB, C246 female!</t>
  </si>
  <si>
    <t xml:space="preserve">  BB; digit 90? NEW PIT 7AC6B7F G112 blood</t>
  </si>
  <si>
    <t>E61</t>
  </si>
  <si>
    <t xml:space="preserve">  BB E61 pit ok swab  ultra=5</t>
  </si>
  <si>
    <t>age incorrect</t>
  </si>
  <si>
    <t>150/0A</t>
  </si>
  <si>
    <t>32.39</t>
  </si>
  <si>
    <t>963</t>
  </si>
  <si>
    <t>150/0B</t>
  </si>
  <si>
    <t xml:space="preserve">  new, tail stubby, patio, 14.8 yrs. This or next one dead in 2004</t>
  </si>
  <si>
    <t>150/0C</t>
  </si>
  <si>
    <t xml:space="preserve">  new; DY107 S end?, 10.8 yrs</t>
  </si>
  <si>
    <t>2375</t>
  </si>
  <si>
    <t xml:space="preserve">  regen; #50 toe gone 20.5 yrs?</t>
  </si>
  <si>
    <t>150B</t>
  </si>
  <si>
    <t>670CA11</t>
  </si>
  <si>
    <t xml:space="preserve">  W of patio</t>
  </si>
  <si>
    <t xml:space="preserve">  BB 4:30 new pit 670CA11</t>
  </si>
  <si>
    <t>G18</t>
  </si>
  <si>
    <t xml:space="preserve">  Chuck BB pit ok ultra=5 skinny</t>
  </si>
  <si>
    <t>150C</t>
  </si>
  <si>
    <t>6363AEB</t>
  </si>
  <si>
    <t xml:space="preserve">  KH11 interior, male!, new 11.7 yrs</t>
  </si>
  <si>
    <t xml:space="preserve">  BB, new pit 6363AEB</t>
  </si>
  <si>
    <t>1505</t>
  </si>
  <si>
    <t xml:space="preserve">  Big Beach Pit Ok </t>
  </si>
  <si>
    <t>1688</t>
  </si>
  <si>
    <t>2530</t>
  </si>
  <si>
    <t xml:space="preserve">  pit ok, palm center [Chuck and Kirsten]</t>
  </si>
  <si>
    <t>16.19</t>
  </si>
  <si>
    <t>63</t>
  </si>
  <si>
    <t>1FA42D9</t>
  </si>
  <si>
    <t xml:space="preserve">  btw loo &amp; SW beaches, pit 1FA42D9</t>
  </si>
  <si>
    <t xml:space="preserve">  pit ok; DY5 half N on E ridge</t>
  </si>
  <si>
    <t>151B</t>
  </si>
  <si>
    <t xml:space="preserve">  New E140 swab E ridge no pit</t>
  </si>
  <si>
    <t>2070</t>
  </si>
  <si>
    <t xml:space="preserve">  20.5 yrs?</t>
  </si>
  <si>
    <t>49.85</t>
  </si>
  <si>
    <t>2188</t>
  </si>
  <si>
    <t>2233</t>
  </si>
  <si>
    <t xml:space="preserve">  scar on left forefoot</t>
  </si>
  <si>
    <t>152B</t>
  </si>
  <si>
    <t>6366857</t>
  </si>
  <si>
    <t xml:space="preserve">   881/202 (nest)</t>
  </si>
  <si>
    <t>1004</t>
  </si>
  <si>
    <t xml:space="preserve">  transmitter: #148.208 "_1.0;big w beach</t>
  </si>
  <si>
    <t>2002-07-11</t>
  </si>
  <si>
    <t xml:space="preserve">     879/206   (nest)</t>
  </si>
  <si>
    <t xml:space="preserve">  BB, new pit 6366857</t>
  </si>
  <si>
    <t>1144</t>
  </si>
  <si>
    <t>1205</t>
  </si>
  <si>
    <t xml:space="preserve">  BB, PIT OK, blood #86</t>
  </si>
  <si>
    <t>1335</t>
  </si>
  <si>
    <t xml:space="preserve">  pit ok, BB </t>
  </si>
  <si>
    <t xml:space="preserve">  pit ok, BB, skin </t>
  </si>
  <si>
    <t>C172</t>
  </si>
  <si>
    <t xml:space="preserve">  6366857 C172 BB; no ventr stripe Chuck  </t>
  </si>
  <si>
    <t xml:space="preserve">  BB pit ok stubby tail tip</t>
  </si>
  <si>
    <t>152C</t>
  </si>
  <si>
    <t>6DFB241</t>
  </si>
  <si>
    <t xml:space="preserve">  new; CY116 half N on E ridge</t>
  </si>
  <si>
    <t xml:space="preserve">  LOC=? </t>
  </si>
  <si>
    <t>846</t>
  </si>
  <si>
    <t xml:space="preserve">  #7 toe broken BB</t>
  </si>
  <si>
    <t>1148</t>
  </si>
  <si>
    <t xml:space="preserve">  new pit 6DFB241 BB</t>
  </si>
  <si>
    <t xml:space="preserve">  pit ok  rocks S BB  [Chuck Knapp]</t>
  </si>
  <si>
    <t>2110</t>
  </si>
  <si>
    <t>2691</t>
  </si>
  <si>
    <t xml:space="preserve">  Pit ok, tail stubby, Skin, Big Beach </t>
  </si>
  <si>
    <t>3275</t>
  </si>
  <si>
    <t>2495</t>
  </si>
  <si>
    <t>648956</t>
  </si>
  <si>
    <t>49.21</t>
  </si>
  <si>
    <t>2130</t>
  </si>
  <si>
    <t xml:space="preserve">  scar on bottom of tail</t>
  </si>
  <si>
    <t>47.94</t>
  </si>
  <si>
    <t>2235</t>
  </si>
  <si>
    <t>2421</t>
  </si>
  <si>
    <t>2465</t>
  </si>
  <si>
    <t xml:space="preserve">  scar halfway down tail</t>
  </si>
  <si>
    <t>2490</t>
  </si>
  <si>
    <t xml:space="preserve">  #8 nail missing</t>
  </si>
  <si>
    <t>2416</t>
  </si>
  <si>
    <t xml:space="preserve">  pit  #64-8956 Tail broken; </t>
  </si>
  <si>
    <t>2400</t>
  </si>
  <si>
    <t>2065</t>
  </si>
  <si>
    <t>2350</t>
  </si>
  <si>
    <t xml:space="preserve">  pit ok; #8 claw present; CY22=??</t>
  </si>
  <si>
    <t xml:space="preserve">  SW rocky point, pit ok</t>
  </si>
  <si>
    <t>2143</t>
  </si>
  <si>
    <t xml:space="preserve">   DEAD skeleton found SW Rocks of Leafpreviously on U Cay pit ok</t>
  </si>
  <si>
    <t>153B</t>
  </si>
  <si>
    <t>468</t>
  </si>
  <si>
    <t xml:space="preserve">  DY45 house beach</t>
  </si>
  <si>
    <t>153C</t>
  </si>
  <si>
    <t>907</t>
  </si>
  <si>
    <t>7ABCC3D</t>
  </si>
  <si>
    <t xml:space="preserve">  New no E #2 toe broken new pit 7ABCC3D ultra=6</t>
  </si>
  <si>
    <t>pit ok #2 toe broken HB</t>
  </si>
  <si>
    <t>1072</t>
  </si>
  <si>
    <t>635448</t>
  </si>
  <si>
    <t>1272</t>
  </si>
  <si>
    <t>1294</t>
  </si>
  <si>
    <t xml:space="preserve">  pit #63-5448</t>
  </si>
  <si>
    <t>154B</t>
  </si>
  <si>
    <t xml:space="preserve">  new, 14.5 yrs?</t>
  </si>
  <si>
    <t xml:space="preserve">  30 ft. south of house.</t>
  </si>
  <si>
    <t>867</t>
  </si>
  <si>
    <t>154C</t>
  </si>
  <si>
    <t>64CF7BF</t>
  </si>
  <si>
    <t xml:space="preserve">   new, mid trail, 7.8 yrs.</t>
  </si>
  <si>
    <t xml:space="preserve">  DY117 1/3 N on E ridge</t>
  </si>
  <si>
    <t>406</t>
  </si>
  <si>
    <t xml:space="preserve">  Pit 64CF7BF  East Beach ridge</t>
  </si>
  <si>
    <t>154D</t>
  </si>
  <si>
    <t>7ABF36E</t>
  </si>
  <si>
    <t xml:space="preserve">  New E142 no pit south rocks</t>
  </si>
  <si>
    <t xml:space="preserve"> new pit 7ABF36E ER </t>
  </si>
  <si>
    <t>F56FEA</t>
  </si>
  <si>
    <t>1860</t>
  </si>
  <si>
    <t xml:space="preserve">  pit F56FEA</t>
  </si>
  <si>
    <t>155B</t>
  </si>
  <si>
    <t>6358C7</t>
  </si>
  <si>
    <t xml:space="preserve">  B35 interior, pit 6358C7</t>
  </si>
  <si>
    <t xml:space="preserve">  pit ok; MTF4 interior</t>
  </si>
  <si>
    <t>155C</t>
  </si>
  <si>
    <t xml:space="preserve">  new, no pit, E. ridge toes #22, to central cay</t>
  </si>
  <si>
    <t xml:space="preserve"> "male" 19.5 yrs?</t>
  </si>
  <si>
    <t xml:space="preserve"> "male"</t>
  </si>
  <si>
    <t xml:space="preserve">  female growth?</t>
  </si>
  <si>
    <t>1203</t>
  </si>
  <si>
    <t xml:space="preserve">  missing #100 toenail</t>
  </si>
  <si>
    <t>156B</t>
  </si>
  <si>
    <t>6B3639A</t>
  </si>
  <si>
    <t xml:space="preserve">  just W of big beach</t>
  </si>
  <si>
    <t xml:space="preserve">  "pit ok"?? ID may be wrong  BB  [Ch Knapp]</t>
  </si>
  <si>
    <t>772</t>
  </si>
  <si>
    <t xml:space="preserve">  new pit 6B3639A, blood #3, BB skin </t>
  </si>
  <si>
    <t>156C</t>
  </si>
  <si>
    <t>64CF2EE</t>
  </si>
  <si>
    <t xml:space="preserve">  new, B13 N loo beach, 10.7/11.7 yrs</t>
  </si>
  <si>
    <t xml:space="preserve">  just west of camp</t>
  </si>
  <si>
    <t>960</t>
  </si>
  <si>
    <t xml:space="preserve">  BB 4:46 new pit 64CF2EE </t>
  </si>
  <si>
    <t xml:space="preserve">  PIT 64CF2EE [Chuck&amp;Kirsten] E ridge</t>
  </si>
  <si>
    <t>1327</t>
  </si>
  <si>
    <t xml:space="preserve">  E. Ridge, PIT OK</t>
  </si>
  <si>
    <t xml:space="preserve">  pit ok South Rocks</t>
  </si>
  <si>
    <t>35.24</t>
  </si>
  <si>
    <t>6369C2</t>
  </si>
  <si>
    <t xml:space="preserve">  pit 63-69C2</t>
  </si>
  <si>
    <t xml:space="preserve">  pit ok; JRB1 loo beach</t>
  </si>
  <si>
    <t xml:space="preserve">  pit ok S Rocks</t>
  </si>
  <si>
    <t>19.69</t>
  </si>
  <si>
    <t>192</t>
  </si>
  <si>
    <t>6CE8957</t>
  </si>
  <si>
    <t xml:space="preserve">  25.5+1.5 regen</t>
  </si>
  <si>
    <t>571</t>
  </si>
  <si>
    <t xml:space="preserve">  N rocks, 27.0+1.4 regen.</t>
  </si>
  <si>
    <t xml:space="preserve">  27.2+1.5 regen HB</t>
  </si>
  <si>
    <t xml:space="preserve">  new pit 6CE8957, tail regen 28.8+1.3, BB</t>
  </si>
  <si>
    <t xml:space="preserve">  pit ok, #8 broken, 28.5+1.5 regen Camp blood</t>
  </si>
  <si>
    <t xml:space="preserve">  16.2+6.2, pit ok, rocks N of E Ridge, skin </t>
  </si>
  <si>
    <t>567</t>
  </si>
  <si>
    <t xml:space="preserve">  pit ok, HB, skin, 16.5+6.1 regen</t>
  </si>
  <si>
    <t xml:space="preserve">  pit ok,  BB, tail regen 16.6+6.4, P1, skin</t>
  </si>
  <si>
    <t>1FA637A</t>
  </si>
  <si>
    <t xml:space="preserve">  TBK21 interior, new, 10.7/11.7 yrs</t>
  </si>
  <si>
    <t xml:space="preserve">  btw SW beach and big beach</t>
  </si>
  <si>
    <t>812</t>
  </si>
  <si>
    <t xml:space="preserve">  Pit 1FA637A near S Beach</t>
  </si>
  <si>
    <t xml:space="preserve">  pit ok SW Coast</t>
  </si>
  <si>
    <t>1071</t>
  </si>
  <si>
    <t xml:space="preserve">  pit ok, skin, Big Beach</t>
  </si>
  <si>
    <t>C106</t>
  </si>
  <si>
    <t xml:space="preserve">  1FA637A C-106 BB; no ventr stripe Chuck  </t>
  </si>
  <si>
    <t>1038</t>
  </si>
  <si>
    <t xml:space="preserve">  pit ok, camp, skin</t>
  </si>
  <si>
    <t>158C</t>
  </si>
  <si>
    <t xml:space="preserve">   new, inland big W beach</t>
  </si>
  <si>
    <t xml:space="preserve">  DY50 1/4 N on E ridge</t>
  </si>
  <si>
    <t>159B</t>
  </si>
  <si>
    <t>414</t>
  </si>
  <si>
    <t xml:space="preserve">  fem!!!, AL4 rocks at bay NE house</t>
  </si>
  <si>
    <t>159C</t>
  </si>
  <si>
    <t>753EDFC</t>
  </si>
  <si>
    <t xml:space="preserve">  new  supposed to be 157B</t>
  </si>
  <si>
    <t>2001-06-18</t>
  </si>
  <si>
    <t xml:space="preserve">  recap, supposed to be 157B, patio</t>
  </si>
  <si>
    <t xml:space="preserve">  camp, recap, no pit palpable</t>
  </si>
  <si>
    <t xml:space="preserve">  1/3 N on E ridge</t>
  </si>
  <si>
    <t xml:space="preserve">  BB 1:14</t>
  </si>
  <si>
    <t xml:space="preserve">  NO PIT [Chuck&amp;Kirsten] camp</t>
  </si>
  <si>
    <t xml:space="preserve">  new pit 753EDFC S Beach skin  blood</t>
  </si>
  <si>
    <t>159D</t>
  </si>
  <si>
    <t>828D36B</t>
  </si>
  <si>
    <t xml:space="preserve">  New N rocks E132 swab, no pit</t>
  </si>
  <si>
    <t>recap new pit 828D36B BB</t>
  </si>
  <si>
    <t>707B80</t>
  </si>
  <si>
    <t>2800</t>
  </si>
  <si>
    <t xml:space="preserve">  same?? no?</t>
  </si>
  <si>
    <t>48.58</t>
  </si>
  <si>
    <t>2785</t>
  </si>
  <si>
    <t xml:space="preserve">  same as 1986!</t>
  </si>
  <si>
    <t>2275</t>
  </si>
  <si>
    <t>2558</t>
  </si>
  <si>
    <t xml:space="preserve">  scar 3" from end of tail</t>
  </si>
  <si>
    <t>4580</t>
  </si>
  <si>
    <t xml:space="preserve">  pit 70-7B80 25.5 yrs?</t>
  </si>
  <si>
    <t>371</t>
  </si>
  <si>
    <t>132C4B3</t>
  </si>
  <si>
    <t xml:space="preserve">  pit 132-C4B3</t>
  </si>
  <si>
    <t xml:space="preserve">  pit ok, big W beach</t>
  </si>
  <si>
    <t>1555</t>
  </si>
  <si>
    <t>1920</t>
  </si>
  <si>
    <t xml:space="preserve">  WCS22 #3 toenail broken B Beach Pit Ok </t>
  </si>
  <si>
    <t>2337</t>
  </si>
  <si>
    <t xml:space="preserve">  BB Pit ok #3 toenail ok</t>
  </si>
  <si>
    <t>15C</t>
  </si>
  <si>
    <t>737</t>
  </si>
  <si>
    <t xml:space="preserve">  K3 btw BB and house beach</t>
  </si>
  <si>
    <t>15D</t>
  </si>
  <si>
    <t>483</t>
  </si>
  <si>
    <t>783DE4C</t>
  </si>
  <si>
    <t xml:space="preserve">  camp, toe vial #28, S52 ultra 0+0 imm</t>
  </si>
  <si>
    <t xml:space="preserve">  New pit 783DE4C ultra=0 no location</t>
  </si>
  <si>
    <t>15E</t>
  </si>
  <si>
    <t>8065C5F</t>
  </si>
  <si>
    <t xml:space="preserve">  new, camp, toe vial #29  male!</t>
  </si>
  <si>
    <t>1585</t>
  </si>
  <si>
    <t xml:space="preserve"> new pit 8065C5F ER</t>
  </si>
  <si>
    <t>16/0A</t>
  </si>
  <si>
    <t>63661F2</t>
  </si>
  <si>
    <t>768</t>
  </si>
  <si>
    <t xml:space="preserve">    891/175   (nest)</t>
  </si>
  <si>
    <t xml:space="preserve">  Pit 63661F2 Big Beach</t>
  </si>
  <si>
    <t xml:space="preserve">  Rocks S of BB Pit ok</t>
  </si>
  <si>
    <t>16/0B</t>
  </si>
  <si>
    <t>6708486</t>
  </si>
  <si>
    <t xml:space="preserve">  new; big w beach  7.8 yrs</t>
  </si>
  <si>
    <t>558</t>
  </si>
  <si>
    <t>838</t>
  </si>
  <si>
    <t xml:space="preserve">  BB New pit 6708486</t>
  </si>
  <si>
    <t xml:space="preserve">   DEAD carcass Rocks S of BB pit recovered</t>
  </si>
  <si>
    <t>160/0A</t>
  </si>
  <si>
    <t>28.26</t>
  </si>
  <si>
    <t>160/0B</t>
  </si>
  <si>
    <t>1FB063B</t>
  </si>
  <si>
    <t xml:space="preserve">  new,  pit 1FB063B 16.5 yrs?</t>
  </si>
  <si>
    <t xml:space="preserve">     903/175 (nest)</t>
  </si>
  <si>
    <t>160/0C</t>
  </si>
  <si>
    <t>F5BEF8</t>
  </si>
  <si>
    <t xml:space="preserve">  new, probable female, 11.7 yrs</t>
  </si>
  <si>
    <t>749</t>
  </si>
  <si>
    <t xml:space="preserve">  pit F5BEF8; big w beach</t>
  </si>
  <si>
    <t xml:space="preserve">      854/159   (nest)</t>
  </si>
  <si>
    <t>855</t>
  </si>
  <si>
    <t xml:space="preserve">  pit ok, #60 re-marked BB skin</t>
  </si>
  <si>
    <t>160/0D</t>
  </si>
  <si>
    <t xml:space="preserve">  TK34 btw loo &amp; SW beach, new</t>
  </si>
  <si>
    <t>394</t>
  </si>
  <si>
    <t xml:space="preserve">  S E Point</t>
  </si>
  <si>
    <t>160/0E</t>
  </si>
  <si>
    <t xml:space="preserve">   new, E of camp, 7.8 yrs.</t>
  </si>
  <si>
    <t>36.51</t>
  </si>
  <si>
    <t>1368</t>
  </si>
  <si>
    <t>2195</t>
  </si>
  <si>
    <t>160B</t>
  </si>
  <si>
    <t>6DFBCE2</t>
  </si>
  <si>
    <t>64CF93B</t>
  </si>
  <si>
    <t xml:space="preserve">  new 28.5+1.8 reg 14.5 yrs?</t>
  </si>
  <si>
    <t xml:space="preserve">  29.5+1.5 regen</t>
  </si>
  <si>
    <t xml:space="preserve">  29.5+1.8 regen; big w beach</t>
  </si>
  <si>
    <t xml:space="preserve">  29.0+1.6 regen Big Beach</t>
  </si>
  <si>
    <t>732</t>
  </si>
  <si>
    <t xml:space="preserve">  BB 11:07 New pit 64CF93B  29.8+1.6</t>
  </si>
  <si>
    <t xml:space="preserve">  pit ok, 29.3+1.5 regen BB</t>
  </si>
  <si>
    <t>894</t>
  </si>
  <si>
    <t xml:space="preserve">  regen 29.5+1.4 new pit 6DFBCE2 BB</t>
  </si>
  <si>
    <t xml:space="preserve">  pit ok, 29.5+1.1 regen BB</t>
  </si>
  <si>
    <t xml:space="preserve">  29.5 + 1.2  regen, BB, Pit OK</t>
  </si>
  <si>
    <t xml:space="preserve">  old pit gone, 29.8+0.6 regen, skinny, S rocks</t>
  </si>
  <si>
    <t>160C</t>
  </si>
  <si>
    <t>18.2</t>
  </si>
  <si>
    <t>77</t>
  </si>
  <si>
    <t>6B35604</t>
  </si>
  <si>
    <t xml:space="preserve">  new; CY41 2/3 N on E ridge, female?</t>
  </si>
  <si>
    <t xml:space="preserve">  male? 1/2 way N on trail</t>
  </si>
  <si>
    <t xml:space="preserve">  no pit BB?</t>
  </si>
  <si>
    <t xml:space="preserve">  new pit 6B35604, BB</t>
  </si>
  <si>
    <t xml:space="preserve">  pit ok, blood #2, BB  blood</t>
  </si>
  <si>
    <t>1714</t>
  </si>
  <si>
    <t>2355</t>
  </si>
  <si>
    <t xml:space="preserve">  pit ok BB skin   S43</t>
  </si>
  <si>
    <t>2310</t>
  </si>
  <si>
    <t>C53</t>
  </si>
  <si>
    <t xml:space="preserve">  pit ok, C53, BB, #20 nail weird, vague1 ventral spots, TL vol 314</t>
  </si>
  <si>
    <t>3005</t>
  </si>
  <si>
    <t>C250</t>
  </si>
  <si>
    <t xml:space="preserve">  pit ok BB dorsal=62, nuchal=20, C250, skin</t>
  </si>
  <si>
    <t>4320</t>
  </si>
  <si>
    <t>160D</t>
  </si>
  <si>
    <t>2001-10-18</t>
  </si>
  <si>
    <t>0.1</t>
  </si>
  <si>
    <t xml:space="preserve">  98 freshly broken SW beach new</t>
  </si>
  <si>
    <t>160E</t>
  </si>
  <si>
    <t>638</t>
  </si>
  <si>
    <t xml:space="preserve">  new; CY109 1/4 N on E ridge, 10.8 yrs/0</t>
  </si>
  <si>
    <t>161A</t>
  </si>
  <si>
    <t>64C5A1</t>
  </si>
  <si>
    <t xml:space="preserve">  "male?" 11.5 yrs?</t>
  </si>
  <si>
    <t xml:space="preserve">  pit 64C5A1</t>
  </si>
  <si>
    <t>1086</t>
  </si>
  <si>
    <t xml:space="preserve">  pit ok;trnsm: #148.390"_1.5;house beach</t>
  </si>
  <si>
    <t xml:space="preserve">     911/165   (nest)</t>
  </si>
  <si>
    <t xml:space="preserve">  Behind House  Pit Ok</t>
  </si>
  <si>
    <t>1242</t>
  </si>
  <si>
    <t xml:space="preserve">  pit OK, North end of East Beach</t>
  </si>
  <si>
    <t xml:space="preserve">  pit ok South Rocks, skin</t>
  </si>
  <si>
    <t xml:space="preserve">  pit ok, East Ridge, skin </t>
  </si>
  <si>
    <t xml:space="preserve">  HB, skin, ~40 years</t>
  </si>
  <si>
    <t xml:space="preserve">  HB pit ok</t>
  </si>
  <si>
    <t>161B</t>
  </si>
  <si>
    <t>161C</t>
  </si>
  <si>
    <t>7CD4E58</t>
  </si>
  <si>
    <t xml:space="preserve">  New  new pit 7CD4E58</t>
  </si>
  <si>
    <t>pit ok NW rocks</t>
  </si>
  <si>
    <t>162A</t>
  </si>
  <si>
    <t>29.53</t>
  </si>
  <si>
    <t>587</t>
  </si>
  <si>
    <t>162B</t>
  </si>
  <si>
    <t>313</t>
  </si>
  <si>
    <t xml:space="preserve">   100' W of patio</t>
  </si>
  <si>
    <t>2002-07-10</t>
  </si>
  <si>
    <t xml:space="preserve">  just in f/loo beach</t>
  </si>
  <si>
    <t>162C</t>
  </si>
  <si>
    <t xml:space="preserve">  new, no pit, camp, toes #20, to central cay</t>
  </si>
  <si>
    <t>163A</t>
  </si>
  <si>
    <t>4CF7D0</t>
  </si>
  <si>
    <t xml:space="preserve">  was "63" 00-004C-F7D0 "fem"</t>
  </si>
  <si>
    <t xml:space="preserve">  ventral scar halfway down tail</t>
  </si>
  <si>
    <t>163B</t>
  </si>
  <si>
    <t xml:space="preserve">   new, house beach</t>
  </si>
  <si>
    <t>163C</t>
  </si>
  <si>
    <t>68A11DC</t>
  </si>
  <si>
    <t xml:space="preserve">   new, rocks S of big W beach, 11.8 yrs.</t>
  </si>
  <si>
    <t>618</t>
  </si>
  <si>
    <t>611</t>
  </si>
  <si>
    <t xml:space="preserve">  BB 10:03</t>
  </si>
  <si>
    <t>847</t>
  </si>
  <si>
    <t xml:space="preserve">  New pit 68A11DC</t>
  </si>
  <si>
    <t>164A</t>
  </si>
  <si>
    <t>52.71</t>
  </si>
  <si>
    <t>2420</t>
  </si>
  <si>
    <t>F56CO9</t>
  </si>
  <si>
    <t>51.75</t>
  </si>
  <si>
    <t>51.2</t>
  </si>
  <si>
    <t>2575</t>
  </si>
  <si>
    <t xml:space="preserve">  pit F5-6CO9</t>
  </si>
  <si>
    <t>51.7</t>
  </si>
  <si>
    <t>2405</t>
  </si>
  <si>
    <t xml:space="preserve">  pit ok,  B8=??</t>
  </si>
  <si>
    <t>2783</t>
  </si>
  <si>
    <t xml:space="preserve">  pit ok; big w beach </t>
  </si>
  <si>
    <t>3552</t>
  </si>
  <si>
    <t xml:space="preserve">  BB, pit ok, photoed, tail a bit stubby</t>
  </si>
  <si>
    <t>50.1</t>
  </si>
  <si>
    <t>3655</t>
  </si>
  <si>
    <t>164B</t>
  </si>
  <si>
    <t>6364A0D</t>
  </si>
  <si>
    <t xml:space="preserve">  new 14.5 yrs? "female"</t>
  </si>
  <si>
    <t xml:space="preserve">  big W beach  "male"</t>
  </si>
  <si>
    <t xml:space="preserve">     877/194 (nest)</t>
  </si>
  <si>
    <t xml:space="preserve">  #60 toe partially regrown so recut; right anal lip scar; no pit; big beach recap</t>
  </si>
  <si>
    <t>1106</t>
  </si>
  <si>
    <t xml:space="preserve">  BB, new pit 6364A0D, #20 toe broken</t>
  </si>
  <si>
    <t xml:space="preserve">  #20 not broken Big Beach Pit Ok</t>
  </si>
  <si>
    <t>164C</t>
  </si>
  <si>
    <t>21.3</t>
  </si>
  <si>
    <t>140</t>
  </si>
  <si>
    <t>7CD8636</t>
  </si>
  <si>
    <t xml:space="preserve">  New N end EB swab no pit E134</t>
  </si>
  <si>
    <t xml:space="preserve"> new pit 7CD8636 ER </t>
  </si>
  <si>
    <t>165A</t>
  </si>
  <si>
    <t>437</t>
  </si>
  <si>
    <t>3840</t>
  </si>
  <si>
    <t>165B</t>
  </si>
  <si>
    <t>64D06C2</t>
  </si>
  <si>
    <t xml:space="preserve">   845/156 (nest)</t>
  </si>
  <si>
    <t xml:space="preserve">  big beach SVL wrong?? possibly nested</t>
  </si>
  <si>
    <t>1171</t>
  </si>
  <si>
    <t>1281</t>
  </si>
  <si>
    <t xml:space="preserve">  WCS7  Big Beach</t>
  </si>
  <si>
    <t>1490</t>
  </si>
  <si>
    <t xml:space="preserve">  BB 10:00 new pit 64D06C2</t>
  </si>
  <si>
    <t>1792</t>
  </si>
  <si>
    <t xml:space="preserve">  pit ok LOC=?</t>
  </si>
  <si>
    <t>1832</t>
  </si>
  <si>
    <t>1824</t>
  </si>
  <si>
    <t xml:space="preserve">  pit ok, BB?</t>
  </si>
  <si>
    <t>East ridge in palms; digits #5, 60, 100</t>
  </si>
  <si>
    <t>166A</t>
  </si>
  <si>
    <t>F570FD</t>
  </si>
  <si>
    <t>1575</t>
  </si>
  <si>
    <t xml:space="preserve">  #2 toenail crooked</t>
  </si>
  <si>
    <t xml:space="preserve">  pit #F5-70FD</t>
  </si>
  <si>
    <t>1850</t>
  </si>
  <si>
    <t>2440</t>
  </si>
  <si>
    <t xml:space="preserve">     831/153 (nest)</t>
  </si>
  <si>
    <t xml:space="preserve">  tidbit #E; pit ok; big w beach</t>
  </si>
  <si>
    <t xml:space="preserve">    copulated on Big beach at 3PM</t>
  </si>
  <si>
    <t xml:space="preserve">      850/165   (nest)</t>
  </si>
  <si>
    <t>2598</t>
  </si>
  <si>
    <t>166B</t>
  </si>
  <si>
    <t>F56AF6</t>
  </si>
  <si>
    <t xml:space="preserve">  pit F5-6AF6</t>
  </si>
  <si>
    <t>3345</t>
  </si>
  <si>
    <t>53.5</t>
  </si>
  <si>
    <t>166C</t>
  </si>
  <si>
    <t>6B373F3</t>
  </si>
  <si>
    <t>670C1A5</t>
  </si>
  <si>
    <t xml:space="preserve">   new, patio, 10.8 yrs.</t>
  </si>
  <si>
    <t xml:space="preserve">  DY104 S end?</t>
  </si>
  <si>
    <t>752</t>
  </si>
  <si>
    <t xml:space="preserve">  Behind House New Pit 670C1A5</t>
  </si>
  <si>
    <t xml:space="preserve">  pit bad, New pit 6B373F3, North end</t>
  </si>
  <si>
    <t>167A</t>
  </si>
  <si>
    <t>259</t>
  </si>
  <si>
    <t>6360F7</t>
  </si>
  <si>
    <t>28.89</t>
  </si>
  <si>
    <t xml:space="preserve">  pit 63-60F7</t>
  </si>
  <si>
    <t xml:space="preserve">  pit ok,  SS3 house beach</t>
  </si>
  <si>
    <t xml:space="preserve">  CY16 house beach</t>
  </si>
  <si>
    <t>2002-07-26</t>
  </si>
  <si>
    <t>17.8</t>
  </si>
  <si>
    <t xml:space="preserve">    887/171   (nest)</t>
  </si>
  <si>
    <t>1031</t>
  </si>
  <si>
    <t>1173</t>
  </si>
  <si>
    <t xml:space="preserve">  House beach ridge Pit Ok</t>
  </si>
  <si>
    <t xml:space="preserve">  pit ok E Ridge</t>
  </si>
  <si>
    <t>167B</t>
  </si>
  <si>
    <t>6CE8DBC</t>
  </si>
  <si>
    <t xml:space="preserve">   house stairs</t>
  </si>
  <si>
    <t xml:space="preserve">  CY19=??</t>
  </si>
  <si>
    <t xml:space="preserve">  new pit 6CE8DBC BB</t>
  </si>
  <si>
    <t xml:space="preserve">  BB, PIT OK 6CE8DBC, blood #105</t>
  </si>
  <si>
    <t xml:space="preserve">  pit OK, House</t>
  </si>
  <si>
    <t xml:space="preserve">   Found dead by Chuck Knapp</t>
  </si>
  <si>
    <t>168A</t>
  </si>
  <si>
    <t>F86DA6</t>
  </si>
  <si>
    <t>36.83</t>
  </si>
  <si>
    <t xml:space="preserve">  missing #5 toenail</t>
  </si>
  <si>
    <t>1042</t>
  </si>
  <si>
    <t xml:space="preserve">  #5 nail missing</t>
  </si>
  <si>
    <t xml:space="preserve">  pit F8-6DA6 #5 nail grown back</t>
  </si>
  <si>
    <t>1825</t>
  </si>
  <si>
    <t>1770</t>
  </si>
  <si>
    <t xml:space="preserve">     880/174 (nest)</t>
  </si>
  <si>
    <t>168B</t>
  </si>
  <si>
    <t xml:space="preserve">  no pit  </t>
  </si>
  <si>
    <t>168C</t>
  </si>
  <si>
    <t>7816AF3</t>
  </si>
  <si>
    <t xml:space="preserve">   new, 50yds W on trail f/ camp</t>
  </si>
  <si>
    <t xml:space="preserve">  DY10 half N on E ridge</t>
  </si>
  <si>
    <t xml:space="preserve">  NW rocks</t>
  </si>
  <si>
    <t>683</t>
  </si>
  <si>
    <t xml:space="preserve">  Big Beach, no pit</t>
  </si>
  <si>
    <t xml:space="preserve">  tagged #7816AF3, BB</t>
  </si>
  <si>
    <t>169/0A</t>
  </si>
  <si>
    <t>66BF02E</t>
  </si>
  <si>
    <t xml:space="preserve">   new, camp, 14.8 yrs.</t>
  </si>
  <si>
    <t xml:space="preserve">  just W of camp</t>
  </si>
  <si>
    <t xml:space="preserve">  S end E ridge</t>
  </si>
  <si>
    <t xml:space="preserve">  W. Rocks New pit 66BF02E</t>
  </si>
  <si>
    <t>169A</t>
  </si>
  <si>
    <t xml:space="preserve">  stump tail 17.5 yrs?</t>
  </si>
  <si>
    <t xml:space="preserve">  15.24+2.54</t>
  </si>
  <si>
    <t>1785</t>
  </si>
  <si>
    <t xml:space="preserve">  17.0+2.2 stubby</t>
  </si>
  <si>
    <t>1790</t>
  </si>
  <si>
    <t xml:space="preserve">  17.3+2.5 stubby</t>
  </si>
  <si>
    <t xml:space="preserve">  B20 camp, 16.8+2.4 regen stumpy</t>
  </si>
  <si>
    <t xml:space="preserve">  camp 17.2+2.3  "stubby"</t>
  </si>
  <si>
    <t xml:space="preserve">  trail near patio, 17.0+2.2 regen.</t>
  </si>
  <si>
    <t xml:space="preserve">  SE of Loo Very skinny 17.2+2.1</t>
  </si>
  <si>
    <t>169B</t>
  </si>
  <si>
    <t>63407C0</t>
  </si>
  <si>
    <t xml:space="preserve">     895/194 (nest)</t>
  </si>
  <si>
    <t>862</t>
  </si>
  <si>
    <t>1099</t>
  </si>
  <si>
    <t xml:space="preserve">  Pit 63407C0 Big Beach</t>
  </si>
  <si>
    <t xml:space="preserve">  NE Rocks, PIT OK</t>
  </si>
  <si>
    <t xml:space="preserve">  pit OK, East Beach</t>
  </si>
  <si>
    <t xml:space="preserve">  BB, skin, ultrasound 3R and 2L</t>
  </si>
  <si>
    <t>169C</t>
  </si>
  <si>
    <t>7535FA5</t>
  </si>
  <si>
    <t xml:space="preserve">  loo  new  "male"</t>
  </si>
  <si>
    <t>294</t>
  </si>
  <si>
    <t xml:space="preserve">  S rocks "male"</t>
  </si>
  <si>
    <t>467</t>
  </si>
  <si>
    <t xml:space="preserve">  Female? Ridge</t>
  </si>
  <si>
    <t xml:space="preserve">  S end</t>
  </si>
  <si>
    <t xml:space="preserve">  new pit 7535FA5 East Ridge skin</t>
  </si>
  <si>
    <t>24.77</t>
  </si>
  <si>
    <t>220</t>
  </si>
  <si>
    <t>779</t>
  </si>
  <si>
    <t>16C</t>
  </si>
  <si>
    <t>1630</t>
  </si>
  <si>
    <t>77D8C6</t>
  </si>
  <si>
    <t xml:space="preserve">  pit 77-D8C6 15.5 yrs?</t>
  </si>
  <si>
    <t>2030</t>
  </si>
  <si>
    <t xml:space="preserve">  trans ok</t>
  </si>
  <si>
    <t>16D</t>
  </si>
  <si>
    <t xml:space="preserve">  new  12.5 yrs?</t>
  </si>
  <si>
    <t>1135</t>
  </si>
  <si>
    <t>16E</t>
  </si>
  <si>
    <t>68A2C60</t>
  </si>
  <si>
    <t xml:space="preserve">  halfway down trail new 8.8 yrs</t>
  </si>
  <si>
    <t>706</t>
  </si>
  <si>
    <t xml:space="preserve">  new pit 68A2C60, BB</t>
  </si>
  <si>
    <t>841</t>
  </si>
  <si>
    <t>961</t>
  </si>
  <si>
    <t>E44</t>
  </si>
  <si>
    <t xml:space="preserve">  BB pit ok E44 swab ultra=6</t>
  </si>
  <si>
    <t>16F</t>
  </si>
  <si>
    <t>20.1</t>
  </si>
  <si>
    <t>982000409784604</t>
  </si>
  <si>
    <t xml:space="preserve">  New, BB, No PIT, John Photo</t>
  </si>
  <si>
    <t xml:space="preserve">  no pit, BB</t>
  </si>
  <si>
    <t>G20</t>
  </si>
  <si>
    <t xml:space="preserve">  Chuck BB new pit 982000409784604 </t>
  </si>
  <si>
    <t>G77</t>
  </si>
  <si>
    <t xml:space="preserve">  BB 7.0+18.0 regen  pit ok G77 blood 1.8??</t>
  </si>
  <si>
    <t xml:space="preserve">  BB chuck pit ok, 7.5+2.7 tail wrong Must be 20.7</t>
  </si>
  <si>
    <t xml:space="preserve"> pit ok BB 10.0+4.0 regen </t>
  </si>
  <si>
    <t>17/0A</t>
  </si>
  <si>
    <t>714</t>
  </si>
  <si>
    <t xml:space="preserve">  CY35 in from BB</t>
  </si>
  <si>
    <t>17/0B</t>
  </si>
  <si>
    <t>396</t>
  </si>
  <si>
    <t>66BECD6</t>
  </si>
  <si>
    <t>531</t>
  </si>
  <si>
    <t>517</t>
  </si>
  <si>
    <t>708</t>
  </si>
  <si>
    <t xml:space="preserve">  LOC=? new pit 66BECD6 12:45</t>
  </si>
  <si>
    <t xml:space="preserve">  PIT 66BECD6 [Chuck&amp;Kirsten] BB</t>
  </si>
  <si>
    <t xml:space="preserve">  BB, PIT OK, done in March</t>
  </si>
  <si>
    <t>1493</t>
  </si>
  <si>
    <t>167</t>
  </si>
  <si>
    <t xml:space="preserve">   pit ok   BB  [Chuck Knapp]</t>
  </si>
  <si>
    <t>2150</t>
  </si>
  <si>
    <t>170/0A</t>
  </si>
  <si>
    <t>29.21</t>
  </si>
  <si>
    <t>345</t>
  </si>
  <si>
    <t>F81D7A</t>
  </si>
  <si>
    <t>976</t>
  </si>
  <si>
    <t xml:space="preserve">  pit #F8-1D7A</t>
  </si>
  <si>
    <t xml:space="preserve"> pit ok</t>
  </si>
  <si>
    <t xml:space="preserve">  bit stubby tail, pit OK, probably nested</t>
  </si>
  <si>
    <t xml:space="preserve"> pit ok; transm: #148.365"_1.5; big beach</t>
  </si>
  <si>
    <t xml:space="preserve">     905/172   (nest)</t>
  </si>
  <si>
    <t xml:space="preserve">   BB, pit ok</t>
  </si>
  <si>
    <t>1577</t>
  </si>
  <si>
    <t xml:space="preserve">   Big Beach  Pit Ok</t>
  </si>
  <si>
    <t>1501</t>
  </si>
  <si>
    <t xml:space="preserve">  BB 6:30/0A</t>
  </si>
  <si>
    <t>170/0B</t>
  </si>
  <si>
    <t>782A6CA</t>
  </si>
  <si>
    <t xml:space="preserve">  house beach, 22.0+0.4 regen, new</t>
  </si>
  <si>
    <t xml:space="preserve">  22.7+0.8 regen; big w beach</t>
  </si>
  <si>
    <t xml:space="preserve">      Rocks behind House 24.0+0.5</t>
  </si>
  <si>
    <t xml:space="preserve">  E. Ridge, blood #54, stubby tail 29.5</t>
  </si>
  <si>
    <t>964</t>
  </si>
  <si>
    <t xml:space="preserve">     964  Rocks N East Ridge, tail stubby=32.2, no pit</t>
  </si>
  <si>
    <t xml:space="preserve">  tagged #782A6CA, N Rocks, tail stubby</t>
  </si>
  <si>
    <t xml:space="preserve"> pit ok ER tail tip regen = 33.5</t>
  </si>
  <si>
    <t>pit ok NE rocks stubby tail</t>
  </si>
  <si>
    <t>170/0C</t>
  </si>
  <si>
    <t xml:space="preserve">  male? new 1/4 way N on trail 8.8 yrs</t>
  </si>
  <si>
    <t>2015</t>
  </si>
  <si>
    <t>170B</t>
  </si>
  <si>
    <t>1117</t>
  </si>
  <si>
    <t>170C</t>
  </si>
  <si>
    <t xml:space="preserve">  new, sex difficult (right=male,</t>
  </si>
  <si>
    <t xml:space="preserve">  CY105 loo beach area, female!?</t>
  </si>
  <si>
    <t>170D</t>
  </si>
  <si>
    <t>7ACAFA8</t>
  </si>
  <si>
    <t xml:space="preserve">   new, 1/2 way on trail, 8.8 yrs. Supposed to be 107</t>
  </si>
  <si>
    <t xml:space="preserve"> Pit added=64CF391  S Rocks</t>
  </si>
  <si>
    <t xml:space="preserve">  pit ok, BB, skin, tail stubby = 28.0</t>
  </si>
  <si>
    <t>C221</t>
  </si>
  <si>
    <t xml:space="preserve">  pit ok, BB, tail stubby 28.0, C221, skin</t>
  </si>
  <si>
    <t>170E</t>
  </si>
  <si>
    <t xml:space="preserve">  New BB new pit 7ACAFA8 toe vial #47</t>
  </si>
  <si>
    <t>171A</t>
  </si>
  <si>
    <t>2250</t>
  </si>
  <si>
    <t>F8102B</t>
  </si>
  <si>
    <t>2550</t>
  </si>
  <si>
    <t>2536</t>
  </si>
  <si>
    <t>2410</t>
  </si>
  <si>
    <t>2335</t>
  </si>
  <si>
    <t xml:space="preserve">  pit #F8-102B</t>
  </si>
  <si>
    <t>2001-05-15</t>
  </si>
  <si>
    <t>1900</t>
  </si>
  <si>
    <t xml:space="preserve">  south east point, pit ok</t>
  </si>
  <si>
    <t xml:space="preserve">  very thin; pit ok; rocks @ south end of big beach </t>
  </si>
  <si>
    <t>171B</t>
  </si>
  <si>
    <t>64CE73D</t>
  </si>
  <si>
    <t xml:space="preserve">  pit 64CE73D  house beach</t>
  </si>
  <si>
    <t xml:space="preserve">  Top of House ridge Pit ok</t>
  </si>
  <si>
    <t>691</t>
  </si>
  <si>
    <t xml:space="preserve">  pit ok,  HB</t>
  </si>
  <si>
    <t>171C</t>
  </si>
  <si>
    <t>515</t>
  </si>
  <si>
    <t>7CDA237</t>
  </si>
  <si>
    <t xml:space="preserve">  New HB no pit</t>
  </si>
  <si>
    <t>E338</t>
  </si>
  <si>
    <t xml:space="preserve"> new new pit 7CDA237 BB E338 swab must be 171C</t>
  </si>
  <si>
    <t>172A</t>
  </si>
  <si>
    <t>931</t>
  </si>
  <si>
    <t>172B</t>
  </si>
  <si>
    <t>77D69B</t>
  </si>
  <si>
    <t xml:space="preserve">  pit #77D69B</t>
  </si>
  <si>
    <t xml:space="preserve">  pit ok, B10 bay NE house</t>
  </si>
  <si>
    <t>172C</t>
  </si>
  <si>
    <t>68A010F</t>
  </si>
  <si>
    <t xml:space="preserve">   new, 1/2 way on trail, 6.8 yrs.</t>
  </si>
  <si>
    <t>427</t>
  </si>
  <si>
    <t xml:space="preserve">  BB 11:06</t>
  </si>
  <si>
    <t>713</t>
  </si>
  <si>
    <t xml:space="preserve">  New pit 68A010F BB</t>
  </si>
  <si>
    <t>688</t>
  </si>
  <si>
    <t>721</t>
  </si>
  <si>
    <t xml:space="preserve">  BB, PIT OK, blood #26</t>
  </si>
  <si>
    <t>789</t>
  </si>
  <si>
    <t>173A</t>
  </si>
  <si>
    <t>77D91D</t>
  </si>
  <si>
    <t xml:space="preserve">  #2 toe crooked 9.5yrs?</t>
  </si>
  <si>
    <t xml:space="preserve">  #2 broken toe</t>
  </si>
  <si>
    <t>1430</t>
  </si>
  <si>
    <t xml:space="preserve">  38.3 tail slightly stubby</t>
  </si>
  <si>
    <t>1569</t>
  </si>
  <si>
    <t xml:space="preserve">  tail=40.8; pit 77-D91D</t>
  </si>
  <si>
    <t>2090</t>
  </si>
  <si>
    <t>173B</t>
  </si>
  <si>
    <t xml:space="preserve">   btwn SE point + SW beach</t>
  </si>
  <si>
    <t>173C</t>
  </si>
  <si>
    <t xml:space="preserve">  no pit new, rocks BB, toes #18, to central cay</t>
  </si>
  <si>
    <t>174A</t>
  </si>
  <si>
    <t>lE96DD</t>
  </si>
  <si>
    <t xml:space="preserve">  tail (34.29) a bit stubby 21.5yrs?</t>
  </si>
  <si>
    <t xml:space="preserve">  pit lE-96DD; tail 34.5</t>
  </si>
  <si>
    <t xml:space="preserve">  crook in tail; pit ok</t>
  </si>
  <si>
    <t xml:space="preserve">  S end E ridge, tail 36.4, pit ok</t>
  </si>
  <si>
    <t>174B</t>
  </si>
  <si>
    <t>635907</t>
  </si>
  <si>
    <t xml:space="preserve">  new, 15.5 yrs?</t>
  </si>
  <si>
    <t>2149</t>
  </si>
  <si>
    <t xml:space="preserve">  pit 63-5907</t>
  </si>
  <si>
    <t>3530</t>
  </si>
  <si>
    <t>4300</t>
  </si>
  <si>
    <t xml:space="preserve">  found newly dead, pit 63-5907 3/4 N on E ridge</t>
  </si>
  <si>
    <t>174C</t>
  </si>
  <si>
    <t>6CE9EA7</t>
  </si>
  <si>
    <t xml:space="preserve">   new, inland from SW beach, 8.8 yrs</t>
  </si>
  <si>
    <t xml:space="preserve">  BB, NEW PIT 6CE9EA7</t>
  </si>
  <si>
    <t>174D</t>
  </si>
  <si>
    <t>63642B5</t>
  </si>
  <si>
    <t xml:space="preserve">  big beach  new   12.8 yrs</t>
  </si>
  <si>
    <t xml:space="preserve">  BB, new pit 63642B5</t>
  </si>
  <si>
    <t>1620</t>
  </si>
  <si>
    <t>1794</t>
  </si>
  <si>
    <t>175A</t>
  </si>
  <si>
    <t>1323</t>
  </si>
  <si>
    <t>2152</t>
  </si>
  <si>
    <t>2765</t>
  </si>
  <si>
    <t>3130</t>
  </si>
  <si>
    <t>3680</t>
  </si>
  <si>
    <t>52.2</t>
  </si>
  <si>
    <t>4210</t>
  </si>
  <si>
    <t>175B</t>
  </si>
  <si>
    <t>66FDE8D</t>
  </si>
  <si>
    <t xml:space="preserve">   20' inland big W beach</t>
  </si>
  <si>
    <t xml:space="preserve">  N Interior</t>
  </si>
  <si>
    <t xml:space="preserve">  BB New pit 66FDE8D</t>
  </si>
  <si>
    <t>913</t>
  </si>
  <si>
    <t>176A</t>
  </si>
  <si>
    <t>34.61</t>
  </si>
  <si>
    <t>707A6A</t>
  </si>
  <si>
    <t>1088</t>
  </si>
  <si>
    <t>1268</t>
  </si>
  <si>
    <t>1331</t>
  </si>
  <si>
    <t xml:space="preserve">         </t>
  </si>
  <si>
    <t xml:space="preserve">  pit #70-7A6A</t>
  </si>
  <si>
    <t>2280</t>
  </si>
  <si>
    <t>176B</t>
  </si>
  <si>
    <t>639</t>
  </si>
  <si>
    <t xml:space="preserve">  KH5 inland 2/3 N on E ridge</t>
  </si>
  <si>
    <t>718</t>
  </si>
  <si>
    <t xml:space="preserve">  MTF1 2/3 N on E ridge</t>
  </si>
  <si>
    <t>176C</t>
  </si>
  <si>
    <t>71</t>
  </si>
  <si>
    <t xml:space="preserve">  no pit, new, toes #17, BB, to central cay</t>
  </si>
  <si>
    <t>177A</t>
  </si>
  <si>
    <t xml:space="preserve">  tail freshly broken, 15.5yrs?</t>
  </si>
  <si>
    <t xml:space="preserve">  22.86+4.13</t>
  </si>
  <si>
    <t>177B</t>
  </si>
  <si>
    <t>705E77</t>
  </si>
  <si>
    <t>576</t>
  </si>
  <si>
    <t xml:space="preserve">  pit 70-5E77</t>
  </si>
  <si>
    <t xml:space="preserve">  right hemipenis extruded; big w beach</t>
  </si>
  <si>
    <t xml:space="preserve">  WCS2  Big Beach  Pit ok</t>
  </si>
  <si>
    <t>2828</t>
  </si>
  <si>
    <t xml:space="preserve">  BB s rocks 3:33 Pit ok stubby tail</t>
  </si>
  <si>
    <t>3535</t>
  </si>
  <si>
    <t>177C</t>
  </si>
  <si>
    <t>63668AA</t>
  </si>
  <si>
    <t xml:space="preserve">   new, 75 yds W on trail, 10.8 yrs</t>
  </si>
  <si>
    <t>704</t>
  </si>
  <si>
    <t xml:space="preserve">  BB, new pit 63668AA</t>
  </si>
  <si>
    <t>177D</t>
  </si>
  <si>
    <t>7CD43A3</t>
  </si>
  <si>
    <t xml:space="preserve">  New N Rocks E138 swab, no pit</t>
  </si>
  <si>
    <t xml:space="preserve"> new 7CD43A3 HB scan</t>
  </si>
  <si>
    <t>178A</t>
  </si>
  <si>
    <t>178B</t>
  </si>
  <si>
    <t>63667D2</t>
  </si>
  <si>
    <t xml:space="preserve">  big w beach     </t>
  </si>
  <si>
    <t xml:space="preserve">  BB, new pit 63667D2</t>
  </si>
  <si>
    <t>684</t>
  </si>
  <si>
    <t>178C</t>
  </si>
  <si>
    <t>6CE64D6</t>
  </si>
  <si>
    <t xml:space="preserve">  new; CY120 N end E ridge</t>
  </si>
  <si>
    <t xml:space="preserve">  Bay NE of house</t>
  </si>
  <si>
    <t xml:space="preserve">  BB, PIT OK 6CE64D6, toes/blood in vial #90, </t>
  </si>
  <si>
    <t>668</t>
  </si>
  <si>
    <t xml:space="preserve">  pit ok, N Rocks, #40 toe broken</t>
  </si>
  <si>
    <t>1848</t>
  </si>
  <si>
    <t>179A</t>
  </si>
  <si>
    <t>37.47</t>
  </si>
  <si>
    <t>F57215</t>
  </si>
  <si>
    <t>1940</t>
  </si>
  <si>
    <t xml:space="preserve">  pit #F5-7215</t>
  </si>
  <si>
    <t>179B</t>
  </si>
  <si>
    <t>636621A</t>
  </si>
  <si>
    <t xml:space="preserve">   N end E beach</t>
  </si>
  <si>
    <t xml:space="preserve">  N end of E beach, new pit 636621A</t>
  </si>
  <si>
    <t xml:space="preserve">  Next to House, Pit Ok</t>
  </si>
  <si>
    <t xml:space="preserve">  House Beach Pit ok</t>
  </si>
  <si>
    <t>24.45</t>
  </si>
  <si>
    <t>362</t>
  </si>
  <si>
    <t>636551</t>
  </si>
  <si>
    <t xml:space="preserve">  #2 broken toe "male"</t>
  </si>
  <si>
    <t xml:space="preserve">  #2 toe broken  female?</t>
  </si>
  <si>
    <t xml:space="preserve">  pit 63-6551</t>
  </si>
  <si>
    <t xml:space="preserve">  pit ok; #2 toe broken; big w beach</t>
  </si>
  <si>
    <t>1061</t>
  </si>
  <si>
    <t xml:space="preserve">  BB, pit ok, tail stubby</t>
  </si>
  <si>
    <t xml:space="preserve">  #2 toe broken   Big Beach   Pit Ok</t>
  </si>
  <si>
    <t xml:space="preserve">  pit ok, halfway E Ridge Beach</t>
  </si>
  <si>
    <t>926</t>
  </si>
  <si>
    <t xml:space="preserve">  stubby=35.0, pit ok, b/w BB &amp; S Beach, skin</t>
  </si>
  <si>
    <t>C259</t>
  </si>
  <si>
    <t xml:space="preserve">  pit ok,  BB, C259</t>
  </si>
  <si>
    <t>17C</t>
  </si>
  <si>
    <t>983</t>
  </si>
  <si>
    <t>4E179C</t>
  </si>
  <si>
    <t xml:space="preserve">  new female? pit 4E-179C</t>
  </si>
  <si>
    <t>17D</t>
  </si>
  <si>
    <t>F5A3B1</t>
  </si>
  <si>
    <t xml:space="preserve">  pit= F5-A3B1  9.5 yrs?</t>
  </si>
  <si>
    <t>1765</t>
  </si>
  <si>
    <t>2482</t>
  </si>
  <si>
    <t>17E</t>
  </si>
  <si>
    <t xml:space="preserve">  north point  new  10.8 yrs</t>
  </si>
  <si>
    <t>17F</t>
  </si>
  <si>
    <t>7828FA6</t>
  </si>
  <si>
    <t xml:space="preserve">  New, BB, No PIT  skin</t>
  </si>
  <si>
    <t xml:space="preserve">  tagged #7828FA6, BB</t>
  </si>
  <si>
    <t>18/0A</t>
  </si>
  <si>
    <t xml:space="preserve">    north point</t>
  </si>
  <si>
    <t xml:space="preserve">  Btwn  House &amp; E Beach Very skinny</t>
  </si>
  <si>
    <t>18/0B</t>
  </si>
  <si>
    <t>1F9F80E</t>
  </si>
  <si>
    <t>3025</t>
  </si>
  <si>
    <t xml:space="preserve">  B1 NE of house, pit 1F9F80E </t>
  </si>
  <si>
    <t>18/0C</t>
  </si>
  <si>
    <t>170</t>
  </si>
  <si>
    <t>982000409784625</t>
  </si>
  <si>
    <t xml:space="preserve">  new BB, toe vial #24  male!</t>
  </si>
  <si>
    <t>C277</t>
  </si>
  <si>
    <t xml:space="preserve">  Chuck BB new pit = 982000409784625</t>
  </si>
  <si>
    <t xml:space="preserve">  BB pit ok G80 blood</t>
  </si>
  <si>
    <t>18/0D</t>
  </si>
  <si>
    <t>982126056325318</t>
  </si>
  <si>
    <t>Q9</t>
  </si>
  <si>
    <t>Big beach; swab; digit #9 kinked</t>
  </si>
  <si>
    <t>E364</t>
  </si>
  <si>
    <t xml:space="preserve"> recap Chuck pit ok 982126056325318 BB 41.4+1.0 regen E364 swab #9 toe broken no clip â€œNCâ€</t>
  </si>
  <si>
    <t>pit ok tail tip a little stubby and no toeclip BB</t>
  </si>
  <si>
    <t>180/0A</t>
  </si>
  <si>
    <t>1429</t>
  </si>
  <si>
    <t xml:space="preserve">  #10 toe crooked 15.5 yrs?</t>
  </si>
  <si>
    <t>1640</t>
  </si>
  <si>
    <t>180/0B</t>
  </si>
  <si>
    <t>636354D</t>
  </si>
  <si>
    <t xml:space="preserve">  fem?, E42=??, new, 10.8 yrs</t>
  </si>
  <si>
    <t xml:space="preserve">   inland from big w beach</t>
  </si>
  <si>
    <t xml:space="preserve">  BB, new pit 636354D</t>
  </si>
  <si>
    <t xml:space="preserve">    pit ok E Ridge</t>
  </si>
  <si>
    <t>180/0C</t>
  </si>
  <si>
    <t>68A0BB5</t>
  </si>
  <si>
    <t xml:space="preserve">   new, 18.0+5.4 regen;</t>
  </si>
  <si>
    <t xml:space="preserve">  18.3+5.5 regen; CY44? 1/2 N on E ridge</t>
  </si>
  <si>
    <t>528</t>
  </si>
  <si>
    <t xml:space="preserve">  18.7+5.4 regen  Big Beach </t>
  </si>
  <si>
    <t xml:space="preserve">  BB 10:23  19.2+5.5</t>
  </si>
  <si>
    <t xml:space="preserve"> new pit 68A0BB5, 20.6+5.6 regen BB</t>
  </si>
  <si>
    <t xml:space="preserve">  regen 21.5+5.7 pit ok BB</t>
  </si>
  <si>
    <t xml:space="preserve"> PIT 68A0BB5; 22.2+5.5 [Chuck&amp;Kirsten] BB</t>
  </si>
  <si>
    <t xml:space="preserve">  BB, 22.1+5.4 regen, PIT 68A0BB5</t>
  </si>
  <si>
    <t xml:space="preserve">    1195  23.0+5.5 regen, pit ok, BB skin </t>
  </si>
  <si>
    <t>180/0D</t>
  </si>
  <si>
    <t>2002-07-02</t>
  </si>
  <si>
    <t>6CE995E</t>
  </si>
  <si>
    <t xml:space="preserve">  new, 1/2 way N on E ridge, 9.8 yrs</t>
  </si>
  <si>
    <t>1151</t>
  </si>
  <si>
    <t>new pit 6CE995E BB</t>
  </si>
  <si>
    <t>1043</t>
  </si>
  <si>
    <t xml:space="preserve">  BB, PIT OK, blood #65</t>
  </si>
  <si>
    <t>pit OK, BB</t>
  </si>
  <si>
    <t xml:space="preserve"> Pit OK lower right abd, Big Beach, Skin </t>
  </si>
  <si>
    <t xml:space="preserve">  pit OK in lower abdomen, BB</t>
  </si>
  <si>
    <t>C88</t>
  </si>
  <si>
    <t xml:space="preserve"> 6CE995E C-88 BB; vague ventr stripe Chuck  </t>
  </si>
  <si>
    <t>1298</t>
  </si>
  <si>
    <t>180B</t>
  </si>
  <si>
    <t>64D1669</t>
  </si>
  <si>
    <t xml:space="preserve">   SW beach</t>
  </si>
  <si>
    <t>629</t>
  </si>
  <si>
    <t xml:space="preserve">  Pit 64D1669  Behind house??</t>
  </si>
  <si>
    <t>13.3</t>
  </si>
  <si>
    <t xml:space="preserve">  W of loo beach  pit ok  TO HALF MOON CAY</t>
  </si>
  <si>
    <t>180C</t>
  </si>
  <si>
    <t>6366160</t>
  </si>
  <si>
    <t xml:space="preserve">   new, big W beach, 11.8 yrs, tip regen?</t>
  </si>
  <si>
    <t xml:space="preserve">  1/3 N on trail &amp; toward ridge 32.0+2.1 regen</t>
  </si>
  <si>
    <t>948</t>
  </si>
  <si>
    <t xml:space="preserve">  33.0+2.1 Regen Pit 6366160 Big Beach </t>
  </si>
  <si>
    <t xml:space="preserve">  BB Pit ok  total tail length=36.4 (original + regen)</t>
  </si>
  <si>
    <t xml:space="preserve">  pit ok, BB, 35.1+2.3 kink [Chuck/Kirsten]</t>
  </si>
  <si>
    <t>1578</t>
  </si>
  <si>
    <t xml:space="preserve">  pit ok BB  37.0+2.0 regen</t>
  </si>
  <si>
    <t>1708</t>
  </si>
  <si>
    <t xml:space="preserve">  pit OK, BB, tail regen 37.8+2.1</t>
  </si>
  <si>
    <t>1779</t>
  </si>
  <si>
    <t xml:space="preserve">  39.1+2.0 regen, pit ok, BB</t>
  </si>
  <si>
    <t>1960</t>
  </si>
  <si>
    <t xml:space="preserve">  pit ok, BB, 39.2+2.0 regen</t>
  </si>
  <si>
    <t xml:space="preserve">  BB  pit ok TL = 41.4</t>
  </si>
  <si>
    <t>181/6A</t>
  </si>
  <si>
    <t>982000409784595</t>
  </si>
  <si>
    <t xml:space="preserve">  Chuck BB new pit = 982000409784595 ultra=0 imm problem=recap</t>
  </si>
  <si>
    <t>181A</t>
  </si>
  <si>
    <t>962</t>
  </si>
  <si>
    <t>181B</t>
  </si>
  <si>
    <t>64D1321</t>
  </si>
  <si>
    <t xml:space="preserve">  halfway N on trail</t>
  </si>
  <si>
    <t>648</t>
  </si>
  <si>
    <t xml:space="preserve">  Pit 64D1321  House Beach</t>
  </si>
  <si>
    <t xml:space="preserve">  half way east ridge Pit ok</t>
  </si>
  <si>
    <t xml:space="preserve">  BB, PIT OK, blood #112</t>
  </si>
  <si>
    <t>786</t>
  </si>
  <si>
    <t xml:space="preserve">  PIT OK, BB</t>
  </si>
  <si>
    <t>733</t>
  </si>
  <si>
    <t xml:space="preserve">  pit ok, BB, skinny</t>
  </si>
  <si>
    <t>181C</t>
  </si>
  <si>
    <t xml:space="preserve">   new, SW end of island, 6.8 yrs.</t>
  </si>
  <si>
    <t>182A</t>
  </si>
  <si>
    <t>1138</t>
  </si>
  <si>
    <t xml:space="preserve">  female? 13.5 yrs?</t>
  </si>
  <si>
    <t>2632</t>
  </si>
  <si>
    <t>182B</t>
  </si>
  <si>
    <t>182C</t>
  </si>
  <si>
    <t>64D18D3</t>
  </si>
  <si>
    <t xml:space="preserve">  DY31 3/4 on E ridge</t>
  </si>
  <si>
    <t xml:space="preserve">  Pit 64D18D3</t>
  </si>
  <si>
    <t xml:space="preserve">  PIT 64D18D3  [Chuck&amp;Kirsten] E ridge</t>
  </si>
  <si>
    <t xml:space="preserve">  pit ok, E Beach</t>
  </si>
  <si>
    <t>183A</t>
  </si>
  <si>
    <t>1E9985</t>
  </si>
  <si>
    <t>1291</t>
  </si>
  <si>
    <t>1392</t>
  </si>
  <si>
    <t xml:space="preserve">  pit 1E-9985</t>
  </si>
  <si>
    <t>1925</t>
  </si>
  <si>
    <t>2538</t>
  </si>
  <si>
    <t>2990</t>
  </si>
  <si>
    <t>183B</t>
  </si>
  <si>
    <t>6B35974</t>
  </si>
  <si>
    <t xml:space="preserve">  new,  KH7 center of island</t>
  </si>
  <si>
    <t xml:space="preserve">  CAY6 half N on E ridge</t>
  </si>
  <si>
    <t xml:space="preserve">  pit 6B35974, North end </t>
  </si>
  <si>
    <t xml:space="preserve">  pit ok, East Beach, skin</t>
  </si>
  <si>
    <t>C235</t>
  </si>
  <si>
    <t xml:space="preserve">  pit ok,  BB, C235</t>
  </si>
  <si>
    <t>G22</t>
  </si>
  <si>
    <t xml:space="preserve">  pit ok G68 blood</t>
  </si>
  <si>
    <t xml:space="preserve">  BB pit ok </t>
  </si>
  <si>
    <t>183C</t>
  </si>
  <si>
    <t xml:space="preserve">   new, 100' W of patio, 8.8 yrs.</t>
  </si>
  <si>
    <t xml:space="preserve">  Halfway N on E ridge</t>
  </si>
  <si>
    <t>183D</t>
  </si>
  <si>
    <t xml:space="preserve">  new, no pit, BB, toes #24, to central cay</t>
  </si>
  <si>
    <t>184A</t>
  </si>
  <si>
    <t>6495E3</t>
  </si>
  <si>
    <t>31.75</t>
  </si>
  <si>
    <t xml:space="preserve">  slow growth</t>
  </si>
  <si>
    <t>802</t>
  </si>
  <si>
    <t xml:space="preserve">  pit 64-95E3</t>
  </si>
  <si>
    <t>184B</t>
  </si>
  <si>
    <t>670BF0A</t>
  </si>
  <si>
    <t>6365715</t>
  </si>
  <si>
    <t xml:space="preserve">  new,  big W beach</t>
  </si>
  <si>
    <t xml:space="preserve">  right probe went deep; big w beach</t>
  </si>
  <si>
    <t xml:space="preserve">  BB, new pit 6365715</t>
  </si>
  <si>
    <t>1387</t>
  </si>
  <si>
    <t xml:space="preserve"> Big Beach</t>
  </si>
  <si>
    <t>1572</t>
  </si>
  <si>
    <t xml:space="preserve">  LOC=? Old pit dead?, New pit 670BF0A</t>
  </si>
  <si>
    <t>184C</t>
  </si>
  <si>
    <t xml:space="preserve">   new, patio, 7.8 yrs.</t>
  </si>
  <si>
    <t>184D</t>
  </si>
  <si>
    <t xml:space="preserve">  no pit, new, BB, toes #16, to central cay</t>
  </si>
  <si>
    <t>185A</t>
  </si>
  <si>
    <t>185B</t>
  </si>
  <si>
    <t>1156</t>
  </si>
  <si>
    <t>6E197E5</t>
  </si>
  <si>
    <t xml:space="preserve">  new, stubtail= 26.7, big W beach 16.7 yrs?</t>
  </si>
  <si>
    <t xml:space="preserve">     843/173 (nest)</t>
  </si>
  <si>
    <t xml:space="preserve">  stub tail 27.1; transm: #148.438 "_1.5; BB</t>
  </si>
  <si>
    <t>1292</t>
  </si>
  <si>
    <t xml:space="preserve">  tail stub= 27.5, Big Beach</t>
  </si>
  <si>
    <t xml:space="preserve">  stubby tail=28.0 BB</t>
  </si>
  <si>
    <t>1382</t>
  </si>
  <si>
    <t xml:space="preserve">  new pit 6E197E5 BB tail stubby=28.3</t>
  </si>
  <si>
    <t xml:space="preserve">  6E197E5 27.4+0.6 [Chuck&amp;Kirsten] SW beach</t>
  </si>
  <si>
    <t>185C</t>
  </si>
  <si>
    <t>6B34B5F</t>
  </si>
  <si>
    <t xml:space="preserve">   new, big W beach, 6.8 yrs. "male"</t>
  </si>
  <si>
    <t xml:space="preserve">  South Beach </t>
  </si>
  <si>
    <t xml:space="preserve">  rocks south of BB</t>
  </si>
  <si>
    <t xml:space="preserve">  new pit 6B34B5F, SR  blood</t>
  </si>
  <si>
    <t xml:space="preserve">  pit ok, S. rocks</t>
  </si>
  <si>
    <t>185D</t>
  </si>
  <si>
    <t>64D1B5C</t>
  </si>
  <si>
    <t xml:space="preserve">  new  1/2 way N on trail 11.8 yrs</t>
  </si>
  <si>
    <t xml:space="preserve">  Pit 64D1B5C  S End prickly pear patch </t>
  </si>
  <si>
    <t>185E</t>
  </si>
  <si>
    <t xml:space="preserve">  NEW BB  #19 toes</t>
  </si>
  <si>
    <t>186A</t>
  </si>
  <si>
    <t>186B</t>
  </si>
  <si>
    <t xml:space="preserve">  new,  B4</t>
  </si>
  <si>
    <t>186C</t>
  </si>
  <si>
    <t>68A30CF</t>
  </si>
  <si>
    <t xml:space="preserve">  new; CY122  6.8 yrs</t>
  </si>
  <si>
    <t xml:space="preserve">  new pit 68A30CF Interior</t>
  </si>
  <si>
    <t>186D</t>
  </si>
  <si>
    <t xml:space="preserve">  new, E. ridge, toes #23, skin, to central cay</t>
  </si>
  <si>
    <t>187A</t>
  </si>
  <si>
    <t xml:space="preserve">  tail (29.53) bit stubby, end turned up 11.5 yrs?</t>
  </si>
  <si>
    <t>187B</t>
  </si>
  <si>
    <t xml:space="preserve">  new, 10.5 yrs?</t>
  </si>
  <si>
    <t>see OOPS at end</t>
  </si>
  <si>
    <t>187D</t>
  </si>
  <si>
    <t>753D64D</t>
  </si>
  <si>
    <t xml:space="preserve">  new,  N point,  9.8 yrs</t>
  </si>
  <si>
    <t xml:space="preserve">  new pit 753D64D, East Ridge skin</t>
  </si>
  <si>
    <t>187E</t>
  </si>
  <si>
    <t>982000409784645</t>
  </si>
  <si>
    <t xml:space="preserve">  no pit, new, BB, toes #10, skin</t>
  </si>
  <si>
    <t>G17</t>
  </si>
  <si>
    <t xml:space="preserve">  Chuck BB ultra=0 new pit 982000409784645 </t>
  </si>
  <si>
    <t xml:space="preserve">  BB pit ok G111 blood</t>
  </si>
  <si>
    <t>E38</t>
  </si>
  <si>
    <t xml:space="preserve">  BB pit ok E38 swab skin</t>
  </si>
  <si>
    <t>188A</t>
  </si>
  <si>
    <t>301</t>
  </si>
  <si>
    <t>F671B2</t>
  </si>
  <si>
    <t>393</t>
  </si>
  <si>
    <t xml:space="preserve">  SVL too long?:24.2</t>
  </si>
  <si>
    <t xml:space="preserve">  tail tip turns up</t>
  </si>
  <si>
    <t xml:space="preserve">  pit F6-71B2</t>
  </si>
  <si>
    <t xml:space="preserve">  painted male, pit ok, big W beach</t>
  </si>
  <si>
    <t>188B</t>
  </si>
  <si>
    <t>705904</t>
  </si>
  <si>
    <t xml:space="preserve">  new  pit 70-5904 10.5 yrs?</t>
  </si>
  <si>
    <t>1989</t>
  </si>
  <si>
    <t>2141</t>
  </si>
  <si>
    <t xml:space="preserve">  WCS6 House Beach  ca 14.5 yr</t>
  </si>
  <si>
    <t>188C</t>
  </si>
  <si>
    <t>68A122B</t>
  </si>
  <si>
    <t xml:space="preserve">   new, just S big W beach, 5.8 yrs.</t>
  </si>
  <si>
    <t xml:space="preserve">  new pit 68A122B BB</t>
  </si>
  <si>
    <t>1067</t>
  </si>
  <si>
    <t xml:space="preserve">  E. Ridge, PIT OK 68A122B, blood #92</t>
  </si>
  <si>
    <t>1985</t>
  </si>
  <si>
    <t xml:space="preserve">  pit ok, camp, S45</t>
  </si>
  <si>
    <t>2295</t>
  </si>
  <si>
    <t xml:space="preserve">  pit ok, camp, skin, dorsal=65 nuchal=19</t>
  </si>
  <si>
    <t>188D</t>
  </si>
  <si>
    <t xml:space="preserve">   new, big W beach, 13.8 yrs.?</t>
  </si>
  <si>
    <t>188E</t>
  </si>
  <si>
    <t>205</t>
  </si>
  <si>
    <t xml:space="preserve">  no pit, camp, toes #21, to central cay</t>
  </si>
  <si>
    <t>189A</t>
  </si>
  <si>
    <t>189B</t>
  </si>
  <si>
    <t>68A0F3F</t>
  </si>
  <si>
    <t xml:space="preserve">  new,  TBK23 interior, 9.7 yrs?</t>
  </si>
  <si>
    <t>532</t>
  </si>
  <si>
    <t xml:space="preserve">  new pit 68A0F3F, 15.4+5.5 regen BB</t>
  </si>
  <si>
    <t xml:space="preserve">  pit ok regen 15.7+5.7 BB</t>
  </si>
  <si>
    <t xml:space="preserve">  Regen 17.2 + 6.0, BB, Pit OK</t>
  </si>
  <si>
    <t xml:space="preserve">  pit ok, BB, 17.5+6.1 regen</t>
  </si>
  <si>
    <t>C265</t>
  </si>
  <si>
    <t xml:space="preserve">  pit ok, BB, C265 18.0+6.1 regen</t>
  </si>
  <si>
    <t xml:space="preserve">  BB pit ok 18.0+6.3 stubby tail skin ultra=0</t>
  </si>
  <si>
    <t>189C</t>
  </si>
  <si>
    <t>982000403120647</t>
  </si>
  <si>
    <t xml:space="preserve">  NEW no pit, BB, Toes #7, est. age=6.7</t>
  </si>
  <si>
    <t>C279</t>
  </si>
  <si>
    <t xml:space="preserve">  Chuck BB new pit = 982000403120647</t>
  </si>
  <si>
    <t>Q61</t>
  </si>
  <si>
    <t>Big beach; swab; digits #9, 80, 100</t>
  </si>
  <si>
    <t>64B881</t>
  </si>
  <si>
    <t xml:space="preserve">  pit 64-B881</t>
  </si>
  <si>
    <t>1583</t>
  </si>
  <si>
    <t>1379</t>
  </si>
  <si>
    <t xml:space="preserve">  TL wrong at 46.36 21.5 yrs?</t>
  </si>
  <si>
    <t>18C</t>
  </si>
  <si>
    <t xml:space="preserve">    not weighed</t>
  </si>
  <si>
    <t>18D</t>
  </si>
  <si>
    <t xml:space="preserve">  new, BB, toe vial #31, skin, to Allen</t>
  </si>
  <si>
    <t>18E</t>
  </si>
  <si>
    <t>807</t>
  </si>
  <si>
    <t xml:space="preserve">  new BB, toe vial #37</t>
  </si>
  <si>
    <t>19/0A</t>
  </si>
  <si>
    <t>6727CAB</t>
  </si>
  <si>
    <t xml:space="preserve">  DY9 east ridge?</t>
  </si>
  <si>
    <t xml:space="preserve">  Near S beach</t>
  </si>
  <si>
    <t>832</t>
  </si>
  <si>
    <t xml:space="preserve">  New pit - forgot to check pit #, BB</t>
  </si>
  <si>
    <t xml:space="preserve">  pit ok 6727CAB  BB</t>
  </si>
  <si>
    <t xml:space="preserve">  PIT 6727CAB [Chuck&amp;Kirsten]  SW</t>
  </si>
  <si>
    <t xml:space="preserve">  BB, really skinny  ca. 30.7 years old</t>
  </si>
  <si>
    <t>19/0B</t>
  </si>
  <si>
    <t>F70A36</t>
  </si>
  <si>
    <t xml:space="preserve">  tail slightly stubby </t>
  </si>
  <si>
    <t xml:space="preserve">  pit F70A36; big w beach</t>
  </si>
  <si>
    <t xml:space="preserve">  BB, pit ok, tail a bit stubby</t>
  </si>
  <si>
    <t>19/0C</t>
  </si>
  <si>
    <t>7825161</t>
  </si>
  <si>
    <t xml:space="preserve">  new, toes kept, no pit, BB</t>
  </si>
  <si>
    <t xml:space="preserve">  pit #7825161 BB skin S2</t>
  </si>
  <si>
    <t xml:space="preserve">   pit ok, South rocks BB, Deceased </t>
  </si>
  <si>
    <t>190/0A</t>
  </si>
  <si>
    <t>190/0B</t>
  </si>
  <si>
    <t xml:space="preserve">  new "90/0A"</t>
  </si>
  <si>
    <t xml:space="preserve">   on Flat Rock Reef Cay -how?</t>
  </si>
  <si>
    <t>190A</t>
  </si>
  <si>
    <t xml:space="preserve">  natural marks; regen 14.5 yrs?</t>
  </si>
  <si>
    <t>190B</t>
  </si>
  <si>
    <t>14.61</t>
  </si>
  <si>
    <t>64B5BA</t>
  </si>
  <si>
    <t xml:space="preserve">  marked as "90/0"</t>
  </si>
  <si>
    <t>424</t>
  </si>
  <si>
    <t xml:space="preserve">  #80 broken but complete</t>
  </si>
  <si>
    <t xml:space="preserve"> "170+90" = lost new toe</t>
  </si>
  <si>
    <t xml:space="preserve">  #70/90 missing; #80 broken</t>
  </si>
  <si>
    <t>784</t>
  </si>
  <si>
    <t>190/70</t>
  </si>
  <si>
    <t>170+90</t>
  </si>
  <si>
    <t xml:space="preserve"> pit 64-B5BA 190+70</t>
  </si>
  <si>
    <t>190C</t>
  </si>
  <si>
    <t>1FA42BF</t>
  </si>
  <si>
    <t xml:space="preserve">  pit 1FA42BF</t>
  </si>
  <si>
    <t xml:space="preserve">  pit OK, moved forward and dorsal</t>
  </si>
  <si>
    <t>1615</t>
  </si>
  <si>
    <t>2633</t>
  </si>
  <si>
    <t>190D</t>
  </si>
  <si>
    <t>16.1</t>
  </si>
  <si>
    <t>60</t>
  </si>
  <si>
    <t xml:space="preserve">  south point, new</t>
  </si>
  <si>
    <t>190E</t>
  </si>
  <si>
    <t>7CD6FE4</t>
  </si>
  <si>
    <t xml:space="preserve">  New, no pit, Rocks S of BB, Toes #6</t>
  </si>
  <si>
    <t xml:space="preserve"> male! New pit 7CD6FE4 BB</t>
  </si>
  <si>
    <t>191A</t>
  </si>
  <si>
    <t>644</t>
  </si>
  <si>
    <t>711</t>
  </si>
  <si>
    <t>191B</t>
  </si>
  <si>
    <t>1059</t>
  </si>
  <si>
    <t xml:space="preserve">  new, 18.5+8.3 regen, 12.5 yrs?</t>
  </si>
  <si>
    <t xml:space="preserve">   19.0+8.5 regen, wt = 1275?</t>
  </si>
  <si>
    <t>191C</t>
  </si>
  <si>
    <t>6FAC59F</t>
  </si>
  <si>
    <t>6E17D3A</t>
  </si>
  <si>
    <t xml:space="preserve">  just W of camp new 6.8 yrs</t>
  </si>
  <si>
    <t>902</t>
  </si>
  <si>
    <t xml:space="preserve">  new pit 6E17D3A BB</t>
  </si>
  <si>
    <t xml:space="preserve">  pit gone, new pit 6FAC59F, BB</t>
  </si>
  <si>
    <t>1681</t>
  </si>
  <si>
    <t xml:space="preserve">  pit ok  S end</t>
  </si>
  <si>
    <t xml:space="preserve">  BB, pit ok sharp 8cm stick sticking out of abdomen, removed</t>
  </si>
  <si>
    <t>191D</t>
  </si>
  <si>
    <t>7CD7D68</t>
  </si>
  <si>
    <t>C215</t>
  </si>
  <si>
    <t xml:space="preserve">  no pit new BB C215, toes #9, scar/burn lowerright abdomen</t>
  </si>
  <si>
    <t xml:space="preserve"> new pit 7CD7D68 BB</t>
  </si>
  <si>
    <t>pit ok pit in belly BB</t>
  </si>
  <si>
    <t>192A</t>
  </si>
  <si>
    <t>706874</t>
  </si>
  <si>
    <t>1178</t>
  </si>
  <si>
    <t>1282</t>
  </si>
  <si>
    <t>1478</t>
  </si>
  <si>
    <t xml:space="preserve">  pit #70-68-74</t>
  </si>
  <si>
    <t>2326</t>
  </si>
  <si>
    <t xml:space="preserve">  upper back beach, pit ok</t>
  </si>
  <si>
    <t>3265</t>
  </si>
  <si>
    <t xml:space="preserve">  N end of E ridge</t>
  </si>
  <si>
    <t>3234</t>
  </si>
  <si>
    <t xml:space="preserve">  house beach,pit ok</t>
  </si>
  <si>
    <t>192B</t>
  </si>
  <si>
    <t>68A0074</t>
  </si>
  <si>
    <t xml:space="preserve">  TBK15 interior, fem?, new 11.7 yrs?</t>
  </si>
  <si>
    <t xml:space="preserve">  new pit 68A0074 BB</t>
  </si>
  <si>
    <t xml:space="preserve">  pit ok   south end </t>
  </si>
  <si>
    <t xml:space="preserve">  pit ok BB skin S6 ultra 2+1</t>
  </si>
  <si>
    <t xml:space="preserve"> pit ok BB very skinny</t>
  </si>
  <si>
    <t>192C</t>
  </si>
  <si>
    <t>982000403120763</t>
  </si>
  <si>
    <t>C213</t>
  </si>
  <si>
    <t xml:space="preserve">  new, no pit, BB, C213, Toes #4, skin</t>
  </si>
  <si>
    <t>C280</t>
  </si>
  <si>
    <t xml:space="preserve">  Chuck BB new pit = 982000403120763</t>
  </si>
  <si>
    <t>2095</t>
  </si>
  <si>
    <t>193A</t>
  </si>
  <si>
    <t>250</t>
  </si>
  <si>
    <t>64B439</t>
  </si>
  <si>
    <t>834</t>
  </si>
  <si>
    <t xml:space="preserve">  pit 64-B439</t>
  </si>
  <si>
    <t xml:space="preserve">    found dead inside house, pit ok</t>
  </si>
  <si>
    <t>193B</t>
  </si>
  <si>
    <t xml:space="preserve">  B22 loo beach, female?, new</t>
  </si>
  <si>
    <t>193C</t>
  </si>
  <si>
    <t>753110A</t>
  </si>
  <si>
    <t xml:space="preserve">  1/4 way N on trail new  6.8 yrs</t>
  </si>
  <si>
    <t xml:space="preserve">  SW rocks </t>
  </si>
  <si>
    <t xml:space="preserve">  new pit 753110A BB</t>
  </si>
  <si>
    <t xml:space="preserve">  pit ok, Big Beach</t>
  </si>
  <si>
    <t>1435</t>
  </si>
  <si>
    <t xml:space="preserve">  pit ok BB feces S5 </t>
  </si>
  <si>
    <t>193D</t>
  </si>
  <si>
    <t>7ABB587</t>
  </si>
  <si>
    <t xml:space="preserve">  no pit, HB, Toes #8</t>
  </si>
  <si>
    <t>436</t>
  </si>
  <si>
    <t xml:space="preserve">  No location, new pit 7ABB587</t>
  </si>
  <si>
    <t>856</t>
  </si>
  <si>
    <t> </t>
  </si>
  <si>
    <t>194A</t>
  </si>
  <si>
    <t>194B</t>
  </si>
  <si>
    <t xml:space="preserve">  B23 loo beach, new, 10.7 yrs</t>
  </si>
  <si>
    <t>194C</t>
  </si>
  <si>
    <t>382</t>
  </si>
  <si>
    <t>64D08ED</t>
  </si>
  <si>
    <t xml:space="preserve">  new; MGB3 past (NE) house</t>
  </si>
  <si>
    <t xml:space="preserve">  Pit 64D08ED  N rocks</t>
  </si>
  <si>
    <t xml:space="preserve">  HB 2:50 Pit ok</t>
  </si>
  <si>
    <t xml:space="preserve">   blood  pit okay</t>
  </si>
  <si>
    <t>1337</t>
  </si>
  <si>
    <t>1425</t>
  </si>
  <si>
    <t xml:space="preserve">  BB, PIT OK, blood already taken, scar under tail</t>
  </si>
  <si>
    <t xml:space="preserve">  pit OK, BB, scar under tail</t>
  </si>
  <si>
    <t xml:space="preserve">  pit ok, HB skin   blood</t>
  </si>
  <si>
    <t>194D</t>
  </si>
  <si>
    <t>78393D9</t>
  </si>
  <si>
    <t xml:space="preserve">  no pit, BB, Toes #5, 4.7 or 5.7 years old</t>
  </si>
  <si>
    <t xml:space="preserve">  BB  NEW PIT 78393D9</t>
  </si>
  <si>
    <t>E2</t>
  </si>
  <si>
    <t xml:space="preserve">  BB, E2, swab, pit ok</t>
  </si>
  <si>
    <t>Q17</t>
  </si>
  <si>
    <t>Big beach; swab; digits #4, 90, 100</t>
  </si>
  <si>
    <t>195A</t>
  </si>
  <si>
    <t>564</t>
  </si>
  <si>
    <t xml:space="preserve">  small kink halfway down tail female? 11.5 yrs?</t>
  </si>
  <si>
    <t>Year Wrong</t>
  </si>
  <si>
    <t>195B</t>
  </si>
  <si>
    <t>6DFB244</t>
  </si>
  <si>
    <t xml:space="preserve">   new, near SW beach, 8.8 yrs</t>
  </si>
  <si>
    <t>409</t>
  </si>
  <si>
    <t xml:space="preserve">  SW Beach</t>
  </si>
  <si>
    <t xml:space="preserve">  BB, NEW PIT 6DFB244, #9 toe broken</t>
  </si>
  <si>
    <t>1159</t>
  </si>
  <si>
    <t xml:space="preserve">  South Beach, Pit OK, Skin </t>
  </si>
  <si>
    <t>1234</t>
  </si>
  <si>
    <t>2140</t>
  </si>
  <si>
    <t>195C</t>
  </si>
  <si>
    <t>2001-06-16</t>
  </si>
  <si>
    <t>63641BD</t>
  </si>
  <si>
    <t xml:space="preserve">   new, camp, 9.8 yrs</t>
  </si>
  <si>
    <t xml:space="preserve">  just W kitchen  #8 toenail broken</t>
  </si>
  <si>
    <t>628</t>
  </si>
  <si>
    <t xml:space="preserve">  camp, new pit 63641BD</t>
  </si>
  <si>
    <t>195D</t>
  </si>
  <si>
    <t>66BFB20</t>
  </si>
  <si>
    <t xml:space="preserve">   new, inland from BB, 12.8/13.8 yrs. </t>
  </si>
  <si>
    <t xml:space="preserve">  big west beach</t>
  </si>
  <si>
    <t>1217</t>
  </si>
  <si>
    <t xml:space="preserve">  BB new pit 66BFB20</t>
  </si>
  <si>
    <t xml:space="preserve">  Big Beach, Pit OK, skin</t>
  </si>
  <si>
    <t>196A</t>
  </si>
  <si>
    <t>F5E1B9</t>
  </si>
  <si>
    <t xml:space="preserve">  pit F5-E1B9</t>
  </si>
  <si>
    <t>196B</t>
  </si>
  <si>
    <t>163</t>
  </si>
  <si>
    <t>636448D</t>
  </si>
  <si>
    <t xml:space="preserve">  second beach, female?, new</t>
  </si>
  <si>
    <t xml:space="preserve">  inland from small beach</t>
  </si>
  <si>
    <t>339</t>
  </si>
  <si>
    <t xml:space="preserve">  WCS5  Big Beach</t>
  </si>
  <si>
    <t>7.3</t>
  </si>
  <si>
    <t xml:space="preserve">  Big Beach  PIT 636448D  TO HALF MOON CAY</t>
  </si>
  <si>
    <t>196C</t>
  </si>
  <si>
    <t xml:space="preserve">   new, S shore, 12.8 yrs.</t>
  </si>
  <si>
    <t>196D</t>
  </si>
  <si>
    <t xml:space="preserve">  new  just W of kitchen 23.9+3.6 regen, 9.8 yrs</t>
  </si>
  <si>
    <t>196E</t>
  </si>
  <si>
    <t xml:space="preserve">  new, no pit, BB, Toes #1</t>
  </si>
  <si>
    <t>82811A6</t>
  </si>
  <si>
    <t>recap new pit #20 toenail missing 82811A6 BB</t>
  </si>
  <si>
    <t>197A</t>
  </si>
  <si>
    <t xml:space="preserve">  sex?</t>
  </si>
  <si>
    <t>731</t>
  </si>
  <si>
    <t>197B</t>
  </si>
  <si>
    <t>68A29BA</t>
  </si>
  <si>
    <t xml:space="preserve">  big W beach, female?, new</t>
  </si>
  <si>
    <t>353</t>
  </si>
  <si>
    <t xml:space="preserve">  BB 11:58 </t>
  </si>
  <si>
    <t xml:space="preserve">  new pit 68A29BA BB</t>
  </si>
  <si>
    <t xml:space="preserve">  BB, PIT OK 68A29BA, blood #103</t>
  </si>
  <si>
    <t>2285</t>
  </si>
  <si>
    <t>2870</t>
  </si>
  <si>
    <t xml:space="preserve">  pit ok, BB, dorsal=58 nuchal=20, skin</t>
  </si>
  <si>
    <t>2265</t>
  </si>
  <si>
    <t xml:space="preserve">  Chuck East Beach pit ok</t>
  </si>
  <si>
    <t>197C</t>
  </si>
  <si>
    <t>7ACCD93</t>
  </si>
  <si>
    <t xml:space="preserve">  new, no pit, Toes #3, age=ca. 6.7, skin  BB</t>
  </si>
  <si>
    <t xml:space="preserve">  BB NEW PIT 7ACCD93 G92 blood [check sex]</t>
  </si>
  <si>
    <t>198A</t>
  </si>
  <si>
    <t>443</t>
  </si>
  <si>
    <t>1FA0208</t>
  </si>
  <si>
    <t xml:space="preserve">  B31 house, pit 1FA0208</t>
  </si>
  <si>
    <t xml:space="preserve">  pit ok; CY127=??</t>
  </si>
  <si>
    <t xml:space="preserve">  N Interior  Pit Ok</t>
  </si>
  <si>
    <t xml:space="preserve">  N. Ridge Pit ok</t>
  </si>
  <si>
    <t>771</t>
  </si>
  <si>
    <t xml:space="preserve">  pit OK, BB, very skinny  </t>
  </si>
  <si>
    <t xml:space="preserve">  N Rock</t>
  </si>
  <si>
    <t xml:space="preserve">   dead pit ok 1FA0208 N. end</t>
  </si>
  <si>
    <t>198B</t>
  </si>
  <si>
    <t>63637CE</t>
  </si>
  <si>
    <t xml:space="preserve">   new, big W beach, 7.8 yrs</t>
  </si>
  <si>
    <t>621</t>
  </si>
  <si>
    <t xml:space="preserve">  #90 slightly regrown, reclipped, pit 63637CE BBeach </t>
  </si>
  <si>
    <t xml:space="preserve">  BB 10:00 pit ok</t>
  </si>
  <si>
    <t>839</t>
  </si>
  <si>
    <t xml:space="preserve">  BB, PIT OK 63637CE, blood #106</t>
  </si>
  <si>
    <t xml:space="preserve">  West Rocks, Pit OK</t>
  </si>
  <si>
    <t>198C</t>
  </si>
  <si>
    <t>64D16AF</t>
  </si>
  <si>
    <t xml:space="preserve">   new, house, 5.8 yrs</t>
  </si>
  <si>
    <t>311</t>
  </si>
  <si>
    <t>9.3</t>
  </si>
  <si>
    <t>28.9</t>
  </si>
  <si>
    <t xml:space="preserve">  just S of Big Beach  PIT 64D16AF TO HALF MOON CAY</t>
  </si>
  <si>
    <t>198D</t>
  </si>
  <si>
    <t>106</t>
  </si>
  <si>
    <t xml:space="preserve"> new, E Ridge, toe vial #82</t>
  </si>
  <si>
    <t>198E</t>
  </si>
  <si>
    <t>982000409784608</t>
  </si>
  <si>
    <t xml:space="preserve">  New no pit BB Toes #2 skin </t>
  </si>
  <si>
    <t>G24</t>
  </si>
  <si>
    <t xml:space="preserve">  Chuck BB new pit 982000409784608</t>
  </si>
  <si>
    <t>2695</t>
  </si>
  <si>
    <t>Q13</t>
  </si>
  <si>
    <t>Big beach; swab; digits #8, 90, 100</t>
  </si>
  <si>
    <t>199A</t>
  </si>
  <si>
    <t>296</t>
  </si>
  <si>
    <t>376</t>
  </si>
  <si>
    <t xml:space="preserve">  pit 0015-8255</t>
  </si>
  <si>
    <t>537</t>
  </si>
  <si>
    <t xml:space="preserve">  south-east of house, pit ok</t>
  </si>
  <si>
    <t>697</t>
  </si>
  <si>
    <t xml:space="preserve">  pit ok; small beach</t>
  </si>
  <si>
    <t>748</t>
  </si>
  <si>
    <t>767</t>
  </si>
  <si>
    <t>199B</t>
  </si>
  <si>
    <t>968D8B</t>
  </si>
  <si>
    <t xml:space="preserve">  pit 968D8B  new 15.5 yrs?</t>
  </si>
  <si>
    <t>1990</t>
  </si>
  <si>
    <t>2240</t>
  </si>
  <si>
    <t>2585</t>
  </si>
  <si>
    <t xml:space="preserve">  BB, pit ok, photoed   </t>
  </si>
  <si>
    <t>2573</t>
  </si>
  <si>
    <t>2460</t>
  </si>
  <si>
    <t xml:space="preserve">  SW beach 12:30 Pit ok</t>
  </si>
  <si>
    <t>2108</t>
  </si>
  <si>
    <t xml:space="preserve">  pit ok SW Rocks</t>
  </si>
  <si>
    <t>2200</t>
  </si>
  <si>
    <t xml:space="preserve">  PIT TAG 968D88  [Chuck&amp;Kirsten] camp</t>
  </si>
  <si>
    <t xml:space="preserve">  S. Rocks, PIT OK</t>
  </si>
  <si>
    <t>2012-01-15</t>
  </si>
  <si>
    <t xml:space="preserve">   SW coast dead by Kirsten Hines</t>
  </si>
  <si>
    <t>199C</t>
  </si>
  <si>
    <t>23.3</t>
  </si>
  <si>
    <t>7ABF071</t>
  </si>
  <si>
    <t xml:space="preserve">  new, BB, toe vial #80 female?</t>
  </si>
  <si>
    <t xml:space="preserve">  no pit,  BB, skin</t>
  </si>
  <si>
    <t xml:space="preserve">  BB new pit 7ABF071 skin ultra=0 but enlarging</t>
  </si>
  <si>
    <t>Q6</t>
  </si>
  <si>
    <t>Big beach; swab; digits #9, 90, 100; follicles not very developed</t>
  </si>
  <si>
    <t>14.5+3.5</t>
  </si>
  <si>
    <t>26.99</t>
  </si>
  <si>
    <t xml:space="preserve">  male? 3.5 yrs?</t>
  </si>
  <si>
    <t>1111</t>
  </si>
  <si>
    <t xml:space="preserve">  20.00+12.38 new 16.5 yrs?</t>
  </si>
  <si>
    <t>2720</t>
  </si>
  <si>
    <t xml:space="preserve">  20.1+13.0</t>
  </si>
  <si>
    <t>3200</t>
  </si>
  <si>
    <t xml:space="preserve">  20.5+13.5 regen</t>
  </si>
  <si>
    <t>19C</t>
  </si>
  <si>
    <t>64CEAEF</t>
  </si>
  <si>
    <t xml:space="preserve">   new, W of SE point 11.8/12.8 yrs</t>
  </si>
  <si>
    <t xml:space="preserve">  Pit 64CEAEF  S end prickly pear patch</t>
  </si>
  <si>
    <t>19D</t>
  </si>
  <si>
    <t xml:space="preserve">  new; 13.4+7.4 regen; CY7 third N on E ridge 8.8 yrs</t>
  </si>
  <si>
    <t>19E</t>
  </si>
  <si>
    <t xml:space="preserve">  new, BB, toe vial #32, skin, to Allen</t>
  </si>
  <si>
    <t>19F</t>
  </si>
  <si>
    <t>22.4</t>
  </si>
  <si>
    <t xml:space="preserve">  new rocks btw BB&amp;HB, skin toes #38, to Allen</t>
  </si>
  <si>
    <t>1A</t>
  </si>
  <si>
    <t xml:space="preserve">     if male = 24.5 yrs</t>
  </si>
  <si>
    <t>1B</t>
  </si>
  <si>
    <t>101</t>
  </si>
  <si>
    <t>7825F07</t>
  </si>
  <si>
    <t xml:space="preserve">  new; #9 &amp; 70 toes broken; CY118 nr camp</t>
  </si>
  <si>
    <t>172</t>
  </si>
  <si>
    <t xml:space="preserve">  #70 toe broken   E Beach</t>
  </si>
  <si>
    <t xml:space="preserve">  #70 toe broken, House Beach</t>
  </si>
  <si>
    <t xml:space="preserve">  no pit, East Beach, #70 toe broken</t>
  </si>
  <si>
    <t xml:space="preserve">  HB</t>
  </si>
  <si>
    <t xml:space="preserve">  toes #70, #9 and #4 broken, HB, pit 7825F07</t>
  </si>
  <si>
    <t xml:space="preserve">  pit ok, HB, #70 + #9 + #4 toes broken, skin</t>
  </si>
  <si>
    <t xml:space="preserve">  House Beach pit ok no E  Ultra=6</t>
  </si>
  <si>
    <t>2/0A</t>
  </si>
  <si>
    <t>15.24</t>
  </si>
  <si>
    <t>F5C081</t>
  </si>
  <si>
    <t xml:space="preserve">  slow grow [see 1/0, 3/0]</t>
  </si>
  <si>
    <t>Unknown</t>
  </si>
  <si>
    <t>27.31</t>
  </si>
  <si>
    <t>352</t>
  </si>
  <si>
    <t xml:space="preserve">  male?  [also check 190]</t>
  </si>
  <si>
    <t>481</t>
  </si>
  <si>
    <t xml:space="preserve">  #F5-C081</t>
  </si>
  <si>
    <t>2/0B</t>
  </si>
  <si>
    <t xml:space="preserve">  female? new</t>
  </si>
  <si>
    <t>2/6A</t>
  </si>
  <si>
    <t>7829830</t>
  </si>
  <si>
    <t xml:space="preserve">  New; Toes #61; N rocks "male"</t>
  </si>
  <si>
    <t xml:space="preserve">  pit #7829830, N Rocks</t>
  </si>
  <si>
    <t xml:space="preserve">  BB pit ok, #4 toe missing Ultra=0</t>
  </si>
  <si>
    <t>2/6B</t>
  </si>
  <si>
    <t>183</t>
  </si>
  <si>
    <t>7AC5D83</t>
  </si>
  <si>
    <t xml:space="preserve">  New, BB, No Pit</t>
  </si>
  <si>
    <t xml:space="preserve">  no pit, BB </t>
  </si>
  <si>
    <t>7.9</t>
  </si>
  <si>
    <t xml:space="preserve">  BB NEW PIT 7AC5D83</t>
  </si>
  <si>
    <t xml:space="preserve">  BB pit ok Ultra=0</t>
  </si>
  <si>
    <t>2/7A</t>
  </si>
  <si>
    <t>78133ED</t>
  </si>
  <si>
    <t xml:space="preserve">  New; Toes #62; N end E ridge; Skin </t>
  </si>
  <si>
    <t xml:space="preserve">  pit 78133ED, Big Beach </t>
  </si>
  <si>
    <t xml:space="preserve">  pit ok, skin BB S9</t>
  </si>
  <si>
    <t>C48</t>
  </si>
  <si>
    <t xml:space="preserve">  pit ok, C48, BB, 1 cm black ventral bar, TL vol 132</t>
  </si>
  <si>
    <t>2/7B</t>
  </si>
  <si>
    <t>268</t>
  </si>
  <si>
    <t>783BEC9</t>
  </si>
  <si>
    <t xml:space="preserve">  New, HB, No PIT</t>
  </si>
  <si>
    <t>347</t>
  </si>
  <si>
    <t xml:space="preserve">  BB new pit 783BEC9 ultra=0</t>
  </si>
  <si>
    <t>2/8A</t>
  </si>
  <si>
    <t xml:space="preserve">  New; Toes #63; N end E ridge; Skin </t>
  </si>
  <si>
    <t>2/8B</t>
  </si>
  <si>
    <t>7ABCC28</t>
  </si>
  <si>
    <t xml:space="preserve">  New, HB, No Pit</t>
  </si>
  <si>
    <t>187</t>
  </si>
  <si>
    <t xml:space="preserve"> House</t>
  </si>
  <si>
    <t xml:space="preserve"> new pit 7ABCC28 ER scan</t>
  </si>
  <si>
    <t>pit ok interior</t>
  </si>
  <si>
    <t>2/9A</t>
  </si>
  <si>
    <t>526</t>
  </si>
  <si>
    <t>753DAC4</t>
  </si>
  <si>
    <t xml:space="preserve">  New; Toes #64; N rocks "female"</t>
  </si>
  <si>
    <t xml:space="preserve">  HB, Pit 753DAC4  male!</t>
  </si>
  <si>
    <t>Q4</t>
  </si>
  <si>
    <t>Big beach; swab; digits #2, 9</t>
  </si>
  <si>
    <t>3410</t>
  </si>
  <si>
    <t>2/9B</t>
  </si>
  <si>
    <t xml:space="preserve">  #9 apparently natural 15.5 yrs?</t>
  </si>
  <si>
    <t>20/0A</t>
  </si>
  <si>
    <t>1512</t>
  </si>
  <si>
    <t>20/0B</t>
  </si>
  <si>
    <t>968CDO</t>
  </si>
  <si>
    <t xml:space="preserve">  took blood sample; new 11.5 yrs?</t>
  </si>
  <si>
    <t xml:space="preserve">  pit 96-8CDO</t>
  </si>
  <si>
    <t>20/0C</t>
  </si>
  <si>
    <t>7817166</t>
  </si>
  <si>
    <t xml:space="preserve">  New East Ridge  toes #40</t>
  </si>
  <si>
    <t xml:space="preserve">  tagged #7817166, BB</t>
  </si>
  <si>
    <t xml:space="preserve">  pit ok, BB, P5, skin</t>
  </si>
  <si>
    <t>Q80</t>
  </si>
  <si>
    <t>Big beach; digits #0, 20; swab</t>
  </si>
  <si>
    <t>20/0D</t>
  </si>
  <si>
    <t>236</t>
  </si>
  <si>
    <t>7ABB162</t>
  </si>
  <si>
    <t xml:space="preserve">  New, HB (or BB), No PIT, Est age 4.7 or 5.7</t>
  </si>
  <si>
    <t>2016-06-25</t>
  </si>
  <si>
    <t>C77</t>
  </si>
  <si>
    <t xml:space="preserve">  BB, no ventral stripe, C77</t>
  </si>
  <si>
    <t xml:space="preserve">  pit #7ABB162,  HB, skin</t>
  </si>
  <si>
    <t>8.9</t>
  </si>
  <si>
    <t>20/30A</t>
  </si>
  <si>
    <t>F6590B</t>
  </si>
  <si>
    <t xml:space="preserve">  pit F6-590B #30 toenail gone may be natural; marks enlarged ?new  11.5 yrs?</t>
  </si>
  <si>
    <t>709</t>
  </si>
  <si>
    <t xml:space="preserve">  N end E beach, pit ok, tail bit stubby</t>
  </si>
  <si>
    <t xml:space="preserve">  Tail a bit stubby= 31.2 Behind House</t>
  </si>
  <si>
    <t xml:space="preserve">  N of House  bit stubby=30.8  pit ok</t>
  </si>
  <si>
    <t xml:space="preserve">  pit ok, tail a bit stubby=31.7 HB</t>
  </si>
  <si>
    <t xml:space="preserve">  House beach, PIT OK, tail stubby 31.0</t>
  </si>
  <si>
    <t xml:space="preserve">  pit OK, HB  stubby tail 32.0</t>
  </si>
  <si>
    <t xml:space="preserve">  pit ok, HB, skin, stubby = 32.5</t>
  </si>
  <si>
    <t xml:space="preserve">  pit ok, HB, skin  stubby=33.1</t>
  </si>
  <si>
    <t xml:space="preserve">  E Ridge E136 pit ok stubby=33.3 ultra=8</t>
  </si>
  <si>
    <t>north side of East ridge; digits #20, 30; processed on boat at night; can't find PIT in John's notes</t>
  </si>
  <si>
    <t>20/60A</t>
  </si>
  <si>
    <t>78267FB</t>
  </si>
  <si>
    <t xml:space="preserve">  new; #35 toes NRidge</t>
  </si>
  <si>
    <t xml:space="preserve">  tagged #78267FB, N Rock</t>
  </si>
  <si>
    <t>20/60B</t>
  </si>
  <si>
    <t>7827E87</t>
  </si>
  <si>
    <t xml:space="preserve">  new, toes #6, BB</t>
  </si>
  <si>
    <t xml:space="preserve">   pit 7827E87, Big Beach </t>
  </si>
  <si>
    <t xml:space="preserve">    pit ok, South end of East Ridge, Deceased</t>
  </si>
  <si>
    <t>20/70A</t>
  </si>
  <si>
    <t>7ABAF95</t>
  </si>
  <si>
    <t xml:space="preserve">  new, toes #8, BB  female?</t>
  </si>
  <si>
    <t xml:space="preserve">    BB, No PIT</t>
  </si>
  <si>
    <t xml:space="preserve">  no pit BB S24 </t>
  </si>
  <si>
    <t>C216</t>
  </si>
  <si>
    <t xml:space="preserve">    pit #7ABAF95, BB, C216, skin</t>
  </si>
  <si>
    <t>G10</t>
  </si>
  <si>
    <t>20/80/90</t>
  </si>
  <si>
    <t>2619</t>
  </si>
  <si>
    <t xml:space="preserve"> 90 natrl?; recap? tail 8+5 regen 21.5yrs?</t>
  </si>
  <si>
    <t>2615</t>
  </si>
  <si>
    <t xml:space="preserve"> 90 not marked!? tail 8 + 5.5</t>
  </si>
  <si>
    <t>2620</t>
  </si>
  <si>
    <t xml:space="preserve"> not marked!</t>
  </si>
  <si>
    <t>20/80A</t>
  </si>
  <si>
    <t>7538F14</t>
  </si>
  <si>
    <t xml:space="preserve">  new, toes # 12, BB</t>
  </si>
  <si>
    <t xml:space="preserve">    555  HB, Skin, Pit 7538F14</t>
  </si>
  <si>
    <t xml:space="preserve">  pit ok BB S40</t>
  </si>
  <si>
    <t>C218</t>
  </si>
  <si>
    <t xml:space="preserve">    pit ok,  BB, C218</t>
  </si>
  <si>
    <t>20/90A</t>
  </si>
  <si>
    <t>194</t>
  </si>
  <si>
    <t>982000409784617</t>
  </si>
  <si>
    <t xml:space="preserve">  new, toes # 14, BB, female?</t>
  </si>
  <si>
    <t>267</t>
  </si>
  <si>
    <t xml:space="preserve">    no pit,  BB</t>
  </si>
  <si>
    <t>27.4</t>
  </si>
  <si>
    <t xml:space="preserve">  Chuck BB ultra=0 imm new pit 982000409784617</t>
  </si>
  <si>
    <t xml:space="preserve">  BB  pit ok G89 blood</t>
  </si>
  <si>
    <t>1679</t>
  </si>
  <si>
    <t xml:space="preserve">  "female !?"</t>
  </si>
  <si>
    <t>20B</t>
  </si>
  <si>
    <t>706F8A</t>
  </si>
  <si>
    <t xml:space="preserve">  19.5 yrs?</t>
  </si>
  <si>
    <t>42.86</t>
  </si>
  <si>
    <t xml:space="preserve">  male?  #40 bent.  Fit??</t>
  </si>
  <si>
    <t xml:space="preserve">  #70-6F8A</t>
  </si>
  <si>
    <t>2001-06-24</t>
  </si>
  <si>
    <t xml:space="preserve">   200' E of big W beach; nested 28/06, 875/188</t>
  </si>
  <si>
    <t>20C</t>
  </si>
  <si>
    <t>64D16B6</t>
  </si>
  <si>
    <t xml:space="preserve">  BB 10:36 new pit 64D16B6 </t>
  </si>
  <si>
    <t>20D</t>
  </si>
  <si>
    <t>641EED</t>
  </si>
  <si>
    <t xml:space="preserve">  new; 24.5+2.2 regen; pit 64-1EED;</t>
  </si>
  <si>
    <t>20E</t>
  </si>
  <si>
    <t xml:space="preserve">  new; CY114 3/4 N on E ridge</t>
  </si>
  <si>
    <t>20F</t>
  </si>
  <si>
    <t xml:space="preserve">  WCS14 apparently NEW S of camp </t>
  </si>
  <si>
    <t>20G</t>
  </si>
  <si>
    <t>7AC7D1C</t>
  </si>
  <si>
    <t xml:space="preserve">  new, camp, half of digit #20 gone naturally</t>
  </si>
  <si>
    <t xml:space="preserve">  pit #7AC7D1C,  BB</t>
  </si>
  <si>
    <t>E3</t>
  </si>
  <si>
    <t xml:space="preserve">   BB, E3, swab, pit ok</t>
  </si>
  <si>
    <t>Q77</t>
  </si>
  <si>
    <t>Big beach; digit #20</t>
  </si>
  <si>
    <t>E372</t>
  </si>
  <si>
    <t xml:space="preserve"> pit ok BB E372 swab</t>
  </si>
  <si>
    <t>20H</t>
  </si>
  <si>
    <t>7CD6802</t>
  </si>
  <si>
    <t xml:space="preserve">  Maybe natural No E new pit 7CD6802 camp probably 20E or 20F</t>
  </si>
  <si>
    <t>21/0A</t>
  </si>
  <si>
    <t>21/0B</t>
  </si>
  <si>
    <t>1FAB6D1</t>
  </si>
  <si>
    <t xml:space="preserve">  pit 1FAB6D1; big w beach</t>
  </si>
  <si>
    <t xml:space="preserve">     846/159   (nest)</t>
  </si>
  <si>
    <t>1064</t>
  </si>
  <si>
    <t xml:space="preserve">  BB, pit ok (1FAB6D1)</t>
  </si>
  <si>
    <t xml:space="preserve">  Big Beach, Pit Ok</t>
  </si>
  <si>
    <t xml:space="preserve">  BB 12:50 Pit ok   SVL???</t>
  </si>
  <si>
    <t xml:space="preserve">  pit ok, E Ridge</t>
  </si>
  <si>
    <t>21/0C</t>
  </si>
  <si>
    <t>781042C</t>
  </si>
  <si>
    <t xml:space="preserve">  new pit #781042C BB toes #9 S28 ultra 1+1</t>
  </si>
  <si>
    <t>C109</t>
  </si>
  <si>
    <t xml:space="preserve">  781-042C C-109 BB; no ventr stripe Chuck </t>
  </si>
  <si>
    <t xml:space="preserve">  pit ok,  BB, skin</t>
  </si>
  <si>
    <t>21/6A</t>
  </si>
  <si>
    <t>2002-10-05</t>
  </si>
  <si>
    <t>0</t>
  </si>
  <si>
    <t>13.1</t>
  </si>
  <si>
    <t>780F142</t>
  </si>
  <si>
    <t xml:space="preserve">  new; from female ?B</t>
  </si>
  <si>
    <t>20.3</t>
  </si>
  <si>
    <t>129</t>
  </si>
  <si>
    <t xml:space="preserve">  Splinter thru right thigh removed; House fem?</t>
  </si>
  <si>
    <t xml:space="preserve">  west rocks, no pit</t>
  </si>
  <si>
    <t xml:space="preserve">  pit #780F142, BB, skin, wound healed</t>
  </si>
  <si>
    <t xml:space="preserve">  pit ok,  BB, broken #90 toe</t>
  </si>
  <si>
    <t xml:space="preserve">  BB skinny, pit ok skin ultra=0</t>
  </si>
  <si>
    <t>21/7A</t>
  </si>
  <si>
    <t>7ABD804</t>
  </si>
  <si>
    <t xml:space="preserve">  pit #7ABD804, s. rocks</t>
  </si>
  <si>
    <t xml:space="preserve">  N rocks  trap pit ok ultra=0</t>
  </si>
  <si>
    <t>21/8A</t>
  </si>
  <si>
    <t>13.2</t>
  </si>
  <si>
    <t>21/9A</t>
  </si>
  <si>
    <t xml:space="preserve">  new; from female ?C</t>
  </si>
  <si>
    <t>21B</t>
  </si>
  <si>
    <t>3230</t>
  </si>
  <si>
    <t>635C4E</t>
  </si>
  <si>
    <t xml:space="preserve">  same as 1982?  can't be 24.5 yrs?</t>
  </si>
  <si>
    <t>3390</t>
  </si>
  <si>
    <t>4073</t>
  </si>
  <si>
    <t>4411</t>
  </si>
  <si>
    <t xml:space="preserve">  25.5 yrs?</t>
  </si>
  <si>
    <t>4450</t>
  </si>
  <si>
    <t xml:space="preserve">  90 toenail natural</t>
  </si>
  <si>
    <t>4500</t>
  </si>
  <si>
    <t>4691</t>
  </si>
  <si>
    <t xml:space="preserve">  pit #63-5C4E; SV=49.0??</t>
  </si>
  <si>
    <t>52.6</t>
  </si>
  <si>
    <t>4600</t>
  </si>
  <si>
    <t>21C</t>
  </si>
  <si>
    <t>D8583</t>
  </si>
  <si>
    <t xml:space="preserve">  new pit 0D-8583; 13.5yrs?</t>
  </si>
  <si>
    <t xml:space="preserve">  can't feel pit</t>
  </si>
  <si>
    <t>21D</t>
  </si>
  <si>
    <t>68A3EED</t>
  </si>
  <si>
    <t xml:space="preserve">   new, SW beach</t>
  </si>
  <si>
    <t xml:space="preserve">  Rocks S of Big Beach</t>
  </si>
  <si>
    <t xml:space="preserve">  S. rocks by prickly pear 6:15</t>
  </si>
  <si>
    <t xml:space="preserve">  new pit 68A3EED, SW Rocks</t>
  </si>
  <si>
    <t xml:space="preserve">  PIT 68A3EED  [Chuck&amp;Kirsten] S beach</t>
  </si>
  <si>
    <t>1321</t>
  </si>
  <si>
    <t>21E</t>
  </si>
  <si>
    <t>522</t>
  </si>
  <si>
    <t>7ABD6F9</t>
  </si>
  <si>
    <t xml:space="preserve">  new, BB, toe vial #39</t>
  </si>
  <si>
    <t xml:space="preserve">  pit #7ABD6F9, BB</t>
  </si>
  <si>
    <t>22/0A</t>
  </si>
  <si>
    <t xml:space="preserve">  new   16.9+4.9 regen</t>
  </si>
  <si>
    <t xml:space="preserve">     19.0+4.9 regen</t>
  </si>
  <si>
    <t xml:space="preserve">  20.0+5.3 regen</t>
  </si>
  <si>
    <t xml:space="preserve">  20.3+5.7, house beach, wt. wrong</t>
  </si>
  <si>
    <t xml:space="preserve">  22.2+5.5 regen; no pit; CY12 N end E ridge</t>
  </si>
  <si>
    <t>22/0B</t>
  </si>
  <si>
    <t>7829652</t>
  </si>
  <si>
    <t xml:space="preserve">  new, CY26 half N on E ridge; fem? 9.8 yrs</t>
  </si>
  <si>
    <t>541</t>
  </si>
  <si>
    <t xml:space="preserve">  tagged #7829652, BB, skin, skinny </t>
  </si>
  <si>
    <t xml:space="preserve">  BB, stubby tail, ultra=0</t>
  </si>
  <si>
    <t>22/0C</t>
  </si>
  <si>
    <t xml:space="preserve">  north point   new</t>
  </si>
  <si>
    <t>22/0D</t>
  </si>
  <si>
    <t>2080</t>
  </si>
  <si>
    <t>Q12</t>
  </si>
  <si>
    <t>Big beach; swab; new PIT tag</t>
  </si>
  <si>
    <t>22/6A</t>
  </si>
  <si>
    <t>68</t>
  </si>
  <si>
    <t xml:space="preserve">  3/4 N on E ridge</t>
  </si>
  <si>
    <t>22/7A</t>
  </si>
  <si>
    <t>14</t>
  </si>
  <si>
    <t>780C9D1</t>
  </si>
  <si>
    <t xml:space="preserve">  pit #780C9D1, camp, male! S55</t>
  </si>
  <si>
    <t xml:space="preserve">  pit ok, camp</t>
  </si>
  <si>
    <t>2105</t>
  </si>
  <si>
    <t>22/8A</t>
  </si>
  <si>
    <t>22/8B</t>
  </si>
  <si>
    <t>83</t>
  </si>
  <si>
    <t>7813D4A</t>
  </si>
  <si>
    <t xml:space="preserve">  N end E ridge, 12.0+0.6 regen Nest= ???</t>
  </si>
  <si>
    <t xml:space="preserve">  29.0+1.2, b/w E Ridge &amp; S Beach, pit 7813D4A</t>
  </si>
  <si>
    <t xml:space="preserve">  pit ok, tail = 32.0 camp, S51</t>
  </si>
  <si>
    <t>C38</t>
  </si>
  <si>
    <t xml:space="preserve">  pit ok C38 BB 30.8+1.2 reg, no ventr stripe</t>
  </si>
  <si>
    <t xml:space="preserve">  pit ok, camp, tail tip regrown =33.7</t>
  </si>
  <si>
    <t xml:space="preserve">  BB  pit ok stubby= 35.3</t>
  </si>
  <si>
    <t xml:space="preserve">  BB pit ok tail tip regrown=35.5, skin</t>
  </si>
  <si>
    <t>Q3</t>
  </si>
  <si>
    <t>Big beach; swab; digits #2, 8, 20</t>
  </si>
  <si>
    <t>2450</t>
  </si>
  <si>
    <t xml:space="preserve"> pit ok 41.5+1.3 regen BB</t>
  </si>
  <si>
    <t>pit ok tail stubby small tumor on #7 toe in susanna's database age error BB</t>
  </si>
  <si>
    <t>22/9A</t>
  </si>
  <si>
    <t>63643AF</t>
  </si>
  <si>
    <t xml:space="preserve">  Pit 63643AF   Big Beach 11.7 yrs?</t>
  </si>
  <si>
    <t xml:space="preserve">  BB 10:05 Pit ok</t>
  </si>
  <si>
    <t>1279</t>
  </si>
  <si>
    <t xml:space="preserve">  BB pit ok [now 60/22/9]</t>
  </si>
  <si>
    <t xml:space="preserve">  pit ok, #60 &amp; #90 toe nail gone BB</t>
  </si>
  <si>
    <t>1479</t>
  </si>
  <si>
    <t xml:space="preserve">  pit OK, BB, #60 &amp; #90 toenails gone "62/29"</t>
  </si>
  <si>
    <t>22/9B</t>
  </si>
  <si>
    <t xml:space="preserve">  New  Big Beach  ca. 13.7 yrs</t>
  </si>
  <si>
    <t>22/9C</t>
  </si>
  <si>
    <t xml:space="preserve">   BB, new</t>
  </si>
  <si>
    <t>988</t>
  </si>
  <si>
    <t xml:space="preserve">  miss #20 nail TL=37.6??</t>
  </si>
  <si>
    <t>2330</t>
  </si>
  <si>
    <t>22C</t>
  </si>
  <si>
    <t>849</t>
  </si>
  <si>
    <t>F5CD49</t>
  </si>
  <si>
    <t xml:space="preserve">  trans F5-CD49</t>
  </si>
  <si>
    <t>22D</t>
  </si>
  <si>
    <t>2001-06-23</t>
  </si>
  <si>
    <t xml:space="preserve">   new 21.0+0.6 regen, #2+#9 broken, 3/4 N on E ridge</t>
  </si>
  <si>
    <t>22E</t>
  </si>
  <si>
    <t>781993C</t>
  </si>
  <si>
    <t xml:space="preserve">  new, rocks north of east ridge, toes, skin, 2 12.5+6.8 regen</t>
  </si>
  <si>
    <t xml:space="preserve">  tagged #781993C camp 12.5+6.9 S49 ultra 0+0</t>
  </si>
  <si>
    <t xml:space="preserve">  pit ok,  HB, regen 12.5+7.0, skinny legs</t>
  </si>
  <si>
    <t>22F</t>
  </si>
  <si>
    <t>213</t>
  </si>
  <si>
    <t>7ABCA64</t>
  </si>
  <si>
    <t xml:space="preserve">  new, HB, 16.7+1.5 regen, toe vial #34</t>
  </si>
  <si>
    <t xml:space="preserve">  ER, #2 toe broken, 22.0+2.0 new pit 7ABCA64</t>
  </si>
  <si>
    <t>1755</t>
  </si>
  <si>
    <t>E334</t>
  </si>
  <si>
    <t xml:space="preserve"> pit ok BB 30.6+4.6 regen E334 #2 toe broken</t>
  </si>
  <si>
    <t>pit ok #2 toe broken BB</t>
  </si>
  <si>
    <t>22G</t>
  </si>
  <si>
    <t xml:space="preserve">  new, HB, toe vial #41</t>
  </si>
  <si>
    <t>23/0A</t>
  </si>
  <si>
    <t>1F9F5A4</t>
  </si>
  <si>
    <t xml:space="preserve">  new  10.5 yrs?</t>
  </si>
  <si>
    <t xml:space="preserve">  pit 1F9F5A4 nodule in lft hemipenis </t>
  </si>
  <si>
    <t xml:space="preserve">  right hemipenis everted, hard,1 shriveled, pit ok</t>
  </si>
  <si>
    <t>2685</t>
  </si>
  <si>
    <t xml:space="preserve">  big w beach  pit ok</t>
  </si>
  <si>
    <t>3321</t>
  </si>
  <si>
    <t>3695</t>
  </si>
  <si>
    <t xml:space="preserve">  Big Beach Pit Ok; bit John"Žs thumb</t>
  </si>
  <si>
    <t>23/0B</t>
  </si>
  <si>
    <t xml:space="preserve">  new 17.5 yrs?</t>
  </si>
  <si>
    <t>23/6A</t>
  </si>
  <si>
    <t>632680B</t>
  </si>
  <si>
    <t xml:space="preserve">  new, SW point  13.7 yrs?</t>
  </si>
  <si>
    <t xml:space="preserve">  Pit 632680B Big Beach</t>
  </si>
  <si>
    <t>1428</t>
  </si>
  <si>
    <t xml:space="preserve">  pit ok slightly kinky tail BB</t>
  </si>
  <si>
    <t>2493</t>
  </si>
  <si>
    <t>23/6B</t>
  </si>
  <si>
    <t>263</t>
  </si>
  <si>
    <t>7538D79</t>
  </si>
  <si>
    <t xml:space="preserve">  NEW S beach </t>
  </si>
  <si>
    <t xml:space="preserve">  rocks N South Beach, Pit 7538D79</t>
  </si>
  <si>
    <t xml:space="preserve">  pit ok, SE Point</t>
  </si>
  <si>
    <t>877</t>
  </si>
  <si>
    <t>pit ok #70 toe broken SE</t>
  </si>
  <si>
    <t>23/7A</t>
  </si>
  <si>
    <t>64D02D6</t>
  </si>
  <si>
    <t xml:space="preserve">  BB, new</t>
  </si>
  <si>
    <t>707</t>
  </si>
  <si>
    <t>837</t>
  </si>
  <si>
    <t xml:space="preserve">  BB 10:00 new pit 64D02D6 fem?</t>
  </si>
  <si>
    <t>23/7B</t>
  </si>
  <si>
    <t>92</t>
  </si>
  <si>
    <t>6DF83A4</t>
  </si>
  <si>
    <t xml:space="preserve">  NEW 3/4 N on E ridge </t>
  </si>
  <si>
    <t>247</t>
  </si>
  <si>
    <t>461</t>
  </si>
  <si>
    <t xml:space="preserve">  BB, NO PIT, blood #9</t>
  </si>
  <si>
    <t xml:space="preserve">  new pit 6DF83A4, BB</t>
  </si>
  <si>
    <t>957</t>
  </si>
  <si>
    <t xml:space="preserve">  pit ok, BB, skin, blood sample #128</t>
  </si>
  <si>
    <t>23/8A</t>
  </si>
  <si>
    <t>62</t>
  </si>
  <si>
    <t xml:space="preserve">  upper house beach, photoed, new, fem?</t>
  </si>
  <si>
    <t>105</t>
  </si>
  <si>
    <t xml:space="preserve">  Behind House </t>
  </si>
  <si>
    <t>23/9</t>
  </si>
  <si>
    <t>821</t>
  </si>
  <si>
    <t>7546F85</t>
  </si>
  <si>
    <t xml:space="preserve">  BB, pit 7546F85</t>
  </si>
  <si>
    <t>14.9</t>
  </si>
  <si>
    <t>C99</t>
  </si>
  <si>
    <t xml:space="preserve">  754-6F85 C-99 BB; vague ventr stripe Chuck  </t>
  </si>
  <si>
    <t>C266</t>
  </si>
  <si>
    <t xml:space="preserve">  pit ok, BB, C266, skin</t>
  </si>
  <si>
    <t>23/9A</t>
  </si>
  <si>
    <t>1058</t>
  </si>
  <si>
    <t>23/9B</t>
  </si>
  <si>
    <t>121</t>
  </si>
  <si>
    <t xml:space="preserve">  NEW SW beach  "male"</t>
  </si>
  <si>
    <t xml:space="preserve">  "female"     </t>
  </si>
  <si>
    <t>1986-03-18</t>
  </si>
  <si>
    <t xml:space="preserve">  "female?" </t>
  </si>
  <si>
    <t>1023</t>
  </si>
  <si>
    <t xml:space="preserve">  female by growth rate</t>
  </si>
  <si>
    <t>635775</t>
  </si>
  <si>
    <t xml:space="preserve">  pit 63-5775</t>
  </si>
  <si>
    <t xml:space="preserve">  pit ok, B7 house beach</t>
  </si>
  <si>
    <t xml:space="preserve">  3/4 way N on E ridge</t>
  </si>
  <si>
    <t>934</t>
  </si>
  <si>
    <t xml:space="preserve">  N end of Ridge Pit ok</t>
  </si>
  <si>
    <t>23C</t>
  </si>
  <si>
    <t>64C2BB</t>
  </si>
  <si>
    <t xml:space="preserve">  pit 64-C2BB</t>
  </si>
  <si>
    <t xml:space="preserve">  WCS10 N end E ridge Pit ok</t>
  </si>
  <si>
    <t>23D</t>
  </si>
  <si>
    <t>64D0365</t>
  </si>
  <si>
    <t xml:space="preserve">  NEW? already marked Pit 64D0365  N Point PROB!</t>
  </si>
  <si>
    <t xml:space="preserve">  Trap on N end, PIT OK 64D0365, emaciated!</t>
  </si>
  <si>
    <t xml:space="preserve">  Pit OK, North end, Very skinny</t>
  </si>
  <si>
    <t>24/0A</t>
  </si>
  <si>
    <t xml:space="preserve">  new  sex unknown</t>
  </si>
  <si>
    <t>24/0B</t>
  </si>
  <si>
    <t>7817393</t>
  </si>
  <si>
    <t>correct sex</t>
  </si>
  <si>
    <t xml:space="preserve">  No pit; #3 toe broken; N end E ridge </t>
  </si>
  <si>
    <t xml:space="preserve">  pit #7817393, HB, #3 toe broken</t>
  </si>
  <si>
    <t xml:space="preserve">  pit ok, N. end, skin </t>
  </si>
  <si>
    <t xml:space="preserve">  N Rocks pit ok skinny ultra=0</t>
  </si>
  <si>
    <t>24/6</t>
  </si>
  <si>
    <t>68A153F</t>
  </si>
  <si>
    <t xml:space="preserve">  pit ok, skin, Big Beach </t>
  </si>
  <si>
    <t>C170</t>
  </si>
  <si>
    <t xml:space="preserve">  068A-153F C170 BB; no ventr stripe Chuck  </t>
  </si>
  <si>
    <t>C255</t>
  </si>
  <si>
    <t xml:space="preserve">  pit ok, C255  loc?</t>
  </si>
  <si>
    <t>24/6A</t>
  </si>
  <si>
    <t>566</t>
  </si>
  <si>
    <t>6DF4F75</t>
  </si>
  <si>
    <t xml:space="preserve">  N end of E ridge, new</t>
  </si>
  <si>
    <t>1119</t>
  </si>
  <si>
    <t xml:space="preserve">  new pit 6DF4F75 S end </t>
  </si>
  <si>
    <t>1910</t>
  </si>
  <si>
    <t xml:space="preserve">  pit ok BB S26</t>
  </si>
  <si>
    <t>24/6B</t>
  </si>
  <si>
    <t xml:space="preserve">  NEW   Big Beach  ca. 9.7 yrs</t>
  </si>
  <si>
    <t>596</t>
  </si>
  <si>
    <t xml:space="preserve">  BB 10:25 </t>
  </si>
  <si>
    <t xml:space="preserve">  new pit 68A153F behind house on rocks</t>
  </si>
  <si>
    <t>24/7A</t>
  </si>
  <si>
    <t xml:space="preserve">  Center of island, photoed,  new</t>
  </si>
  <si>
    <t>24/8A</t>
  </si>
  <si>
    <t>65</t>
  </si>
  <si>
    <t xml:space="preserve">   pit ok??, BB [Chuck and Kirsten]</t>
  </si>
  <si>
    <t>24/9A</t>
  </si>
  <si>
    <t xml:space="preserve">  NEW  Big Beach</t>
  </si>
  <si>
    <t>952</t>
  </si>
  <si>
    <t>33.66</t>
  </si>
  <si>
    <t xml:space="preserve">  tail tip stub 13.5 yrs?</t>
  </si>
  <si>
    <t xml:space="preserve">  tail crooked</t>
  </si>
  <si>
    <t xml:space="preserve">  34.0 tail stubby</t>
  </si>
  <si>
    <t>24C</t>
  </si>
  <si>
    <t>6489A1</t>
  </si>
  <si>
    <t xml:space="preserve">  pit 64-89A1</t>
  </si>
  <si>
    <t>24D</t>
  </si>
  <si>
    <t>64CEEDE</t>
  </si>
  <si>
    <t xml:space="preserve">  NEW Pit 64CEEDE Big Beach</t>
  </si>
  <si>
    <t>C104</t>
  </si>
  <si>
    <t xml:space="preserve">  064C-EEDE pit okay C-104 BB Chuck </t>
  </si>
  <si>
    <t xml:space="preserve">  pit ok, BB, age 13+</t>
  </si>
  <si>
    <t>1885</t>
  </si>
  <si>
    <t>24E</t>
  </si>
  <si>
    <t>7AC0DFE</t>
  </si>
  <si>
    <t xml:space="preserve">  New, rocks N South Beach, No PIT </t>
  </si>
  <si>
    <t>703</t>
  </si>
  <si>
    <t>C226</t>
  </si>
  <si>
    <t xml:space="preserve">  pit #7AC0DFE, BB, C226</t>
  </si>
  <si>
    <t>24F</t>
  </si>
  <si>
    <t>8259B8B</t>
  </si>
  <si>
    <t xml:space="preserve">  new, SW Beach, toe vial #42</t>
  </si>
  <si>
    <t>recap new pit 8259B8B BB</t>
  </si>
  <si>
    <t>25/0A</t>
  </si>
  <si>
    <t xml:space="preserve">  new  sex unknown.</t>
  </si>
  <si>
    <t>25/0B</t>
  </si>
  <si>
    <t xml:space="preserve">  new; CY32 E ridge</t>
  </si>
  <si>
    <t>25/6A</t>
  </si>
  <si>
    <t>68A038B</t>
  </si>
  <si>
    <t xml:space="preserve">  New Big Beach  9.7 yrs?</t>
  </si>
  <si>
    <t xml:space="preserve">  BB 11:21</t>
  </si>
  <si>
    <t xml:space="preserve">  new pit 68A038B BB </t>
  </si>
  <si>
    <t>1476</t>
  </si>
  <si>
    <t>1675</t>
  </si>
  <si>
    <t xml:space="preserve">  BB, PIT OK, blood #8</t>
  </si>
  <si>
    <t>2074</t>
  </si>
  <si>
    <t>47.3</t>
  </si>
  <si>
    <t>2640</t>
  </si>
  <si>
    <t>25/6B</t>
  </si>
  <si>
    <t>670B770</t>
  </si>
  <si>
    <t xml:space="preserve">  NEW btwn house beach &amp; E beach 14.7 yrs?</t>
  </si>
  <si>
    <t>873</t>
  </si>
  <si>
    <t xml:space="preserve">  BB New pit 670B770</t>
  </si>
  <si>
    <t xml:space="preserve">  pit ok, BB, P7, #90 toe gone naturally looks</t>
  </si>
  <si>
    <t>25/7A</t>
  </si>
  <si>
    <t>64CF830</t>
  </si>
  <si>
    <t xml:space="preserve">  #2 broken  New Big Beach 7.7 yrs?</t>
  </si>
  <si>
    <t xml:space="preserve">  BB 10:07</t>
  </si>
  <si>
    <t xml:space="preserve">  pit 64CF830 how?, BB [Chuck and Kirsten]</t>
  </si>
  <si>
    <t>1236</t>
  </si>
  <si>
    <t>1828</t>
  </si>
  <si>
    <t>25/7B</t>
  </si>
  <si>
    <t>392</t>
  </si>
  <si>
    <t xml:space="preserve">  NEW btwn house beach &amp; E beach ca 9.7 yrs</t>
  </si>
  <si>
    <t xml:space="preserve">   DEAD ~23 SVL Rocks E of House </t>
  </si>
  <si>
    <t>25/8A</t>
  </si>
  <si>
    <t xml:space="preserve">  NEW E Beach  ca. 8.7 yrs</t>
  </si>
  <si>
    <t xml:space="preserve">  no pit, #8 toe broken, E Beach check tail</t>
  </si>
  <si>
    <t>488</t>
  </si>
  <si>
    <t xml:space="preserve">  Pit OK 641EED, East ridge, tail regen 26.9+2.2</t>
  </si>
  <si>
    <t>25/8B</t>
  </si>
  <si>
    <t>68A3B9B</t>
  </si>
  <si>
    <t xml:space="preserve">  New Big Beach</t>
  </si>
  <si>
    <t xml:space="preserve">  new pit 68A3B9B BB</t>
  </si>
  <si>
    <t>1116</t>
  </si>
  <si>
    <t>25/9A</t>
  </si>
  <si>
    <t>446</t>
  </si>
  <si>
    <t>68A2C1E</t>
  </si>
  <si>
    <t xml:space="preserve">  New  Big Beach ca 7.7 yrs</t>
  </si>
  <si>
    <t>928</t>
  </si>
  <si>
    <t xml:space="preserve">  ??31.5+4.8 regen??, new pit 68A2C1E BB</t>
  </si>
  <si>
    <t xml:space="preserve">  BB, PIT OK, blood #51</t>
  </si>
  <si>
    <t>1484</t>
  </si>
  <si>
    <t>25/9B</t>
  </si>
  <si>
    <t xml:space="preserve">  NEW E East Ridge</t>
  </si>
  <si>
    <t xml:space="preserve">  stubby 14.5 yrs?</t>
  </si>
  <si>
    <t>1730</t>
  </si>
  <si>
    <t>712</t>
  </si>
  <si>
    <t>25C</t>
  </si>
  <si>
    <t>77DFFE</t>
  </si>
  <si>
    <t xml:space="preserve">  pit 77-DFFE</t>
  </si>
  <si>
    <t>45.5</t>
  </si>
  <si>
    <t xml:space="preserve">  pit ok; big w beach  </t>
  </si>
  <si>
    <t>3688</t>
  </si>
  <si>
    <t>25D</t>
  </si>
  <si>
    <t>64C440</t>
  </si>
  <si>
    <t>1670</t>
  </si>
  <si>
    <t xml:space="preserve">  pit #64-C440</t>
  </si>
  <si>
    <t>25E</t>
  </si>
  <si>
    <t>68A205A</t>
  </si>
  <si>
    <t xml:space="preserve">  new  half way along trail  11.7 yrs?</t>
  </si>
  <si>
    <t xml:space="preserve">  new pit 68A205A N Rocks</t>
  </si>
  <si>
    <t xml:space="preserve">  Big Beach, pit OK, skinny</t>
  </si>
  <si>
    <t>25F</t>
  </si>
  <si>
    <t>7CD5969</t>
  </si>
  <si>
    <t xml:space="preserve">  New, BB, No PIT</t>
  </si>
  <si>
    <t>368</t>
  </si>
  <si>
    <t>C76</t>
  </si>
  <si>
    <t xml:space="preserve">  no pit  BB, no ventral stripe C76</t>
  </si>
  <si>
    <t>Q1</t>
  </si>
  <si>
    <t>Big beach; swab; digits #5, 20</t>
  </si>
  <si>
    <t>2476</t>
  </si>
  <si>
    <t xml:space="preserve"> new pit 7CD5969 BB </t>
  </si>
  <si>
    <t>25G</t>
  </si>
  <si>
    <t>7AC7F35</t>
  </si>
  <si>
    <t xml:space="preserve">  new, HB, toe vial #53</t>
  </si>
  <si>
    <t>1012</t>
  </si>
  <si>
    <t xml:space="preserve">  ER new pit 7AC7F35</t>
  </si>
  <si>
    <t>26/0A</t>
  </si>
  <si>
    <t>26/0B</t>
  </si>
  <si>
    <t>635538</t>
  </si>
  <si>
    <t xml:space="preserve">  pit 63-55-38</t>
  </si>
  <si>
    <t>64C45C</t>
  </si>
  <si>
    <t xml:space="preserve">  12.5 yrs?   </t>
  </si>
  <si>
    <t xml:space="preserve">      </t>
  </si>
  <si>
    <t>1032</t>
  </si>
  <si>
    <t>949</t>
  </si>
  <si>
    <t>1093</t>
  </si>
  <si>
    <t xml:space="preserve">  pit  64-C45C; 28.5 yrs?</t>
  </si>
  <si>
    <t>26B</t>
  </si>
  <si>
    <t>706B03</t>
  </si>
  <si>
    <t xml:space="preserve">  #70-6B03</t>
  </si>
  <si>
    <t>50.4</t>
  </si>
  <si>
    <t>3800</t>
  </si>
  <si>
    <t>26C</t>
  </si>
  <si>
    <t xml:space="preserve">   new, N end E beach, 8.8 yrs.</t>
  </si>
  <si>
    <t>26D</t>
  </si>
  <si>
    <t>64D1798</t>
  </si>
  <si>
    <t xml:space="preserve">  NEW   Pit 64D1798  N Point</t>
  </si>
  <si>
    <t xml:space="preserve">  Pit ok N Rocks trap skin ultra=0</t>
  </si>
  <si>
    <t>26E</t>
  </si>
  <si>
    <t>7ACC343</t>
  </si>
  <si>
    <t xml:space="preserve">  New, ca. 4.7, ridge N S Beach, stubby = 21.5</t>
  </si>
  <si>
    <t xml:space="preserve">  camp, tail stubby = 24.1, male! S53</t>
  </si>
  <si>
    <t xml:space="preserve">  no pit, HB, tail little stubby 25.2, skin</t>
  </si>
  <si>
    <t xml:space="preserve">  No E interior stubby= 30.5 new pit 7ACC343</t>
  </si>
  <si>
    <t>Q20</t>
  </si>
  <si>
    <t>Big beach; swab; digits #6, 20, 60</t>
  </si>
  <si>
    <t>pit ok stubby tail S. end</t>
  </si>
  <si>
    <t>26F</t>
  </si>
  <si>
    <t>825FAC7</t>
  </si>
  <si>
    <t>C81</t>
  </si>
  <si>
    <t xml:space="preserve">  new, toes=190, BB, C81, vague sm. blackventral dots</t>
  </si>
  <si>
    <t>recap new pit 825FAC7 BB</t>
  </si>
  <si>
    <t>27/0A</t>
  </si>
  <si>
    <t>143</t>
  </si>
  <si>
    <t>7ACE3A9</t>
  </si>
  <si>
    <t xml:space="preserve">  N end</t>
  </si>
  <si>
    <t xml:space="preserve">  pit #7ACE3A9, N. end</t>
  </si>
  <si>
    <t xml:space="preserve">  S rocks no E pit ok ultra=4</t>
  </si>
  <si>
    <t xml:space="preserve"> pit ok ER #9 toe broken ultra</t>
  </si>
  <si>
    <t>pit ok SEND</t>
  </si>
  <si>
    <t>27/0B</t>
  </si>
  <si>
    <t>780A617</t>
  </si>
  <si>
    <t xml:space="preserve">  new; CY46 half N on E ridge</t>
  </si>
  <si>
    <t xml:space="preserve">  pit 780A617, Big Beach </t>
  </si>
  <si>
    <t xml:space="preserve">  pit ok BB male! S39</t>
  </si>
  <si>
    <t>C59</t>
  </si>
  <si>
    <t xml:space="preserve">  pit ok, C59, BB, ventral stripe present, TL vol. 150</t>
  </si>
  <si>
    <t xml:space="preserve">  pit ok, BB  </t>
  </si>
  <si>
    <t>27B</t>
  </si>
  <si>
    <t>706E1A</t>
  </si>
  <si>
    <t xml:space="preserve">  pit 0070-6E1A; probably male</t>
  </si>
  <si>
    <t>2205</t>
  </si>
  <si>
    <t xml:space="preserve">  pit 70-6E1A; female?</t>
  </si>
  <si>
    <t>27C</t>
  </si>
  <si>
    <t>63563B</t>
  </si>
  <si>
    <t xml:space="preserve">  pit 63-563B</t>
  </si>
  <si>
    <t xml:space="preserve">   817/214 (nest)</t>
  </si>
  <si>
    <t xml:space="preserve">  transmitter: #148.237"_2.0; big w beach</t>
  </si>
  <si>
    <t xml:space="preserve">     816/214   (nest)</t>
  </si>
  <si>
    <t>1091</t>
  </si>
  <si>
    <t xml:space="preserve">  BB 12:45 Pit ok</t>
  </si>
  <si>
    <t>27D</t>
  </si>
  <si>
    <t>2385</t>
  </si>
  <si>
    <t>635CC1</t>
  </si>
  <si>
    <t xml:space="preserve">  new  pit 63-5CC1 18.5yrs?</t>
  </si>
  <si>
    <t xml:space="preserve">  back beach, pit ok</t>
  </si>
  <si>
    <t>2118</t>
  </si>
  <si>
    <t xml:space="preserve">  pit ok; CY106 SW beach</t>
  </si>
  <si>
    <t>1648</t>
  </si>
  <si>
    <t xml:space="preserve">  S rocks   Pit Ok</t>
  </si>
  <si>
    <t xml:space="preserve">  inland f/ loo beach 3:50 pit ok </t>
  </si>
  <si>
    <t>27E</t>
  </si>
  <si>
    <t>7827536</t>
  </si>
  <si>
    <t xml:space="preserve">  1/4 way N on trail; new fem?</t>
  </si>
  <si>
    <t xml:space="preserve">  Interior</t>
  </si>
  <si>
    <t xml:space="preserve">  tagged #7827536, E Ridge</t>
  </si>
  <si>
    <t>27F</t>
  </si>
  <si>
    <t>7ABDC8D</t>
  </si>
  <si>
    <t xml:space="preserve">  NEW pit #7ABDC8D, camp, #9 toe broken, toes</t>
  </si>
  <si>
    <t xml:space="preserve">  ER pit ok #9 toe broken        \#26, skin</t>
  </si>
  <si>
    <t>E361</t>
  </si>
  <si>
    <t xml:space="preserve"> pit ok BB E361 #9 toe broken</t>
  </si>
  <si>
    <t>pit ok, #9 toe broken, BB</t>
  </si>
  <si>
    <t>28/0A</t>
  </si>
  <si>
    <t>63653C6</t>
  </si>
  <si>
    <t xml:space="preserve">   845/157 (nest)</t>
  </si>
  <si>
    <t xml:space="preserve">  Pit 63653C6 Big Beach </t>
  </si>
  <si>
    <t>28/0B</t>
  </si>
  <si>
    <t>F88721</t>
  </si>
  <si>
    <t xml:space="preserve">  new  9.5 yrs?</t>
  </si>
  <si>
    <t xml:space="preserve">  pit F88721</t>
  </si>
  <si>
    <t>28/0C</t>
  </si>
  <si>
    <t>17.0+6.7</t>
  </si>
  <si>
    <t>north side of East ridge; processed on boat at night</t>
  </si>
  <si>
    <t>28C</t>
  </si>
  <si>
    <t>28D</t>
  </si>
  <si>
    <t>359</t>
  </si>
  <si>
    <t>782444A</t>
  </si>
  <si>
    <t xml:space="preserve">  pit #782444A BB S34</t>
  </si>
  <si>
    <t>C93</t>
  </si>
  <si>
    <t xml:space="preserve">  782-444A C-93 BB; no ventral stripe Chuck  </t>
  </si>
  <si>
    <t>28E</t>
  </si>
  <si>
    <t>7CD3DC1</t>
  </si>
  <si>
    <t xml:space="preserve">  new, BB, toe vial #43</t>
  </si>
  <si>
    <t xml:space="preserve"> new pit 7CD3DC1 BB</t>
  </si>
  <si>
    <t>29/0A</t>
  </si>
  <si>
    <t>29/0B</t>
  </si>
  <si>
    <t xml:space="preserve">  new; CY47 half N on E ridge</t>
  </si>
  <si>
    <t>23.81</t>
  </si>
  <si>
    <t>F846EA</t>
  </si>
  <si>
    <t xml:space="preserve">  pit F8-46EA</t>
  </si>
  <si>
    <t>29B</t>
  </si>
  <si>
    <t>21.59</t>
  </si>
  <si>
    <t>29C</t>
  </si>
  <si>
    <t>F65A12</t>
  </si>
  <si>
    <t>441</t>
  </si>
  <si>
    <t xml:space="preserve">  pit F6-5A12</t>
  </si>
  <si>
    <t xml:space="preserve">   852/165 (nest)</t>
  </si>
  <si>
    <t xml:space="preserve">  pit ok; transm: #148.511-1.0; BB</t>
  </si>
  <si>
    <t xml:space="preserve">     864/163   (nest)</t>
  </si>
  <si>
    <t>29D</t>
  </si>
  <si>
    <t>672A16E</t>
  </si>
  <si>
    <t xml:space="preserve">  BB 9:30</t>
  </si>
  <si>
    <t>1773</t>
  </si>
  <si>
    <t xml:space="preserve">  new pit 672A16E, BB</t>
  </si>
  <si>
    <t>29E</t>
  </si>
  <si>
    <t>0.9</t>
  </si>
  <si>
    <t>982000407478920</t>
  </si>
  <si>
    <t xml:space="preserve">  rocks S BB new PIT 982000407478920 needs clips</t>
  </si>
  <si>
    <t>29F</t>
  </si>
  <si>
    <t>Q19</t>
  </si>
  <si>
    <t>Big beach; swab</t>
  </si>
  <si>
    <t>pit ok not clipped 982126056325249 BB</t>
  </si>
  <si>
    <t>2A</t>
  </si>
  <si>
    <t xml:space="preserve">  23.5 yrs?</t>
  </si>
  <si>
    <t>unknown</t>
  </si>
  <si>
    <t>1741</t>
  </si>
  <si>
    <t xml:space="preserve">  male? tail too short</t>
  </si>
  <si>
    <t>1736</t>
  </si>
  <si>
    <t>2B</t>
  </si>
  <si>
    <t>70776D</t>
  </si>
  <si>
    <t>1722</t>
  </si>
  <si>
    <t>2044</t>
  </si>
  <si>
    <t>3810</t>
  </si>
  <si>
    <t xml:space="preserve">  #70-776D</t>
  </si>
  <si>
    <t>54.6</t>
  </si>
  <si>
    <t xml:space="preserve">  pit ok  SVL wrong?</t>
  </si>
  <si>
    <t>54.7</t>
  </si>
  <si>
    <t>4455</t>
  </si>
  <si>
    <t xml:space="preserve">  pit ok  21.5 yrs?</t>
  </si>
  <si>
    <t>2C</t>
  </si>
  <si>
    <t>474</t>
  </si>
  <si>
    <t>68A1565</t>
  </si>
  <si>
    <t>7AC51B5</t>
  </si>
  <si>
    <t xml:space="preserve">  new; #2 toe nat; CY23 N end E ridge; 7.8 yrs</t>
  </si>
  <si>
    <t xml:space="preserve">  Reclipped #2  Big Beach</t>
  </si>
  <si>
    <t xml:space="preserve">  BB 9:55</t>
  </si>
  <si>
    <t>991</t>
  </si>
  <si>
    <t xml:space="preserve">  new pit 68A1565, BB</t>
  </si>
  <si>
    <t xml:space="preserve">  BB, PIT OK 68A1565, blood #93</t>
  </si>
  <si>
    <t>903</t>
  </si>
  <si>
    <t xml:space="preserve">  pit ok BB </t>
  </si>
  <si>
    <t>927</t>
  </si>
  <si>
    <t xml:space="preserve">  pit no signal, BB</t>
  </si>
  <si>
    <t xml:space="preserve">  pit #7AC51B5, camp</t>
  </si>
  <si>
    <t>2D</t>
  </si>
  <si>
    <t xml:space="preserve">  100' N on trail f/camp  new</t>
  </si>
  <si>
    <t>2E</t>
  </si>
  <si>
    <t>825F78A</t>
  </si>
  <si>
    <t>new new pit 825F78A maybe new could be natural interior</t>
  </si>
  <si>
    <t>3/0A</t>
  </si>
  <si>
    <t>14.92</t>
  </si>
  <si>
    <t>7ABCB8C</t>
  </si>
  <si>
    <t>20.96</t>
  </si>
  <si>
    <t>127</t>
  </si>
  <si>
    <t xml:space="preserve">  Why growth so slow? fem?</t>
  </si>
  <si>
    <t xml:space="preserve">  1/2 way N on ridge</t>
  </si>
  <si>
    <t xml:space="preserve">  pit #7ABCB8C, ER, not captured since 2002</t>
  </si>
  <si>
    <t>3/0B</t>
  </si>
  <si>
    <t xml:space="preserve">  13.8+4.5 regen new fem?</t>
  </si>
  <si>
    <t xml:space="preserve">  14.5+4.6 regen female?</t>
  </si>
  <si>
    <t xml:space="preserve">  B15 N of house, 14.9+4.7 regen</t>
  </si>
  <si>
    <t>305</t>
  </si>
  <si>
    <t xml:space="preserve">  15.3+4.6 regen; big beach</t>
  </si>
  <si>
    <t>356</t>
  </si>
  <si>
    <t xml:space="preserve">  15.4+4.6 regen House</t>
  </si>
  <si>
    <t>3/0C</t>
  </si>
  <si>
    <t xml:space="preserve">  new; DPY2 N end E ridge "male"</t>
  </si>
  <si>
    <t>357</t>
  </si>
  <si>
    <t>3/6A</t>
  </si>
  <si>
    <t>724</t>
  </si>
  <si>
    <t xml:space="preserve">  New; Toes #65; N rocks </t>
  </si>
  <si>
    <t>3/6B</t>
  </si>
  <si>
    <t>7829E8A</t>
  </si>
  <si>
    <t xml:space="preserve">  New, rocks north of South Beach, No PIT</t>
  </si>
  <si>
    <t xml:space="preserve">  tagged #7829E8A, BB</t>
  </si>
  <si>
    <t>E368</t>
  </si>
  <si>
    <t xml:space="preserve"> pit ok BB E368 swab</t>
  </si>
  <si>
    <t>3/7A</t>
  </si>
  <si>
    <t>7ABAF3A</t>
  </si>
  <si>
    <t xml:space="preserve">  New; Toes #66; N rocks female?</t>
  </si>
  <si>
    <t xml:space="preserve">  HB, No PIT</t>
  </si>
  <si>
    <t xml:space="preserve">  HB forgot to sex</t>
  </si>
  <si>
    <t xml:space="preserve">  Pit #7ABAF3A,  HB</t>
  </si>
  <si>
    <t xml:space="preserve">  BB pit ok G83 blood</t>
  </si>
  <si>
    <t>2160</t>
  </si>
  <si>
    <t>Q60</t>
  </si>
  <si>
    <t>Big beach; swab; digits #3, 7</t>
  </si>
  <si>
    <t>2995</t>
  </si>
  <si>
    <t>3/8A</t>
  </si>
  <si>
    <t>18.4</t>
  </si>
  <si>
    <t>110</t>
  </si>
  <si>
    <t>7ABDF2B</t>
  </si>
  <si>
    <t xml:space="preserve">  New; Toes #67; #2 toe broken; House B; skin </t>
  </si>
  <si>
    <t xml:space="preserve">  HB, No PIT  female?</t>
  </si>
  <si>
    <t>203</t>
  </si>
  <si>
    <t xml:space="preserve">  HB, skin</t>
  </si>
  <si>
    <t>261</t>
  </si>
  <si>
    <t xml:space="preserve">  no pit,  HB?</t>
  </si>
  <si>
    <t xml:space="preserve">  HB new pit 7ABDF2B</t>
  </si>
  <si>
    <t>3/9A</t>
  </si>
  <si>
    <t>634</t>
  </si>
  <si>
    <t>753DB8B</t>
  </si>
  <si>
    <t xml:space="preserve">  New; Pit 753DB8B; Toes #68; E ridge  </t>
  </si>
  <si>
    <t xml:space="preserve">  S end East Ridge, Pit OK, Skin</t>
  </si>
  <si>
    <t xml:space="preserve">  pit ok, EB</t>
  </si>
  <si>
    <t xml:space="preserve">  pit ok, East Ridge</t>
  </si>
  <si>
    <t xml:space="preserve">  ER pit ok skin</t>
  </si>
  <si>
    <t>3/9B</t>
  </si>
  <si>
    <t>215</t>
  </si>
  <si>
    <t>7818926</t>
  </si>
  <si>
    <t xml:space="preserve">  new; #32 toes BB</t>
  </si>
  <si>
    <t>322</t>
  </si>
  <si>
    <t xml:space="preserve">  BB, No PIT</t>
  </si>
  <si>
    <t xml:space="preserve">  pit #7818926 BB skin S27 ultra 0+0 imm</t>
  </si>
  <si>
    <t>C242</t>
  </si>
  <si>
    <t xml:space="preserve">  pit ok,  HB, C242</t>
  </si>
  <si>
    <t xml:space="preserve">  BB pit ok G82 blood "no blood"</t>
  </si>
  <si>
    <t xml:space="preserve">  BB pit ok skin  ultra=4</t>
  </si>
  <si>
    <t>3/9C</t>
  </si>
  <si>
    <t>780C645</t>
  </si>
  <si>
    <t xml:space="preserve">  New, South Beach, No Pit, Skin</t>
  </si>
  <si>
    <t xml:space="preserve">  pit #780C645, S Beach</t>
  </si>
  <si>
    <t>681</t>
  </si>
  <si>
    <t>C239</t>
  </si>
  <si>
    <t xml:space="preserve">  pit ok,  HB, C239, to central cay</t>
  </si>
  <si>
    <t xml:space="preserve">  S Rocks pit ok forgot to measure ultra=0; how did it get back?</t>
  </si>
  <si>
    <t>Big beach; digits #3, 9; semi-skinny body condition</t>
  </si>
  <si>
    <t>E330</t>
  </si>
  <si>
    <t xml:space="preserve"> pit ok BB E330 swab</t>
  </si>
  <si>
    <t>pit ok very skinny BB</t>
  </si>
  <si>
    <t>30/0A</t>
  </si>
  <si>
    <t>3051</t>
  </si>
  <si>
    <t>3140</t>
  </si>
  <si>
    <t xml:space="preserve">  tail = 47.1</t>
  </si>
  <si>
    <t>3312</t>
  </si>
  <si>
    <t xml:space="preserve">  47.8 stubby tail</t>
  </si>
  <si>
    <t xml:space="preserve">  48.0 stubby</t>
  </si>
  <si>
    <t>30/0B</t>
  </si>
  <si>
    <t>F56943</t>
  </si>
  <si>
    <t xml:space="preserve">    pit F5-6943</t>
  </si>
  <si>
    <t>30/0C</t>
  </si>
  <si>
    <t>66BD9C6</t>
  </si>
  <si>
    <t xml:space="preserve">  camp  new  13.8 yrs</t>
  </si>
  <si>
    <t xml:space="preserve"> 1/3 S on Ridge New pit 66BD9C6</t>
  </si>
  <si>
    <t xml:space="preserve">  pit ok East Ridge? skin</t>
  </si>
  <si>
    <t>30/0D</t>
  </si>
  <si>
    <t>South of big beach</t>
  </si>
  <si>
    <t>30/60A</t>
  </si>
  <si>
    <t>7ABDD0B</t>
  </si>
  <si>
    <t xml:space="preserve">  new, # 16 toes, BB  "female"</t>
  </si>
  <si>
    <t xml:space="preserve">   No PIT, Skin, BB</t>
  </si>
  <si>
    <t xml:space="preserve">  no pit BB  male!!</t>
  </si>
  <si>
    <t xml:space="preserve">    pit #7ABDD0B,  BB, skin </t>
  </si>
  <si>
    <t xml:space="preserve">  BB pit ok   G74 blood</t>
  </si>
  <si>
    <t xml:space="preserve">    BB pit ok </t>
  </si>
  <si>
    <t>E339</t>
  </si>
  <si>
    <t xml:space="preserve"> pit ok BB E339 swab</t>
  </si>
  <si>
    <t>likely 30/60A</t>
  </si>
  <si>
    <t>30/70A</t>
  </si>
  <si>
    <t>138</t>
  </si>
  <si>
    <t>7ABD232</t>
  </si>
  <si>
    <t xml:space="preserve">  female? New # 17 toes  BB</t>
  </si>
  <si>
    <t xml:space="preserve">    BB, No PIT  male!</t>
  </si>
  <si>
    <t>417</t>
  </si>
  <si>
    <t>C176</t>
  </si>
  <si>
    <t xml:space="preserve">    NO PIT C176 BB; no ventr stripe Chuck</t>
  </si>
  <si>
    <t>492</t>
  </si>
  <si>
    <t xml:space="preserve">  pit#7ABD232,  BB</t>
  </si>
  <si>
    <t xml:space="preserve">  BB pit ok G105 blood</t>
  </si>
  <si>
    <t>E59</t>
  </si>
  <si>
    <t xml:space="preserve">  BB E59 pit ok swab</t>
  </si>
  <si>
    <t>Big beach; digits #30, 70</t>
  </si>
  <si>
    <t xml:space="preserve"> pit ok HB 38.0+2.0 regen  </t>
  </si>
  <si>
    <t>likely 30/70A</t>
  </si>
  <si>
    <t>36.4+1.4</t>
  </si>
  <si>
    <t>30/80A</t>
  </si>
  <si>
    <t xml:space="preserve">  new, # 18 toes, BB skin </t>
  </si>
  <si>
    <t>30/80B</t>
  </si>
  <si>
    <t xml:space="preserve">  new; #36 toes BB</t>
  </si>
  <si>
    <t>30/90A</t>
  </si>
  <si>
    <t>781786B</t>
  </si>
  <si>
    <t xml:space="preserve">  new, # 19 toes, BB</t>
  </si>
  <si>
    <t xml:space="preserve">   Big Beach, skin, no pit</t>
  </si>
  <si>
    <t xml:space="preserve">  tagged #781786B, BB, skin</t>
  </si>
  <si>
    <t xml:space="preserve"> pit ok, BB, Dorsal=56, Nuchal=22, skin</t>
  </si>
  <si>
    <t>30/90B</t>
  </si>
  <si>
    <t>7AC6643</t>
  </si>
  <si>
    <t xml:space="preserve">  new; #39 toes East Ridge</t>
  </si>
  <si>
    <t xml:space="preserve">    Rocks north of East Ridge, no pit</t>
  </si>
  <si>
    <t xml:space="preserve">    pit #7AC6643, N. end E. ridge, skin</t>
  </si>
  <si>
    <t xml:space="preserve">  Chuck East Beach pit ok ultra=6 eggs</t>
  </si>
  <si>
    <t xml:space="preserve">  BB Pit ok ultra=3</t>
  </si>
  <si>
    <t>likely 30/90B</t>
  </si>
  <si>
    <t>52.07</t>
  </si>
  <si>
    <t xml:space="preserve">   26.5 yrs?</t>
  </si>
  <si>
    <t>30B</t>
  </si>
  <si>
    <t>237</t>
  </si>
  <si>
    <t>6365B4B</t>
  </si>
  <si>
    <t xml:space="preserve">  Not same as last???  fem?</t>
  </si>
  <si>
    <t xml:space="preserve">  B29 N end E ridge</t>
  </si>
  <si>
    <t xml:space="preserve">  DY102 rocks 200"Ž N E ridge</t>
  </si>
  <si>
    <t xml:space="preserve">  N end of E beach, new pit 6365B4B</t>
  </si>
  <si>
    <t xml:space="preserve">  House beach  Pit Ok</t>
  </si>
  <si>
    <t xml:space="preserve">  Behind house on Rocks Pit ok</t>
  </si>
  <si>
    <t xml:space="preserve">  pit ok Inside house</t>
  </si>
  <si>
    <t xml:space="preserve">  House beach, PIT OK, blood #69</t>
  </si>
  <si>
    <t xml:space="preserve">  HB, Pit OK</t>
  </si>
  <si>
    <t>673</t>
  </si>
  <si>
    <t xml:space="preserve">  BB skinny, pit ok  ultra=0</t>
  </si>
  <si>
    <t>north side of East ridge; digits #30; processed on boat at night</t>
  </si>
  <si>
    <t xml:space="preserve"> pit ok ER scan  </t>
  </si>
  <si>
    <t>6365B487</t>
  </si>
  <si>
    <t>30C</t>
  </si>
  <si>
    <t>F71D39</t>
  </si>
  <si>
    <t xml:space="preserve">  ragged mark - recap.? 4th 93 capture 12.5yrs?</t>
  </si>
  <si>
    <t>2510</t>
  </si>
  <si>
    <t xml:space="preserve">  pit #F7-1D39</t>
  </si>
  <si>
    <t>30D</t>
  </si>
  <si>
    <t>6487C9</t>
  </si>
  <si>
    <t>6CEA6A4</t>
  </si>
  <si>
    <t xml:space="preserve">  new; #2 toe broken; pit 64-87C9; DY116</t>
  </si>
  <si>
    <t>601</t>
  </si>
  <si>
    <t xml:space="preserve">  house beach, #2 toe broken, pit not found</t>
  </si>
  <si>
    <t xml:space="preserve">  #2 toe broken Big Beach </t>
  </si>
  <si>
    <t xml:space="preserve">  #90 toe broken, BB</t>
  </si>
  <si>
    <t xml:space="preserve">  BB, no PIT, NEW PIT 6CEA6A4, #90 toe broken</t>
  </si>
  <si>
    <t xml:space="preserve">  pit OK, BB, #90 toe OK, skinny</t>
  </si>
  <si>
    <t xml:space="preserve">  pit ok  BB skinny  [Chuck Knapp]</t>
  </si>
  <si>
    <t xml:space="preserve">  pit ok, BB, skin, #3 toe broken</t>
  </si>
  <si>
    <t xml:space="preserve">  pit ok,  BB, skinny, skin (or 30/0?)</t>
  </si>
  <si>
    <t>C285</t>
  </si>
  <si>
    <t xml:space="preserve">  Chuck BB pit ok ultra=6</t>
  </si>
  <si>
    <t>30E</t>
  </si>
  <si>
    <t>24</t>
  </si>
  <si>
    <t>68A2D71</t>
  </si>
  <si>
    <t xml:space="preserve">  new; DY121 half N E ridge</t>
  </si>
  <si>
    <t>547</t>
  </si>
  <si>
    <t xml:space="preserve">  New pit 68A2D71 E Ridge</t>
  </si>
  <si>
    <t xml:space="preserve">  BB #3 toe broken, ultra=0, pit ok</t>
  </si>
  <si>
    <t>pit ok #3 toe broken skinny BB</t>
  </si>
  <si>
    <t>30F</t>
  </si>
  <si>
    <t>30G</t>
  </si>
  <si>
    <t>6DFA531</t>
  </si>
  <si>
    <t xml:space="preserve">  recap=PROBLEM: pit OK 6DFA531  No such pit in data; #2 toe broken</t>
  </si>
  <si>
    <t xml:space="preserve">  #2 toe broken, pit ok, BB skin, blood</t>
  </si>
  <si>
    <t>30H</t>
  </si>
  <si>
    <t>828758A</t>
  </si>
  <si>
    <t>N Rocks, #30 natural or recap; must be natural</t>
  </si>
  <si>
    <t>recap new pit 828758A NW rocks</t>
  </si>
  <si>
    <t>31/0A</t>
  </si>
  <si>
    <t xml:space="preserve">  new   5.5+7.0 regen 7.5yrs?</t>
  </si>
  <si>
    <t>31/0B</t>
  </si>
  <si>
    <t>68A254A</t>
  </si>
  <si>
    <t>723</t>
  </si>
  <si>
    <t xml:space="preserve">  BB 11:05 injury under tail </t>
  </si>
  <si>
    <t xml:space="preserve">  new pit 68A254A, BB</t>
  </si>
  <si>
    <t xml:space="preserve">  pit OK, BB </t>
  </si>
  <si>
    <t>31/0C</t>
  </si>
  <si>
    <t>6CEC581</t>
  </si>
  <si>
    <t xml:space="preserve">  1/4 way N on trail new  10.8 yrs "male"</t>
  </si>
  <si>
    <t xml:space="preserve">  BB, NEW PIT 6CEC581 "female"</t>
  </si>
  <si>
    <t>1222</t>
  </si>
  <si>
    <t xml:space="preserve">  PIT OK, E. Ridge</t>
  </si>
  <si>
    <t xml:space="preserve">  pit ok, camp, S56 ultra 0+1(1.4 cm) </t>
  </si>
  <si>
    <t xml:space="preserve">  Camp pit ok E130 </t>
  </si>
  <si>
    <t>31/6A</t>
  </si>
  <si>
    <t>2002-10-04</t>
  </si>
  <si>
    <t xml:space="preserve">  new; from female ?A</t>
  </si>
  <si>
    <t>31/7A</t>
  </si>
  <si>
    <t>6B35C3A</t>
  </si>
  <si>
    <t xml:space="preserve">  1/4 way down trail new  7.8 yrs</t>
  </si>
  <si>
    <t xml:space="preserve">  new pit 6B35C3A, BB </t>
  </si>
  <si>
    <t xml:space="preserve">  pit ok  BB skinny [Chuck Knapp]</t>
  </si>
  <si>
    <t xml:space="preserve">  not skinny, pit ok BB skin</t>
  </si>
  <si>
    <t>31/7B</t>
  </si>
  <si>
    <t xml:space="preserve">  new  btw House beach and BB, inland 9.8 yrs</t>
  </si>
  <si>
    <t xml:space="preserve">  E interior</t>
  </si>
  <si>
    <t>31/8A</t>
  </si>
  <si>
    <t xml:space="preserve">  new   Big beach</t>
  </si>
  <si>
    <t>31/8B</t>
  </si>
  <si>
    <t>6B37A61</t>
  </si>
  <si>
    <t xml:space="preserve">  House  new</t>
  </si>
  <si>
    <t xml:space="preserve">    Rocks east of House</t>
  </si>
  <si>
    <t xml:space="preserve">  new pit 6B37A61, HB  male!</t>
  </si>
  <si>
    <t xml:space="preserve">   pit ok, HB</t>
  </si>
  <si>
    <t>1510</t>
  </si>
  <si>
    <t>C89</t>
  </si>
  <si>
    <t xml:space="preserve">   06B3-7A61 ok C-89 BB; no fecal; Chuck</t>
  </si>
  <si>
    <t xml:space="preserve">  Chuck House Beach pit ok</t>
  </si>
  <si>
    <t>2185</t>
  </si>
  <si>
    <t>E360</t>
  </si>
  <si>
    <t xml:space="preserve"> pit ok BB E360 swab</t>
  </si>
  <si>
    <t>31/9A</t>
  </si>
  <si>
    <t>m</t>
  </si>
  <si>
    <t xml:space="preserve">  new, just W of camp</t>
  </si>
  <si>
    <t xml:space="preserve">  near camp </t>
  </si>
  <si>
    <t>31/9B</t>
  </si>
  <si>
    <t>68A329C</t>
  </si>
  <si>
    <t xml:space="preserve">   BB  </t>
  </si>
  <si>
    <t xml:space="preserve">  BB 12:20</t>
  </si>
  <si>
    <t xml:space="preserve">  new pit 68A329C, BB</t>
  </si>
  <si>
    <t xml:space="preserve">  pit ok, ventral BB skin</t>
  </si>
  <si>
    <t xml:space="preserve">  pit ok, BB, pit in ventral pelvis</t>
  </si>
  <si>
    <t>C174</t>
  </si>
  <si>
    <t xml:space="preserve">  068A329C C174 BB; no stripe Chuck  </t>
  </si>
  <si>
    <t>C288</t>
  </si>
  <si>
    <t xml:space="preserve">  BB pit ok G70 blood PIT is in abdomen;</t>
  </si>
  <si>
    <t>1FA9A1B</t>
  </si>
  <si>
    <t xml:space="preserve">   16.5 yrs?</t>
  </si>
  <si>
    <t>2491</t>
  </si>
  <si>
    <t>49.53</t>
  </si>
  <si>
    <t>2272</t>
  </si>
  <si>
    <t xml:space="preserve">  #1 partly regrown</t>
  </si>
  <si>
    <t xml:space="preserve">  pit 1FA9A1B  34.5 yrs?</t>
  </si>
  <si>
    <t xml:space="preserve">   N end E ridge, very skinny!</t>
  </si>
  <si>
    <t>64BE7F</t>
  </si>
  <si>
    <t>1521</t>
  </si>
  <si>
    <t xml:space="preserve"> "definite male"</t>
  </si>
  <si>
    <t>44.76</t>
  </si>
  <si>
    <t>1632</t>
  </si>
  <si>
    <t>1452</t>
  </si>
  <si>
    <t>1652</t>
  </si>
  <si>
    <t xml:space="preserve">  pit #64-BE7F</t>
  </si>
  <si>
    <t>31C</t>
  </si>
  <si>
    <t>6E19CC0</t>
  </si>
  <si>
    <t>502</t>
  </si>
  <si>
    <t xml:space="preserve">  DY204 one third N on E ridge</t>
  </si>
  <si>
    <t xml:space="preserve">  NE Rocks, new PIT 6E19CC0</t>
  </si>
  <si>
    <t xml:space="preserve">  Pit OK, East Beach</t>
  </si>
  <si>
    <t xml:space="preserve">  pit ok N Ridge</t>
  </si>
  <si>
    <t xml:space="preserve">  N Rocks</t>
  </si>
  <si>
    <t>31D</t>
  </si>
  <si>
    <t>7ABB5AD</t>
  </si>
  <si>
    <t xml:space="preserve">  new, BB, #9 toe broken, toe vial #48</t>
  </si>
  <si>
    <t xml:space="preserve">  pit #7ABB5AD,  BB, skin, #9 toe broken</t>
  </si>
  <si>
    <t>32/0A</t>
  </si>
  <si>
    <t xml:space="preserve">  very recent death</t>
  </si>
  <si>
    <t>32/0B</t>
  </si>
  <si>
    <t>98</t>
  </si>
  <si>
    <t xml:space="preserve">  new; CY48 east ridge?</t>
  </si>
  <si>
    <t>32/6A</t>
  </si>
  <si>
    <t>32/7A</t>
  </si>
  <si>
    <t>64DOB7E</t>
  </si>
  <si>
    <t xml:space="preserve">  N end E ridge new broken #9 toe</t>
  </si>
  <si>
    <t xml:space="preserve">  WCS34 pit 64DOB7E N end E ridge </t>
  </si>
  <si>
    <t xml:space="preserve">  half way E. Ridge Pit ok</t>
  </si>
  <si>
    <t xml:space="preserve">  E. Ridge, PIT OK, skinny, #9 toe broken</t>
  </si>
  <si>
    <t xml:space="preserve">  pit OK, BB, #9 toe broken</t>
  </si>
  <si>
    <t xml:space="preserve">  pit ok, crooked tail BB</t>
  </si>
  <si>
    <t>1121</t>
  </si>
  <si>
    <t xml:space="preserve">  East Ridge, Pit OK, crooked tail, sway back</t>
  </si>
  <si>
    <t xml:space="preserve">  pit ok, HB, crooked tail</t>
  </si>
  <si>
    <t>C91</t>
  </si>
  <si>
    <t xml:space="preserve">  064D0B7E C-91 BB; no ventr stripe; Chuck </t>
  </si>
  <si>
    <t>32/7B</t>
  </si>
  <si>
    <t xml:space="preserve">  new   11.8 yrs</t>
  </si>
  <si>
    <t xml:space="preserve">  1/4 N on E ridge Very skinny</t>
  </si>
  <si>
    <t>32/8A</t>
  </si>
  <si>
    <t>6363BAE</t>
  </si>
  <si>
    <t xml:space="preserve">  new inland f/N end of trail1 #2 toe broken 11.8 yrs</t>
  </si>
  <si>
    <t xml:space="preserve">  house beach, new pit 6363BAE</t>
  </si>
  <si>
    <t xml:space="preserve">  #2 broken Big Beach Pit Ok</t>
  </si>
  <si>
    <t>1094</t>
  </si>
  <si>
    <t xml:space="preserve">  BB 10:36 #2 broken Pit ok at pubis</t>
  </si>
  <si>
    <t>1357</t>
  </si>
  <si>
    <t xml:space="preserve">  #2 toe broken pit ok BB</t>
  </si>
  <si>
    <t xml:space="preserve">  BB, PIT OK, blood #84, PIT at umbilicus</t>
  </si>
  <si>
    <t>32/8B</t>
  </si>
  <si>
    <t xml:space="preserve">big beach (forgot to write #) new </t>
  </si>
  <si>
    <t>32/8C</t>
  </si>
  <si>
    <t xml:space="preserve">  clearing inland of BB, NEW "female"</t>
  </si>
  <si>
    <t xml:space="preserve">  Rocks north of East ridge, no pit, #2 toe broken</t>
  </si>
  <si>
    <t>32/9A</t>
  </si>
  <si>
    <t xml:space="preserve">  new E ridge; #2 toe broken  9.8 yrs</t>
  </si>
  <si>
    <t>32/9B</t>
  </si>
  <si>
    <t>782AE04</t>
  </si>
  <si>
    <t xml:space="preserve">  new, toes # 13, BB</t>
  </si>
  <si>
    <t xml:space="preserve">  tagged #782AE04, E Ridge, S67</t>
  </si>
  <si>
    <t>femlae</t>
  </si>
  <si>
    <t xml:space="preserve">  #30 partially regrown</t>
  </si>
  <si>
    <t>1624</t>
  </si>
  <si>
    <t>6CEC70B</t>
  </si>
  <si>
    <t xml:space="preserve">  regen 17.0+5.1 new</t>
  </si>
  <si>
    <t>179</t>
  </si>
  <si>
    <t xml:space="preserve">  10.9+5.8 regen</t>
  </si>
  <si>
    <t xml:space="preserve">  12.1+6.0 regen female?</t>
  </si>
  <si>
    <t xml:space="preserve">  13.5+6.7 regen</t>
  </si>
  <si>
    <t xml:space="preserve">  big W beach, 14.0+7.0 regen, but</t>
  </si>
  <si>
    <t xml:space="preserve">  13.5+9.6 regen; big w beach</t>
  </si>
  <si>
    <t>676</t>
  </si>
  <si>
    <t xml:space="preserve">  15.7+7.4 regen N end E ridge</t>
  </si>
  <si>
    <t xml:space="preserve">  BB 12:25 16.0+7.4 </t>
  </si>
  <si>
    <t>859</t>
  </si>
  <si>
    <t xml:space="preserve">  #90 toe broken, 17.7+7.7 regen, no pit BB</t>
  </si>
  <si>
    <t xml:space="preserve">  new pit 6CEC70B regen 17.7+7.9 BB</t>
  </si>
  <si>
    <t xml:space="preserve">  pit OK, BB, tail regen 18.2+7.7</t>
  </si>
  <si>
    <t>32C</t>
  </si>
  <si>
    <t>66C0FFC</t>
  </si>
  <si>
    <t xml:space="preserve">   new, patio, 8.8 yrs.</t>
  </si>
  <si>
    <t xml:space="preserve">  DY8 third N on E ridge  male?</t>
  </si>
  <si>
    <t xml:space="preserve">  Behind House New pit 66C0FFC</t>
  </si>
  <si>
    <t xml:space="preserve">  pit ok BB  [Chuck and Kirsten]</t>
  </si>
  <si>
    <t>C105</t>
  </si>
  <si>
    <t xml:space="preserve">  066C-0FFC C-105 BB; ventral stripe Chuck  </t>
  </si>
  <si>
    <t>2735</t>
  </si>
  <si>
    <t xml:space="preserve">  pit ok, ER[?], Dorsal=62, Nuchal=17 [low], skin</t>
  </si>
  <si>
    <t>32D</t>
  </si>
  <si>
    <t xml:space="preserve">  north point  new 10.8 yrs</t>
  </si>
  <si>
    <t>33/0A</t>
  </si>
  <si>
    <t>33/0B</t>
  </si>
  <si>
    <t>64CEB67</t>
  </si>
  <si>
    <t xml:space="preserve">  Pit 64CEB67  Big Beach</t>
  </si>
  <si>
    <t>33/6A</t>
  </si>
  <si>
    <t>2002-10-02</t>
  </si>
  <si>
    <t xml:space="preserve">  new; from female 76 [DEAD in 2004]</t>
  </si>
  <si>
    <t>33/7A</t>
  </si>
  <si>
    <t xml:space="preserve">  new; from female 108</t>
  </si>
  <si>
    <t>33/8A</t>
  </si>
  <si>
    <t>33/9A</t>
  </si>
  <si>
    <t xml:space="preserve">  new; from female 29</t>
  </si>
  <si>
    <t xml:space="preserve"> 15.5 yrs?</t>
  </si>
  <si>
    <t xml:space="preserve">   new 8.5 yrs?</t>
  </si>
  <si>
    <t>682</t>
  </si>
  <si>
    <t>919</t>
  </si>
  <si>
    <t xml:space="preserve">  PIT=62-6E8A</t>
  </si>
  <si>
    <t>33C</t>
  </si>
  <si>
    <t>F80F63</t>
  </si>
  <si>
    <t xml:space="preserve">  #F8-0F63</t>
  </si>
  <si>
    <t xml:space="preserve"> BB 9:42 Pit ok</t>
  </si>
  <si>
    <t>33D</t>
  </si>
  <si>
    <t>783D3C3</t>
  </si>
  <si>
    <t xml:space="preserve">   new, just W of camp, 7.8 yrs</t>
  </si>
  <si>
    <t>E45</t>
  </si>
  <si>
    <t xml:space="preserve">  BB new pit 783D3C3, E45, swab</t>
  </si>
  <si>
    <t>Big beach; digits #3, 30; processed at night on beach</t>
  </si>
  <si>
    <t>33E</t>
  </si>
  <si>
    <t>E53</t>
  </si>
  <si>
    <t xml:space="preserve">  New BB toes #3 vial E53 swab</t>
  </si>
  <si>
    <t>34/0A</t>
  </si>
  <si>
    <t>1FA2091</t>
  </si>
  <si>
    <t xml:space="preserve">   pit 1FA2091(or G1?) 12.5yr?</t>
  </si>
  <si>
    <t>2215</t>
  </si>
  <si>
    <t xml:space="preserve">  big W beach.</t>
  </si>
  <si>
    <t>3078</t>
  </si>
  <si>
    <t xml:space="preserve">  big w beach; pit ok  </t>
  </si>
  <si>
    <t>3052</t>
  </si>
  <si>
    <t>34/0B</t>
  </si>
  <si>
    <t>34/0C</t>
  </si>
  <si>
    <t>pit ok, scar under base of tail, not toe clipped, ER</t>
  </si>
  <si>
    <t>34/6A</t>
  </si>
  <si>
    <t>34/7A</t>
  </si>
  <si>
    <t>34/8A</t>
  </si>
  <si>
    <t>6CEA1E8</t>
  </si>
  <si>
    <t xml:space="preserve">  House beach, blood #52</t>
  </si>
  <si>
    <t xml:space="preserve">  new pit 6CEA1E8, BB</t>
  </si>
  <si>
    <t xml:space="preserve">  pit ok, no skin BB</t>
  </si>
  <si>
    <t xml:space="preserve">  #20 toe nail broken, pit ok, skin, Big Beach </t>
  </si>
  <si>
    <t>34/9A</t>
  </si>
  <si>
    <t>1232</t>
  </si>
  <si>
    <t>70723A</t>
  </si>
  <si>
    <t xml:space="preserve">  recap!? fast growth</t>
  </si>
  <si>
    <t>2688</t>
  </si>
  <si>
    <t xml:space="preserve">  trans #70-723A</t>
  </si>
  <si>
    <t>52.7</t>
  </si>
  <si>
    <t>4970</t>
  </si>
  <si>
    <t>4890</t>
  </si>
  <si>
    <t xml:space="preserve">  pit ok, S side of big W beach</t>
  </si>
  <si>
    <t>34C</t>
  </si>
  <si>
    <t>34D</t>
  </si>
  <si>
    <t xml:space="preserve">  north point   </t>
  </si>
  <si>
    <t>34E</t>
  </si>
  <si>
    <t>7AC93DE</t>
  </si>
  <si>
    <t xml:space="preserve">  new, no pit, rocks btw BB &amp; HB, toe vial #57</t>
  </si>
  <si>
    <t>487</t>
  </si>
  <si>
    <t>E18</t>
  </si>
  <si>
    <t xml:space="preserve">  BB new pit 7AC93DE E18 #2 toe broken swab</t>
  </si>
  <si>
    <t>House beach; digits #4, 30; digits #2, 9 kinked; processed at night on beach</t>
  </si>
  <si>
    <t>E355</t>
  </si>
  <si>
    <t xml:space="preserve"> pit ok BB E355 swab #9/2 broken</t>
  </si>
  <si>
    <t>007AC93DE</t>
  </si>
  <si>
    <t>pit ok, dead, caught in crotch of tree, camp</t>
  </si>
  <si>
    <t>35/0A</t>
  </si>
  <si>
    <t>1FA62AO</t>
  </si>
  <si>
    <t xml:space="preserve">  new  16.5 yrs?</t>
  </si>
  <si>
    <t xml:space="preserve">  pit 1FA62AO</t>
  </si>
  <si>
    <t xml:space="preserve">  rocks S of big W beach, pit ok</t>
  </si>
  <si>
    <t xml:space="preserve">  tidbit G attached; big w beach</t>
  </si>
  <si>
    <t xml:space="preserve">  Btwn S beach and SW beach</t>
  </si>
  <si>
    <t>35/0B</t>
  </si>
  <si>
    <t>35/0C</t>
  </si>
  <si>
    <t>12.6+7.6</t>
  </si>
  <si>
    <t>South side</t>
  </si>
  <si>
    <t>35/6A</t>
  </si>
  <si>
    <t>2002-10-03</t>
  </si>
  <si>
    <t xml:space="preserve">  new; from female "170/0?"</t>
  </si>
  <si>
    <t>35/7A</t>
  </si>
  <si>
    <t>35/8A</t>
  </si>
  <si>
    <t>35/9A</t>
  </si>
  <si>
    <t>35/9B</t>
  </si>
  <si>
    <t>188</t>
  </si>
  <si>
    <t>6B3597B</t>
  </si>
  <si>
    <t xml:space="preserve">  NEW, BB, NO PIT, toes in vial #16, no blood</t>
  </si>
  <si>
    <t>283</t>
  </si>
  <si>
    <t xml:space="preserve">  new pit 6B3597B, BB</t>
  </si>
  <si>
    <t xml:space="preserve">  pit ok, rocks N of East Ridge, skin </t>
  </si>
  <si>
    <t xml:space="preserve">  pit ok BB skin suoer fast growth S15</t>
  </si>
  <si>
    <t>1398</t>
  </si>
  <si>
    <t>C45</t>
  </si>
  <si>
    <t xml:space="preserve">  pit ok, BB, C45, vague ventral stripe, 1 TL vol 177, male!</t>
  </si>
  <si>
    <t>C178</t>
  </si>
  <si>
    <t xml:space="preserve">  6B3597B C178 BB; no ventr stripe Chuck  </t>
  </si>
  <si>
    <t>1870</t>
  </si>
  <si>
    <t>2730</t>
  </si>
  <si>
    <t xml:space="preserve">  BB; digits #70? pit ok G73 blood</t>
  </si>
  <si>
    <t xml:space="preserve">   BB pit ok wt = 2200?</t>
  </si>
  <si>
    <t xml:space="preserve"> "juv"    </t>
  </si>
  <si>
    <t>27.94</t>
  </si>
  <si>
    <t xml:space="preserve"> "juv"</t>
  </si>
  <si>
    <t>1534</t>
  </si>
  <si>
    <t xml:space="preserve">   new 16.5 yrs?</t>
  </si>
  <si>
    <t>35C</t>
  </si>
  <si>
    <t>66FDCC1</t>
  </si>
  <si>
    <t xml:space="preserve">   new, camp, 13.8 yrs</t>
  </si>
  <si>
    <t>1066</t>
  </si>
  <si>
    <t xml:space="preserve">  DY110 1/4 N on E ridge</t>
  </si>
  <si>
    <t xml:space="preserve">  SE point</t>
  </si>
  <si>
    <t xml:space="preserve">   Loo rocks New pit 66FDCC1</t>
  </si>
  <si>
    <t xml:space="preserve">  pit ok Campsite</t>
  </si>
  <si>
    <t xml:space="preserve">  pit OK, East point hill (=camp)</t>
  </si>
  <si>
    <t>35D</t>
  </si>
  <si>
    <t>783AC48</t>
  </si>
  <si>
    <t xml:space="preserve">  new, no pit, S of BB, toe vial #49, skin</t>
  </si>
  <si>
    <t>E54</t>
  </si>
  <si>
    <t xml:space="preserve">  BB new pit 783AC48 E54 swab skin ultra=0</t>
  </si>
  <si>
    <t>Big beach; digits #5, 30; processed at night on boat</t>
  </si>
  <si>
    <t>36/0A</t>
  </si>
  <si>
    <t xml:space="preserve">  1/4 way N on trail f/camp  </t>
  </si>
  <si>
    <t>36/0B</t>
  </si>
  <si>
    <t>908</t>
  </si>
  <si>
    <t>1208</t>
  </si>
  <si>
    <t>F5CE5A</t>
  </si>
  <si>
    <t xml:space="preserve">  pit F5CE5A</t>
  </si>
  <si>
    <t xml:space="preserve">  pit ok; betw house beach &amp; east ridge</t>
  </si>
  <si>
    <t>36C</t>
  </si>
  <si>
    <t xml:space="preserve">  new E or S beach toe vial #50 22.5+2.6 skin</t>
  </si>
  <si>
    <t>36D</t>
  </si>
  <si>
    <t>7ACD31E</t>
  </si>
  <si>
    <t xml:space="preserve">  new, BB, skin, toe vial #51</t>
  </si>
  <si>
    <t>PIT actually 7AC, not 78C. All three entries corrected</t>
  </si>
  <si>
    <t>C243</t>
  </si>
  <si>
    <t xml:space="preserve">  pit #7ACD31E,  HB, skin, C243</t>
  </si>
  <si>
    <t>same comment</t>
  </si>
  <si>
    <t>1039</t>
  </si>
  <si>
    <t>36E</t>
  </si>
  <si>
    <t>Q74</t>
  </si>
  <si>
    <t>37/0A</t>
  </si>
  <si>
    <t>ny</t>
  </si>
  <si>
    <t>6CE85AD</t>
  </si>
  <si>
    <t xml:space="preserve">  #2 toe nail gone new pit 6CE85AD South end</t>
  </si>
  <si>
    <t>37/0B</t>
  </si>
  <si>
    <t>689FFEB</t>
  </si>
  <si>
    <t xml:space="preserve">  Al2 rocks E of house</t>
  </si>
  <si>
    <t xml:space="preserve">  new pit 689FFEB, BB</t>
  </si>
  <si>
    <t>1107</t>
  </si>
  <si>
    <t xml:space="preserve">   pit ok BB skin</t>
  </si>
  <si>
    <t xml:space="preserve">  SV mismeasure 34.29 17.5yrs?</t>
  </si>
  <si>
    <t>7087E9</t>
  </si>
  <si>
    <t xml:space="preserve">  pit 70-87E9</t>
  </si>
  <si>
    <t>37C</t>
  </si>
  <si>
    <t>708479</t>
  </si>
  <si>
    <t>973201</t>
  </si>
  <si>
    <t xml:space="preserve">  trans 97-3201</t>
  </si>
  <si>
    <t xml:space="preserve">  trans gone- appears to have worked out</t>
  </si>
  <si>
    <t xml:space="preserve">  pit 70-8479</t>
  </si>
  <si>
    <t>1528</t>
  </si>
  <si>
    <t>1938</t>
  </si>
  <si>
    <t>2361</t>
  </si>
  <si>
    <t>2591</t>
  </si>
  <si>
    <t xml:space="preserve">  BB 1:15 Pit ok</t>
  </si>
  <si>
    <t>37D</t>
  </si>
  <si>
    <t>68A1D57</t>
  </si>
  <si>
    <t xml:space="preserve">  20"Ž N on trail fem? New, 8.8 yrs</t>
  </si>
  <si>
    <t xml:space="preserve">  new pit 68A1D57, BB</t>
  </si>
  <si>
    <t xml:space="preserve">  BB, PIT OK, blood #18</t>
  </si>
  <si>
    <t>1122</t>
  </si>
  <si>
    <t xml:space="preserve">  pit ok, Big Beach?</t>
  </si>
  <si>
    <t xml:space="preserve">  pit ok, BB  male!</t>
  </si>
  <si>
    <t>37E</t>
  </si>
  <si>
    <t xml:space="preserve">  new, no pit, S. rocks, toes #25, skin male?</t>
  </si>
  <si>
    <t>38/0A</t>
  </si>
  <si>
    <t xml:space="preserve">  1/3 N along trail f/camp</t>
  </si>
  <si>
    <t>38/0B</t>
  </si>
  <si>
    <t xml:space="preserve">  new 18.8+7.5 regen 16.5yrs?</t>
  </si>
  <si>
    <t>38/0C</t>
  </si>
  <si>
    <t>6CEA561</t>
  </si>
  <si>
    <t xml:space="preserve">  1/2 way N on trail new female?</t>
  </si>
  <si>
    <t xml:space="preserve">  S.W. Beach </t>
  </si>
  <si>
    <t>577</t>
  </si>
  <si>
    <t xml:space="preserve">  BB, PIT 6CEA561</t>
  </si>
  <si>
    <t xml:space="preserve">  Big Beach, pit OK</t>
  </si>
  <si>
    <t xml:space="preserve">  BB pit ok ultra=0</t>
  </si>
  <si>
    <t>1216</t>
  </si>
  <si>
    <t>F80850</t>
  </si>
  <si>
    <t xml:space="preserve">  New   19.5 yrs?</t>
  </si>
  <si>
    <t>1411</t>
  </si>
  <si>
    <t xml:space="preserve">  trans F8-0850</t>
  </si>
  <si>
    <t>38C</t>
  </si>
  <si>
    <t>453</t>
  </si>
  <si>
    <t>1FBA1FA</t>
  </si>
  <si>
    <t xml:space="preserve">  tail a little stubby</t>
  </si>
  <si>
    <t xml:space="preserve">  pit 1FBA1FA</t>
  </si>
  <si>
    <t xml:space="preserve">  pit failed, or can"Žt locatepit, big W beach.</t>
  </si>
  <si>
    <t>38D</t>
  </si>
  <si>
    <t xml:space="preserve">  new fem? 1/3 N on trail 8.8 yrs</t>
  </si>
  <si>
    <t>38E</t>
  </si>
  <si>
    <t>248</t>
  </si>
  <si>
    <t>7ABCB45</t>
  </si>
  <si>
    <t xml:space="preserve">  new, no pit, EB, toe vial #52</t>
  </si>
  <si>
    <t xml:space="preserve">  BB E1 swab pit new 7ABCB45 ultra=0</t>
  </si>
  <si>
    <t>Big beach; digits #8, 30; processed at night on boat</t>
  </si>
  <si>
    <t>38F</t>
  </si>
  <si>
    <t>293</t>
  </si>
  <si>
    <t>982000409784657</t>
  </si>
  <si>
    <t xml:space="preserve">  new, no pit, toe vial #65, location: ?</t>
  </si>
  <si>
    <t xml:space="preserve">  no pit,  HB male!</t>
  </si>
  <si>
    <t xml:space="preserve">  Chuck EB new pit on right 982000409784657</t>
  </si>
  <si>
    <t xml:space="preserve"> pit OK ER</t>
  </si>
  <si>
    <t>39/0A</t>
  </si>
  <si>
    <t xml:space="preserve">  location=?</t>
  </si>
  <si>
    <t>39/0B</t>
  </si>
  <si>
    <t xml:space="preserve">  new, DY27 SE point  9.8 yrs</t>
  </si>
  <si>
    <t>2656</t>
  </si>
  <si>
    <t xml:space="preserve">  #30 partly regrown</t>
  </si>
  <si>
    <t>2650</t>
  </si>
  <si>
    <t>4E2090</t>
  </si>
  <si>
    <t xml:space="preserve">  new female? 16.5 yrs?</t>
  </si>
  <si>
    <t xml:space="preserve">  pit not on data sheet, 4E2090 presentbig W beach, certainly nested</t>
  </si>
  <si>
    <t>39C</t>
  </si>
  <si>
    <t>6366288</t>
  </si>
  <si>
    <t xml:space="preserve">  1/3 way N on trail f/camp</t>
  </si>
  <si>
    <t xml:space="preserve">  trail near patio, new pit 6366288 </t>
  </si>
  <si>
    <t xml:space="preserve">  20 m up trail from camp Pit ok</t>
  </si>
  <si>
    <t>1373</t>
  </si>
  <si>
    <t xml:space="preserve">  pit ok BB S10</t>
  </si>
  <si>
    <t>C51</t>
  </si>
  <si>
    <t xml:space="preserve">  pit ok, C51 no ventral stripe BB TL vol 782</t>
  </si>
  <si>
    <t xml:space="preserve">  pit ok,  BB, dorsal=61, nuchal=16</t>
  </si>
  <si>
    <t>C283</t>
  </si>
  <si>
    <t xml:space="preserve">  Chuck BB skinny pit ok</t>
  </si>
  <si>
    <t>39D</t>
  </si>
  <si>
    <t>7ABC996</t>
  </si>
  <si>
    <t xml:space="preserve">  new, no pit, E Beach, skin, toe vial #54</t>
  </si>
  <si>
    <t xml:space="preserve">  ER new pit 7ABC996 ultra=6</t>
  </si>
  <si>
    <t>3A</t>
  </si>
  <si>
    <t>1982-03-19</t>
  </si>
  <si>
    <t xml:space="preserve">  regen #2 broken naturally; marked #43</t>
  </si>
  <si>
    <t>3B</t>
  </si>
  <si>
    <t>1FA6E79</t>
  </si>
  <si>
    <t xml:space="preserve">  could be #43 regrown;#4 swollen and crooked;regen</t>
  </si>
  <si>
    <t xml:space="preserve">  regen; rite chest scar</t>
  </si>
  <si>
    <t xml:space="preserve">  18.7+9.9 regen</t>
  </si>
  <si>
    <t xml:space="preserve">  19.2+10.0 regen</t>
  </si>
  <si>
    <t xml:space="preserve">  19.6+9.5 reg pit 1FA6E79 </t>
  </si>
  <si>
    <t xml:space="preserve">  18.2+10.0; pit ok; big w beach</t>
  </si>
  <si>
    <t>3C</t>
  </si>
  <si>
    <t>2725</t>
  </si>
  <si>
    <t xml:space="preserve">  regen [see also #43]</t>
  </si>
  <si>
    <t>2198</t>
  </si>
  <si>
    <t>3D</t>
  </si>
  <si>
    <t>75334C3</t>
  </si>
  <si>
    <t xml:space="preserve">   13.97+0.95</t>
  </si>
  <si>
    <t xml:space="preserve">   15.8+1.2 regen</t>
  </si>
  <si>
    <t xml:space="preserve">   N point 19.5+1.2 regen #3 knuckle swollen</t>
  </si>
  <si>
    <t>472</t>
  </si>
  <si>
    <t xml:space="preserve">  20.6+1.3 regen #7 broken nail SE point</t>
  </si>
  <si>
    <t xml:space="preserve">  Rocks behind House #2 Knuckle swollen2 #7 nail regrown, 20.9+1.2</t>
  </si>
  <si>
    <t xml:space="preserve">  16.5+0.7 regen; New pit 75334C3 </t>
  </si>
  <si>
    <t xml:space="preserve">  Rocks N east ridge, pit ok, very skinnyStubby tail, 16.5+0.7 regen</t>
  </si>
  <si>
    <t>3E</t>
  </si>
  <si>
    <t>96936F</t>
  </si>
  <si>
    <t>F82C43</t>
  </si>
  <si>
    <t xml:space="preserve">  pit F82C43 12.5 yrs?</t>
  </si>
  <si>
    <t xml:space="preserve">  "new nat.", 100m N on trail</t>
  </si>
  <si>
    <t xml:space="preserve">  pit 96-936F; MTF3 third N on trail</t>
  </si>
  <si>
    <t xml:space="preserve">  loc=?, both pits ok</t>
  </si>
  <si>
    <t xml:space="preserve">  caught in tree/photo halfway N on E ridge and just inland</t>
  </si>
  <si>
    <t>3F</t>
  </si>
  <si>
    <t>670604D</t>
  </si>
  <si>
    <t xml:space="preserve">  3/4 way N on trail  new</t>
  </si>
  <si>
    <t xml:space="preserve">  LOC=? New pit 670604D</t>
  </si>
  <si>
    <t>1672</t>
  </si>
  <si>
    <t xml:space="preserve">  pit OK, North End</t>
  </si>
  <si>
    <t>3G</t>
  </si>
  <si>
    <t>66BF2DE</t>
  </si>
  <si>
    <t xml:space="preserve">  BB New pit 66BF2DE could be new since</t>
  </si>
  <si>
    <t xml:space="preserve">  28.5+4.6 regen BB pit ok</t>
  </si>
  <si>
    <t>1458</t>
  </si>
  <si>
    <t xml:space="preserve">  pit ok 30.2+5.0 regen N end East Ridge</t>
  </si>
  <si>
    <t xml:space="preserve">  pit ok, BB, 30.5+5.0 regen</t>
  </si>
  <si>
    <t>4/0A</t>
  </si>
  <si>
    <t>4/0B</t>
  </si>
  <si>
    <t>22.86</t>
  </si>
  <si>
    <t>1FA0731</t>
  </si>
  <si>
    <t xml:space="preserve">  New  [SEE 94C]</t>
  </si>
  <si>
    <t xml:space="preserve">  B19 just E house, pit 1FA0731</t>
  </si>
  <si>
    <t>2001-06-27</t>
  </si>
  <si>
    <t xml:space="preserve">   camp, TL is correct [pit not checked]</t>
  </si>
  <si>
    <t xml:space="preserve">  House Beach pit ok   \see 4/0E</t>
  </si>
  <si>
    <t xml:space="preserve">  BB, PIT OK, blood #57</t>
  </si>
  <si>
    <t xml:space="preserve">  pit OK, BB                       /skin</t>
  </si>
  <si>
    <t xml:space="preserve">  Pit ok at front base right rear leg N rocks </t>
  </si>
  <si>
    <t xml:space="preserve">  pit ok, BB, skin, pit at base left rear leg</t>
  </si>
  <si>
    <t>C248</t>
  </si>
  <si>
    <t xml:space="preserve">  pit ok,  BB, skin, C248, pit top of pelvis</t>
  </si>
  <si>
    <t xml:space="preserve">  N Rocks E127 pit ok ultra=0</t>
  </si>
  <si>
    <t>4/0C</t>
  </si>
  <si>
    <t xml:space="preserve">   29.2+1.1 regen new  10.5 yrs?</t>
  </si>
  <si>
    <t xml:space="preserve">   BB, 30.0+1.2 regen.</t>
  </si>
  <si>
    <t>4/0D</t>
  </si>
  <si>
    <t>68A0BE3</t>
  </si>
  <si>
    <t xml:space="preserve">   SW rocks  male!!  new</t>
  </si>
  <si>
    <t xml:space="preserve">   BB </t>
  </si>
  <si>
    <t xml:space="preserve">  new pit 68A0BE3 SW Rocks</t>
  </si>
  <si>
    <t xml:space="preserve">  pit ok #8 toe broken BB</t>
  </si>
  <si>
    <t xml:space="preserve">  BB, PIT OK, #8 toe broken</t>
  </si>
  <si>
    <t>4/0E</t>
  </si>
  <si>
    <t>68A11C2</t>
  </si>
  <si>
    <t xml:space="preserve">  recap!? PROBLEM new pit 68A11C2, Loo Site 11.7 yrs? </t>
  </si>
  <si>
    <t>4/6A</t>
  </si>
  <si>
    <t xml:space="preserve">  New; Toes #69; BB female?</t>
  </si>
  <si>
    <t xml:space="preserve">  no pit, S Interior  male!!</t>
  </si>
  <si>
    <t xml:space="preserve">  pit ok, BB, tail little stubby</t>
  </si>
  <si>
    <t>4/7A</t>
  </si>
  <si>
    <t>982000409784651</t>
  </si>
  <si>
    <t xml:space="preserve">  NEW, Toes, no pit, Big Beach</t>
  </si>
  <si>
    <t xml:space="preserve">   no pit, BB "female"</t>
  </si>
  <si>
    <t xml:space="preserve">  no pit,  BB, skin  check sex</t>
  </si>
  <si>
    <t>G25</t>
  </si>
  <si>
    <t xml:space="preserve">  Chuck BB new pit 982000409784651</t>
  </si>
  <si>
    <t>N. House beach; digits #4, 7; processed on boat at night</t>
  </si>
  <si>
    <t>all 2921 missing ages</t>
  </si>
  <si>
    <t>pit ok pit on right side BB</t>
  </si>
  <si>
    <t>4/8A</t>
  </si>
  <si>
    <t>783A5A1</t>
  </si>
  <si>
    <t xml:space="preserve">  NO PIT, New, Big Beach female?</t>
  </si>
  <si>
    <t>253</t>
  </si>
  <si>
    <t xml:space="preserve">  BB  male!!</t>
  </si>
  <si>
    <t xml:space="preserve">  no pit,  BB</t>
  </si>
  <si>
    <t xml:space="preserve">  BB NEW PIT 783A5A1 G98 blood</t>
  </si>
  <si>
    <t>4/9A</t>
  </si>
  <si>
    <t>7816ABE</t>
  </si>
  <si>
    <t xml:space="preserve">  new; #33 toes N Ridge</t>
  </si>
  <si>
    <t xml:space="preserve">  pit #7816ABE, BB</t>
  </si>
  <si>
    <t>C54</t>
  </si>
  <si>
    <t xml:space="preserve">  pit ok, C54, BB, no ventr stripe, TL vol 62</t>
  </si>
  <si>
    <t>C90</t>
  </si>
  <si>
    <t xml:space="preserve">  0781-6ABE C-90 BB; vague ventral stripe Chuck  </t>
  </si>
  <si>
    <t>C257</t>
  </si>
  <si>
    <t xml:space="preserve">  pit ok,  BB, skin, C257</t>
  </si>
  <si>
    <t>C286</t>
  </si>
  <si>
    <t>Chuck BB pit ok "female"  ultra = 0</t>
  </si>
  <si>
    <t>2470</t>
  </si>
  <si>
    <t xml:space="preserve"> pit ok BB 31.2+6.0 regen</t>
  </si>
  <si>
    <t>pit ok check sex BB</t>
  </si>
  <si>
    <t>40/0A</t>
  </si>
  <si>
    <t>2395</t>
  </si>
  <si>
    <t>3490</t>
  </si>
  <si>
    <t>4253</t>
  </si>
  <si>
    <t>40/0B</t>
  </si>
  <si>
    <t>40/0C</t>
  </si>
  <si>
    <t xml:space="preserve">  new; DY6 third N on E ridge; female?</t>
  </si>
  <si>
    <t>40/60A</t>
  </si>
  <si>
    <t>7ABDD5B</t>
  </si>
  <si>
    <t xml:space="preserve">  new; #23 toes, no skin BB  female?</t>
  </si>
  <si>
    <t xml:space="preserve">   HB, No PIT</t>
  </si>
  <si>
    <t xml:space="preserve">    pit #7ABDD5B,  HB</t>
  </si>
  <si>
    <t>House beach; digit #40, 60; processed on boat at night</t>
  </si>
  <si>
    <t>E343</t>
  </si>
  <si>
    <t xml:space="preserve"> pit ok E343 swab BB</t>
  </si>
  <si>
    <t>pit ok 7ABDD5B HB</t>
  </si>
  <si>
    <t>40/70A</t>
  </si>
  <si>
    <t>413</t>
  </si>
  <si>
    <t>7ABC6EB</t>
  </si>
  <si>
    <t xml:space="preserve">  new; #24 toes, no skin BB</t>
  </si>
  <si>
    <t xml:space="preserve">  pit #7ABC6EB, BB, female!</t>
  </si>
  <si>
    <t>40/70B</t>
  </si>
  <si>
    <t>456</t>
  </si>
  <si>
    <t>7535950</t>
  </si>
  <si>
    <t xml:space="preserve">  New; Toes #59; S rocks </t>
  </si>
  <si>
    <t xml:space="preserve">    No location, Pit 7535950</t>
  </si>
  <si>
    <t>C210</t>
  </si>
  <si>
    <t xml:space="preserve">    pit ok, BB, C210</t>
  </si>
  <si>
    <t xml:space="preserve">  BB pit ok G75 blood</t>
  </si>
  <si>
    <t>1955</t>
  </si>
  <si>
    <t>Big beach; digits #40, 60; Chuck sexed as M-bulge but John has as F; processed at night on boat</t>
  </si>
  <si>
    <t>2485</t>
  </si>
  <si>
    <t>pit ok male! BB</t>
  </si>
  <si>
    <t>40/80A</t>
  </si>
  <si>
    <t>7AC7A4E</t>
  </si>
  <si>
    <t xml:space="preserve">  new; #25 toes BB</t>
  </si>
  <si>
    <t xml:space="preserve">  pit #7AC7A4E,  BB</t>
  </si>
  <si>
    <t>1389</t>
  </si>
  <si>
    <t xml:space="preserve">  BB pit ok  swab</t>
  </si>
  <si>
    <t>1810</t>
  </si>
  <si>
    <t>Q66</t>
  </si>
  <si>
    <t>Big beach; swab; digits #40, 80</t>
  </si>
  <si>
    <t>40/80B</t>
  </si>
  <si>
    <t>781852D</t>
  </si>
  <si>
    <t xml:space="preserve">  Big Beach, NEW</t>
  </si>
  <si>
    <t xml:space="preserve">    pit #781852D BB skin S25 ultra 2+2</t>
  </si>
  <si>
    <t>C101</t>
  </si>
  <si>
    <t xml:space="preserve">  781-852D C-101 BB; no ventr stripe Chuck  </t>
  </si>
  <si>
    <t>E19</t>
  </si>
  <si>
    <t xml:space="preserve">    BB pit ok E19 swab ultra=9</t>
  </si>
  <si>
    <t>40/90A</t>
  </si>
  <si>
    <t>112</t>
  </si>
  <si>
    <t>7ACD4E1</t>
  </si>
  <si>
    <t xml:space="preserve">  new; #26 toes BB  female?</t>
  </si>
  <si>
    <t>E40</t>
  </si>
  <si>
    <t xml:space="preserve">  BB new pit 7ACD4E1 E40 ultra=6 swab</t>
  </si>
  <si>
    <t>8259ED6</t>
  </si>
  <si>
    <t>recap new pit 8259ED6 lost old pit tag BB</t>
  </si>
  <si>
    <t>6CEA127</t>
  </si>
  <si>
    <t xml:space="preserve">  CY3 3/4 N on E ridge</t>
  </si>
  <si>
    <t xml:space="preserve">  Camp</t>
  </si>
  <si>
    <t>369</t>
  </si>
  <si>
    <t xml:space="preserve">  East ridge</t>
  </si>
  <si>
    <t xml:space="preserve">  Interior in from E. Ridge, new PIT 6CEA127</t>
  </si>
  <si>
    <t xml:space="preserve">  SB</t>
  </si>
  <si>
    <t xml:space="preserve">  pit ok, S. rocks, #10 gone naturally =40/10, skin</t>
  </si>
  <si>
    <t>40C</t>
  </si>
  <si>
    <t>6CE8DF9</t>
  </si>
  <si>
    <t xml:space="preserve">  new; DY122 3/4 N on E ridge</t>
  </si>
  <si>
    <t xml:space="preserve">  E Beach </t>
  </si>
  <si>
    <t xml:space="preserve">  14.6+3.0 regen, BB</t>
  </si>
  <si>
    <t xml:space="preserve">  new pit 6CE8DF9 BB regen 16.5+3.6</t>
  </si>
  <si>
    <t xml:space="preserve">  BB, 17.0+3.6 regen, PIT OK 6CE8DF9, blood #66</t>
  </si>
  <si>
    <t xml:space="preserve">  Pit OK, North end, tail regen 17.8+3.7</t>
  </si>
  <si>
    <t>917</t>
  </si>
  <si>
    <t xml:space="preserve">  17.5+3.8 regen, pit ok, BB</t>
  </si>
  <si>
    <t xml:space="preserve">  pit ok, BB, 18.5+3.8 regen</t>
  </si>
  <si>
    <t xml:space="preserve">  18.7+3.9 regen, BB, pit oksee 40B</t>
  </si>
  <si>
    <t>41/0A</t>
  </si>
  <si>
    <t>6361C2</t>
  </si>
  <si>
    <t xml:space="preserve">  new  female? 14.5 yrs?</t>
  </si>
  <si>
    <t xml:space="preserve">  pit 63-61C2</t>
  </si>
  <si>
    <t>41/0B</t>
  </si>
  <si>
    <t xml:space="preserve">  new; DY37 BB; 7.8 yrs</t>
  </si>
  <si>
    <t>41/0C</t>
  </si>
  <si>
    <t>South side; diet swab; poop 3</t>
  </si>
  <si>
    <t>41/6A</t>
  </si>
  <si>
    <t>75</t>
  </si>
  <si>
    <t>6B382E6</t>
  </si>
  <si>
    <t xml:space="preserve">  NEW  halfway N on ridge  "female?"</t>
  </si>
  <si>
    <t xml:space="preserve">  new pit 6B382E6, BB  male!</t>
  </si>
  <si>
    <t>743</t>
  </si>
  <si>
    <t>1146</t>
  </si>
  <si>
    <t xml:space="preserve">  pit ok, BB, 58 Dorsal, 20 Nuchal, skin</t>
  </si>
  <si>
    <t>41/7A</t>
  </si>
  <si>
    <t xml:space="preserve">  NEW 18.5+1.1 regen S end prickly pear patch </t>
  </si>
  <si>
    <t>41/7B</t>
  </si>
  <si>
    <t>1421</t>
  </si>
  <si>
    <t>68A3E83</t>
  </si>
  <si>
    <t xml:space="preserve">  NEW   WCS18 SW of house</t>
  </si>
  <si>
    <t xml:space="preserve">   new pit 68A3E83 S Rocks by Loo Beach WT=1068 wrong </t>
  </si>
  <si>
    <t>41/7C</t>
  </si>
  <si>
    <t xml:space="preserve">   BB  No PIT stub tail = 26.7  Problem = recap</t>
  </si>
  <si>
    <t>41/8A</t>
  </si>
  <si>
    <t xml:space="preserve">  NEW halfway N on E ridge </t>
  </si>
  <si>
    <t>41/9A</t>
  </si>
  <si>
    <t>202</t>
  </si>
  <si>
    <t xml:space="preserve">  WCS11  S end E ridge NEW</t>
  </si>
  <si>
    <t>41/9B</t>
  </si>
  <si>
    <t>256</t>
  </si>
  <si>
    <t>6CEAADF</t>
  </si>
  <si>
    <t xml:space="preserve">  NEW Upper house beach</t>
  </si>
  <si>
    <t>686</t>
  </si>
  <si>
    <t xml:space="preserve">  new pit 6CEAADF BB</t>
  </si>
  <si>
    <t>766</t>
  </si>
  <si>
    <t xml:space="preserve">  E. Ridge, PIT OK, 6CEAADF, blood #36</t>
  </si>
  <si>
    <t>2186</t>
  </si>
  <si>
    <t xml:space="preserve">  pit ok, HB, 54 Dorsal, 18 Nuchal [both too low]</t>
  </si>
  <si>
    <t xml:space="preserve">  BB pit ok G101 blood</t>
  </si>
  <si>
    <t>3233</t>
  </si>
  <si>
    <t xml:space="preserve">  HB stubby pit ok</t>
  </si>
  <si>
    <t>3245</t>
  </si>
  <si>
    <t>N. House beach; digits #1, 9, 40</t>
  </si>
  <si>
    <t>3640</t>
  </si>
  <si>
    <t xml:space="preserve">  24.5 yrs?</t>
  </si>
  <si>
    <t>3300</t>
  </si>
  <si>
    <t>41B</t>
  </si>
  <si>
    <t>1FB16D5</t>
  </si>
  <si>
    <t>1306</t>
  </si>
  <si>
    <t xml:space="preserve">  pit 1FB16D5</t>
  </si>
  <si>
    <t xml:space="preserve">  south point, pit ok</t>
  </si>
  <si>
    <t>41C</t>
  </si>
  <si>
    <t>F881D9</t>
  </si>
  <si>
    <t xml:space="preserve">  pit F881D9</t>
  </si>
  <si>
    <t xml:space="preserve">  pit ok,  house stairs </t>
  </si>
  <si>
    <t xml:space="preserve">  DY17 house beach</t>
  </si>
  <si>
    <t>869</t>
  </si>
  <si>
    <t xml:space="preserve">  House beach</t>
  </si>
  <si>
    <t xml:space="preserve">  HB  pit ok</t>
  </si>
  <si>
    <t>41D</t>
  </si>
  <si>
    <t xml:space="preserve">   new, 20' W of patio</t>
  </si>
  <si>
    <t>41E</t>
  </si>
  <si>
    <t>982000409784603</t>
  </si>
  <si>
    <t>C267</t>
  </si>
  <si>
    <t xml:space="preserve">  BB new pit 982000409784603 need to clip</t>
  </si>
  <si>
    <t>Big beach; digits #6, 100; John has "need to clip" in notes but he did clip. Must have clipped without reading PIT.</t>
  </si>
  <si>
    <t>42/0A</t>
  </si>
  <si>
    <t xml:space="preserve">  new  11.0+5.7 regen fem?</t>
  </si>
  <si>
    <t xml:space="preserve">  15.1+8.0 regen</t>
  </si>
  <si>
    <t xml:space="preserve">  17.3+8.5 regen; big w beach</t>
  </si>
  <si>
    <t>1418</t>
  </si>
  <si>
    <t xml:space="preserve">  BB, 18.1+8.8 regen.</t>
  </si>
  <si>
    <t>1464</t>
  </si>
  <si>
    <t xml:space="preserve">  18.5+8.6 regen Big Beach Pit Ok</t>
  </si>
  <si>
    <t>2010-03-20</t>
  </si>
  <si>
    <t xml:space="preserve">    13.1+7.0 regen  male!</t>
  </si>
  <si>
    <t>42/0B</t>
  </si>
  <si>
    <t>670C68E</t>
  </si>
  <si>
    <t xml:space="preserve">  B30 just E house, new</t>
  </si>
  <si>
    <t xml:space="preserve">  CY21 bay NE of house</t>
  </si>
  <si>
    <t xml:space="preserve">  WCS33 E of house</t>
  </si>
  <si>
    <t xml:space="preserve">  HB New pit 670C68E</t>
  </si>
  <si>
    <t>736</t>
  </si>
  <si>
    <t>C263</t>
  </si>
  <si>
    <t xml:space="preserve">  pit ok, BB, skin  C263</t>
  </si>
  <si>
    <t xml:space="preserve">  BB pit ok ultra=7</t>
  </si>
  <si>
    <t>42/0C</t>
  </si>
  <si>
    <t>6728E1F</t>
  </si>
  <si>
    <t xml:space="preserve">  35 yds N on trail new 7.8 yrs</t>
  </si>
  <si>
    <t xml:space="preserve">  new pit 6728E1F, HB Ridge</t>
  </si>
  <si>
    <t>2133</t>
  </si>
  <si>
    <t>42/6A</t>
  </si>
  <si>
    <t xml:space="preserve">  NEW 11.1+0.9 regen halfway N on E ridge </t>
  </si>
  <si>
    <t>42/7A</t>
  </si>
  <si>
    <t xml:space="preserve">  NEW DY33 =?? </t>
  </si>
  <si>
    <t>42/8A</t>
  </si>
  <si>
    <t>6729A15</t>
  </si>
  <si>
    <t xml:space="preserve">  NEW NW coast </t>
  </si>
  <si>
    <t xml:space="preserve">  new pit 6729A15, BB</t>
  </si>
  <si>
    <t>1097</t>
  </si>
  <si>
    <t>2455</t>
  </si>
  <si>
    <t xml:space="preserve">  pit ok, really fast growth, BB skin blood</t>
  </si>
  <si>
    <t>3543</t>
  </si>
  <si>
    <t>3865</t>
  </si>
  <si>
    <t>50.9</t>
  </si>
  <si>
    <t>4132</t>
  </si>
  <si>
    <t xml:space="preserve">  pit ok, rocks S. of BB</t>
  </si>
  <si>
    <t>42/8B</t>
  </si>
  <si>
    <t>6B36352</t>
  </si>
  <si>
    <t xml:space="preserve">  BB 12:50  NEW   5.7 yrs</t>
  </si>
  <si>
    <t xml:space="preserve">  pit 6B36352, Big Beach, Skin </t>
  </si>
  <si>
    <t xml:space="preserve">  pit ok camp S46 ultra 3+2</t>
  </si>
  <si>
    <t>C294</t>
  </si>
  <si>
    <t xml:space="preserve">  Chuck BB pit ok ultra=?</t>
  </si>
  <si>
    <t xml:space="preserve">  BB pit ok  G87 blood</t>
  </si>
  <si>
    <t>42/9</t>
  </si>
  <si>
    <t>694</t>
  </si>
  <si>
    <t>782A19A</t>
  </si>
  <si>
    <t xml:space="preserve">  tagged #782A19A, #2 toe broken, Back of cay</t>
  </si>
  <si>
    <t>42/9A</t>
  </si>
  <si>
    <t>132</t>
  </si>
  <si>
    <t>7AC6E0B</t>
  </si>
  <si>
    <t xml:space="preserve">  NEW   N end E ridge ca. 11.7yr</t>
  </si>
  <si>
    <t xml:space="preserve">  "pit ok"????, Interior </t>
  </si>
  <si>
    <t xml:space="preserve">  #2 toe broken </t>
  </si>
  <si>
    <t xml:space="preserve">  BB NEW PIT 7AC6E0B G81 blood</t>
  </si>
  <si>
    <t>E373</t>
  </si>
  <si>
    <t xml:space="preserve"> pit ok BB E373 swab</t>
  </si>
  <si>
    <t>42/9B</t>
  </si>
  <si>
    <t>498</t>
  </si>
  <si>
    <t xml:space="preserve">  NEW half way up ridge #2 broken</t>
  </si>
  <si>
    <t>56</t>
  </si>
  <si>
    <t>42B</t>
  </si>
  <si>
    <t>42C</t>
  </si>
  <si>
    <t>F5CDE9</t>
  </si>
  <si>
    <t xml:space="preserve">  new  pit F5CDE9 13.5 yrs?</t>
  </si>
  <si>
    <t>42D</t>
  </si>
  <si>
    <t>7818CF5</t>
  </si>
  <si>
    <t xml:space="preserve">  new, HB, no pit</t>
  </si>
  <si>
    <t xml:space="preserve">  tagged #7818CF5, HB, skin</t>
  </si>
  <si>
    <t xml:space="preserve">  E126 pit ok N Rocks</t>
  </si>
  <si>
    <t>pit ok, dead, NE rocks</t>
  </si>
  <si>
    <t>42E</t>
  </si>
  <si>
    <t xml:space="preserve">  new, no pit, SE Point, toe vial #55</t>
  </si>
  <si>
    <t>43/0A</t>
  </si>
  <si>
    <t>43/0B</t>
  </si>
  <si>
    <t>454</t>
  </si>
  <si>
    <t>64CE65B</t>
  </si>
  <si>
    <t xml:space="preserve">  new; KL2 btw house and ridge, 7.8 yrs</t>
  </si>
  <si>
    <t xml:space="preserve">  just S of BB  PIT 64CE65B  TO HALF MOON CAY</t>
  </si>
  <si>
    <t>43/6A</t>
  </si>
  <si>
    <t xml:space="preserve">  NEW DY19 =??</t>
  </si>
  <si>
    <t>43/7A</t>
  </si>
  <si>
    <t xml:space="preserve">  NEW N end E ridge</t>
  </si>
  <si>
    <t>43/8A</t>
  </si>
  <si>
    <t>7ACC13B</t>
  </si>
  <si>
    <t xml:space="preserve">  no pit, East Ridge,</t>
  </si>
  <si>
    <t xml:space="preserve">  BB  new pit 7ACC13B</t>
  </si>
  <si>
    <t>Q14</t>
  </si>
  <si>
    <t>Big beach; Digits #3, 8, 40; swab</t>
  </si>
  <si>
    <t>43/8B</t>
  </si>
  <si>
    <t>7ABADEA</t>
  </si>
  <si>
    <t xml:space="preserve">  new, East Ridge</t>
  </si>
  <si>
    <t xml:space="preserve">    595  no pit, N Rocks</t>
  </si>
  <si>
    <t xml:space="preserve">  BB new pit 7ABADEA ultra=??</t>
  </si>
  <si>
    <t>43/8C</t>
  </si>
  <si>
    <t>7ACC2CD</t>
  </si>
  <si>
    <t xml:space="preserve">  new, no pit, rocks N of East Ridge</t>
  </si>
  <si>
    <t>C62</t>
  </si>
  <si>
    <t xml:space="preserve">    no pit C62 BB no ventral stripe, TL vol 127</t>
  </si>
  <si>
    <t>C258</t>
  </si>
  <si>
    <t xml:space="preserve">  pit #7ACC2CD, BB, C258, skin female?</t>
  </si>
  <si>
    <t>506</t>
  </si>
  <si>
    <t xml:space="preserve"> new pit 7CD8883 BB very skinny old tag dead</t>
  </si>
  <si>
    <t>pit ok # 8 toenail gone BB</t>
  </si>
  <si>
    <t>43/9A</t>
  </si>
  <si>
    <t xml:space="preserve">  NEW halfway way N on E ridge</t>
  </si>
  <si>
    <t>68A0FC6</t>
  </si>
  <si>
    <t xml:space="preserve">   1/3 way N on E ridge </t>
  </si>
  <si>
    <t xml:space="preserve">  DY21 third N on E ridge</t>
  </si>
  <si>
    <t xml:space="preserve">  new pit 68A0FC6, S Interior</t>
  </si>
  <si>
    <t xml:space="preserve">  House beach, PIT OK 68A0FC6</t>
  </si>
  <si>
    <t xml:space="preserve">  Pit ok; N end E ridge </t>
  </si>
  <si>
    <t xml:space="preserve">  East Ridge, Pit Ok, Skin</t>
  </si>
  <si>
    <t xml:space="preserve">  camp, fecal sample S47 </t>
  </si>
  <si>
    <t xml:space="preserve">  pit ok, East ridge, 56 dorsal 17 nuchal</t>
  </si>
  <si>
    <t xml:space="preserve">  pit ok G71 blood</t>
  </si>
  <si>
    <t xml:space="preserve">   BB rocks carcass  68A0FC6</t>
  </si>
  <si>
    <t>43B</t>
  </si>
  <si>
    <t>633EF24</t>
  </si>
  <si>
    <t xml:space="preserve">  Pit 633EF24  Big Beach</t>
  </si>
  <si>
    <t xml:space="preserve"> BB 11:12 Pit ok</t>
  </si>
  <si>
    <t>942</t>
  </si>
  <si>
    <t>44/0A</t>
  </si>
  <si>
    <t>64CE224</t>
  </si>
  <si>
    <t xml:space="preserve">  female?  new</t>
  </si>
  <si>
    <t xml:space="preserve">  #6 toe nail short  </t>
  </si>
  <si>
    <t>11.3</t>
  </si>
  <si>
    <t xml:space="preserve">  Big beach  PIT 64CE224 TO HALF MOON CAY</t>
  </si>
  <si>
    <t>44/0B</t>
  </si>
  <si>
    <t>63652B7</t>
  </si>
  <si>
    <t xml:space="preserve">   new; big w beach</t>
  </si>
  <si>
    <t xml:space="preserve">   BB, new pit 63652B7</t>
  </si>
  <si>
    <t>1636</t>
  </si>
  <si>
    <t xml:space="preserve">   WCS3  Big Beach Pit ok</t>
  </si>
  <si>
    <t>44/6A</t>
  </si>
  <si>
    <t xml:space="preserve">  NEW halfway N on E ridge</t>
  </si>
  <si>
    <t>44/7A</t>
  </si>
  <si>
    <t>44/8A</t>
  </si>
  <si>
    <t>44/9A</t>
  </si>
  <si>
    <t xml:space="preserve">  NEW  1/4 N on E ridge</t>
  </si>
  <si>
    <t>44B</t>
  </si>
  <si>
    <t>63570E</t>
  </si>
  <si>
    <t xml:space="preserve">  pit #63-570E</t>
  </si>
  <si>
    <t xml:space="preserve">  pit ok,  GL1 S of house</t>
  </si>
  <si>
    <t>1001</t>
  </si>
  <si>
    <t xml:space="preserve">  Big Beach   Pit Ok</t>
  </si>
  <si>
    <t xml:space="preserve">  DEAD ~29SVL Rocks S of BB Pit ok</t>
  </si>
  <si>
    <t>44C</t>
  </si>
  <si>
    <t>1346</t>
  </si>
  <si>
    <t>1FA470A</t>
  </si>
  <si>
    <t xml:space="preserve">  new  pit 1FA470A 14.5 yrs?</t>
  </si>
  <si>
    <t xml:space="preserve">   rocks just S of house beach</t>
  </si>
  <si>
    <t>1527</t>
  </si>
  <si>
    <t>2203</t>
  </si>
  <si>
    <t>2940</t>
  </si>
  <si>
    <t>2795</t>
  </si>
  <si>
    <t>44D</t>
  </si>
  <si>
    <t>64DO5B7</t>
  </si>
  <si>
    <t xml:space="preserve">  NEW Pit 64DO5B7  E ridge fem? 13.7 yrs?</t>
  </si>
  <si>
    <t>44E</t>
  </si>
  <si>
    <t>7AC7DB2</t>
  </si>
  <si>
    <t xml:space="preserve">  new, BB, toe vial #56</t>
  </si>
  <si>
    <t>C219</t>
  </si>
  <si>
    <t xml:space="preserve">  pit #7AC7DB2,  BB, skin, C219</t>
  </si>
  <si>
    <t>45/0A</t>
  </si>
  <si>
    <t>68A1445</t>
  </si>
  <si>
    <t xml:space="preserve">  BB 12:30 punctured RT tympanum</t>
  </si>
  <si>
    <t>1087</t>
  </si>
  <si>
    <t xml:space="preserve">  new pit 68A1445 LOC=?</t>
  </si>
  <si>
    <t>1143</t>
  </si>
  <si>
    <t xml:space="preserve">  BB, PIT OK, blood #12, a little skinny</t>
  </si>
  <si>
    <t>C254</t>
  </si>
  <si>
    <t xml:space="preserve">  pit ok, BB, C254</t>
  </si>
  <si>
    <t>45/0B</t>
  </si>
  <si>
    <t xml:space="preserve">  new; DY46 2/3 N on E ridge; 7.8 yrs</t>
  </si>
  <si>
    <t>45/6A</t>
  </si>
  <si>
    <t xml:space="preserve">  WCS41 NEW skinny! 1/2 way N on E ridge</t>
  </si>
  <si>
    <t>45/7A</t>
  </si>
  <si>
    <t xml:space="preserve">  NEW 1/4 way N on E ridge</t>
  </si>
  <si>
    <t>45/8A</t>
  </si>
  <si>
    <t>45/9A</t>
  </si>
  <si>
    <t>1013</t>
  </si>
  <si>
    <t>F74660</t>
  </si>
  <si>
    <t>1660</t>
  </si>
  <si>
    <t xml:space="preserve">  pit F7-4660</t>
  </si>
  <si>
    <t>45B</t>
  </si>
  <si>
    <t>70777F</t>
  </si>
  <si>
    <t xml:space="preserve">  pit #70-777F</t>
  </si>
  <si>
    <t>45C</t>
  </si>
  <si>
    <t>68A0C53</t>
  </si>
  <si>
    <t xml:space="preserve">   new bg W bch, #2+#9 broken, 6.8 yrs</t>
  </si>
  <si>
    <t xml:space="preserve">  #2 and #9 toes broken; big w beach</t>
  </si>
  <si>
    <t xml:space="preserve">  BB, #2 and #9 toes broken</t>
  </si>
  <si>
    <t xml:space="preserve">  #2&amp;9 toe broken, new pit 68A0C53 BB</t>
  </si>
  <si>
    <t>2527</t>
  </si>
  <si>
    <t xml:space="preserve">  BB, PIT OK, blood #109, toes still broken</t>
  </si>
  <si>
    <t>45D</t>
  </si>
  <si>
    <t>782747C</t>
  </si>
  <si>
    <t xml:space="preserve">  new, tagged #782747C, BB, toe vial #58</t>
  </si>
  <si>
    <t>E369</t>
  </si>
  <si>
    <t xml:space="preserve"> pit ok = at base of tail BB E369 swab</t>
  </si>
  <si>
    <t>46/0A</t>
  </si>
  <si>
    <t xml:space="preserve">  new female? #3 toe broke 7.5yrs?</t>
  </si>
  <si>
    <t>46/0B</t>
  </si>
  <si>
    <t>204</t>
  </si>
  <si>
    <t>6E18754</t>
  </si>
  <si>
    <t xml:space="preserve">  new; CY30 2/3 N on E ridge</t>
  </si>
  <si>
    <t xml:space="preserve">  BB, PIT 6E18754</t>
  </si>
  <si>
    <t xml:space="preserve">  HB, Pit OK, Skin</t>
  </si>
  <si>
    <t>2115</t>
  </si>
  <si>
    <t>C240</t>
  </si>
  <si>
    <t xml:space="preserve">  pit ok,  HB, C240, 57 dorsal, 20 nuchal</t>
  </si>
  <si>
    <t>2545</t>
  </si>
  <si>
    <t>46B</t>
  </si>
  <si>
    <t>46C</t>
  </si>
  <si>
    <t>46D</t>
  </si>
  <si>
    <t>7810D77</t>
  </si>
  <si>
    <t xml:space="preserve">  new, no pit, East Ridge</t>
  </si>
  <si>
    <t xml:space="preserve">  tagged #7810D77, EB</t>
  </si>
  <si>
    <t>46E</t>
  </si>
  <si>
    <t xml:space="preserve">  new, no pit, BB, toes #59, tail tip regen</t>
  </si>
  <si>
    <t>8258E2E</t>
  </si>
  <si>
    <t>recap new pit 8258E2E BB</t>
  </si>
  <si>
    <t>47/0A</t>
  </si>
  <si>
    <t>47/0B</t>
  </si>
  <si>
    <t>124</t>
  </si>
  <si>
    <t>6CE9CAF</t>
  </si>
  <si>
    <t xml:space="preserve">  new; DY51 S end E ridge</t>
  </si>
  <si>
    <t xml:space="preserve">  new pit 6CE9CAF, BB</t>
  </si>
  <si>
    <t>916</t>
  </si>
  <si>
    <t>C50</t>
  </si>
  <si>
    <t xml:space="preserve">  pit ok, C50 BB no ventral stripe, TL vol 98</t>
  </si>
  <si>
    <t>47B</t>
  </si>
  <si>
    <t>68A0762</t>
  </si>
  <si>
    <t>6706C1A</t>
  </si>
  <si>
    <t xml:space="preserve">  new  #9 toe broken.</t>
  </si>
  <si>
    <t xml:space="preserve">  veranda  #9 toe broken</t>
  </si>
  <si>
    <t xml:space="preserve">  #9 broken  Big Beach</t>
  </si>
  <si>
    <t xml:space="preserve">  BB New pit 6706C1A #9 broken</t>
  </si>
  <si>
    <t xml:space="preserve">  #9 toe broken, pit dead-can"Žt feel, new pit 68A0762 BB</t>
  </si>
  <si>
    <t xml:space="preserve">  #9 toe broken, pit ok BB</t>
  </si>
  <si>
    <t xml:space="preserve">  BB, PIT OK 68A0762, #9 toe broken, blood #85?!!</t>
  </si>
  <si>
    <t>1608</t>
  </si>
  <si>
    <t>47C</t>
  </si>
  <si>
    <t>1FA742A</t>
  </si>
  <si>
    <t xml:space="preserve">  skinny   new  female? 12.5 yrs?</t>
  </si>
  <si>
    <t xml:space="preserve">  pit 1FA742A male!</t>
  </si>
  <si>
    <t>47D</t>
  </si>
  <si>
    <t>0.3</t>
  </si>
  <si>
    <t>S of Big Beach (hatchling); TO HALF MOON CAY</t>
  </si>
  <si>
    <t>47E</t>
  </si>
  <si>
    <t>7AC6B2C</t>
  </si>
  <si>
    <t xml:space="preserve">  new, no pit, E Ridge, toe vial #61</t>
  </si>
  <si>
    <t>E48</t>
  </si>
  <si>
    <t xml:space="preserve">  BB pit new 7AC6B2C E48 swab ultra=6</t>
  </si>
  <si>
    <t>pit ok SE</t>
  </si>
  <si>
    <t>48/0A</t>
  </si>
  <si>
    <t>64D1310</t>
  </si>
  <si>
    <t xml:space="preserve">  N end of E beach</t>
  </si>
  <si>
    <t xml:space="preserve">  WCS16 E of house</t>
  </si>
  <si>
    <t xml:space="preserve">  loo beach  PIT 64D1310  TO HALF MOON CAY</t>
  </si>
  <si>
    <t>48/0B</t>
  </si>
  <si>
    <t xml:space="preserve">  new; CY40 2/3 N on E ridge; 9.8 yrs</t>
  </si>
  <si>
    <t xml:space="preserve">  no pit S Rocks</t>
  </si>
  <si>
    <t>1228</t>
  </si>
  <si>
    <t>1668</t>
  </si>
  <si>
    <t xml:space="preserve">  TL=37.15?</t>
  </si>
  <si>
    <t>1FA4BD2</t>
  </si>
  <si>
    <t xml:space="preserve">  big W beach, pit 1FA4BD2</t>
  </si>
  <si>
    <t xml:space="preserve">  1/2 way N on trail</t>
  </si>
  <si>
    <t>1408</t>
  </si>
  <si>
    <t xml:space="preserve">   DEAD ~32 SVL Full Tail  </t>
  </si>
  <si>
    <t>48C</t>
  </si>
  <si>
    <t xml:space="preserve">  CY117 one fourth N on E ridge</t>
  </si>
  <si>
    <t>48D</t>
  </si>
  <si>
    <t>7CD8DCB</t>
  </si>
  <si>
    <t xml:space="preserve">  new, E Ridge, toe vial #62, #2 toe broken</t>
  </si>
  <si>
    <t>E333</t>
  </si>
  <si>
    <t xml:space="preserve"> new pit 7CD8DCB BB E333 #2 toe broken</t>
  </si>
  <si>
    <t>48E</t>
  </si>
  <si>
    <t>982000409784658</t>
  </si>
  <si>
    <t xml:space="preserve">  Chuck EB new pit 982000409784658 need to clip</t>
  </si>
  <si>
    <t>49/0A</t>
  </si>
  <si>
    <t>6325450</t>
  </si>
  <si>
    <t xml:space="preserve">  25.5+1.1 regen new 9.5 yrs?</t>
  </si>
  <si>
    <t xml:space="preserve">  big W beach, 26.3+1.2 regen</t>
  </si>
  <si>
    <t xml:space="preserve">  28.0+1.4 regen; big w beach</t>
  </si>
  <si>
    <t xml:space="preserve">  BB, new pit 6325450, 27.6+1.0 regen.</t>
  </si>
  <si>
    <t xml:space="preserve">  28.2+1.7 regen Big Beach Pit Ok</t>
  </si>
  <si>
    <t xml:space="preserve"> BB Pit ok 29.6+1.6</t>
  </si>
  <si>
    <t xml:space="preserve">  pit ok, 31.5+1.6 regen BB</t>
  </si>
  <si>
    <t xml:space="preserve">  31.1+1.5; PIT 6325450 [Chck&amp;Krstn] BB</t>
  </si>
  <si>
    <t>1168</t>
  </si>
  <si>
    <t xml:space="preserve">  pit ok, stubby tail 33.5 BB skin</t>
  </si>
  <si>
    <t>1224</t>
  </si>
  <si>
    <t xml:space="preserve">  32.5+1.1 regen, pit ok, skin, Big Beach </t>
  </si>
  <si>
    <t xml:space="preserve">   pit ok, BB, skin, 33.0+1.3 regen, feces</t>
  </si>
  <si>
    <t>49/0B</t>
  </si>
  <si>
    <t xml:space="preserve">  TBK16 S interior, female?, new</t>
  </si>
  <si>
    <t xml:space="preserve">  just W of kitchen broken #2 toe skinny!</t>
  </si>
  <si>
    <t>49/0C</t>
  </si>
  <si>
    <t>63261FB</t>
  </si>
  <si>
    <t xml:space="preserve">  camp   new   10.8 yrs</t>
  </si>
  <si>
    <t xml:space="preserve">  camp, new pit 63261FB</t>
  </si>
  <si>
    <t xml:space="preserve">  new    female?</t>
  </si>
  <si>
    <t xml:space="preserve">   patio</t>
  </si>
  <si>
    <t>49C</t>
  </si>
  <si>
    <t>828D4B0</t>
  </si>
  <si>
    <t xml:space="preserve">  new, no pit, E Ridge, skin, toe vial #66</t>
  </si>
  <si>
    <t>recap new pit 828D4B0 BB</t>
  </si>
  <si>
    <t>49D</t>
  </si>
  <si>
    <t xml:space="preserve">  BB new pit = 982000409784590 need to clip</t>
  </si>
  <si>
    <t xml:space="preserve">  BB nee to clip  pit ok G113 blood</t>
  </si>
  <si>
    <t>4A</t>
  </si>
  <si>
    <t>3255</t>
  </si>
  <si>
    <t xml:space="preserve">  Did we forget to paint?</t>
  </si>
  <si>
    <t>3042</t>
  </si>
  <si>
    <t xml:space="preserve">  which is recap?</t>
  </si>
  <si>
    <t>4B</t>
  </si>
  <si>
    <t>3579</t>
  </si>
  <si>
    <t xml:space="preserve"> This &amp;/or last are natur.; 22.5 yrs?</t>
  </si>
  <si>
    <t>4C</t>
  </si>
  <si>
    <t>25.08</t>
  </si>
  <si>
    <t>262</t>
  </si>
  <si>
    <t>F562FA</t>
  </si>
  <si>
    <t>326</t>
  </si>
  <si>
    <t xml:space="preserve">   missing #40 toenail</t>
  </si>
  <si>
    <t xml:space="preserve">   #40 toenail grown back</t>
  </si>
  <si>
    <t>496</t>
  </si>
  <si>
    <t xml:space="preserve">  pit F5-62FA</t>
  </si>
  <si>
    <t>4D</t>
  </si>
  <si>
    <t>631699F</t>
  </si>
  <si>
    <t xml:space="preserve">  50 paces N on trail new 14.8 yrs</t>
  </si>
  <si>
    <t>1697</t>
  </si>
  <si>
    <t xml:space="preserve">  new pit 631699F East ridge</t>
  </si>
  <si>
    <t>5/0A</t>
  </si>
  <si>
    <t>1188</t>
  </si>
  <si>
    <t>F5ADCB</t>
  </si>
  <si>
    <t>1422</t>
  </si>
  <si>
    <t>1533</t>
  </si>
  <si>
    <t>2174</t>
  </si>
  <si>
    <t xml:space="preserve">  00-00F5-ADCB</t>
  </si>
  <si>
    <t xml:space="preserve">  trans F5-ADCB</t>
  </si>
  <si>
    <t>2034</t>
  </si>
  <si>
    <t xml:space="preserve">  #F5-ADCB</t>
  </si>
  <si>
    <t xml:space="preserve">  pit ok  24.5 yrs?</t>
  </si>
  <si>
    <t>5/0B</t>
  </si>
  <si>
    <t>F5CC93</t>
  </si>
  <si>
    <t xml:space="preserve">  New  14.5 yrs?</t>
  </si>
  <si>
    <t xml:space="preserve">  #F5-CC93</t>
  </si>
  <si>
    <t>5/6A</t>
  </si>
  <si>
    <t>7ACCFC6</t>
  </si>
  <si>
    <t xml:space="preserve">  New, Big Beach </t>
  </si>
  <si>
    <t xml:space="preserve">  BB  male!</t>
  </si>
  <si>
    <t>463</t>
  </si>
  <si>
    <t xml:space="preserve">  New pit 7ACCFC6, BB skin</t>
  </si>
  <si>
    <t>Q65</t>
  </si>
  <si>
    <t>Big beach; swab; digits #5, 6</t>
  </si>
  <si>
    <t>1553</t>
  </si>
  <si>
    <t>E336</t>
  </si>
  <si>
    <t xml:space="preserve"> pit ok BB E336 swab</t>
  </si>
  <si>
    <t>5/7A</t>
  </si>
  <si>
    <t>7ABB4F0</t>
  </si>
  <si>
    <t xml:space="preserve">  skin, Big beach, NEW female?</t>
  </si>
  <si>
    <t>331</t>
  </si>
  <si>
    <t xml:space="preserve">  BB skin no S#</t>
  </si>
  <si>
    <t xml:space="preserve">  pit #7ABB4F0, BB</t>
  </si>
  <si>
    <t>C282</t>
  </si>
  <si>
    <t xml:space="preserve">  Chuck pit ok BB ultra=5 ?immature?</t>
  </si>
  <si>
    <t xml:space="preserve"> pit ok BB ultra </t>
  </si>
  <si>
    <t>5/8A</t>
  </si>
  <si>
    <t>982000409784655</t>
  </si>
  <si>
    <t xml:space="preserve">  New, West Rocks, No PIT</t>
  </si>
  <si>
    <t xml:space="preserve">  camp  male!</t>
  </si>
  <si>
    <t>G16</t>
  </si>
  <si>
    <t xml:space="preserve">  Chuck BB new pit 982000409784655</t>
  </si>
  <si>
    <t>E6</t>
  </si>
  <si>
    <t xml:space="preserve">  BB, E6, swab, pit ok</t>
  </si>
  <si>
    <t>pit ok formerly identified as male BB</t>
  </si>
  <si>
    <t>5/9A</t>
  </si>
  <si>
    <t>7826A2B</t>
  </si>
  <si>
    <t xml:space="preserve">  new; #34 toes BB  female?</t>
  </si>
  <si>
    <t xml:space="preserve">  skin, Big Beach </t>
  </si>
  <si>
    <t xml:space="preserve">  pit #7826A2B, BB</t>
  </si>
  <si>
    <t>C80</t>
  </si>
  <si>
    <t xml:space="preserve">  pit ok, BB, no ventral stripe, C80</t>
  </si>
  <si>
    <t xml:space="preserve">  BB pit ok  G69 blood</t>
  </si>
  <si>
    <t xml:space="preserve">  Camp, pit ok </t>
  </si>
  <si>
    <t>5/9B</t>
  </si>
  <si>
    <t>19.2</t>
  </si>
  <si>
    <t>982000409784599</t>
  </si>
  <si>
    <t xml:space="preserve">  New, East Ridge, No PIT</t>
  </si>
  <si>
    <t xml:space="preserve">  BB  female?</t>
  </si>
  <si>
    <t xml:space="preserve">  no pit, BB, skin, female? "5-90"</t>
  </si>
  <si>
    <t>C297</t>
  </si>
  <si>
    <t xml:space="preserve">  Chuck BB John said "male!" new pit 982000409784599</t>
  </si>
  <si>
    <t xml:space="preserve"> Chuck pit ok BB </t>
  </si>
  <si>
    <t>50/0A</t>
  </si>
  <si>
    <t>50/0B</t>
  </si>
  <si>
    <t xml:space="preserve">  TBK20 W of camp, new (10.7 yrs)</t>
  </si>
  <si>
    <t>50/0C</t>
  </si>
  <si>
    <t>6E20C91</t>
  </si>
  <si>
    <t xml:space="preserve">  KH16=??, female?, new</t>
  </si>
  <si>
    <t>303</t>
  </si>
  <si>
    <t xml:space="preserve">  mid-house beach  "female"</t>
  </si>
  <si>
    <t xml:space="preserve">  new pit 6E20C91, BB, definitely male</t>
  </si>
  <si>
    <t>50/60A</t>
  </si>
  <si>
    <t xml:space="preserve">  new; #28 toes BB</t>
  </si>
  <si>
    <t>50/60B</t>
  </si>
  <si>
    <t>7828A87</t>
  </si>
  <si>
    <t xml:space="preserve">  NEW, skin, Big Beach </t>
  </si>
  <si>
    <t xml:space="preserve">   pit 7828A87, BB</t>
  </si>
  <si>
    <t>C253</t>
  </si>
  <si>
    <t xml:space="preserve">  pit ok,  BB, C253</t>
  </si>
  <si>
    <t>50/70A</t>
  </si>
  <si>
    <t>783DE98</t>
  </si>
  <si>
    <t xml:space="preserve">  new; #29 toes, HB female?</t>
  </si>
  <si>
    <t xml:space="preserve">   HB, No Pit</t>
  </si>
  <si>
    <t xml:space="preserve">  BB new pit 783DE98</t>
  </si>
  <si>
    <t>House beach; digits #50, 70; John had sexed as Female but it probed male;  processed at night on boat</t>
  </si>
  <si>
    <t>783DE9B</t>
  </si>
  <si>
    <t xml:space="preserve"> pit ok 783DE9B HB</t>
  </si>
  <si>
    <t>50/80A</t>
  </si>
  <si>
    <t>7538724</t>
  </si>
  <si>
    <t xml:space="preserve">  new; #30 toes East Ridge</t>
  </si>
  <si>
    <t xml:space="preserve">   East Ridge, Pit 7538724, Skin   </t>
  </si>
  <si>
    <t>C233</t>
  </si>
  <si>
    <t xml:space="preserve">    pit ok,  BB, C233</t>
  </si>
  <si>
    <t>1706</t>
  </si>
  <si>
    <t>E39</t>
  </si>
  <si>
    <t xml:space="preserve">  BB E39 swab pit ok</t>
  </si>
  <si>
    <t>Q10</t>
  </si>
  <si>
    <t>Big beach; swab; digits #50, 80</t>
  </si>
  <si>
    <t>50/80B</t>
  </si>
  <si>
    <t>982000409784592</t>
  </si>
  <si>
    <t xml:space="preserve">  New, rocks N South Beach, No PIT  </t>
  </si>
  <si>
    <t>398</t>
  </si>
  <si>
    <t xml:space="preserve">  no pit, Southeast</t>
  </si>
  <si>
    <t>C278</t>
  </si>
  <si>
    <t xml:space="preserve">  Chuck BB ultra=4 new pit 982000409784592</t>
  </si>
  <si>
    <t xml:space="preserve">  BB pit ok ultra=8</t>
  </si>
  <si>
    <t>pit ok skinny BB</t>
  </si>
  <si>
    <t>50/90A</t>
  </si>
  <si>
    <t>7ABD12D</t>
  </si>
  <si>
    <t xml:space="preserve">  new; #31 toes BB</t>
  </si>
  <si>
    <t>228</t>
  </si>
  <si>
    <t xml:space="preserve">    No Pit, BB, Skin</t>
  </si>
  <si>
    <t xml:space="preserve">    pit #7ABD12D, BB</t>
  </si>
  <si>
    <t xml:space="preserve">  BB pit ok     </t>
  </si>
  <si>
    <t>2997</t>
  </si>
  <si>
    <t xml:space="preserve">  same?   prob not</t>
  </si>
  <si>
    <t>6366354</t>
  </si>
  <si>
    <t>F50E58</t>
  </si>
  <si>
    <t>438</t>
  </si>
  <si>
    <t xml:space="preserve">  big W beach, pit F50E58</t>
  </si>
  <si>
    <t>2682</t>
  </si>
  <si>
    <t xml:space="preserve">  BB, pit bad, new 6366354</t>
  </si>
  <si>
    <t xml:space="preserve">  Btwn S beaches pit ok</t>
  </si>
  <si>
    <t xml:space="preserve">  SW beach 12:35 pit ok</t>
  </si>
  <si>
    <t xml:space="preserve">  pit ok, SE end  [Chuck and Kirsten]</t>
  </si>
  <si>
    <t xml:space="preserve">  pit ok skinny BB</t>
  </si>
  <si>
    <t xml:space="preserve">  PIT 6366354 [Chuck&amp;Kirsten] SW beach</t>
  </si>
  <si>
    <t>1867</t>
  </si>
  <si>
    <t xml:space="preserve">  pit ok, skinny, S Rocks  blood</t>
  </si>
  <si>
    <t xml:space="preserve">  new; CY125 one third N on E ridge</t>
  </si>
  <si>
    <t>51/0A</t>
  </si>
  <si>
    <t xml:space="preserve">  KR2 BB</t>
  </si>
  <si>
    <t>51/0B</t>
  </si>
  <si>
    <t>68A0F2A</t>
  </si>
  <si>
    <t>64D03DF</t>
  </si>
  <si>
    <t xml:space="preserve">  house beach, fem? #3 broken, new</t>
  </si>
  <si>
    <t xml:space="preserve">  LB house beach</t>
  </si>
  <si>
    <t xml:space="preserve">  house beach caught in May</t>
  </si>
  <si>
    <t xml:space="preserve">  house beach, #3 toe broken</t>
  </si>
  <si>
    <t xml:space="preserve">  #3 broken Big Beach </t>
  </si>
  <si>
    <t>776</t>
  </si>
  <si>
    <t xml:space="preserve">  HB 3:40 #3 broken</t>
  </si>
  <si>
    <t xml:space="preserve">   blood  pit=64D03EF</t>
  </si>
  <si>
    <t xml:space="preserve">  #3 toe broken, new pit 672786B HB Ridge2 [other pit gone?]</t>
  </si>
  <si>
    <t xml:space="preserve">  #3 toe broken, 3 pits ok (3rd from?)  BB2 64D03DF+68A0F2A+672786B</t>
  </si>
  <si>
    <t xml:space="preserve">  E. Ridge, blood #33, 2 PITs 64D03DF, 68A0F2A</t>
  </si>
  <si>
    <t xml:space="preserve">  pit 64D03EF ok   BB  [Chuck Knapp]</t>
  </si>
  <si>
    <t xml:space="preserve">  #3 toe broken, all 3 pits ok! BB skin </t>
  </si>
  <si>
    <t xml:space="preserve">  3 Pits OK, HB, Skin, #3 Toe broken    </t>
  </si>
  <si>
    <t xml:space="preserve">  all 3 pits ok, HB </t>
  </si>
  <si>
    <t>C261</t>
  </si>
  <si>
    <t xml:space="preserve">  pit ok, 64903EF, 68A0F2A!!, to central cay,2 skin, skinny, BB, C261</t>
  </si>
  <si>
    <t xml:space="preserve">   SW Beach, Skinny, 2 pit tags only(64903EF/68A0F2A) how back? ultra=0</t>
  </si>
  <si>
    <t>51/6A</t>
  </si>
  <si>
    <t xml:space="preserve">  NEW 1/3 way N on E ridge</t>
  </si>
  <si>
    <t>51/7A</t>
  </si>
  <si>
    <t>51/8A</t>
  </si>
  <si>
    <t>6B3571C</t>
  </si>
  <si>
    <t xml:space="preserve">  NEW House</t>
  </si>
  <si>
    <t xml:space="preserve">  Female? N of House</t>
  </si>
  <si>
    <t xml:space="preserve">  House beach, blood #75</t>
  </si>
  <si>
    <t xml:space="preserve">  new pit 6B3571C, BB</t>
  </si>
  <si>
    <t xml:space="preserve">  Pit ok, Big Beach </t>
  </si>
  <si>
    <t xml:space="preserve">  pit ok BB skin  S29 ultra 0+0</t>
  </si>
  <si>
    <t>C111</t>
  </si>
  <si>
    <t xml:space="preserve">  6B3-571C C-111 BB; no ventr stripe Chuck  </t>
  </si>
  <si>
    <t>Big beach; diet swab; poop #13 collected from bag; digits #1, 8, 50. Processed a night on boat.</t>
  </si>
  <si>
    <t>51/9A</t>
  </si>
  <si>
    <t xml:space="preserve">  NEW WCS37 Big Beach </t>
  </si>
  <si>
    <t>51/9B</t>
  </si>
  <si>
    <t xml:space="preserve">  NEW #9 toe broken Btwn House &amp; E Beach </t>
  </si>
  <si>
    <t xml:space="preserve">  #50 natural 13.5 yrs?</t>
  </si>
  <si>
    <t>51B</t>
  </si>
  <si>
    <t xml:space="preserve">  new 26.5 yrs?</t>
  </si>
  <si>
    <t>51C</t>
  </si>
  <si>
    <t>2067</t>
  </si>
  <si>
    <t>1FA6AA6</t>
  </si>
  <si>
    <t xml:space="preserve">  pit 1FA6AA6 new 17.5 yrs?</t>
  </si>
  <si>
    <t xml:space="preserve">  pit ok, TBK 24 interior</t>
  </si>
  <si>
    <t xml:space="preserve">  half way N on trail f/camp</t>
  </si>
  <si>
    <t xml:space="preserve">  camp?, pit ok</t>
  </si>
  <si>
    <t>2211</t>
  </si>
  <si>
    <t>49.4</t>
  </si>
  <si>
    <t>2955</t>
  </si>
  <si>
    <t xml:space="preserve">  pit ok, E ridge interior [Chuck/Kirsten]</t>
  </si>
  <si>
    <t>51D</t>
  </si>
  <si>
    <t xml:space="preserve">   new, patio, 6.8 yrs. male?</t>
  </si>
  <si>
    <t xml:space="preserve">  DY29 SE area</t>
  </si>
  <si>
    <t>51E</t>
  </si>
  <si>
    <t xml:space="preserve">  new 16.6+11.5 regen; 1/4 N on trail; 14.8 yrs</t>
  </si>
  <si>
    <t>51F</t>
  </si>
  <si>
    <t>68A3CD0</t>
  </si>
  <si>
    <t xml:space="preserve">  New pit 68A3CD0 need to toeclip, E Ridge</t>
  </si>
  <si>
    <t>52/0A</t>
  </si>
  <si>
    <t>F71D7B</t>
  </si>
  <si>
    <t xml:space="preserve">  #50 reclipped,  KR1 BB</t>
  </si>
  <si>
    <t xml:space="preserve">  pit F71D7B; big w beach</t>
  </si>
  <si>
    <t xml:space="preserve">  pit ok, between SW beach &amp; SW point </t>
  </si>
  <si>
    <t>52/0B</t>
  </si>
  <si>
    <t>6363C57</t>
  </si>
  <si>
    <t xml:space="preserve">  TK30 SW of camp, new (11.7 yrs?)</t>
  </si>
  <si>
    <t xml:space="preserve">  CY102 camp; probably nested</t>
  </si>
  <si>
    <t xml:space="preserve">  camp, new pit 6363C57</t>
  </si>
  <si>
    <t xml:space="preserve">  S end   Pit Ok</t>
  </si>
  <si>
    <t xml:space="preserve">  PIT 6363C57 [Chuck&amp;Kirsten] S beach</t>
  </si>
  <si>
    <t xml:space="preserve">  Pit ok; S rocks    blood</t>
  </si>
  <si>
    <t>52/0C</t>
  </si>
  <si>
    <t>982091061237786</t>
  </si>
  <si>
    <t>Q81</t>
  </si>
  <si>
    <t>2007</t>
  </si>
  <si>
    <t xml:space="preserve"> recap BB Chuck pit ok 982091061237786 no clip â€œNCâ€</t>
  </si>
  <si>
    <t>pit ok no toe clips</t>
  </si>
  <si>
    <t>52/6A</t>
  </si>
  <si>
    <t>51.3</t>
  </si>
  <si>
    <t>6CE7BE4</t>
  </si>
  <si>
    <t xml:space="preserve">  NEW Rocks S of Big Beach </t>
  </si>
  <si>
    <t xml:space="preserve">  BB, NO PIT, blood #4</t>
  </si>
  <si>
    <t xml:space="preserve">  new pit 6CE7BE4, BB</t>
  </si>
  <si>
    <t xml:space="preserve">  pit ok, BB skin</t>
  </si>
  <si>
    <t xml:space="preserve">  pit ok, Big Beach wt???</t>
  </si>
  <si>
    <t>C63</t>
  </si>
  <si>
    <t xml:space="preserve">  pit ok, C63, almost no ventral stripe, BB,</t>
  </si>
  <si>
    <t>1051</t>
  </si>
  <si>
    <t xml:space="preserve">  pit ok,  BB                     \TL vol 95</t>
  </si>
  <si>
    <t>1132</t>
  </si>
  <si>
    <t xml:space="preserve">  BB pit ok skin ultra=6</t>
  </si>
  <si>
    <t>Q16</t>
  </si>
  <si>
    <t>Big beach; swab; Digits #2, 6, 50</t>
  </si>
  <si>
    <t xml:space="preserve"> pit ok BB ultra stubby tail = 26.0</t>
  </si>
  <si>
    <t>52/6B</t>
  </si>
  <si>
    <t>781582F</t>
  </si>
  <si>
    <t xml:space="preserve">  new, BB skin </t>
  </si>
  <si>
    <t>924</t>
  </si>
  <si>
    <t xml:space="preserve">  PIT 781582F, Big Beach, skin</t>
  </si>
  <si>
    <t xml:space="preserve">  BB pit OK in base of tail</t>
  </si>
  <si>
    <t>52/7A</t>
  </si>
  <si>
    <t>?</t>
  </si>
  <si>
    <t xml:space="preserve">   ?    NEW 1/3 N on E ridge</t>
  </si>
  <si>
    <t>52/8A</t>
  </si>
  <si>
    <t>6B3CE42</t>
  </si>
  <si>
    <t xml:space="preserve">  NEW Btwn Big &amp; House Beach</t>
  </si>
  <si>
    <t xml:space="preserve">  Male? no pit BB </t>
  </si>
  <si>
    <t xml:space="preserve">  BB, NO PIT, blood #28</t>
  </si>
  <si>
    <t>762</t>
  </si>
  <si>
    <t xml:space="preserve">  new pit 6B3CE42, BB</t>
  </si>
  <si>
    <t>1995</t>
  </si>
  <si>
    <t xml:space="preserve">  pit ok, Skin, Big Beach "female"</t>
  </si>
  <si>
    <t>2670</t>
  </si>
  <si>
    <t xml:space="preserve">  pit ok, BB, skin  male!!</t>
  </si>
  <si>
    <t>3290</t>
  </si>
  <si>
    <t xml:space="preserve">  pit ok, SW rocks, dorsal=55 nuchal=21</t>
  </si>
  <si>
    <t>52/8B</t>
  </si>
  <si>
    <t>780F739</t>
  </si>
  <si>
    <t xml:space="preserve">  new, toes #15, BB</t>
  </si>
  <si>
    <t xml:space="preserve">  PIT 780F739, Skin, Big Beach  </t>
  </si>
  <si>
    <t xml:space="preserve">  pit ok, Interior</t>
  </si>
  <si>
    <t xml:space="preserve">  Rocks S of BB pit ok ultra=7</t>
  </si>
  <si>
    <t>Q73</t>
  </si>
  <si>
    <t>Big beach; diet swab; poop 8 collected from bag; digits #2, 8, 50</t>
  </si>
  <si>
    <t>52/9A</t>
  </si>
  <si>
    <t>6B34F15</t>
  </si>
  <si>
    <t xml:space="preserve">  NEW Just N of House</t>
  </si>
  <si>
    <t xml:space="preserve">  pit 6B34F15 North end</t>
  </si>
  <si>
    <t xml:space="preserve">  N Rocks, skin, really skinny</t>
  </si>
  <si>
    <t>52/9B</t>
  </si>
  <si>
    <t>782ABDF</t>
  </si>
  <si>
    <t xml:space="preserve">  new; toes #20  BB</t>
  </si>
  <si>
    <t xml:space="preserve">  pit #782ABDF BB S32 ultra 1+1</t>
  </si>
  <si>
    <t>C227</t>
  </si>
  <si>
    <t xml:space="preserve">  pit ok, BB, C227, skin</t>
  </si>
  <si>
    <t>23.18</t>
  </si>
  <si>
    <t>169</t>
  </si>
  <si>
    <t>52B</t>
  </si>
  <si>
    <t>227</t>
  </si>
  <si>
    <t>67290B8</t>
  </si>
  <si>
    <t>622</t>
  </si>
  <si>
    <t xml:space="preserve">   CY5 2/3 N on E ridge</t>
  </si>
  <si>
    <t xml:space="preserve">  BB 12:05</t>
  </si>
  <si>
    <t xml:space="preserve">  New pit 67290B8 BB</t>
  </si>
  <si>
    <t xml:space="preserve">  pit OK, Big beach </t>
  </si>
  <si>
    <t>52C</t>
  </si>
  <si>
    <t xml:space="preserve">  took blood sample; new 15.5 yrs?</t>
  </si>
  <si>
    <t xml:space="preserve">    weight wrong</t>
  </si>
  <si>
    <t xml:space="preserve">    853/156 (nest)</t>
  </si>
  <si>
    <t>52D</t>
  </si>
  <si>
    <t xml:space="preserve">  BB ultra=6 new pit 982000409784626 need clips</t>
  </si>
  <si>
    <t>53/0A</t>
  </si>
  <si>
    <t>6365507</t>
  </si>
  <si>
    <t>636388D</t>
  </si>
  <si>
    <t>2001-07-02</t>
  </si>
  <si>
    <t>2002-07-07</t>
  </si>
  <si>
    <t xml:space="preserve">  big beach  caught in May</t>
  </si>
  <si>
    <t>773</t>
  </si>
  <si>
    <t xml:space="preserve">  Pit 6365507  Big Beach N End</t>
  </si>
  <si>
    <t xml:space="preserve">  BB 10:00 Pit ok</t>
  </si>
  <si>
    <t xml:space="preserve">  pit ok BB    [second pit?]</t>
  </si>
  <si>
    <t>2755</t>
  </si>
  <si>
    <t xml:space="preserve">  BB, 2 PITS OK, 636388D, 6365507, blood #48?!</t>
  </si>
  <si>
    <t>53/0B</t>
  </si>
  <si>
    <t>64CE856</t>
  </si>
  <si>
    <t xml:space="preserve">  TK32 nr SW beach, new  (11.7 yrs)</t>
  </si>
  <si>
    <t xml:space="preserve">  Pit 64CE856  S end </t>
  </si>
  <si>
    <t>53/6A</t>
  </si>
  <si>
    <t xml:space="preserve">  NEW Rocks, E of House</t>
  </si>
  <si>
    <t>53/7A</t>
  </si>
  <si>
    <t xml:space="preserve">  NEW Rocks, E of House; found dead 2 days later</t>
  </si>
  <si>
    <t>53/8A</t>
  </si>
  <si>
    <t>53/9A</t>
  </si>
  <si>
    <t>15.2</t>
  </si>
  <si>
    <t xml:space="preserve">  NEW Rocks S Big Beach  </t>
  </si>
  <si>
    <t xml:space="preserve">  regen 14.5 yrs?</t>
  </si>
  <si>
    <t xml:space="preserve">  scar on chest/skin flap of skin under right arm</t>
  </si>
  <si>
    <t>53B</t>
  </si>
  <si>
    <t>569</t>
  </si>
  <si>
    <t xml:space="preserve">  female? 11.5 yrs?</t>
  </si>
  <si>
    <t>53C</t>
  </si>
  <si>
    <t>1FB9C95</t>
  </si>
  <si>
    <t xml:space="preserve">  pit 1FB9C95</t>
  </si>
  <si>
    <t xml:space="preserve">  pit ok,  B12 rocks just N E beach</t>
  </si>
  <si>
    <t xml:space="preserve">  N end east ridge</t>
  </si>
  <si>
    <t>pit ok 50-and 20-53 Wcay animal #20=new natural BB</t>
  </si>
  <si>
    <t>53D</t>
  </si>
  <si>
    <t xml:space="preserve">  new, no pit, broken #2 toe, toes #67, loc?</t>
  </si>
  <si>
    <t>53E</t>
  </si>
  <si>
    <t>7839362</t>
  </si>
  <si>
    <t xml:space="preserve">  BB need to toe clip NEW PIT  7839362</t>
  </si>
  <si>
    <t>53F</t>
  </si>
  <si>
    <t>House beach; new PIT; processed at night on boat</t>
  </si>
  <si>
    <t>54/0A</t>
  </si>
  <si>
    <t>63244EB</t>
  </si>
  <si>
    <t xml:space="preserve">   SS4 house beach</t>
  </si>
  <si>
    <t>562</t>
  </si>
  <si>
    <t xml:space="preserve">   big w beach</t>
  </si>
  <si>
    <t>1249</t>
  </si>
  <si>
    <t xml:space="preserve">   Pit 63244EB Big Beach</t>
  </si>
  <si>
    <t>54/0B</t>
  </si>
  <si>
    <t xml:space="preserve">  S of big W beach, new, 11.7 yrs</t>
  </si>
  <si>
    <t>54/6A</t>
  </si>
  <si>
    <t>6E19B46</t>
  </si>
  <si>
    <t>68A0828</t>
  </si>
  <si>
    <t xml:space="preserve">  NEW   Btwn House &amp; E beach</t>
  </si>
  <si>
    <t>698</t>
  </si>
  <si>
    <t xml:space="preserve">  new pit 68A0828 BB</t>
  </si>
  <si>
    <t xml:space="preserve">  new pit 6E19B46 BB</t>
  </si>
  <si>
    <t xml:space="preserve">  BB, NEW PIT OK 6E19B46, old PIT gone, blood #79</t>
  </si>
  <si>
    <t>1126</t>
  </si>
  <si>
    <t xml:space="preserve">  pit ok BB skin S11</t>
  </si>
  <si>
    <t xml:space="preserve">  pit ok,  BB, color pale, skinny, skin</t>
  </si>
  <si>
    <t xml:space="preserve">  Chuck East Beach pit ok skinny  SVL wrong?</t>
  </si>
  <si>
    <t>delete SVL here.</t>
  </si>
  <si>
    <t xml:space="preserve"> pit ok ER tail 39.0 stubby </t>
  </si>
  <si>
    <t>pit ok skinny tail a little stubby BB</t>
  </si>
  <si>
    <t>54/6B</t>
  </si>
  <si>
    <t>6E16F20</t>
  </si>
  <si>
    <t xml:space="preserve">  NEW  SW rocks  </t>
  </si>
  <si>
    <t>536</t>
  </si>
  <si>
    <t xml:space="preserve">  new pit 6E16F20  BB</t>
  </si>
  <si>
    <t xml:space="preserve">  BB, PIT OK, blood #81</t>
  </si>
  <si>
    <t>753</t>
  </si>
  <si>
    <t>C85</t>
  </si>
  <si>
    <t xml:space="preserve">  pit ok, BB C85 few small ventral black dots</t>
  </si>
  <si>
    <t>868</t>
  </si>
  <si>
    <t>C244</t>
  </si>
  <si>
    <t xml:space="preserve">  pit ok,  BB, C244, skin</t>
  </si>
  <si>
    <t>54/7A</t>
  </si>
  <si>
    <t>753C9E1</t>
  </si>
  <si>
    <t xml:space="preserve">  NEW   Btwn House &amp; E Beach</t>
  </si>
  <si>
    <t xml:space="preserve">  pit 753C9E1, East Ridge, skin </t>
  </si>
  <si>
    <t xml:space="preserve">  pit ok, N Rocks</t>
  </si>
  <si>
    <t>1273</t>
  </si>
  <si>
    <t xml:space="preserve">  pit ok,  ER, skin</t>
  </si>
  <si>
    <t>54/7B</t>
  </si>
  <si>
    <t>6B3693C</t>
  </si>
  <si>
    <t xml:space="preserve">  NEW Rocks behind House ~12.7 yrs</t>
  </si>
  <si>
    <t xml:space="preserve">  BB, blood #64, stubby tail 31.0</t>
  </si>
  <si>
    <t xml:space="preserve">  new pit 6B3693C, N End, stubby tail = 32.0</t>
  </si>
  <si>
    <t>651</t>
  </si>
  <si>
    <t xml:space="preserve">  Pit ok; Stubby tail 31.9; N end; Skin </t>
  </si>
  <si>
    <t xml:space="preserve">  pit ok, N Rocks, tail stubby 31.9</t>
  </si>
  <si>
    <t>54/8A</t>
  </si>
  <si>
    <t>442</t>
  </si>
  <si>
    <t xml:space="preserve">  NEW SW rocks </t>
  </si>
  <si>
    <t xml:space="preserve">  Behind house</t>
  </si>
  <si>
    <t>54/8B</t>
  </si>
  <si>
    <t>6FBB136</t>
  </si>
  <si>
    <t xml:space="preserve">  NEW Behind House</t>
  </si>
  <si>
    <t xml:space="preserve">  E. Ridge, blood #37</t>
  </si>
  <si>
    <t xml:space="preserve">  new pit 6FBB136, HB</t>
  </si>
  <si>
    <t xml:space="preserve">  HB #4 toe broken, pit ok ultra=5</t>
  </si>
  <si>
    <t xml:space="preserve"> pit ok HB 17.5+6.4 regen scan    </t>
  </si>
  <si>
    <t>54/9A</t>
  </si>
  <si>
    <t xml:space="preserve">  NEW  E Beach</t>
  </si>
  <si>
    <t>47.31</t>
  </si>
  <si>
    <t>54B</t>
  </si>
  <si>
    <t>70609A</t>
  </si>
  <si>
    <t xml:space="preserve">  pit 70-609A</t>
  </si>
  <si>
    <t xml:space="preserve">   sex? Just W of patio  "male"</t>
  </si>
  <si>
    <t>1076</t>
  </si>
  <si>
    <t xml:space="preserve">  big w beach   female!</t>
  </si>
  <si>
    <t>1084</t>
  </si>
  <si>
    <t>944</t>
  </si>
  <si>
    <t xml:space="preserve">  pit ok East Ridge skin</t>
  </si>
  <si>
    <t>54C</t>
  </si>
  <si>
    <t>1FB07E8</t>
  </si>
  <si>
    <t xml:space="preserve">  TK31 camp area, pit 1FB07E8</t>
  </si>
  <si>
    <t xml:space="preserve">  BB 1:20 Pit ok</t>
  </si>
  <si>
    <t xml:space="preserve">  pit ok, BB [Chuck/Kirsten]</t>
  </si>
  <si>
    <t>2182</t>
  </si>
  <si>
    <t>54D</t>
  </si>
  <si>
    <t>7533412</t>
  </si>
  <si>
    <t xml:space="preserve">   new, just W of patio 6.8 yrs</t>
  </si>
  <si>
    <t xml:space="preserve">  New pit 7533412; N rocks </t>
  </si>
  <si>
    <t xml:space="preserve">  Rocks north of east ridge, pit OK, skin</t>
  </si>
  <si>
    <t>54E</t>
  </si>
  <si>
    <t>Big beach; poop #14 collected from bag; new PIT; processed at night on boat</t>
  </si>
  <si>
    <t>pit ok no toeclip BB</t>
  </si>
  <si>
    <t>55/0A</t>
  </si>
  <si>
    <t>1975</t>
  </si>
  <si>
    <t>55/0B</t>
  </si>
  <si>
    <t>672A16A</t>
  </si>
  <si>
    <t xml:space="preserve">  TBK19 interior, female? new</t>
  </si>
  <si>
    <t xml:space="preserve">  BB 9:35</t>
  </si>
  <si>
    <t xml:space="preserve">  male on left? new pit 672A16A SW Rocks</t>
  </si>
  <si>
    <t xml:space="preserve">  DEAD 4x2cmx1.5cm sponge in abdomen  pit ok SW rocks (in bush!?)</t>
  </si>
  <si>
    <t>55/6A</t>
  </si>
  <si>
    <t xml:space="preserve">  NEW E beach  </t>
  </si>
  <si>
    <t>55/7A</t>
  </si>
  <si>
    <t xml:space="preserve">  NEW E Beach </t>
  </si>
  <si>
    <t>55/8A</t>
  </si>
  <si>
    <t>55/9A</t>
  </si>
  <si>
    <t xml:space="preserve">  NEW E beach    </t>
  </si>
  <si>
    <t>F5C04E</t>
  </si>
  <si>
    <t xml:space="preserve">  #5 totally gone; pit F5-C04E</t>
  </si>
  <si>
    <t xml:space="preserve">  Trans ok</t>
  </si>
  <si>
    <t>55B</t>
  </si>
  <si>
    <t>1267</t>
  </si>
  <si>
    <t>55C</t>
  </si>
  <si>
    <t>672782E</t>
  </si>
  <si>
    <t xml:space="preserve">   new, 40 paces on trail, 6.8 yrs.</t>
  </si>
  <si>
    <t>361</t>
  </si>
  <si>
    <t xml:space="preserve">  DY49=??</t>
  </si>
  <si>
    <t>573</t>
  </si>
  <si>
    <t xml:space="preserve">  BB 12:00</t>
  </si>
  <si>
    <t>1503</t>
  </si>
  <si>
    <t xml:space="preserve">  new pit 672782E BB</t>
  </si>
  <si>
    <t xml:space="preserve">  PIT 672782E [Chuck&amp;Kirsten] SW rocks</t>
  </si>
  <si>
    <t>2287</t>
  </si>
  <si>
    <t xml:space="preserve">  BB, caught in March</t>
  </si>
  <si>
    <t>2910</t>
  </si>
  <si>
    <t xml:space="preserve">  pit ok S Ridge skin</t>
  </si>
  <si>
    <t>55D</t>
  </si>
  <si>
    <t>68A3DAE</t>
  </si>
  <si>
    <t>64DO2D2</t>
  </si>
  <si>
    <t xml:space="preserve">  new; CY42 2/3 N on E ridge; 9.8 yrs</t>
  </si>
  <si>
    <t xml:space="preserve">  Pit 64DO2D2  #8 toe broken  W interior </t>
  </si>
  <si>
    <t xml:space="preserve"> #8 toe not broken, no pit 2 new pit 68A3DAE BB</t>
  </si>
  <si>
    <t xml:space="preserve">  pit ok, BB, P6  </t>
  </si>
  <si>
    <t>C284</t>
  </si>
  <si>
    <t xml:space="preserve">  Chuck pit ok BB ultra=0</t>
  </si>
  <si>
    <t>56/0A</t>
  </si>
  <si>
    <t>6E180DC</t>
  </si>
  <si>
    <t xml:space="preserve">  left male, right female.</t>
  </si>
  <si>
    <t xml:space="preserve">  BB new pit 6E180DC</t>
  </si>
  <si>
    <t>56/0B</t>
  </si>
  <si>
    <t>64CFA60</t>
  </si>
  <si>
    <t xml:space="preserve">  south end, new (14.7 yrs?)</t>
  </si>
  <si>
    <t xml:space="preserve">  Pit 64CFA60 near S Beach</t>
  </si>
  <si>
    <t>56B</t>
  </si>
  <si>
    <t>64974E</t>
  </si>
  <si>
    <t xml:space="preserve">  pit 64-974E</t>
  </si>
  <si>
    <t xml:space="preserve">   DL1 S of big W beach, dead </t>
  </si>
  <si>
    <t>56C</t>
  </si>
  <si>
    <t>324</t>
  </si>
  <si>
    <t xml:space="preserve">  new   female?</t>
  </si>
  <si>
    <t>56D</t>
  </si>
  <si>
    <t>670A25E</t>
  </si>
  <si>
    <t xml:space="preserve">   new, 75yds W of patio, 14.8 +yrs.</t>
  </si>
  <si>
    <t xml:space="preserve">  Behind House on Rocks New Pit 670A25E</t>
  </si>
  <si>
    <t>1801</t>
  </si>
  <si>
    <t xml:space="preserve">  pit ok BB  check sex</t>
  </si>
  <si>
    <t>2238</t>
  </si>
  <si>
    <t xml:space="preserve">  PIT 670A25E [Chuck&amp;Kirsten] BB</t>
  </si>
  <si>
    <t xml:space="preserve">  BB, blood by Chuck/Kirsten</t>
  </si>
  <si>
    <t>2338</t>
  </si>
  <si>
    <t>56E</t>
  </si>
  <si>
    <t>7CD9797</t>
  </si>
  <si>
    <t xml:space="preserve">  new, S Rocks, toe vial #68</t>
  </si>
  <si>
    <t xml:space="preserve"> new pit 7CD9797 BB</t>
  </si>
  <si>
    <t>57/0A</t>
  </si>
  <si>
    <t>6E1EDE5</t>
  </si>
  <si>
    <t>422</t>
  </si>
  <si>
    <t xml:space="preserve">  no pit #50 toe nail short/reclipped HB</t>
  </si>
  <si>
    <t xml:space="preserve">  new pit 6E1EDE5, BB   </t>
  </si>
  <si>
    <t>579</t>
  </si>
  <si>
    <t xml:space="preserve">  pit ok 90/80/70/50/7/0? BB skin</t>
  </si>
  <si>
    <t xml:space="preserve">  BB, Pit OK, Skin, &amp; Toes 70/80/90</t>
  </si>
  <si>
    <t xml:space="preserve">  pit ok, HB 70/80</t>
  </si>
  <si>
    <t>57/0B</t>
  </si>
  <si>
    <t>754B3D9</t>
  </si>
  <si>
    <t xml:space="preserve">  B18 SE house, new (11.7 yrs)</t>
  </si>
  <si>
    <t xml:space="preserve">  New pit 754B3D9; S ridge </t>
  </si>
  <si>
    <t xml:space="preserve">  E131 EB #20 natural pit ok</t>
  </si>
  <si>
    <t>F88B48</t>
  </si>
  <si>
    <t>1695</t>
  </si>
  <si>
    <t xml:space="preserve">  diamond scar on rite side tail</t>
  </si>
  <si>
    <t>1849</t>
  </si>
  <si>
    <t>2058</t>
  </si>
  <si>
    <t>3020</t>
  </si>
  <si>
    <t>3430</t>
  </si>
  <si>
    <t xml:space="preserve">  pit  #F8-8B48 21.5 yrs?</t>
  </si>
  <si>
    <t>857</t>
  </si>
  <si>
    <t xml:space="preserve">  rt. eye injured 15.5 yrs?</t>
  </si>
  <si>
    <t xml:space="preserve">   N end E beach, blind rt eye</t>
  </si>
  <si>
    <t xml:space="preserve">  DY15 N end E ridge</t>
  </si>
  <si>
    <t xml:space="preserve">  skinny, N end E beach</t>
  </si>
  <si>
    <t>57C</t>
  </si>
  <si>
    <t>6B35EB1</t>
  </si>
  <si>
    <t xml:space="preserve">   new, 100' W of patio</t>
  </si>
  <si>
    <t xml:space="preserve">  pit 6B35EB1, East Beach</t>
  </si>
  <si>
    <t>906</t>
  </si>
  <si>
    <t xml:space="preserve">  pit ok N end East Ridge</t>
  </si>
  <si>
    <t>2268</t>
  </si>
  <si>
    <t>57D</t>
  </si>
  <si>
    <t>982000409784666</t>
  </si>
  <si>
    <t>C281</t>
  </si>
  <si>
    <t xml:space="preserve">  BB new pit 982000409784666 ultra=6 need clips</t>
  </si>
  <si>
    <t xml:space="preserve">  BB needs clips; pit ok</t>
  </si>
  <si>
    <t>Big beach</t>
  </si>
  <si>
    <t>58/0A</t>
  </si>
  <si>
    <t xml:space="preserve">  AL5 house beach</t>
  </si>
  <si>
    <t xml:space="preserve">  DY33 3/4 N on E ridge</t>
  </si>
  <si>
    <t xml:space="preserve">  HB 10.45</t>
  </si>
  <si>
    <t xml:space="preserve">   blood, pit=672862C</t>
  </si>
  <si>
    <t>1562</t>
  </si>
  <si>
    <t>58/0B</t>
  </si>
  <si>
    <t>633F7B6</t>
  </si>
  <si>
    <t xml:space="preserve">  TK28 btw S &amp; SW beach, new</t>
  </si>
  <si>
    <t xml:space="preserve">  rocks SW of BB, new pit 633F7B6</t>
  </si>
  <si>
    <t xml:space="preserve">  S rocks Pit ok</t>
  </si>
  <si>
    <t xml:space="preserve">  pit ok S Beach</t>
  </si>
  <si>
    <t>1057</t>
  </si>
  <si>
    <t>1FABABF</t>
  </si>
  <si>
    <t xml:space="preserve">  TBK 18 interior </t>
  </si>
  <si>
    <t xml:space="preserve">  pit 1FABABF; CY24 S end E ridge</t>
  </si>
  <si>
    <t xml:space="preserve">  S end  Pit Ok</t>
  </si>
  <si>
    <t>58C</t>
  </si>
  <si>
    <t>68A1729</t>
  </si>
  <si>
    <t>64B9DE</t>
  </si>
  <si>
    <t xml:space="preserve">  pit 64-B9DE</t>
  </si>
  <si>
    <t xml:space="preserve">   881/153 (nest)</t>
  </si>
  <si>
    <t xml:space="preserve">  transmittr: #148.039"_2.0; big w beach</t>
  </si>
  <si>
    <t xml:space="preserve">  no pit found, repit 68A1729 BB</t>
  </si>
  <si>
    <t xml:space="preserve">  #3 toenail gone, pit ok BB</t>
  </si>
  <si>
    <t>58D</t>
  </si>
  <si>
    <t>2002-06-23</t>
  </si>
  <si>
    <t>7539C6A</t>
  </si>
  <si>
    <t xml:space="preserve">  south rocks   new</t>
  </si>
  <si>
    <t xml:space="preserve">  Between East and South Beach, Pit 7539C6A</t>
  </si>
  <si>
    <t xml:space="preserve">  pit ok, S Rocks</t>
  </si>
  <si>
    <t>C268</t>
  </si>
  <si>
    <t xml:space="preserve">  Chuck BB pit ok ultra=0</t>
  </si>
  <si>
    <t xml:space="preserve"> pit ok BB ultra TL 28.0 stubby</t>
  </si>
  <si>
    <t>58E</t>
  </si>
  <si>
    <t>7AC5467</t>
  </si>
  <si>
    <t xml:space="preserve">  Bbneed to toe clip NEW PIT 7AC5467</t>
  </si>
  <si>
    <t>58F</t>
  </si>
  <si>
    <t>59/0A</t>
  </si>
  <si>
    <t>6364ED7</t>
  </si>
  <si>
    <t xml:space="preserve">   1/2 way N on E beach</t>
  </si>
  <si>
    <t>851</t>
  </si>
  <si>
    <t xml:space="preserve">  Big Beach Pit 6364ED7</t>
  </si>
  <si>
    <t xml:space="preserve">  BB 10:11 Pit ok</t>
  </si>
  <si>
    <t>3510</t>
  </si>
  <si>
    <t>59/0B</t>
  </si>
  <si>
    <t xml:space="preserve">  S end, little stubby, new, 9.8 yrs</t>
  </si>
  <si>
    <t>2170</t>
  </si>
  <si>
    <t xml:space="preserve">  male? 8.5 yrs?</t>
  </si>
  <si>
    <t>59C</t>
  </si>
  <si>
    <t xml:space="preserve">    dead just S big W beach</t>
  </si>
  <si>
    <t>59D</t>
  </si>
  <si>
    <t>672B019</t>
  </si>
  <si>
    <t xml:space="preserve">  BB 12:35</t>
  </si>
  <si>
    <t xml:space="preserve">   blood  pit 672B019</t>
  </si>
  <si>
    <t>1296</t>
  </si>
  <si>
    <t>1243</t>
  </si>
  <si>
    <t xml:space="preserve">  BB, PIT OK 672B019</t>
  </si>
  <si>
    <t>1384</t>
  </si>
  <si>
    <t xml:space="preserve">  pit OK, BB, #0 toenail gone</t>
  </si>
  <si>
    <t>59E</t>
  </si>
  <si>
    <t xml:space="preserve">  loo beach new  25.8+2.5 regen  11.8 yrs</t>
  </si>
  <si>
    <t>59F</t>
  </si>
  <si>
    <t>7CD4548</t>
  </si>
  <si>
    <t xml:space="preserve">  NEW no pit, camp, toes #27, skin</t>
  </si>
  <si>
    <t>Q71</t>
  </si>
  <si>
    <t>Big beach; swab; digits #9, 50; small, undeveloped follicles</t>
  </si>
  <si>
    <t xml:space="preserve"> new pit 7CD4548 BB ultra</t>
  </si>
  <si>
    <t>5A</t>
  </si>
  <si>
    <t>5B</t>
  </si>
  <si>
    <t>55</t>
  </si>
  <si>
    <t>5C</t>
  </si>
  <si>
    <t>68A1161</t>
  </si>
  <si>
    <t xml:space="preserve">  new; CY104 nr camp</t>
  </si>
  <si>
    <t xml:space="preserve">  SW rocks  male!</t>
  </si>
  <si>
    <t xml:space="preserve">  BB 11:15</t>
  </si>
  <si>
    <t xml:space="preserve">  new pit 68A1161 BB</t>
  </si>
  <si>
    <t>5D</t>
  </si>
  <si>
    <t>6CEA115</t>
  </si>
  <si>
    <t xml:space="preserve">  halfway N on trail  new</t>
  </si>
  <si>
    <t xml:space="preserve">  no pit, N Rocks</t>
  </si>
  <si>
    <t>No pit, N of House, Same? Must be</t>
  </si>
  <si>
    <t xml:space="preserve">  NO PIT [Chuck&amp;Kirsten] BB</t>
  </si>
  <si>
    <t xml:space="preserve">  new pit 6CEA115, BB</t>
  </si>
  <si>
    <t>933</t>
  </si>
  <si>
    <t xml:space="preserve">  Big Beach, Pit OK    </t>
  </si>
  <si>
    <t>C107</t>
  </si>
  <si>
    <t xml:space="preserve">  6CEA115 C-107 BB; vague vent stripe Chuck  </t>
  </si>
  <si>
    <t xml:space="preserve">  BB    6CEA115</t>
  </si>
  <si>
    <t>6/0A</t>
  </si>
  <si>
    <t>42.23</t>
  </si>
  <si>
    <t>1551</t>
  </si>
  <si>
    <t xml:space="preserve"> 13.5 yrs?</t>
  </si>
  <si>
    <t>6/0C</t>
  </si>
  <si>
    <t>F85062</t>
  </si>
  <si>
    <t xml:space="preserve">  new  pit F85062 14.5 yrs?</t>
  </si>
  <si>
    <t>1819</t>
  </si>
  <si>
    <t>60/0A</t>
  </si>
  <si>
    <t>271</t>
  </si>
  <si>
    <t>60/0B</t>
  </si>
  <si>
    <t xml:space="preserve">  #60 toe completely gone 10.5 yrs?</t>
  </si>
  <si>
    <t>60/0C</t>
  </si>
  <si>
    <t>1FB07DE1</t>
  </si>
  <si>
    <t xml:space="preserve">  pit 1FB07DE1 . see 22/9</t>
  </si>
  <si>
    <t>60B</t>
  </si>
  <si>
    <t>60C</t>
  </si>
  <si>
    <t>59</t>
  </si>
  <si>
    <t>7CD76A0</t>
  </si>
  <si>
    <t xml:space="preserve">  new; big w beach female? </t>
  </si>
  <si>
    <t xml:space="preserve">  60 fully gone new pit 7CD76A0 N rocks new? ultra=0</t>
  </si>
  <si>
    <t>61/0A</t>
  </si>
  <si>
    <t>1FAFE9B</t>
  </si>
  <si>
    <t xml:space="preserve">  pit new 1FAFE9B 12.5 yrs?</t>
  </si>
  <si>
    <t xml:space="preserve">   tail slightly stubby</t>
  </si>
  <si>
    <t>61/0B</t>
  </si>
  <si>
    <t>66FDE0E</t>
  </si>
  <si>
    <t xml:space="preserve">  loo beach, 15.0+5.5, new 7.8 yrs</t>
  </si>
  <si>
    <t xml:space="preserve">  14.8+5.5 regen; CY107 coast S camp</t>
  </si>
  <si>
    <t xml:space="preserve">  15.1+5.7regen S end prickly pear patch </t>
  </si>
  <si>
    <t>477</t>
  </si>
  <si>
    <t xml:space="preserve">  S Rocks New pit 66FDE0E 15.0+5.7</t>
  </si>
  <si>
    <t xml:space="preserve">  16.7+6.3 regen, pit ok, BB skin  blood</t>
  </si>
  <si>
    <t xml:space="preserve">  17.2+6.4 regen, pit ok, Big Beach</t>
  </si>
  <si>
    <t xml:space="preserve">  pit ok, BB, skin, 17.3+6.3 regen</t>
  </si>
  <si>
    <t>61/0C</t>
  </si>
  <si>
    <t xml:space="preserve">  inland from BB, new  9.8 yrs</t>
  </si>
  <si>
    <t>61/6A</t>
  </si>
  <si>
    <t>337</t>
  </si>
  <si>
    <t>6CEBD67</t>
  </si>
  <si>
    <t xml:space="preserve">  NEW E beach  scar on right belly</t>
  </si>
  <si>
    <t xml:space="preserve">  scar on right belly HB</t>
  </si>
  <si>
    <t>843</t>
  </si>
  <si>
    <t xml:space="preserve">  E. Ridge, PIT 6CEBD67, scar lower right abd, #20 and #9 toenails missing</t>
  </si>
  <si>
    <t>1735</t>
  </si>
  <si>
    <t xml:space="preserve">  pit ok, BB skin    blood</t>
  </si>
  <si>
    <t>61/6B</t>
  </si>
  <si>
    <t>7838CD8</t>
  </si>
  <si>
    <t xml:space="preserve">  NEW BB    ca. 11.7 yrs  wt???</t>
  </si>
  <si>
    <t xml:space="preserve">  no pit, BB, C87 isolated black ventral dots</t>
  </si>
  <si>
    <t>C97</t>
  </si>
  <si>
    <t xml:space="preserve">  NO PIT C-97 BB; vague ventral stripe; stub2 tail = 27.7 Chuck</t>
  </si>
  <si>
    <t>C236</t>
  </si>
  <si>
    <t xml:space="preserve">  pit #7838CD8, BB, C236, tail stubby 27.8, skin</t>
  </si>
  <si>
    <t xml:space="preserve">  BB pit ok G76 blood stub tail tip=28.0 </t>
  </si>
  <si>
    <t xml:space="preserve">  BB stub tail=28.0 pit ok skin ultra=5</t>
  </si>
  <si>
    <t>61/7A</t>
  </si>
  <si>
    <t>6728D3F</t>
  </si>
  <si>
    <t xml:space="preserve">  NEW   N End East Beach </t>
  </si>
  <si>
    <t xml:space="preserve">  new pit 6728D3F E Ridge</t>
  </si>
  <si>
    <t xml:space="preserve">  E. Ridge, PIT OK 6728D3F, blood #31</t>
  </si>
  <si>
    <t>61/7B</t>
  </si>
  <si>
    <t>68A3166</t>
  </si>
  <si>
    <t xml:space="preserve">  New, #2 toe broken, New pit 68A3166, BB14.7 yrs?</t>
  </si>
  <si>
    <t xml:space="preserve">  BB, PIT OK 68A3166, #2 toe broken</t>
  </si>
  <si>
    <t>61/8A</t>
  </si>
  <si>
    <t xml:space="preserve">  NEW E Beach</t>
  </si>
  <si>
    <t>61/8B</t>
  </si>
  <si>
    <t>68A3729</t>
  </si>
  <si>
    <t xml:space="preserve">  New, new pit 68A3729 BB  7.7 yrs?</t>
  </si>
  <si>
    <t xml:space="preserve">  BB, PIT OK, blood #13</t>
  </si>
  <si>
    <t>758</t>
  </si>
  <si>
    <t xml:space="preserve">  pit ok, BB, skin, pit in upper chest</t>
  </si>
  <si>
    <t>Q79</t>
  </si>
  <si>
    <t>Big beach; swab; digits #1, 8, 60</t>
  </si>
  <si>
    <t>61/9A</t>
  </si>
  <si>
    <t xml:space="preserve">  NEW E Ridge</t>
  </si>
  <si>
    <t>707165</t>
  </si>
  <si>
    <t xml:space="preserve">  male 15.5 yrs?</t>
  </si>
  <si>
    <t xml:space="preserve">  why growth so slow? "male"</t>
  </si>
  <si>
    <t xml:space="preserve">  lump at base of #90 toe; female?</t>
  </si>
  <si>
    <t xml:space="preserve">  pit 70-7165</t>
  </si>
  <si>
    <t xml:space="preserve">  pit ok 32.5 yrs?</t>
  </si>
  <si>
    <t>64D047E</t>
  </si>
  <si>
    <t xml:space="preserve">   new, 30 paces W patio, 11.8/12.8 yrs.</t>
  </si>
  <si>
    <t xml:space="preserve">  DY52 S end E ridge</t>
  </si>
  <si>
    <t xml:space="preserve">  Pit 64D047E  Big Beach</t>
  </si>
  <si>
    <t xml:space="preserve">  BB 10:16  Pit ok </t>
  </si>
  <si>
    <t>61D</t>
  </si>
  <si>
    <t>7818495</t>
  </si>
  <si>
    <t xml:space="preserve">  new, tagged #7818495, S Rock, toe vial #69</t>
  </si>
  <si>
    <t>61E</t>
  </si>
  <si>
    <t>7CD71B9</t>
  </si>
  <si>
    <t>E11</t>
  </si>
  <si>
    <t xml:space="preserve">  New BB E11, toe vial #13, no pit swab</t>
  </si>
  <si>
    <t>Q78</t>
  </si>
  <si>
    <t>Big beach; swab; digits #1, 60</t>
  </si>
  <si>
    <t>2483</t>
  </si>
  <si>
    <t xml:space="preserve"> new pit 7CD71B9 BB limping back left</t>
  </si>
  <si>
    <t>61F</t>
  </si>
  <si>
    <t>7CD8E70</t>
  </si>
  <si>
    <t>E26</t>
  </si>
  <si>
    <t xml:space="preserve">  New BB E26 toe vial #16, no pit swab</t>
  </si>
  <si>
    <t>E370</t>
  </si>
  <si>
    <t xml:space="preserve"> new pit 7CD8E70 BB E370 swab</t>
  </si>
  <si>
    <t>62/0A</t>
  </si>
  <si>
    <t>6363D31</t>
  </si>
  <si>
    <t xml:space="preserve">  upper house beach, new pit 6363D31</t>
  </si>
  <si>
    <t xml:space="preserve">  BB, PIT OK 6363D31</t>
  </si>
  <si>
    <t>62/0B</t>
  </si>
  <si>
    <t>672A687</t>
  </si>
  <si>
    <t xml:space="preserve">  B26 house beach, new</t>
  </si>
  <si>
    <t>229</t>
  </si>
  <si>
    <t xml:space="preserve">  CY121 half N on E ridge</t>
  </si>
  <si>
    <t>383</t>
  </si>
  <si>
    <t xml:space="preserve">  new pit 672A687 HB</t>
  </si>
  <si>
    <t xml:space="preserve">  House beach, blood #62</t>
  </si>
  <si>
    <t xml:space="preserve">  Pit Ok, Big Beach </t>
  </si>
  <si>
    <t>1366</t>
  </si>
  <si>
    <t>C86</t>
  </si>
  <si>
    <t xml:space="preserve">  pit ok, skin, BB, C86, no ventral stripe</t>
  </si>
  <si>
    <t>62/6A</t>
  </si>
  <si>
    <t>62/7A</t>
  </si>
  <si>
    <t>62/8A</t>
  </si>
  <si>
    <t xml:space="preserve">  NEW E Ridge  </t>
  </si>
  <si>
    <t>62/9A</t>
  </si>
  <si>
    <t xml:space="preserve">  NEW E Ridge  [see 22/9]</t>
  </si>
  <si>
    <t>706807</t>
  </si>
  <si>
    <t xml:space="preserve">  #8 broke/healed new</t>
  </si>
  <si>
    <t xml:space="preserve">  #8 toe broken</t>
  </si>
  <si>
    <t xml:space="preserve">  pit 70-6807</t>
  </si>
  <si>
    <t xml:space="preserve">  #8 toe broken, B3 rocks E house</t>
  </si>
  <si>
    <t xml:space="preserve">  CY13 N end E ridge</t>
  </si>
  <si>
    <t xml:space="preserve">  house beach, #8 toe broken</t>
  </si>
  <si>
    <t xml:space="preserve">  #8 broken  Big Beach  Pit Ok</t>
  </si>
  <si>
    <t xml:space="preserve">  BB 10:10 Pit ok #8 Broken </t>
  </si>
  <si>
    <t xml:space="preserve">  Pit ok, #8 toe broken BB</t>
  </si>
  <si>
    <t>1307</t>
  </si>
  <si>
    <t xml:space="preserve">  BB, PIT OK, blood #25</t>
  </si>
  <si>
    <t>1402</t>
  </si>
  <si>
    <t xml:space="preserve">  pit OK, BB, #8 toe broken</t>
  </si>
  <si>
    <t xml:space="preserve">  Pit ok; #8 toe broken; N End; Skin  </t>
  </si>
  <si>
    <t xml:space="preserve">  toe #8 broken, pit ok, rocks N of E Ridge</t>
  </si>
  <si>
    <t xml:space="preserve">  #8 toe broken loc?</t>
  </si>
  <si>
    <t>62C</t>
  </si>
  <si>
    <t>6B3F2BD</t>
  </si>
  <si>
    <t>77DC6E</t>
  </si>
  <si>
    <t xml:space="preserve">  tail="277"=377? new 17.5yrs?</t>
  </si>
  <si>
    <t xml:space="preserve">  pit 77-DC6E</t>
  </si>
  <si>
    <t xml:space="preserve">  #50 nail gone, pit OK</t>
  </si>
  <si>
    <t xml:space="preserve">  pit ok; #50 toe regrown</t>
  </si>
  <si>
    <t>1207</t>
  </si>
  <si>
    <t xml:space="preserve">  pit present but no signal</t>
  </si>
  <si>
    <t>1288</t>
  </si>
  <si>
    <t xml:space="preserve">  pit still bad new pit 6B3F2BD BB blood taken</t>
  </si>
  <si>
    <t>62D</t>
  </si>
  <si>
    <t>64CE9B7</t>
  </si>
  <si>
    <t xml:space="preserve">   new, 30 paces W patio, 11.8 yrs.</t>
  </si>
  <si>
    <t xml:space="preserve">  CY110 1/3 N on E ridge</t>
  </si>
  <si>
    <t xml:space="preserve">  BB 9:58 new pit 64CE9B7 </t>
  </si>
  <si>
    <t>2208</t>
  </si>
  <si>
    <t>63/0A</t>
  </si>
  <si>
    <t>633EAEB</t>
  </si>
  <si>
    <t xml:space="preserve">  KR3 BB</t>
  </si>
  <si>
    <t>1118</t>
  </si>
  <si>
    <t xml:space="preserve">  house beach, new pit 633EAEB</t>
  </si>
  <si>
    <t xml:space="preserve">  BB 10:07 Pit ok </t>
  </si>
  <si>
    <t>969</t>
  </si>
  <si>
    <t xml:space="preserve">  really skinny pit ok BB</t>
  </si>
  <si>
    <t>1247</t>
  </si>
  <si>
    <t xml:space="preserve">  Trap on N end, PIT OK 633EAEB</t>
  </si>
  <si>
    <t>63/0B</t>
  </si>
  <si>
    <t>672A115</t>
  </si>
  <si>
    <t xml:space="preserve">  south end, new</t>
  </si>
  <si>
    <t xml:space="preserve">  CY115 2/3 N on E ridge</t>
  </si>
  <si>
    <t xml:space="preserve">  BB, new pit 6365507</t>
  </si>
  <si>
    <t xml:space="preserve">  No Pit signal #1 toe broken btwn house &amp; E beach</t>
  </si>
  <si>
    <t xml:space="preserve">  BB 10:20 #1 toe broken </t>
  </si>
  <si>
    <t xml:space="preserve">  Pit dead, new pit 672A115 BB</t>
  </si>
  <si>
    <t xml:space="preserve">  BB #1 toe broken  pit ok</t>
  </si>
  <si>
    <t>18.6</t>
  </si>
  <si>
    <t xml:space="preserve">  # 1 broken, pit ok, BB skin </t>
  </si>
  <si>
    <t xml:space="preserve">  pit ok, BB, toe #1 broken, skin </t>
  </si>
  <si>
    <t xml:space="preserve">  pit ok BB skin S36 ultra 2+1</t>
  </si>
  <si>
    <t xml:space="preserve">  BB #1 toe broken, pit ok ultra=0</t>
  </si>
  <si>
    <t>63/6A</t>
  </si>
  <si>
    <t xml:space="preserve">  NEW, E ridge</t>
  </si>
  <si>
    <t>63/7A</t>
  </si>
  <si>
    <t>16.2</t>
  </si>
  <si>
    <t xml:space="preserve">  NEW, E Ridge</t>
  </si>
  <si>
    <t>63/8A</t>
  </si>
  <si>
    <t>6B3E94C</t>
  </si>
  <si>
    <t xml:space="preserve">  New, House </t>
  </si>
  <si>
    <t xml:space="preserve">  no pit HB</t>
  </si>
  <si>
    <t xml:space="preserve">  Behind House beach, blood #77</t>
  </si>
  <si>
    <t xml:space="preserve">  new pit 6B3E94C, HB?</t>
  </si>
  <si>
    <t>63/8B</t>
  </si>
  <si>
    <t>164</t>
  </si>
  <si>
    <t>6B36C09</t>
  </si>
  <si>
    <t xml:space="preserve">  New, Female? BB</t>
  </si>
  <si>
    <t xml:space="preserve">  new pit 6B36C09, BB skin </t>
  </si>
  <si>
    <t>1033</t>
  </si>
  <si>
    <t xml:space="preserve">  pit ok, BB, P4, skin</t>
  </si>
  <si>
    <t>63/9A</t>
  </si>
  <si>
    <t xml:space="preserve">  NEW E ridge</t>
  </si>
  <si>
    <t>63/9B</t>
  </si>
  <si>
    <t xml:space="preserve">  E Beach, new, but dead 1 hr later</t>
  </si>
  <si>
    <t xml:space="preserve">  new 14.5yrs?</t>
  </si>
  <si>
    <t xml:space="preserve">  regen. 15.5 yrs?</t>
  </si>
  <si>
    <t xml:space="preserve">  regen.  TL=36.83</t>
  </si>
  <si>
    <t>63C</t>
  </si>
  <si>
    <t>68A2B81</t>
  </si>
  <si>
    <t xml:space="preserve">   new, 1/4 way on trail, 8.8 yrs.</t>
  </si>
  <si>
    <t xml:space="preserve">  new pit 68A2B81 BB</t>
  </si>
  <si>
    <t xml:space="preserve">  BB, PIT OK, blood #22</t>
  </si>
  <si>
    <t>1610</t>
  </si>
  <si>
    <t>63D</t>
  </si>
  <si>
    <t>7ABAB6B</t>
  </si>
  <si>
    <t xml:space="preserve">  new, N Rocks, toe vial #73</t>
  </si>
  <si>
    <t>Q8</t>
  </si>
  <si>
    <t>Big beach; swab; digits #3, 60; follicles not very developed</t>
  </si>
  <si>
    <t xml:space="preserve"> new pit 7ABAB6B scan HB</t>
  </si>
  <si>
    <t>64/0A</t>
  </si>
  <si>
    <t>66C0CFD</t>
  </si>
  <si>
    <t xml:space="preserve">  new check for pit fem?</t>
  </si>
  <si>
    <t xml:space="preserve">  KH4 btw BB and house beach </t>
  </si>
  <si>
    <t xml:space="preserve">  big w beach  </t>
  </si>
  <si>
    <t xml:space="preserve">  BB New pit 66C0CFD  ?This one? 64/0/80</t>
  </si>
  <si>
    <t>64/0B</t>
  </si>
  <si>
    <t xml:space="preserve">  B16 north end, new (11.7 yrs)</t>
  </si>
  <si>
    <t xml:space="preserve">  half way along trail</t>
  </si>
  <si>
    <t>64/5A</t>
  </si>
  <si>
    <t>70734F</t>
  </si>
  <si>
    <t xml:space="preserve">  pit 70-734F</t>
  </si>
  <si>
    <t xml:space="preserve">  BB 12:35 Pit ok</t>
  </si>
  <si>
    <t xml:space="preserve">  pit ok camp kitchen</t>
  </si>
  <si>
    <t>64/6B</t>
  </si>
  <si>
    <t>754A61F</t>
  </si>
  <si>
    <t xml:space="preserve">  NEW  BB 1:17 #9 broken</t>
  </si>
  <si>
    <t xml:space="preserve">  #9 toe broken, Big Beach  </t>
  </si>
  <si>
    <t xml:space="preserve">  old pit #754A61F, BB, #9 toe broken</t>
  </si>
  <si>
    <t>C264</t>
  </si>
  <si>
    <t xml:space="preserve">  pit ok, BB, C264, #9 toe broken</t>
  </si>
  <si>
    <t xml:space="preserve">  BB; #9 kinked pit ok  G88 blood</t>
  </si>
  <si>
    <t>E354</t>
  </si>
  <si>
    <t xml:space="preserve"> pit ok BB E354 #9 toe really broken swab</t>
  </si>
  <si>
    <t>pit ok #9 toe broken BB</t>
  </si>
  <si>
    <t>64/7A</t>
  </si>
  <si>
    <t>64/8A</t>
  </si>
  <si>
    <t>6CED566</t>
  </si>
  <si>
    <t xml:space="preserve">  NEW  East beach ridge</t>
  </si>
  <si>
    <t>478</t>
  </si>
  <si>
    <t xml:space="preserve">  Rocks S of BB, new PIT 6CED566</t>
  </si>
  <si>
    <t xml:space="preserve">  PIT OK, Big Beach</t>
  </si>
  <si>
    <t>4275</t>
  </si>
  <si>
    <t>64/8B</t>
  </si>
  <si>
    <t>6B35823</t>
  </si>
  <si>
    <t xml:space="preserve">  New, Female? BB </t>
  </si>
  <si>
    <t xml:space="preserve">   BB, NO PIT, blood #5</t>
  </si>
  <si>
    <t xml:space="preserve">  new pit 6B35823, BB skin </t>
  </si>
  <si>
    <t>C82</t>
  </si>
  <si>
    <t xml:space="preserve">  pit ok, BB, no ventral stripe, C82</t>
  </si>
  <si>
    <t>64/9A</t>
  </si>
  <si>
    <t xml:space="preserve">  NEW  #2 broken  S Rocks</t>
  </si>
  <si>
    <t>64/9B</t>
  </si>
  <si>
    <t>6B3661A</t>
  </si>
  <si>
    <t xml:space="preserve">  New, #9 toe broken, S Rocks sex?</t>
  </si>
  <si>
    <t xml:space="preserve">  new pit 6B3661A, BB, #9 toe broken</t>
  </si>
  <si>
    <t xml:space="preserve">  pit ok, tail bit stubby, Big Beach</t>
  </si>
  <si>
    <t>64/9C</t>
  </si>
  <si>
    <t>7829D5B</t>
  </si>
  <si>
    <t xml:space="preserve">  NEW E Beach "male"</t>
  </si>
  <si>
    <t xml:space="preserve">  recap pit #7829D5B, N Rocks, #9 toe broken; apparently = 64/6 miss-marked</t>
  </si>
  <si>
    <t xml:space="preserve">  22.5 yrs?</t>
  </si>
  <si>
    <t>1FA55AC</t>
  </si>
  <si>
    <t xml:space="preserve">  male or female?</t>
  </si>
  <si>
    <t xml:space="preserve">  64(B?)  pit 1FA55AC</t>
  </si>
  <si>
    <t xml:space="preserve">  B24 N of camp, pit ok</t>
  </si>
  <si>
    <t xml:space="preserve">  pit ok; transmttr: 118.259"_1.0; BB</t>
  </si>
  <si>
    <t xml:space="preserve">  inland f/ Loo beach Pit ok</t>
  </si>
  <si>
    <t xml:space="preserve">  pit ok, #40 toe nail missing, SW Rocks</t>
  </si>
  <si>
    <t>64C</t>
  </si>
  <si>
    <t>64D</t>
  </si>
  <si>
    <t>754AECE</t>
  </si>
  <si>
    <t xml:space="preserve">  new, pit 754AECE, btw E Ridge/S Beach, skin </t>
  </si>
  <si>
    <t xml:space="preserve">  pit ok, kitchen, skin, S57</t>
  </si>
  <si>
    <t>C270</t>
  </si>
  <si>
    <t>Chuck BB pit ok check if male ultra= 0</t>
  </si>
  <si>
    <t>Big beach; poop collected</t>
  </si>
  <si>
    <t>2452</t>
  </si>
  <si>
    <t xml:space="preserve"> pit ok ER 38.0+1.1 regen </t>
  </si>
  <si>
    <t>pit ok male!! BB</t>
  </si>
  <si>
    <t>64E</t>
  </si>
  <si>
    <t>Big beach; poop #15 collected from bag; diet seab; processed at night on boat.</t>
  </si>
  <si>
    <t>65/0A</t>
  </si>
  <si>
    <t>65/0B</t>
  </si>
  <si>
    <t>6366A63</t>
  </si>
  <si>
    <t xml:space="preserve">  B38 3/4 N on E ridge, new 10.7 yrs</t>
  </si>
  <si>
    <t xml:space="preserve">  BB, new pit 6366A63</t>
  </si>
  <si>
    <t>1069</t>
  </si>
  <si>
    <t>C43</t>
  </si>
  <si>
    <t xml:space="preserve">  pit ok C43 BB spotted ventr line, TL vol 108</t>
  </si>
  <si>
    <t>65/0C</t>
  </si>
  <si>
    <t>68A074D</t>
  </si>
  <si>
    <t xml:space="preserve">  B37=??, new (again!!)</t>
  </si>
  <si>
    <t xml:space="preserve">  CY15 3/4 N on E ridge</t>
  </si>
  <si>
    <t xml:space="preserve">  N interior</t>
  </si>
  <si>
    <t xml:space="preserve">  new pit 68A074D BB</t>
  </si>
  <si>
    <t xml:space="preserve">  #20 toenail gone, pit ok BB</t>
  </si>
  <si>
    <t>696</t>
  </si>
  <si>
    <t xml:space="preserve">  House beach, PIT OK, blood #45, #20 toe regen</t>
  </si>
  <si>
    <t>C175</t>
  </si>
  <si>
    <t xml:space="preserve">  68A-074D C175 BB; no ventr stripe;2 tail broke during capture Chuck</t>
  </si>
  <si>
    <t>65/6A</t>
  </si>
  <si>
    <t>6B36344</t>
  </si>
  <si>
    <t xml:space="preserve">  NEW  S Rocks</t>
  </si>
  <si>
    <t xml:space="preserve">  no pit SW</t>
  </si>
  <si>
    <t>1401</t>
  </si>
  <si>
    <t xml:space="preserve">  new pit, 6B36344, BB skin </t>
  </si>
  <si>
    <t>7CD9109</t>
  </si>
  <si>
    <t>E363</t>
  </si>
  <si>
    <t xml:space="preserve"> new pit 7CD9109 BB E363 swab</t>
  </si>
  <si>
    <t>65/6B</t>
  </si>
  <si>
    <t xml:space="preserve">  New, E Ridge</t>
  </si>
  <si>
    <t>65/7A</t>
  </si>
  <si>
    <t>670BE8D</t>
  </si>
  <si>
    <t xml:space="preserve">  NEW 23.5+3.4 regen  Big Beach 10.7 yrs?</t>
  </si>
  <si>
    <t xml:space="preserve">  BB New pit 670BE8D 24.0+3.2</t>
  </si>
  <si>
    <t>966</t>
  </si>
  <si>
    <t xml:space="preserve">  pit ok, 26.0+3.5 regen BB</t>
  </si>
  <si>
    <t xml:space="preserve">  27.8+3.6 regen BB  pit ok</t>
  </si>
  <si>
    <t xml:space="preserve">  28.7+3.7; PIT 670BE8D [Chk&amp;Krstn] BB</t>
  </si>
  <si>
    <t xml:space="preserve">  NW of House beach, 28.0+3.8 regen, PIT OK</t>
  </si>
  <si>
    <t>1634</t>
  </si>
  <si>
    <t xml:space="preserve">  pit OK, BB, tail regen 29.7+4.0</t>
  </si>
  <si>
    <t>65/7B</t>
  </si>
  <si>
    <t>6CED187</t>
  </si>
  <si>
    <t>982000409784585</t>
  </si>
  <si>
    <t xml:space="preserve">  New, "female" S Rocks</t>
  </si>
  <si>
    <t xml:space="preserve">  male! no pit BB</t>
  </si>
  <si>
    <t xml:space="preserve">  BB, crooked tail=28.9</t>
  </si>
  <si>
    <t xml:space="preserve">  new pit 6CED187, BB  TL=30.5</t>
  </si>
  <si>
    <t xml:space="preserve">  no pit gone?, crinkled tail 33.2, BB</t>
  </si>
  <si>
    <t xml:space="preserve">   no pit, skin, #90 broken, crooked tail 34.9, BB</t>
  </si>
  <si>
    <t xml:space="preserve">  no pit, BB, crooked tail</t>
  </si>
  <si>
    <t>C173</t>
  </si>
  <si>
    <t xml:space="preserve">  NO PIT C173 BB; no ventr stripe; Chuck  </t>
  </si>
  <si>
    <t xml:space="preserve">  no pit, BB, crook tail, photo, dorsal=58 (too1 low), nuchal=24, skin</t>
  </si>
  <si>
    <t>C295</t>
  </si>
  <si>
    <t xml:space="preserve">  Chuck BB new pit = 982000409784585</t>
  </si>
  <si>
    <t>2020</t>
  </si>
  <si>
    <t xml:space="preserve">  BB pit ok G103 blood crooked tail</t>
  </si>
  <si>
    <t xml:space="preserve">  BB pit ok tail kinky=38.9, tail photo</t>
  </si>
  <si>
    <t xml:space="preserve"> pit ok BB 20.0+6.5 regen crooked, multi-regen</t>
  </si>
  <si>
    <t>65/8A</t>
  </si>
  <si>
    <t>7829EE0</t>
  </si>
  <si>
    <t xml:space="preserve">  tagged #7829EE0, EB, skin</t>
  </si>
  <si>
    <t>65/9A</t>
  </si>
  <si>
    <t>705A6B</t>
  </si>
  <si>
    <t>2308</t>
  </si>
  <si>
    <t xml:space="preserve">  nails regrown partially</t>
  </si>
  <si>
    <t>51.44</t>
  </si>
  <si>
    <t>2555</t>
  </si>
  <si>
    <t>2228</t>
  </si>
  <si>
    <t>2100</t>
  </si>
  <si>
    <t xml:space="preserve">  skinny; #70-5A6B</t>
  </si>
  <si>
    <t xml:space="preserve">  felt pit, 27.5 yrs?</t>
  </si>
  <si>
    <t>65B</t>
  </si>
  <si>
    <t>6325D66</t>
  </si>
  <si>
    <t>64BAE5</t>
  </si>
  <si>
    <t xml:space="preserve">  new  [see 165] 12.5yrs?</t>
  </si>
  <si>
    <t xml:space="preserve">  definitely female</t>
  </si>
  <si>
    <t xml:space="preserve">  #63-64CE</t>
  </si>
  <si>
    <t xml:space="preserve">  no tag??? new pit 64-BAE5</t>
  </si>
  <si>
    <t xml:space="preserve">  dead pit, but palpable</t>
  </si>
  <si>
    <t xml:space="preserve">  transmitter: #148.414 -1.5; dead pit2 . palpable; big w beach</t>
  </si>
  <si>
    <t xml:space="preserve">     870/177   (nest)</t>
  </si>
  <si>
    <t xml:space="preserve">  BB, new pit 6325D66</t>
  </si>
  <si>
    <t>1174</t>
  </si>
  <si>
    <t xml:space="preserve">  BB 12:45</t>
  </si>
  <si>
    <t xml:space="preserve">  BB, PIT OK, blood #24</t>
  </si>
  <si>
    <t>65C</t>
  </si>
  <si>
    <t xml:space="preserve">   new, W patio</t>
  </si>
  <si>
    <t xml:space="preserve">  1/4 way N on trail f/camp</t>
  </si>
  <si>
    <t>513</t>
  </si>
  <si>
    <t xml:space="preserve">  BB 10:08 </t>
  </si>
  <si>
    <t>65D</t>
  </si>
  <si>
    <t>E9</t>
  </si>
  <si>
    <t xml:space="preserve">  New BB no pit E9 #8 toe broken vial #1823.5+1.8 regen swab skin</t>
  </si>
  <si>
    <t>66/0A</t>
  </si>
  <si>
    <t xml:space="preserve">  Al5 house beach</t>
  </si>
  <si>
    <t>66/0B</t>
  </si>
  <si>
    <t>63642BF</t>
  </si>
  <si>
    <t xml:space="preserve">  B34 just up trail f/ camp, new "fem"</t>
  </si>
  <si>
    <t xml:space="preserve">  WCS1  Big Beach Pit 63642BF</t>
  </si>
  <si>
    <t>66/0C</t>
  </si>
  <si>
    <t>94</t>
  </si>
  <si>
    <t>78181B2</t>
  </si>
  <si>
    <t xml:space="preserve">    new  14.92+0.32 marked 6/0</t>
  </si>
  <si>
    <t xml:space="preserve">  tail: 17.6+0.7 regen 6/0</t>
  </si>
  <si>
    <t xml:space="preserve">  23.1+0.6 regen  6/0</t>
  </si>
  <si>
    <t xml:space="preserve">  #2 toe broken, tip regen 6/0</t>
  </si>
  <si>
    <t xml:space="preserve">  tail a bit stubby; #2 toe broken; LB</t>
  </si>
  <si>
    <t xml:space="preserve">  recap but now 66/0, tagged #78181B2, N Rocks, </t>
  </si>
  <si>
    <t xml:space="preserve">  BB ultra=0 pit ok</t>
  </si>
  <si>
    <t>632430E</t>
  </si>
  <si>
    <t>64B7FC</t>
  </si>
  <si>
    <t xml:space="preserve">  'juv'</t>
  </si>
  <si>
    <t xml:space="preserve">  pit 64-B7FC</t>
  </si>
  <si>
    <t xml:space="preserve">  think pit present, but no scan</t>
  </si>
  <si>
    <t xml:space="preserve">  pit dead</t>
  </si>
  <si>
    <t xml:space="preserve">  BB, pit dead, new pit 632430E</t>
  </si>
  <si>
    <t>1046</t>
  </si>
  <si>
    <t>1154</t>
  </si>
  <si>
    <t xml:space="preserve">  BB Pit ok #3 toenail gone</t>
  </si>
  <si>
    <t>1233</t>
  </si>
  <si>
    <t xml:space="preserve">  pit ok, 36.0+2.0 regen HB</t>
  </si>
  <si>
    <t>649932</t>
  </si>
  <si>
    <t xml:space="preserve">  pit 64-9932</t>
  </si>
  <si>
    <t xml:space="preserve">  B40 3/4 N on trail, pit ok</t>
  </si>
  <si>
    <t>48.3</t>
  </si>
  <si>
    <t>2867</t>
  </si>
  <si>
    <t xml:space="preserve">  BB, #20 toe broken, pit ok</t>
  </si>
  <si>
    <t xml:space="preserve">  E Ridge pit ok</t>
  </si>
  <si>
    <t>3984</t>
  </si>
  <si>
    <t xml:space="preserve">  BB 12:20 pit ok</t>
  </si>
  <si>
    <t>66C</t>
  </si>
  <si>
    <t>6FBAE38</t>
  </si>
  <si>
    <t>68A1BF7</t>
  </si>
  <si>
    <t xml:space="preserve">   new, W patio, 11.8 yrs.</t>
  </si>
  <si>
    <t xml:space="preserve">  new pit 68A1BF7 S Coast</t>
  </si>
  <si>
    <t>1152</t>
  </si>
  <si>
    <t>1112</t>
  </si>
  <si>
    <t xml:space="preserve">  failed pit, new pit 6FBAE38, BB</t>
  </si>
  <si>
    <t xml:space="preserve">  pit ok rocks S BB tail stubby [Chuck Knapp]</t>
  </si>
  <si>
    <t xml:space="preserve">  Stubby tail, Pit OK, Skin, BB</t>
  </si>
  <si>
    <t>67/0A</t>
  </si>
  <si>
    <t>63248F0</t>
  </si>
  <si>
    <t xml:space="preserve">  tail tip stubby, no pit</t>
  </si>
  <si>
    <t xml:space="preserve">  BB, new pit 63248F0</t>
  </si>
  <si>
    <t>1733</t>
  </si>
  <si>
    <t>2025</t>
  </si>
  <si>
    <t xml:space="preserve">  BB? Pit ok </t>
  </si>
  <si>
    <t>1898</t>
  </si>
  <si>
    <t>67/0B</t>
  </si>
  <si>
    <t>66FDDC7</t>
  </si>
  <si>
    <t xml:space="preserve">   new, just E of SW beach, 10.8 yrs.</t>
  </si>
  <si>
    <t>578</t>
  </si>
  <si>
    <t>641</t>
  </si>
  <si>
    <t xml:space="preserve">  BB New pit 66FDDC7</t>
  </si>
  <si>
    <t>799</t>
  </si>
  <si>
    <t>822</t>
  </si>
  <si>
    <t xml:space="preserve">  pit missing/lost, BB</t>
  </si>
  <si>
    <t>2270</t>
  </si>
  <si>
    <t>64C648</t>
  </si>
  <si>
    <t xml:space="preserve">  pit 64-C648</t>
  </si>
  <si>
    <t>67C</t>
  </si>
  <si>
    <t xml:space="preserve">   1/3 way on trail</t>
  </si>
  <si>
    <t xml:space="preserve">  CY33 3/4 N on E ridge</t>
  </si>
  <si>
    <t>67D</t>
  </si>
  <si>
    <t>7AC4AAF</t>
  </si>
  <si>
    <t xml:space="preserve">  new S Beach, toe vial #76, skin</t>
  </si>
  <si>
    <t xml:space="preserve">  BB new pit 7AC4AAF toes #8/#9 broken ultra=2</t>
  </si>
  <si>
    <t>pit ok #8 toe is broken BB</t>
  </si>
  <si>
    <t>67E</t>
  </si>
  <si>
    <t>7ABD296</t>
  </si>
  <si>
    <t xml:space="preserve">  New BB new pit 7ABD296 toes #32</t>
  </si>
  <si>
    <t>Big beach; digits #7, 60; processed at night on boat</t>
  </si>
  <si>
    <t>pit ok check sex next time BB</t>
  </si>
  <si>
    <t>68/0A</t>
  </si>
  <si>
    <t xml:space="preserve">  new 16.5+3.0 reg fem?</t>
  </si>
  <si>
    <t xml:space="preserve">  16.8+3.1 regen,  KH3 BB</t>
  </si>
  <si>
    <t xml:space="preserve">  17.4+3.1 regen; #8 toe broken; big w beach</t>
  </si>
  <si>
    <t xml:space="preserve">  BB, 19.1+ 3.1 regen.</t>
  </si>
  <si>
    <t>68/0B</t>
  </si>
  <si>
    <t>572</t>
  </si>
  <si>
    <t>67098C0</t>
  </si>
  <si>
    <t>6CE6942</t>
  </si>
  <si>
    <t xml:space="preserve">  house steps, WAY male! new</t>
  </si>
  <si>
    <t xml:space="preserve">  DY4 half N on E ridge</t>
  </si>
  <si>
    <t xml:space="preserve">  BB New pit 67098C0</t>
  </si>
  <si>
    <t xml:space="preserve">   pit ok, pit falling out, photo taken, pushed1 back in, BB</t>
  </si>
  <si>
    <t xml:space="preserve">  old pit gone new pit 6CE6942 BB</t>
  </si>
  <si>
    <t xml:space="preserve">  BB, PIT OK, blood #80, recently broken tail 25.2</t>
  </si>
  <si>
    <t>68/0C</t>
  </si>
  <si>
    <t>6B37577</t>
  </si>
  <si>
    <t xml:space="preserve">  new; CY31 3/4 N on ridge; 11.8 yrs</t>
  </si>
  <si>
    <t xml:space="preserve">  new pit 6B37577, North end </t>
  </si>
  <si>
    <t>1054</t>
  </si>
  <si>
    <t xml:space="preserve">   Pit ok, NB  ultra=0</t>
  </si>
  <si>
    <t>1312</t>
  </si>
  <si>
    <t xml:space="preserve">     wt wrong?=1085</t>
  </si>
  <si>
    <t xml:space="preserve">   "male"</t>
  </si>
  <si>
    <t>68C</t>
  </si>
  <si>
    <t>654</t>
  </si>
  <si>
    <t>68A00A2</t>
  </si>
  <si>
    <t xml:space="preserve">  new; CY38 N end on E ridge, 11.8 yrs</t>
  </si>
  <si>
    <t xml:space="preserve">  Loc?  </t>
  </si>
  <si>
    <t>751</t>
  </si>
  <si>
    <t xml:space="preserve">  BB 10:15</t>
  </si>
  <si>
    <t xml:space="preserve">  new pit 68A00A2 BB</t>
  </si>
  <si>
    <t xml:space="preserve">  BB #2toe crooked pit ok ca. 30 yrs ultra=6</t>
  </si>
  <si>
    <t>68D</t>
  </si>
  <si>
    <t>7ABC4B2</t>
  </si>
  <si>
    <t xml:space="preserve">  no pit, HB, skin</t>
  </si>
  <si>
    <t>E5</t>
  </si>
  <si>
    <t xml:space="preserve">  BB, pit new 7ABC4B2 E5, swab</t>
  </si>
  <si>
    <t>Q58</t>
  </si>
  <si>
    <t>Big beach; swab; poop #11; digits #8, 60</t>
  </si>
  <si>
    <t>69/0A</t>
  </si>
  <si>
    <t>6364BA2</t>
  </si>
  <si>
    <t>1815</t>
  </si>
  <si>
    <t xml:space="preserve">  half way N on E beach, new pit 6364BA2</t>
  </si>
  <si>
    <t>2125</t>
  </si>
  <si>
    <t xml:space="preserve">  WCS12!? S end E ridge pit Ok ca.14.5 yr</t>
  </si>
  <si>
    <t xml:space="preserve">  half way on Ridge Pit ok</t>
  </si>
  <si>
    <t>3350</t>
  </si>
  <si>
    <t xml:space="preserve">  PIT 6364BA2 [Chuck&amp;Kirsten] BB</t>
  </si>
  <si>
    <t xml:space="preserve">  Pit ok; SE ridge </t>
  </si>
  <si>
    <t>2888</t>
  </si>
  <si>
    <t xml:space="preserve">  pit ok, East Ridge, #50 toe nail gone, skin </t>
  </si>
  <si>
    <t>2845</t>
  </si>
  <si>
    <t xml:space="preserve">  pit ok, camp, S60</t>
  </si>
  <si>
    <t>69/0B</t>
  </si>
  <si>
    <t xml:space="preserve">   new, SW point, 14.8+ yrs.; . nested 10/07, 845/197 (SVL=31.0)</t>
  </si>
  <si>
    <t>-/-/2003</t>
  </si>
  <si>
    <t xml:space="preserve">    nested after 7 July  845/193</t>
  </si>
  <si>
    <t>139</t>
  </si>
  <si>
    <t xml:space="preserve">  female!</t>
  </si>
  <si>
    <t>273</t>
  </si>
  <si>
    <t xml:space="preserve">  fem!, #8 toe broken, B9 just NE house</t>
  </si>
  <si>
    <t xml:space="preserve">  #8 toe broken; big w beach</t>
  </si>
  <si>
    <t xml:space="preserve">  WCS 4 Big Beach #8  Broken</t>
  </si>
  <si>
    <t>69C</t>
  </si>
  <si>
    <t>1CA38A49</t>
  </si>
  <si>
    <t xml:space="preserve">  15.2+5.2 regen  new 11.5yrs?</t>
  </si>
  <si>
    <t xml:space="preserve">  17.5+5.5 pit 1CA38A49</t>
  </si>
  <si>
    <t xml:space="preserve">  house beach, 17.4+5.5 reg, pit ok</t>
  </si>
  <si>
    <t xml:space="preserve">  17.5+5.7; pit ok; DY31 3/4 N on E ridge</t>
  </si>
  <si>
    <t xml:space="preserve">  camp, pit ok, 17.5+5.7 regen.</t>
  </si>
  <si>
    <t xml:space="preserve">  17.9+5.6 regen Loc?  Pit ok</t>
  </si>
  <si>
    <t>69D</t>
  </si>
  <si>
    <t>66FDEF3</t>
  </si>
  <si>
    <t xml:space="preserve">   blood  pit 66FDEF3  #8 broken</t>
  </si>
  <si>
    <t>553</t>
  </si>
  <si>
    <t xml:space="preserve">  pit ok #8 toe broken HB</t>
  </si>
  <si>
    <t>542</t>
  </si>
  <si>
    <t xml:space="preserve">  House beach, PIT OK, 66FDEF3</t>
  </si>
  <si>
    <t>69E</t>
  </si>
  <si>
    <t>1.9</t>
  </si>
  <si>
    <t>982000407478902</t>
  </si>
  <si>
    <t xml:space="preserve">  rocks S BB new PIT 982000407478902 needs clips</t>
  </si>
  <si>
    <t>pit okay no clips BB</t>
  </si>
  <si>
    <t>6A</t>
  </si>
  <si>
    <t xml:space="preserve">   15.5 yrs?  </t>
  </si>
  <si>
    <t xml:space="preserve">  stubby </t>
  </si>
  <si>
    <t>1903</t>
  </si>
  <si>
    <t xml:space="preserve">  stubby</t>
  </si>
  <si>
    <t>6B</t>
  </si>
  <si>
    <t xml:space="preserve"> must be natural 20.5 yrs?</t>
  </si>
  <si>
    <t>3280</t>
  </si>
  <si>
    <t>6C</t>
  </si>
  <si>
    <t xml:space="preserve"> entire finger gone naturl 8.5 yrs?</t>
  </si>
  <si>
    <t xml:space="preserve"> Toe completely gone</t>
  </si>
  <si>
    <t>6D</t>
  </si>
  <si>
    <t>F56996</t>
  </si>
  <si>
    <t xml:space="preserve">  new; pit F56996; DY113 half N on E ridge</t>
  </si>
  <si>
    <t xml:space="preserve">  pit ok Center of island</t>
  </si>
  <si>
    <t xml:space="preserve">  House beach, PIT OK, blood #63</t>
  </si>
  <si>
    <t xml:space="preserve">  Pit ok; N end </t>
  </si>
  <si>
    <t>Q75</t>
  </si>
  <si>
    <t>Big beach; swab; poop collected</t>
  </si>
  <si>
    <t>7/0A</t>
  </si>
  <si>
    <t xml:space="preserve">  stubtail  female?</t>
  </si>
  <si>
    <t>7/0B</t>
  </si>
  <si>
    <t>61D3AE</t>
  </si>
  <si>
    <t xml:space="preserve">  new, female?</t>
  </si>
  <si>
    <t xml:space="preserve">  B21 beach SW camp, pit 61-D3AE</t>
  </si>
  <si>
    <t>729</t>
  </si>
  <si>
    <t xml:space="preserve">  WCS29 S of camp pit ok</t>
  </si>
  <si>
    <t xml:space="preserve"> 15 m up trail f/camp 2:56 Pit ok</t>
  </si>
  <si>
    <t xml:space="preserve">  pit ok  south end</t>
  </si>
  <si>
    <t xml:space="preserve">   BB pit ok weight=980? 1980? ultra=5</t>
  </si>
  <si>
    <t>7/0C</t>
  </si>
  <si>
    <t>63582A</t>
  </si>
  <si>
    <t xml:space="preserve">  new  pit 63582A 9.5 yrs?</t>
  </si>
  <si>
    <t>70/0A</t>
  </si>
  <si>
    <t>118</t>
  </si>
  <si>
    <t>70/0B</t>
  </si>
  <si>
    <t>68A0D32</t>
  </si>
  <si>
    <t xml:space="preserve">  B33 island center, 20.1+1.5, new</t>
  </si>
  <si>
    <t>358</t>
  </si>
  <si>
    <t xml:space="preserve">  100' N on trail 21.7+1.7 regen</t>
  </si>
  <si>
    <t xml:space="preserve">  WCS30 23.7+1.7 regen 2/3 N on E beach</t>
  </si>
  <si>
    <t xml:space="preserve">  BB 12:45 25.1+1.7 </t>
  </si>
  <si>
    <t xml:space="preserve">  new pit 68A0D32, 29.5+1.3 regen E Ridge </t>
  </si>
  <si>
    <t xml:space="preserve">  pit ok BB  31.8+2.0 regen</t>
  </si>
  <si>
    <t>1301</t>
  </si>
  <si>
    <t xml:space="preserve">  E. Ridge, PIT OK, 32.0+2.0 regen, blood #41</t>
  </si>
  <si>
    <t xml:space="preserve">  pit OK, BB, tail regen 34.0+2.0</t>
  </si>
  <si>
    <t xml:space="preserve">  pit ok BB tail 33.8+2.1 [Chuck Knapp]</t>
  </si>
  <si>
    <t xml:space="preserve">  34.8+2.3 regen, pit ok, HB   blood</t>
  </si>
  <si>
    <t>70/0C</t>
  </si>
  <si>
    <t>64CE36A</t>
  </si>
  <si>
    <t xml:space="preserve">  near house beach; new</t>
  </si>
  <si>
    <t xml:space="preserve">  in house</t>
  </si>
  <si>
    <t xml:space="preserve">  Big Beach PIT 64CE36A  TO HALF MOON CAY</t>
  </si>
  <si>
    <t>70/0D</t>
  </si>
  <si>
    <t>6B35DD2</t>
  </si>
  <si>
    <t xml:space="preserve">   big W beach "recap" problem 9.8 yrs</t>
  </si>
  <si>
    <t xml:space="preserve">  kitchen  caught in May</t>
  </si>
  <si>
    <t xml:space="preserve">  pit gone, New pit 6B35DD2, East Point </t>
  </si>
  <si>
    <t xml:space="preserve">  11.5yrs?</t>
  </si>
  <si>
    <t>F848B9</t>
  </si>
  <si>
    <t xml:space="preserve">  new natural mark</t>
  </si>
  <si>
    <t>604</t>
  </si>
  <si>
    <t xml:space="preserve">  pit F848B9</t>
  </si>
  <si>
    <t xml:space="preserve">  pit #F8-48B9</t>
  </si>
  <si>
    <t xml:space="preserve">  SS5 house beach     </t>
  </si>
  <si>
    <t xml:space="preserve">     912/186   (nest)</t>
  </si>
  <si>
    <t xml:space="preserve">   BM=640 just nested House beach</t>
  </si>
  <si>
    <t xml:space="preserve">  WCS20  upper house beach pit ok</t>
  </si>
  <si>
    <t xml:space="preserve">  HB 2:40 Pit ok</t>
  </si>
  <si>
    <t xml:space="preserve">  BB, PIT OK blood #42</t>
  </si>
  <si>
    <t>70C</t>
  </si>
  <si>
    <t>64D112B</t>
  </si>
  <si>
    <t xml:space="preserve">  new; #9 toe broken; rocks s BB 10.8 yrs</t>
  </si>
  <si>
    <t xml:space="preserve">  Pit 64D112B    NE ridge</t>
  </si>
  <si>
    <t xml:space="preserve">  #9 toe broken, pit ok HB</t>
  </si>
  <si>
    <t xml:space="preserve">  PIT 64D112B [Chuck&amp;Kirsten] BB</t>
  </si>
  <si>
    <t>70D</t>
  </si>
  <si>
    <t>68A2C09</t>
  </si>
  <si>
    <t xml:space="preserve">  new; big w beach   11.8 yrs</t>
  </si>
  <si>
    <t xml:space="preserve">  new pit 68A2C09 Interior</t>
  </si>
  <si>
    <t xml:space="preserve">  pit ok, blood taken #1, BB, blood </t>
  </si>
  <si>
    <t xml:space="preserve">  PIT OK, skin, Big Beach </t>
  </si>
  <si>
    <t xml:space="preserve">  pit ok, BB, dorsal=63 nuchal=19</t>
  </si>
  <si>
    <t>70E</t>
  </si>
  <si>
    <t>7827730</t>
  </si>
  <si>
    <t xml:space="preserve">  new?  pit #7827730, SE point,must be natural #70</t>
  </si>
  <si>
    <t xml:space="preserve">  no pit, S. Rocks, skin</t>
  </si>
  <si>
    <t>71/0A</t>
  </si>
  <si>
    <t>6E1764D</t>
  </si>
  <si>
    <t>7069A8</t>
  </si>
  <si>
    <t xml:space="preserve">  pit 70-69A8; big w beach</t>
  </si>
  <si>
    <t xml:space="preserve">  BB, blood #2, pit tag apparently eroded out(photoed), inserted NEW PIT 6E1764D</t>
  </si>
  <si>
    <t>71/0B</t>
  </si>
  <si>
    <t xml:space="preserve">  south end, new  (10.7 yrs)</t>
  </si>
  <si>
    <t xml:space="preserve">  rocks S of big beach</t>
  </si>
  <si>
    <t>71/6A</t>
  </si>
  <si>
    <t>281</t>
  </si>
  <si>
    <t>706EC2</t>
  </si>
  <si>
    <t xml:space="preserve">  new; not clipped!; pit 706EC2;</t>
  </si>
  <si>
    <t xml:space="preserve">  NEW HB 3:05</t>
  </si>
  <si>
    <t>1434</t>
  </si>
  <si>
    <t>71/6B</t>
  </si>
  <si>
    <t xml:space="preserve">  New, no pit BB  11.7 yrs?</t>
  </si>
  <si>
    <t>71/7A</t>
  </si>
  <si>
    <t xml:space="preserve">  NEW N.end of Ridge skinny 24.5+4.5</t>
  </si>
  <si>
    <t>71/7B</t>
  </si>
  <si>
    <t>511</t>
  </si>
  <si>
    <t>6CEBD5E</t>
  </si>
  <si>
    <t xml:space="preserve">  New, BB  8.7 yrs?</t>
  </si>
  <si>
    <t xml:space="preserve">  BB, NEW PIT 6CEBD5E</t>
  </si>
  <si>
    <t xml:space="preserve">    Dead in crotch of tree behind BB</t>
  </si>
  <si>
    <t>71/8A</t>
  </si>
  <si>
    <t>7816A69</t>
  </si>
  <si>
    <t xml:space="preserve">  NEW N. Ridge </t>
  </si>
  <si>
    <t>1003</t>
  </si>
  <si>
    <t xml:space="preserve">  tagged #7816A69, S Rocks, skin</t>
  </si>
  <si>
    <t>71/8B</t>
  </si>
  <si>
    <t>75306E8</t>
  </si>
  <si>
    <t xml:space="preserve">  New pit 75306E8; BB </t>
  </si>
  <si>
    <t>71/9A</t>
  </si>
  <si>
    <t>67067BD</t>
  </si>
  <si>
    <t xml:space="preserve">  NEW Inland from Loo Beach sPit 67067BD 29.5+3.1 ca. 13.7 yrs</t>
  </si>
  <si>
    <t>71/9B</t>
  </si>
  <si>
    <t>6E1764C</t>
  </si>
  <si>
    <t xml:space="preserve">  New, BB  11.7 yrs?</t>
  </si>
  <si>
    <t xml:space="preserve">  new pit 6E1764C BB</t>
  </si>
  <si>
    <t xml:space="preserve">  BB, PIT OK, blood #15, tail constricted at end</t>
  </si>
  <si>
    <t xml:space="preserve">  pit ok, Big Beach 18.7? yrs</t>
  </si>
  <si>
    <t>636AA6</t>
  </si>
  <si>
    <t xml:space="preserve">  SV=33.6??</t>
  </si>
  <si>
    <t xml:space="preserve">  pit 63-6AA6</t>
  </si>
  <si>
    <t xml:space="preserve">   island center; 856/177 (nest)</t>
  </si>
  <si>
    <t xml:space="preserve">     856/178   (nest)</t>
  </si>
  <si>
    <t>1552</t>
  </si>
  <si>
    <t xml:space="preserve">  BB, PIT OK 636AA6, blood #98</t>
  </si>
  <si>
    <t xml:space="preserve">  pit OK, BB, #20 toenail missing </t>
  </si>
  <si>
    <t xml:space="preserve">   pit ok   BB  skinny [Chuck Knapp]</t>
  </si>
  <si>
    <t>71B</t>
  </si>
  <si>
    <t>882</t>
  </si>
  <si>
    <t>64C7D4</t>
  </si>
  <si>
    <t xml:space="preserve">  rite back scar  new 10.5yrs?</t>
  </si>
  <si>
    <t xml:space="preserve">  pit 64-C7D4</t>
  </si>
  <si>
    <t>1524</t>
  </si>
  <si>
    <t>71C</t>
  </si>
  <si>
    <t xml:space="preserve">   new, patio, 10.8 yrs </t>
  </si>
  <si>
    <t>71D</t>
  </si>
  <si>
    <t>7839836</t>
  </si>
  <si>
    <t xml:space="preserve">  new, E Ridge, toe vial #70, skin</t>
  </si>
  <si>
    <t xml:space="preserve">  BB digit #2 kinked; NEW PIT 7839836 G108 blood</t>
  </si>
  <si>
    <t>3150</t>
  </si>
  <si>
    <t xml:space="preserve"> pit ok BB #2 toe broken</t>
  </si>
  <si>
    <t>72/0A</t>
  </si>
  <si>
    <t xml:space="preserve">  DY119 1/4 N on E ridge</t>
  </si>
  <si>
    <t>72/0B</t>
  </si>
  <si>
    <t xml:space="preserve">   new, 3/4 N on E beach, 14.8 yrs</t>
  </si>
  <si>
    <t>72/6A</t>
  </si>
  <si>
    <t xml:space="preserve">  NEW North end East Ridge</t>
  </si>
  <si>
    <t>72/7A</t>
  </si>
  <si>
    <t>72/8A</t>
  </si>
  <si>
    <t xml:space="preserve">  NEW Inland of Loo</t>
  </si>
  <si>
    <t>72/9A</t>
  </si>
  <si>
    <t>6DF8673</t>
  </si>
  <si>
    <t xml:space="preserve">  NEW HB "female"</t>
  </si>
  <si>
    <t xml:space="preserve">  18.2+2.4 regen, HB</t>
  </si>
  <si>
    <t xml:space="preserve">  regen 19.7+2.4 HB</t>
  </si>
  <si>
    <t xml:space="preserve">  House beach, 21.5+2.5 regen</t>
  </si>
  <si>
    <t xml:space="preserve">  new pit 6DF8673, BB, tail regen 24.0+2.5</t>
  </si>
  <si>
    <t xml:space="preserve">  28.0+2.8 regen, pit ok, BB</t>
  </si>
  <si>
    <t xml:space="preserve">  Regen 32.3 + 3.2, Pit OK, Skin, BB</t>
  </si>
  <si>
    <t xml:space="preserve">  pit ok, BB, 34.5+3.1 regen "female"</t>
  </si>
  <si>
    <t>C292</t>
  </si>
  <si>
    <t xml:space="preserve">  Chuck BB pit ok  TL = 39.5  male growth!</t>
  </si>
  <si>
    <t xml:space="preserve">  BB pit ok regen 37.7+3.2  Check sex</t>
  </si>
  <si>
    <t>2165</t>
  </si>
  <si>
    <t>38.8+2.6</t>
  </si>
  <si>
    <t>1436</t>
  </si>
  <si>
    <t xml:space="preserve">  "female?"</t>
  </si>
  <si>
    <t>77D21E</t>
  </si>
  <si>
    <t xml:space="preserve">  pit 77-D21E</t>
  </si>
  <si>
    <t>1077</t>
  </si>
  <si>
    <t xml:space="preserve">     799/151   (nest)</t>
  </si>
  <si>
    <t>798</t>
  </si>
  <si>
    <t xml:space="preserve">  Big Beach, Pit OK, skinny</t>
  </si>
  <si>
    <t>828</t>
  </si>
  <si>
    <t xml:space="preserve">  pit ok, BB, skin, tail slightly stubby</t>
  </si>
  <si>
    <t>72C</t>
  </si>
  <si>
    <t xml:space="preserve">  #2 broken, made 72; new</t>
  </si>
  <si>
    <t>72D</t>
  </si>
  <si>
    <t>778</t>
  </si>
  <si>
    <t>7ABC00C</t>
  </si>
  <si>
    <t xml:space="preserve">  Big beach, new, toes, no pit</t>
  </si>
  <si>
    <t>C212</t>
  </si>
  <si>
    <t xml:space="preserve">  pit #7ABC00C,  BB, C212</t>
  </si>
  <si>
    <t>C293</t>
  </si>
  <si>
    <t xml:space="preserve">  BB pit ok  G114 blood</t>
  </si>
  <si>
    <t>73/0A</t>
  </si>
  <si>
    <t xml:space="preserve">  new  "female"</t>
  </si>
  <si>
    <t>73/0B</t>
  </si>
  <si>
    <t>6365920</t>
  </si>
  <si>
    <t xml:space="preserve">  big W beach   new</t>
  </si>
  <si>
    <t xml:space="preserve">  Pit 6365920 Big Beach </t>
  </si>
  <si>
    <t xml:space="preserve">   DEAD, bloated Pit 6365920</t>
  </si>
  <si>
    <t>73/6A</t>
  </si>
  <si>
    <t xml:space="preserve">  NEW  N. Ridge</t>
  </si>
  <si>
    <t>73/7A</t>
  </si>
  <si>
    <t xml:space="preserve">  NEW N. Ridge</t>
  </si>
  <si>
    <t>73/8A</t>
  </si>
  <si>
    <t xml:space="preserve">  N rocks; Skin </t>
  </si>
  <si>
    <t>73/9A</t>
  </si>
  <si>
    <t xml:space="preserve">  NEW N. Ridge #9 broken</t>
  </si>
  <si>
    <t>73/9B</t>
  </si>
  <si>
    <t>7816FEE</t>
  </si>
  <si>
    <t xml:space="preserve">  pit #7816FEE, N Rocks</t>
  </si>
  <si>
    <t xml:space="preserve">  "female"</t>
  </si>
  <si>
    <t>"male"</t>
  </si>
  <si>
    <t>73B</t>
  </si>
  <si>
    <t>708166</t>
  </si>
  <si>
    <t xml:space="preserve">  #70-8166</t>
  </si>
  <si>
    <t xml:space="preserve">  TK26 loo beach, 40.4+1.7 regen, pit ok</t>
  </si>
  <si>
    <t xml:space="preserve">  41.0+1.9 regen; pit ok; big w beach</t>
  </si>
  <si>
    <t>3339</t>
  </si>
  <si>
    <t xml:space="preserve">  42.6+2.0 regen  SW rocks Pit Ok</t>
  </si>
  <si>
    <t xml:space="preserve">   Dead 100' S BB; pit confirmed</t>
  </si>
  <si>
    <t>73C</t>
  </si>
  <si>
    <t>68A0FF9</t>
  </si>
  <si>
    <t xml:space="preserve">   new, 1/4 way on trail, 6.8 yrs</t>
  </si>
  <si>
    <t xml:space="preserve">  DY118 1/3 N on E ridge</t>
  </si>
  <si>
    <t xml:space="preserve">  new pit 68A0FF9 E Ridge</t>
  </si>
  <si>
    <t xml:space="preserve">  South Beach, Pit OK</t>
  </si>
  <si>
    <t>73D</t>
  </si>
  <si>
    <t xml:space="preserve">  new, N Rocks, toe vial #81, skinny</t>
  </si>
  <si>
    <t>825912B</t>
  </si>
  <si>
    <t>missing right eye very skinny new new pit 825912B BB</t>
  </si>
  <si>
    <t>74/0A</t>
  </si>
  <si>
    <t xml:space="preserve">  new  #9 broken toe 9.5yrs?</t>
  </si>
  <si>
    <t>717</t>
  </si>
  <si>
    <t>74/0B</t>
  </si>
  <si>
    <t>672A0FF</t>
  </si>
  <si>
    <t xml:space="preserve">   new, camp, 7.8 yrs.</t>
  </si>
  <si>
    <t xml:space="preserve">  50 paces N on trail f/camp</t>
  </si>
  <si>
    <t xml:space="preserve">  new pit 672A0FF BB</t>
  </si>
  <si>
    <t xml:space="preserve">  pit ok, East Beach</t>
  </si>
  <si>
    <t xml:space="preserve">  Pit ok; S end </t>
  </si>
  <si>
    <t xml:space="preserve">  BB, PIT OK    </t>
  </si>
  <si>
    <t xml:space="preserve">  pit ok,  east ridge, skin</t>
  </si>
  <si>
    <t>74/6A</t>
  </si>
  <si>
    <t xml:space="preserve">  NEW, half way along Ridge 6.2+2.0</t>
  </si>
  <si>
    <t>74/7A</t>
  </si>
  <si>
    <t>670A39E</t>
  </si>
  <si>
    <t xml:space="preserve">  NEW, "NW", Pit 670A39E ~12.7 yrs</t>
  </si>
  <si>
    <t>74/7B</t>
  </si>
  <si>
    <t>6DF5536</t>
  </si>
  <si>
    <t xml:space="preserve">  New, BB   11.7 yrs?</t>
  </si>
  <si>
    <t xml:space="preserve">  S. Rocks, new PIT 6DF5536</t>
  </si>
  <si>
    <t>G23</t>
  </si>
  <si>
    <t xml:space="preserve">  Chuck BB pit ok skinny ultra=8</t>
  </si>
  <si>
    <t>74/8A</t>
  </si>
  <si>
    <t>7534174</t>
  </si>
  <si>
    <t xml:space="preserve">  NEW, Behind House  male?</t>
  </si>
  <si>
    <t>556</t>
  </si>
  <si>
    <t xml:space="preserve">  pit 7534174, HB, #9 toe broken, Female!</t>
  </si>
  <si>
    <t xml:space="preserve">  HB, #2 &amp; #9 toes broken</t>
  </si>
  <si>
    <t xml:space="preserve">  HB #2 and 9 broken pit ok ultra=0</t>
  </si>
  <si>
    <t>74/8B</t>
  </si>
  <si>
    <t>753991C</t>
  </si>
  <si>
    <t xml:space="preserve">  new, no pit, Female?, House Ridge</t>
  </si>
  <si>
    <t xml:space="preserve">  East Beach</t>
  </si>
  <si>
    <t xml:space="preserve">  East Ridge, Pit 753991C</t>
  </si>
  <si>
    <t xml:space="preserve">  pit ok, S Beach</t>
  </si>
  <si>
    <t xml:space="preserve">  N Rocks, No pit ok ultra=6</t>
  </si>
  <si>
    <t>pit ok Northside Back Beach</t>
  </si>
  <si>
    <t>74/9A</t>
  </si>
  <si>
    <t xml:space="preserve">  NEW, Rocks behind House </t>
  </si>
  <si>
    <t>74/9B</t>
  </si>
  <si>
    <t>7826B3D</t>
  </si>
  <si>
    <t xml:space="preserve">  New, BB  15.7 yrs?</t>
  </si>
  <si>
    <t xml:space="preserve">  tagged #7826B3D, BB, skin</t>
  </si>
  <si>
    <t xml:space="preserve">  pit ok,  rocks south of BB</t>
  </si>
  <si>
    <t>Q62</t>
  </si>
  <si>
    <t>Big beach; swab; semi-skinny body condition; digits #4, 9, 70</t>
  </si>
  <si>
    <t>707D03</t>
  </si>
  <si>
    <t>854</t>
  </si>
  <si>
    <t xml:space="preserve">  "male ?"</t>
  </si>
  <si>
    <t xml:space="preserve">  pit 70-7D03</t>
  </si>
  <si>
    <t>74B</t>
  </si>
  <si>
    <t>706227</t>
  </si>
  <si>
    <t>1605</t>
  </si>
  <si>
    <t xml:space="preserve">  pit 70-6227</t>
  </si>
  <si>
    <t>3035</t>
  </si>
  <si>
    <t xml:space="preserve">  pit ok,  house beach. </t>
  </si>
  <si>
    <t>3455</t>
  </si>
  <si>
    <t xml:space="preserve">  pit ok; KL1 btw house beach &amp; E ridge</t>
  </si>
  <si>
    <t>3606</t>
  </si>
  <si>
    <t>74C</t>
  </si>
  <si>
    <t xml:space="preserve">   new, 3/4 way on trail, #9 broken, 6.8 yrs</t>
  </si>
  <si>
    <t>74D</t>
  </si>
  <si>
    <t>7ABCCE1</t>
  </si>
  <si>
    <t xml:space="preserve">  new, S Beach, toe vial #71, #9 toe broken</t>
  </si>
  <si>
    <t xml:space="preserve">  pit #7ABCCE1, BB, #9 toe broken</t>
  </si>
  <si>
    <t>74E</t>
  </si>
  <si>
    <t xml:space="preserve">  new, HB, toe vial #102</t>
  </si>
  <si>
    <t>825E5A9</t>
  </si>
  <si>
    <t>recap new pit 825E5A9 NW rocks</t>
  </si>
  <si>
    <t>75/0A</t>
  </si>
  <si>
    <t xml:space="preserve">  10.5 yrs? "male"</t>
  </si>
  <si>
    <t xml:space="preserve">  female !!</t>
  </si>
  <si>
    <t>75/0B</t>
  </si>
  <si>
    <t>66FDD7B</t>
  </si>
  <si>
    <t xml:space="preserve">   new, N end E ridge, 10.8 yrs</t>
  </si>
  <si>
    <t xml:space="preserve">  Loc?  Pit ok</t>
  </si>
  <si>
    <t xml:space="preserve">  Loo Beach New pit 66FDD7B</t>
  </si>
  <si>
    <t>C56</t>
  </si>
  <si>
    <t xml:space="preserve">  pit ok, C56 BB no ventral stripe, TL vol 88</t>
  </si>
  <si>
    <t xml:space="preserve">  BB pit ok  ultra=8</t>
  </si>
  <si>
    <t>75/6A</t>
  </si>
  <si>
    <t>6B34C09</t>
  </si>
  <si>
    <t xml:space="preserve">  pit 6B34C09. North end of East Beach</t>
  </si>
  <si>
    <t>75/6B</t>
  </si>
  <si>
    <t>782688A</t>
  </si>
  <si>
    <t xml:space="preserve">  New, SW Coast</t>
  </si>
  <si>
    <t xml:space="preserve">  interior</t>
  </si>
  <si>
    <t xml:space="preserve">  tagged #782688A, BB</t>
  </si>
  <si>
    <t>75/7A</t>
  </si>
  <si>
    <t>6FB8A9D</t>
  </si>
  <si>
    <t xml:space="preserve">  BB, NO PIT, blood #29</t>
  </si>
  <si>
    <t xml:space="preserve">  new pit 6FB8A9D, BB skin </t>
  </si>
  <si>
    <t xml:space="preserve">  pit ok, skinny, skin, Big Beach </t>
  </si>
  <si>
    <t xml:space="preserve">  BB sexed as F pit ok G100 blood</t>
  </si>
  <si>
    <t xml:space="preserve">   South ridge dead</t>
  </si>
  <si>
    <t>75/7B</t>
  </si>
  <si>
    <t xml:space="preserve">  New, SW Rocks 9.7 yrs?</t>
  </si>
  <si>
    <t>75/8A</t>
  </si>
  <si>
    <t>6DF9970</t>
  </si>
  <si>
    <t xml:space="preserve">  new pit 6DF9970 BB</t>
  </si>
  <si>
    <t>75/8B</t>
  </si>
  <si>
    <t>780EEA4</t>
  </si>
  <si>
    <t xml:space="preserve">  New, tail stubby HB</t>
  </si>
  <si>
    <t xml:space="preserve">  tail stubby 29.1, BB </t>
  </si>
  <si>
    <t xml:space="preserve">  Pit 780EEA4, Tail a bit stubby, Big Beach </t>
  </si>
  <si>
    <t xml:space="preserve">  pit ok BB skin S30 ultra 0+0</t>
  </si>
  <si>
    <t>687</t>
  </si>
  <si>
    <t xml:space="preserve">  pit ok,  BB, skin, tail a bit stubby</t>
  </si>
  <si>
    <t>75/9A</t>
  </si>
  <si>
    <t>444</t>
  </si>
  <si>
    <t>6CE6D34</t>
  </si>
  <si>
    <t xml:space="preserve">  new pit 6CE6D34 BB</t>
  </si>
  <si>
    <t xml:space="preserve">  BB, PIT OK, blood #17</t>
  </si>
  <si>
    <t xml:space="preserve">  pit OK, BB  </t>
  </si>
  <si>
    <t>1593</t>
  </si>
  <si>
    <t xml:space="preserve">  pit ok,  BB, dorsal=61, nuchal=21, P2</t>
  </si>
  <si>
    <t>75/9B</t>
  </si>
  <si>
    <t>6DFAB21</t>
  </si>
  <si>
    <t xml:space="preserve">  rocks b/w BB and House Beach, blood #39</t>
  </si>
  <si>
    <t xml:space="preserve">  new pit 6DFAB21, BB</t>
  </si>
  <si>
    <t xml:space="preserve">  pit ok BB S23 ultra 2+2see 75A</t>
  </si>
  <si>
    <t>F5A1D4</t>
  </si>
  <si>
    <t xml:space="preserve">  #F5-A1D4  forgot tail </t>
  </si>
  <si>
    <t xml:space="preserve">   832/159 (nest)</t>
  </si>
  <si>
    <t>1137</t>
  </si>
  <si>
    <t>1472</t>
  </si>
  <si>
    <t xml:space="preserve">  house beach, pit ok </t>
  </si>
  <si>
    <t>1548</t>
  </si>
  <si>
    <t xml:space="preserve">  pit ok, BB #90 natural so called 75/90</t>
  </si>
  <si>
    <t xml:space="preserve">   carcass found in house (pit ok)[75A]</t>
  </si>
  <si>
    <t>75B</t>
  </si>
  <si>
    <t>6363A1</t>
  </si>
  <si>
    <t xml:space="preserve">  new, 9.5 yrs?</t>
  </si>
  <si>
    <t xml:space="preserve">  tip bent</t>
  </si>
  <si>
    <t>953</t>
  </si>
  <si>
    <t xml:space="preserve">  pit 63-63A1</t>
  </si>
  <si>
    <t xml:space="preserve">   carcass found on N rocks pit ok </t>
  </si>
  <si>
    <t>75C</t>
  </si>
  <si>
    <t xml:space="preserve">  new female? 1/2 way N on trail</t>
  </si>
  <si>
    <t>75D</t>
  </si>
  <si>
    <t>7826D2C</t>
  </si>
  <si>
    <t xml:space="preserve">  House Beach, new, toes, skin, no pit</t>
  </si>
  <si>
    <t xml:space="preserve">  tagged #7826D2C, N Rocks, skin</t>
  </si>
  <si>
    <t>76/0A</t>
  </si>
  <si>
    <t>76/0B</t>
  </si>
  <si>
    <t>7817472</t>
  </si>
  <si>
    <t xml:space="preserve">   new 20.0+1.4; regen W of patio</t>
  </si>
  <si>
    <t xml:space="preserve">  just W of camp, 20.7+1.1 regen</t>
  </si>
  <si>
    <t xml:space="preserve">  24.1+1.2 regen SW Beach </t>
  </si>
  <si>
    <t xml:space="preserve">  10 m W camp 3:04 24.2+1.2</t>
  </si>
  <si>
    <t>667</t>
  </si>
  <si>
    <t xml:space="preserve">  29.5+1.2 regen BB</t>
  </si>
  <si>
    <t xml:space="preserve">  30.6+1.3 Regen, pit 7817472, Big Beach, Skin </t>
  </si>
  <si>
    <t xml:space="preserve">  pit ok, camp 31+1.3 regen, S54 ultra 2+2</t>
  </si>
  <si>
    <t xml:space="preserve">  pit ok, camp, tip regen 33.0, skin</t>
  </si>
  <si>
    <t xml:space="preserve">  BB pit ok  G99 blood   stubby tail tip= 31.9</t>
  </si>
  <si>
    <t xml:space="preserve">  BB pit ok ultra regen 31.5+1.5 ultra=3</t>
  </si>
  <si>
    <t>76/0C</t>
  </si>
  <si>
    <t xml:space="preserve">  new 1/3 way N on trail 13.8 yrs</t>
  </si>
  <si>
    <t xml:space="preserve">  Big beach</t>
  </si>
  <si>
    <t xml:space="preserve">  BB 10:25 really skinny</t>
  </si>
  <si>
    <t>76/7A</t>
  </si>
  <si>
    <t>68A251E</t>
  </si>
  <si>
    <t xml:space="preserve">  15.0+3.3 regen male?</t>
  </si>
  <si>
    <t xml:space="preserve">  16.4+3.6 regen</t>
  </si>
  <si>
    <t>319</t>
  </si>
  <si>
    <t xml:space="preserve">  17.7+3.5; DY35 3/4 N on E ridge</t>
  </si>
  <si>
    <t>527</t>
  </si>
  <si>
    <t xml:space="preserve">  btw BB &amp; House beach, 19.0+3.8 regen.  </t>
  </si>
  <si>
    <t xml:space="preserve">  20.0+3.9 regen  Big Beach </t>
  </si>
  <si>
    <t xml:space="preserve">  BB 10:08 21.7+4.0</t>
  </si>
  <si>
    <t>1442</t>
  </si>
  <si>
    <t xml:space="preserve">  new pit 68A251E, 27.3+4.4 regen BB</t>
  </si>
  <si>
    <t>1704</t>
  </si>
  <si>
    <t xml:space="preserve">  28.9+4.6 regen pit ok BB</t>
  </si>
  <si>
    <t xml:space="preserve">  30.2+4.6 PIT 68A251E [Chk&amp;Kr] E ridge</t>
  </si>
  <si>
    <t xml:space="preserve">   BB, caught in March, blood taken then</t>
  </si>
  <si>
    <t>222</t>
  </si>
  <si>
    <t>9689AC</t>
  </si>
  <si>
    <t>6366A4</t>
  </si>
  <si>
    <t xml:space="preserve">  pit  63-66A4</t>
  </si>
  <si>
    <t xml:space="preserve">  dead pit, can"Žt palpate </t>
  </si>
  <si>
    <t xml:space="preserve">  old pit feels broken; new pit 96-89AC;2 . big w beach</t>
  </si>
  <si>
    <t xml:space="preserve">    879/197   (nest)</t>
  </si>
  <si>
    <t xml:space="preserve">  BB, pit ok </t>
  </si>
  <si>
    <t>76B</t>
  </si>
  <si>
    <t>64CF523</t>
  </si>
  <si>
    <t xml:space="preserve">   inland from big W beach</t>
  </si>
  <si>
    <t xml:space="preserve">  WCS19 Pit 64CF523 b/w house &amp; E beach ca 20.5yr </t>
  </si>
  <si>
    <t xml:space="preserve">  LOC=? Pit ok</t>
  </si>
  <si>
    <t>2492</t>
  </si>
  <si>
    <t xml:space="preserve">  N end of Ridge, PIT OK, blood #53</t>
  </si>
  <si>
    <t>2288</t>
  </si>
  <si>
    <t xml:space="preserve">  pit ok, North end</t>
  </si>
  <si>
    <t xml:space="preserve">  Rocks N East Ridge, Pit OK, tail stubby=44.2</t>
  </si>
  <si>
    <t>76C</t>
  </si>
  <si>
    <t>753921D</t>
  </si>
  <si>
    <t xml:space="preserve">  DY48 half N on E ridge</t>
  </si>
  <si>
    <t xml:space="preserve">  pit 753921D, rocks N of South Beach</t>
  </si>
  <si>
    <t xml:space="preserve">  pit ok BB skin S17</t>
  </si>
  <si>
    <t>2290</t>
  </si>
  <si>
    <t>G21</t>
  </si>
  <si>
    <t>77/0A</t>
  </si>
  <si>
    <t>66FDB9C</t>
  </si>
  <si>
    <t xml:space="preserve">  new  19.2+3.2 regen</t>
  </si>
  <si>
    <t xml:space="preserve">  19.5+3.7 regen,  big W beach</t>
  </si>
  <si>
    <t xml:space="preserve">  big beach  20.0+3.6 regen </t>
  </si>
  <si>
    <t xml:space="preserve">  19.8+3.9 regen Big Beach</t>
  </si>
  <si>
    <t xml:space="preserve">  BB 12:23 new pit 66FDB9C 20.0+3.2 </t>
  </si>
  <si>
    <t xml:space="preserve">  pit ok, 21.1+3.8 regen BB</t>
  </si>
  <si>
    <t xml:space="preserve">  regen 23.0 + 3.9 BB</t>
  </si>
  <si>
    <t xml:space="preserve">  BB, 24.5+4.0 regen, PIT OK, blood #59</t>
  </si>
  <si>
    <t xml:space="preserve">  pit OK, BB, tail regen 25.9+4.1   </t>
  </si>
  <si>
    <t xml:space="preserve">  27.2+4.1 regen, pit ok, in stomach, BB skin </t>
  </si>
  <si>
    <t>77/0B</t>
  </si>
  <si>
    <t>7538CC9</t>
  </si>
  <si>
    <t>318</t>
  </si>
  <si>
    <t xml:space="preserve">  DY205 nr camp</t>
  </si>
  <si>
    <t xml:space="preserve">  pit 7538CC9, South Beach inland</t>
  </si>
  <si>
    <t xml:space="preserve">  pit ok, camp, </t>
  </si>
  <si>
    <t xml:space="preserve">  #7 natural, mostly gone; regen, 15.5 yrs?</t>
  </si>
  <si>
    <t>77B</t>
  </si>
  <si>
    <t>6326464</t>
  </si>
  <si>
    <t xml:space="preserve">  new 13.5yrs?</t>
  </si>
  <si>
    <t xml:space="preserve">  left female, right male.</t>
  </si>
  <si>
    <t xml:space="preserve">   815/137 (nest)</t>
  </si>
  <si>
    <t xml:space="preserve">  transmitter: #148.184-1.0; big w beach</t>
  </si>
  <si>
    <t xml:space="preserve">  Pit 6326464  Big Beach</t>
  </si>
  <si>
    <t xml:space="preserve">  BB 12:13 pit ok </t>
  </si>
  <si>
    <t xml:space="preserve">  PIT 6326464 [Chuck&amp;Kirsten] BB</t>
  </si>
  <si>
    <t xml:space="preserve">  E. Ridge, PIT OK, 6326464</t>
  </si>
  <si>
    <t xml:space="preserve">  pit ok, South Beach, skin </t>
  </si>
  <si>
    <t xml:space="preserve">  pit ok, camp, skin S61 ultra 3+2</t>
  </si>
  <si>
    <t xml:space="preserve">  pit ok, camp, skinny, skin</t>
  </si>
  <si>
    <t>77C</t>
  </si>
  <si>
    <t xml:space="preserve">  CY204 N end E ridge  [Dead in 2004]</t>
  </si>
  <si>
    <t>77D</t>
  </si>
  <si>
    <t>7ACC357</t>
  </si>
  <si>
    <t xml:space="preserve">  new, HB, toe vial #72</t>
  </si>
  <si>
    <t xml:space="preserve">  BB new pit 7ACC357</t>
  </si>
  <si>
    <t>78/0A</t>
  </si>
  <si>
    <t>63642AD</t>
  </si>
  <si>
    <t>1356</t>
  </si>
  <si>
    <t xml:space="preserve">  BB, new pit 63642AD</t>
  </si>
  <si>
    <t>2005</t>
  </si>
  <si>
    <t>2322</t>
  </si>
  <si>
    <t xml:space="preserve">  10 m up trail Pit ok</t>
  </si>
  <si>
    <t>78/0B</t>
  </si>
  <si>
    <t>6DF50BD</t>
  </si>
  <si>
    <t xml:space="preserve">  10 m NE from kitchen 3:15</t>
  </si>
  <si>
    <t xml:space="preserve">  House beach, PIT OK 6DF50BD</t>
  </si>
  <si>
    <t xml:space="preserve">  BB, PIT Ok</t>
  </si>
  <si>
    <t>C46</t>
  </si>
  <si>
    <t xml:space="preserve">  pit ok, C46 BB no ventral stripe, TL vol 78</t>
  </si>
  <si>
    <t>4D9A04</t>
  </si>
  <si>
    <t>1543</t>
  </si>
  <si>
    <t xml:space="preserve">  pit 4D-9A04</t>
  </si>
  <si>
    <t>670AD22</t>
  </si>
  <si>
    <t>716</t>
  </si>
  <si>
    <t xml:space="preserve">  BB New pit 670AD22</t>
  </si>
  <si>
    <t>78C</t>
  </si>
  <si>
    <t>781200D</t>
  </si>
  <si>
    <t xml:space="preserve">  new, pit # 781200D BB skin S8 </t>
  </si>
  <si>
    <t>1564</t>
  </si>
  <si>
    <t xml:space="preserve">  pit not checked, BB, skin</t>
  </si>
  <si>
    <t>Q5</t>
  </si>
  <si>
    <t>Big beach; swab; Digits #8, 70</t>
  </si>
  <si>
    <t>78D</t>
  </si>
  <si>
    <t>7CD6356</t>
  </si>
  <si>
    <t xml:space="preserve">  new, HB, toe vial #75 male!</t>
  </si>
  <si>
    <t xml:space="preserve">  S Rocks E125 new pit 7CD6356</t>
  </si>
  <si>
    <t>79/0A</t>
  </si>
  <si>
    <t xml:space="preserve">  new  female? 12.5 yrs?</t>
  </si>
  <si>
    <t>79/0B</t>
  </si>
  <si>
    <t>F85192</t>
  </si>
  <si>
    <t>1378</t>
  </si>
  <si>
    <t>1381</t>
  </si>
  <si>
    <t>1568</t>
  </si>
  <si>
    <t xml:space="preserve">  pit #F8-5192</t>
  </si>
  <si>
    <t xml:space="preserve">  pit ok, 20.5 yrs?</t>
  </si>
  <si>
    <t>6364B95</t>
  </si>
  <si>
    <t>656</t>
  </si>
  <si>
    <t xml:space="preserve">  SS9 house beach, "male"</t>
  </si>
  <si>
    <t xml:space="preserve">  N end of E beach, new pit 6364B95</t>
  </si>
  <si>
    <t xml:space="preserve">  Top of House beach ridge  Pit Ok</t>
  </si>
  <si>
    <t xml:space="preserve">  HB Pit ok</t>
  </si>
  <si>
    <t xml:space="preserve">  pit ok House Ridge</t>
  </si>
  <si>
    <t xml:space="preserve">  BB, Pit OK   28.5 yrs?</t>
  </si>
  <si>
    <t xml:space="preserve">  NE Ridge, skin</t>
  </si>
  <si>
    <t xml:space="preserve">  Chuck East Beach pit ok ultra=0</t>
  </si>
  <si>
    <t xml:space="preserve">  North rocks, pit ok, skin ultra=6</t>
  </si>
  <si>
    <t>79C</t>
  </si>
  <si>
    <t xml:space="preserve">   new, north of house, 10.8 yrs</t>
  </si>
  <si>
    <t xml:space="preserve">  N of house beach, skinny, blind right eye</t>
  </si>
  <si>
    <t>79D</t>
  </si>
  <si>
    <t>7AC459C</t>
  </si>
  <si>
    <t xml:space="preserve">  new, S Rock, toe vial #77, skin</t>
  </si>
  <si>
    <t xml:space="preserve">  HB pit new 7AC459C #9 toe broken</t>
  </si>
  <si>
    <t>E340</t>
  </si>
  <si>
    <t xml:space="preserve"> pit ok BB E340 swab</t>
  </si>
  <si>
    <t>7A</t>
  </si>
  <si>
    <t>7B</t>
  </si>
  <si>
    <t xml:space="preserve">  "new"; TL wrong = 44.77  15.5 yrs?</t>
  </si>
  <si>
    <t xml:space="preserve">  toe completely gone</t>
  </si>
  <si>
    <t xml:space="preserve">  slow growth!</t>
  </si>
  <si>
    <t>2305</t>
  </si>
  <si>
    <t xml:space="preserve">  miss#40 toenail </t>
  </si>
  <si>
    <t>7C</t>
  </si>
  <si>
    <t xml:space="preserve">  new; DY109 one fourth N on E ridge</t>
  </si>
  <si>
    <t>8/0A</t>
  </si>
  <si>
    <t>635CB2</t>
  </si>
  <si>
    <t>1655</t>
  </si>
  <si>
    <t xml:space="preserve">  pit 63-5CB2</t>
  </si>
  <si>
    <t>8/0B</t>
  </si>
  <si>
    <t>F5BE79</t>
  </si>
  <si>
    <t>321</t>
  </si>
  <si>
    <t>614</t>
  </si>
  <si>
    <t xml:space="preserve">  pit  F5-BE79</t>
  </si>
  <si>
    <t>80/0A</t>
  </si>
  <si>
    <t>66</t>
  </si>
  <si>
    <t>64907D</t>
  </si>
  <si>
    <t xml:space="preserve">  19.3+3.6; pit 64-907D</t>
  </si>
  <si>
    <t xml:space="preserve">   22.9+4.2 regen, just W of patio</t>
  </si>
  <si>
    <t xml:space="preserve">  S end of E ridge [This or B dead in 2004</t>
  </si>
  <si>
    <t xml:space="preserve">  E. Ridge, 24.5+4.0 regen, PIT OK</t>
  </si>
  <si>
    <t>80/0B</t>
  </si>
  <si>
    <t xml:space="preserve">  beach, new  (11.7 yrs)</t>
  </si>
  <si>
    <t>80/0C</t>
  </si>
  <si>
    <t xml:space="preserve">   new, house</t>
  </si>
  <si>
    <t xml:space="preserve"> 11.5 yrs?</t>
  </si>
  <si>
    <t>80C</t>
  </si>
  <si>
    <t>599</t>
  </si>
  <si>
    <t>66BDA2E</t>
  </si>
  <si>
    <t xml:space="preserve">  new; DY203 2/3 N on E ridge, 7.8/8.8 yrs</t>
  </si>
  <si>
    <t xml:space="preserve">  N. Ridge New pit 66BDA2E</t>
  </si>
  <si>
    <t xml:space="preserve">  ER pit ok</t>
  </si>
  <si>
    <t>80D</t>
  </si>
  <si>
    <t>782AD48</t>
  </si>
  <si>
    <t xml:space="preserve">   new; CY205 N end of E ridge</t>
  </si>
  <si>
    <t xml:space="preserve">  tagged #782AD48, N Rocks, skin</t>
  </si>
  <si>
    <t>81/0A</t>
  </si>
  <si>
    <t>68A2CFB</t>
  </si>
  <si>
    <t xml:space="preserve">  BB 11:06 #90 toe nail gone </t>
  </si>
  <si>
    <t xml:space="preserve">  new pit 68A2CFB BB</t>
  </si>
  <si>
    <t xml:space="preserve">  BB, PIT OK, blood #21</t>
  </si>
  <si>
    <t>81/0B</t>
  </si>
  <si>
    <t>6364921</t>
  </si>
  <si>
    <t>994</t>
  </si>
  <si>
    <t xml:space="preserve">  BB, pit 6364921  [Dead in 2004]</t>
  </si>
  <si>
    <t>81/6A</t>
  </si>
  <si>
    <t>6DF9426</t>
  </si>
  <si>
    <t xml:space="preserve">  new pit 6DF9426 BB</t>
  </si>
  <si>
    <t xml:space="preserve">  PIT 6DF9426 [Chuck&amp;Kirsten] BB</t>
  </si>
  <si>
    <t>81/6B</t>
  </si>
  <si>
    <t>152</t>
  </si>
  <si>
    <t>7827937</t>
  </si>
  <si>
    <t xml:space="preserve">  New, Halfway on Trail</t>
  </si>
  <si>
    <t xml:space="preserve">  tagged #7827937, S Beach  female?</t>
  </si>
  <si>
    <t xml:space="preserve">  Male!! not female, BB pit ok</t>
  </si>
  <si>
    <t>Q18</t>
  </si>
  <si>
    <t>Big beach; swab; Digits #1, 6, 80</t>
  </si>
  <si>
    <t>3080</t>
  </si>
  <si>
    <t>7CD5A66</t>
  </si>
  <si>
    <t>E351</t>
  </si>
  <si>
    <t xml:space="preserve"> pit ok BB E351 swab</t>
  </si>
  <si>
    <t>81/7A</t>
  </si>
  <si>
    <t>858</t>
  </si>
  <si>
    <t xml:space="preserve">  New, BB  10.7 yrs?</t>
  </si>
  <si>
    <t>Q72</t>
  </si>
  <si>
    <t>Big beach; swab; digits #1, 7, 80</t>
  </si>
  <si>
    <t xml:space="preserve"> new pit 7CD5A66 BB E326 swab</t>
  </si>
  <si>
    <t>81/7B</t>
  </si>
  <si>
    <t>7ABED4D</t>
  </si>
  <si>
    <t xml:space="preserve">  New, halfway on trail</t>
  </si>
  <si>
    <t xml:space="preserve">  no pit, SW rocks</t>
  </si>
  <si>
    <t xml:space="preserve">  pit #7ABED4D, BB</t>
  </si>
  <si>
    <t xml:space="preserve">  BB pit ok  ultra=0</t>
  </si>
  <si>
    <t>Q70</t>
  </si>
  <si>
    <t>pit ok skinny HB</t>
  </si>
  <si>
    <t>81/8A</t>
  </si>
  <si>
    <t>6DFB515</t>
  </si>
  <si>
    <t xml:space="preserve">  New, #3 toe broken, BB 9.7 yrs?</t>
  </si>
  <si>
    <t xml:space="preserve">  new pit 6DFB515 BB  wt wrong?</t>
  </si>
  <si>
    <t xml:space="preserve">  PIT 6DFB515! [Chuck&amp;Kirsten] BB</t>
  </si>
  <si>
    <t>1853</t>
  </si>
  <si>
    <t>81/8B</t>
  </si>
  <si>
    <t>7ACCE2F</t>
  </si>
  <si>
    <t xml:space="preserve">  new BB</t>
  </si>
  <si>
    <t>426</t>
  </si>
  <si>
    <t xml:space="preserve">  BB, NO PIT</t>
  </si>
  <si>
    <t xml:space="preserve">  pit #7ACCE2F, BB, skin</t>
  </si>
  <si>
    <t xml:space="preserve">  BB pit ok G95 blood</t>
  </si>
  <si>
    <t>81/9A</t>
  </si>
  <si>
    <t>6E189BC</t>
  </si>
  <si>
    <t xml:space="preserve">  New, Interior</t>
  </si>
  <si>
    <t xml:space="preserve">  Trap on N end, new PIT 6E189BC</t>
  </si>
  <si>
    <t>81/9B</t>
  </si>
  <si>
    <t>780AFC6</t>
  </si>
  <si>
    <t xml:space="preserve">  new BB 2.7 or 3.7 years old</t>
  </si>
  <si>
    <t>379</t>
  </si>
  <si>
    <t xml:space="preserve">  no pit, blood taken, BB, blood</t>
  </si>
  <si>
    <t xml:space="preserve">  PIT 780AFC6, Skin, Big Beach</t>
  </si>
  <si>
    <t>C100</t>
  </si>
  <si>
    <t xml:space="preserve">  780-AFC6 C-100 BB; no ventr stripe Chuck  </t>
  </si>
  <si>
    <t>C237</t>
  </si>
  <si>
    <t xml:space="preserve">  pit ok,  BB  C237</t>
  </si>
  <si>
    <t>E27</t>
  </si>
  <si>
    <t xml:space="preserve">  BB pit ok E27 swab ultra=5</t>
  </si>
  <si>
    <t>Big beach; digits #1, 9, 80</t>
  </si>
  <si>
    <t>81/9C</t>
  </si>
  <si>
    <t xml:space="preserve">  new, no pit, BB, skin, John photo</t>
  </si>
  <si>
    <t>8284CF3</t>
  </si>
  <si>
    <t>recap new pit 8284CF3 BB</t>
  </si>
  <si>
    <t xml:space="preserve">  tail tip chewed</t>
  </si>
  <si>
    <t>81B</t>
  </si>
  <si>
    <t>1FAOBFO</t>
  </si>
  <si>
    <t xml:space="preserve">  17.5+3.9 regen,  new</t>
  </si>
  <si>
    <t xml:space="preserve">  18.2+4.0 regen</t>
  </si>
  <si>
    <t xml:space="preserve">  21.2+4.0 regen</t>
  </si>
  <si>
    <t xml:space="preserve">  24.5+5.0 reg,  pit 1FAOBFO</t>
  </si>
  <si>
    <t xml:space="preserve">  25.6+4.6 regen, pit OK </t>
  </si>
  <si>
    <t>81C</t>
  </si>
  <si>
    <t>68A232D</t>
  </si>
  <si>
    <t xml:space="preserve">   new, 200' N of house, ?13.8 yrs.</t>
  </si>
  <si>
    <t xml:space="preserve">  DY42 BB</t>
  </si>
  <si>
    <t xml:space="preserve">  new pit 68A232D N Rocks</t>
  </si>
  <si>
    <t>1274</t>
  </si>
  <si>
    <t xml:space="preserve">  pit ok East Ridge, blood</t>
  </si>
  <si>
    <t xml:space="preserve">  East Ridge, Pit OK  ?27.8 yrs</t>
  </si>
  <si>
    <t xml:space="preserve">  pit ok, N Ridge</t>
  </si>
  <si>
    <t xml:space="preserve">   East Ridge 68A232D  DEAD</t>
  </si>
  <si>
    <t>81D</t>
  </si>
  <si>
    <t>7ABDAE0</t>
  </si>
  <si>
    <t xml:space="preserve">  new, S Rocks, toe vial #106, 19.0+0.7 regen</t>
  </si>
  <si>
    <t xml:space="preserve">  no pit, S. rocks, 20.1+0.7 regen, skin</t>
  </si>
  <si>
    <t xml:space="preserve">   BB, New pit 7ABDAE0, regen 25.3+0.8 ultra=0</t>
  </si>
  <si>
    <t>82/0A</t>
  </si>
  <si>
    <t>6365A21</t>
  </si>
  <si>
    <t xml:space="preserve">  BB, new pit 6365A21</t>
  </si>
  <si>
    <t>1477</t>
  </si>
  <si>
    <t>82/0B</t>
  </si>
  <si>
    <t xml:space="preserve">   new, camp, female ?</t>
  </si>
  <si>
    <t>287</t>
  </si>
  <si>
    <t xml:space="preserve">  10 m NW kitchen 3:25</t>
  </si>
  <si>
    <t>82/6A</t>
  </si>
  <si>
    <t>6B3DBD5</t>
  </si>
  <si>
    <t xml:space="preserve">  New, NW of Camp 9.7 yrs?</t>
  </si>
  <si>
    <t xml:space="preserve">  new pit 6B3DBD5 BB</t>
  </si>
  <si>
    <t>82/6B</t>
  </si>
  <si>
    <t>6B34F61</t>
  </si>
  <si>
    <t xml:space="preserve">  BB, blood #97</t>
  </si>
  <si>
    <t xml:space="preserve">  new pit 6B34F61, BB</t>
  </si>
  <si>
    <t>G19</t>
  </si>
  <si>
    <t xml:space="preserve">  Chuck BB pit ok ultra = 8</t>
  </si>
  <si>
    <t xml:space="preserve">  BB pit ok G93 blood</t>
  </si>
  <si>
    <t xml:space="preserve"> pit ok BB #8 toe broken</t>
  </si>
  <si>
    <t>pit ok #8 toe broken BB</t>
  </si>
  <si>
    <t>82/7B</t>
  </si>
  <si>
    <t>7AC2CAC</t>
  </si>
  <si>
    <t xml:space="preserve">  W of Loo Beach  new</t>
  </si>
  <si>
    <t xml:space="preserve">  N. end of E. Ridge</t>
  </si>
  <si>
    <t xml:space="preserve">  no pit, N. end E. ridge</t>
  </si>
  <si>
    <t xml:space="preserve">  BB new pit 7AC2CAC  ultra=0</t>
  </si>
  <si>
    <t>7year</t>
  </si>
  <si>
    <t>Big beach; digits 2, 7, 80; 7-year apple on chin</t>
  </si>
  <si>
    <t>82/8A</t>
  </si>
  <si>
    <t>6E19B17</t>
  </si>
  <si>
    <t xml:space="preserve">  new pit 6E19B17, BB</t>
  </si>
  <si>
    <t>1607</t>
  </si>
  <si>
    <t>1852</t>
  </si>
  <si>
    <t>C228</t>
  </si>
  <si>
    <t xml:space="preserve">  pit ok,  skin, BB, C228, dors=66, nuchal=19</t>
  </si>
  <si>
    <t>82/8B</t>
  </si>
  <si>
    <t>7AC664F</t>
  </si>
  <si>
    <t>E10</t>
  </si>
  <si>
    <t xml:space="preserve">  BB new pit 7AC664F E10 #9 toe broken skin swab ultra=0</t>
  </si>
  <si>
    <t>E332</t>
  </si>
  <si>
    <t xml:space="preserve"> pit ok BB E332 swab #9 toe broken</t>
  </si>
  <si>
    <t>82/9A</t>
  </si>
  <si>
    <t>78253F1</t>
  </si>
  <si>
    <t xml:space="preserve">  no pit HB  new</t>
  </si>
  <si>
    <t>177</t>
  </si>
  <si>
    <t xml:space="preserve">  House beach, blood #55</t>
  </si>
  <si>
    <t xml:space="preserve">  HB skin </t>
  </si>
  <si>
    <t xml:space="preserve">  Pit 78253F1, Big Beach </t>
  </si>
  <si>
    <t>C83</t>
  </si>
  <si>
    <t xml:space="preserve">  pit ok, BB, C83, few sm. black ventral dots</t>
  </si>
  <si>
    <t>G11</t>
  </si>
  <si>
    <t xml:space="preserve">  BB no E pit ok </t>
  </si>
  <si>
    <t>82/9B</t>
  </si>
  <si>
    <t>208</t>
  </si>
  <si>
    <t>6E1E6CE</t>
  </si>
  <si>
    <t xml:space="preserve">  rock south of BB  new</t>
  </si>
  <si>
    <t xml:space="preserve">  no pit, HB "female?"</t>
  </si>
  <si>
    <t xml:space="preserve">  new pit 6E1E6CE, BB</t>
  </si>
  <si>
    <t xml:space="preserve">  BB, Pit OK midventral</t>
  </si>
  <si>
    <t xml:space="preserve">  BB, pit OK in pelvis, skin</t>
  </si>
  <si>
    <t>Q7</t>
  </si>
  <si>
    <t>Big beach; swab; Digits #2, 9, 80</t>
  </si>
  <si>
    <t>969265</t>
  </si>
  <si>
    <t xml:space="preserve">  pit 96-9265</t>
  </si>
  <si>
    <t>6DFA300</t>
  </si>
  <si>
    <t xml:space="preserve">  WCS15 old house  </t>
  </si>
  <si>
    <t xml:space="preserve">  E. Ridge, new PIT 6DFA300</t>
  </si>
  <si>
    <t xml:space="preserve">  pit OK, East Point</t>
  </si>
  <si>
    <t>82D</t>
  </si>
  <si>
    <t>189</t>
  </si>
  <si>
    <t>825B836</t>
  </si>
  <si>
    <t>E52</t>
  </si>
  <si>
    <t xml:space="preserve">  New BB no pit E52 swab toes =?see 82/7A</t>
  </si>
  <si>
    <t>recap new pit 826B836 ER</t>
  </si>
  <si>
    <t>83/0A</t>
  </si>
  <si>
    <t>1FBAA5C</t>
  </si>
  <si>
    <t xml:space="preserve">  pit 1FBAA5C; inland from big w beach</t>
  </si>
  <si>
    <t>83/0B</t>
  </si>
  <si>
    <t>64D0C0B</t>
  </si>
  <si>
    <t xml:space="preserve">   new, S shore, 7.8 yrs.</t>
  </si>
  <si>
    <t xml:space="preserve">  DY36 BB</t>
  </si>
  <si>
    <t>479</t>
  </si>
  <si>
    <t xml:space="preserve">  upper beach (house?)</t>
  </si>
  <si>
    <t xml:space="preserve">  S of Big Beach  PIT 64D0C0B TO HALF MOON CAY</t>
  </si>
  <si>
    <t>83/0C</t>
  </si>
  <si>
    <t>78243D2</t>
  </si>
  <si>
    <t xml:space="preserve">  new pit #78243D2 BB skin toes #8 S22 ultra 1+2</t>
  </si>
  <si>
    <t>C222</t>
  </si>
  <si>
    <t xml:space="preserve">  pit ok, BB, skin  C222</t>
  </si>
  <si>
    <t>E69</t>
  </si>
  <si>
    <t xml:space="preserve">  BB E69 pit ok swab</t>
  </si>
  <si>
    <t>83/6A</t>
  </si>
  <si>
    <t>7813813</t>
  </si>
  <si>
    <t xml:space="preserve">  New, house stairs   sex?</t>
  </si>
  <si>
    <t xml:space="preserve">  behind House, blood #44  female?</t>
  </si>
  <si>
    <t xml:space="preserve">  no pit, HB </t>
  </si>
  <si>
    <t xml:space="preserve">  pit 7813813, HB</t>
  </si>
  <si>
    <t>83/7A</t>
  </si>
  <si>
    <t>982000409784663</t>
  </si>
  <si>
    <t xml:space="preserve">  New, rocks E of house</t>
  </si>
  <si>
    <t xml:space="preserve">  East Ridge  female?</t>
  </si>
  <si>
    <t xml:space="preserve">  Rocks north of East Ridge, no pit</t>
  </si>
  <si>
    <t xml:space="preserve">  no pit,  HB, prolapsed cloaca</t>
  </si>
  <si>
    <t xml:space="preserve">  Chuck East beach ultra=0 imm new pit on 2 right 982000409784663</t>
  </si>
  <si>
    <t>E14</t>
  </si>
  <si>
    <t xml:space="preserve">  BB pit ok E14 swab ultra=0</t>
  </si>
  <si>
    <t>83/8A</t>
  </si>
  <si>
    <t>78162C4</t>
  </si>
  <si>
    <t xml:space="preserve">  PIT 78162C4, Big Beach </t>
  </si>
  <si>
    <t>83/9A</t>
  </si>
  <si>
    <t xml:space="preserve">  New, Ridge</t>
  </si>
  <si>
    <t>83B</t>
  </si>
  <si>
    <t>F881D4</t>
  </si>
  <si>
    <t xml:space="preserve">  pit #F8-81D4</t>
  </si>
  <si>
    <t xml:space="preserve">  second beach, pit ok</t>
  </si>
  <si>
    <t xml:space="preserve">   912/186 (nest)</t>
  </si>
  <si>
    <t>83C</t>
  </si>
  <si>
    <t>1FB08D9</t>
  </si>
  <si>
    <t xml:space="preserve">  south end, pit 1FB08D9</t>
  </si>
  <si>
    <t xml:space="preserve">  S Beach  Pit Ok</t>
  </si>
  <si>
    <t>83D</t>
  </si>
  <si>
    <t>66FE074</t>
  </si>
  <si>
    <t xml:space="preserve">   new, 1/2 way N on trail, 9.8 yrs.</t>
  </si>
  <si>
    <t xml:space="preserve">  BB New pit 66FE074</t>
  </si>
  <si>
    <t xml:space="preserve">  Pit ok, 22.2+2.6 regen BB</t>
  </si>
  <si>
    <t xml:space="preserve">  #2 toenail gone regen 23.5+3.3 pit ok BB</t>
  </si>
  <si>
    <t>1383</t>
  </si>
  <si>
    <t xml:space="preserve">  BB, 25.5+3.8 regen, blood #3, PIT OK</t>
  </si>
  <si>
    <t xml:space="preserve">  pit OK, BB, #2 toenail gone, 26.5+3.9 regen</t>
  </si>
  <si>
    <t xml:space="preserve">  stubby tail 27.3+4.1 regen, pit ok skin </t>
  </si>
  <si>
    <t>83E</t>
  </si>
  <si>
    <t>82820F9</t>
  </si>
  <si>
    <t>E29</t>
  </si>
  <si>
    <t xml:space="preserve">  New BB E29 toe vial #10 swab ultra, no pit ultra=0</t>
  </si>
  <si>
    <t>recap new pit 82820F9 BB</t>
  </si>
  <si>
    <t>84/0A</t>
  </si>
  <si>
    <t>84/0B</t>
  </si>
  <si>
    <t xml:space="preserve">   new, S shore, 8.8 yrs.</t>
  </si>
  <si>
    <t>84/7A</t>
  </si>
  <si>
    <t>753D086</t>
  </si>
  <si>
    <t xml:space="preserve">  New, HB</t>
  </si>
  <si>
    <t xml:space="preserve">  House, blood #72</t>
  </si>
  <si>
    <t xml:space="preserve">  HB  </t>
  </si>
  <si>
    <t xml:space="preserve">  HB, Pit 753D086</t>
  </si>
  <si>
    <t xml:space="preserve">  pit ok, HB stairs, skin</t>
  </si>
  <si>
    <t>C115</t>
  </si>
  <si>
    <t xml:space="preserve">  753-D086 C-115 BB; no ventr stripe  Chuck  </t>
  </si>
  <si>
    <t>E64</t>
  </si>
  <si>
    <t xml:space="preserve">  BB E64 pit ok swab ultra=4</t>
  </si>
  <si>
    <t>House beach; diet swab; Digits #4, 7, 80; poop #16 collected from bag; processed at night on beach</t>
  </si>
  <si>
    <t>pit ok stubby tail HB</t>
  </si>
  <si>
    <t>84/7B</t>
  </si>
  <si>
    <t>113</t>
  </si>
  <si>
    <t>752E8D5</t>
  </si>
  <si>
    <t xml:space="preserve">  New, House Stairs thought marked 84/6</t>
  </si>
  <si>
    <t xml:space="preserve">  New pit 752E8D5; N rocks; Skin </t>
  </si>
  <si>
    <t xml:space="preserve">   HB pit ok #0 toe nail gone ultra=6</t>
  </si>
  <si>
    <t>8065D64</t>
  </si>
  <si>
    <t>likely 84/7B</t>
  </si>
  <si>
    <t>752EBD5</t>
  </si>
  <si>
    <t>84/8A</t>
  </si>
  <si>
    <t>7816726</t>
  </si>
  <si>
    <t>G13</t>
  </si>
  <si>
    <t xml:space="preserve">  no pit BB  new</t>
  </si>
  <si>
    <t xml:space="preserve">  no pit, blood taken, BB skin </t>
  </si>
  <si>
    <t xml:space="preserve">  tagged #7816726, BB, skin</t>
  </si>
  <si>
    <t>1466</t>
  </si>
  <si>
    <t>2050</t>
  </si>
  <si>
    <t xml:space="preserve">  BB digits #2(?) pit ok stubby tail</t>
  </si>
  <si>
    <t>likely 84/8A</t>
  </si>
  <si>
    <t>84/9A</t>
  </si>
  <si>
    <t>7826F91</t>
  </si>
  <si>
    <t xml:space="preserve">  BB new </t>
  </si>
  <si>
    <t xml:space="preserve">  BB, NO PIT, blood #11</t>
  </si>
  <si>
    <t xml:space="preserve">   wt = 53?? "pit ok"??   BB  [Chuck Knapp]</t>
  </si>
  <si>
    <t xml:space="preserve">  pit 7826F91, Skin, Big Beach </t>
  </si>
  <si>
    <t xml:space="preserve">  BB pit ok  G72 blood</t>
  </si>
  <si>
    <t>3480</t>
  </si>
  <si>
    <t xml:space="preserve">  SW Rocks, pit ok </t>
  </si>
  <si>
    <t>pit ok stubby tail BB</t>
  </si>
  <si>
    <t>84/9B</t>
  </si>
  <si>
    <t xml:space="preserve">  new S end </t>
  </si>
  <si>
    <t xml:space="preserve"> new pit 8065D64 ER ultra</t>
  </si>
  <si>
    <t>likely 84/9B</t>
  </si>
  <si>
    <t>708768</t>
  </si>
  <si>
    <t xml:space="preserve">  pit #70-8768</t>
  </si>
  <si>
    <t xml:space="preserve">  20.5+1.6 fresh; CY11 rocks N E beach</t>
  </si>
  <si>
    <t xml:space="preserve">  N end E beach, pit ok, 20.5+2.9 regen.</t>
  </si>
  <si>
    <t xml:space="preserve">  WCS32 20.4+3.2 regen NE of house ca 22.7yr</t>
  </si>
  <si>
    <t xml:space="preserve">  LOC=? Pit ok 21.0+3.3</t>
  </si>
  <si>
    <t>84C</t>
  </si>
  <si>
    <t>633FA60</t>
  </si>
  <si>
    <t xml:space="preserve">  new  (10.7 yrs)</t>
  </si>
  <si>
    <t xml:space="preserve">  BB, new pit 633FA60</t>
  </si>
  <si>
    <t>1737</t>
  </si>
  <si>
    <t xml:space="preserve">  WCS35 near Big Beach pit ok ca 13.7yr</t>
  </si>
  <si>
    <t>2161</t>
  </si>
  <si>
    <t xml:space="preserve">  SW Rocks Pit ok</t>
  </si>
  <si>
    <t>3308</t>
  </si>
  <si>
    <t>2945</t>
  </si>
  <si>
    <t xml:space="preserve">  BB, PIT OK 633FA60, blood #102</t>
  </si>
  <si>
    <t>84D</t>
  </si>
  <si>
    <t xml:space="preserve">  just W kitchen  new,  11.8 yrs</t>
  </si>
  <si>
    <t>84E</t>
  </si>
  <si>
    <t>E51</t>
  </si>
  <si>
    <t xml:space="preserve">  New, BB E51, toe vial #14 no pit swab ultra=0</t>
  </si>
  <si>
    <t>85/0A</t>
  </si>
  <si>
    <t>224</t>
  </si>
  <si>
    <t>64CF9E3</t>
  </si>
  <si>
    <t xml:space="preserve">   rocks N big W beach</t>
  </si>
  <si>
    <t xml:space="preserve">  CY17 N end E ridge</t>
  </si>
  <si>
    <t>377</t>
  </si>
  <si>
    <t xml:space="preserve">  pit=64CF9E3 how?, BB [Chuck and Kirsten]</t>
  </si>
  <si>
    <t xml:space="preserve">  pit ok 64CF9E3, BB skin </t>
  </si>
  <si>
    <t xml:space="preserve">  pit ok,  E. ridge, skin</t>
  </si>
  <si>
    <t xml:space="preserve">  BB pit ok ultra=9</t>
  </si>
  <si>
    <t>85/0B</t>
  </si>
  <si>
    <t xml:space="preserve">  TK27 loo beach area, new "male"</t>
  </si>
  <si>
    <t xml:space="preserve">  WCS24 N end E ridge  "female?"</t>
  </si>
  <si>
    <t xml:space="preserve">   Dead on east ridge; svl ca. 27</t>
  </si>
  <si>
    <t>85/6A</t>
  </si>
  <si>
    <t xml:space="preserve">  no pit N rocks of BB  new</t>
  </si>
  <si>
    <t>198</t>
  </si>
  <si>
    <t xml:space="preserve">  dead in bag; toes #21 BB</t>
  </si>
  <si>
    <t>85/7A</t>
  </si>
  <si>
    <t>73</t>
  </si>
  <si>
    <t xml:space="preserve">  HB new </t>
  </si>
  <si>
    <t>214</t>
  </si>
  <si>
    <t xml:space="preserve">  HB </t>
  </si>
  <si>
    <t>85/7B</t>
  </si>
  <si>
    <t>7826060</t>
  </si>
  <si>
    <t xml:space="preserve">  pit 7826060, Big Beach </t>
  </si>
  <si>
    <t xml:space="preserve">  pit ok BB S38 ultra 2+2</t>
  </si>
  <si>
    <t>C112</t>
  </si>
  <si>
    <t xml:space="preserve">  782-6060 C-112 BB; no ventr stripe Chuck  </t>
  </si>
  <si>
    <t xml:space="preserve">  BB pit ok ultra=4</t>
  </si>
  <si>
    <t>85/8A</t>
  </si>
  <si>
    <t xml:space="preserve">  East ridge new </t>
  </si>
  <si>
    <t>85/9A</t>
  </si>
  <si>
    <t xml:space="preserve">  Rocks S of BB New </t>
  </si>
  <si>
    <t>2010</t>
  </si>
  <si>
    <t>1EA81B</t>
  </si>
  <si>
    <t>2868</t>
  </si>
  <si>
    <t>3106</t>
  </si>
  <si>
    <t xml:space="preserve">  pit 001E-A81B</t>
  </si>
  <si>
    <t>3141</t>
  </si>
  <si>
    <t>3332</t>
  </si>
  <si>
    <t>3385</t>
  </si>
  <si>
    <t xml:space="preserve">  pit ok 29.5 yrs?</t>
  </si>
  <si>
    <t>3195</t>
  </si>
  <si>
    <t xml:space="preserve">  pit ok, house beach.</t>
  </si>
  <si>
    <t>3032</t>
  </si>
  <si>
    <t xml:space="preserve">  pit ok; CY18 house beach</t>
  </si>
  <si>
    <t>85B</t>
  </si>
  <si>
    <t>787</t>
  </si>
  <si>
    <t>64B1DD</t>
  </si>
  <si>
    <t xml:space="preserve">  pit 64-B1DD</t>
  </si>
  <si>
    <t xml:space="preserve">   inland big W beach; 2 nested 05/07, 893/184</t>
  </si>
  <si>
    <t xml:space="preserve">  pit ok; MGB2 btw house and big beaches</t>
  </si>
  <si>
    <t>85C</t>
  </si>
  <si>
    <t>68A1166</t>
  </si>
  <si>
    <t xml:space="preserve">   new, big W beach, 6.8 yrs.</t>
  </si>
  <si>
    <t xml:space="preserve">  CY39 rocks N of E ridge</t>
  </si>
  <si>
    <t xml:space="preserve">  Behind House</t>
  </si>
  <si>
    <t xml:space="preserve">  new pit 68A1166 BB</t>
  </si>
  <si>
    <t xml:space="preserve">  House beach, PIT OK, blood #70</t>
  </si>
  <si>
    <t>2041</t>
  </si>
  <si>
    <t>3620</t>
  </si>
  <si>
    <t>85D</t>
  </si>
  <si>
    <t>7AC0CC4</t>
  </si>
  <si>
    <t xml:space="preserve">  NEW BB #6 ultra vial #6? ultra=0</t>
  </si>
  <si>
    <t xml:space="preserve"> new pit 7AC0CC4 BB ultra</t>
  </si>
  <si>
    <t>86/0A</t>
  </si>
  <si>
    <t>1FA3C13</t>
  </si>
  <si>
    <t xml:space="preserve">  pit 1FA3C13</t>
  </si>
  <si>
    <t xml:space="preserve">   nested, burrow BC, can't find eggs</t>
  </si>
  <si>
    <t>86/0B</t>
  </si>
  <si>
    <t xml:space="preserve">  crooked end of tail</t>
  </si>
  <si>
    <t>2760</t>
  </si>
  <si>
    <t>3415</t>
  </si>
  <si>
    <t>4035</t>
  </si>
  <si>
    <t xml:space="preserve">  45.4+2.7 bent tail, not regen</t>
  </si>
  <si>
    <t>F5CCEA</t>
  </si>
  <si>
    <t xml:space="preserve">  new 00F5-CCEA 12.5 yrs?</t>
  </si>
  <si>
    <t>1372</t>
  </si>
  <si>
    <t>1231</t>
  </si>
  <si>
    <t xml:space="preserve">  #90 toenail broken Big Beach Pit Ok</t>
  </si>
  <si>
    <t>86C</t>
  </si>
  <si>
    <t>66FE365</t>
  </si>
  <si>
    <t xml:space="preserve">   new, #9 broken, patio, 10.8 yrs.</t>
  </si>
  <si>
    <t xml:space="preserve">  W of kitchen</t>
  </si>
  <si>
    <t xml:space="preserve">  N house on Peninsula  New Pit 66FE365</t>
  </si>
  <si>
    <t xml:space="preserve">  BB, PIT OK 66FE365, blood #91, #9 toe broken</t>
  </si>
  <si>
    <t>86D</t>
  </si>
  <si>
    <t xml:space="preserve">  New BB E44 toe vial #17 17.6+5.2 ultra=0</t>
  </si>
  <si>
    <t>8281FC7</t>
  </si>
  <si>
    <t>recap new pit 8281FC7 #8 toe broken</t>
  </si>
  <si>
    <t>87/0A</t>
  </si>
  <si>
    <t>636454D</t>
  </si>
  <si>
    <t xml:space="preserve">  half way W on trail, new pit 636454D</t>
  </si>
  <si>
    <t xml:space="preserve">  PIT 636454D [Chuck&amp;Kirsten] E ridge</t>
  </si>
  <si>
    <t>87/0B</t>
  </si>
  <si>
    <t xml:space="preserve">   new, SW beach, 11.8 yrs.</t>
  </si>
  <si>
    <t>87/12A</t>
  </si>
  <si>
    <t>7825BDC</t>
  </si>
  <si>
    <t xml:space="preserve">  new BB originally 82/7</t>
  </si>
  <si>
    <t xml:space="preserve">  new pit 7825BDC, Big Beach, </t>
  </si>
  <si>
    <t xml:space="preserve">   pit #7825BDC, BB  now [82/7+10]</t>
  </si>
  <si>
    <t>C79</t>
  </si>
  <si>
    <t xml:space="preserve">  pit ok #7825BDC, BB, male!, few black ventral dots, C79</t>
  </si>
  <si>
    <t>C94</t>
  </si>
  <si>
    <t xml:space="preserve">  782-5BDC C-94 BB; partial ventr stripe; +toe #10 Chuck</t>
  </si>
  <si>
    <t xml:space="preserve">  previously, pit ok, BB, skin "12/87"</t>
  </si>
  <si>
    <t xml:space="preserve">  BB; digits #2, 7, 10, 80 pit ok G102 blood</t>
  </si>
  <si>
    <t>C291</t>
  </si>
  <si>
    <t xml:space="preserve">  Chuck BB pit ok </t>
  </si>
  <si>
    <t xml:space="preserve">    not weighed 14.5 yrs?</t>
  </si>
  <si>
    <t>886</t>
  </si>
  <si>
    <t>-1995</t>
  </si>
  <si>
    <t xml:space="preserve">    DEAD; TL at least 32.39</t>
  </si>
  <si>
    <t>1E9A3B</t>
  </si>
  <si>
    <t xml:space="preserve">  pit 00-001E-9A3B </t>
  </si>
  <si>
    <t>87C</t>
  </si>
  <si>
    <t>66FE076</t>
  </si>
  <si>
    <t>523</t>
  </si>
  <si>
    <t xml:space="preserve">  BB New pit 66FE076</t>
  </si>
  <si>
    <t>87D</t>
  </si>
  <si>
    <t xml:space="preserve">  N end of ridge  new  9.8 yrs</t>
  </si>
  <si>
    <t>87E</t>
  </si>
  <si>
    <t>E57</t>
  </si>
  <si>
    <t xml:space="preserve">  New BB no pit maybe E57 Toe vial #24 swab</t>
  </si>
  <si>
    <t>Q63</t>
  </si>
  <si>
    <t>Big beach; diet swab; Poop #10; digits #7, 80</t>
  </si>
  <si>
    <t>88/0A</t>
  </si>
  <si>
    <t>64CE808</t>
  </si>
  <si>
    <t xml:space="preserve">  B28 house beach</t>
  </si>
  <si>
    <t xml:space="preserve">  Pit 64CE808 NE of house</t>
  </si>
  <si>
    <t xml:space="preserve">  Pit OK, BB</t>
  </si>
  <si>
    <t>C171</t>
  </si>
  <si>
    <t xml:space="preserve">  64C-E808 C171 BB; vague ventr stripe Chuck  </t>
  </si>
  <si>
    <t>88/0B</t>
  </si>
  <si>
    <t>64D0258</t>
  </si>
  <si>
    <t xml:space="preserve">   S shore, problem? Recap!  6.8 yrs</t>
  </si>
  <si>
    <t>363</t>
  </si>
  <si>
    <t xml:space="preserve">  DY106 loo beach</t>
  </si>
  <si>
    <t xml:space="preserve">  Pit 64D0258  E Ridge  </t>
  </si>
  <si>
    <t>1127</t>
  </si>
  <si>
    <t xml:space="preserve">  Rock W of S. Beach, PIT OK</t>
  </si>
  <si>
    <t xml:space="preserve">  pit ok, no location, skin</t>
  </si>
  <si>
    <t>88/10A</t>
  </si>
  <si>
    <t>7829F67</t>
  </si>
  <si>
    <t xml:space="preserve">  NEW, House beach, toes in vial #56</t>
  </si>
  <si>
    <t xml:space="preserve">    160  no pit, HB</t>
  </si>
  <si>
    <t xml:space="preserve">    no pit, HB, toe #3 broken</t>
  </si>
  <si>
    <t xml:space="preserve">  pit #7829F67, HB, skin, #3 toe broken</t>
  </si>
  <si>
    <t xml:space="preserve">   BB, #3 toe broken, ultra=5 pit ok</t>
  </si>
  <si>
    <t>88/20A</t>
  </si>
  <si>
    <t>6B36A0F</t>
  </si>
  <si>
    <t xml:space="preserve">    BB, NO PIT, blood #10  "female"</t>
  </si>
  <si>
    <t xml:space="preserve">  pit 6B36A0F, BB, definitely male</t>
  </si>
  <si>
    <t>88/30A</t>
  </si>
  <si>
    <t>1FBABA8</t>
  </si>
  <si>
    <t xml:space="preserve">  problem already marked, pit 1FBABA8 16.5 yrs?</t>
  </si>
  <si>
    <t xml:space="preserve">     House Pit Ok</t>
  </si>
  <si>
    <t>88/40A</t>
  </si>
  <si>
    <t>7ABC62D</t>
  </si>
  <si>
    <t xml:space="preserve">  NEW, House, toes in vial #60</t>
  </si>
  <si>
    <t xml:space="preserve">    HB  female?</t>
  </si>
  <si>
    <t xml:space="preserve">  HB  male!</t>
  </si>
  <si>
    <t xml:space="preserve">    HB new pit 7ABC62D</t>
  </si>
  <si>
    <t xml:space="preserve"> pit ok BB E363 swab</t>
  </si>
  <si>
    <t>88/50A</t>
  </si>
  <si>
    <t>7824A22</t>
  </si>
  <si>
    <t xml:space="preserve">  NEW, House beach, toes in vial #61</t>
  </si>
  <si>
    <t xml:space="preserve">  East Ridge</t>
  </si>
  <si>
    <t xml:space="preserve">  pit 7824A22, rocks N of East Ridge</t>
  </si>
  <si>
    <t xml:space="preserve">  pit ok, N Rocks, skin</t>
  </si>
  <si>
    <t>88/50B</t>
  </si>
  <si>
    <t xml:space="preserve">  NEW, Rocks S. of Camp, NO PIT</t>
  </si>
  <si>
    <t xml:space="preserve">  SW Beach   blood</t>
  </si>
  <si>
    <t xml:space="preserve">  regen 11.5 yrs?</t>
  </si>
  <si>
    <t xml:space="preserve">   new 9.5 yrs?</t>
  </si>
  <si>
    <t>88C</t>
  </si>
  <si>
    <t>88D</t>
  </si>
  <si>
    <t xml:space="preserve">  new; DY44 N end E ridge; female?</t>
  </si>
  <si>
    <t>88E</t>
  </si>
  <si>
    <t>7CD64C0</t>
  </si>
  <si>
    <t xml:space="preserve">  new no pit, BB, skin, toe vial #74</t>
  </si>
  <si>
    <t>1883</t>
  </si>
  <si>
    <t>E329</t>
  </si>
  <si>
    <t xml:space="preserve"> new pit BB 7CD64C0 E329</t>
  </si>
  <si>
    <t>88F</t>
  </si>
  <si>
    <t>7ACD92A</t>
  </si>
  <si>
    <t xml:space="preserve">  new, BB, 20.5+4.5regen, toe vial #23, skin</t>
  </si>
  <si>
    <t>C217</t>
  </si>
  <si>
    <t xml:space="preserve">  pit #7ACD92A, BB, regen 21.2+4.6, C217</t>
  </si>
  <si>
    <t>1367</t>
  </si>
  <si>
    <t>E25</t>
  </si>
  <si>
    <t xml:space="preserve">  BB pit ok regen 24.5+5.0 E25 swab</t>
  </si>
  <si>
    <t>88G</t>
  </si>
  <si>
    <t>E47</t>
  </si>
  <si>
    <t xml:space="preserve">  New BB, E47, toe vial #11, swab ultra=0</t>
  </si>
  <si>
    <t>89/0A</t>
  </si>
  <si>
    <t>1251</t>
  </si>
  <si>
    <t xml:space="preserve">  AL3 rocks E of house</t>
  </si>
  <si>
    <t>1691</t>
  </si>
  <si>
    <t xml:space="preserve">  BB, new pit not scanned: 636???</t>
  </si>
  <si>
    <t>89/0B</t>
  </si>
  <si>
    <t xml:space="preserve">   new, SW beach, 7.8 yrs.</t>
  </si>
  <si>
    <t>2352</t>
  </si>
  <si>
    <t>2630</t>
  </si>
  <si>
    <t xml:space="preserve">  wound-tail bottom</t>
  </si>
  <si>
    <t>2563</t>
  </si>
  <si>
    <t>2985</t>
  </si>
  <si>
    <t>89B</t>
  </si>
  <si>
    <t>F703BB</t>
  </si>
  <si>
    <t xml:space="preserve">  F7-03BB</t>
  </si>
  <si>
    <t>89C</t>
  </si>
  <si>
    <t xml:space="preserve">   new; 1/2 way on trail  9.8 yrs</t>
  </si>
  <si>
    <t xml:space="preserve">  BM correct; very emaciated; 1/4 way N on trail</t>
  </si>
  <si>
    <t>89D</t>
  </si>
  <si>
    <t>7ACDEDD</t>
  </si>
  <si>
    <t xml:space="preserve">  New BB toe vial #28 female?  swab</t>
  </si>
  <si>
    <t xml:space="preserve"> new pit 7ACDEDD HB ultra</t>
  </si>
  <si>
    <t>89E</t>
  </si>
  <si>
    <t>E70</t>
  </si>
  <si>
    <t xml:space="preserve">  New BB no pit E70  toe vial #35</t>
  </si>
  <si>
    <t>Big beach; digits #9, 80</t>
  </si>
  <si>
    <t>1362</t>
  </si>
  <si>
    <t>8B</t>
  </si>
  <si>
    <t>3520</t>
  </si>
  <si>
    <t xml:space="preserve"> natural not recap? or #18? 38? 58? 23.5yrs?</t>
  </si>
  <si>
    <t>3112</t>
  </si>
  <si>
    <t xml:space="preserve">  ??Shrunk?? SV wrong=40.01?</t>
  </si>
  <si>
    <t>52.1</t>
  </si>
  <si>
    <t>4050</t>
  </si>
  <si>
    <t>8C</t>
  </si>
  <si>
    <t>754B475</t>
  </si>
  <si>
    <t xml:space="preserve">  new; DY115 one third N on E ridge</t>
  </si>
  <si>
    <t xml:space="preserve">  Half way N on E ridge </t>
  </si>
  <si>
    <t xml:space="preserve">  New pit 754B475 </t>
  </si>
  <si>
    <t xml:space="preserve">  pit ok, E Ridge, skin</t>
  </si>
  <si>
    <t>9/0A</t>
  </si>
  <si>
    <t>670AF96</t>
  </si>
  <si>
    <t xml:space="preserve">  16.9+4.9 regen  new</t>
  </si>
  <si>
    <t xml:space="preserve">  21.0+5.5 regen</t>
  </si>
  <si>
    <t xml:space="preserve">  21.8+5.6 regen, </t>
  </si>
  <si>
    <t xml:space="preserve">  22.0+5.7 regen; big w beach</t>
  </si>
  <si>
    <t xml:space="preserve">  BB, 23.0+5.7 regen.</t>
  </si>
  <si>
    <t xml:space="preserve">  23.5+5.7 regen Big Beach</t>
  </si>
  <si>
    <t xml:space="preserve">  BB 11:05 new pit 670AF96 24.0+5.7 </t>
  </si>
  <si>
    <t xml:space="preserve">  pit ok, 24.0+5.5 regen BB</t>
  </si>
  <si>
    <t xml:space="preserve">  pit ok 24.5+5.7 regen BB</t>
  </si>
  <si>
    <t xml:space="preserve">  24.5+5.5; PIT 670AF96 [Chk&amp;Krstn] BB</t>
  </si>
  <si>
    <t xml:space="preserve">  BB, PIT OK, 24.5+5.5 regen, done in March</t>
  </si>
  <si>
    <t xml:space="preserve">  pit OK, BB, tail regen 24.0+6.0</t>
  </si>
  <si>
    <t xml:space="preserve">  pit ok, 25.5+5.5 regen BB skin</t>
  </si>
  <si>
    <t>1259</t>
  </si>
  <si>
    <t xml:space="preserve">  25.6+5.8 regen, pit ok, Big Beach   </t>
  </si>
  <si>
    <t>9/0B</t>
  </si>
  <si>
    <t>1FA1565</t>
  </si>
  <si>
    <t xml:space="preserve">  new  pit 1FA1565 15.5 yrs?</t>
  </si>
  <si>
    <t>2407</t>
  </si>
  <si>
    <t xml:space="preserve">  pit ok; CY25 S end E ridge</t>
  </si>
  <si>
    <t>2613</t>
  </si>
  <si>
    <t xml:space="preserve">  SE point rocks, pit ok</t>
  </si>
  <si>
    <t>3055</t>
  </si>
  <si>
    <t xml:space="preserve">  growth on right side, photos taken, pit ok BB</t>
  </si>
  <si>
    <t>90/0B</t>
  </si>
  <si>
    <t>64B2CE</t>
  </si>
  <si>
    <t xml:space="preserve">  new,  19.5 yrs?</t>
  </si>
  <si>
    <t xml:space="preserve">  pit 64-B2CE</t>
  </si>
  <si>
    <t>90/0D</t>
  </si>
  <si>
    <t>66BD9A4</t>
  </si>
  <si>
    <t xml:space="preserve">  TK29 loo point, new</t>
  </si>
  <si>
    <t xml:space="preserve">  loo site</t>
  </si>
  <si>
    <t>1820</t>
  </si>
  <si>
    <t xml:space="preserve">  Just S of Loo New pit 66BD9A4see 10/80B</t>
  </si>
  <si>
    <t>90/81</t>
  </si>
  <si>
    <t>pit ok, was 91D</t>
  </si>
  <si>
    <t>90A</t>
  </si>
  <si>
    <t>90B</t>
  </si>
  <si>
    <t>F56B5E</t>
  </si>
  <si>
    <t xml:space="preserve">  pit #F5-6B5E</t>
  </si>
  <si>
    <t xml:space="preserve">   Found dead, pit recovered</t>
  </si>
  <si>
    <t>90C</t>
  </si>
  <si>
    <t>1FAO881</t>
  </si>
  <si>
    <t xml:space="preserve">  natural 90  female?</t>
  </si>
  <si>
    <t xml:space="preserve">  21.5+6.0 regen, pit 1FAO881,recap? may be 90C, #90 enlarged</t>
  </si>
  <si>
    <t xml:space="preserve">  23.1+6.2 reg, pit ok, big W beach</t>
  </si>
  <si>
    <t xml:space="preserve">  24.2+6.3 regen; big w beach</t>
  </si>
  <si>
    <t xml:space="preserve">  24.8+6.7 regen Big Beach Pit Ok</t>
  </si>
  <si>
    <t>90D</t>
  </si>
  <si>
    <t xml:space="preserve">   new, 1/3 way on trail,5.8 yrs.</t>
  </si>
  <si>
    <t xml:space="preserve">  CY126=??</t>
  </si>
  <si>
    <t>90E</t>
  </si>
  <si>
    <t>68A005E</t>
  </si>
  <si>
    <t xml:space="preserve">   new nat 90, 1/4 way on trail, 8.8 yrs.</t>
  </si>
  <si>
    <t xml:space="preserve">  1/2 way N on E ridge</t>
  </si>
  <si>
    <t xml:space="preserve">  new pit 68A005E Ridge  [or 90D?]</t>
  </si>
  <si>
    <t xml:space="preserve">  pit ok, camp, S64 </t>
  </si>
  <si>
    <t>90F</t>
  </si>
  <si>
    <t xml:space="preserve">   new, loo site, 11.8 or 12.8 yrs.</t>
  </si>
  <si>
    <t>90G</t>
  </si>
  <si>
    <t>63632AD</t>
  </si>
  <si>
    <t xml:space="preserve">  N rocks, new pit 63632AD, recap? PROBLEM  "female"</t>
  </si>
  <si>
    <t xml:space="preserve">  Pit ok; N end E ridge; Skin   blood "female"</t>
  </si>
  <si>
    <t xml:space="preserve">  pit ok, rocks N of East Ridge</t>
  </si>
  <si>
    <t>C37</t>
  </si>
  <si>
    <t xml:space="preserve">  pit fail?  could be natural, C37, 90+9 toes broken BB no ventral stripe TL vol 68</t>
  </si>
  <si>
    <t>BB pit ok 18.7+6.8  maybe 90G male!</t>
  </si>
  <si>
    <t>90H</t>
  </si>
  <si>
    <t>1680</t>
  </si>
  <si>
    <t>1FA6395</t>
  </si>
  <si>
    <t xml:space="preserve">  PROBLEM  from U Cay, pit OK 1FA6395, BB,2 18.5+11.0 tail regen</t>
  </si>
  <si>
    <t xml:space="preserve">  18.4+11.1 regen, pit ok, BB skin  blood</t>
  </si>
  <si>
    <t xml:space="preserve">  Regen 18.4 + 11.2, West Rocks, Skin, Pit OK</t>
  </si>
  <si>
    <t xml:space="preserve">  pit ok, BB, 18.4+11.0 regen</t>
  </si>
  <si>
    <t xml:space="preserve">  pit not checked rocks S BB, skin 19.0+11.1 reg</t>
  </si>
  <si>
    <t>90I</t>
  </si>
  <si>
    <t>7AC931C</t>
  </si>
  <si>
    <t>Q11</t>
  </si>
  <si>
    <t>Big beach; swab; digits #90; poop #1; PIT not in John's file</t>
  </si>
  <si>
    <t>90J</t>
  </si>
  <si>
    <t>7A3F918</t>
  </si>
  <si>
    <t xml:space="preserve"> new new pit 7A3F918 BB 90J natural toe clip â€œDDâ€</t>
  </si>
  <si>
    <t>783F918</t>
  </si>
  <si>
    <t>pit ok pit = 783F918 not 7A3F918, BB</t>
  </si>
  <si>
    <t>91/0A</t>
  </si>
  <si>
    <t>66BEDC6</t>
  </si>
  <si>
    <t xml:space="preserve">  near N end Big Beach</t>
  </si>
  <si>
    <t xml:space="preserve">  BB New pit 66BEDC6</t>
  </si>
  <si>
    <t xml:space="preserve">  20.2+1.1; PIT 66BEDC6 [Chck&amp;Krstn] BB</t>
  </si>
  <si>
    <t xml:space="preserve">  E. Ridge, PIT OK, stubby tail 20.0+2.0</t>
  </si>
  <si>
    <t xml:space="preserve">  pit OK, BB, tail regen 20.7+3.9, stubby</t>
  </si>
  <si>
    <t xml:space="preserve">  20.6+4.3 regen, pit ok, BB skin </t>
  </si>
  <si>
    <t>C103</t>
  </si>
  <si>
    <t xml:space="preserve">  66BEDC6 C-103 BB 21.7+4.8 no stripe; Chuck  </t>
  </si>
  <si>
    <t>91/0B</t>
  </si>
  <si>
    <t>753DBA1</t>
  </si>
  <si>
    <t xml:space="preserve">  house beach, new (11.7 yrs)</t>
  </si>
  <si>
    <t xml:space="preserve">  WCS21  N end E ridge ca 14.7yr</t>
  </si>
  <si>
    <t xml:space="preserve">  New pit 753DBA1; N end E ridge </t>
  </si>
  <si>
    <t>91/6A</t>
  </si>
  <si>
    <t>6B366B6</t>
  </si>
  <si>
    <t xml:space="preserve">  new #90 toe nail broken S end</t>
  </si>
  <si>
    <t xml:space="preserve">  new pit 6B366B6, BB</t>
  </si>
  <si>
    <t>1982</t>
  </si>
  <si>
    <t xml:space="preserve">  pit ok, Big Beach  </t>
  </si>
  <si>
    <t>91/6B</t>
  </si>
  <si>
    <t>7812A53</t>
  </si>
  <si>
    <t xml:space="preserve">  new no pit BB</t>
  </si>
  <si>
    <t xml:space="preserve">  BB skin   blood</t>
  </si>
  <si>
    <t xml:space="preserve">  pit 7812A53, Skin, Big Beach </t>
  </si>
  <si>
    <t xml:space="preserve">  pit ok, BB, blood sample #129</t>
  </si>
  <si>
    <t>91/7A</t>
  </si>
  <si>
    <t>6CEA3FA</t>
  </si>
  <si>
    <t xml:space="preserve">  new pit 6CEA3FA, BB</t>
  </si>
  <si>
    <t>C58</t>
  </si>
  <si>
    <t xml:space="preserve">  pit ok, C58, BB, few black ventral spots, 1 TL vol 124</t>
  </si>
  <si>
    <t>C95</t>
  </si>
  <si>
    <t xml:space="preserve">  6CEA3FA C-95 BB; no ventr stripe Chuck  </t>
  </si>
  <si>
    <t xml:space="preserve">  BB pit ok  G110 blood</t>
  </si>
  <si>
    <t>91/7B</t>
  </si>
  <si>
    <t>18.3</t>
  </si>
  <si>
    <t>91/8A</t>
  </si>
  <si>
    <t>122</t>
  </si>
  <si>
    <t>6B3F619</t>
  </si>
  <si>
    <t xml:space="preserve">  New, BB  sex?</t>
  </si>
  <si>
    <t xml:space="preserve">  S. Rocks, blood #67</t>
  </si>
  <si>
    <t xml:space="preserve">  new pit 6B3F619 BB</t>
  </si>
  <si>
    <t xml:space="preserve">  Pit OK, Big Beach, Skin   </t>
  </si>
  <si>
    <t xml:space="preserve">  pit #6B3F619, BB, skin</t>
  </si>
  <si>
    <t>C249</t>
  </si>
  <si>
    <t xml:space="preserve">  pit ok,  BB, C249</t>
  </si>
  <si>
    <t xml:space="preserve">  BB pit ok skin ultra=9</t>
  </si>
  <si>
    <t>E352</t>
  </si>
  <si>
    <t xml:space="preserve"> pit ok BB E352 swab</t>
  </si>
  <si>
    <t>91/8B</t>
  </si>
  <si>
    <t>91/9A</t>
  </si>
  <si>
    <t>85</t>
  </si>
  <si>
    <t>7814844</t>
  </si>
  <si>
    <t xml:space="preserve">  BB, Pit 7814844</t>
  </si>
  <si>
    <t xml:space="preserve">  BB pit ok G85 blood</t>
  </si>
  <si>
    <t xml:space="preserve">  #90 natural</t>
  </si>
  <si>
    <t>91B</t>
  </si>
  <si>
    <t>972338</t>
  </si>
  <si>
    <t xml:space="preserve">  new, 16.5 yrs?</t>
  </si>
  <si>
    <t xml:space="preserve">  pit 97-2338</t>
  </si>
  <si>
    <t>91C</t>
  </si>
  <si>
    <t>91D</t>
  </si>
  <si>
    <t>6E18664</t>
  </si>
  <si>
    <t xml:space="preserve">  CY9 1/4 N on E ridge</t>
  </si>
  <si>
    <t xml:space="preserve">  new pit 6E18664 BB</t>
  </si>
  <si>
    <t xml:space="preserve">  PIT 6E18664 [Chuck&amp;Kirsten] BB</t>
  </si>
  <si>
    <t xml:space="preserve">  BB, PIT OK 6E18664</t>
  </si>
  <si>
    <t>1244</t>
  </si>
  <si>
    <t>Must be a mistake. Much smaller 11 years later. This is actually 91D - it fits the growth</t>
  </si>
  <si>
    <t>1162</t>
  </si>
  <si>
    <t>91E</t>
  </si>
  <si>
    <t>7CD61DF</t>
  </si>
  <si>
    <t>E4</t>
  </si>
  <si>
    <t xml:space="preserve">  New BB E4 Toe vial #1 swab no pit</t>
  </si>
  <si>
    <t>sex was wrong. It's a male. Corrected.</t>
  </si>
  <si>
    <t xml:space="preserve"> new pit 7CD61DF BB </t>
  </si>
  <si>
    <t>pit ok S.end</t>
  </si>
  <si>
    <t>92/0A</t>
  </si>
  <si>
    <t>351</t>
  </si>
  <si>
    <t>63664D9</t>
  </si>
  <si>
    <t xml:space="preserve">  TBK22 interior, female?</t>
  </si>
  <si>
    <t xml:space="preserve">  house beach, new pit 63664D9</t>
  </si>
  <si>
    <t xml:space="preserve">  Peninsula behind House Pit ok</t>
  </si>
  <si>
    <t xml:space="preserve">  Pit ok; N end    blood</t>
  </si>
  <si>
    <t xml:space="preserve">  Rocks north of East Ridge, pit OK</t>
  </si>
  <si>
    <t>92/0B</t>
  </si>
  <si>
    <t>6323D3F</t>
  </si>
  <si>
    <t xml:space="preserve">  TK31 (house), new</t>
  </si>
  <si>
    <t xml:space="preserve">  north end of east ridge</t>
  </si>
  <si>
    <t xml:space="preserve">  BB, new pit 6323D3F</t>
  </si>
  <si>
    <t xml:space="preserve">  Pit Ok  N Point</t>
  </si>
  <si>
    <t xml:space="preserve">  BB 11:19 Pit ok </t>
  </si>
  <si>
    <t>968</t>
  </si>
  <si>
    <t xml:space="preserve">  BB, PIT OK, blood #20</t>
  </si>
  <si>
    <t>1603</t>
  </si>
  <si>
    <t xml:space="preserve">  pit ok, South Beach</t>
  </si>
  <si>
    <t>1877</t>
  </si>
  <si>
    <t xml:space="preserve">  pit ok, camp, skin, S44</t>
  </si>
  <si>
    <t>2008</t>
  </si>
  <si>
    <t xml:space="preserve">  pit ok, E Ridge (S) dorsal=68 nuchal=20, skin</t>
  </si>
  <si>
    <t xml:space="preserve"> ER pit ok femoral pore sample </t>
  </si>
  <si>
    <t>92/6A</t>
  </si>
  <si>
    <t xml:space="preserve">  New, WT ok? E Ridge</t>
  </si>
  <si>
    <t>92/7A</t>
  </si>
  <si>
    <t>92/8A</t>
  </si>
  <si>
    <t>7826FAA</t>
  </si>
  <si>
    <t xml:space="preserve">  New, LOC=?</t>
  </si>
  <si>
    <t xml:space="preserve">  East ridge, no pit</t>
  </si>
  <si>
    <t xml:space="preserve">  pit #7826FAA, HB</t>
  </si>
  <si>
    <t>92/9A</t>
  </si>
  <si>
    <t>7ACE234</t>
  </si>
  <si>
    <t xml:space="preserve">  New, Ridge behind House</t>
  </si>
  <si>
    <t xml:space="preserve">  no pit, skin, loc: east of house</t>
  </si>
  <si>
    <t xml:space="preserve">  pit #7ACE234, N. Rocks   </t>
  </si>
  <si>
    <t>92/9B</t>
  </si>
  <si>
    <t xml:space="preserve">  new, Interior, toe vial #79, skin</t>
  </si>
  <si>
    <t>J2</t>
  </si>
  <si>
    <t xml:space="preserve">  ER J2 no pit swab</t>
  </si>
  <si>
    <t xml:space="preserve">  SVL 42.3 wrong?</t>
  </si>
  <si>
    <t xml:space="preserve">  23.5 yrs?  [DEAD in 2004]</t>
  </si>
  <si>
    <t>92B</t>
  </si>
  <si>
    <t>92C</t>
  </si>
  <si>
    <t>6365136</t>
  </si>
  <si>
    <t xml:space="preserve">   new, camp, 11.8 yrs.</t>
  </si>
  <si>
    <t xml:space="preserve">  BB, new pit 6365136</t>
  </si>
  <si>
    <t>1602</t>
  </si>
  <si>
    <t xml:space="preserve">  BB 10:16 pit ok </t>
  </si>
  <si>
    <t>92D</t>
  </si>
  <si>
    <t>828D020</t>
  </si>
  <si>
    <t xml:space="preserve">  New, BB, ultra=0, toe vial #2</t>
  </si>
  <si>
    <t>recap new pit 828D020</t>
  </si>
  <si>
    <t>93/0A</t>
  </si>
  <si>
    <t>7546FB9</t>
  </si>
  <si>
    <t xml:space="preserve">  new  "male"</t>
  </si>
  <si>
    <t xml:space="preserve">   inland from big W beach  "male"</t>
  </si>
  <si>
    <t xml:space="preserve">  DY34 3/4 N on E ridge</t>
  </si>
  <si>
    <t xml:space="preserve">  N of BB on rocks</t>
  </si>
  <si>
    <t>373</t>
  </si>
  <si>
    <t xml:space="preserve">  pit 7546FB9, female!!, East Ridge</t>
  </si>
  <si>
    <t xml:space="preserve">  pit ok, skin, location: Back side of island</t>
  </si>
  <si>
    <t>93/0B</t>
  </si>
  <si>
    <t xml:space="preserve">   new, 22.0+4.4 reg, camp, 11.8 yrs.</t>
  </si>
  <si>
    <t xml:space="preserve">  camp 21.7+4.3 regen</t>
  </si>
  <si>
    <t xml:space="preserve">  21.3+4.3regen emaciated Send E ridge</t>
  </si>
  <si>
    <t>93/0C</t>
  </si>
  <si>
    <t xml:space="preserve">  new  1/2 way N on trail</t>
  </si>
  <si>
    <t xml:space="preserve">  BB 10:11</t>
  </si>
  <si>
    <t>93/6A</t>
  </si>
  <si>
    <t xml:space="preserve">  new  rocks S of BB</t>
  </si>
  <si>
    <t>93/7A</t>
  </si>
  <si>
    <t>6B34C7E</t>
  </si>
  <si>
    <t xml:space="preserve">  BB new  "female"</t>
  </si>
  <si>
    <t xml:space="preserve">  new pit 6B34C7E, BB, definitely male</t>
  </si>
  <si>
    <t xml:space="preserve">  pit ok BB S42</t>
  </si>
  <si>
    <t>C98</t>
  </si>
  <si>
    <t xml:space="preserve">  6B3-4C7E C-98 BB; vague ventr stripe Chuck  </t>
  </si>
  <si>
    <t>1595</t>
  </si>
  <si>
    <t>2880</t>
  </si>
  <si>
    <t>93/7B</t>
  </si>
  <si>
    <t>7815C4D</t>
  </si>
  <si>
    <t xml:space="preserve">  NEW, BB, NO PIT, toes in vial #23</t>
  </si>
  <si>
    <t xml:space="preserve">  BB skin</t>
  </si>
  <si>
    <t xml:space="preserve">  Pit 7815C4D, Big Beach </t>
  </si>
  <si>
    <t>93/8A</t>
  </si>
  <si>
    <t>7826B04</t>
  </si>
  <si>
    <t xml:space="preserve">  Rocks north S beach, no pit, #3 toe broken</t>
  </si>
  <si>
    <t xml:space="preserve">  tagged #7826B04, BB</t>
  </si>
  <si>
    <t>93/8B</t>
  </si>
  <si>
    <t>6B3C6CA</t>
  </si>
  <si>
    <t xml:space="preserve">  NEW, BB, NO PIT, toes in vial #27</t>
  </si>
  <si>
    <t xml:space="preserve">  new pit 6B3C6CA, BB</t>
  </si>
  <si>
    <t xml:space="preserve">  BB pit ok G86 blood</t>
  </si>
  <si>
    <t>93/9A</t>
  </si>
  <si>
    <t>7530858</t>
  </si>
  <si>
    <t xml:space="preserve">  new rocks S of BB </t>
  </si>
  <si>
    <t xml:space="preserve">  South West beach, Pit 7530858</t>
  </si>
  <si>
    <t>Big beach; digits #3, 9, 90</t>
  </si>
  <si>
    <t>6365590</t>
  </si>
  <si>
    <t xml:space="preserve">  new,  KH1 BB</t>
  </si>
  <si>
    <t xml:space="preserve">  rocks south of big w beach</t>
  </si>
  <si>
    <t>1371</t>
  </si>
  <si>
    <t xml:space="preserve">  BB, new pit 6365590</t>
  </si>
  <si>
    <t>1517</t>
  </si>
  <si>
    <t>93B</t>
  </si>
  <si>
    <t>7070EA</t>
  </si>
  <si>
    <t xml:space="preserve">  pit 70-70EA</t>
  </si>
  <si>
    <t xml:space="preserve">  pit ok,  B5 bay NE of house</t>
  </si>
  <si>
    <t xml:space="preserve">  NW of house  caught in May</t>
  </si>
  <si>
    <t xml:space="preserve">   DEAD pit ok LOC=?</t>
  </si>
  <si>
    <t>93C</t>
  </si>
  <si>
    <t>7AC5CDE</t>
  </si>
  <si>
    <t xml:space="preserve">  new, E Ridge, toe vial #78</t>
  </si>
  <si>
    <t xml:space="preserve">  BB new pit 7AC5CDE  </t>
  </si>
  <si>
    <t>94/0A</t>
  </si>
  <si>
    <t>68A0B0F</t>
  </si>
  <si>
    <t>7ABB636</t>
  </si>
  <si>
    <t xml:space="preserve">  B39 interior, new  AGE???</t>
  </si>
  <si>
    <t xml:space="preserve">  1/2 way N on E. ridge</t>
  </si>
  <si>
    <t xml:space="preserve">  new pit 68A0B0F BB</t>
  </si>
  <si>
    <t xml:space="preserve">  BB, PIT OK 68A0B0F</t>
  </si>
  <si>
    <t xml:space="preserve">  PIT OK, Big Beach, Skin </t>
  </si>
  <si>
    <t xml:space="preserve">  pit ok BB S16</t>
  </si>
  <si>
    <t>C262</t>
  </si>
  <si>
    <t xml:space="preserve">  pit ok, BB, C262, dorsal=64 nuchal=19, skin</t>
  </si>
  <si>
    <t xml:space="preserve">  BB #7 toenail fem? NEW pit 07ABB636 G79 blood</t>
  </si>
  <si>
    <t xml:space="preserve">  BB old pit ok dorsal: new pit ok ventral skin</t>
  </si>
  <si>
    <t>94/0B</t>
  </si>
  <si>
    <t xml:space="preserve">  DY116 half N on E ridge</t>
  </si>
  <si>
    <t>94/6A</t>
  </si>
  <si>
    <t>6FB90EF</t>
  </si>
  <si>
    <t xml:space="preserve">  new  #9 toe broken S end </t>
  </si>
  <si>
    <t xml:space="preserve">  new pit 6FB90EF, BB   blood</t>
  </si>
  <si>
    <t xml:space="preserve">  pit ok 6FB90EF, skin, Big Beach </t>
  </si>
  <si>
    <t>591</t>
  </si>
  <si>
    <t>C78</t>
  </si>
  <si>
    <t xml:space="preserve">  pit ok, BB, C78</t>
  </si>
  <si>
    <t xml:space="preserve">  BB pit ok skin ultra=4</t>
  </si>
  <si>
    <t>94/7A</t>
  </si>
  <si>
    <t xml:space="preserve">  new NO PIT [Chuck&amp;Kirsten] camp</t>
  </si>
  <si>
    <t>94/8A</t>
  </si>
  <si>
    <t xml:space="preserve">  NEW, BB, NO PIT, toes in vial #6, no blood</t>
  </si>
  <si>
    <t>94/9A</t>
  </si>
  <si>
    <t>244</t>
  </si>
  <si>
    <t>753E6A5</t>
  </si>
  <si>
    <t xml:space="preserve">  NEW, House, toes in vial #32</t>
  </si>
  <si>
    <t xml:space="preserve">  HB, Pit 753E6A5</t>
  </si>
  <si>
    <t xml:space="preserve">  HB pit ok ultra=5</t>
  </si>
  <si>
    <t>F75070</t>
  </si>
  <si>
    <t xml:space="preserve">  listed as"94"in field? is it #4/0</t>
  </si>
  <si>
    <t xml:space="preserve">            </t>
  </si>
  <si>
    <t xml:space="preserve">  pit F7-5070</t>
  </si>
  <si>
    <t xml:space="preserve">   908/174 (nest)</t>
  </si>
  <si>
    <t xml:space="preserve">  transmttr: #148.168"_2.0; big w beach</t>
  </si>
  <si>
    <t xml:space="preserve">     909/171   (nest)</t>
  </si>
  <si>
    <t xml:space="preserve">  rocks of SW point, pit ok2 21.7 1105 104 DEAD</t>
  </si>
  <si>
    <t>94B</t>
  </si>
  <si>
    <t>707C93</t>
  </si>
  <si>
    <t xml:space="preserve">  24.7+6.9 regen new 13.5yrs?</t>
  </si>
  <si>
    <t xml:space="preserve">  25.3+7.1 regen</t>
  </si>
  <si>
    <t xml:space="preserve">  26.0+7.0 regen pit 70-7C93</t>
  </si>
  <si>
    <t xml:space="preserve">  27.2+7.3 regen pit ok</t>
  </si>
  <si>
    <t xml:space="preserve">  pit ok, big W beach 29.3+7.8</t>
  </si>
  <si>
    <t xml:space="preserve">  pit ok 707C93; 30.0+7.9 regen; BB</t>
  </si>
  <si>
    <t>94C</t>
  </si>
  <si>
    <t>648B97</t>
  </si>
  <si>
    <t xml:space="preserve">  pit #64-8B97 94C! must be 4/0B</t>
  </si>
  <si>
    <t xml:space="preserve">  pit ok full tail</t>
  </si>
  <si>
    <t>1283</t>
  </si>
  <si>
    <t xml:space="preserve">  pit ok; inland big beach</t>
  </si>
  <si>
    <t xml:space="preserve">    834/160   (nest)</t>
  </si>
  <si>
    <t>1263</t>
  </si>
  <si>
    <t xml:space="preserve">  BB 12:20 Pit ok</t>
  </si>
  <si>
    <t xml:space="preserve">  BB, pit ok [Chuck and Kirsten]</t>
  </si>
  <si>
    <t>1558</t>
  </si>
  <si>
    <t>1508</t>
  </si>
  <si>
    <t>1483</t>
  </si>
  <si>
    <t>1394</t>
  </si>
  <si>
    <t>South end; digits #4, 90; can't find in John's notes</t>
  </si>
  <si>
    <t>94D</t>
  </si>
  <si>
    <t>2001-07-06</t>
  </si>
  <si>
    <t>6CED142</t>
  </si>
  <si>
    <t xml:space="preserve">   new, 100' N of trail</t>
  </si>
  <si>
    <t>182</t>
  </si>
  <si>
    <t xml:space="preserve">  MTF2 camp area</t>
  </si>
  <si>
    <t>774</t>
  </si>
  <si>
    <t xml:space="preserve">  House beach, new PIT 6CED142 "female"</t>
  </si>
  <si>
    <t xml:space="preserve">  pit OK, BB, definitely male</t>
  </si>
  <si>
    <t>C44</t>
  </si>
  <si>
    <t xml:space="preserve">  pit ok C44 BB no ventral stripe, TL vol 143</t>
  </si>
  <si>
    <t>94E</t>
  </si>
  <si>
    <t xml:space="preserve">  New BB toe vial #4 no pit ultra=4</t>
  </si>
  <si>
    <t>95/6A</t>
  </si>
  <si>
    <t>7538893</t>
  </si>
  <si>
    <t xml:space="preserve">  NEW, rocks S BB, toes vial #40 "fem"</t>
  </si>
  <si>
    <t xml:space="preserve">  new pit 7538893 S end male!</t>
  </si>
  <si>
    <t>C241</t>
  </si>
  <si>
    <t xml:space="preserve">  pit ok,  HB, skin, C241</t>
  </si>
  <si>
    <t>E17</t>
  </si>
  <si>
    <t xml:space="preserve">  BB pit ok E17 swab</t>
  </si>
  <si>
    <t>Big beach; digits #5, 6, 90; processed at night on boat</t>
  </si>
  <si>
    <t>95/7A</t>
  </si>
  <si>
    <t xml:space="preserve">  NEW, BB, toes in vial #46  "female?"</t>
  </si>
  <si>
    <t>95/8A</t>
  </si>
  <si>
    <t>754995B</t>
  </si>
  <si>
    <t xml:space="preserve">  NEW, behind House, toes in vial #49</t>
  </si>
  <si>
    <t xml:space="preserve">  New pit 754995B; N rocks </t>
  </si>
  <si>
    <t xml:space="preserve">  PIT OK, Big Beach  </t>
  </si>
  <si>
    <t xml:space="preserve">  pit ok BB S19</t>
  </si>
  <si>
    <t>C110</t>
  </si>
  <si>
    <t xml:space="preserve">  754-995B C-110 BB; no ventr stripe Chuck  </t>
  </si>
  <si>
    <t>95/8B</t>
  </si>
  <si>
    <t>144</t>
  </si>
  <si>
    <t xml:space="preserve">  NEW, CAMP, toes in vial #71</t>
  </si>
  <si>
    <t>95/9A</t>
  </si>
  <si>
    <t>7816805</t>
  </si>
  <si>
    <t xml:space="preserve">  NEW, House beach, toes vial #50 "male"</t>
  </si>
  <si>
    <t>191</t>
  </si>
  <si>
    <t xml:space="preserve">  no pit, HB, #3 toe broken "female?"</t>
  </si>
  <si>
    <t xml:space="preserve">  # 3 toe broken, BB </t>
  </si>
  <si>
    <t xml:space="preserve">  pit 7816805, #3 toe broken, Big Beach</t>
  </si>
  <si>
    <t xml:space="preserve">  pit ok, BB, #3 toe real broken</t>
  </si>
  <si>
    <t xml:space="preserve">  pit ok, BB, #3 toe broken</t>
  </si>
  <si>
    <t>House beach; digits #5, 9, 90; digit #3 kinked; processed at night</t>
  </si>
  <si>
    <t>pit ok skinny, #3 toe broken badly, BB</t>
  </si>
  <si>
    <t>95/9B</t>
  </si>
  <si>
    <t>6B3D1F0</t>
  </si>
  <si>
    <t xml:space="preserve">  NEW, BB, toes in vial #87</t>
  </si>
  <si>
    <t xml:space="preserve">  pit 6B3D1F0, North end </t>
  </si>
  <si>
    <t xml:space="preserve">  "male" 23.5 yrs?</t>
  </si>
  <si>
    <t xml:space="preserve">    WT ca. 1150</t>
  </si>
  <si>
    <t xml:space="preserve">   very skinny</t>
  </si>
  <si>
    <t xml:space="preserve">   real skinny</t>
  </si>
  <si>
    <t>95B</t>
  </si>
  <si>
    <t>F56EDD</t>
  </si>
  <si>
    <t xml:space="preserve">  pit F56EDD</t>
  </si>
  <si>
    <t xml:space="preserve">  pit ok, house beach, "male"</t>
  </si>
  <si>
    <t>-.-2002</t>
  </si>
  <si>
    <t xml:space="preserve">    nested after 12 July  822/160</t>
  </si>
  <si>
    <t xml:space="preserve">  house beach, pit ok, #8 toe broken</t>
  </si>
  <si>
    <t xml:space="preserve">  #8 broken  big beach  Pit ok</t>
  </si>
  <si>
    <t xml:space="preserve">  HB 10:50 pit ok #8 broken </t>
  </si>
  <si>
    <t>1227</t>
  </si>
  <si>
    <t xml:space="preserve">  BB, PIT OK, blood #78, #8 toe broken</t>
  </si>
  <si>
    <t xml:space="preserve">  Pit OK, North end, #8 toe broken</t>
  </si>
  <si>
    <t xml:space="preserve">  West Rocks, Pit OK, skin</t>
  </si>
  <si>
    <t xml:space="preserve">  BB pit ok, skinny, skin ultra=0</t>
  </si>
  <si>
    <t>95C</t>
  </si>
  <si>
    <t>95D</t>
  </si>
  <si>
    <t>7ABD30B</t>
  </si>
  <si>
    <t xml:space="preserve">  new, S Beach, toe vial #83</t>
  </si>
  <si>
    <t>E24</t>
  </si>
  <si>
    <t xml:space="preserve">  BB new pit 7ABD30B E24 swab</t>
  </si>
  <si>
    <t>Big beach; digits #5, 90</t>
  </si>
  <si>
    <t>96/0A</t>
  </si>
  <si>
    <t xml:space="preserve">  150ft south of house, new</t>
  </si>
  <si>
    <t>F8530F</t>
  </si>
  <si>
    <t xml:space="preserve">  female? 17.5 yrs?</t>
  </si>
  <si>
    <t xml:space="preserve">  pit F8-530F</t>
  </si>
  <si>
    <t>96B</t>
  </si>
  <si>
    <t xml:space="preserve">  13.02 + 3.49, new</t>
  </si>
  <si>
    <t>96C</t>
  </si>
  <si>
    <t>68A1EA6</t>
  </si>
  <si>
    <t xml:space="preserve">   new, halfway down trail</t>
  </si>
  <si>
    <t xml:space="preserve">  CY123 1/3 N on E ridge</t>
  </si>
  <si>
    <t xml:space="preserve">  new pit 68A1EA6 BB</t>
  </si>
  <si>
    <t xml:space="preserve">  BB, PIT OK, blood #47</t>
  </si>
  <si>
    <t>2435</t>
  </si>
  <si>
    <t>East ridge; digits #6, 90</t>
  </si>
  <si>
    <t>96D</t>
  </si>
  <si>
    <t>96E</t>
  </si>
  <si>
    <t>982000409784721</t>
  </si>
  <si>
    <t xml:space="preserve">  rocks S BB new PIT 982000409784721 needs clipsthey broke tail = 7.6</t>
  </si>
  <si>
    <t>828E680</t>
  </si>
  <si>
    <t>recap new pit 828E680 BB, incorrectly called 97F in 2026</t>
  </si>
  <si>
    <t>97/0A</t>
  </si>
  <si>
    <t xml:space="preserve">  TK35 W loo beach, sex?, juv, new</t>
  </si>
  <si>
    <t>4748</t>
  </si>
  <si>
    <t xml:space="preserve">   [SEE ALSO #94] 28.5 yrs?</t>
  </si>
  <si>
    <t>97B</t>
  </si>
  <si>
    <t>26.35</t>
  </si>
  <si>
    <t xml:space="preserve">  listed as #97 recap.in field????</t>
  </si>
  <si>
    <t xml:space="preserve">  listed as 97 in field</t>
  </si>
  <si>
    <t>97C</t>
  </si>
  <si>
    <t>68A21EB</t>
  </si>
  <si>
    <t xml:space="preserve">  new, KH8 inland half N on E ridge</t>
  </si>
  <si>
    <t xml:space="preserve">  WCS17 halfway up ridge</t>
  </si>
  <si>
    <t xml:space="preserve">  new pit 68A21EB E Ridge</t>
  </si>
  <si>
    <t xml:space="preserve">  pit ok East ridge</t>
  </si>
  <si>
    <t xml:space="preserve">  pit ok, camp, S63</t>
  </si>
  <si>
    <t>C232</t>
  </si>
  <si>
    <t xml:space="preserve">  pit ok,  BB, skin, C232</t>
  </si>
  <si>
    <t>E50</t>
  </si>
  <si>
    <t xml:space="preserve">  BB pit ok, E50 swab</t>
  </si>
  <si>
    <t>97D</t>
  </si>
  <si>
    <t xml:space="preserve">   new 14.7+6.2 regen 2/3 N on E ridge, 8.8 yrs.</t>
  </si>
  <si>
    <t>97E</t>
  </si>
  <si>
    <t>E7</t>
  </si>
  <si>
    <t xml:space="preserve">  New BB toe vial #15, no pit</t>
  </si>
  <si>
    <t>97F</t>
  </si>
  <si>
    <t>828D243</t>
  </si>
  <si>
    <t xml:space="preserve">  New BB no pit E7 vial #25 swab</t>
  </si>
  <si>
    <t>Q64</t>
  </si>
  <si>
    <t>Big beach; swab; poop #12; digits #7, 90</t>
  </si>
  <si>
    <t>recap new pit 828D243 BB</t>
  </si>
  <si>
    <t>98/0A</t>
  </si>
  <si>
    <t>137</t>
  </si>
  <si>
    <t>672AAB6</t>
  </si>
  <si>
    <t xml:space="preserve">  new; CY10=??</t>
  </si>
  <si>
    <t>493</t>
  </si>
  <si>
    <t xml:space="preserve">  #1 toe broken, new pit 672AAB6 BB</t>
  </si>
  <si>
    <t xml:space="preserve">  E. Ridge, PIT OK, #1 toe broken</t>
  </si>
  <si>
    <t xml:space="preserve">  pit ok  BB</t>
  </si>
  <si>
    <t xml:space="preserve">  East Ridge, Skin, Pit OK</t>
  </si>
  <si>
    <t xml:space="preserve">  BB, #1 and #2 toes broken, pit ok skin ultra=0</t>
  </si>
  <si>
    <t xml:space="preserve"> pit ok BB #1 toe broken, #2 toe ok ultra</t>
  </si>
  <si>
    <t>98/0B</t>
  </si>
  <si>
    <t>7824994</t>
  </si>
  <si>
    <t xml:space="preserve">  new, BB</t>
  </si>
  <si>
    <t xml:space="preserve">  PIT 7824994, Big Beach, Skin  </t>
  </si>
  <si>
    <t>C179</t>
  </si>
  <si>
    <t xml:space="preserve">  782-4994 C179 BB; no ventr stripe Chuck  </t>
  </si>
  <si>
    <t>C211</t>
  </si>
  <si>
    <t xml:space="preserve">  pit ok,  BB, skin, C211</t>
  </si>
  <si>
    <t>F848C6</t>
  </si>
  <si>
    <t xml:space="preserve">  TL= 39.69 wrong? wt wrong?</t>
  </si>
  <si>
    <t xml:space="preserve">   tip regrown = 40.89</t>
  </si>
  <si>
    <t xml:space="preserve">  regen tip</t>
  </si>
  <si>
    <t>2183</t>
  </si>
  <si>
    <t xml:space="preserve">  41.0+0.7</t>
  </si>
  <si>
    <t xml:space="preserve">  41.0+0.7 regen</t>
  </si>
  <si>
    <t xml:space="preserve">  40.5+0.6 regen; trans F8-48C6</t>
  </si>
  <si>
    <t xml:space="preserve">  pit #F8-48C6;  40.8+.8 regen</t>
  </si>
  <si>
    <t xml:space="preserve">  pit ok, 41.4+0.9 regen</t>
  </si>
  <si>
    <t xml:space="preserve">   41.5 TL stubby  pit ok</t>
  </si>
  <si>
    <t xml:space="preserve">  pit ok, big W beach 41.0+0.8</t>
  </si>
  <si>
    <t xml:space="preserve">   800/191 (nest)</t>
  </si>
  <si>
    <t>2045</t>
  </si>
  <si>
    <t xml:space="preserve">  41.5 + 0.8 regen; pit ok; big w beach</t>
  </si>
  <si>
    <t xml:space="preserve">    851/181     (nest) </t>
  </si>
  <si>
    <t xml:space="preserve">  pit ok, 41.3+0.6 regen.</t>
  </si>
  <si>
    <t>98B</t>
  </si>
  <si>
    <t>70830D</t>
  </si>
  <si>
    <t xml:space="preserve">  pit 70-830D</t>
  </si>
  <si>
    <t>4028</t>
  </si>
  <si>
    <t>2002-06-16</t>
  </si>
  <si>
    <t xml:space="preserve">     DEAD ON BEACH</t>
  </si>
  <si>
    <t>98C</t>
  </si>
  <si>
    <t>98D</t>
  </si>
  <si>
    <t xml:space="preserve">   new, near camp, 10.8 yrs.</t>
  </si>
  <si>
    <t>98E</t>
  </si>
  <si>
    <t>7AC2B15</t>
  </si>
  <si>
    <t>E65</t>
  </si>
  <si>
    <t xml:space="preserve">  New BB new pit 7AC2B15 E65 toe vial #30 swab ultra=5</t>
  </si>
  <si>
    <t>99/0A</t>
  </si>
  <si>
    <t>753B6BF</t>
  </si>
  <si>
    <t xml:space="preserve">  new; CY34 3/4 N on E ridge</t>
  </si>
  <si>
    <t>"99"; New pit 753B6BF; N rocks must be 99/0A</t>
  </si>
  <si>
    <t>F69538</t>
  </si>
  <si>
    <t>3340</t>
  </si>
  <si>
    <t>3696</t>
  </si>
  <si>
    <t xml:space="preserve">  TL wrong?</t>
  </si>
  <si>
    <t>4010</t>
  </si>
  <si>
    <t xml:space="preserve">  scar: right side of tail</t>
  </si>
  <si>
    <t>4400</t>
  </si>
  <si>
    <t xml:space="preserve">  pit #F6-9538</t>
  </si>
  <si>
    <t>4480</t>
  </si>
  <si>
    <t xml:space="preserve">  pit ok little stubby</t>
  </si>
  <si>
    <t>4688</t>
  </si>
  <si>
    <t xml:space="preserve">  upper snout extends past lower jaw; pit ok</t>
  </si>
  <si>
    <t>99B</t>
  </si>
  <si>
    <t>77DF01</t>
  </si>
  <si>
    <t>829</t>
  </si>
  <si>
    <t xml:space="preserve">  pit 77-DF01</t>
  </si>
  <si>
    <t xml:space="preserve">  pit ok,  B2 house beach, "male"</t>
  </si>
  <si>
    <t>99C</t>
  </si>
  <si>
    <t xml:space="preserve">   new, 1/2 way on trail, 8.8 yrs.</t>
  </si>
  <si>
    <t xml:space="preserve">  DY28 S of camp, female? weird vent</t>
  </si>
  <si>
    <t>484</t>
  </si>
  <si>
    <t xml:space="preserve">  lump on right side 100' up from camp</t>
  </si>
  <si>
    <t>99D</t>
  </si>
  <si>
    <t>7ABBAA5</t>
  </si>
  <si>
    <t>C52</t>
  </si>
  <si>
    <t xml:space="preserve">  new, C52, BB, toes=186, male!, no ventral  stripe, TL vol 133</t>
  </si>
  <si>
    <t xml:space="preserve">  pit #7ABBAA5, BB</t>
  </si>
  <si>
    <t>E357</t>
  </si>
  <si>
    <t xml:space="preserve"> pit ok BB E357 swab</t>
  </si>
  <si>
    <t xml:space="preserve"> 9.5 yrs?</t>
  </si>
  <si>
    <t>51.12</t>
  </si>
  <si>
    <t>2372</t>
  </si>
  <si>
    <t>1913</t>
  </si>
  <si>
    <t>1965</t>
  </si>
  <si>
    <t xml:space="preserve"> scar on tail base; SVL=37.5???</t>
  </si>
  <si>
    <t>9B</t>
  </si>
  <si>
    <t>1E9625</t>
  </si>
  <si>
    <t xml:space="preserve">  marked 49 11.5 yrs?</t>
  </si>
  <si>
    <t xml:space="preserve">  #40 grew back crooked</t>
  </si>
  <si>
    <t>3090</t>
  </si>
  <si>
    <t>3512</t>
  </si>
  <si>
    <t>3703</t>
  </si>
  <si>
    <t xml:space="preserve">  regen 35.9+4.3 band scar; pit 1E-9625</t>
  </si>
  <si>
    <t>9C</t>
  </si>
  <si>
    <t xml:space="preserve">  most of #9 toe gone = natural</t>
  </si>
  <si>
    <t>9D</t>
  </si>
  <si>
    <t>64BE9B</t>
  </si>
  <si>
    <t xml:space="preserve">  natural? doesn't fit!? 15.5 yrs?</t>
  </si>
  <si>
    <t xml:space="preserve">  was last page</t>
  </si>
  <si>
    <t xml:space="preserve">  new pit 64-BE-9B</t>
  </si>
  <si>
    <t xml:space="preserve">  28.0+1.7 regen; pit ok; transmitter: #148.344-2.0; DY40 BB</t>
  </si>
  <si>
    <t>9E</t>
  </si>
  <si>
    <t xml:space="preserve">  new; CY8 fourth N on E ridge</t>
  </si>
  <si>
    <t>9F</t>
  </si>
  <si>
    <t>6FD443A</t>
  </si>
  <si>
    <t xml:space="preserve">  new; CY112 3/4 N on E ridge</t>
  </si>
  <si>
    <t xml:space="preserve">  new pit 6FD443A, BB</t>
  </si>
  <si>
    <t xml:space="preserve">  pit ok, BB broken rib lung against body wall</t>
  </si>
  <si>
    <t xml:space="preserve">  pit ok BB skin body wall same as last yr S7</t>
  </si>
  <si>
    <t>C84</t>
  </si>
  <si>
    <t xml:space="preserve">  pit ok skin BB, C84, isolated blk ventr dots</t>
  </si>
  <si>
    <t>1950</t>
  </si>
  <si>
    <t>AA</t>
  </si>
  <si>
    <t>78393DE</t>
  </si>
  <si>
    <t xml:space="preserve"> new new pit 78393DE BB</t>
  </si>
  <si>
    <t>AAAA</t>
  </si>
  <si>
    <t>7AC0DF5</t>
  </si>
  <si>
    <t xml:space="preserve"> new new pit 7AC0DF5 ER</t>
  </si>
  <si>
    <t>BB</t>
  </si>
  <si>
    <t>7CDA1DB</t>
  </si>
  <si>
    <t>E342</t>
  </si>
  <si>
    <t xml:space="preserve"> new new pit 7CDA1DB BB E342 swab</t>
  </si>
  <si>
    <t>BBBB</t>
  </si>
  <si>
    <t>80630FA</t>
  </si>
  <si>
    <t xml:space="preserve"> new new pit 80630FA ER ultra</t>
  </si>
  <si>
    <t>CC</t>
  </si>
  <si>
    <t>7CD6633</t>
  </si>
  <si>
    <t xml:space="preserve"> new new pit 7CD6633 Female? Check ultra</t>
  </si>
  <si>
    <t>CCCC</t>
  </si>
  <si>
    <t>7ACB61A</t>
  </si>
  <si>
    <t xml:space="preserve"> new new pit 7ACB61A ER</t>
  </si>
  <si>
    <t>DDDD</t>
  </si>
  <si>
    <t>80657AF</t>
  </si>
  <si>
    <t xml:space="preserve"> new new pit 80657AF ER ultra</t>
  </si>
  <si>
    <t>DEAD</t>
  </si>
  <si>
    <t xml:space="preserve">   wt=38 found freshly dead</t>
  </si>
  <si>
    <t xml:space="preserve">  new  Oviduct not expanded.R=4,3,1 etc. L= 5,6,5,4,2,2,1, etc.</t>
  </si>
  <si>
    <t xml:space="preserve">  new; dead; DY3 2/3 N on E ridge</t>
  </si>
  <si>
    <t xml:space="preserve">  new; dead; big w beach</t>
  </si>
  <si>
    <t xml:space="preserve">   no pit, skeleton at East Point</t>
  </si>
  <si>
    <t xml:space="preserve">   no pit, carcass at North End</t>
  </si>
  <si>
    <t xml:space="preserve">   no pit, carcass at North End2 6.3 0701 53 21.40</t>
  </si>
  <si>
    <t>Dead</t>
  </si>
  <si>
    <t xml:space="preserve">  new #38 toes dead in bag East Ridge</t>
  </si>
  <si>
    <t>EE</t>
  </si>
  <si>
    <t>7CD882F</t>
  </si>
  <si>
    <t xml:space="preserve"> new new pit 7CD882F BB </t>
  </si>
  <si>
    <t>pit ok no toe clips BB, sex = M!</t>
  </si>
  <si>
    <t>EEEE</t>
  </si>
  <si>
    <t>80645BE</t>
  </si>
  <si>
    <t xml:space="preserve"> new new pit 80645BE ER female?</t>
  </si>
  <si>
    <t>FF</t>
  </si>
  <si>
    <t>7CD5E54</t>
  </si>
  <si>
    <t xml:space="preserve"> new new pit 7CD5E54 BB</t>
  </si>
  <si>
    <t>FFFF</t>
  </si>
  <si>
    <t>783B290</t>
  </si>
  <si>
    <t xml:space="preserve"> new new pit 783B290 ER ultra</t>
  </si>
  <si>
    <t>pit ok no toe clips ER</t>
  </si>
  <si>
    <t>GG</t>
  </si>
  <si>
    <t>7CD8844</t>
  </si>
  <si>
    <t xml:space="preserve"> new new pit 7CD8844 BB</t>
  </si>
  <si>
    <t>GGGG</t>
  </si>
  <si>
    <t>80633DA</t>
  </si>
  <si>
    <t xml:space="preserve"> new new pit 80633DA ER ultra</t>
  </si>
  <si>
    <t>HH</t>
  </si>
  <si>
    <t>7AC92F0</t>
  </si>
  <si>
    <t>E345</t>
  </si>
  <si>
    <t xml:space="preserve"> new new pit 7AC92F0 BB E345 swab</t>
  </si>
  <si>
    <t>HHHH</t>
  </si>
  <si>
    <t>7ACC735</t>
  </si>
  <si>
    <t xml:space="preserve"> new new pit 7ACC735 ER ultra </t>
  </si>
  <si>
    <t>II</t>
  </si>
  <si>
    <t>7CD7373</t>
  </si>
  <si>
    <t>E365</t>
  </si>
  <si>
    <t xml:space="preserve"> new new pit 7CD7373 BB 40.0+1.4 regen E365</t>
  </si>
  <si>
    <t>IIII</t>
  </si>
  <si>
    <t>7AC09F5</t>
  </si>
  <si>
    <t xml:space="preserve"> new new pit 7AC09F5 ER ultra</t>
  </si>
  <si>
    <t>JJ</t>
  </si>
  <si>
    <t>7CD442B</t>
  </si>
  <si>
    <t xml:space="preserve"> new new pit 7CD442B HB ultra ca. 8.7 yrs</t>
  </si>
  <si>
    <t>JJJJ</t>
  </si>
  <si>
    <t>783A5D0</t>
  </si>
  <si>
    <t xml:space="preserve"> new new pit 783A5D0 ER ca. 6.7 yrs</t>
  </si>
  <si>
    <t>KK</t>
  </si>
  <si>
    <t>7CD4357</t>
  </si>
  <si>
    <t xml:space="preserve"> new new pit 7CD4357 HB ultra ca. 7.7 yrs</t>
  </si>
  <si>
    <t>KKKK</t>
  </si>
  <si>
    <t>7839BE2</t>
  </si>
  <si>
    <t xml:space="preserve"> new new pit 7839BE2 ER ca. 7.7 yrs</t>
  </si>
  <si>
    <t>LL</t>
  </si>
  <si>
    <t>7CD9942</t>
  </si>
  <si>
    <t xml:space="preserve"> new new pit 7CD9942 HB #2 toe broken ca. 6.7 yrs</t>
  </si>
  <si>
    <t>pit ok #2 toe broken NE rocks</t>
  </si>
  <si>
    <t>LLLL</t>
  </si>
  <si>
    <t>7CD5A64</t>
  </si>
  <si>
    <t xml:space="preserve"> new new pit 7CD5A64 HB ca. 8.7 yrs</t>
  </si>
  <si>
    <t>MM</t>
  </si>
  <si>
    <t>7CD574F</t>
  </si>
  <si>
    <t xml:space="preserve"> new new pit 7CD574F HB 13.0+4.1 regen #9 toe broken</t>
  </si>
  <si>
    <t>pit ok #9 toe broken HB</t>
  </si>
  <si>
    <t>MMMM</t>
  </si>
  <si>
    <t>7ACC12C</t>
  </si>
  <si>
    <t xml:space="preserve"> new new pit 7ACC12C HB ultra</t>
  </si>
  <si>
    <t>NC1</t>
  </si>
  <si>
    <t>7CD8F25</t>
  </si>
  <si>
    <t xml:space="preserve"> new new pit 7CD8F25 BB swab E338 no clip</t>
  </si>
  <si>
    <t>NC2</t>
  </si>
  <si>
    <t>7CD6A2A</t>
  </si>
  <si>
    <t>E344</t>
  </si>
  <si>
    <t xml:space="preserve">  new new pit 7CD6A2A BB swab E344 no clip</t>
  </si>
  <si>
    <t>NC3</t>
  </si>
  <si>
    <t>7CD91EB</t>
  </si>
  <si>
    <t xml:space="preserve"> new new pit 7CD91EB BB no swab no clip</t>
  </si>
  <si>
    <t>pit ok pit in belly</t>
  </si>
  <si>
    <t>NC4</t>
  </si>
  <si>
    <t>7CD9CF0</t>
  </si>
  <si>
    <t>E359</t>
  </si>
  <si>
    <t xml:space="preserve"> new new pit 7CD9CF0 BB E359 swab no clip</t>
  </si>
  <si>
    <t>NC5</t>
  </si>
  <si>
    <t>7CD38CE</t>
  </si>
  <si>
    <t>E350</t>
  </si>
  <si>
    <t xml:space="preserve"> new new pit 7CD38CE BB E350 swab no clip</t>
  </si>
  <si>
    <t>NC6</t>
  </si>
  <si>
    <t>3252</t>
  </si>
  <si>
    <t>982126056325295</t>
  </si>
  <si>
    <t>E327</t>
  </si>
  <si>
    <t xml:space="preserve"> pit ok 982126056325295 BB swab E327 no clip</t>
  </si>
  <si>
    <t>NC7</t>
  </si>
  <si>
    <t>7CD3B4D</t>
  </si>
  <si>
    <t xml:space="preserve"> new new pit 7CD3B4D BB no clip</t>
  </si>
  <si>
    <t>NN</t>
  </si>
  <si>
    <t>7CD5143</t>
  </si>
  <si>
    <t xml:space="preserve"> new new pit 7CD5143 HB ultra</t>
  </si>
  <si>
    <t>NNNN</t>
  </si>
  <si>
    <t>88</t>
  </si>
  <si>
    <t>7CD6DC3</t>
  </si>
  <si>
    <t xml:space="preserve"> new new pit 7CD6DC3 HB</t>
  </si>
  <si>
    <t>OOOO</t>
  </si>
  <si>
    <t>7CD6FD7</t>
  </si>
  <si>
    <t xml:space="preserve"> new new pit 7CD6FD7 ER ultra</t>
  </si>
  <si>
    <t>OOPS/1</t>
  </si>
  <si>
    <t>706499</t>
  </si>
  <si>
    <t xml:space="preserve">   pit 70-6499, new no toes clipped. 12.5 yrs?</t>
  </si>
  <si>
    <t>OOPS/3</t>
  </si>
  <si>
    <t xml:space="preserve"> Released unmarked by accident, skin, BB</t>
  </si>
  <si>
    <t>PPPP</t>
  </si>
  <si>
    <t>7CD7ED0</t>
  </si>
  <si>
    <t xml:space="preserve"> new new pit 7CD7ED0 HB</t>
  </si>
  <si>
    <t>QQQ</t>
  </si>
  <si>
    <t>8065C96</t>
  </si>
  <si>
    <t xml:space="preserve"> new new pit 8065C96 ER</t>
  </si>
  <si>
    <t>RR</t>
  </si>
  <si>
    <t>7AC7E0B</t>
  </si>
  <si>
    <t xml:space="preserve"> new new pit 7AC7E0B HB</t>
  </si>
  <si>
    <t>pit in belly BB</t>
  </si>
  <si>
    <t>RRR</t>
  </si>
  <si>
    <t>8063167</t>
  </si>
  <si>
    <t xml:space="preserve"> new new pit 8063167 ER ultra</t>
  </si>
  <si>
    <t>SS</t>
  </si>
  <si>
    <t>7ABAD96</t>
  </si>
  <si>
    <t xml:space="preserve"> new new pit 7ABAD96 HB ca. 5.7 yrs</t>
  </si>
  <si>
    <t>SSS</t>
  </si>
  <si>
    <t>80656E6</t>
  </si>
  <si>
    <t xml:space="preserve"> new new pit 80656E6 ER ultra</t>
  </si>
  <si>
    <t>STUB</t>
  </si>
  <si>
    <t>F571D4</t>
  </si>
  <si>
    <t xml:space="preserve">  10.5+7.0 new  #F5-71D4 </t>
  </si>
  <si>
    <t xml:space="preserve">  pit ok  11.0+6.8  Stubtail</t>
  </si>
  <si>
    <t xml:space="preserve">  S of big W beach, 10.2+7.1 reg</t>
  </si>
  <si>
    <t>TT</t>
  </si>
  <si>
    <t>93</t>
  </si>
  <si>
    <t>7CD7588</t>
  </si>
  <si>
    <t xml:space="preserve"> new new pit 7CD7588 HB  </t>
  </si>
  <si>
    <t>TTT</t>
  </si>
  <si>
    <t>806480E</t>
  </si>
  <si>
    <t xml:space="preserve"> new new pit 806480E ER ultra</t>
  </si>
  <si>
    <t>Female</t>
  </si>
  <si>
    <t xml:space="preserve">pit ok SEND </t>
  </si>
  <si>
    <t>UU</t>
  </si>
  <si>
    <t>7CD49AD</t>
  </si>
  <si>
    <t xml:space="preserve"> new new pit 7CD49AD ER ca. 7.7 yrs</t>
  </si>
  <si>
    <t>UUU</t>
  </si>
  <si>
    <t>8065B33</t>
  </si>
  <si>
    <t xml:space="preserve"> new new pit 8065B33 ER ca. 6.7 yrs</t>
  </si>
  <si>
    <t>VV</t>
  </si>
  <si>
    <t>7ABD5A6</t>
  </si>
  <si>
    <t xml:space="preserve"> new new pit 7ABD5A6 HB</t>
  </si>
  <si>
    <t>VVV</t>
  </si>
  <si>
    <t>783A00E</t>
  </si>
  <si>
    <t xml:space="preserve"> new new pit 783A00E ER 27.0+5.4 regen ultra</t>
  </si>
  <si>
    <t>pit ok S. end</t>
  </si>
  <si>
    <t>WRDA</t>
  </si>
  <si>
    <t>y?</t>
  </si>
  <si>
    <t xml:space="preserve">  no left front foot + 8 + 9 gone   recap??</t>
  </si>
  <si>
    <t>WRDB</t>
  </si>
  <si>
    <t xml:space="preserve">  new left rear lower leg gone; 10.5yrs?</t>
  </si>
  <si>
    <t xml:space="preserve">   inland from BB, no left rear ft</t>
  </si>
  <si>
    <t>WW</t>
  </si>
  <si>
    <t>7CD49F0</t>
  </si>
  <si>
    <t xml:space="preserve"> new new pit 7CD49F0 HB</t>
  </si>
  <si>
    <t>pit ok current age 4.6 HB. TL not recorded correctly.</t>
  </si>
  <si>
    <t>WWW</t>
  </si>
  <si>
    <t>80633D7</t>
  </si>
  <si>
    <t xml:space="preserve"> new new pit 80633D7 ER ca. 6.7 yrs</t>
  </si>
  <si>
    <t>XX</t>
  </si>
  <si>
    <t>7CDA4FE</t>
  </si>
  <si>
    <t xml:space="preserve"> new new pit 7CDA4FE ER</t>
  </si>
  <si>
    <t>XXX</t>
  </si>
  <si>
    <t>80645DF</t>
  </si>
  <si>
    <t xml:space="preserve"> new new pit 80645DF ER ultra</t>
  </si>
  <si>
    <t>YY</t>
  </si>
  <si>
    <t>7ABCA63</t>
  </si>
  <si>
    <t xml:space="preserve"> new new pit 7ABCA63 ER </t>
  </si>
  <si>
    <t>YYY</t>
  </si>
  <si>
    <t>8064BB3</t>
  </si>
  <si>
    <t xml:space="preserve"> new new pit 8064BB3 ER </t>
  </si>
  <si>
    <t>ZZZ</t>
  </si>
  <si>
    <t>7ABB65C</t>
  </si>
  <si>
    <t xml:space="preserve"> new new pit 7ABB65C ER</t>
  </si>
  <si>
    <t>pit ok camp</t>
  </si>
  <si>
    <t>825945F</t>
  </si>
  <si>
    <t>new new pit 825945F BB</t>
  </si>
  <si>
    <t>825E1AA</t>
  </si>
  <si>
    <t xml:space="preserve">new new pit 825E1AA BB </t>
  </si>
  <si>
    <t>8259CC4</t>
  </si>
  <si>
    <t>new new pit 8259CC4 BB</t>
  </si>
  <si>
    <t>825B0C9</t>
  </si>
  <si>
    <t>new new pit 825B0C9 BB</t>
  </si>
  <si>
    <t>825A0AE</t>
  </si>
  <si>
    <t>new new pit 825A0AE BB</t>
  </si>
  <si>
    <t>new new pit 8285338 BB</t>
  </si>
  <si>
    <t>juvenile</t>
  </si>
  <si>
    <t>825FD83</t>
  </si>
  <si>
    <t xml:space="preserve">new new pit #2 toe broken 825FD83 BB </t>
  </si>
  <si>
    <t>825B1BB</t>
  </si>
  <si>
    <t>new new pit 825B1BB BB</t>
  </si>
  <si>
    <t>8258FDD</t>
  </si>
  <si>
    <t>new new pit 8258FDD HB</t>
  </si>
  <si>
    <t>825D887</t>
  </si>
  <si>
    <t xml:space="preserve">new new pit 825D887 HB </t>
  </si>
  <si>
    <t>825FA06</t>
  </si>
  <si>
    <t>new new pit 825FA06 HB</t>
  </si>
  <si>
    <t>new new pit 8259460 BB</t>
  </si>
  <si>
    <t>825880A</t>
  </si>
  <si>
    <t>new new pit 825880A BB</t>
  </si>
  <si>
    <t>8264F4C</t>
  </si>
  <si>
    <t>new new pit 8264F4C female? BB</t>
  </si>
  <si>
    <t>8284C95</t>
  </si>
  <si>
    <t>new new pit 8284C95 BB</t>
  </si>
  <si>
    <t>8258CDA</t>
  </si>
  <si>
    <t>new new pit 8258CDA BB</t>
  </si>
  <si>
    <t>8284FF9</t>
  </si>
  <si>
    <t>new new pit 8284FF9 BB</t>
  </si>
  <si>
    <t>82851AA</t>
  </si>
  <si>
    <t>new new pit 82851AA BB</t>
  </si>
  <si>
    <t>825F8F4</t>
  </si>
  <si>
    <t>new new pit 825F8F4 BB</t>
  </si>
  <si>
    <t>825F807</t>
  </si>
  <si>
    <t xml:space="preserve">new new pit 825F807 BB </t>
  </si>
  <si>
    <t>82599B3</t>
  </si>
  <si>
    <t>new new pit 82599B3 BB</t>
  </si>
  <si>
    <t>new new pit 8285226 BB</t>
  </si>
  <si>
    <t>825930D</t>
  </si>
  <si>
    <t>new new pit 825930D BB</t>
  </si>
  <si>
    <t>825F823</t>
  </si>
  <si>
    <t>new new pit 825F823 BB</t>
  </si>
  <si>
    <t>825F978</t>
  </si>
  <si>
    <t>new new pit 825F978 BB</t>
  </si>
  <si>
    <t>825FADD</t>
  </si>
  <si>
    <t>new new pit 825FADD BB</t>
  </si>
  <si>
    <t>8259E11</t>
  </si>
  <si>
    <t>new new pit 8259E11 HB</t>
  </si>
  <si>
    <t>825FA64</t>
  </si>
  <si>
    <t>new new pit 825FA64 female? ER</t>
  </si>
  <si>
    <t>825A35B</t>
  </si>
  <si>
    <t>new new pit 825A35B HB</t>
  </si>
  <si>
    <t>825F7A4</t>
  </si>
  <si>
    <t>new new pit 825F7A4 #9 toe broken HB</t>
  </si>
  <si>
    <t>new new pit 8282264 HB</t>
  </si>
  <si>
    <t>825B375</t>
  </si>
  <si>
    <t>new new pit 825B375 female? BB</t>
  </si>
  <si>
    <t>8287C00</t>
  </si>
  <si>
    <t>new new pit 8287C00 female?</t>
  </si>
  <si>
    <t>825B194</t>
  </si>
  <si>
    <t>new new pit 825B194 BB</t>
  </si>
  <si>
    <t>825896F</t>
  </si>
  <si>
    <t>new new pit 825896F BB</t>
  </si>
  <si>
    <t>825FA79</t>
  </si>
  <si>
    <t>new new pit 825FA79 female? HB</t>
  </si>
  <si>
    <t>8258C49</t>
  </si>
  <si>
    <t>new new pit 8258C49 female? HB</t>
  </si>
  <si>
    <t>825FBB8</t>
  </si>
  <si>
    <t>new new pit 825FBB8 female?</t>
  </si>
  <si>
    <t>825E190</t>
  </si>
  <si>
    <t>new new pit 825E190</t>
  </si>
  <si>
    <t>825A3E4</t>
  </si>
  <si>
    <t xml:space="preserve">new new pit 825A3E4 HB </t>
  </si>
  <si>
    <t>825F6FA</t>
  </si>
  <si>
    <t>new new pit 825F6FA HB</t>
  </si>
  <si>
    <t>825A54E</t>
  </si>
  <si>
    <t>new new pit 825A54E #9 toe broken BB</t>
  </si>
  <si>
    <t>8287C7</t>
  </si>
  <si>
    <t>new new pit 8287C7 BB</t>
  </si>
  <si>
    <t>8285D67</t>
  </si>
  <si>
    <t xml:space="preserve">new new pit 8285D67 </t>
  </si>
  <si>
    <t>825FDAC</t>
  </si>
  <si>
    <t>new pit 825FDAC BB</t>
  </si>
  <si>
    <t>new new pit 8259687 BB</t>
  </si>
  <si>
    <t>new new pit 8282395 HB</t>
  </si>
  <si>
    <t>new new pit 8258934 BB</t>
  </si>
  <si>
    <t>825DE29</t>
  </si>
  <si>
    <t>new new pit 825DE29 HB</t>
  </si>
  <si>
    <t>828D186</t>
  </si>
  <si>
    <t>new new pit 828D186 HB</t>
  </si>
  <si>
    <t xml:space="preserve">8280A8 </t>
  </si>
  <si>
    <t>new new pit 8280A8 interior</t>
  </si>
  <si>
    <t xml:space="preserve">828D1AC </t>
  </si>
  <si>
    <t>new new pit 828D1AC SEND</t>
  </si>
  <si>
    <t>825E0BC</t>
  </si>
  <si>
    <t>new new pit 825E0BC HB</t>
  </si>
  <si>
    <t>pit ok, not in Susannah's database HB, ID = 58F</t>
  </si>
  <si>
    <t>825F952</t>
  </si>
  <si>
    <t>new new pit 825F952 HB</t>
  </si>
  <si>
    <t>8281EE4</t>
  </si>
  <si>
    <t>new new pit 8281EE4 ER</t>
  </si>
  <si>
    <t>828D3A4</t>
  </si>
  <si>
    <t>new new pit 828D3A4 #2 toe broken ER</t>
  </si>
  <si>
    <t>pit ok confirm pit not found in susanna data base, look at chucks raw data HB</t>
  </si>
  <si>
    <t>82810A1</t>
  </si>
  <si>
    <t>new new pit 82810A1 ER</t>
  </si>
  <si>
    <t>825F9F7</t>
  </si>
  <si>
    <t>new new pit 825F9F7 ER</t>
  </si>
  <si>
    <t>825E32F</t>
  </si>
  <si>
    <t>new new pit 825E32F HB</t>
  </si>
  <si>
    <t>8259C43</t>
  </si>
  <si>
    <t>new new pit 8259C43 NE rocks</t>
  </si>
  <si>
    <t>new new pit 8259996 NE rocks</t>
  </si>
  <si>
    <t>82873D3</t>
  </si>
  <si>
    <t>new new pit 82873D3 NE rocks</t>
  </si>
  <si>
    <t>825FCA6</t>
  </si>
  <si>
    <t>new new pit 825FCA6 NE rocks</t>
  </si>
  <si>
    <t>8287AC4</t>
  </si>
  <si>
    <t>new new pit 8287AC4 a little stubby NE rocks</t>
  </si>
  <si>
    <t>825903D</t>
  </si>
  <si>
    <t>new new pit 8259031 NE rocks</t>
  </si>
  <si>
    <t>828200B</t>
  </si>
  <si>
    <t>new new pit 828200B NW rocks</t>
  </si>
  <si>
    <t>825DE17</t>
  </si>
  <si>
    <t>new new pit 825DE17 HB</t>
  </si>
  <si>
    <t>82802BF</t>
  </si>
  <si>
    <t>new new pit 82802BF HB</t>
  </si>
  <si>
    <t>8285DA9</t>
  </si>
  <si>
    <t>new new pit 8285DA9</t>
  </si>
  <si>
    <t>828D5B4</t>
  </si>
  <si>
    <t>new new pit 828D5B4 SE</t>
  </si>
  <si>
    <t>825E200</t>
  </si>
  <si>
    <t>new new pit 825E200 ER</t>
  </si>
  <si>
    <t>8284F6B</t>
  </si>
  <si>
    <t>new new pit 8284F6B NE rocks</t>
  </si>
  <si>
    <t>8286E01</t>
  </si>
  <si>
    <t>new new pit 8286E01 NE rocks</t>
  </si>
  <si>
    <t>828739C</t>
  </si>
  <si>
    <t>new new pit 828739C NE rocks</t>
  </si>
  <si>
    <t>new new pit 8260243 BB</t>
  </si>
  <si>
    <t>825E113</t>
  </si>
  <si>
    <t>new new pit 825E113 BB</t>
  </si>
  <si>
    <t>828CF9D</t>
  </si>
  <si>
    <t>new new pit 828CF9D BB</t>
  </si>
  <si>
    <t>82871DA</t>
  </si>
  <si>
    <t>new new pit 82871DA BB</t>
  </si>
  <si>
    <t>828D00D</t>
  </si>
  <si>
    <t>new new pit 828D00D #8 toe broken and #2 toe broken BB</t>
  </si>
  <si>
    <t>828D301</t>
  </si>
  <si>
    <t>new new pit 828D301 BB</t>
  </si>
  <si>
    <t>828209A</t>
  </si>
  <si>
    <t>new new pit 828209A BB</t>
  </si>
  <si>
    <t>828E8D0</t>
  </si>
  <si>
    <t>new new pit 828E8D0 SE</t>
  </si>
  <si>
    <t>828D1BA</t>
  </si>
  <si>
    <t>new new pit 828D1BA S.end</t>
  </si>
  <si>
    <t>8259A77</t>
  </si>
  <si>
    <t>new new pit 8259A77 S.end</t>
  </si>
  <si>
    <t>new new pit 8287278 BB</t>
  </si>
  <si>
    <t>825E2CC</t>
  </si>
  <si>
    <t>new new pit 825E2CC S.end</t>
  </si>
  <si>
    <t>new new pit 8259901 #2 toe broken S.end</t>
  </si>
  <si>
    <t>825BDBA</t>
  </si>
  <si>
    <t>new new pit 825BDBA S.end</t>
  </si>
  <si>
    <t>825DE7E</t>
  </si>
  <si>
    <t>new new pit 825DE7E S.end</t>
  </si>
  <si>
    <t>825FB78</t>
  </si>
  <si>
    <t>new new pit 825FB78 S.end</t>
  </si>
  <si>
    <t>825DF4C</t>
  </si>
  <si>
    <t>new new pit 825DF4C S.end</t>
  </si>
  <si>
    <t>82820F2</t>
  </si>
  <si>
    <t>new new pit 82820F2 S.end #2 toe broken</t>
  </si>
  <si>
    <t>8286DFC</t>
  </si>
  <si>
    <t>new new pit 8286DFC BB</t>
  </si>
  <si>
    <t>825874D</t>
  </si>
  <si>
    <t>new new pit 825B74D BB</t>
  </si>
  <si>
    <t>825A240</t>
  </si>
  <si>
    <t>new new pit 825A240 BB</t>
  </si>
  <si>
    <t>828D4EB</t>
  </si>
  <si>
    <t>new new pit 828D4EB BB</t>
  </si>
  <si>
    <t>8259A21</t>
  </si>
  <si>
    <t>new new pit 8259A21 BB</t>
  </si>
  <si>
    <t>new new pit 8286369 BB</t>
  </si>
  <si>
    <t>82821AE</t>
  </si>
  <si>
    <t>new new pit 82821AE BB</t>
  </si>
  <si>
    <t>825E154</t>
  </si>
  <si>
    <t xml:space="preserve">new new pit 825E154 </t>
  </si>
  <si>
    <t>828D23D</t>
  </si>
  <si>
    <t>new new pit 828D23D BB</t>
  </si>
  <si>
    <t>825E078</t>
  </si>
  <si>
    <t>new new pit 825E078 S.end</t>
  </si>
  <si>
    <t>828D602</t>
  </si>
  <si>
    <t>new new pit 828D602 S.end</t>
  </si>
  <si>
    <t>828D00C</t>
  </si>
  <si>
    <t>new new pit 828D00C S.end</t>
  </si>
  <si>
    <t>825FA19</t>
  </si>
  <si>
    <t>new new pit 825FA19 S.end</t>
  </si>
  <si>
    <t>825FB1A</t>
  </si>
  <si>
    <t>new new pit 825FB1A S.end</t>
  </si>
  <si>
    <t>825E562</t>
  </si>
  <si>
    <t>new new pit 825E562 S.end</t>
  </si>
  <si>
    <t>8281D7C</t>
  </si>
  <si>
    <t>new new pit 8281D7C BB</t>
  </si>
  <si>
    <t>Color</t>
  </si>
  <si>
    <t>Tail vol.</t>
  </si>
  <si>
    <t>HW1 (mm)</t>
  </si>
  <si>
    <t>HW2 (mm)</t>
  </si>
  <si>
    <t>HL1 (mm)</t>
  </si>
  <si>
    <t>HL2 (mm)</t>
  </si>
  <si>
    <t>Scars/ Tail Break</t>
  </si>
  <si>
    <t>3</t>
  </si>
  <si>
    <t>4</t>
  </si>
  <si>
    <t>8</t>
  </si>
  <si>
    <t>2</t>
  </si>
  <si>
    <t>5</t>
  </si>
  <si>
    <t>6</t>
  </si>
  <si>
    <t>7</t>
  </si>
  <si>
    <t>10</t>
  </si>
  <si>
    <t>11</t>
  </si>
  <si>
    <t>12</t>
  </si>
  <si>
    <t>13</t>
  </si>
  <si>
    <t>64</t>
  </si>
  <si>
    <t>87</t>
  </si>
  <si>
    <t>Pit Tag Id</t>
  </si>
  <si>
    <t>Pit Tag Id 2</t>
  </si>
  <si>
    <t>AC8</t>
  </si>
  <si>
    <t>AllenCay</t>
  </si>
  <si>
    <t>82822AA</t>
  </si>
  <si>
    <t>new new pit</t>
  </si>
  <si>
    <t>AC9</t>
  </si>
  <si>
    <t>82650FB</t>
  </si>
  <si>
    <t>new new pit 82650FB</t>
  </si>
  <si>
    <t>828CED4</t>
  </si>
  <si>
    <t>recap, new pit 828CED4, ID shows up in Leaf Cay database</t>
  </si>
  <si>
    <t>AC10</t>
  </si>
  <si>
    <t>825A031</t>
  </si>
  <si>
    <t>new new pit 825A031</t>
  </si>
  <si>
    <t>Ac11</t>
  </si>
  <si>
    <t>825E635</t>
  </si>
  <si>
    <t>new new pit 825E635</t>
  </si>
  <si>
    <t>70-7470</t>
  </si>
  <si>
    <t>new; 70-7470 pit</t>
  </si>
  <si>
    <t>landing beach</t>
  </si>
  <si>
    <t>886/409 = rocky burrow</t>
  </si>
  <si>
    <t>W side of island, just S landing beach, pit ok</t>
  </si>
  <si>
    <t>Tail stubby Rocky clearing SW landing beach pit ok 24 44.899/76  50.431</t>
  </si>
  <si>
    <t>Pit ok 24 44.900/76  50.422  blood</t>
  </si>
  <si>
    <t>pit okay   24 44.898/76 50.434  #8 toe broken</t>
  </si>
  <si>
    <t>dead on beach  pit ok</t>
  </si>
  <si>
    <t>1/0</t>
  </si>
  <si>
    <t>2000-05-xx</t>
  </si>
  <si>
    <t>501D591D3E</t>
  </si>
  <si>
    <t>501D591D3E  tag on right; scar on right front leg #1 natural, #0 added [Chuck Knapp] [Get info from Chuck; date; brand of PIT]</t>
  </si>
  <si>
    <t>63665D3</t>
  </si>
  <si>
    <t>new, rocks W of landing beach</t>
  </si>
  <si>
    <t>near Big Rock Cairn</t>
  </si>
  <si>
    <t>new pit 63665D3, tall pile of rocks N of beach</t>
  </si>
  <si>
    <t>WCS38   Pit Ok   24 45.121/76 50.297</t>
  </si>
  <si>
    <t>6364E08</t>
  </si>
  <si>
    <t>new,  just N on rocks W of landing</t>
  </si>
  <si>
    <t>front (east) beach, tumor on left chest</t>
  </si>
  <si>
    <t>quarter S from N end, new pit 6364E08</t>
  </si>
  <si>
    <t>6709F59</t>
  </si>
  <si>
    <t>new, 3/4 N on E rocks</t>
  </si>
  <si>
    <t>2/3 north 45.168/50.362 3:23   pit??</t>
  </si>
  <si>
    <t>new pit 6709F59  45.173/50.345   blood</t>
  </si>
  <si>
    <t>new, tail a bit stubby,  N end of cay</t>
  </si>
  <si>
    <t>Very N end of Island, new pit 6364445</t>
  </si>
  <si>
    <t>Pit Ok    Tail a little stubby=63.6 24 45.412/76  50.232 = north end</t>
  </si>
  <si>
    <t>64D13A7</t>
  </si>
  <si>
    <t>new, southern part of cay</t>
  </si>
  <si>
    <t>south end of Allen's</t>
  </si>
  <si>
    <t>Pit 64D13A7  extreme SE point  w/#40  44.825/50.380</t>
  </si>
  <si>
    <t>F5-A2A2</t>
  </si>
  <si>
    <t>pit F5-A2A2  den/capture=24 45.144/76 50.349</t>
  </si>
  <si>
    <t>F5-7065</t>
  </si>
  <si>
    <t>pit F5-7065; tail broken, turned up and stubby 51.6; new, location= 24 45.209/76 50.347</t>
  </si>
  <si>
    <t>6324CBC</t>
  </si>
  <si>
    <r>
      <t>new,  pit 6324CBC, stubby  tail, 2</t>
    </r>
    <r>
      <rPr>
        <vertAlign val="superscript"/>
        <sz val="11"/>
        <color theme="1"/>
        <rFont val="Calibri"/>
        <scheme val="minor"/>
      </rPr>
      <t>nd</t>
    </r>
    <r>
      <rPr>
        <sz val="11"/>
        <color theme="1"/>
        <rFont val="Calibri"/>
        <scheme val="minor"/>
      </rPr>
      <t xml:space="preserve"> hill fr N end</t>
    </r>
  </si>
  <si>
    <t>Pit Ok 1/4 f/ N End  24 45.33/76 50.241</t>
  </si>
  <si>
    <t>5:10 45.187/50.332  pit ok</t>
  </si>
  <si>
    <t>670B11C</t>
  </si>
  <si>
    <t>pit 670B11C  24 44.853/76  50.385  southern new  blood</t>
  </si>
  <si>
    <t>pit ok; SE of beach area</t>
  </si>
  <si>
    <t>pit ok; S end 24 44.828/76 50.389; Trans 1/12/4.5 [#8 to FRRC]</t>
  </si>
  <si>
    <t>recap on FRRC     OK but underweight</t>
  </si>
  <si>
    <t>12/9</t>
  </si>
  <si>
    <t>6364A15</t>
  </si>
  <si>
    <t>66FDC6E</t>
  </si>
  <si>
    <t>new, pit 6364A15, trail behind  beach (tail long?) marked #9</t>
  </si>
  <si>
    <t>pit ok, but new pit 66FDC6E  44.964/60.38; North of beach; blood; marked #12 (why?)</t>
  </si>
  <si>
    <t>pit 66FDC6E ok, tail broken at end, S of beach in rocky open area, 44.885/ 50.419; called #12</t>
  </si>
  <si>
    <t>both pits ok, Bit Bruce Bad!; called #12/9; N 24°44.900’ W 76°50.383’  TO FRRC</t>
  </si>
  <si>
    <t>66FE1F0</t>
  </si>
  <si>
    <t>pit 66FE1F0  45.141/50.326  new  third way north</t>
  </si>
  <si>
    <t>pit ok; North of skeleton and #15, 2/3 of way up to #77; toe broken; TO FRRC</t>
  </si>
  <si>
    <t>68A1A79</t>
  </si>
  <si>
    <t>New, pit 68A1A79, 3/4N; 24 45.007/76 50.354</t>
  </si>
  <si>
    <t>Pit ok; Trans 1/1/2.5; 24 44.885/76 50.411 [to FRRC]</t>
  </si>
  <si>
    <t>6DF81E9</t>
  </si>
  <si>
    <t>NEW, N 24°44.827’ W 76°50.411’, PIT OK: 6DF81E9, blood and toenails kept</t>
  </si>
  <si>
    <t>pit ok; N of skeleton, 1/3 way f/#77 TO FRRC</t>
  </si>
  <si>
    <t>6B36A4A</t>
  </si>
  <si>
    <t>NEW; pit = 6B36A4A; N 24°44.921’ W 76°50.397’; caught post copulation, TO FRRC  called “20”</t>
  </si>
  <si>
    <t>S69 pit ok 6836A4A caught on FRRC forgot to return skin</t>
  </si>
  <si>
    <t>64D0B91</t>
  </si>
  <si>
    <t>NEW   Pit 64D0B91   24 45.376/76  50.236</t>
  </si>
  <si>
    <t>Dead carcass  (to Sandra)  44.993/50.365</t>
  </si>
  <si>
    <t>64D0A61</t>
  </si>
  <si>
    <t>NEW Pit 64D0A61 Tail stubby extreme SE point w/#6 24 44.815/76  50.379</t>
  </si>
  <si>
    <t>66FE332</t>
  </si>
  <si>
    <t>NEW 3:50 new pit  66FE332 TL=50.0?  S  end</t>
  </si>
  <si>
    <t>Bump on nose  TL=51.5  44.833/50.409  pit ok blood</t>
  </si>
  <si>
    <t xml:space="preserve">pit ok, #60 toe nail weird; southwest  corner </t>
  </si>
  <si>
    <t>N 24°44.827’ W 76°50.411’, PIT OK</t>
  </si>
  <si>
    <t>pit ok; # 60 toe nail long and curled; N 24°44.846’ W 76°50.414’ TO FRRC</t>
  </si>
  <si>
    <t>FRRC: N beach; emaciated; pit ok; Trans 1/3/4.0 [#6 FRRC]</t>
  </si>
  <si>
    <t>FFRC: East of camp near beach; skeleton</t>
  </si>
  <si>
    <t>6E16B09</t>
  </si>
  <si>
    <t>new   female? [Leaf Cay record!]</t>
  </si>
  <si>
    <t>already marked; from leaf?; new pit 6E16B09; peninsula  N of landing beach in “nest”</t>
  </si>
  <si>
    <t>Pit ok; Trans 1/9/4.0; 24 45.050/76 50.334 [to FRRC]</t>
  </si>
  <si>
    <t>6DFB4AA</t>
  </si>
  <si>
    <t>NEW, PIT OK: 6DFB4AA, little  blood and toe, GPS=??</t>
  </si>
  <si>
    <t>Pit ok; Trans 1/11/6.5; 24 44.893/76 50.415 just N of S end [#7 to FRRC]</t>
  </si>
  <si>
    <t>No signal found on FRRC; not found</t>
  </si>
  <si>
    <t>68A384B</t>
  </si>
  <si>
    <t>New, pit= 68A384B, #20 toenail injured from presumed fight, stubby=61.7; about  halfway b/w beach &amp; N end; 45.188/ 50.339</t>
  </si>
  <si>
    <t>N 24°45.269’ W 76°50.311, N. end, PIT OK, blood, toe OK</t>
  </si>
  <si>
    <t>pit/toe ok; N 24°45.269’ W 76°50.303’ to FRRC</t>
  </si>
  <si>
    <t>6B3DC70</t>
  </si>
  <si>
    <t>New, PIT 6B3DC70  24 44.953/76 50.352; check sex N of beach [#1 to FRRC]</t>
  </si>
  <si>
    <t>N end of island, pit ok, 36.0+5.0 regen (recap from  Leaf Cay)   1FB0442</t>
  </si>
  <si>
    <t>WCS39 38.0+4.7  regen  Pit Ok ca 19.5yr  N end</t>
  </si>
  <si>
    <t>42.5+5.1  pit ok 44.954/50.379 just  N beach blood</t>
  </si>
  <si>
    <t>70-6DEB</t>
  </si>
  <si>
    <t>pit 70-6DEB;possibly 133A from Leaf Cay?? "new"=24 45.035/76 50.337</t>
  </si>
  <si>
    <t>WCS40  Pit Ok ca 28.5yr 45.163/50.276  1/3 N f/beach</t>
  </si>
  <si>
    <t xml:space="preserve">pit ok stubby N. end tail constriction 45.237/50.323 From Leaf Cay 3:51 </t>
  </si>
  <si>
    <t>AC1</t>
  </si>
  <si>
    <t>6B34C43</t>
  </si>
  <si>
    <t>New; #8 nail broken; Pit 6B34C43; north of beach 24 45.024/76 50.353 Trans 1/5/4.25 [#2 to FRRC]</t>
  </si>
  <si>
    <t>recap on FRRC    OK but underweight</t>
  </si>
  <si>
    <t>AC2</t>
  </si>
  <si>
    <t>6FB84A8</t>
  </si>
  <si>
    <t>New; Pit 6FB84A8; just S of N end; 24 45.167/76 50.364 Trans 2/3/6.5 [#3 to FRRC]</t>
  </si>
  <si>
    <t>recap on FRRC   OK but underweight</t>
  </si>
  <si>
    <t>AC3</t>
  </si>
  <si>
    <t>6FD4889</t>
  </si>
  <si>
    <t>New; Pit 6FD4889; N end; 24 45.271/76 50.311 Trans 1/6/5.0  [#4 to FRRC]</t>
  </si>
  <si>
    <t>AC4</t>
  </si>
  <si>
    <t>6B3493E</t>
  </si>
  <si>
    <t>4975   New; Pit 6B3493E; N end; 24 45.271/76 50.311 Trans 1/7/4.0 [#5 to FRRC]</t>
  </si>
  <si>
    <t>AC5</t>
  </si>
  <si>
    <t>6B35A27</t>
  </si>
  <si>
    <t>New; Pit 6B35A27; 24 44.900/76 50.383 [#A to FRRC]</t>
  </si>
  <si>
    <t>AC6</t>
  </si>
  <si>
    <t>6FAD706</t>
  </si>
  <si>
    <t>New; Pit 6FAD706; 24 45.271/76 50.311 [#B to FRRC]</t>
  </si>
  <si>
    <t>AC7</t>
  </si>
  <si>
    <t>6B3563B</t>
  </si>
  <si>
    <t>New; #80 natural; Pit 6B3563B; 24 45.003/76 50.352 [#C to FRRC]</t>
  </si>
  <si>
    <t>pile of bones = no ID or pit tag 44.981/50.383</t>
  </si>
  <si>
    <t>skeleton = 24 45.052/76 50.344</t>
  </si>
  <si>
    <t>skeleton = 24 45.149/76 50.362</t>
  </si>
  <si>
    <t>Big!!!; skeleton; N 24°45.000’ W 76°50.375’</t>
  </si>
  <si>
    <t>new, BB, toe vial #31, skin, to Allen from Leaf</t>
  </si>
  <si>
    <t>new, BB, toe vial #32, skin, to Allen from Leaf</t>
  </si>
  <si>
    <t>new rocks btw BB&amp;HB, skin toes #38, to Allen from Leaf</t>
  </si>
  <si>
    <t>new, HB, toe vial #33, to Allen from Leaf</t>
  </si>
  <si>
    <t>btw BB and HB, toe vial #35, to Allen from Leaf</t>
  </si>
  <si>
    <t>new, BB, toe vial #36, to Allen from Leaf</t>
  </si>
  <si>
    <t>Genetic</t>
  </si>
  <si>
    <t>Ventral line</t>
  </si>
  <si>
    <t>Fecal</t>
  </si>
  <si>
    <t>Ticks</t>
  </si>
  <si>
    <t>Ticks-F</t>
  </si>
  <si>
    <t>Ticks-M</t>
  </si>
  <si>
    <t>Ticks-uk</t>
  </si>
  <si>
    <t>ucay</t>
  </si>
  <si>
    <t>1982-03-16</t>
  </si>
  <si>
    <t>1983-03-14</t>
  </si>
  <si>
    <t>1986-03-21</t>
  </si>
  <si>
    <t>1983</t>
  </si>
  <si>
    <t>1988-03-21</t>
  </si>
  <si>
    <t>1990-03-22</t>
  </si>
  <si>
    <t xml:space="preserve">  regen "female?" </t>
  </si>
  <si>
    <t>-/-/04</t>
  </si>
  <si>
    <t>64C5FB</t>
  </si>
  <si>
    <t>1994-03-21</t>
  </si>
  <si>
    <t xml:space="preserve">  #9 toe broken and healed  new 15.5 yrs?</t>
  </si>
  <si>
    <t>2001-05-11</t>
  </si>
  <si>
    <t xml:space="preserve">  new pit 64C5FB, sea grape/camp</t>
  </si>
  <si>
    <t>2003-05-18</t>
  </si>
  <si>
    <t>663</t>
  </si>
  <si>
    <t xml:space="preserve">  NE, pit ok, #9 toe broken</t>
  </si>
  <si>
    <t>1994-03-22</t>
  </si>
  <si>
    <t>1F9FF4A</t>
  </si>
  <si>
    <t>635DF3</t>
  </si>
  <si>
    <t xml:space="preserve">  21.4+4.7 regen  new</t>
  </si>
  <si>
    <t>1996-03-24</t>
  </si>
  <si>
    <t xml:space="preserve">  22.4+4.5 regen #635DF3</t>
  </si>
  <si>
    <t>2000-03-21</t>
  </si>
  <si>
    <t xml:space="preserve">  24.5+4.7 old pit gone new pit 1F9FF4A</t>
  </si>
  <si>
    <t>819</t>
  </si>
  <si>
    <t xml:space="preserve">  24.5+4.8 regen  SE rocks  Pit Ok </t>
  </si>
  <si>
    <t>2008-03-29</t>
  </si>
  <si>
    <t xml:space="preserve">  S beach, pit ok [Chuck and Kirsten]</t>
  </si>
  <si>
    <t>1995-03-20</t>
  </si>
  <si>
    <t>63542A</t>
  </si>
  <si>
    <t>1996-03-23</t>
  </si>
  <si>
    <t xml:space="preserve">  pit #63542A</t>
  </si>
  <si>
    <t xml:space="preserve">  pit OK, sea grape/camp</t>
  </si>
  <si>
    <t xml:space="preserve">  SE rocks  pit ok</t>
  </si>
  <si>
    <t>2008-05-14</t>
  </si>
  <si>
    <t xml:space="preserve">  N Beach, pit ok</t>
  </si>
  <si>
    <t>2010-05-16</t>
  </si>
  <si>
    <t xml:space="preserve">  PIT OK, blood #144</t>
  </si>
  <si>
    <t xml:space="preserve"> 2 crooks in tail "male" 14.5 yrs?</t>
  </si>
  <si>
    <t>1990-03-24</t>
  </si>
  <si>
    <t>1318</t>
  </si>
  <si>
    <t xml:space="preserve"> crooked tail</t>
  </si>
  <si>
    <t>1998-03-12</t>
  </si>
  <si>
    <t>1FA02CC</t>
  </si>
  <si>
    <t xml:space="preserve">   new 11.5 yrs?</t>
  </si>
  <si>
    <t xml:space="preserve">  pit 1FA02CC</t>
  </si>
  <si>
    <t>2047</t>
  </si>
  <si>
    <t xml:space="preserve">  pit OK, beach</t>
  </si>
  <si>
    <t>2002-05-19</t>
  </si>
  <si>
    <t>2244</t>
  </si>
  <si>
    <t xml:space="preserve">  JK5 just NW isthmus; pit ok </t>
  </si>
  <si>
    <t>781570B</t>
  </si>
  <si>
    <t xml:space="preserve">  NEW, 13.5+3.0 regen, NW Rocks, toes in vial #121</t>
  </si>
  <si>
    <t>2011-05-21</t>
  </si>
  <si>
    <t xml:space="preserve">  16.2+2.7 regen. No pit</t>
  </si>
  <si>
    <t>2013-05-20</t>
  </si>
  <si>
    <t xml:space="preserve">  Tail 18.6+3.6 regen; skin collected</t>
  </si>
  <si>
    <t>2015-05-21</t>
  </si>
  <si>
    <t xml:space="preserve">  22.2+3.5 regen, New Pit 781570B, North Beach</t>
  </si>
  <si>
    <t xml:space="preserve">  pit ok, NB, skin, 22.6+3.5 regen SM ultra 0+0</t>
  </si>
  <si>
    <t xml:space="preserve">  pit ok C185 Chuck; no ventr stripe; 24.7+4.0</t>
  </si>
  <si>
    <t>2017-05-18</t>
  </si>
  <si>
    <t xml:space="preserve">  24.1+3.6 regen, N. Beach pit ok</t>
  </si>
  <si>
    <t>10/20C</t>
  </si>
  <si>
    <t>1992-03-22</t>
  </si>
  <si>
    <t>7AC68A2</t>
  </si>
  <si>
    <t xml:space="preserve">  New, No pit, natural 20, Isthmus</t>
  </si>
  <si>
    <t xml:space="preserve">  recap, no pit, camp?</t>
  </si>
  <si>
    <t>2017-05-19</t>
  </si>
  <si>
    <t xml:space="preserve">  E end of S. Beach pit 7AC68A2</t>
  </si>
  <si>
    <t>E415</t>
  </si>
  <si>
    <t xml:space="preserve">  pit ok E415 #10 natural swab ultra â€œ10/20â€</t>
  </si>
  <si>
    <t>2026-04-11</t>
  </si>
  <si>
    <t>pit ok, was 20C, 10 = new natural</t>
  </si>
  <si>
    <t>10/39</t>
  </si>
  <si>
    <t>68A026A</t>
  </si>
  <si>
    <t xml:space="preserve">  sex=?  new</t>
  </si>
  <si>
    <t>2002-05-18</t>
  </si>
  <si>
    <t xml:space="preserve">  MD4 SW isthmus</t>
  </si>
  <si>
    <t>2003-05-16</t>
  </si>
  <si>
    <t xml:space="preserve">  isthmus</t>
  </si>
  <si>
    <t xml:space="preserve">  central isthmus  </t>
  </si>
  <si>
    <t xml:space="preserve">  N beach, new pit #68A026A</t>
  </si>
  <si>
    <t>2013-05-19</t>
  </si>
  <si>
    <t xml:space="preserve">  Pit OK, Isthmus</t>
  </si>
  <si>
    <t xml:space="preserve">  pit ok, Isthmus</t>
  </si>
  <si>
    <t xml:space="preserve">  pit ok, F45, ultra= ?, partial stripe, TLvol96</t>
  </si>
  <si>
    <t>2016-09-09</t>
  </si>
  <si>
    <t xml:space="preserve">  pit ok C199 Chuck; vague stripe; isthmus </t>
  </si>
  <si>
    <t>E393</t>
  </si>
  <si>
    <t xml:space="preserve">  pit ok E393 swab ultra </t>
  </si>
  <si>
    <t>was 19A, now #30 natural, pit ok</t>
  </si>
  <si>
    <t>100/0A</t>
  </si>
  <si>
    <t xml:space="preserve"> recap; moved f/Leaf Cay) </t>
  </si>
  <si>
    <t>1993-03-15</t>
  </si>
  <si>
    <t>2822</t>
  </si>
  <si>
    <t>53.8</t>
  </si>
  <si>
    <t>3310</t>
  </si>
  <si>
    <t xml:space="preserve">  new, B3, #1&amp;9 broken  11.7 yrs?</t>
  </si>
  <si>
    <t xml:space="preserve">  NE isthmus</t>
  </si>
  <si>
    <t xml:space="preserve">  #9 broken  front left leg injured</t>
  </si>
  <si>
    <t>2005-05-12</t>
  </si>
  <si>
    <t>64CF397</t>
  </si>
  <si>
    <t xml:space="preserve">  NEW PIT 64CF397 #1,9 broken N rocks  </t>
  </si>
  <si>
    <t xml:space="preserve">  N beach, #1 &amp; #9 toes broken, pit ok</t>
  </si>
  <si>
    <t>2009-05-20</t>
  </si>
  <si>
    <t xml:space="preserve">  #1 and #9 toes broken pit ok</t>
  </si>
  <si>
    <t xml:space="preserve">  pit ok Tail crooked. #1 &amp; #9 toes still broken</t>
  </si>
  <si>
    <t xml:space="preserve">  Pit ok; crooked tail; #1 and #9 toes broken</t>
  </si>
  <si>
    <t>2015-05-20</t>
  </si>
  <si>
    <t xml:space="preserve">  pit OK, crooked tail=ca.32.3, N Beach</t>
  </si>
  <si>
    <t xml:space="preserve">  pit ok, NW Beach, #1/#9 toe broken, crooked</t>
  </si>
  <si>
    <t xml:space="preserve">  Tail Kinked, by NW rocks  pit ok</t>
  </si>
  <si>
    <t>100?</t>
  </si>
  <si>
    <t>Q55</t>
  </si>
  <si>
    <t>Digit #100; Swab; South isthmus</t>
  </si>
  <si>
    <t>could be 107c</t>
  </si>
  <si>
    <t xml:space="preserve"> "juv"   13.5 yrs?</t>
  </si>
  <si>
    <t>1986-03-20</t>
  </si>
  <si>
    <t>2252</t>
  </si>
  <si>
    <t xml:space="preserve">   sickly, shrunken &amp; in bad shape</t>
  </si>
  <si>
    <t>1FB08CD</t>
  </si>
  <si>
    <t xml:space="preserve">  #9 broken;dorsal spine gap 18.5yrs?</t>
  </si>
  <si>
    <t xml:space="preserve">  tip of tail gone; #9 broken     </t>
  </si>
  <si>
    <t>2000-03-22</t>
  </si>
  <si>
    <t xml:space="preserve">  pit 1FB08CD  stubbysee 90</t>
  </si>
  <si>
    <t>2016-05-26</t>
  </si>
  <si>
    <t xml:space="preserve">  new, E Peninsula, skin</t>
  </si>
  <si>
    <t>2409</t>
  </si>
  <si>
    <t>2625</t>
  </si>
  <si>
    <t>68A375E</t>
  </si>
  <si>
    <t xml:space="preserve">  new 14.6+2.3 regen fem?</t>
  </si>
  <si>
    <t xml:space="preserve">  14.1+3.0 regen  SW rocks</t>
  </si>
  <si>
    <t xml:space="preserve">  Center isthmus, 17.8+3.5, new pit #68A375E</t>
  </si>
  <si>
    <t xml:space="preserve">  pit ok, stumpy tail, regen, 19.0+3.7</t>
  </si>
  <si>
    <t>1358</t>
  </si>
  <si>
    <t xml:space="preserve">  20.4+4.1 regen. Pit ok "female"</t>
  </si>
  <si>
    <t xml:space="preserve">  Male! Pit ok; 22.5+4.1 regen; skin blood</t>
  </si>
  <si>
    <t xml:space="preserve">  23.0+4.3 regen, pit OK, #9 broken, Isthmus</t>
  </si>
  <si>
    <t xml:space="preserve">  pit ok, S Beach, 24.3+4.4 regen</t>
  </si>
  <si>
    <t xml:space="preserve">  pit ok, 24.3+4.2 regen, C67, black spot stripe</t>
  </si>
  <si>
    <t xml:space="preserve">  24.0+4.3 regen, 60 dorsal, 21 nuchal, N. Beach pit ok</t>
  </si>
  <si>
    <t xml:space="preserve">  23.7+4.7 regen pit 68A375E ok</t>
  </si>
  <si>
    <t>2019-05-19</t>
  </si>
  <si>
    <t>2480</t>
  </si>
  <si>
    <t xml:space="preserve">  SB pit ok E100 swab, Regen 24.5+4.3</t>
  </si>
  <si>
    <t>6FBAAD4</t>
  </si>
  <si>
    <t xml:space="preserve">  NEW, N beach, no pit  8.7 yrs?</t>
  </si>
  <si>
    <t>2010-04-03</t>
  </si>
  <si>
    <t xml:space="preserve">  NO PIT [Chuck &amp; Kirsten] N beach #9 broken</t>
  </si>
  <si>
    <t xml:space="preserve">  pit 6FBAAD4. #9 toe broken</t>
  </si>
  <si>
    <t>2784</t>
  </si>
  <si>
    <t xml:space="preserve">  Pit OK, #9 toe broken, Isthmus </t>
  </si>
  <si>
    <t>3382</t>
  </si>
  <si>
    <t xml:space="preserve">  recap, pit ok, Isthmus, #9 toe broken  S103</t>
  </si>
  <si>
    <t>3082</t>
  </si>
  <si>
    <t xml:space="preserve">  64 dorsal, 20 nuchal, dorsal cont. w/ crest, Isthmus pit ok</t>
  </si>
  <si>
    <t>7AC5D6F</t>
  </si>
  <si>
    <t xml:space="preserve">  new, W Isthmus, skin toes #180 Male!</t>
  </si>
  <si>
    <t xml:space="preserve">  W Isthmus, skin pit 7AC5D6F</t>
  </si>
  <si>
    <t xml:space="preserve">  Chuck pit ok isthmus</t>
  </si>
  <si>
    <t>231</t>
  </si>
  <si>
    <t>6B3D4E8</t>
  </si>
  <si>
    <t xml:space="preserve">  new  DY5 sea grape</t>
  </si>
  <si>
    <t>2005-05-11</t>
  </si>
  <si>
    <t xml:space="preserve">  S of sea grapes on E rocks 4:45 </t>
  </si>
  <si>
    <t xml:space="preserve">  no pit mentioned here</t>
  </si>
  <si>
    <t xml:space="preserve">  Pit ok; 6B3D4E8; male!; skin collected</t>
  </si>
  <si>
    <t>1021</t>
  </si>
  <si>
    <t xml:space="preserve">  Pit OK, Isthmus   </t>
  </si>
  <si>
    <t xml:space="preserve">  pit ok C180 Chuck; no ventral stripe</t>
  </si>
  <si>
    <t>22.23</t>
  </si>
  <si>
    <t>F74F3A</t>
  </si>
  <si>
    <t>1995-03-21</t>
  </si>
  <si>
    <t xml:space="preserve">  trans F7-4F3A</t>
  </si>
  <si>
    <t xml:space="preserve">  trans lost? new=#F8-0C0A</t>
  </si>
  <si>
    <t xml:space="preserve">  pit OK, B6 just NW isthmus</t>
  </si>
  <si>
    <t xml:space="preserve">  pit ok  EV9 N beach</t>
  </si>
  <si>
    <t xml:space="preserve">    555/425   (nest)</t>
  </si>
  <si>
    <t>1805</t>
  </si>
  <si>
    <t xml:space="preserve">  NW rocks near beach  pit ok </t>
  </si>
  <si>
    <t>2049</t>
  </si>
  <si>
    <t xml:space="preserve">  pit OK West central isthmus  </t>
  </si>
  <si>
    <t xml:space="preserve">  S beach, pit ok, stubby=40.2 [Chuck/Kirsten]</t>
  </si>
  <si>
    <t xml:space="preserve">  PIT OK, blood Chuck/Kirsten</t>
  </si>
  <si>
    <t xml:space="preserve">  Pit ok; skin collected; tail 40.0 stubby blood</t>
  </si>
  <si>
    <t xml:space="preserve">  Pit OK, Stubby tail, North Beach</t>
  </si>
  <si>
    <t>1407</t>
  </si>
  <si>
    <t xml:space="preserve">  pit ok, West end of NB, skin SJ  </t>
  </si>
  <si>
    <t xml:space="preserve">  pit ok C184 Chuck; vague ventral stripe</t>
  </si>
  <si>
    <t xml:space="preserve">  Tail a little stubby, N Beach, skin pit ok</t>
  </si>
  <si>
    <t>1376</t>
  </si>
  <si>
    <t>6B35635</t>
  </si>
  <si>
    <t xml:space="preserve">  NEW, N beach, 21.1+3.5 regen, no pit 8.7 yrs?</t>
  </si>
  <si>
    <t xml:space="preserve">  25.0+3.9 regen. Pit 6B35635 </t>
  </si>
  <si>
    <t>1388</t>
  </si>
  <si>
    <t xml:space="preserve">  Pit ok; 28.5+4.2 regen</t>
  </si>
  <si>
    <t xml:space="preserve">  31.2+4.5 regen, pit OK, Isthmus</t>
  </si>
  <si>
    <t>2103</t>
  </si>
  <si>
    <t xml:space="preserve">  pit ok, NW Beach, 31.6+4.9 regen S107</t>
  </si>
  <si>
    <t xml:space="preserve">  32.5+4.3 regen, 58 dorsal, 24 nuchal, 1 N. Beach pit ok</t>
  </si>
  <si>
    <t xml:space="preserve">  32.3+5.1 regen  pit 6B35635 ok</t>
  </si>
  <si>
    <t>2488</t>
  </si>
  <si>
    <t xml:space="preserve">  NB pit ok E86 swab, tail regen 32.2+4.6 </t>
  </si>
  <si>
    <t xml:space="preserve">  pit ok 34.0+4.4 regen </t>
  </si>
  <si>
    <t>1317</t>
  </si>
  <si>
    <t>64967D</t>
  </si>
  <si>
    <t xml:space="preserve">  "male" 24.5 yrs?</t>
  </si>
  <si>
    <t xml:space="preserve">  stubby crooked tail w/scar left "male"</t>
  </si>
  <si>
    <t xml:space="preserve">  crook and gash left side tail "male"</t>
  </si>
  <si>
    <t xml:space="preserve">  kink tail=35.88</t>
  </si>
  <si>
    <t>1871</t>
  </si>
  <si>
    <t xml:space="preserve">  pit 64-967D;  34.4+1.0 regen</t>
  </si>
  <si>
    <t xml:space="preserve">  33.0+1.4 regen; big scar on tail</t>
  </si>
  <si>
    <t>781309F</t>
  </si>
  <si>
    <t xml:space="preserve">  New, 30.0+4.3, Pit 781309F, Toes, SE Coast</t>
  </si>
  <si>
    <t xml:space="preserve">  30.7+4.6 regen, Sea Grape, skin pit ok</t>
  </si>
  <si>
    <t xml:space="preserve">  New, No pit, toes, skin, Isthmus</t>
  </si>
  <si>
    <t>103E</t>
  </si>
  <si>
    <t>7829B06</t>
  </si>
  <si>
    <t xml:space="preserve">  New, New pit 7829B06, toes, S. of SW Hill </t>
  </si>
  <si>
    <t xml:space="preserve">  pit ok, East Rocks</t>
  </si>
  <si>
    <t xml:space="preserve">  W Isthmus  pit ok</t>
  </si>
  <si>
    <t xml:space="preserve">  Chuck pit ok ishthmus ultra=3</t>
  </si>
  <si>
    <t>349</t>
  </si>
  <si>
    <t>783B999</t>
  </si>
  <si>
    <t xml:space="preserve"> New toe vial #179 isthmus </t>
  </si>
  <si>
    <t xml:space="preserve"> W Isthmus skin pit 783B999</t>
  </si>
  <si>
    <t>E389</t>
  </si>
  <si>
    <t xml:space="preserve">  pit ok E389 swab ultra</t>
  </si>
  <si>
    <t>18.42</t>
  </si>
  <si>
    <t>77D51D</t>
  </si>
  <si>
    <t>21.91</t>
  </si>
  <si>
    <t>24.13</t>
  </si>
  <si>
    <t xml:space="preserve">  pit #77D51D; beach </t>
  </si>
  <si>
    <t xml:space="preserve">    554/428  (nest)</t>
  </si>
  <si>
    <t xml:space="preserve">   NW isthmus; postnest BM=925</t>
  </si>
  <si>
    <t>1329</t>
  </si>
  <si>
    <t xml:space="preserve">  NW  Pit Ok</t>
  </si>
  <si>
    <t>1F9AE81</t>
  </si>
  <si>
    <t xml:space="preserve">  pit 1F9AE81, sex changed to female</t>
  </si>
  <si>
    <t>55.25</t>
  </si>
  <si>
    <t>3465</t>
  </si>
  <si>
    <t>55.9</t>
  </si>
  <si>
    <t>3593</t>
  </si>
  <si>
    <t xml:space="preserve">  strange looking!</t>
  </si>
  <si>
    <t>20.32</t>
  </si>
  <si>
    <t>9695E4</t>
  </si>
  <si>
    <t>1239</t>
  </si>
  <si>
    <t>2437</t>
  </si>
  <si>
    <t>3375</t>
  </si>
  <si>
    <t xml:space="preserve">  pit #96-95E4</t>
  </si>
  <si>
    <t>4195</t>
  </si>
  <si>
    <t xml:space="preserve">  pit ok camp</t>
  </si>
  <si>
    <t>D13BD</t>
  </si>
  <si>
    <t xml:space="preserve">  recap = problem 16.5 yrs?</t>
  </si>
  <si>
    <t>2588</t>
  </si>
  <si>
    <t xml:space="preserve">  pit 0D-13BD</t>
  </si>
  <si>
    <t>3839</t>
  </si>
  <si>
    <t xml:space="preserve">  pit ok;  DY6 N isthmus</t>
  </si>
  <si>
    <t/>
  </si>
  <si>
    <t>7ACCE14</t>
  </si>
  <si>
    <t xml:space="preserve">  New, No pit, toes, West Isthmus</t>
  </si>
  <si>
    <t xml:space="preserve">  no pit, Isthmus</t>
  </si>
  <si>
    <t xml:space="preserve">  W Isth new pit 7ACCE14 ultra=0</t>
  </si>
  <si>
    <t>106/0</t>
  </si>
  <si>
    <t>E396</t>
  </si>
  <si>
    <t xml:space="preserve">  pit ok E396 swab #90 nail gone ultra was â€œ6/0â€</t>
  </si>
  <si>
    <t>649131</t>
  </si>
  <si>
    <t>1847</t>
  </si>
  <si>
    <t xml:space="preserve">  34.29+2.54 </t>
  </si>
  <si>
    <t>2808</t>
  </si>
  <si>
    <t xml:space="preserve">  34.2+2.7</t>
  </si>
  <si>
    <t xml:space="preserve">  34.3+2.5 stub tail regen</t>
  </si>
  <si>
    <t xml:space="preserve">  34.2+2.5 regen; trans 64-9131</t>
  </si>
  <si>
    <t xml:space="preserve">  34.5+2.5 regen; trans ok</t>
  </si>
  <si>
    <t xml:space="preserve">  35.6+2.6 regen pit ok </t>
  </si>
  <si>
    <t xml:space="preserve">  35.5+2.5 regen </t>
  </si>
  <si>
    <t xml:space="preserve">  pit OK, beach, 35.7+2.6 regen</t>
  </si>
  <si>
    <t xml:space="preserve">    536/407 (nest)</t>
  </si>
  <si>
    <t xml:space="preserve">  36.0+2.5 regen;CY51 SW rocks;pit ok</t>
  </si>
  <si>
    <t xml:space="preserve">    537/414   (nest)</t>
  </si>
  <si>
    <t>507</t>
  </si>
  <si>
    <t xml:space="preserve"> meant to mark 160 "female?"</t>
  </si>
  <si>
    <t xml:space="preserve">  NEW; N beach, 26.0+1.2 regen; 8.7 yrs?</t>
  </si>
  <si>
    <t xml:space="preserve">  regen 26.0+1.1 Skinny; scar on left side </t>
  </si>
  <si>
    <t>64835A</t>
  </si>
  <si>
    <t xml:space="preserve">  trans 64-835A</t>
  </si>
  <si>
    <t>16.3</t>
  </si>
  <si>
    <t>64D1728</t>
  </si>
  <si>
    <t xml:space="preserve">  new </t>
  </si>
  <si>
    <t xml:space="preserve">  NW rocks </t>
  </si>
  <si>
    <t xml:space="preserve">  NEW PIT 64D1728 NW rocks</t>
  </si>
  <si>
    <t xml:space="preserve">  Center isthmus, pit ok</t>
  </si>
  <si>
    <t xml:space="preserve">  PIT 64D1728 [Chuck &amp; Kirsten] N beach</t>
  </si>
  <si>
    <t xml:space="preserve">  Pit OK, West Peninsula</t>
  </si>
  <si>
    <t xml:space="preserve">  pit ok, W Peninsula</t>
  </si>
  <si>
    <t>107C</t>
  </si>
  <si>
    <t xml:space="preserve">  New, No pit, toes, SW Rocks</t>
  </si>
  <si>
    <t xml:space="preserve">  NB  S111  ultra 1+1</t>
  </si>
  <si>
    <t>77DB34</t>
  </si>
  <si>
    <t xml:space="preserve">  female? 15.5 yrs?</t>
  </si>
  <si>
    <t xml:space="preserve">  #9 toe crooked  problem</t>
  </si>
  <si>
    <t xml:space="preserve">  #77-DB34; tail a bit stubby</t>
  </si>
  <si>
    <t xml:space="preserve">  pit ok; #9 toe crooked</t>
  </si>
  <si>
    <t>1C99FB3</t>
  </si>
  <si>
    <t xml:space="preserve">  new  pit 1C99FB3 14.5 yrs? tail a little stubby</t>
  </si>
  <si>
    <t>DEAD pit=#1C99FB3</t>
  </si>
  <si>
    <t>783BCDA</t>
  </si>
  <si>
    <t xml:space="preserve">  New, No pit, toes, Southeast Coast</t>
  </si>
  <si>
    <t xml:space="preserve">  Sea grape E79 no swab ultra=0 New Pit 783BCDA  </t>
  </si>
  <si>
    <t>1CAB690</t>
  </si>
  <si>
    <t xml:space="preserve"> 8.5 yrs?</t>
  </si>
  <si>
    <t>4160</t>
  </si>
  <si>
    <t>4840</t>
  </si>
  <si>
    <t xml:space="preserve">  stubby 46.9; N beach #1CAB690</t>
  </si>
  <si>
    <t>4420</t>
  </si>
  <si>
    <t xml:space="preserve">  stubby 48.5; pit ok; LL13 just NW isthmus</t>
  </si>
  <si>
    <t>6E181E7</t>
  </si>
  <si>
    <t xml:space="preserve">  #90 broke fem? Center isthmus new</t>
  </si>
  <si>
    <t xml:space="preserve">  W rocks near beach  toe ok</t>
  </si>
  <si>
    <t xml:space="preserve">  NW isthmus  2:50</t>
  </si>
  <si>
    <t xml:space="preserve">  new pit 6E181E7</t>
  </si>
  <si>
    <t>1760</t>
  </si>
  <si>
    <t xml:space="preserve">   Pit OK but dead on NE Isthmus</t>
  </si>
  <si>
    <t>783B675</t>
  </si>
  <si>
    <t xml:space="preserve">  New, No pit, toes, West Peninsula</t>
  </si>
  <si>
    <t xml:space="preserve">  no pit, NB</t>
  </si>
  <si>
    <t xml:space="preserve">  SB, E101, swab, new pit 783B675 ultra=0</t>
  </si>
  <si>
    <t>Q54</t>
  </si>
  <si>
    <t>Digits #9, 100; swab; 8 follicles; south isthmus</t>
  </si>
  <si>
    <t xml:space="preserve"> 17.5 yrs?</t>
  </si>
  <si>
    <t>1982-03-15</t>
  </si>
  <si>
    <t>4080</t>
  </si>
  <si>
    <t>4170</t>
  </si>
  <si>
    <t xml:space="preserve"> regen</t>
  </si>
  <si>
    <t>64D1711</t>
  </si>
  <si>
    <t xml:space="preserve"> 14.5 yrs?</t>
  </si>
  <si>
    <t xml:space="preserve">  left flank boil growth</t>
  </si>
  <si>
    <t xml:space="preserve">  isthmus, left flank boil</t>
  </si>
  <si>
    <t xml:space="preserve">  Pit 64D1711   NW beach</t>
  </si>
  <si>
    <t xml:space="preserve">  pit OK  Central isthmus boil present</t>
  </si>
  <si>
    <t>448</t>
  </si>
  <si>
    <t>64D10A4</t>
  </si>
  <si>
    <t xml:space="preserve"> crook=24.13 bloodA7/E7</t>
  </si>
  <si>
    <t xml:space="preserve">  24.7 stubby</t>
  </si>
  <si>
    <t xml:space="preserve"> tail kink = 25.2</t>
  </si>
  <si>
    <t xml:space="preserve">  no pit  north beach</t>
  </si>
  <si>
    <t xml:space="preserve">  Pit 64D10A4   tail a bit stubby=26.1 </t>
  </si>
  <si>
    <t>6B36A72</t>
  </si>
  <si>
    <t xml:space="preserve">  new pit 6B36A72 Toes kept 8.7 yrs?</t>
  </si>
  <si>
    <t xml:space="preserve">  pit OK, Isthmus </t>
  </si>
  <si>
    <t xml:space="preserve">  pit ok, Isthmus S113 ultra 3+2</t>
  </si>
  <si>
    <t xml:space="preserve">  pit ok C204 Chuck; vague stripe N beach</t>
  </si>
  <si>
    <t>780EEC2</t>
  </si>
  <si>
    <t xml:space="preserve">  New; toes #48; skin collected</t>
  </si>
  <si>
    <t xml:space="preserve">  Pit 780EEC2, skin, West Isthmus</t>
  </si>
  <si>
    <t xml:space="preserve">  NW Beach pit ok</t>
  </si>
  <si>
    <t>2325</t>
  </si>
  <si>
    <t xml:space="preserve">  pit 780EEC2</t>
  </si>
  <si>
    <t xml:space="preserve">  new; from female 25</t>
  </si>
  <si>
    <t>30.64</t>
  </si>
  <si>
    <t>yy</t>
  </si>
  <si>
    <t>1970</t>
  </si>
  <si>
    <t>68A24CC</t>
  </si>
  <si>
    <t xml:space="preserve">  GS100? fem?? new</t>
  </si>
  <si>
    <t xml:space="preserve">  CY17 E isthmus</t>
  </si>
  <si>
    <t xml:space="preserve">  S central isthmus  3:49</t>
  </si>
  <si>
    <t xml:space="preserve">  Center isthmus, new pit #68A24CC</t>
  </si>
  <si>
    <t xml:space="preserve">  PIT OK, blood #133</t>
  </si>
  <si>
    <t xml:space="preserve">  Pit ok; skin collected</t>
  </si>
  <si>
    <t xml:space="preserve">  pit OK, camp</t>
  </si>
  <si>
    <t xml:space="preserve">  pit ok, location:? S109 ultra 2+1</t>
  </si>
  <si>
    <t xml:space="preserve">  S Beach pit ok</t>
  </si>
  <si>
    <t>46.04</t>
  </si>
  <si>
    <t>53.66</t>
  </si>
  <si>
    <t>4570</t>
  </si>
  <si>
    <t>68A35AD</t>
  </si>
  <si>
    <t xml:space="preserve">  B11  new   11.7 yrs?</t>
  </si>
  <si>
    <t xml:space="preserve">  N beach, new pit #68A35AD</t>
  </si>
  <si>
    <t xml:space="preserve">  NW Rocks, PIT OK, blood #146</t>
  </si>
  <si>
    <t>111C</t>
  </si>
  <si>
    <t>304</t>
  </si>
  <si>
    <t>68A23DE</t>
  </si>
  <si>
    <t xml:space="preserve">  new 15.5+3.6 regen just NW isthmus</t>
  </si>
  <si>
    <t xml:space="preserve">  19.0+4.1 NW isthmus/beach 3:50</t>
  </si>
  <si>
    <t xml:space="preserve">  N beach, 26.6+5.0 regen, new pit #68A23DE</t>
  </si>
  <si>
    <t xml:space="preserve">  pit ok regen 27.5+5.1 NW rocks</t>
  </si>
  <si>
    <t>9.4</t>
  </si>
  <si>
    <t>-/-04</t>
  </si>
  <si>
    <t>F71CA0</t>
  </si>
  <si>
    <t>257</t>
  </si>
  <si>
    <t>originally 113</t>
  </si>
  <si>
    <t xml:space="preserve">  110+2+3 [recap?]; must be 113 </t>
  </si>
  <si>
    <t xml:space="preserve">  "male" but female growth rate</t>
  </si>
  <si>
    <t xml:space="preserve">  trans F7-1CA0; #2 nail broken</t>
  </si>
  <si>
    <t>2565</t>
  </si>
  <si>
    <t xml:space="preserve">  pit ok  #2 toenail gone</t>
  </si>
  <si>
    <t>2745</t>
  </si>
  <si>
    <t>3437</t>
  </si>
  <si>
    <t xml:space="preserve">  LL10 NW isthmus; pit ok</t>
  </si>
  <si>
    <t xml:space="preserve">  isthmus, pit ok1 21.7 104 DEAD</t>
  </si>
  <si>
    <t>6B37A88</t>
  </si>
  <si>
    <t xml:space="preserve">  new;  CY10 S beach</t>
  </si>
  <si>
    <t xml:space="preserve">  SW rocks   </t>
  </si>
  <si>
    <t xml:space="preserve">  N beach, no pit</t>
  </si>
  <si>
    <t>543</t>
  </si>
  <si>
    <t xml:space="preserve">  pit 6B37A88</t>
  </si>
  <si>
    <t xml:space="preserve">  Pit OK, East Isthmus  </t>
  </si>
  <si>
    <t xml:space="preserve">  pit ok, SB skin S110 ultra 2+2 but 1 small</t>
  </si>
  <si>
    <t xml:space="preserve">  #7 toe broken, S Beach, skin pit ok</t>
  </si>
  <si>
    <t xml:space="preserve">  Camp, E91, swab, pit ok ultra=0</t>
  </si>
  <si>
    <t>E404</t>
  </si>
  <si>
    <t xml:space="preserve">  pit ok E404 scan ultra</t>
  </si>
  <si>
    <t>6837A88</t>
  </si>
  <si>
    <t>2260</t>
  </si>
  <si>
    <t>64A400</t>
  </si>
  <si>
    <t xml:space="preserve">  new; 15.5 yrs?</t>
  </si>
  <si>
    <t>3063</t>
  </si>
  <si>
    <t xml:space="preserve">  trans 64-A400</t>
  </si>
  <si>
    <t xml:space="preserve">  center isthmus, fem?, new  13.7 yrs?</t>
  </si>
  <si>
    <t xml:space="preserve">  SLJK1 SW rocks</t>
  </si>
  <si>
    <t>F65619</t>
  </si>
  <si>
    <t xml:space="preserve">  blood A&amp;E4  new 17.5 yrs?</t>
  </si>
  <si>
    <t xml:space="preserve">  00-00F6-5619</t>
  </si>
  <si>
    <t xml:space="preserve">  trans F6-5619</t>
  </si>
  <si>
    <t xml:space="preserve">   center isthmus, may have nested</t>
  </si>
  <si>
    <t xml:space="preserve">  Central Pit Ok</t>
  </si>
  <si>
    <t>708216</t>
  </si>
  <si>
    <t xml:space="preserve">  pit 708216, B2 halfway to NW end</t>
  </si>
  <si>
    <t xml:space="preserve"> #116 + (16 natural) or16recap?17.5yrs?</t>
  </si>
  <si>
    <t>3585</t>
  </si>
  <si>
    <t xml:space="preserve">  tail stubby; scar on rite tail</t>
  </si>
  <si>
    <t>6FBA55F</t>
  </si>
  <si>
    <t xml:space="preserve">  center female?  new</t>
  </si>
  <si>
    <t>17.2</t>
  </si>
  <si>
    <t xml:space="preserve">  W side of isthmus  female? </t>
  </si>
  <si>
    <t xml:space="preserve">  Central isthmus </t>
  </si>
  <si>
    <t>2011-05-22</t>
  </si>
  <si>
    <t xml:space="preserve">  pit 6FBA55F</t>
  </si>
  <si>
    <t xml:space="preserve">  Pit OK, skin, Isthmus</t>
  </si>
  <si>
    <t>6B3ECCE</t>
  </si>
  <si>
    <t xml:space="preserve">  new; no pit;  JRB1=?? 7.7 yrs?</t>
  </si>
  <si>
    <t xml:space="preserve">  pit 6B3ECCE. #3 toe broken</t>
  </si>
  <si>
    <t xml:space="preserve">  Pit OK, #3 toe broken, South Isthmus</t>
  </si>
  <si>
    <t>62D84C</t>
  </si>
  <si>
    <t xml:space="preserve">  blood A&amp;E6;  new 12.5 yrs?</t>
  </si>
  <si>
    <t xml:space="preserve">  00-0062-D84C</t>
  </si>
  <si>
    <t xml:space="preserve">  New, toes, #8 knuckle swollen, W Pen</t>
  </si>
  <si>
    <t>2016-05-23</t>
  </si>
  <si>
    <t xml:space="preserve">  no pit, S Beach, SP, ultra 1+1</t>
  </si>
  <si>
    <t>1348</t>
  </si>
  <si>
    <t>77E65B</t>
  </si>
  <si>
    <t xml:space="preserve">  #77-E65B</t>
  </si>
  <si>
    <t>3070</t>
  </si>
  <si>
    <t xml:space="preserve">  pit OK, S beach</t>
  </si>
  <si>
    <t xml:space="preserve">   dead carcass; pit ok; SW isthmus</t>
  </si>
  <si>
    <t>6DF9002</t>
  </si>
  <si>
    <t xml:space="preserve">  150 feet S camp, female? new</t>
  </si>
  <si>
    <t xml:space="preserve">  CY7=??</t>
  </si>
  <si>
    <t xml:space="preserve">  NW Rocks, NEW PIT 06DF9002, blood #142</t>
  </si>
  <si>
    <t xml:space="preserve">  pit OK, W Isthmus </t>
  </si>
  <si>
    <t xml:space="preserve">  pit ok, Isthmus SQ ultra 0+0</t>
  </si>
  <si>
    <t xml:space="preserve">  N Beach pit ok</t>
  </si>
  <si>
    <t xml:space="preserve">  Isthmus, pit ok  G222 ultra=7</t>
  </si>
  <si>
    <t>Q47</t>
  </si>
  <si>
    <t>Digits #8, 10, 100; swab; isthmus; 5 follicles</t>
  </si>
  <si>
    <t>64B305</t>
  </si>
  <si>
    <t xml:space="preserve">  trans 64-B305</t>
  </si>
  <si>
    <t xml:space="preserve">   pit OK, beach</t>
  </si>
  <si>
    <t>1441</t>
  </si>
  <si>
    <t xml:space="preserve">  MTF13=?; pit ok</t>
  </si>
  <si>
    <t xml:space="preserve">     558/424   (nest)</t>
  </si>
  <si>
    <t>2003-05-03</t>
  </si>
  <si>
    <t xml:space="preserve">   Found in Skyline Drive area of Nassau; to Ardastra Gardens</t>
  </si>
  <si>
    <t>613</t>
  </si>
  <si>
    <t>68A2F74</t>
  </si>
  <si>
    <t xml:space="preserve">  SE Rocks </t>
  </si>
  <si>
    <t xml:space="preserve">  N beach, new pit #68A2F74</t>
  </si>
  <si>
    <t xml:space="preserve">  PIT OK, blood #116</t>
  </si>
  <si>
    <t xml:space="preserve">  pit ok, E Peninsula</t>
  </si>
  <si>
    <t xml:space="preserve">  SB E90, swab pit ok </t>
  </si>
  <si>
    <t>19.05</t>
  </si>
  <si>
    <t>24.48</t>
  </si>
  <si>
    <t>7814A00</t>
  </si>
  <si>
    <t xml:space="preserve">  new; sex=?</t>
  </si>
  <si>
    <t>2002-08-10</t>
  </si>
  <si>
    <t xml:space="preserve">  NO PIT [Chuck &amp; Kirsten] W rocks</t>
  </si>
  <si>
    <t xml:space="preserve">  Pit 7814A00, Isthmus</t>
  </si>
  <si>
    <t>2703</t>
  </si>
  <si>
    <t xml:space="preserve"> same?</t>
  </si>
  <si>
    <t>64D18F5</t>
  </si>
  <si>
    <t xml:space="preserve">  SW isthmus  </t>
  </si>
  <si>
    <t xml:space="preserve">  Pit 64D18F5  NE isthmus</t>
  </si>
  <si>
    <t xml:space="preserve">  N beach, pit ok</t>
  </si>
  <si>
    <t xml:space="preserve">  NW Rocks, PIT OK, blood #143</t>
  </si>
  <si>
    <t>825A395</t>
  </si>
  <si>
    <t>recap new pit 825A395</t>
  </si>
  <si>
    <t>234</t>
  </si>
  <si>
    <t>7AC7157</t>
  </si>
  <si>
    <t xml:space="preserve">  New, No Pit, Isthmus</t>
  </si>
  <si>
    <t xml:space="preserve">  W. Isthmus, skin pit 7AC7157</t>
  </si>
  <si>
    <t>10.1</t>
  </si>
  <si>
    <t xml:space="preserve">  new tail stubby=11.9</t>
  </si>
  <si>
    <t>782509B</t>
  </si>
  <si>
    <t xml:space="preserve">  new Toes kept </t>
  </si>
  <si>
    <t xml:space="preserve">  Some skin collected  "female"</t>
  </si>
  <si>
    <t xml:space="preserve">  New Pit 782509B, skin, male!!, Isthmus</t>
  </si>
  <si>
    <t xml:space="preserve">  Isthmus, skin S102</t>
  </si>
  <si>
    <t xml:space="preserve">  pit ok, C68, no ventral stripe</t>
  </si>
  <si>
    <t xml:space="preserve">  N. Beach pit ok</t>
  </si>
  <si>
    <t>3395</t>
  </si>
  <si>
    <t xml:space="preserve">  pit ok 40.0+3.2 regen #3 toenail gone</t>
  </si>
  <si>
    <t>120/0</t>
  </si>
  <si>
    <t>672A5B2</t>
  </si>
  <si>
    <t xml:space="preserve">  S central isthmus  3:07</t>
  </si>
  <si>
    <t xml:space="preserve">  N beach, new pit #672A5B2</t>
  </si>
  <si>
    <t xml:space="preserve">  PIT OK, blood #119</t>
  </si>
  <si>
    <t>63551B</t>
  </si>
  <si>
    <t>21.27</t>
  </si>
  <si>
    <t xml:space="preserve">  trans 63-551B</t>
  </si>
  <si>
    <t xml:space="preserve"> DEAD on rocks  pit 63551B</t>
  </si>
  <si>
    <t xml:space="preserve">  new, S beach</t>
  </si>
  <si>
    <t xml:space="preserve">  no pit;  CY14 S beach</t>
  </si>
  <si>
    <t xml:space="preserve"> female? 17.5 yrs?</t>
  </si>
  <si>
    <t>1992-02-22</t>
  </si>
  <si>
    <t>63650EE</t>
  </si>
  <si>
    <t>68A2B40</t>
  </si>
  <si>
    <t xml:space="preserve">  150 feet south camp, new</t>
  </si>
  <si>
    <t xml:space="preserve">  NE, new pit 63650EE</t>
  </si>
  <si>
    <t xml:space="preserve">  NW rocks Pit Ok</t>
  </si>
  <si>
    <t xml:space="preserve">  lost pit? Location??</t>
  </si>
  <si>
    <t xml:space="preserve">  New pit #68A2B40 </t>
  </si>
  <si>
    <t>17.78</t>
  </si>
  <si>
    <t>64B55F</t>
  </si>
  <si>
    <t xml:space="preserve">  trans 64-B55F</t>
  </si>
  <si>
    <t>4800</t>
  </si>
  <si>
    <t xml:space="preserve">  pit ok  BM wrong??</t>
  </si>
  <si>
    <t xml:space="preserve">  pit OK, center isthmus</t>
  </si>
  <si>
    <t>3961</t>
  </si>
  <si>
    <t xml:space="preserve">  pit ok, MGB7 center of isthmus</t>
  </si>
  <si>
    <t>4443</t>
  </si>
  <si>
    <t xml:space="preserve">  isthmus, pit ok</t>
  </si>
  <si>
    <t>6FB7A13</t>
  </si>
  <si>
    <t xml:space="preserve">  center, female?, new</t>
  </si>
  <si>
    <t xml:space="preserve">  DY9 W isthmus</t>
  </si>
  <si>
    <t>457</t>
  </si>
  <si>
    <t xml:space="preserve">  SW rocks 5:14</t>
  </si>
  <si>
    <t xml:space="preserve">  pit 6FB7A13</t>
  </si>
  <si>
    <t xml:space="preserve">  Pit OK, North Beach</t>
  </si>
  <si>
    <t>2021-05-17</t>
  </si>
  <si>
    <t>Digits #2, 20, 100; center behind feeding beach</t>
  </si>
  <si>
    <t xml:space="preserve">  new; from female 52C</t>
  </si>
  <si>
    <t>68A1DC5</t>
  </si>
  <si>
    <t xml:space="preserve">  center female? #2 broke, new 10.7 yrs?</t>
  </si>
  <si>
    <t xml:space="preserve">  isthmus, #2 toe broken</t>
  </si>
  <si>
    <t xml:space="preserve">  Center isthmus, #2 broken, new pit #68A1DC5</t>
  </si>
  <si>
    <t xml:space="preserve">  pit ok. #2 toe broken</t>
  </si>
  <si>
    <t xml:space="preserve">  Pit OK, skin, Isthmus </t>
  </si>
  <si>
    <t xml:space="preserve">  pit ok, Isthmus, #2 toe broken</t>
  </si>
  <si>
    <t xml:space="preserve">  #2 toe broken, W Isthmus pit ok</t>
  </si>
  <si>
    <t xml:space="preserve">  Chuck pit ok #2 broken isthmus skinny ultra=0</t>
  </si>
  <si>
    <t xml:space="preserve">  Isthmus, toe #2 broken, pit ok ultra=5</t>
  </si>
  <si>
    <t xml:space="preserve">  pit ok #2 toe broken</t>
  </si>
  <si>
    <t>pit ok, skinny</t>
  </si>
  <si>
    <t xml:space="preserve">   problem recap! 129? Not likely</t>
  </si>
  <si>
    <t>68A29F9</t>
  </si>
  <si>
    <t xml:space="preserve">  TK4 SW isthmus; female?, new</t>
  </si>
  <si>
    <t xml:space="preserve">  W central  isthmus</t>
  </si>
  <si>
    <t xml:space="preserve">  N beach, new pit #68A29F9</t>
  </si>
  <si>
    <t xml:space="preserve">  PIT OK, blood #150</t>
  </si>
  <si>
    <t xml:space="preserve">  south beach female? 12.7 yrs?</t>
  </si>
  <si>
    <t xml:space="preserve">  new  #8 toe broken DY10</t>
  </si>
  <si>
    <t xml:space="preserve">  pit 6B3D4E8</t>
  </si>
  <si>
    <t xml:space="preserve">   male 20.5 yrs?</t>
  </si>
  <si>
    <t xml:space="preserve">  new, camp</t>
  </si>
  <si>
    <t xml:space="preserve">  no pit;  CY21 SE shore rocks</t>
  </si>
  <si>
    <t xml:space="preserve">  new, SW Isthmus  toe vial #177</t>
  </si>
  <si>
    <t>4D6FEB</t>
  </si>
  <si>
    <t xml:space="preserve">  transp. 00-004D-6FEB "fem"</t>
  </si>
  <si>
    <t>1506</t>
  </si>
  <si>
    <t xml:space="preserve">  pit 004D-6FEB</t>
  </si>
  <si>
    <t xml:space="preserve">  trans 4D-6FEB</t>
  </si>
  <si>
    <t xml:space="preserve">  NE by sea grape</t>
  </si>
  <si>
    <t>F7092E</t>
  </si>
  <si>
    <t xml:space="preserve">  #F7-092E</t>
  </si>
  <si>
    <t>2168</t>
  </si>
  <si>
    <t>2827</t>
  </si>
  <si>
    <t>2648</t>
  </si>
  <si>
    <t xml:space="preserve"> regen (natural marks?) 17.5yrs?</t>
  </si>
  <si>
    <t xml:space="preserve"> same? probably 20.5 yrs?</t>
  </si>
  <si>
    <t>6498B9</t>
  </si>
  <si>
    <t xml:space="preserve">  #64-98B9</t>
  </si>
  <si>
    <t xml:space="preserve">  pit ok  isthmus</t>
  </si>
  <si>
    <t xml:space="preserve">  isthmus  female?</t>
  </si>
  <si>
    <t xml:space="preserve">  S Beach    Pit Ok</t>
  </si>
  <si>
    <t>1277</t>
  </si>
  <si>
    <t xml:space="preserve">  pit ok  wt wrong?</t>
  </si>
  <si>
    <t>783BC97</t>
  </si>
  <si>
    <t xml:space="preserve">  New, No Pit, Rocks West of North Beach </t>
  </si>
  <si>
    <t xml:space="preserve">  north beach no pit</t>
  </si>
  <si>
    <t xml:space="preserve">  N. Beach pit 783BC97</t>
  </si>
  <si>
    <t xml:space="preserve">  Chuck beach pit ok</t>
  </si>
  <si>
    <t>Q39</t>
  </si>
  <si>
    <t>Digits #2,10; Swab; Middle isthmus</t>
  </si>
  <si>
    <t>2210</t>
  </si>
  <si>
    <t xml:space="preserve">E421 </t>
  </si>
  <si>
    <t xml:space="preserve">  pit ok E421 </t>
  </si>
  <si>
    <t>new toes kept</t>
  </si>
  <si>
    <t>635E55</t>
  </si>
  <si>
    <t xml:space="preserve">  30.4+4.9 regen new 13.5 yrs?</t>
  </si>
  <si>
    <t xml:space="preserve">  31.0+5.0 regen trans 63-5E55</t>
  </si>
  <si>
    <t xml:space="preserve">  29.9+5.0 regen</t>
  </si>
  <si>
    <t>782797B</t>
  </si>
  <si>
    <t xml:space="preserve">  new, tagged #782797B, Isthmus, toe vial #10</t>
  </si>
  <si>
    <t xml:space="preserve">  new;from female 52C</t>
  </si>
  <si>
    <t xml:space="preserve">  female-like growth</t>
  </si>
  <si>
    <t>1663</t>
  </si>
  <si>
    <t>199</t>
  </si>
  <si>
    <t>7546503</t>
  </si>
  <si>
    <t xml:space="preserve">  new MD3 on NE side SW hill</t>
  </si>
  <si>
    <t xml:space="preserve">  #30 recut, #3 broken, NW isthmus</t>
  </si>
  <si>
    <t xml:space="preserve">  New pit 7546503</t>
  </si>
  <si>
    <t xml:space="preserve">  Pit OK, #3 toe broken, skin, West Isthmus </t>
  </si>
  <si>
    <t xml:space="preserve">  Isthmus  pit ok</t>
  </si>
  <si>
    <t>E399</t>
  </si>
  <si>
    <t xml:space="preserve">  pit ok E399 swab ultra</t>
  </si>
  <si>
    <t>707707</t>
  </si>
  <si>
    <t>1044</t>
  </si>
  <si>
    <t xml:space="preserve">  #70-7707</t>
  </si>
  <si>
    <t xml:space="preserve">   525/413 (nest)</t>
  </si>
  <si>
    <t>2006-03-24</t>
  </si>
  <si>
    <t>2681</t>
  </si>
  <si>
    <t xml:space="preserve">  pit okay  ON ROBERT'S CAY!! blood</t>
  </si>
  <si>
    <t>583</t>
  </si>
  <si>
    <t>705C47</t>
  </si>
  <si>
    <t xml:space="preserve">  new 7.5 yrs?</t>
  </si>
  <si>
    <t xml:space="preserve">  trans 70-5C47</t>
  </si>
  <si>
    <t xml:space="preserve">  trans ok #70-5C47</t>
  </si>
  <si>
    <t xml:space="preserve">  pit ok sex?? "female"</t>
  </si>
  <si>
    <t xml:space="preserve">  pit OK, N beach</t>
  </si>
  <si>
    <t xml:space="preserve">  Pit Ok Camp in middle isthmus</t>
  </si>
  <si>
    <t>F7551A</t>
  </si>
  <si>
    <t>1092</t>
  </si>
  <si>
    <t xml:space="preserve">  trans F7-551A; #20 nail broken</t>
  </si>
  <si>
    <t xml:space="preserve">  pit ok; #20 nail broken</t>
  </si>
  <si>
    <t xml:space="preserve">  pit ok  Isthmus</t>
  </si>
  <si>
    <t xml:space="preserve">   535/393 (nest)</t>
  </si>
  <si>
    <t xml:space="preserve"> nest? See also 23B)</t>
  </si>
  <si>
    <t>6DF9E31</t>
  </si>
  <si>
    <t xml:space="preserve">  no pit, B14 hilltop NW of isthmus</t>
  </si>
  <si>
    <t xml:space="preserve">  LS2 half way to NW end</t>
  </si>
  <si>
    <t xml:space="preserve">  North rocks</t>
  </si>
  <si>
    <t xml:space="preserve">  NEW PIT 6DF9E31, blood #128, NW Rocks</t>
  </si>
  <si>
    <t xml:space="preserve">  pit ok, NB</t>
  </si>
  <si>
    <t xml:space="preserve">  tail stubby=34.93 28.5 yrs?</t>
  </si>
  <si>
    <t xml:space="preserve">  tail stubby=35.88</t>
  </si>
  <si>
    <t xml:space="preserve">  stubby=35.56</t>
  </si>
  <si>
    <t xml:space="preserve">   SV = 36.1 wrong?; 25.2+2.8regen; 555/428 (nest)</t>
  </si>
  <si>
    <t xml:space="preserve">  N beach on west 25.2+2.7 regen</t>
  </si>
  <si>
    <t>635E5B</t>
  </si>
  <si>
    <t xml:space="preserve">  crook #8 38.2+0.7 Fit? "fem" 10.5yrs?</t>
  </si>
  <si>
    <t xml:space="preserve">  00-0063-5E5B</t>
  </si>
  <si>
    <t xml:space="preserve">  #8 toe broken; trans 63-5E5B</t>
  </si>
  <si>
    <t xml:space="preserve">  pit ok;  #8 toe broken</t>
  </si>
  <si>
    <t>1515</t>
  </si>
  <si>
    <t xml:space="preserve">  S beach, </t>
  </si>
  <si>
    <t xml:space="preserve">  pit ok;  LL4 SE isthmus</t>
  </si>
  <si>
    <t xml:space="preserve">  S Central isthmus #8 toe broken pit ok </t>
  </si>
  <si>
    <t>F5C0C8</t>
  </si>
  <si>
    <t xml:space="preserve">  pit F5C0C8, sea grape/camp</t>
  </si>
  <si>
    <t xml:space="preserve">  DY4 NE isthmus</t>
  </si>
  <si>
    <t>2560</t>
  </si>
  <si>
    <t>4E1D21</t>
  </si>
  <si>
    <t xml:space="preserve">  transponder 00-004E-1D21 </t>
  </si>
  <si>
    <t xml:space="preserve">   NE isthmus</t>
  </si>
  <si>
    <t xml:space="preserve">  pit ok,  CY11 S isthmus</t>
  </si>
  <si>
    <t>64D0384</t>
  </si>
  <si>
    <t xml:space="preserve">  new 6.5 yrs?  "male"</t>
  </si>
  <si>
    <t xml:space="preserve"> Pit  64D0384 NW rocks</t>
  </si>
  <si>
    <t>221</t>
  </si>
  <si>
    <t>782A4D7</t>
  </si>
  <si>
    <t xml:space="preserve">  little stubby, #2/#5 broken,fem?, W end N beach</t>
  </si>
  <si>
    <t xml:space="preserve">  #2,#5 toes broken N end NW rocks 5:30</t>
  </si>
  <si>
    <t xml:space="preserve">  tagged #782A4D7, W Peninsula</t>
  </si>
  <si>
    <t>F56477</t>
  </si>
  <si>
    <t xml:space="preserve">  trans F5-6477</t>
  </si>
  <si>
    <t xml:space="preserve">  pit ok  CY20 SE beach</t>
  </si>
  <si>
    <t xml:space="preserve">  PIT OK, blood #132</t>
  </si>
  <si>
    <t>78252EC</t>
  </si>
  <si>
    <t xml:space="preserve">  4.9+8.2 regen, camp, new</t>
  </si>
  <si>
    <t xml:space="preserve">  N beach, 5.8+9.2 regen, no pit</t>
  </si>
  <si>
    <t xml:space="preserve">  #8 toe broken; regen 6.0+9.5 SW rocks</t>
  </si>
  <si>
    <t xml:space="preserve">  6.5+10.3 regen, #8 broken, pit 78252EC, camp</t>
  </si>
  <si>
    <t xml:space="preserve">  W Peninsula, 7.3+9.8 regen</t>
  </si>
  <si>
    <t xml:space="preserve">  Stubby tail. 7.7+10.2 regen, Isthmus pit ok</t>
  </si>
  <si>
    <t>1FAO3E9</t>
  </si>
  <si>
    <t>1983-03-18</t>
  </si>
  <si>
    <t>1518</t>
  </si>
  <si>
    <t>1713</t>
  </si>
  <si>
    <t xml:space="preserve">  pit 1FAO3E9</t>
  </si>
  <si>
    <t xml:space="preserve">  pit ok stub tail  North beach</t>
  </si>
  <si>
    <t xml:space="preserve">  LL15=??; pit ok</t>
  </si>
  <si>
    <t xml:space="preserve">  NW, pit ok</t>
  </si>
  <si>
    <t>1997</t>
  </si>
  <si>
    <t xml:space="preserve">  pit OK just NW on rocks bit Hassan, stubby</t>
  </si>
  <si>
    <t xml:space="preserve">   pit ok dead=mummy</t>
  </si>
  <si>
    <t>707AB9</t>
  </si>
  <si>
    <t xml:space="preserve">   18.73+3.81 new</t>
  </si>
  <si>
    <t xml:space="preserve">  21.0+4.0 regen</t>
  </si>
  <si>
    <t xml:space="preserve">  tail: 22.5+4.4 regen; trans 70-7AB9</t>
  </si>
  <si>
    <t xml:space="preserve">  24.3+4.7 regen; trans ok</t>
  </si>
  <si>
    <t xml:space="preserve">  28.5+5.2 regen; pit OK</t>
  </si>
  <si>
    <t>2935</t>
  </si>
  <si>
    <t xml:space="preserve">  32.0+6.0 regen  pit ok</t>
  </si>
  <si>
    <t xml:space="preserve">  pit OK, KK4 NW isthmus, 34+5.8 reg</t>
  </si>
  <si>
    <t>2002-05-21</t>
  </si>
  <si>
    <t>3170</t>
  </si>
  <si>
    <t xml:space="preserve">  34.0+6.1 regen; LM7 NE peninsula; pit ok</t>
  </si>
  <si>
    <t>2833</t>
  </si>
  <si>
    <t xml:space="preserve">  isthmus, pit ok, 34.5+5.7 regen.</t>
  </si>
  <si>
    <t>2764</t>
  </si>
  <si>
    <t xml:space="preserve">  34.5+5.6 regen  NE rocks   pit ok </t>
  </si>
  <si>
    <t>11.2</t>
  </si>
  <si>
    <t xml:space="preserve">  new toes kept</t>
  </si>
  <si>
    <t>14/0</t>
  </si>
  <si>
    <t xml:space="preserve">  no pit  Isthmus</t>
  </si>
  <si>
    <t>12.2</t>
  </si>
  <si>
    <t>63634E2</t>
  </si>
  <si>
    <t xml:space="preserve">  EV4 N beach</t>
  </si>
  <si>
    <t xml:space="preserve">  isthmus, new pit 63634E2</t>
  </si>
  <si>
    <t xml:space="preserve">  NW isthmus  pit ok</t>
  </si>
  <si>
    <t>780B471</t>
  </si>
  <si>
    <t xml:space="preserve"> New, Pit 780B471, Isthmus</t>
  </si>
  <si>
    <t xml:space="preserve">   W. Isthmus pit ok</t>
  </si>
  <si>
    <t>Digits #4, 0, 10; no phys.; West end feeding beach</t>
  </si>
  <si>
    <t xml:space="preserve">  stubtail 10.5 yrs?</t>
  </si>
  <si>
    <t xml:space="preserve">  24.45+1.59 </t>
  </si>
  <si>
    <t xml:space="preserve">  25.7+1.5 regen</t>
  </si>
  <si>
    <t xml:space="preserve">  24.8+1.7 regen</t>
  </si>
  <si>
    <t xml:space="preserve">Dead </t>
  </si>
  <si>
    <t xml:space="preserve">  isthmus no pit  new</t>
  </si>
  <si>
    <t>1FAODC6</t>
  </si>
  <si>
    <t xml:space="preserve">  "male?" 14.5 yrs?</t>
  </si>
  <si>
    <t xml:space="preserve">   pit 1FAODC6</t>
  </si>
  <si>
    <t xml:space="preserve">  new  CY8 S beach </t>
  </si>
  <si>
    <t>12.3</t>
  </si>
  <si>
    <t>91</t>
  </si>
  <si>
    <t>7CD7B3E</t>
  </si>
  <si>
    <t xml:space="preserve">  new, no pit, Isthmus, toe vial #1, skin</t>
  </si>
  <si>
    <t xml:space="preserve">  #2 toe broken, S. Beach   </t>
  </si>
  <si>
    <t xml:space="preserve">  Isthmus, no pit</t>
  </si>
  <si>
    <t>Q49</t>
  </si>
  <si>
    <t>Digits #1,40,100; Swab; digit #2 kinked; isthmus, changed sex to male</t>
  </si>
  <si>
    <t>E418</t>
  </si>
  <si>
    <t xml:space="preserve">  new pit 7CD7B3E E418 swab</t>
  </si>
  <si>
    <t>707B07</t>
  </si>
  <si>
    <t>27.62</t>
  </si>
  <si>
    <t xml:space="preserve">  0070-7B07</t>
  </si>
  <si>
    <t xml:space="preserve">  trans 70-7B07</t>
  </si>
  <si>
    <t xml:space="preserve">  pit OK, W end of N beach</t>
  </si>
  <si>
    <t xml:space="preserve">  northwest isthmus; pit ok</t>
  </si>
  <si>
    <t xml:space="preserve">  N central   pit Ok</t>
  </si>
  <si>
    <t>1993</t>
  </si>
  <si>
    <t xml:space="preserve">  pit OK NW Beach rocks 3:23</t>
  </si>
  <si>
    <t xml:space="preserve">  N beach, pit OK [Chuck and Kirsten]</t>
  </si>
  <si>
    <t>1872</t>
  </si>
  <si>
    <t xml:space="preserve">  PIT OK, N Beach, 7 cm kebab stick inserted</t>
  </si>
  <si>
    <t xml:space="preserve">  Pit ok; skin collected  blood</t>
  </si>
  <si>
    <t xml:space="preserve">  pit ok, W Peninsula Beach, skinny</t>
  </si>
  <si>
    <t xml:space="preserve">  pit ok, S138, NB, ultra=?, few black dots, TL vol 125</t>
  </si>
  <si>
    <t xml:space="preserve">  pit ok C181 Chuck; no ventral stripe</t>
  </si>
  <si>
    <t xml:space="preserve">  B12 NW peninsula;  new 9.7 yrs?</t>
  </si>
  <si>
    <t>F5CECO</t>
  </si>
  <si>
    <t xml:space="preserve">  #F5-CECO</t>
  </si>
  <si>
    <t xml:space="preserve">  pit ok  #8 toe broken</t>
  </si>
  <si>
    <t xml:space="preserve">   North beach, #8 broken</t>
  </si>
  <si>
    <t>664</t>
  </si>
  <si>
    <t xml:space="preserve">  #8 toe broken  DY3 W isthmus</t>
  </si>
  <si>
    <t xml:space="preserve">  isthmus, #8 toe broken</t>
  </si>
  <si>
    <t xml:space="preserve">  S central pit ok </t>
  </si>
  <si>
    <t xml:space="preserve">  pit Ok S beach 2:36 #8 broken</t>
  </si>
  <si>
    <t xml:space="preserve">  pit ok #8 toe broken</t>
  </si>
  <si>
    <t>2010-05-20</t>
  </si>
  <si>
    <t xml:space="preserve">  Woods by camp, PIT OK: F5CEC0</t>
  </si>
  <si>
    <t xml:space="preserve">   new, W central isthmus, 9.8 or 10.8 yrs.</t>
  </si>
  <si>
    <t xml:space="preserve">  emaciated  central isthmus "137?"</t>
  </si>
  <si>
    <t xml:space="preserve">  N beach pit OK [Chuck and Kirsten]</t>
  </si>
  <si>
    <t>F5C084</t>
  </si>
  <si>
    <t xml:space="preserve">  00-00F5-C084</t>
  </si>
  <si>
    <t xml:space="preserve">  pit ok; 20 toe gone naturally= 144+20</t>
  </si>
  <si>
    <t xml:space="preserve">    SW isthmus</t>
  </si>
  <si>
    <t xml:space="preserve">  pit OK Central isthmus = 144/20</t>
  </si>
  <si>
    <t>1068</t>
  </si>
  <si>
    <t>F745DD</t>
  </si>
  <si>
    <t xml:space="preserve">  pit #F7-45DD</t>
  </si>
  <si>
    <t xml:space="preserve">  pit ok; B9 NW peninsula</t>
  </si>
  <si>
    <t xml:space="preserve">  MGB10 far NW end; pit ok</t>
  </si>
  <si>
    <t>68A1D46</t>
  </si>
  <si>
    <t xml:space="preserve">  #80 gone  new</t>
  </si>
  <si>
    <t xml:space="preserve">  N beach, #80 toenail broken, new pit #68A1D46</t>
  </si>
  <si>
    <t xml:space="preserve">  PIT OK, blood #125, #80 toenail gone</t>
  </si>
  <si>
    <t xml:space="preserve">  Pit ok; some skin collected</t>
  </si>
  <si>
    <t>982000403120725</t>
  </si>
  <si>
    <t xml:space="preserve">  new no pit, SW Isthmus, skin, toe vial #12</t>
  </si>
  <si>
    <t xml:space="preserve">  Chuck camp new pit = 982000403120725 ultra=3</t>
  </si>
  <si>
    <t xml:space="preserve">  NB E103 Chuck pit ok ultra=3</t>
  </si>
  <si>
    <t>Q46</t>
  </si>
  <si>
    <t>Digits #5, 40, 100; swab; isthmus; 5 follicles</t>
  </si>
  <si>
    <t>1016</t>
  </si>
  <si>
    <t>E416</t>
  </si>
  <si>
    <t xml:space="preserve">  Chuck pit ok E416 swab ultra</t>
  </si>
  <si>
    <t xml:space="preserve"> #2 toe broken and healed fem? 12.5yrs?</t>
  </si>
  <si>
    <t>9.6</t>
  </si>
  <si>
    <t>9.1</t>
  </si>
  <si>
    <t xml:space="preserve">  new; from female 119</t>
  </si>
  <si>
    <t xml:space="preserve">  regen 18.5 yrs?</t>
  </si>
  <si>
    <t>F5A482</t>
  </si>
  <si>
    <t xml:space="preserve"> PROBLEM recap= from Leaf Cay (148B)</t>
  </si>
  <si>
    <t xml:space="preserve">  #3 toenail broken off recently</t>
  </si>
  <si>
    <t xml:space="preserve">  trans F5-A482</t>
  </si>
  <si>
    <t>6B38179</t>
  </si>
  <si>
    <t xml:space="preserve">   new, SW isthmus</t>
  </si>
  <si>
    <t xml:space="preserve">  W Central rocks</t>
  </si>
  <si>
    <t xml:space="preserve">  #20 broken</t>
  </si>
  <si>
    <t xml:space="preserve">  pit 6B38179</t>
  </si>
  <si>
    <t xml:space="preserve">  Pit OK, South of SW Hills</t>
  </si>
  <si>
    <t xml:space="preserve">  recap, pit ok, Isthmus </t>
  </si>
  <si>
    <t xml:space="preserve">  #20 toe broken, Isthmus pit ok</t>
  </si>
  <si>
    <t>F50917</t>
  </si>
  <si>
    <t>1547</t>
  </si>
  <si>
    <t xml:space="preserve">  #F5-0917</t>
  </si>
  <si>
    <t>68A19E0</t>
  </si>
  <si>
    <t xml:space="preserve">   new, #8 broken, SE isthmus, 7.8 yrs.</t>
  </si>
  <si>
    <t xml:space="preserve">  SW isthmus #8 toe broken 3:56</t>
  </si>
  <si>
    <t xml:space="preserve">  N beach, #8 toe broken, new pit #68A19E0</t>
  </si>
  <si>
    <t xml:space="preserve">  Pit OK, South of SW Hills </t>
  </si>
  <si>
    <t xml:space="preserve">    16.5 yrs?</t>
  </si>
  <si>
    <t xml:space="preserve">  "new" 14.5 yrs?</t>
  </si>
  <si>
    <t>6B3485E</t>
  </si>
  <si>
    <t xml:space="preserve">  new  Pit 6B3485E toes kept</t>
  </si>
  <si>
    <t>780B4C7</t>
  </si>
  <si>
    <t xml:space="preserve">  new  #3 toe broken Toes kept  5.7 yrs?</t>
  </si>
  <si>
    <t xml:space="preserve">  7.7 yrs?</t>
  </si>
  <si>
    <t>657</t>
  </si>
  <si>
    <t xml:space="preserve">  camp, #3 toe broken, skin, pit 780B4C7</t>
  </si>
  <si>
    <t>7810660</t>
  </si>
  <si>
    <t xml:space="preserve">  New; toes #44; some skin collected "male"</t>
  </si>
  <si>
    <t xml:space="preserve">  pit 7810660, S of SW Hill</t>
  </si>
  <si>
    <t xml:space="preserve">  pit ok, W Peninsula, S end</t>
  </si>
  <si>
    <t xml:space="preserve">  NE Isthmus pit ok</t>
  </si>
  <si>
    <t>Q87</t>
  </si>
  <si>
    <t>Digits #4, 10; swab; 1009 processing time; behind feeding beach; John has animal recorded as female</t>
  </si>
  <si>
    <t>7817F1B</t>
  </si>
  <si>
    <t xml:space="preserve">  new  sex=? 8.4+3.5 regen</t>
  </si>
  <si>
    <t xml:space="preserve">  12.0+4.4 regen; LS5 NW peninsula</t>
  </si>
  <si>
    <t xml:space="preserve">  12.6+4.5  regen  N W</t>
  </si>
  <si>
    <t xml:space="preserve">  N beach, 13.5+4.5 regen, no pit</t>
  </si>
  <si>
    <t xml:space="preserve">  regen 13.7+4.5 NW rocks</t>
  </si>
  <si>
    <t xml:space="preserve">  NW Rocks, 14.1+4.5 regen, blood #120</t>
  </si>
  <si>
    <t xml:space="preserve">  14.7+4.8 regen, pit 7817F1B, N Beach</t>
  </si>
  <si>
    <t>F565B8</t>
  </si>
  <si>
    <t xml:space="preserve">  stubtail=11.4 11.5 yrs?</t>
  </si>
  <si>
    <t xml:space="preserve">  stub=13.02;regen scar on rt chest </t>
  </si>
  <si>
    <t>2603</t>
  </si>
  <si>
    <t xml:space="preserve">  scar on rt chest;stumpy=14.61</t>
  </si>
  <si>
    <t>3165</t>
  </si>
  <si>
    <t xml:space="preserve">  15.24 rt chst scar</t>
  </si>
  <si>
    <t xml:space="preserve">  #F5-65B8 tail stub:14.5captured on E point</t>
  </si>
  <si>
    <t>64D1B2A</t>
  </si>
  <si>
    <t xml:space="preserve">  new; JK2 N end NW peninsula; 11.7 yrs?</t>
  </si>
  <si>
    <t xml:space="preserve">  NEW PIT 64D1B2A location?? #6 broken</t>
  </si>
  <si>
    <t>78273E7</t>
  </si>
  <si>
    <t xml:space="preserve">  new, tagged #78273E7, Isthmus, toe vial #19</t>
  </si>
  <si>
    <t xml:space="preserve">  #20 nail gone, Isthmus pit ok</t>
  </si>
  <si>
    <t>150D</t>
  </si>
  <si>
    <t>982000409784577</t>
  </si>
  <si>
    <t xml:space="preserve">  New Isthmus age 2.7 or 3.7, toes discarded</t>
  </si>
  <si>
    <t xml:space="preserve">  pit ok 982000409784577 When pit added? 2018?</t>
  </si>
  <si>
    <t>20.64</t>
  </si>
  <si>
    <t>707D39</t>
  </si>
  <si>
    <t>631</t>
  </si>
  <si>
    <t>831</t>
  </si>
  <si>
    <t xml:space="preserve">  trans 70-7D39</t>
  </si>
  <si>
    <t>63639A6</t>
  </si>
  <si>
    <t xml:space="preserve">  SW isthmus  new   6.8 yrs</t>
  </si>
  <si>
    <t xml:space="preserve">  mid-isthmus, new pit 63639A6</t>
  </si>
  <si>
    <t xml:space="preserve">  W Central isthmus  pit ok</t>
  </si>
  <si>
    <t xml:space="preserve">  pit OK N beach 2:45</t>
  </si>
  <si>
    <t>1096</t>
  </si>
  <si>
    <t xml:space="preserve">  pit OK,  skin, camp</t>
  </si>
  <si>
    <t xml:space="preserve">  pit ok, NB, skin</t>
  </si>
  <si>
    <t xml:space="preserve">  pit ok C182 Chuck; no ventral stripe</t>
  </si>
  <si>
    <t xml:space="preserve">  Photo 2, NW Beach pit ok</t>
  </si>
  <si>
    <t>706DEE</t>
  </si>
  <si>
    <t xml:space="preserve">  trans 70-6DEE</t>
  </si>
  <si>
    <t>3380</t>
  </si>
  <si>
    <t xml:space="preserve">  halfway up west peninsula; chest wounds; pit ok</t>
  </si>
  <si>
    <t>3386</t>
  </si>
  <si>
    <t xml:space="preserve">  NW Pit Ok  SVL???</t>
  </si>
  <si>
    <t xml:space="preserve">  SE isthmus  new</t>
  </si>
  <si>
    <t>968FF7</t>
  </si>
  <si>
    <t xml:space="preserve">  trans 968FF7</t>
  </si>
  <si>
    <t>1326</t>
  </si>
  <si>
    <t>50.6</t>
  </si>
  <si>
    <t>3094</t>
  </si>
  <si>
    <t xml:space="preserve">  pit ok;  LM2 just NW isthmus</t>
  </si>
  <si>
    <t>3277</t>
  </si>
  <si>
    <t>3087</t>
  </si>
  <si>
    <t xml:space="preserve">  Pit Ok  W central isthmus </t>
  </si>
  <si>
    <t>3425</t>
  </si>
  <si>
    <t xml:space="preserve">  pit OK SW rocks  </t>
  </si>
  <si>
    <t xml:space="preserve">  found dead on Leaf Cay SW rocks just above high tide line</t>
  </si>
  <si>
    <t>68A0D4A</t>
  </si>
  <si>
    <t xml:space="preserve">  isthmus, new </t>
  </si>
  <si>
    <t xml:space="preserve">  #50 reclipped  NW peninsula</t>
  </si>
  <si>
    <t xml:space="preserve">  N Beach 2:40</t>
  </si>
  <si>
    <t xml:space="preserve">  N beach, new pit #68A0D4A</t>
  </si>
  <si>
    <t>954</t>
  </si>
  <si>
    <t>17.46</t>
  </si>
  <si>
    <t xml:space="preserve"> stub tail=30.16  "male?" 13.5yrs?</t>
  </si>
  <si>
    <t xml:space="preserve"> slightly stubby tail=31.43</t>
  </si>
  <si>
    <t>1FABE86</t>
  </si>
  <si>
    <t xml:space="preserve"> pit 1FABE86 center isthmus, new</t>
  </si>
  <si>
    <t>670C207</t>
  </si>
  <si>
    <t xml:space="preserve">  isthmus, new  10.7 yrs?</t>
  </si>
  <si>
    <t xml:space="preserve">  NEW PIT 670C207 SW rocks</t>
  </si>
  <si>
    <t xml:space="preserve">  14.5 or 15.5 yrs?</t>
  </si>
  <si>
    <t>64D0B1B</t>
  </si>
  <si>
    <t xml:space="preserve">  Pit 64D0B1B  NW end </t>
  </si>
  <si>
    <t xml:space="preserve">  new, NB, skin, toe vial #20</t>
  </si>
  <si>
    <t>1FBD8C3</t>
  </si>
  <si>
    <t xml:space="preserve">  pit 1FBD8C3</t>
  </si>
  <si>
    <t>157B</t>
  </si>
  <si>
    <t xml:space="preserve">  NW, new  7.7 yrs?</t>
  </si>
  <si>
    <t xml:space="preserve">  NW Peninsula </t>
  </si>
  <si>
    <t xml:space="preserve">  new pit=64D142B NW rocks peninsula</t>
  </si>
  <si>
    <t xml:space="preserve">  W rocks, pit ok [Chuck and Kirsten]</t>
  </si>
  <si>
    <t xml:space="preserve">  pit ok  NW rocks</t>
  </si>
  <si>
    <t xml:space="preserve">  pit OK, W Beach</t>
  </si>
  <si>
    <t xml:space="preserve">  pit ok, W Ridge, skin</t>
  </si>
  <si>
    <t xml:space="preserve">  Small W. Beach NW ridge pit ok</t>
  </si>
  <si>
    <t>706D8F</t>
  </si>
  <si>
    <t xml:space="preserve">  18.5 yrs? </t>
  </si>
  <si>
    <t xml:space="preserve">  trans 70-6D8F</t>
  </si>
  <si>
    <t xml:space="preserve">  pit OK, NW peninsula</t>
  </si>
  <si>
    <t xml:space="preserve">  LS1 far NW peninsula; pit ok</t>
  </si>
  <si>
    <t xml:space="preserve">  pit OK West isthmus sand 5:00</t>
  </si>
  <si>
    <t xml:space="preserve">  no pit isthmus  7.7 yrs?</t>
  </si>
  <si>
    <t>969AEF</t>
  </si>
  <si>
    <t xml:space="preserve">  trans 96-9AEF</t>
  </si>
  <si>
    <t>2975</t>
  </si>
  <si>
    <t>3730</t>
  </si>
  <si>
    <t xml:space="preserve">  pit ok; EV3 N beach</t>
  </si>
  <si>
    <t>3885</t>
  </si>
  <si>
    <t>3099</t>
  </si>
  <si>
    <t xml:space="preserve">  isthmus N Beach  pit ok</t>
  </si>
  <si>
    <t>3250</t>
  </si>
  <si>
    <t xml:space="preserve">  Pit OK North Beach 2:43</t>
  </si>
  <si>
    <t>68A3E1F</t>
  </si>
  <si>
    <t xml:space="preserve">  NE, new, 17.0+5.6 regen 9.7 yrs?</t>
  </si>
  <si>
    <t xml:space="preserve">  N beach, 17.7+5.9 regen, new pit #68A3E1F</t>
  </si>
  <si>
    <t xml:space="preserve">  pit ok regen 17.2+6.0</t>
  </si>
  <si>
    <t xml:space="preserve">  17.7+6.3 regen, Pit OK, camp</t>
  </si>
  <si>
    <t xml:space="preserve">  pit ok, location:?, 18.0+6.1 regen</t>
  </si>
  <si>
    <t>635906</t>
  </si>
  <si>
    <t xml:space="preserve">  #63-5906</t>
  </si>
  <si>
    <t>2001-10-19</t>
  </si>
  <si>
    <t>6DFBADC</t>
  </si>
  <si>
    <t xml:space="preserve">  NEW  NW peninsula</t>
  </si>
  <si>
    <t xml:space="preserve">  NEW PIT 6DFBADC, blood #127</t>
  </si>
  <si>
    <t>971</t>
  </si>
  <si>
    <t>C188</t>
  </si>
  <si>
    <t xml:space="preserve">  pit ok C188 Chuck; vague ventr stripe</t>
  </si>
  <si>
    <t>Q48</t>
  </si>
  <si>
    <t>Digits #5, 10; swab; Middle isthmus</t>
  </si>
  <si>
    <t>16/0</t>
  </si>
  <si>
    <t xml:space="preserve">  new  sex=?</t>
  </si>
  <si>
    <t>706D7D</t>
  </si>
  <si>
    <t xml:space="preserve"> Problem recap:  called "164" but no such number used yet 7.5 yrs?</t>
  </si>
  <si>
    <t>2106</t>
  </si>
  <si>
    <t xml:space="preserve">  this is recap  must be" #164"</t>
  </si>
  <si>
    <t xml:space="preserve">  trans 70-6D7D</t>
  </si>
  <si>
    <t xml:space="preserve">  isthmus, new  11.7 yrs?</t>
  </si>
  <si>
    <t>1FA5247</t>
  </si>
  <si>
    <t>2790</t>
  </si>
  <si>
    <t xml:space="preserve">  pit 1FA5247</t>
  </si>
  <si>
    <t>2606</t>
  </si>
  <si>
    <t xml:space="preserve">  NEW  SE isthmus</t>
  </si>
  <si>
    <t>F6941C</t>
  </si>
  <si>
    <t xml:space="preserve">  #F6-941C</t>
  </si>
  <si>
    <t>F71DE7</t>
  </si>
  <si>
    <t xml:space="preserve">  new #8 toebrokenandhealed 8.5yrs?</t>
  </si>
  <si>
    <t xml:space="preserve">  #F7-1DE7 broken #8</t>
  </si>
  <si>
    <t>2661</t>
  </si>
  <si>
    <t xml:space="preserve">  pit ok  N beach</t>
  </si>
  <si>
    <t>2728</t>
  </si>
  <si>
    <t xml:space="preserve">   NW peninsula </t>
  </si>
  <si>
    <t>2496</t>
  </si>
  <si>
    <t xml:space="preserve">  pit OK NW rock peninsula</t>
  </si>
  <si>
    <t xml:space="preserve">  #8 toe broken and healed fem? 24.5yrs?</t>
  </si>
  <si>
    <t>68A10DF</t>
  </si>
  <si>
    <t xml:space="preserve">  CY13 E isthmus</t>
  </si>
  <si>
    <t xml:space="preserve">  NE isthmus 3:44 </t>
  </si>
  <si>
    <t xml:space="preserve">  N beach, new pit #68A10DF</t>
  </si>
  <si>
    <t>1053</t>
  </si>
  <si>
    <t xml:space="preserve">  PIT 68A10DF [Chuck &amp; Kirsten] N beach</t>
  </si>
  <si>
    <t>1567</t>
  </si>
  <si>
    <t>68A3D34</t>
  </si>
  <si>
    <t xml:space="preserve">  NEW W coast "female"</t>
  </si>
  <si>
    <t>584</t>
  </si>
  <si>
    <t xml:space="preserve">  Center isthmus, new pit #68A3D34</t>
  </si>
  <si>
    <t xml:space="preserve">  pit ok "female"</t>
  </si>
  <si>
    <t xml:space="preserve">  PIT OK, blood #131</t>
  </si>
  <si>
    <t xml:space="preserve">  Pit ok; male?</t>
  </si>
  <si>
    <t xml:space="preserve">  Pit OK, male!, camp</t>
  </si>
  <si>
    <t xml:space="preserve">  pit ok, C72, broken ventral stripe</t>
  </si>
  <si>
    <t>64CF4FD</t>
  </si>
  <si>
    <t xml:space="preserve">   new, W center isthmus, 6.8 yrs</t>
  </si>
  <si>
    <t xml:space="preserve">  DY52 W center isthmus</t>
  </si>
  <si>
    <t xml:space="preserve">  Pit 64CF4FD  SW</t>
  </si>
  <si>
    <t xml:space="preserve">  pit OK N central isthmus 2:52</t>
  </si>
  <si>
    <t xml:space="preserve">  N beach, pit ok [Chuck and Kirsten]</t>
  </si>
  <si>
    <t xml:space="preserve">  SW Corner, PIT OK</t>
  </si>
  <si>
    <t>1818</t>
  </si>
  <si>
    <t xml:space="preserve">  Pit ok; some skin collected, blood</t>
  </si>
  <si>
    <t xml:space="preserve">  pit OK, between S Beach and Isthmus </t>
  </si>
  <si>
    <t>2061</t>
  </si>
  <si>
    <t xml:space="preserve">  pit ok isthmus</t>
  </si>
  <si>
    <t xml:space="preserve">  pit ok C186 Chuck; no ventral stripe</t>
  </si>
  <si>
    <t xml:space="preserve">  67 dorsal, 20 nuchal, isthmus pit ok</t>
  </si>
  <si>
    <t xml:space="preserve">  Chuck isthmus pit ok sick?</t>
  </si>
  <si>
    <t>2093</t>
  </si>
  <si>
    <t xml:space="preserve">  SB E84 stubby pit ok</t>
  </si>
  <si>
    <t>165C</t>
  </si>
  <si>
    <t xml:space="preserve">  new, isthmus toe vial #108 S101 immature</t>
  </si>
  <si>
    <t xml:space="preserve">  NW Beach </t>
  </si>
  <si>
    <t>61D36F</t>
  </si>
  <si>
    <t xml:space="preserve">  #61-D36F; #70 toenail gone</t>
  </si>
  <si>
    <t>F5632F</t>
  </si>
  <si>
    <t xml:space="preserve">  new 9.5yrs?</t>
  </si>
  <si>
    <t xml:space="preserve">  #F5-632F</t>
  </si>
  <si>
    <t>825FDC3</t>
  </si>
  <si>
    <t xml:space="preserve">  new, W Isthmus, skin toe vial #182</t>
  </si>
  <si>
    <t>new pit 825FDC3</t>
  </si>
  <si>
    <t>497</t>
  </si>
  <si>
    <t xml:space="preserve">  NEW  NW rocks  ca 8.7 yrs</t>
  </si>
  <si>
    <t>64C005</t>
  </si>
  <si>
    <t xml:space="preserve">  trans 64-C005</t>
  </si>
  <si>
    <t xml:space="preserve">   isthmus</t>
  </si>
  <si>
    <t xml:space="preserve">  pit ok; CY23=??</t>
  </si>
  <si>
    <t xml:space="preserve">  SW Pit Ok</t>
  </si>
  <si>
    <t xml:space="preserve">  NEW  SW isthmus 4:04  11.7 yrs?</t>
  </si>
  <si>
    <t>317</t>
  </si>
  <si>
    <t>1F9F9A6</t>
  </si>
  <si>
    <t xml:space="preserve">   new 5.5 yrs?</t>
  </si>
  <si>
    <t xml:space="preserve">   pit 1F9F9A6</t>
  </si>
  <si>
    <t xml:space="preserve">  pit Ok W sand 4:30</t>
  </si>
  <si>
    <t>216</t>
  </si>
  <si>
    <t>707251</t>
  </si>
  <si>
    <t xml:space="preserve">  #70-7251</t>
  </si>
  <si>
    <t xml:space="preserve">  pit ok  EV2 N beach</t>
  </si>
  <si>
    <t>4092</t>
  </si>
  <si>
    <t>54.3</t>
  </si>
  <si>
    <t>3724</t>
  </si>
  <si>
    <t xml:space="preserve">  NW peninsula  Pit Ok</t>
  </si>
  <si>
    <t>3978</t>
  </si>
  <si>
    <t xml:space="preserve">  pit OK  N beach</t>
  </si>
  <si>
    <t>6CEBE8A</t>
  </si>
  <si>
    <t xml:space="preserve">  NEW  NE rocks</t>
  </si>
  <si>
    <t xml:space="preserve">  Center isthmus, no pit</t>
  </si>
  <si>
    <t xml:space="preserve">  NO PIT [Chuck &amp; Kirsten] isthmus</t>
  </si>
  <si>
    <t xml:space="preserve">  PIT 6CEBE8A</t>
  </si>
  <si>
    <t xml:space="preserve">  Pit OK, skin, camp</t>
  </si>
  <si>
    <t xml:space="preserve">  pit ok, Isthmus, skin S104 ultra gravid #?</t>
  </si>
  <si>
    <t>Q44</t>
  </si>
  <si>
    <t>Digits #6, 10; swab; isthmus; 8 follicles</t>
  </si>
  <si>
    <t>F84F0C</t>
  </si>
  <si>
    <t xml:space="preserve">  new; #F8-4F0C 13.5 yrs?</t>
  </si>
  <si>
    <t xml:space="preserve">  pit ok TK1 SE isthmus</t>
  </si>
  <si>
    <t>1FA4DD5</t>
  </si>
  <si>
    <t xml:space="preserve">  #1FA4DD5 TK2 SE isthmus</t>
  </si>
  <si>
    <t>891</t>
  </si>
  <si>
    <t xml:space="preserve">  pit ok  loc ?</t>
  </si>
  <si>
    <t xml:space="preserve">  probably same as next one</t>
  </si>
  <si>
    <t>F64B48</t>
  </si>
  <si>
    <t xml:space="preserve"> "recap"not the same?! 17.5y?</t>
  </si>
  <si>
    <t>2796</t>
  </si>
  <si>
    <t>2813</t>
  </si>
  <si>
    <t>2923</t>
  </si>
  <si>
    <t xml:space="preserve">  #F6-4B48</t>
  </si>
  <si>
    <t xml:space="preserve">  pit OK, south beach</t>
  </si>
  <si>
    <t xml:space="preserve">  pit ok; CY9 SE beach; losing wt!</t>
  </si>
  <si>
    <t>51.6</t>
  </si>
  <si>
    <t xml:space="preserve">  isthmus, pit ok1 . 104 DEAD</t>
  </si>
  <si>
    <t>6CEA865</t>
  </si>
  <si>
    <t xml:space="preserve">  NEW 11.3+3.3 rocks just NW of beach fem?</t>
  </si>
  <si>
    <t xml:space="preserve">  16.6+4.2 regen, no pit</t>
  </si>
  <si>
    <t>509</t>
  </si>
  <si>
    <t xml:space="preserve">  regen. 18.0+4.5</t>
  </si>
  <si>
    <t xml:space="preserve">  19.2+4.6; no pit [Chuck &amp; Kirsten] N beach</t>
  </si>
  <si>
    <t xml:space="preserve">  18.7+4.5 regen, NEW PIT 6CEA865</t>
  </si>
  <si>
    <t xml:space="preserve">  20.0+4.7 regen. pit ok.</t>
  </si>
  <si>
    <t xml:space="preserve">  Pit ok; 21.9+4.9 regen; skin collected</t>
  </si>
  <si>
    <t xml:space="preserve">  pit ok, 26.0+4.1 regen, C69 2 partial ventral stripe</t>
  </si>
  <si>
    <t xml:space="preserve">  Chuck pit ok beach ultra = 5 eggs 25.4+5.6 regen</t>
  </si>
  <si>
    <t xml:space="preserve">  25.4+5.7  pit ok</t>
  </si>
  <si>
    <t>64D0876</t>
  </si>
  <si>
    <t xml:space="preserve">    new, #3 broken, SW isthmus, 7.8 or 8.8 yrs.</t>
  </si>
  <si>
    <t xml:space="preserve">   Pit 64D0876   #3 toe broken  SW</t>
  </si>
  <si>
    <t>521</t>
  </si>
  <si>
    <t xml:space="preserve">   new 6.5 yrs?</t>
  </si>
  <si>
    <t>1FA5D23</t>
  </si>
  <si>
    <t xml:space="preserve">  or is this next one?</t>
  </si>
  <si>
    <t xml:space="preserve">  pit 1FA5D23;  fast grow?</t>
  </si>
  <si>
    <t xml:space="preserve">  pit ok; west end north beach</t>
  </si>
  <si>
    <t xml:space="preserve">  center isthmus ??same as other??</t>
  </si>
  <si>
    <t>7064E2</t>
  </si>
  <si>
    <t xml:space="preserve">  supposed to mark 174  sex?</t>
  </si>
  <si>
    <t xml:space="preserve">  left hemipenis lump PROBLEM</t>
  </si>
  <si>
    <t xml:space="preserve">  pit 7064E2 beach, right lump, not lft</t>
  </si>
  <si>
    <t xml:space="preserve">  NEW #3 nail broken very skinny SW rocks 4:27</t>
  </si>
  <si>
    <t>6E195FC</t>
  </si>
  <si>
    <t>63640C7</t>
  </si>
  <si>
    <t xml:space="preserve">  new;  "female"</t>
  </si>
  <si>
    <t xml:space="preserve">  LL3 east central isthmus "female"</t>
  </si>
  <si>
    <t xml:space="preserve">  isthmus, new pit 63640C7</t>
  </si>
  <si>
    <t>909</t>
  </si>
  <si>
    <t xml:space="preserve">  pit gone, new pit 6E195FC #0 toe broken</t>
  </si>
  <si>
    <t xml:space="preserve">  pit ok   Male!</t>
  </si>
  <si>
    <t xml:space="preserve">   new, SW isthmus, 11.8/12.8 yrs</t>
  </si>
  <si>
    <t>F855AD</t>
  </si>
  <si>
    <t xml:space="preserve">  trans F8-55AD</t>
  </si>
  <si>
    <t xml:space="preserve">  pit ok;  SLK1 just NE isthmus</t>
  </si>
  <si>
    <t xml:space="preserve">    dead on N central isthmus</t>
  </si>
  <si>
    <t xml:space="preserve">  NEW W isthmus sand 4:30</t>
  </si>
  <si>
    <t>F81381</t>
  </si>
  <si>
    <t xml:space="preserve">  #F8-1381</t>
  </si>
  <si>
    <t xml:space="preserve">  pit ok; B13 just NW isthmus</t>
  </si>
  <si>
    <t xml:space="preserve">  pit ok; EV11 N beach</t>
  </si>
  <si>
    <t>1113</t>
  </si>
  <si>
    <t xml:space="preserve">  NW rocks by beach  pit Ok </t>
  </si>
  <si>
    <t xml:space="preserve">  N beach, pit ok  [Chuck and Kirsten]</t>
  </si>
  <si>
    <t xml:space="preserve">  NW Rocks, PIT OK</t>
  </si>
  <si>
    <t>6CE91A1</t>
  </si>
  <si>
    <t xml:space="preserve">  West sand (isthmus)</t>
  </si>
  <si>
    <t xml:space="preserve">  new pit 6CE91A1</t>
  </si>
  <si>
    <t xml:space="preserve">  PIT 6CE91A1 [Chuck &amp; Kirsten] N beach</t>
  </si>
  <si>
    <t xml:space="preserve">  Pit OK, #2 nail broken, West Peninsula</t>
  </si>
  <si>
    <t xml:space="preserve">  pit ok, NW Peninsula</t>
  </si>
  <si>
    <t xml:space="preserve">  new; from female 178</t>
  </si>
  <si>
    <t>6356E5</t>
  </si>
  <si>
    <t xml:space="preserve">  trans 63-56E5</t>
  </si>
  <si>
    <t xml:space="preserve">  trans ok; tail a bit stubby</t>
  </si>
  <si>
    <t xml:space="preserve">  MGB8 NW isthmus</t>
  </si>
  <si>
    <t xml:space="preserve">      554/420   (nest)</t>
  </si>
  <si>
    <t xml:space="preserve">  W Coast  Pit Ok</t>
  </si>
  <si>
    <t xml:space="preserve">  NW beach isthmus rocky area 4:59 </t>
  </si>
  <si>
    <t>68A0060</t>
  </si>
  <si>
    <t xml:space="preserve">  under sea grape  new</t>
  </si>
  <si>
    <t xml:space="preserve">  E Rocks ocean side</t>
  </si>
  <si>
    <t xml:space="preserve">  N beach, new pit #68A0060</t>
  </si>
  <si>
    <t xml:space="preserve">  PIT OK, blood #145, limping (left front leg)</t>
  </si>
  <si>
    <t xml:space="preserve">  pit ok. East peninsula. Front left leg fine</t>
  </si>
  <si>
    <t xml:space="preserve">  Pit ok, blood</t>
  </si>
  <si>
    <t>2078</t>
  </si>
  <si>
    <t xml:space="preserve">  pit ok, S Beach, no limp</t>
  </si>
  <si>
    <t xml:space="preserve">  pit ok C198 Chuck; no ventral stripe</t>
  </si>
  <si>
    <t xml:space="preserve">  70 dorsal, 22 nuchal, Sea Grape, skin pit ok</t>
  </si>
  <si>
    <t>2226</t>
  </si>
  <si>
    <t xml:space="preserve">  Isthmus pit ok  G221</t>
  </si>
  <si>
    <t>6497F3</t>
  </si>
  <si>
    <t xml:space="preserve">  trans 64-97F3</t>
  </si>
  <si>
    <t>3040</t>
  </si>
  <si>
    <t xml:space="preserve">   dead W end N beach on rocks</t>
  </si>
  <si>
    <t>7827494</t>
  </si>
  <si>
    <t xml:space="preserve">  SW rocks   NEW 7.7 yrs?</t>
  </si>
  <si>
    <t xml:space="preserve">  tagged #7827494, East Rocks</t>
  </si>
  <si>
    <t>68A39C0</t>
  </si>
  <si>
    <t xml:space="preserve">  new; female?</t>
  </si>
  <si>
    <t xml:space="preserve">  #1 toe broken</t>
  </si>
  <si>
    <t xml:space="preserve">  NW rocks  #1 toe broken</t>
  </si>
  <si>
    <t xml:space="preserve">  West sand 4:49 #1 toe broken</t>
  </si>
  <si>
    <t xml:space="preserve">  NW rocks, #1 toe broken, new pit #68A39C0</t>
  </si>
  <si>
    <t>7ABCE07</t>
  </si>
  <si>
    <t>7818A53</t>
  </si>
  <si>
    <t xml:space="preserve">  NEW  #2 toe badly broken  NW </t>
  </si>
  <si>
    <t xml:space="preserve">  #2 toe broken just NW on rocks</t>
  </si>
  <si>
    <t xml:space="preserve">  #2 toe broken; skin collected</t>
  </si>
  <si>
    <t xml:space="preserve">  #2 toe broken, new pit 7818A53, West Ridge</t>
  </si>
  <si>
    <t xml:space="preserve">  #2 toe broken no pit west rocks SI ultra 2+2</t>
  </si>
  <si>
    <t xml:space="preserve">  #2 toe broken, pit gone, W Isth pit 7ABCE07</t>
  </si>
  <si>
    <t xml:space="preserve">  NB Pit 7818A53 ok new pit gone E95 ultra=6</t>
  </si>
  <si>
    <t>E395</t>
  </si>
  <si>
    <t xml:space="preserve">  pit ok E395 swab ultra </t>
  </si>
  <si>
    <t>pit ok #2 toe broken</t>
  </si>
  <si>
    <t>pit ok, #2 toe broken</t>
  </si>
  <si>
    <t xml:space="preserve">  no pit New Toes kept 6.7 yrs?</t>
  </si>
  <si>
    <t>77D688</t>
  </si>
  <si>
    <t xml:space="preserve">  new; #77-D688</t>
  </si>
  <si>
    <t xml:space="preserve">  pit ok center island</t>
  </si>
  <si>
    <t xml:space="preserve">  NE beach</t>
  </si>
  <si>
    <t>68A1DF2</t>
  </si>
  <si>
    <t xml:space="preserve">   SW isthmus</t>
  </si>
  <si>
    <t xml:space="preserve">  CY24  NW of isthmus</t>
  </si>
  <si>
    <t xml:space="preserve">  NW isthmus</t>
  </si>
  <si>
    <t xml:space="preserve">  N beach 2:45</t>
  </si>
  <si>
    <t xml:space="preserve">  N beach, new pit #68A1DF2 </t>
  </si>
  <si>
    <t xml:space="preserve">  PIT 68A1DF2 [Chuck &amp; Kirsten] N beach</t>
  </si>
  <si>
    <t>2675</t>
  </si>
  <si>
    <t>2835</t>
  </si>
  <si>
    <t xml:space="preserve">  Pit ok; injury lower rt rear leg; blood</t>
  </si>
  <si>
    <t>181/7B</t>
  </si>
  <si>
    <t>6E17354</t>
  </si>
  <si>
    <t>pit ok, was 181B</t>
  </si>
  <si>
    <t>70724C</t>
  </si>
  <si>
    <t xml:space="preserve">  trans 70-724C</t>
  </si>
  <si>
    <t xml:space="preserve">  ca. 33 SVL DEAD!! E Central isthmus</t>
  </si>
  <si>
    <t xml:space="preserve">  NEW   NW rocks</t>
  </si>
  <si>
    <t xml:space="preserve">  recap NEW PIT 6E17354, blood #141  called 187</t>
  </si>
  <si>
    <t xml:space="preserve">  pit #6E17354, Isthmus "181/7"</t>
  </si>
  <si>
    <t>333</t>
  </si>
  <si>
    <t>F85ECE</t>
  </si>
  <si>
    <t xml:space="preserve">  pit 00F8-5ECE</t>
  </si>
  <si>
    <t xml:space="preserve">  pit F8-5ECE</t>
  </si>
  <si>
    <t>3325</t>
  </si>
  <si>
    <t>3405</t>
  </si>
  <si>
    <t xml:space="preserve">  pit OK, middle of isthmus</t>
  </si>
  <si>
    <t>3445</t>
  </si>
  <si>
    <t xml:space="preserve">  DY53 NW isthmus; pit ok</t>
  </si>
  <si>
    <t>3356</t>
  </si>
  <si>
    <t xml:space="preserve">  NW Peninsula   Pit Ok</t>
  </si>
  <si>
    <t>6CEA9E</t>
  </si>
  <si>
    <t xml:space="preserve">  NEW, N beach, no pit 8.7 yrs?</t>
  </si>
  <si>
    <t xml:space="preserve">  new pit 6CEA9E</t>
  </si>
  <si>
    <t xml:space="preserve">  PIT OK, blood #123</t>
  </si>
  <si>
    <t xml:space="preserve">  Pit ok; skin collected; blood</t>
  </si>
  <si>
    <t>F5705C</t>
  </si>
  <si>
    <t xml:space="preserve">  #F5-705C tail a little stubby</t>
  </si>
  <si>
    <t xml:space="preserve">  pit ok stubby W end N beach</t>
  </si>
  <si>
    <t xml:space="preserve">  stubby tail; pit ok; EV1 N beach</t>
  </si>
  <si>
    <t xml:space="preserve">    557/414  (nest)</t>
  </si>
  <si>
    <t xml:space="preserve">  isthmus, pit ok, TL=37.8 stubby</t>
  </si>
  <si>
    <t xml:space="preserve">  W Coast Pit Ok tail bit stubby=38.6</t>
  </si>
  <si>
    <t>F5ADB7</t>
  </si>
  <si>
    <t xml:space="preserve">  18.8+4.1 regen new 8.5yrs?</t>
  </si>
  <si>
    <t xml:space="preserve">  20.2+4.2 regen</t>
  </si>
  <si>
    <t xml:space="preserve">  #F5-ADB7  21.2+4.5 regen.</t>
  </si>
  <si>
    <t xml:space="preserve">  25.5+5.1 regen; pit OK</t>
  </si>
  <si>
    <t xml:space="preserve">  29.0+5.8 regen  pit ok</t>
  </si>
  <si>
    <t xml:space="preserve">  pit OK, beach, 48.5+5.7 regen, 48.5 must be a typoe, chagned to 28.5</t>
  </si>
  <si>
    <t>3931</t>
  </si>
  <si>
    <t xml:space="preserve">  29.4+6.0 regen; pit ok; EV5 N beach</t>
  </si>
  <si>
    <t>3742</t>
  </si>
  <si>
    <t xml:space="preserve">  isthmus, pit ok, 31.0+6.1 regen.</t>
  </si>
  <si>
    <t>3115</t>
  </si>
  <si>
    <t xml:space="preserve">  31.5+6.0 regen  Central isthmus  </t>
  </si>
  <si>
    <t>416</t>
  </si>
  <si>
    <t>6CEC484</t>
  </si>
  <si>
    <t>6CEC4A4</t>
  </si>
  <si>
    <t xml:space="preserve">  NEW?  SW Beach</t>
  </si>
  <si>
    <t xml:space="preserve">  Central isthmus</t>
  </si>
  <si>
    <t xml:space="preserve">  N Beach, no pit</t>
  </si>
  <si>
    <t xml:space="preserve">  new pit 6CEC484</t>
  </si>
  <si>
    <t xml:space="preserve">  PIT OK, blood #148</t>
  </si>
  <si>
    <t>1486</t>
  </si>
  <si>
    <t xml:space="preserve">  pit OK, S of SW Hill </t>
  </si>
  <si>
    <t>S118</t>
  </si>
  <si>
    <t xml:space="preserve">  pit #6CEC4A4, S Beach, S118</t>
  </si>
  <si>
    <t xml:space="preserve">  62 dorsal, 25 nuchal, N Isthmus pit ok</t>
  </si>
  <si>
    <t>1363</t>
  </si>
  <si>
    <t>1646</t>
  </si>
  <si>
    <t>1778</t>
  </si>
  <si>
    <t xml:space="preserve">   dead S end rocks east side</t>
  </si>
  <si>
    <t>6CE91DC</t>
  </si>
  <si>
    <t xml:space="preserve">  NEW; N beach; No pit 8.7 yrs?</t>
  </si>
  <si>
    <t xml:space="preserve">  new pit 6CE91DC</t>
  </si>
  <si>
    <t xml:space="preserve">  pit ok, SE Isthmus</t>
  </si>
  <si>
    <t xml:space="preserve">  Isthmus, pit ok  ultra=5</t>
  </si>
  <si>
    <t>F58A4D</t>
  </si>
  <si>
    <t xml:space="preserve">  6.5 yrs?</t>
  </si>
  <si>
    <t xml:space="preserve">  #F5-8A4D </t>
  </si>
  <si>
    <t xml:space="preserve">  pit ok; EV13 N beach</t>
  </si>
  <si>
    <t>2769</t>
  </si>
  <si>
    <t>2537</t>
  </si>
  <si>
    <t xml:space="preserve">  pit OK W sand 5:00</t>
  </si>
  <si>
    <t>6CE8256</t>
  </si>
  <si>
    <t xml:space="preserve">  NEW; N Beach; no pit 7.7 yrs?</t>
  </si>
  <si>
    <t xml:space="preserve">  NEW PIT 6CE8256 </t>
  </si>
  <si>
    <t xml:space="preserve">  Pit ok 6CE8256; skin collected</t>
  </si>
  <si>
    <t xml:space="preserve">  S. Beach pit ok</t>
  </si>
  <si>
    <t xml:space="preserve">  SB E99 swab pit ok ultra=0</t>
  </si>
  <si>
    <t>1C995FB</t>
  </si>
  <si>
    <t xml:space="preserve">  new 6.5 yrs?</t>
  </si>
  <si>
    <t xml:space="preserve">  pit 1C995FB</t>
  </si>
  <si>
    <t xml:space="preserve">   center of isthmus</t>
  </si>
  <si>
    <t xml:space="preserve">  west central isthmus;pit ok; "female"</t>
  </si>
  <si>
    <t>78270C2</t>
  </si>
  <si>
    <t xml:space="preserve">  NEW, N beach, no pit</t>
  </si>
  <si>
    <t xml:space="preserve">  pit 78270C2, camp</t>
  </si>
  <si>
    <t xml:space="preserve">  Sea Grape, 18.5+3.8 regen pit ok</t>
  </si>
  <si>
    <t xml:space="preserve">  NB pit ok regen 18.7+4.4 Skin ultra=0</t>
  </si>
  <si>
    <t xml:space="preserve">  pit ok 21.0+4.8 regen</t>
  </si>
  <si>
    <t xml:space="preserve">  tail a little stubby=41.28 14.5 yrs?</t>
  </si>
  <si>
    <t>6CE6870</t>
  </si>
  <si>
    <t xml:space="preserve">  NEW, N beach, female?, no pit</t>
  </si>
  <si>
    <t xml:space="preserve">  NEW PIT: 6CE6870, blood #115</t>
  </si>
  <si>
    <t xml:space="preserve">  pit ok. East peninsula</t>
  </si>
  <si>
    <t xml:space="preserve">  SVL and TL not measured; pit ok</t>
  </si>
  <si>
    <t xml:space="preserve">  Pit OK, camp</t>
  </si>
  <si>
    <t xml:space="preserve">  pit ok NB S105 ultra 2+2</t>
  </si>
  <si>
    <t xml:space="preserve">  pit ok C194 Chuck; ventral stripe</t>
  </si>
  <si>
    <t xml:space="preserve">  Sea Grape  pit ok</t>
  </si>
  <si>
    <t>F8587A</t>
  </si>
  <si>
    <t xml:space="preserve">  new pit F8587A, beach</t>
  </si>
  <si>
    <t xml:space="preserve">  SK1 just NW isthmus; pit ok</t>
  </si>
  <si>
    <t xml:space="preserve">  SW isthmus  caught in May</t>
  </si>
  <si>
    <t xml:space="preserve">  NW Peninsula Pit Ok</t>
  </si>
  <si>
    <t xml:space="preserve">  West sand 4:30 </t>
  </si>
  <si>
    <t>63659A1</t>
  </si>
  <si>
    <t xml:space="preserve">  LL9 just NW isthmus</t>
  </si>
  <si>
    <t xml:space="preserve">  isthmus, new pit 63659A1</t>
  </si>
  <si>
    <t>636278</t>
  </si>
  <si>
    <t xml:space="preserve">  new; #63-6278</t>
  </si>
  <si>
    <t>70716C</t>
  </si>
  <si>
    <t xml:space="preserve">  pit 70716C, S beach</t>
  </si>
  <si>
    <t xml:space="preserve">  Pit Ok  Sea grape</t>
  </si>
  <si>
    <t xml:space="preserve">  Pit ok; 3/4 up NE rocks</t>
  </si>
  <si>
    <t xml:space="preserve">  NE Rocks  pit ok</t>
  </si>
  <si>
    <t>780F658</t>
  </si>
  <si>
    <t xml:space="preserve">  new  7.7 yrs?</t>
  </si>
  <si>
    <t xml:space="preserve">  pit 780F658, S of SW Hill</t>
  </si>
  <si>
    <t xml:space="preserve">  W end of Isthmus pit ok</t>
  </si>
  <si>
    <t>64954D</t>
  </si>
  <si>
    <t xml:space="preserve">  #64-954D</t>
  </si>
  <si>
    <t>3770</t>
  </si>
  <si>
    <t xml:space="preserve">  pit ok  SVL = 44.0 wrong?</t>
  </si>
  <si>
    <t>3590</t>
  </si>
  <si>
    <t xml:space="preserve">  pit OK, grass by beach</t>
  </si>
  <si>
    <t>3595</t>
  </si>
  <si>
    <t xml:space="preserve">  pit ok;  LL8 E central isthmus</t>
  </si>
  <si>
    <t>53.6</t>
  </si>
  <si>
    <t>3893</t>
  </si>
  <si>
    <t xml:space="preserve">  isthmus, pit ok, #50 toe broken</t>
  </si>
  <si>
    <t>4085</t>
  </si>
  <si>
    <t xml:space="preserve">  NW isthmus   pit ok</t>
  </si>
  <si>
    <t>4332</t>
  </si>
  <si>
    <t xml:space="preserve">  Pit Ok North Beach #50 toenail misshapen 2:39</t>
  </si>
  <si>
    <t>6DF9007</t>
  </si>
  <si>
    <t xml:space="preserve">  NEW, N beach, no pit "female"</t>
  </si>
  <si>
    <t xml:space="preserve">  NEW PIT 6DF9007, blood #124</t>
  </si>
  <si>
    <t xml:space="preserve">  Pit ok; skin collected, blood</t>
  </si>
  <si>
    <t>2903</t>
  </si>
  <si>
    <t xml:space="preserve">  Isthmus,  male! skin</t>
  </si>
  <si>
    <t xml:space="preserve">  pit ok, NW Isthmus, #20 toe limp, skin SR</t>
  </si>
  <si>
    <t xml:space="preserve">  W Isth pit ok </t>
  </si>
  <si>
    <t>6369E6</t>
  </si>
  <si>
    <t xml:space="preserve">  #8 toe a little crooked</t>
  </si>
  <si>
    <t xml:space="preserve">  pit 63-69E6</t>
  </si>
  <si>
    <t xml:space="preserve">  pit ok; LL6 E central isthmus</t>
  </si>
  <si>
    <t>2831</t>
  </si>
  <si>
    <t>2723</t>
  </si>
  <si>
    <t xml:space="preserve">  pit OK #8 toe broken SW rocks stubby</t>
  </si>
  <si>
    <t>6FB825F</t>
  </si>
  <si>
    <t xml:space="preserve">  NEW, N beach, no pit 7.7 yrs?</t>
  </si>
  <si>
    <t xml:space="preserve">  pit 6FB825F</t>
  </si>
  <si>
    <t xml:space="preserve">  pit OK, N Beach</t>
  </si>
  <si>
    <t xml:space="preserve">  pit ok C187 Chuck; #20 broken; no2 ventral stripe; stub tail</t>
  </si>
  <si>
    <t>1089</t>
  </si>
  <si>
    <t xml:space="preserve">  NB, pit ok  ultra=10</t>
  </si>
  <si>
    <t>.</t>
  </si>
  <si>
    <t>1193</t>
  </si>
  <si>
    <t>708176</t>
  </si>
  <si>
    <t xml:space="preserve">  #70-8176</t>
  </si>
  <si>
    <t>68A007E</t>
  </si>
  <si>
    <t xml:space="preserve">  NEW  NW rocks  11.7 yrs?</t>
  </si>
  <si>
    <t xml:space="preserve">  NW Rocks, new pit #68A007E</t>
  </si>
  <si>
    <t xml:space="preserve">  PIT OK, blood #130</t>
  </si>
  <si>
    <t>17.15</t>
  </si>
  <si>
    <t>212</t>
  </si>
  <si>
    <t xml:space="preserve">  "male?"</t>
  </si>
  <si>
    <t xml:space="preserve">  female-like growth "male"</t>
  </si>
  <si>
    <t>6B3E9C7</t>
  </si>
  <si>
    <t xml:space="preserve">  pit 6B3E9C7</t>
  </si>
  <si>
    <t>77E226</t>
  </si>
  <si>
    <t xml:space="preserve">  trans 77-E226</t>
  </si>
  <si>
    <t>2001-06-20</t>
  </si>
  <si>
    <t xml:space="preserve">   548/400 (nest)</t>
  </si>
  <si>
    <t xml:space="preserve">   545/402  (nest)  gap in middorsal spines</t>
  </si>
  <si>
    <t xml:space="preserve">   postnest BM=1495 </t>
  </si>
  <si>
    <t>6DFBDB2</t>
  </si>
  <si>
    <t xml:space="preserve">  NEW  N End NE Peninsula</t>
  </si>
  <si>
    <t xml:space="preserve">  new pit 6DFBDB2</t>
  </si>
  <si>
    <t xml:space="preserve">  PIT 6DFBDB2 [Chuck &amp; Kirsten] isthmus</t>
  </si>
  <si>
    <t xml:space="preserve">  pit ok, East Peninsula</t>
  </si>
  <si>
    <t>F55F7A</t>
  </si>
  <si>
    <t xml:space="preserve">  17.0+5.7 regen; #F5-5F7A</t>
  </si>
  <si>
    <t xml:space="preserve">  18.2+6.0 regen; pit ok; B15 NW?</t>
  </si>
  <si>
    <t xml:space="preserve">  NW, pit ok, 17.6+6.2 regen.</t>
  </si>
  <si>
    <t>F8868D</t>
  </si>
  <si>
    <t xml:space="preserve">  trans F8-868D</t>
  </si>
  <si>
    <t>2365</t>
  </si>
  <si>
    <t xml:space="preserve">  isthmus, pit ok, DEAD</t>
  </si>
  <si>
    <t>196/0</t>
  </si>
  <si>
    <t>78106BB</t>
  </si>
  <si>
    <t>pit ok, was 6/0C, now 196/0</t>
  </si>
  <si>
    <t>1FA7AOC</t>
  </si>
  <si>
    <t xml:space="preserve">  22.23+0.95 female-like GR</t>
  </si>
  <si>
    <t xml:space="preserve">  24.0+1.9 regen</t>
  </si>
  <si>
    <t xml:space="preserve">  29.5+1.5 reg pit 1FA7AOC</t>
  </si>
  <si>
    <t>6B3528E</t>
  </si>
  <si>
    <t xml:space="preserve">  NEW N beach no pit "female" 6.7 yrs?</t>
  </si>
  <si>
    <t xml:space="preserve">  pit 6B3528E</t>
  </si>
  <si>
    <t xml:space="preserve">  pit ok, S140, NB, no ventr stripe, TL vol 145</t>
  </si>
  <si>
    <t xml:space="preserve">  N. Beach, photo 3 pit ok</t>
  </si>
  <si>
    <t>2024-04-30</t>
  </si>
  <si>
    <t xml:space="preserve">   Dead carcass SE rocks</t>
  </si>
  <si>
    <t>636892</t>
  </si>
  <si>
    <t>1492</t>
  </si>
  <si>
    <t xml:space="preserve">  trans 63-6892</t>
  </si>
  <si>
    <t>2780</t>
  </si>
  <si>
    <t xml:space="preserve">   N central isthmus</t>
  </si>
  <si>
    <t>3785</t>
  </si>
  <si>
    <t xml:space="preserve">  N central isthmus</t>
  </si>
  <si>
    <t>6CEB77D</t>
  </si>
  <si>
    <t xml:space="preserve">  NEW, N beach, no pit 9.7 yrs?</t>
  </si>
  <si>
    <t xml:space="preserve">  new pit 6CEB77D</t>
  </si>
  <si>
    <t xml:space="preserve">   pit OK, camp, skin  wt wrong</t>
  </si>
  <si>
    <t xml:space="preserve">  pit ok, Isthmus ST ultra 2+2</t>
  </si>
  <si>
    <t>64D1B28</t>
  </si>
  <si>
    <t xml:space="preserve">  SW isthmus</t>
  </si>
  <si>
    <t xml:space="preserve">  Pit 64D1B28  SW isthmus</t>
  </si>
  <si>
    <t>893</t>
  </si>
  <si>
    <t xml:space="preserve">  pit OK Central isthmus</t>
  </si>
  <si>
    <t>1522</t>
  </si>
  <si>
    <t xml:space="preserve">  Pit OK, Southeast Coast</t>
  </si>
  <si>
    <t xml:space="preserve">  Tail a little stubby, SW Rocks  pit ok</t>
  </si>
  <si>
    <t>7546CF3</t>
  </si>
  <si>
    <t xml:space="preserve">  NEW, SW rocks, no pit 6.7 yrs?</t>
  </si>
  <si>
    <t xml:space="preserve">  new pit 7546CF3, Isthmus</t>
  </si>
  <si>
    <t xml:space="preserve">  recap, pit ok, Isthmus</t>
  </si>
  <si>
    <t>7825485</t>
  </si>
  <si>
    <t xml:space="preserve">  new, tagged #7825485, W Peninsula, toe vial #5</t>
  </si>
  <si>
    <t xml:space="preserve"> SV error; prob=46.4  22.5 yrs?</t>
  </si>
  <si>
    <t>3780</t>
  </si>
  <si>
    <t>4565</t>
  </si>
  <si>
    <t xml:space="preserve">  nails extremely worn</t>
  </si>
  <si>
    <t xml:space="preserve">  ca 15.5 yrs?</t>
  </si>
  <si>
    <t>4295</t>
  </si>
  <si>
    <t xml:space="preserve">  #9 broken    same??</t>
  </si>
  <si>
    <t>1C</t>
  </si>
  <si>
    <t>6361CD</t>
  </si>
  <si>
    <t xml:space="preserve">  #63-61CD; tail a bit stubby#60 with knob</t>
  </si>
  <si>
    <t xml:space="preserve">  isthmus, pit ok, skinny</t>
  </si>
  <si>
    <t>2/0C</t>
  </si>
  <si>
    <t>7815E2C</t>
  </si>
  <si>
    <t xml:space="preserve">  NEW toes in vial #138 "female"</t>
  </si>
  <si>
    <t xml:space="preserve">  no pit "female"</t>
  </si>
  <si>
    <t xml:space="preserve"> New pit 7815E2C, male!!, camp</t>
  </si>
  <si>
    <t xml:space="preserve">  pit ok, NB, skin S106</t>
  </si>
  <si>
    <t xml:space="preserve">  pit ok, C65, no ventral stripe</t>
  </si>
  <si>
    <t xml:space="preserve">  pit ok C191 Chuck; no ventral stripe</t>
  </si>
  <si>
    <t xml:space="preserve">  Sea Grape, skin pit ok</t>
  </si>
  <si>
    <t xml:space="preserve">  pit 07815E2C</t>
  </si>
  <si>
    <t xml:space="preserve">  Isth pit ok </t>
  </si>
  <si>
    <t>Q34</t>
  </si>
  <si>
    <t>Digits #2, 0; swab; west isthmus</t>
  </si>
  <si>
    <t>2/7</t>
  </si>
  <si>
    <t>Q29</t>
  </si>
  <si>
    <t>Digits #2, 7; swab; middle isthmus; can't find PIT in John's notes</t>
  </si>
  <si>
    <t>Needs all captures from U and Leaf entered to this datasheet. In chucks database but his PITs have dashes</t>
  </si>
  <si>
    <t>3243</t>
  </si>
  <si>
    <t xml:space="preserve">  new  "female" 10.5 yrs?</t>
  </si>
  <si>
    <t>1328</t>
  </si>
  <si>
    <t>7ABB58B</t>
  </si>
  <si>
    <t xml:space="preserve">  new  NW rocks  "female"</t>
  </si>
  <si>
    <t xml:space="preserve">  no pit  Check sex next time</t>
  </si>
  <si>
    <t xml:space="preserve">  Some skin collected</t>
  </si>
  <si>
    <t xml:space="preserve">  NO PIT, Isthmus</t>
  </si>
  <si>
    <t xml:space="preserve">  NW Rocks, skin</t>
  </si>
  <si>
    <t xml:space="preserve">  Isthmus  pit 7ABB58B</t>
  </si>
  <si>
    <t>20/30</t>
  </si>
  <si>
    <t>F5CDCF</t>
  </si>
  <si>
    <t xml:space="preserve"> natural toe loss? clips redone  #20B?</t>
  </si>
  <si>
    <t xml:space="preserve">  #F5-CDCF</t>
  </si>
  <si>
    <t>2031</t>
  </si>
  <si>
    <t xml:space="preserve">   530/413 (nest)</t>
  </si>
  <si>
    <t xml:space="preserve">   post nest BM=1665 (nest 190602)</t>
  </si>
  <si>
    <t xml:space="preserve">  Tail bit stubby=39.0, NE isthmus pit ok</t>
  </si>
  <si>
    <t xml:space="preserve">  40.8+0.5 pit OK N Beach 3:00</t>
  </si>
  <si>
    <t xml:space="preserve"> juv      </t>
  </si>
  <si>
    <t>6363C132</t>
  </si>
  <si>
    <t xml:space="preserve">  new natural number; Just NEisthmus pit 6363C132 </t>
  </si>
  <si>
    <t>103</t>
  </si>
  <si>
    <t>64D0F47</t>
  </si>
  <si>
    <t xml:space="preserve">  upper (N) beach</t>
  </si>
  <si>
    <t xml:space="preserve">  LL7 N beach</t>
  </si>
  <si>
    <t xml:space="preserve">  Pit 64D0F47  N central isthmus</t>
  </si>
  <si>
    <t xml:space="preserve">  pit OK North beach 2:36</t>
  </si>
  <si>
    <t xml:space="preserve">  new #80 toe constricted  14.7 yrs?</t>
  </si>
  <si>
    <t xml:space="preserve">   16.51+5.72  new 14.5 yrs?</t>
  </si>
  <si>
    <t xml:space="preserve">  16.8+5.9 regen</t>
  </si>
  <si>
    <t>7ABD48E</t>
  </si>
  <si>
    <t xml:space="preserve">  New, No pit, skin, South of SW Hills</t>
  </si>
  <si>
    <t xml:space="preserve">  #9 toe broken, NW Rocks  pit 7ABD48E</t>
  </si>
  <si>
    <t>7ACC258</t>
  </si>
  <si>
    <t xml:space="preserve">  New, NO PIT, camp</t>
  </si>
  <si>
    <t xml:space="preserve">  no pit, C73, no ventral stripe</t>
  </si>
  <si>
    <t>764</t>
  </si>
  <si>
    <t xml:space="preserve"> new pit 7ACC258  G228 ultra=5</t>
  </si>
  <si>
    <t>1FAF7AO</t>
  </si>
  <si>
    <t xml:space="preserve">  new  pit 1FAF7AO 11.5 yrs?</t>
  </si>
  <si>
    <t xml:space="preserve">  pit ok B6 just NW isthmus</t>
  </si>
  <si>
    <t xml:space="preserve">  CY57 NW isthmus</t>
  </si>
  <si>
    <t>68A128D</t>
  </si>
  <si>
    <t xml:space="preserve">  NW rocks peninsula</t>
  </si>
  <si>
    <t xml:space="preserve">  NW rocks, new pit #68A128D</t>
  </si>
  <si>
    <t xml:space="preserve">  PIT OK, blood #126</t>
  </si>
  <si>
    <t>6B3E609</t>
  </si>
  <si>
    <t xml:space="preserve">  NEW, SW rocks, no pit 7.7 yrs?</t>
  </si>
  <si>
    <t xml:space="preserve">  pit 6B3E609</t>
  </si>
  <si>
    <t xml:space="preserve"> Pit OK, Isthmus</t>
  </si>
  <si>
    <t xml:space="preserve">  pit #6B3E609 S Beach S121 skin ultra 0+0</t>
  </si>
  <si>
    <t xml:space="preserve">  Isthmus pit ok</t>
  </si>
  <si>
    <t xml:space="preserve">  juv   10.5 yrs?</t>
  </si>
  <si>
    <t>2481</t>
  </si>
  <si>
    <t xml:space="preserve">  stubby = 42.86 "fem?"</t>
  </si>
  <si>
    <t xml:space="preserve">  tail = 43.18</t>
  </si>
  <si>
    <t xml:space="preserve">  #8 crook,side knob#60 "fem?"</t>
  </si>
  <si>
    <t>2192</t>
  </si>
  <si>
    <t>F5E2E6</t>
  </si>
  <si>
    <t xml:space="preserve"> trans F5-E2E6  new 21.5 yrs?</t>
  </si>
  <si>
    <t>636595E</t>
  </si>
  <si>
    <t xml:space="preserve">  new, isthmus, new pit 636595E</t>
  </si>
  <si>
    <t xml:space="preserve">  E rocks beach side  pit ok</t>
  </si>
  <si>
    <t xml:space="preserve">  no pit male!! SLK2/SLKA2 far NE</t>
  </si>
  <si>
    <t xml:space="preserve"> New, No pit, South of SW Hills</t>
  </si>
  <si>
    <t>70866F</t>
  </si>
  <si>
    <t xml:space="preserve">  new 14.5 or 15.5 yrs?</t>
  </si>
  <si>
    <t xml:space="preserve">  trans 70-866F 19.5 yrs?</t>
  </si>
  <si>
    <t xml:space="preserve">  pit OK, upper beach</t>
  </si>
  <si>
    <t xml:space="preserve">   542/407 (nest) on 17/06/01</t>
  </si>
  <si>
    <t xml:space="preserve">  542/391 (nest? See also 134A) one or the other??</t>
  </si>
  <si>
    <t>7ACCD6A</t>
  </si>
  <si>
    <t xml:space="preserve">  New, No pit, Isthmus</t>
  </si>
  <si>
    <t xml:space="preserve">  no PIT C200 Chuck; no stripe; W central</t>
  </si>
  <si>
    <t xml:space="preserve">  NW Isthmus  pit 7ACCD6A</t>
  </si>
  <si>
    <t>Q23</t>
  </si>
  <si>
    <t>Digits #3, 20; swab; isthmus</t>
  </si>
  <si>
    <t>2797</t>
  </si>
  <si>
    <t>E412</t>
  </si>
  <si>
    <t xml:space="preserve">  pit ok E412</t>
  </si>
  <si>
    <t xml:space="preserve">  NEW W Isthmus, toes #32</t>
  </si>
  <si>
    <t>64C5F6</t>
  </si>
  <si>
    <t xml:space="preserve">  new; #8 toe broken fem? 12.5 yrs?</t>
  </si>
  <si>
    <t xml:space="preserve">  #8 toe okay  "male"</t>
  </si>
  <si>
    <t xml:space="preserve">  #64C5F6  SS2 center isthmus</t>
  </si>
  <si>
    <t xml:space="preserve">  loc ?</t>
  </si>
  <si>
    <t xml:space="preserve">   N Central pit ok</t>
  </si>
  <si>
    <t xml:space="preserve">  pit OK NW</t>
  </si>
  <si>
    <t xml:space="preserve">   blood (but could have been next one?)</t>
  </si>
  <si>
    <t xml:space="preserve">  Isthmus, PIT OK</t>
  </si>
  <si>
    <t>6363651</t>
  </si>
  <si>
    <t>1161</t>
  </si>
  <si>
    <t xml:space="preserve">  LL14 just NW isthmus; pit #6363651</t>
  </si>
  <si>
    <t xml:space="preserve">  N Central Pit Ok</t>
  </si>
  <si>
    <t>24/0C</t>
  </si>
  <si>
    <t>78126D8</t>
  </si>
  <si>
    <t xml:space="preserve">  NEW, SW rocks, no pit 8.7 yrs?</t>
  </si>
  <si>
    <t xml:space="preserve">  tagged #78126D8, Isthmus</t>
  </si>
  <si>
    <t>Digits #4, 0, 20; 7-year apple on chin; isthmus</t>
  </si>
  <si>
    <t xml:space="preserve"> regen 12.5 yrs?</t>
  </si>
  <si>
    <t>2002</t>
  </si>
  <si>
    <t>7AC198C</t>
  </si>
  <si>
    <t xml:space="preserve">  New, No pit, camp   </t>
  </si>
  <si>
    <t>342</t>
  </si>
  <si>
    <t xml:space="preserve">  S Beach skin  SG</t>
  </si>
  <si>
    <t xml:space="preserve">  Sea Grape pit 7AC198C</t>
  </si>
  <si>
    <t xml:space="preserve">  Chuck pit ok camp</t>
  </si>
  <si>
    <t>7CD67FE</t>
  </si>
  <si>
    <t xml:space="preserve">  New, No PIT, S of SW Hill</t>
  </si>
  <si>
    <t xml:space="preserve">  new pit 7CD67FE, Isthmus, ultra=4</t>
  </si>
  <si>
    <t>64BABF</t>
  </si>
  <si>
    <t xml:space="preserve">  new; #64-BABF 10.5 yrs? </t>
  </si>
  <si>
    <t xml:space="preserve">   felt pit tag</t>
  </si>
  <si>
    <t xml:space="preserve">  pit OK, far NW peninsula</t>
  </si>
  <si>
    <t xml:space="preserve">  pit ok   LM5 far NW peninsula</t>
  </si>
  <si>
    <t xml:space="preserve">   Isthmus</t>
  </si>
  <si>
    <t>F88363</t>
  </si>
  <si>
    <t xml:space="preserve">  "male" 17.5 yrs?</t>
  </si>
  <si>
    <t xml:space="preserve">  #F8-8363</t>
  </si>
  <si>
    <t xml:space="preserve">  LL16=?; pit ok</t>
  </si>
  <si>
    <t xml:space="preserve">     544/410   (nest)</t>
  </si>
  <si>
    <t>1571</t>
  </si>
  <si>
    <t xml:space="preserve">  pit OK N of sea grape</t>
  </si>
  <si>
    <t xml:space="preserve">  new? 11.5 yrs?</t>
  </si>
  <si>
    <t>982000409784598</t>
  </si>
  <si>
    <t xml:space="preserve">  no pit, NB, skin</t>
  </si>
  <si>
    <t xml:space="preserve">  Chuck beach new pit 982000409784598</t>
  </si>
  <si>
    <t xml:space="preserve">  pit OK 982000409784598</t>
  </si>
  <si>
    <t xml:space="preserve">  NB E77 no swab, chuck pit ok</t>
  </si>
  <si>
    <t>Q84</t>
  </si>
  <si>
    <t>Digits #5, 20; swab; west end feeding beach</t>
  </si>
  <si>
    <t>E376</t>
  </si>
  <si>
    <t xml:space="preserve">  pit ok E376 swab</t>
  </si>
  <si>
    <t xml:space="preserve">  NEW NW Rocks, toes #35</t>
  </si>
  <si>
    <t>6363BAF</t>
  </si>
  <si>
    <t>423</t>
  </si>
  <si>
    <t xml:space="preserve">  NW, new pit 6363BAF</t>
  </si>
  <si>
    <t xml:space="preserve">  Pit OK, skinny, Isthmus</t>
  </si>
  <si>
    <t xml:space="preserve">  LS3 halfway NW peninsula</t>
  </si>
  <si>
    <t xml:space="preserve">  W central isthmus</t>
  </si>
  <si>
    <t xml:space="preserve">  new pit=64CF593 SW isthmus 4:09 </t>
  </si>
  <si>
    <t xml:space="preserve">  pit ok, Isthmus, skin</t>
  </si>
  <si>
    <t xml:space="preserve">     10.5 yrs?</t>
  </si>
  <si>
    <t xml:space="preserve">  19.4+4.4 regen new 13.5 yrs?</t>
  </si>
  <si>
    <t>7538CEC</t>
  </si>
  <si>
    <t xml:space="preserve">  NEW, toes in vial #147 7.7 yrs?</t>
  </si>
  <si>
    <t xml:space="preserve">  New pit 7538CEC</t>
  </si>
  <si>
    <t xml:space="preserve">  pit ok, E Rocks, #9 toe nail really long</t>
  </si>
  <si>
    <t xml:space="preserve">  W Isthmus pit ok at ventral pelvis</t>
  </si>
  <si>
    <t>982000409784574</t>
  </si>
  <si>
    <t xml:space="preserve">  New, No pit, skin, toes, location?</t>
  </si>
  <si>
    <t xml:space="preserve">  Chuck isthmus new pit = 982000409784574</t>
  </si>
  <si>
    <t xml:space="preserve">  W Isth chuck pit ok  </t>
  </si>
  <si>
    <t>12.1</t>
  </si>
  <si>
    <t>64CF499</t>
  </si>
  <si>
    <t>207</t>
  </si>
  <si>
    <t xml:space="preserve">  beach</t>
  </si>
  <si>
    <t xml:space="preserve">  Pit 64CF499  NW Rocks</t>
  </si>
  <si>
    <t>6366108</t>
  </si>
  <si>
    <t xml:space="preserve">  new; DY55; bit Stesha, just NW isthmus</t>
  </si>
  <si>
    <t xml:space="preserve">  NW isthmus, new pit 6366108</t>
  </si>
  <si>
    <t xml:space="preserve">  pit OK N beach  3:25</t>
  </si>
  <si>
    <t>780A422</t>
  </si>
  <si>
    <t xml:space="preserve">  New, New pit 780A422, Isthmus</t>
  </si>
  <si>
    <t xml:space="preserve">  pit ok, loc?  male!</t>
  </si>
  <si>
    <t xml:space="preserve">  Chuck pit ok isthmus </t>
  </si>
  <si>
    <t>780A9BB</t>
  </si>
  <si>
    <t xml:space="preserve">  New, West Ridge</t>
  </si>
  <si>
    <t xml:space="preserve">  pit #780A9BB, Isthmus, skin</t>
  </si>
  <si>
    <t>10.2</t>
  </si>
  <si>
    <t xml:space="preserve">  "female?" 10.5 yrs?</t>
  </si>
  <si>
    <t>2622</t>
  </si>
  <si>
    <t xml:space="preserve">  New, East Peninsula</t>
  </si>
  <si>
    <t>783DD6B</t>
  </si>
  <si>
    <t xml:space="preserve">  New, No pit, West ridge </t>
  </si>
  <si>
    <t>348</t>
  </si>
  <si>
    <t xml:space="preserve">  N Beach, skin </t>
  </si>
  <si>
    <t xml:space="preserve">  NB E73 swab pit new 783DD6B</t>
  </si>
  <si>
    <t>783DD63</t>
  </si>
  <si>
    <t xml:space="preserve">        14.5 yrs?</t>
  </si>
  <si>
    <t>4292</t>
  </si>
  <si>
    <t>4125</t>
  </si>
  <si>
    <t xml:space="preserve"> tail a bit stubby = 45.72</t>
  </si>
  <si>
    <t>3605</t>
  </si>
  <si>
    <t xml:space="preserve"> bit stubby (47.63)</t>
  </si>
  <si>
    <t>3708</t>
  </si>
  <si>
    <t xml:space="preserve"> pore sample #1 (46.99)</t>
  </si>
  <si>
    <t>3897</t>
  </si>
  <si>
    <t xml:space="preserve">  #40 toenail gone   new 13.5yrs?</t>
  </si>
  <si>
    <t xml:space="preserve">   #40 nail gone, NW isthmus</t>
  </si>
  <si>
    <t>7AB9E86</t>
  </si>
  <si>
    <t xml:space="preserve">   New, No pit, Isthmus</t>
  </si>
  <si>
    <t xml:space="preserve">   no pit NB</t>
  </si>
  <si>
    <t xml:space="preserve">   no pit, F44, TL vol 25, no ventral stripe</t>
  </si>
  <si>
    <t xml:space="preserve">   SE Beach pit 7AB9E86</t>
  </si>
  <si>
    <t xml:space="preserve">   W Isth E74 swab pit ok</t>
  </si>
  <si>
    <t>E387</t>
  </si>
  <si>
    <t xml:space="preserve">  pit ok E387 swab</t>
  </si>
  <si>
    <t xml:space="preserve">     13.5 yrs?</t>
  </si>
  <si>
    <t>77DAFD</t>
  </si>
  <si>
    <t xml:space="preserve">  must be natural mark 21.5 yrs?</t>
  </si>
  <si>
    <t>1198</t>
  </si>
  <si>
    <t xml:space="preserve">  trans 77DAFD</t>
  </si>
  <si>
    <t xml:space="preserve">   NW isthmus</t>
  </si>
  <si>
    <t xml:space="preserve"> fresh regen; same as2A or nat?fem?13.5y?</t>
  </si>
  <si>
    <t xml:space="preserve"> regen   male?</t>
  </si>
  <si>
    <t xml:space="preserve"> #4toe crooked;rt=male,left=female</t>
  </si>
  <si>
    <t xml:space="preserve"> looks thin 26.8+5.5 SV wrong? male?</t>
  </si>
  <si>
    <t xml:space="preserve"> 27.0+5.5 regen; #4 toe broken female</t>
  </si>
  <si>
    <t xml:space="preserve"> 27.2+5.5 reg; new damage @20.5 male</t>
  </si>
  <si>
    <t>6367FB</t>
  </si>
  <si>
    <t xml:space="preserve">  #63-67FB female?</t>
  </si>
  <si>
    <t>1FA597B</t>
  </si>
  <si>
    <t xml:space="preserve">  #1FA597B #3 toe broke KK8 NW isthmus</t>
  </si>
  <si>
    <t xml:space="preserve">  pit ok  DY2 isthmus</t>
  </si>
  <si>
    <t xml:space="preserve">    isthmus, pit ok</t>
  </si>
  <si>
    <t xml:space="preserve">  NW rocks near beach  pit ok</t>
  </si>
  <si>
    <t>1734</t>
  </si>
  <si>
    <t xml:space="preserve">  pit OK #3 toe OK N beach 2:36</t>
  </si>
  <si>
    <t>2815</t>
  </si>
  <si>
    <t>75479CC</t>
  </si>
  <si>
    <t xml:space="preserve">  NEW  SW rocks</t>
  </si>
  <si>
    <t xml:space="preserve">  SW rocks, no pit</t>
  </si>
  <si>
    <t xml:space="preserve">  pit 75479CC, Isthmus </t>
  </si>
  <si>
    <t xml:space="preserve"> pit ok C208 Chuck; no stripe; NW beach</t>
  </si>
  <si>
    <t xml:space="preserve">  N. Beach  pit ok</t>
  </si>
  <si>
    <t>30/0</t>
  </si>
  <si>
    <t>648C4D</t>
  </si>
  <si>
    <t xml:space="preserve">  00-0064-8C4D  14.5+4.2 regen</t>
  </si>
  <si>
    <t xml:space="preserve"> 14.7+4.7 regen; trans 64-8C4D</t>
  </si>
  <si>
    <t>706944</t>
  </si>
  <si>
    <t xml:space="preserve">  trans 70-6944</t>
  </si>
  <si>
    <t xml:space="preserve">  pit OK, B1=??</t>
  </si>
  <si>
    <t>3152</t>
  </si>
  <si>
    <t xml:space="preserve">  LM3 NW of isthmus; pit ok</t>
  </si>
  <si>
    <t>3180</t>
  </si>
  <si>
    <t xml:space="preserve">  isthmus, pit ok   </t>
  </si>
  <si>
    <t xml:space="preserve">  NW rocks  pit ok</t>
  </si>
  <si>
    <t>3221</t>
  </si>
  <si>
    <t xml:space="preserve">  pit OK NW rocks 3:15 </t>
  </si>
  <si>
    <t xml:space="preserve">   PIT 706944, bones only, to Sandy</t>
  </si>
  <si>
    <t>30/40</t>
  </si>
  <si>
    <t>7ACC609</t>
  </si>
  <si>
    <t>E392</t>
  </si>
  <si>
    <t xml:space="preserve">  new 7ACC609 E392 swab toes all gone</t>
  </si>
  <si>
    <t xml:space="preserve">    stubby = 47.63 20.5 yrs?</t>
  </si>
  <si>
    <t>4836</t>
  </si>
  <si>
    <t xml:space="preserve">  stubby = 50.80</t>
  </si>
  <si>
    <t>707101</t>
  </si>
  <si>
    <t xml:space="preserve">  new "female"</t>
  </si>
  <si>
    <t xml:space="preserve">  "male"</t>
  </si>
  <si>
    <t xml:space="preserve">  #70-7101  "male"</t>
  </si>
  <si>
    <t xml:space="preserve">  SW isthmus  "male" 526/428 (nest)</t>
  </si>
  <si>
    <t>308</t>
  </si>
  <si>
    <t>64CF48F</t>
  </si>
  <si>
    <t xml:space="preserve">  new  "female?"</t>
  </si>
  <si>
    <t xml:space="preserve">  CY6 east isthmus</t>
  </si>
  <si>
    <t xml:space="preserve">  Pit 64CF48F Central isthmus</t>
  </si>
  <si>
    <t xml:space="preserve">  pit ok SW isthmus 3:50</t>
  </si>
  <si>
    <t>7828B9D</t>
  </si>
  <si>
    <t xml:space="preserve">  New, NO PIT, Isthmus</t>
  </si>
  <si>
    <t xml:space="preserve">  no pit, tagged #7828B9D, Isthmus, skin</t>
  </si>
  <si>
    <t>2017-06-19</t>
  </si>
  <si>
    <t xml:space="preserve">  W Isthmus pit ok</t>
  </si>
  <si>
    <t xml:space="preserve">  Isthmus, G226, pit ok</t>
  </si>
  <si>
    <t xml:space="preserve">  pit ok stubby = 36.0</t>
  </si>
  <si>
    <t>pit ok tail a little stubby</t>
  </si>
  <si>
    <t xml:space="preserve">    (natural 30) 9.5yrs?</t>
  </si>
  <si>
    <t>1FA5FOA</t>
  </si>
  <si>
    <t xml:space="preserve">  pit 1FA5FOA</t>
  </si>
  <si>
    <t xml:space="preserve">   center of isthmus </t>
  </si>
  <si>
    <t xml:space="preserve">  DY7 center of isthmus</t>
  </si>
  <si>
    <t>78247E2</t>
  </si>
  <si>
    <t xml:space="preserve">  tagged #78247E2, W end of NB</t>
  </si>
  <si>
    <t>Q27</t>
  </si>
  <si>
    <t>Digits #1, 30; Swab; West isthmus</t>
  </si>
  <si>
    <t>E379</t>
  </si>
  <si>
    <t xml:space="preserve">  pit ok E379 swab</t>
  </si>
  <si>
    <t xml:space="preserve">pit ok tail a little stubby  </t>
  </si>
  <si>
    <t>7ACDD2A</t>
  </si>
  <si>
    <t xml:space="preserve">  NEW, toes #38, W Isthmus  </t>
  </si>
  <si>
    <t xml:space="preserve">  pit 7ACDD2A, West Isth ultra=3</t>
  </si>
  <si>
    <t>68A00A5</t>
  </si>
  <si>
    <t>06CE9CEB</t>
  </si>
  <si>
    <t xml:space="preserve">  new 18.5+1.2 regen female?</t>
  </si>
  <si>
    <t xml:space="preserve">  23.0+1.4 regen  NW peninsula </t>
  </si>
  <si>
    <t xml:space="preserve">  24.6+0.9 NW beach 4:09   </t>
  </si>
  <si>
    <t>594</t>
  </si>
  <si>
    <t xml:space="preserve">  W rocks by beach, 28.0+1.4, new pit #68A00A5</t>
  </si>
  <si>
    <t xml:space="preserve">  pit gone regen tail 29.0+1.3</t>
  </si>
  <si>
    <t xml:space="preserve">  29.6+1.6; NO PIT [Chuck&amp;Kirsten] 2&amp;8 broken</t>
  </si>
  <si>
    <t xml:space="preserve">  NW Rocks, 29.5+1.4 blood, #2 toe broken NEW PIT 06CE9CEB</t>
  </si>
  <si>
    <t xml:space="preserve">  29.5+1.4 regen. Pit ok. #2 toe broken </t>
  </si>
  <si>
    <t xml:space="preserve">  30.2+1.4; #2 broken; pit ok; skin collected</t>
  </si>
  <si>
    <t xml:space="preserve">  31.5+1.9 regen, Pit OK, Isthmus  </t>
  </si>
  <si>
    <t xml:space="preserve">  pit ok, NB, skin, 32.3+1.4 regen</t>
  </si>
  <si>
    <t xml:space="preserve">  W end N Beach, 32.8+1.5, #90 broken pit ok</t>
  </si>
  <si>
    <t>753E932</t>
  </si>
  <si>
    <t xml:space="preserve">  New, Pit 753E932, skin, Isthmus</t>
  </si>
  <si>
    <t xml:space="preserve">  pit ok tail stubby 39.0</t>
  </si>
  <si>
    <t>1FA5652</t>
  </si>
  <si>
    <t xml:space="preserve">    26.5 yrs?</t>
  </si>
  <si>
    <t xml:space="preserve">  26.7+5.6 regen  pit 1FA5652 #4 toe broken</t>
  </si>
  <si>
    <t xml:space="preserve">  27.5+5.6 regen pit ok central  may have nested</t>
  </si>
  <si>
    <t xml:space="preserve">  28.2+5.9 regen; wound halfway down tail; pit ok; LL12 just NW  beach</t>
  </si>
  <si>
    <t>F85198</t>
  </si>
  <si>
    <t xml:space="preserve"> new. female? 12.5 yrs?</t>
  </si>
  <si>
    <t xml:space="preserve">  00-00F8-5198</t>
  </si>
  <si>
    <t>3879</t>
  </si>
  <si>
    <t>F58A26</t>
  </si>
  <si>
    <t>1962</t>
  </si>
  <si>
    <t xml:space="preserve">  #F5-8A26</t>
  </si>
  <si>
    <t>3440</t>
  </si>
  <si>
    <t>3925</t>
  </si>
  <si>
    <t>3682</t>
  </si>
  <si>
    <t xml:space="preserve">  pit ok  CY1 N beach</t>
  </si>
  <si>
    <t>3977</t>
  </si>
  <si>
    <t>4255</t>
  </si>
  <si>
    <t xml:space="preserve">  pit OK North beach 2:40</t>
  </si>
  <si>
    <t>4510</t>
  </si>
  <si>
    <t xml:space="preserve">  N beach, pit ok [Chuck and Kirsten], wart found on right side in May</t>
  </si>
  <si>
    <t>3500</t>
  </si>
  <si>
    <t xml:space="preserve">  pit ok; tail=52.6??</t>
  </si>
  <si>
    <t xml:space="preserve">  PIT F58A26 [Chuck &amp; Kirsten] isthmus</t>
  </si>
  <si>
    <t>3772</t>
  </si>
  <si>
    <t>3185</t>
  </si>
  <si>
    <t>68A245E</t>
  </si>
  <si>
    <t xml:space="preserve">  NW rocks near beach</t>
  </si>
  <si>
    <t>1978</t>
  </si>
  <si>
    <t xml:space="preserve">  Center isthmus, new pit #68A245E</t>
  </si>
  <si>
    <t>2474</t>
  </si>
  <si>
    <t>2830</t>
  </si>
  <si>
    <t xml:space="preserve">  NW Rocks W side, PIT OK, blood #122</t>
  </si>
  <si>
    <t>64CFOD1</t>
  </si>
  <si>
    <t xml:space="preserve">  new  "36C"</t>
  </si>
  <si>
    <t xml:space="preserve">  Pit 64CFOD1  NE rocks</t>
  </si>
  <si>
    <t xml:space="preserve">  pit ok "36C"</t>
  </si>
  <si>
    <t xml:space="preserve">  Pit OK, #3 broken off, was 36C, skin, camp         </t>
  </si>
  <si>
    <t xml:space="preserve">     11.5 yrs?</t>
  </si>
  <si>
    <t>3408</t>
  </si>
  <si>
    <t>4475</t>
  </si>
  <si>
    <t>F56055</t>
  </si>
  <si>
    <t xml:space="preserve">  pit F56055, upper beach</t>
  </si>
  <si>
    <t>7539562</t>
  </si>
  <si>
    <t xml:space="preserve">  New, pit 7539562, skin, camp</t>
  </si>
  <si>
    <t xml:space="preserve">  pit ok NB S112  male!</t>
  </si>
  <si>
    <t xml:space="preserve">  NB E94 pit OK in lower left chest, swab</t>
  </si>
  <si>
    <t>2855</t>
  </si>
  <si>
    <t>Q86</t>
  </si>
  <si>
    <t>Digits #3, 30; swab; 0959 processed; burrow behind center feeding beach</t>
  </si>
  <si>
    <t>7ACC2B1</t>
  </si>
  <si>
    <t xml:space="preserve">  NEW, toes #39, West Peninsula </t>
  </si>
  <si>
    <t>Q37</t>
  </si>
  <si>
    <t>Digits #3, 30; swab for diet; poop #4; west isthmus</t>
  </si>
  <si>
    <t>E401</t>
  </si>
  <si>
    <t xml:space="preserve">  new pit 7ACC2B1 E401 swab ultra</t>
  </si>
  <si>
    <t xml:space="preserve">  Loc? male!</t>
  </si>
  <si>
    <t xml:space="preserve">  Sea grape 4:35 </t>
  </si>
  <si>
    <t xml:space="preserve">   stubby 20.5 yrs?</t>
  </si>
  <si>
    <t xml:space="preserve">   new  female?</t>
  </si>
  <si>
    <t>780A6D5</t>
  </si>
  <si>
    <t xml:space="preserve">  NEW, toes in vial #113</t>
  </si>
  <si>
    <t xml:space="preserve">  Female?; some skin collected</t>
  </si>
  <si>
    <t xml:space="preserve">  No pit, skin, camp </t>
  </si>
  <si>
    <t xml:space="preserve">  pit #780A6D5, S Beach</t>
  </si>
  <si>
    <t xml:space="preserve">  pit ok C202 Chuck; vague stripe; nr camp</t>
  </si>
  <si>
    <t xml:space="preserve">  Sea grape E92, ultra=3, pit ok</t>
  </si>
  <si>
    <t>Q56</t>
  </si>
  <si>
    <t>Digits #4,30; Swab; sea grape feeding beach; 5 follicles</t>
  </si>
  <si>
    <t xml:space="preserve">  1/2 way down NW peninsula scar under tail</t>
  </si>
  <si>
    <t xml:space="preserve"> stubby = 26.04</t>
  </si>
  <si>
    <t xml:space="preserve"> stubby = 29.85</t>
  </si>
  <si>
    <t xml:space="preserve"> stubby = 38.74</t>
  </si>
  <si>
    <t xml:space="preserve"> stubby = 43.82</t>
  </si>
  <si>
    <t xml:space="preserve"> stubby = 45.72</t>
  </si>
  <si>
    <t>3422</t>
  </si>
  <si>
    <t xml:space="preserve"> stubby=44.77 fast growth</t>
  </si>
  <si>
    <t>64D14EC</t>
  </si>
  <si>
    <t xml:space="preserve">  #9 toe broken</t>
  </si>
  <si>
    <t xml:space="preserve">  #9 broken NEW PIT 64D14EC loc?</t>
  </si>
  <si>
    <t xml:space="preserve">  pit ok #9 toe broken tail stubby</t>
  </si>
  <si>
    <t xml:space="preserve">  NW Rocks, PIT OK, blood #135</t>
  </si>
  <si>
    <t xml:space="preserve">  Pit OK=tail base, #9 broken, Rocks W N Beach</t>
  </si>
  <si>
    <t xml:space="preserve">  pit ok West Peninsula #9 broken SK ultra 1+3</t>
  </si>
  <si>
    <t>78198E1</t>
  </si>
  <si>
    <t xml:space="preserve">  New, camp</t>
  </si>
  <si>
    <t xml:space="preserve">  tagged #78198E1, base of hill S117</t>
  </si>
  <si>
    <t xml:space="preserve">  location? E105 no swab pit ok</t>
  </si>
  <si>
    <t>Digits #5, 30, no phys.; South Isthmus</t>
  </si>
  <si>
    <t xml:space="preserve">  new  female? 16.5 yrs?</t>
  </si>
  <si>
    <t>64CEF62</t>
  </si>
  <si>
    <t xml:space="preserve">  NEW NEW PIT 64CEF62 rocks SE S beach (ca. 10.7 yrs)</t>
  </si>
  <si>
    <t>1433</t>
  </si>
  <si>
    <t xml:space="preserve">   new  16.5 yrs?</t>
  </si>
  <si>
    <t>68A2006</t>
  </si>
  <si>
    <t xml:space="preserve">  150 ft. south of camp male?</t>
  </si>
  <si>
    <t xml:space="preserve">  NE  isthmus  check sex</t>
  </si>
  <si>
    <t xml:space="preserve">  N beach, Female!!! New pit #68A2006</t>
  </si>
  <si>
    <t>670CA48</t>
  </si>
  <si>
    <t xml:space="preserve">  NEW NEW PIT 670CA48 SW rocks</t>
  </si>
  <si>
    <t>2005-05-20</t>
  </si>
  <si>
    <t xml:space="preserve">    Pit ok</t>
  </si>
  <si>
    <t xml:space="preserve">   9.5 yrs?</t>
  </si>
  <si>
    <t>649701</t>
  </si>
  <si>
    <t xml:space="preserve">  trans 64-9701 new fem? 23.5 yrs?</t>
  </si>
  <si>
    <t>1223</t>
  </si>
  <si>
    <t xml:space="preserve">  pit ok B10 far NW peninsula</t>
  </si>
  <si>
    <t xml:space="preserve">  New, 15.7+1.7 regen, Isthmus </t>
  </si>
  <si>
    <t xml:space="preserve">  pit #7810575, Isthmus, 17.5+1.7 regen SL</t>
  </si>
  <si>
    <t xml:space="preserve">  pit ok C195 Chuck; no stripe 18.4+2.2 regen</t>
  </si>
  <si>
    <t xml:space="preserve">  18.9+2.0 regen, Isthmus, skin pit ok</t>
  </si>
  <si>
    <t xml:space="preserve">  Chuck pit ok beach 20.8+2.5 regen</t>
  </si>
  <si>
    <t xml:space="preserve">  22.0+2.5  pit 07810575  "female"</t>
  </si>
  <si>
    <t xml:space="preserve">  NB pit ok regen 22.1+2.0 E81</t>
  </si>
  <si>
    <t>Q38</t>
  </si>
  <si>
    <t>Digits #7, 30; swab; Stubtail; west side of isthmus</t>
  </si>
  <si>
    <t>2770</t>
  </si>
  <si>
    <t xml:space="preserve">  pit ok 33.8+3.5 regen #90 toe gone NW rocks</t>
  </si>
  <si>
    <t xml:space="preserve">  New South Rock toes #51 ultra=3 (ultra could belong to next?)</t>
  </si>
  <si>
    <t>7ACB516</t>
  </si>
  <si>
    <t xml:space="preserve">  New NB new pit 7ACB516  toes=? </t>
  </si>
  <si>
    <t>64D08E7</t>
  </si>
  <si>
    <t xml:space="preserve">  KK5  just NW isthmus</t>
  </si>
  <si>
    <t xml:space="preserve">  Isthmus  Male!? Recap</t>
  </si>
  <si>
    <t xml:space="preserve">  isthmus, 11.8+4.4 regen. </t>
  </si>
  <si>
    <t xml:space="preserve">  13.0+7.1 regen Pit 64D08E7 central isthmus </t>
  </si>
  <si>
    <t>1417</t>
  </si>
  <si>
    <t xml:space="preserve">  15.4+8.0 pit OK N beach 2:49</t>
  </si>
  <si>
    <t xml:space="preserve">  N beach, pit ok 18.9+10.0 [Chuck/Kirsten]</t>
  </si>
  <si>
    <t>3553</t>
  </si>
  <si>
    <t xml:space="preserve">  pit ok; 22.0+10.6 regen</t>
  </si>
  <si>
    <t>68A1431</t>
  </si>
  <si>
    <t xml:space="preserve">  NEW E Central isthmus </t>
  </si>
  <si>
    <t xml:space="preserve">    N beach, new pit #68A1431</t>
  </si>
  <si>
    <t xml:space="preserve">  tip regen 9.5 yrs?</t>
  </si>
  <si>
    <t xml:space="preserve">  stubby = 33.02</t>
  </si>
  <si>
    <t>6363C33</t>
  </si>
  <si>
    <t xml:space="preserve">   under sea grape</t>
  </si>
  <si>
    <t xml:space="preserve">  NE, new pit 6363C33</t>
  </si>
  <si>
    <t xml:space="preserve">  NE rocks  Pit Ok</t>
  </si>
  <si>
    <t>754C398</t>
  </si>
  <si>
    <t xml:space="preserve">  New; toes #56; new pit 754C398; skin collected</t>
  </si>
  <si>
    <t>68A0F54</t>
  </si>
  <si>
    <t xml:space="preserve">  new #9 toe broken fem?</t>
  </si>
  <si>
    <t xml:space="preserve">  NE</t>
  </si>
  <si>
    <t xml:space="preserve">  rocks NE of sea grape</t>
  </si>
  <si>
    <t xml:space="preserve">  N beach, new pit #68A0F54</t>
  </si>
  <si>
    <t xml:space="preserve">  PIT OK, blood #117</t>
  </si>
  <si>
    <t xml:space="preserve">  Pit ok; #20 toenail gone  blood</t>
  </si>
  <si>
    <t xml:space="preserve">  pit ok, sea grape</t>
  </si>
  <si>
    <t xml:space="preserve">  pit ok, C74, few tiny black ventral dots</t>
  </si>
  <si>
    <t>1FA7F08</t>
  </si>
  <si>
    <t xml:space="preserve">   sea grape  pit 1FA7F08</t>
  </si>
  <si>
    <t>7827A77</t>
  </si>
  <si>
    <t xml:space="preserve">  New; toes #54</t>
  </si>
  <si>
    <t xml:space="preserve">  recap, new pit #7827A77, Isthmus, skin</t>
  </si>
  <si>
    <t xml:space="preserve"> "female"</t>
  </si>
  <si>
    <t xml:space="preserve">   confirm sex</t>
  </si>
  <si>
    <t>6490F0</t>
  </si>
  <si>
    <t xml:space="preserve">  new pit 6490F0, S beach</t>
  </si>
  <si>
    <t xml:space="preserve">   loc=?</t>
  </si>
  <si>
    <t xml:space="preserve">  N central isthmus    pit ok</t>
  </si>
  <si>
    <t xml:space="preserve">  pit OK SE isthmus 4:25</t>
  </si>
  <si>
    <t xml:space="preserve">  pit ok. </t>
  </si>
  <si>
    <t xml:space="preserve">  pit ok  north beach</t>
  </si>
  <si>
    <t xml:space="preserve">  skinny, sea grape pit ok</t>
  </si>
  <si>
    <t xml:space="preserve">  Isthmus, pit ok  G230 ultra=0</t>
  </si>
  <si>
    <t>Q21</t>
  </si>
  <si>
    <t>Digits #3, Swab; wound in right inguinal region; isthmus; 7 follicles</t>
  </si>
  <si>
    <t>705B6B</t>
  </si>
  <si>
    <t xml:space="preserve">  new pit 705B6B, female?, 9.7yrs</t>
  </si>
  <si>
    <t xml:space="preserve">  pit ok   DY8 south beach</t>
  </si>
  <si>
    <t xml:space="preserve">  #3 &amp; #1 toe broken SW Pit Ok</t>
  </si>
  <si>
    <t xml:space="preserve">  pit OK S Central isthmus 2:58 </t>
  </si>
  <si>
    <t xml:space="preserve">  N beach, #3 toe broken [Chuck &amp; Kirsten]</t>
  </si>
  <si>
    <t xml:space="preserve">  N beach, #1,3 toes broken, pit ok</t>
  </si>
  <si>
    <t xml:space="preserve">  #3 toe broken recap pit ok</t>
  </si>
  <si>
    <t xml:space="preserve">  pit ok, Isthmus, skin, #1 &amp; #3 toes broken</t>
  </si>
  <si>
    <t xml:space="preserve">  pit ok C192 Chuck; #3 broken; no stripe</t>
  </si>
  <si>
    <t xml:space="preserve">  Chuck pit ok skinny  ultra=0 #3 crooked</t>
  </si>
  <si>
    <t>7CD8C84</t>
  </si>
  <si>
    <t>Q51</t>
  </si>
  <si>
    <t>Digits #3; swab; 0 follicles; east side of isthmus in trees</t>
  </si>
  <si>
    <t>E386</t>
  </si>
  <si>
    <t xml:space="preserve">  new pit 7CD8C84 E386 swab ultra</t>
  </si>
  <si>
    <t>3LG</t>
  </si>
  <si>
    <t xml:space="preserve">  no rite rear lower leg 9.5yrs?</t>
  </si>
  <si>
    <t>431</t>
  </si>
  <si>
    <t xml:space="preserve">  KK6 rocks just NW sea grape</t>
  </si>
  <si>
    <t xml:space="preserve">  CY18 rocks just NW sea grape</t>
  </si>
  <si>
    <t xml:space="preserve">  NE Sea grape</t>
  </si>
  <si>
    <t xml:space="preserve">  near NW sea grape 4:30 </t>
  </si>
  <si>
    <t>3LGA</t>
  </si>
  <si>
    <t>leg missing</t>
  </si>
  <si>
    <t>635C7C</t>
  </si>
  <si>
    <t xml:space="preserve"> trans 63-5C7C</t>
  </si>
  <si>
    <t xml:space="preserve">  pit OK, AL2 central isthmus</t>
  </si>
  <si>
    <t xml:space="preserve">   533/399 (nest)</t>
  </si>
  <si>
    <t>1658</t>
  </si>
  <si>
    <t xml:space="preserve">  EV7 N beach</t>
  </si>
  <si>
    <t>1916</t>
  </si>
  <si>
    <t xml:space="preserve">  NW isthmus  pit ok </t>
  </si>
  <si>
    <t>2163</t>
  </si>
  <si>
    <t xml:space="preserve">  pit OK N Beach 2:39  </t>
  </si>
  <si>
    <t xml:space="preserve">  PIT OK, stubby tail 38.8</t>
  </si>
  <si>
    <t>2087</t>
  </si>
  <si>
    <t xml:space="preserve">  pit ok  tail stubby 38.5</t>
  </si>
  <si>
    <t xml:space="preserve">  Pit ok; tail stubby 38.5</t>
  </si>
  <si>
    <t>7AC0DF1</t>
  </si>
  <si>
    <t xml:space="preserve">  NEW, toe vial #137</t>
  </si>
  <si>
    <t xml:space="preserve">  West Penin new pit 7AC0DF1 ultra=8</t>
  </si>
  <si>
    <t>40 natural</t>
  </si>
  <si>
    <t>825E628</t>
  </si>
  <si>
    <t>new new pit 825E628 female?</t>
  </si>
  <si>
    <t>1992</t>
  </si>
  <si>
    <t xml:space="preserve">   new 7.5 yrs?</t>
  </si>
  <si>
    <t>1FAOCOD</t>
  </si>
  <si>
    <t xml:space="preserve">  SEX = ???????</t>
  </si>
  <si>
    <t xml:space="preserve">  #5 too short; must be male; diff?</t>
  </si>
  <si>
    <t>1912</t>
  </si>
  <si>
    <t xml:space="preserve">  #5 toe misshapen; hard to sex</t>
  </si>
  <si>
    <t xml:space="preserve">  pit 1FAOCOD  male?</t>
  </si>
  <si>
    <t xml:space="preserve">   W end of N beach, male?</t>
  </si>
  <si>
    <t>3260</t>
  </si>
  <si>
    <t>77D23C</t>
  </si>
  <si>
    <t xml:space="preserve">   20.5 yrs?</t>
  </si>
  <si>
    <t>3060</t>
  </si>
  <si>
    <t>3360</t>
  </si>
  <si>
    <t>3526</t>
  </si>
  <si>
    <t xml:space="preserve"> trans 77-D23C</t>
  </si>
  <si>
    <t>F5CEA1</t>
  </si>
  <si>
    <t xml:space="preserve">  new?</t>
  </si>
  <si>
    <t xml:space="preserve">  #F5CEA1 female? W end N beach</t>
  </si>
  <si>
    <t>1FA3ACD</t>
  </si>
  <si>
    <t>6.1</t>
  </si>
  <si>
    <t xml:space="preserve">   pit 1FA3ACD  check date</t>
  </si>
  <si>
    <t xml:space="preserve">  CY5</t>
  </si>
  <si>
    <t xml:space="preserve">  W Central Pit ok</t>
  </si>
  <si>
    <t xml:space="preserve">  pit OK central isthmus</t>
  </si>
  <si>
    <t>2430</t>
  </si>
  <si>
    <t xml:space="preserve">  PIT 1FA3ACD [Chuck &amp; Kirsten] isthmus</t>
  </si>
  <si>
    <t>3127</t>
  </si>
  <si>
    <t>6CE8564</t>
  </si>
  <si>
    <t xml:space="preserve">  new; CY53; no pit check sex 7.7 yrs?</t>
  </si>
  <si>
    <t>434</t>
  </si>
  <si>
    <t xml:space="preserve">  SW</t>
  </si>
  <si>
    <t xml:space="preserve">  West sand 4:00</t>
  </si>
  <si>
    <t xml:space="preserve">  NW Rocks, NEW PIT 6CE8564, blood #149</t>
  </si>
  <si>
    <t xml:space="preserve">  pit OK, Isthmus</t>
  </si>
  <si>
    <t xml:space="preserve">   regen 12.5 yrs?</t>
  </si>
  <si>
    <t xml:space="preserve">   regen</t>
  </si>
  <si>
    <t>F5BE2D</t>
  </si>
  <si>
    <t xml:space="preserve">   female?</t>
  </si>
  <si>
    <t xml:space="preserve">  00-00F5-BE2D</t>
  </si>
  <si>
    <t xml:space="preserve">  trans F5-BE2D</t>
  </si>
  <si>
    <t xml:space="preserve">  CY55;south central isthmus; pit ok</t>
  </si>
  <si>
    <t>68A1C62</t>
  </si>
  <si>
    <t xml:space="preserve">  new; CY54 NW peninsula; check sex</t>
  </si>
  <si>
    <t xml:space="preserve">  NW rocks, new pit #68A1C62</t>
  </si>
  <si>
    <t xml:space="preserve">  Pit OK, West Beach  "female"</t>
  </si>
  <si>
    <t xml:space="preserve">  pit ok, NB "male!"</t>
  </si>
  <si>
    <t xml:space="preserve">  central isthmus</t>
  </si>
  <si>
    <t xml:space="preserve">  NE shore</t>
  </si>
  <si>
    <t xml:space="preserve">  N beach; new pit #968FF7</t>
  </si>
  <si>
    <t>6DFB956</t>
  </si>
  <si>
    <t xml:space="preserve">  new; JK1 far NW peninsula; sex? 9.7 yrs?</t>
  </si>
  <si>
    <t xml:space="preserve">  [Chuck &amp; Kirsten] where been? N beach</t>
  </si>
  <si>
    <t xml:space="preserve">  NEW PIT 6DFB956</t>
  </si>
  <si>
    <t xml:space="preserve">   14.5 or 15.5 yrs?</t>
  </si>
  <si>
    <t>F69567</t>
  </si>
  <si>
    <t xml:space="preserve">  #F6-9567</t>
  </si>
  <si>
    <t xml:space="preserve">  MTF12 SW isthmus; pit ok</t>
  </si>
  <si>
    <t>781283A</t>
  </si>
  <si>
    <t xml:space="preserve">  new  Toes kept No pit</t>
  </si>
  <si>
    <t xml:space="preserve">  7.7 years?</t>
  </si>
  <si>
    <t xml:space="preserve">  pit 781283A, skin, camp</t>
  </si>
  <si>
    <t>7CD7FEE</t>
  </si>
  <si>
    <t xml:space="preserve">  New location? E87, no pit tag toe vial #50</t>
  </si>
  <si>
    <t>Sex and age incorrect. Age should be 3.7 . 15.6 = SVL</t>
  </si>
  <si>
    <t>Q40</t>
  </si>
  <si>
    <t>Digits #2, 40; swab; west isthmus</t>
  </si>
  <si>
    <t>E375</t>
  </si>
  <si>
    <t xml:space="preserve">  new pit 7CD7FEE E375 swab</t>
  </si>
  <si>
    <t>43/0</t>
  </si>
  <si>
    <t>2655</t>
  </si>
  <si>
    <t>Q89</t>
  </si>
  <si>
    <t>Digits #3, 0, 40; swab; fresh scar side snout; 1033 process time; behind feeding beach</t>
  </si>
  <si>
    <t>6CE7651</t>
  </si>
  <si>
    <t xml:space="preserve">  new 10.5+1.5 regen fem?</t>
  </si>
  <si>
    <t xml:space="preserve">     female?, #1&amp;8 toenails missing,10.7+4.0 regen</t>
  </si>
  <si>
    <t xml:space="preserve">  male! 11.1+4.1 reg; LL2 S isthmus</t>
  </si>
  <si>
    <t xml:space="preserve">  13.2+5.0 N beach #8 nail gone 3:00</t>
  </si>
  <si>
    <t xml:space="preserve">  N beach, 18.5+6.2 regen, #1 nail gone, no pit</t>
  </si>
  <si>
    <t xml:space="preserve">  21.0+6.6 regen, PIT 6CE7651, blood #114</t>
  </si>
  <si>
    <t xml:space="preserve">  22.3+7.1 regen. Pit ok #1 toenail missing</t>
  </si>
  <si>
    <t xml:space="preserve">  Pit ok; 24.4+7.8 regen; skin collected, blood</t>
  </si>
  <si>
    <t xml:space="preserve">  25.0+8.0 regen, pit OK in mid ventral, camp </t>
  </si>
  <si>
    <t xml:space="preserve">  pit ok, Isthmus, skin, #1 gone, #8 toe OK</t>
  </si>
  <si>
    <t xml:space="preserve">  pit ok in L hip, 25.0+8.1, C70, #20&amp;2  toenails broken, few midline dots</t>
  </si>
  <si>
    <t xml:space="preserve">  no PIT? C189 Chuck; #1 broken nail?, #20 short; no ventral stripe, 26.0+8.7 regen</t>
  </si>
  <si>
    <t xml:space="preserve">  27.0+8.1 regen, pit ok posterioventral #20/#1 gone, Isthmus</t>
  </si>
  <si>
    <t xml:space="preserve">  Chuck pit ok #1 broken 28.2+8.8 regen</t>
  </si>
  <si>
    <t xml:space="preserve">  #1 broken pit ok stub tail</t>
  </si>
  <si>
    <t xml:space="preserve">  Isth E88 pit ok regen 28.2+8.9</t>
  </si>
  <si>
    <t>6FB8884</t>
  </si>
  <si>
    <t xml:space="preserve">  New   Pit 6FB8884 Toes kept 10.7 yrs?</t>
  </si>
  <si>
    <t>F8852F</t>
  </si>
  <si>
    <t xml:space="preserve">   WT-TL not measured</t>
  </si>
  <si>
    <t xml:space="preserve">  male on rite; female, left???</t>
  </si>
  <si>
    <t xml:space="preserve">  trans F8-852F</t>
  </si>
  <si>
    <t xml:space="preserve">  pit ok  LM4 NW isthmus</t>
  </si>
  <si>
    <t>1FA172D</t>
  </si>
  <si>
    <t xml:space="preserve">   new   #3 toe broken 8.5 yrs?</t>
  </si>
  <si>
    <t xml:space="preserve">  pit 1FA172D</t>
  </si>
  <si>
    <t xml:space="preserve">  pit ok upper beach</t>
  </si>
  <si>
    <t>1715</t>
  </si>
  <si>
    <t xml:space="preserve">  CY501=??; pit ok   SE point</t>
  </si>
  <si>
    <t xml:space="preserve">  big sea grape, pit ok</t>
  </si>
  <si>
    <t xml:space="preserve">  Central Isthmus   Pit Ok</t>
  </si>
  <si>
    <t xml:space="preserve">  no pit   DY17 NW isthmus</t>
  </si>
  <si>
    <t>561</t>
  </si>
  <si>
    <t xml:space="preserve">  N Beach, No pit</t>
  </si>
  <si>
    <t>68A01D4</t>
  </si>
  <si>
    <t xml:space="preserve">  Central NE </t>
  </si>
  <si>
    <t xml:space="preserve">  N Beach; New Pit #68A01D4</t>
  </si>
  <si>
    <t xml:space="preserve">  PIT 68A01D4 [Chuck &amp; Kirsten] isthmus</t>
  </si>
  <si>
    <t>6B378DA</t>
  </si>
  <si>
    <t xml:space="preserve">  NEW, NW Rocks  6.7 yrs?</t>
  </si>
  <si>
    <t xml:space="preserve">  pit 6B378DA. #3 toe broken</t>
  </si>
  <si>
    <t xml:space="preserve">  pit OK, Isthmus   </t>
  </si>
  <si>
    <t xml:space="preserve">  pit ok south beach feces</t>
  </si>
  <si>
    <t xml:space="preserve">  pit ok C197 Chuck; no ventral stripe</t>
  </si>
  <si>
    <t xml:space="preserve">  NB E78 swab pit ok </t>
  </si>
  <si>
    <t>45!</t>
  </si>
  <si>
    <t>781074B</t>
  </si>
  <si>
    <t xml:space="preserve">  New; skin collected; toes #41; forgot SVL/TL</t>
  </si>
  <si>
    <t xml:space="preserve">  pit 781074B, S Beach</t>
  </si>
  <si>
    <t xml:space="preserve">  pit ok, S Beach, skin</t>
  </si>
  <si>
    <t xml:space="preserve">  No location? pit ok</t>
  </si>
  <si>
    <t xml:space="preserve">  SB pit ok, E97 ultra=0  swab</t>
  </si>
  <si>
    <t>E420</t>
  </si>
  <si>
    <t xml:space="preserve">  pit ok 18.0+5.7 regen E420 swab ultra</t>
  </si>
  <si>
    <t>7CD49B0</t>
  </si>
  <si>
    <t xml:space="preserve">  New, No pit, toes, SW Isthmus</t>
  </si>
  <si>
    <t xml:space="preserve">   by cooler</t>
  </si>
  <si>
    <t xml:space="preserve">   no pit, S139, E Isthmus, no ventral; stripe  TL vol 15</t>
  </si>
  <si>
    <t xml:space="preserve">  Isthmus, G231, pit new 7CD49B0</t>
  </si>
  <si>
    <t xml:space="preserve"> 20.5 yrs?</t>
  </si>
  <si>
    <t>F64B6B</t>
  </si>
  <si>
    <t xml:space="preserve">  #F6-4B6B</t>
  </si>
  <si>
    <t xml:space="preserve">  new pit #F64B6B [wrong #?] EV14 N beach</t>
  </si>
  <si>
    <t>2905</t>
  </si>
  <si>
    <t xml:space="preserve">  isthmus, both pit tags working</t>
  </si>
  <si>
    <t>6364674</t>
  </si>
  <si>
    <t xml:space="preserve">  LS4 mid NW peninsula; new pit #6364674</t>
  </si>
  <si>
    <t xml:space="preserve">  just NW rocks peninsula  Pit Ok</t>
  </si>
  <si>
    <t>64B69D</t>
  </si>
  <si>
    <t>2540</t>
  </si>
  <si>
    <t xml:space="preserve">  wrong? maybe only sex wrong?</t>
  </si>
  <si>
    <t xml:space="preserve">  bit hard to probe</t>
  </si>
  <si>
    <t>2472</t>
  </si>
  <si>
    <t xml:space="preserve">  trans 64-B69D</t>
  </si>
  <si>
    <t xml:space="preserve">  felt pit tag; tail stubby</t>
  </si>
  <si>
    <t xml:space="preserve">  pit ok  stubby=38.5</t>
  </si>
  <si>
    <t>2273</t>
  </si>
  <si>
    <t xml:space="preserve">  pit ok stubby front beach</t>
  </si>
  <si>
    <t xml:space="preserve">   550/398 (nest)</t>
  </si>
  <si>
    <t xml:space="preserve">  stubby tail = 39.2</t>
  </si>
  <si>
    <t xml:space="preserve">      546/405   (nest)</t>
  </si>
  <si>
    <t xml:space="preserve">  Tail stubby = 39.4 emaciated NW isthmus</t>
  </si>
  <si>
    <t xml:space="preserve">  pit OK N Beach 2:20</t>
  </si>
  <si>
    <t xml:space="preserve">  new [Chuck &amp; Kirsten] W isthmus 7.6 yrs?</t>
  </si>
  <si>
    <t xml:space="preserve">  same?? I think so; male!</t>
  </si>
  <si>
    <t>6B34BA9</t>
  </si>
  <si>
    <t xml:space="preserve">  pit 6B34BA9  Male!</t>
  </si>
  <si>
    <t xml:space="preserve">  pit ok C193 Chuck; no ventral stripe</t>
  </si>
  <si>
    <t>7825F78</t>
  </si>
  <si>
    <t xml:space="preserve">  New, NO PIT, W Isthmus</t>
  </si>
  <si>
    <t xml:space="preserve">  tagged #7825F78, S of SW hill</t>
  </si>
  <si>
    <t xml:space="preserve">  stubby 13.5 yrs?</t>
  </si>
  <si>
    <t>78132EB</t>
  </si>
  <si>
    <t xml:space="preserve">  new  17.0+4.5 regen</t>
  </si>
  <si>
    <t xml:space="preserve">  17.8+4.4 regen  NW Peninsula </t>
  </si>
  <si>
    <t xml:space="preserve">  18.7+4.4 regen, pit 78132EB, N Beach</t>
  </si>
  <si>
    <t xml:space="preserve">  pit ok, Isthmus, 19.0+4.5 regen</t>
  </si>
  <si>
    <t xml:space="preserve">  Chuck pit ok 18.8+4.7 beach skinny ultra = 3</t>
  </si>
  <si>
    <t>2006-03-20</t>
  </si>
  <si>
    <t>68A30D8</t>
  </si>
  <si>
    <t xml:space="preserve">  new  no blood  "female"</t>
  </si>
  <si>
    <t xml:space="preserve">  N beach, new pit #68A30D8</t>
  </si>
  <si>
    <t xml:space="preserve">  PIT 68A30D8 [Chuck &amp; Kirsten] N beach</t>
  </si>
  <si>
    <t xml:space="preserve">  PIT OK  "females"</t>
  </si>
  <si>
    <t>1621</t>
  </si>
  <si>
    <t>3560</t>
  </si>
  <si>
    <t xml:space="preserve">  Pit OK, male!, West Rocks</t>
  </si>
  <si>
    <t>3735</t>
  </si>
  <si>
    <t xml:space="preserve">  NB</t>
  </si>
  <si>
    <t>4055</t>
  </si>
  <si>
    <t xml:space="preserve">  64 dorsal, 25 nuchal, photo 4, stubby tail,tip regrown, N. Beach pit ok</t>
  </si>
  <si>
    <t>4315</t>
  </si>
  <si>
    <t xml:space="preserve">  pit ok stub tail tip</t>
  </si>
  <si>
    <t>648981</t>
  </si>
  <si>
    <t>918</t>
  </si>
  <si>
    <t xml:space="preserve">  stubby (34.93)</t>
  </si>
  <si>
    <t>tail 36.2</t>
  </si>
  <si>
    <t xml:space="preserve">  stubby=37.0</t>
  </si>
  <si>
    <t xml:space="preserve">  trans 64-8981; stubby=37.0</t>
  </si>
  <si>
    <t xml:space="preserve">  trans ok;stubby = 37.2</t>
  </si>
  <si>
    <t xml:space="preserve">  pit ok 64-8981; tail tip turned up=38.0 </t>
  </si>
  <si>
    <t>7075EB</t>
  </si>
  <si>
    <t xml:space="preserve">  pit #70-75EB</t>
  </si>
  <si>
    <t xml:space="preserve">  MTF10 NW isthmus</t>
  </si>
  <si>
    <t>F56351</t>
  </si>
  <si>
    <t xml:space="preserve">   00-00F5-6351</t>
  </si>
  <si>
    <t xml:space="preserve"> trans F5-6351; stubby tail</t>
  </si>
  <si>
    <t>F564C0</t>
  </si>
  <si>
    <t xml:space="preserve">  #F5-64C0</t>
  </si>
  <si>
    <t xml:space="preserve">  pit OK, SS1 SW ocean beach</t>
  </si>
  <si>
    <t xml:space="preserve">  pit ok  EV8  N beach</t>
  </si>
  <si>
    <t xml:space="preserve">    isthmus, pit ok, 18.0+6.1 regen.</t>
  </si>
  <si>
    <t xml:space="preserve">  18.4+6.5 regen Left shoulder injured central isthmus</t>
  </si>
  <si>
    <t>951</t>
  </si>
  <si>
    <t xml:space="preserve">  pit OK 18.2+6.7 NW rocks peninsula </t>
  </si>
  <si>
    <t xml:space="preserve">  N beach, 18.7+6.9 regen, pit ok</t>
  </si>
  <si>
    <t xml:space="preserve">  pit ok, regen 18.5+7.0</t>
  </si>
  <si>
    <t xml:space="preserve">  18.5+6.7 regen. Pit ok </t>
  </si>
  <si>
    <t>1FBA4DB</t>
  </si>
  <si>
    <t xml:space="preserve"> no pit; recap? natmark? 14.5yrs?</t>
  </si>
  <si>
    <t xml:space="preserve">  pit 1FBA4DB </t>
  </si>
  <si>
    <t xml:space="preserve">  pit ok   Isthmus</t>
  </si>
  <si>
    <t>1FB9D3B</t>
  </si>
  <si>
    <t xml:space="preserve">  pit 1FB9D3B</t>
  </si>
  <si>
    <t xml:space="preserve">  pit OK, KK1 NW isthmus,#2 toe broken</t>
  </si>
  <si>
    <t xml:space="preserve">  pit ok  LL11 NW isthmus</t>
  </si>
  <si>
    <t xml:space="preserve"> isthmus, pit ok</t>
  </si>
  <si>
    <t xml:space="preserve">  NW of beach   pit ok</t>
  </si>
  <si>
    <t>1573</t>
  </si>
  <si>
    <t xml:space="preserve">  pit OK  N beach  3:00</t>
  </si>
  <si>
    <t>1627</t>
  </si>
  <si>
    <t>6325E75</t>
  </si>
  <si>
    <t xml:space="preserve"> # 40 toenail broken  new 8.5 or 9.5 yrs?</t>
  </si>
  <si>
    <t xml:space="preserve">  21.5+2.1 regen; pit #6325E75 LJ1halfway to N end</t>
  </si>
  <si>
    <t>5/0C</t>
  </si>
  <si>
    <t>78106B0</t>
  </si>
  <si>
    <t xml:space="preserve">  New, No Pit, skin, camp, toes</t>
  </si>
  <si>
    <t xml:space="preserve">  tagged #78106B0, sea grape, skin, S120</t>
  </si>
  <si>
    <t xml:space="preserve">  pit ok, C75, no ventral stripe</t>
  </si>
  <si>
    <t xml:space="preserve">  Chuck pit ok beach</t>
  </si>
  <si>
    <t>50/0</t>
  </si>
  <si>
    <t xml:space="preserve">  pit ok, NB  SH ultra 0+0 imm</t>
  </si>
  <si>
    <t xml:space="preserve">  NB E72 pit ok ultra=5</t>
  </si>
  <si>
    <t>780FFD6</t>
  </si>
  <si>
    <t xml:space="preserve">  New; toes #42;  skin collected</t>
  </si>
  <si>
    <t xml:space="preserve">  pit 780FFD6, north Beach Isthmus</t>
  </si>
  <si>
    <t>E377</t>
  </si>
  <si>
    <t xml:space="preserve">  pit ok E377 swab ultra </t>
  </si>
  <si>
    <t>7ABCF44</t>
  </si>
  <si>
    <t xml:space="preserve">  new, NB, toes saved #2, tail stubby   </t>
  </si>
  <si>
    <t xml:space="preserve">  NB E83 22.8+0.8, New pit 7ABCF44 #3 toe broken</t>
  </si>
  <si>
    <t>Q42</t>
  </si>
  <si>
    <t>Digits #0, 50; swab; stub tail tip; west isthmus</t>
  </si>
  <si>
    <t>pit ok little stubby tail</t>
  </si>
  <si>
    <t>F884DB</t>
  </si>
  <si>
    <t xml:space="preserve">  trans F8-84DB</t>
  </si>
  <si>
    <t xml:space="preserve">  New; toes #43; skin collected</t>
  </si>
  <si>
    <t xml:space="preserve">  #50 natural 18.5 yrs?</t>
  </si>
  <si>
    <t>54.61</t>
  </si>
  <si>
    <t>3687</t>
  </si>
  <si>
    <t xml:space="preserve">  middorsal gap in spines + scar</t>
  </si>
  <si>
    <t>3782</t>
  </si>
  <si>
    <t>54.29</t>
  </si>
  <si>
    <t>2505</t>
  </si>
  <si>
    <t xml:space="preserve">   2505! scar midback; poor shape</t>
  </si>
  <si>
    <t>F5A400</t>
  </si>
  <si>
    <t xml:space="preserve"> "new" 9.5 yrs?</t>
  </si>
  <si>
    <t>2503</t>
  </si>
  <si>
    <t>3075</t>
  </si>
  <si>
    <t>2885</t>
  </si>
  <si>
    <t xml:space="preserve">  tail: 27.7+4.8 regen; trans F5-A400</t>
  </si>
  <si>
    <t xml:space="preserve">  27.5+5.5  pit ok</t>
  </si>
  <si>
    <t xml:space="preserve">  pit OK, AL4 just NE isthmus, 27.7+5.9 regen</t>
  </si>
  <si>
    <t>F750DA</t>
  </si>
  <si>
    <t xml:space="preserve">  trans F7-50DA</t>
  </si>
  <si>
    <t xml:space="preserve">  pit OK, isthmus</t>
  </si>
  <si>
    <t xml:space="preserve">   526/420 (nest)</t>
  </si>
  <si>
    <t>1226</t>
  </si>
  <si>
    <t xml:space="preserve">  pit ok  LL2 S isthmus</t>
  </si>
  <si>
    <t xml:space="preserve">  SW beach  Pit Ok</t>
  </si>
  <si>
    <t>7815B2E</t>
  </si>
  <si>
    <t xml:space="preserve">  New; toes #45; #2 toe broken; skin collected</t>
  </si>
  <si>
    <t xml:space="preserve">  pit 7815B2E, SVL and TL forgotten, camp</t>
  </si>
  <si>
    <t xml:space="preserve">  pit ok north beach</t>
  </si>
  <si>
    <t xml:space="preserve">  19.9+5.0 regen, Sea Grape pit ok</t>
  </si>
  <si>
    <t xml:space="preserve">  21.5+5.6  pit ok  stub tail</t>
  </si>
  <si>
    <t>825F642</t>
  </si>
  <si>
    <t xml:space="preserve">  new no pit, Isthmus, toe vial #13</t>
  </si>
  <si>
    <t>1262</t>
  </si>
  <si>
    <t>1EA280</t>
  </si>
  <si>
    <t>1341</t>
  </si>
  <si>
    <t xml:space="preserve">  transp 00-001E-A280</t>
  </si>
  <si>
    <t>1784</t>
  </si>
  <si>
    <t xml:space="preserve">  00-001E-A280</t>
  </si>
  <si>
    <t xml:space="preserve">  trans 1E-A280</t>
  </si>
  <si>
    <t>2292</t>
  </si>
  <si>
    <t xml:space="preserve">  trans ok; tail stubby=41.0</t>
  </si>
  <si>
    <t xml:space="preserve">  pit ok; stubby tail</t>
  </si>
  <si>
    <t xml:space="preserve">   tail stubby, NW isthmus</t>
  </si>
  <si>
    <t xml:space="preserve">  TL=44.2 (stubby) NW isthmus</t>
  </si>
  <si>
    <t>7077A1</t>
  </si>
  <si>
    <t xml:space="preserve">  new  20.5+2.7 regen 12.5 yrs?</t>
  </si>
  <si>
    <t xml:space="preserve">  tail: 20.6+2.7 regen; #7 broken</t>
  </si>
  <si>
    <t xml:space="preserve">  21.7+2.6 regen; #70-77A1</t>
  </si>
  <si>
    <t xml:space="preserve">  22.5+2.7 regen;  pit ok</t>
  </si>
  <si>
    <t xml:space="preserve">  23.1+2.7 regen; KK2 just NW isthmus; pit ok</t>
  </si>
  <si>
    <t xml:space="preserve">  24.0+2.5 regen;pit ok; MD2 just NW isthmus</t>
  </si>
  <si>
    <t xml:space="preserve">      548/390   (nest)</t>
  </si>
  <si>
    <t xml:space="preserve">  isthmus, pit ok, 23.9+2.3 regen</t>
  </si>
  <si>
    <t xml:space="preserve">  23.6+2.5 regen  isthmus N Beach Pit Ok </t>
  </si>
  <si>
    <t>7AC2FFF</t>
  </si>
  <si>
    <t xml:space="preserve">  New; toes #46; skin collected</t>
  </si>
  <si>
    <t xml:space="preserve">  No pit, John Photoed, male!, S Beach</t>
  </si>
  <si>
    <t xml:space="preserve">  SE of SW Hill, skin</t>
  </si>
  <si>
    <t xml:space="preserve">  N. Beach pit 7AC2FFF</t>
  </si>
  <si>
    <t xml:space="preserve">  regen "female" 16.5 yrs?</t>
  </si>
  <si>
    <t xml:space="preserve">  regen "male!"</t>
  </si>
  <si>
    <t>1FA6B7D</t>
  </si>
  <si>
    <t xml:space="preserve">   new 13.5 yrs?</t>
  </si>
  <si>
    <t xml:space="preserve">   20-30 web toes</t>
  </si>
  <si>
    <t xml:space="preserve">  #1FA6B7D GRS2</t>
  </si>
  <si>
    <t xml:space="preserve">  CY15+??</t>
  </si>
  <si>
    <t xml:space="preserve">  SW rocks  Pit Ok</t>
  </si>
  <si>
    <t xml:space="preserve">  38.9 stubby pit OK central isthmus 3:13</t>
  </si>
  <si>
    <t xml:space="preserve">  N beach, pit ok, prolapsed cloaca [Chuck/KH] </t>
  </si>
  <si>
    <t xml:space="preserve">   Dead on ishthmus</t>
  </si>
  <si>
    <t>6B3624A</t>
  </si>
  <si>
    <t xml:space="preserve">  new 6.7 yrs?</t>
  </si>
  <si>
    <t>Captured on Leaf 4.9.2026</t>
  </si>
  <si>
    <t xml:space="preserve">  pit 6B3624A</t>
  </si>
  <si>
    <t>7828B1A</t>
  </si>
  <si>
    <t xml:space="preserve">  new  8.7 yrs?</t>
  </si>
  <si>
    <t xml:space="preserve">  New pit 7828B1A, skin, West Isthmus</t>
  </si>
  <si>
    <t>Digits #3, 50; west end feeding beach; John has as female; I did not sex but there was a hemi bulge</t>
  </si>
  <si>
    <t>7ACC01E</t>
  </si>
  <si>
    <t xml:space="preserve">  11.5+3.5; new; toes #47; skin collected</t>
  </si>
  <si>
    <t xml:space="preserve">  13.7+3.9 regen, NO PIT, camp "female"</t>
  </si>
  <si>
    <t xml:space="preserve">  no pit, Isthmus, 15.5+4.3 regen male!</t>
  </si>
  <si>
    <t xml:space="preserve">  no pit, 15.6+4.3 regen, vague ventral stripe</t>
  </si>
  <si>
    <t xml:space="preserve">  no PIT C207 Chuck; vague stripe; nr camp 16.1+4.8 regen</t>
  </si>
  <si>
    <t>603</t>
  </si>
  <si>
    <t xml:space="preserve">  16.8+4.7 regen, NE Beach pit 7ACC01E</t>
  </si>
  <si>
    <t xml:space="preserve">  19.5+5.5 pit ok stub tail</t>
  </si>
  <si>
    <t xml:space="preserve">  20.6+5.8 regen, Isthmus, pit ok G224</t>
  </si>
  <si>
    <t xml:space="preserve">  new  #6 toe swollen 8.5 yrs?</t>
  </si>
  <si>
    <t xml:space="preserve">   18.1+4.5 regen</t>
  </si>
  <si>
    <t>6365AE4</t>
  </si>
  <si>
    <t xml:space="preserve">  new; JK3 NW end peninsula 11.7 yrs?</t>
  </si>
  <si>
    <t xml:space="preserve">  NW, new pit 6365AE4</t>
  </si>
  <si>
    <t>7811116</t>
  </si>
  <si>
    <t xml:space="preserve">  New; toes #49</t>
  </si>
  <si>
    <t xml:space="preserve">  New pit 7811116, South of SW Hills</t>
  </si>
  <si>
    <t xml:space="preserve">  pit ok C209 Chuck; no stripe; NW beach</t>
  </si>
  <si>
    <t xml:space="preserve">  Isthmus, skin pit ok</t>
  </si>
  <si>
    <t>Q83</t>
  </si>
  <si>
    <t>Digits # 5, 0, 50; swab; 0927 hours processed; west end feeding beach</t>
  </si>
  <si>
    <t>E380</t>
  </si>
  <si>
    <t xml:space="preserve">  pit ok E380 swab ultra</t>
  </si>
  <si>
    <t>782A70D</t>
  </si>
  <si>
    <t xml:space="preserve">  new, tagged #782A70D, Isthmus, toe vial #17</t>
  </si>
  <si>
    <t>F74671</t>
  </si>
  <si>
    <t xml:space="preserve">  trans F7-4671</t>
  </si>
  <si>
    <t>6362B6</t>
  </si>
  <si>
    <t>1334</t>
  </si>
  <si>
    <t xml:space="preserve">  #63-62B6</t>
  </si>
  <si>
    <t xml:space="preserve">  pit ok; tail tip stub?</t>
  </si>
  <si>
    <t xml:space="preserve">  New, NO PIT, #3 toe broken, Isthmus</t>
  </si>
  <si>
    <t xml:space="preserve">  New, NO PIT, S of SW Hills</t>
  </si>
  <si>
    <t>68A0801</t>
  </si>
  <si>
    <t xml:space="preserve">  fem?  blood  new</t>
  </si>
  <si>
    <t xml:space="preserve">  N beach, new pit #68A0801</t>
  </si>
  <si>
    <t xml:space="preserve">  PIT 68A0801 [Chuck &amp; Kirsten] N beach</t>
  </si>
  <si>
    <t>6324E6C</t>
  </si>
  <si>
    <t xml:space="preserve">  female?; new</t>
  </si>
  <si>
    <t xml:space="preserve">  #8 broke beach</t>
  </si>
  <si>
    <t xml:space="preserve">  N beach</t>
  </si>
  <si>
    <t xml:space="preserve">  NW rocks, new pit 6324E6C</t>
  </si>
  <si>
    <t xml:space="preserve">  1/4 way up NW peninsula pit ok </t>
  </si>
  <si>
    <t xml:space="preserve">  pit OK NW beach</t>
  </si>
  <si>
    <t>64B8CE</t>
  </si>
  <si>
    <t xml:space="preserve">  #64-B8CE J2=??</t>
  </si>
  <si>
    <t xml:space="preserve">  pit ok;  EV12 N beach</t>
  </si>
  <si>
    <t xml:space="preserve">  pit OK North beach</t>
  </si>
  <si>
    <t xml:space="preserve">  PIT OK, major scar on bottom of tail</t>
  </si>
  <si>
    <t>2003</t>
  </si>
  <si>
    <t>2345</t>
  </si>
  <si>
    <t xml:space="preserve">  Pit ok; Male!  blood</t>
  </si>
  <si>
    <t xml:space="preserve">  Pit OK, scar halfway down tail, E Peninsula </t>
  </si>
  <si>
    <t xml:space="preserve">  recap, pit ok, camp, S114, scar on tail</t>
  </si>
  <si>
    <t xml:space="preserve">  pit ok, C66, 5 small black dots ventrally</t>
  </si>
  <si>
    <t>982000409784661</t>
  </si>
  <si>
    <t xml:space="preserve">  new, no pit, Isthmus, toe vial #16</t>
  </si>
  <si>
    <t xml:space="preserve">  Chuck beach new pit = 982000409784661</t>
  </si>
  <si>
    <t>feeding beach west rocks, check sex</t>
  </si>
  <si>
    <t>42.28</t>
  </si>
  <si>
    <t xml:space="preserve"> scars on rt tail</t>
  </si>
  <si>
    <t>4376</t>
  </si>
  <si>
    <t>4410</t>
  </si>
  <si>
    <t>2393</t>
  </si>
  <si>
    <t>3315</t>
  </si>
  <si>
    <t xml:space="preserve"> 50 recut; scars on rt tail</t>
  </si>
  <si>
    <t xml:space="preserve"> scars on rt tail, recut#50</t>
  </si>
  <si>
    <t>3911</t>
  </si>
  <si>
    <t xml:space="preserve"> #50 prtly grown/crooked</t>
  </si>
  <si>
    <t>1FA3D38</t>
  </si>
  <si>
    <t xml:space="preserve">  pit 1FA3D38  #3 &amp; 9 toes broken</t>
  </si>
  <si>
    <t xml:space="preserve">  pit ok  DY13 just NW isthmus</t>
  </si>
  <si>
    <t xml:space="preserve">  NE  shore isthmus  Pit ok</t>
  </si>
  <si>
    <t xml:space="preserve">  pit OK N beach   2:43</t>
  </si>
  <si>
    <t xml:space="preserve">  pit ok  wt may be wrong</t>
  </si>
  <si>
    <t>82584F</t>
  </si>
  <si>
    <t xml:space="preserve">  NEW toes #34, Isthmus  </t>
  </si>
  <si>
    <t>recap new pit 825894F</t>
  </si>
  <si>
    <t>11.43</t>
  </si>
  <si>
    <t xml:space="preserve">  #9 natural</t>
  </si>
  <si>
    <t>825FAB7</t>
  </si>
  <si>
    <t xml:space="preserve">  NEW toes #28, NW Beach female?</t>
  </si>
  <si>
    <t>Q52</t>
  </si>
  <si>
    <t>Digits #9, 50; swab; SW isthmus</t>
  </si>
  <si>
    <t xml:space="preserve">  JK4 NW end; left forearm broken</t>
  </si>
  <si>
    <t>1FA72D8</t>
  </si>
  <si>
    <t xml:space="preserve">   new  pit 1FA72D8 17.5 yrs?</t>
  </si>
  <si>
    <t xml:space="preserve">    NW isthmus</t>
  </si>
  <si>
    <t xml:space="preserve">  PIT OK, blood #140</t>
  </si>
  <si>
    <t xml:space="preserve">  pit ok, Isthmus, skin, skinny</t>
  </si>
  <si>
    <t>F7528D</t>
  </si>
  <si>
    <t xml:space="preserve">  meant to mark"160" 10.5 yrs?</t>
  </si>
  <si>
    <t>48.42</t>
  </si>
  <si>
    <t>2072</t>
  </si>
  <si>
    <t>2600</t>
  </si>
  <si>
    <t xml:space="preserve">  trans F7-528D</t>
  </si>
  <si>
    <t xml:space="preserve">  NW isthmus at beach; pit ok</t>
  </si>
  <si>
    <t>6/0B</t>
  </si>
  <si>
    <t>1FA58A7</t>
  </si>
  <si>
    <t xml:space="preserve">  pit 1FA58A7</t>
  </si>
  <si>
    <t xml:space="preserve">  pit ok scar lft chest, S rocks E side </t>
  </si>
  <si>
    <t xml:space="preserve">   dead carcass; IFA58A7 LM6 NW end</t>
  </si>
  <si>
    <t xml:space="preserve">  tagged #78106BB, Rocks NE of S Beach, skin</t>
  </si>
  <si>
    <t xml:space="preserve">  pit ok C196 Chuck; no ventral stripe</t>
  </si>
  <si>
    <t xml:space="preserve">  South of sea grape pit ok</t>
  </si>
  <si>
    <t xml:space="preserve">  Chuck pit ok beach ultra = 3</t>
  </si>
  <si>
    <t>Q57</t>
  </si>
  <si>
    <t>Digits #6,0; Swab; Digits 60, 70 fresh nail injury with blood; digit 100 chronic digit despacement; sea grape feeding beach</t>
  </si>
  <si>
    <t>dead, can't find pit</t>
  </si>
  <si>
    <t>7ACD1AF</t>
  </si>
  <si>
    <t>7CD7ECA</t>
  </si>
  <si>
    <t xml:space="preserve">  New; toes #50; #8 toe broken</t>
  </si>
  <si>
    <t xml:space="preserve">  No pit, #3 and 8 toes broken, Isthmus</t>
  </si>
  <si>
    <t xml:space="preserve">  NW Beach, #2 nail gone pit 7ACD1AF</t>
  </si>
  <si>
    <t xml:space="preserve">  NB E93, #8 toe broken, swab, pit ok 7ACD1AF ultra=4</t>
  </si>
  <si>
    <t>Q28</t>
  </si>
  <si>
    <t>Digits #0, 60; swab; digit #8 kinked; poop #3; 7-year apple on chin; west rocks of isthmus; 3 follices</t>
  </si>
  <si>
    <t>E397</t>
  </si>
  <si>
    <t xml:space="preserve">  new pit 7CD7ECA E397 swab old pit bad ultra</t>
  </si>
  <si>
    <t>60/10/0A</t>
  </si>
  <si>
    <t>pit ok #8 toe broken, was 60/0A</t>
  </si>
  <si>
    <t xml:space="preserve">  natural mark?! 12.5 yrs?</t>
  </si>
  <si>
    <t>7ACB5BE</t>
  </si>
  <si>
    <t xml:space="preserve">  New; toes #51; skin collected</t>
  </si>
  <si>
    <t xml:space="preserve">  NO PIT, N Beach</t>
  </si>
  <si>
    <t xml:space="preserve">  no pit, location:?  SO ultra 0+0 imm</t>
  </si>
  <si>
    <t xml:space="preserve">  N. Beach pit 7ACB5BE</t>
  </si>
  <si>
    <t xml:space="preserve">  Chuck beach pit ok ultra=6 big </t>
  </si>
  <si>
    <t xml:space="preserve">  Isthmus, pit ok  G229 ultra=0</t>
  </si>
  <si>
    <t>E402</t>
  </si>
  <si>
    <t xml:space="preserve">  pit ok E402 swab ultra</t>
  </si>
  <si>
    <t>7839B7E</t>
  </si>
  <si>
    <t xml:space="preserve">  new, no pit, Isthmus, toe vial #21</t>
  </si>
  <si>
    <t xml:space="preserve">  no PIT C183 Chuck; no ventral stripe</t>
  </si>
  <si>
    <t xml:space="preserve">  Isthmus pit 7839B7E</t>
  </si>
  <si>
    <t xml:space="preserve">  #60 natural 13.5 yrs?</t>
  </si>
  <si>
    <t>F69948</t>
  </si>
  <si>
    <t xml:space="preserve">  00-00F6-9948</t>
  </si>
  <si>
    <t xml:space="preserve">  trans F6-9948</t>
  </si>
  <si>
    <t xml:space="preserve">  center isthmus</t>
  </si>
  <si>
    <t>2224</t>
  </si>
  <si>
    <t xml:space="preserve">  Central Isthmus  Pit Ok</t>
  </si>
  <si>
    <t xml:space="preserve">  CJK1 NW end peninsula</t>
  </si>
  <si>
    <t>12.4</t>
  </si>
  <si>
    <t xml:space="preserve">  NEW Palm Tree, toes #29</t>
  </si>
  <si>
    <t>7817AAF</t>
  </si>
  <si>
    <t xml:space="preserve">  New; toes #52; some skin collected; 9.0+3.5</t>
  </si>
  <si>
    <t xml:space="preserve">  12.5+4.4 regen, N Beach, skin</t>
  </si>
  <si>
    <t xml:space="preserve">  pit #7817AAF, NB, 14.2+4.9 S128 ultra 0+0 imm</t>
  </si>
  <si>
    <t xml:space="preserve">  16.3+5.4 regen, N. Beach pit ok</t>
  </si>
  <si>
    <t>Q35</t>
  </si>
  <si>
    <t>Digits #2, 0, 60; swab for diet; isthmus; John records as female but we saw hemipenes</t>
  </si>
  <si>
    <t>this is 62/0A and a female.</t>
  </si>
  <si>
    <t>E382</t>
  </si>
  <si>
    <t xml:space="preserve">  pit ok 20.0+6.3 regen E382 ultra swab</t>
  </si>
  <si>
    <t>pit ok, growth on right side and covered by skin, scar on left side, Dan took photos</t>
  </si>
  <si>
    <t>64B43A</t>
  </si>
  <si>
    <t xml:space="preserve">  tailtip upturned  new</t>
  </si>
  <si>
    <t xml:space="preserve">  00-0064-B43A</t>
  </si>
  <si>
    <t xml:space="preserve">  trans 64-B43A</t>
  </si>
  <si>
    <t xml:space="preserve">  pit ok upper beach center</t>
  </si>
  <si>
    <t xml:space="preserve">  N beach; pit ok</t>
  </si>
  <si>
    <t>F6944F</t>
  </si>
  <si>
    <t xml:space="preserve">  trans F6-944F</t>
  </si>
  <si>
    <t>7838F7B</t>
  </si>
  <si>
    <t xml:space="preserve">  New, No pit, West Isthmus</t>
  </si>
  <si>
    <t xml:space="preserve">  N. Beach pit 7838F7B</t>
  </si>
  <si>
    <t xml:space="preserve">  NB E80 swab ultra=0 immature</t>
  </si>
  <si>
    <t>Q24</t>
  </si>
  <si>
    <t>Digits #2, 60; swab, west side of isthmus; 0 follicles</t>
  </si>
  <si>
    <t>E409</t>
  </si>
  <si>
    <t xml:space="preserve">  pit ok E409 swab ultra</t>
  </si>
  <si>
    <t>62E</t>
  </si>
  <si>
    <t>982091061237819</t>
  </si>
  <si>
    <t>Q26</t>
  </si>
  <si>
    <t>swab; west end feeding beach</t>
  </si>
  <si>
    <t>E374</t>
  </si>
  <si>
    <t xml:space="preserve">  Pit ok 982091061237819 UC E374 swab no clip</t>
  </si>
  <si>
    <t>7818612</t>
  </si>
  <si>
    <t xml:space="preserve">  New; toes #53</t>
  </si>
  <si>
    <t xml:space="preserve">  New pit 7818612,  skin, West Isthmus</t>
  </si>
  <si>
    <t xml:space="preserve">  NW Beach, skin pit ok</t>
  </si>
  <si>
    <t xml:space="preserve">  "female" 7.5 yrs?</t>
  </si>
  <si>
    <t>649550</t>
  </si>
  <si>
    <t xml:space="preserve">  #64-9550</t>
  </si>
  <si>
    <t>6FB94C1</t>
  </si>
  <si>
    <t xml:space="preserve">  pit 6FB94C1</t>
  </si>
  <si>
    <t xml:space="preserve">  no pit, Isthmus S108</t>
  </si>
  <si>
    <t xml:space="preserve">  location? pit ok</t>
  </si>
  <si>
    <t>780ACC0</t>
  </si>
  <si>
    <t xml:space="preserve">  New, No pit, camp </t>
  </si>
  <si>
    <t xml:space="preserve">  pit 780ACC0 north beach</t>
  </si>
  <si>
    <t xml:space="preserve">  Photo 1, N Beach, skin pit ok</t>
  </si>
  <si>
    <t xml:space="preserve">  pit ok  "male"</t>
  </si>
  <si>
    <t>78275B7</t>
  </si>
  <si>
    <t xml:space="preserve">  New; toes #55</t>
  </si>
  <si>
    <t xml:space="preserve">  tagged #78275B7, Isthmus</t>
  </si>
  <si>
    <t xml:space="preserve">  West Isth pit ok ultra=5</t>
  </si>
  <si>
    <t xml:space="preserve"> 18.5 yrs?</t>
  </si>
  <si>
    <t>6340BA2</t>
  </si>
  <si>
    <t xml:space="preserve">  MGB11 W central isthmus; new pit #6340BA2</t>
  </si>
  <si>
    <t>754A9E2</t>
  </si>
  <si>
    <t xml:space="preserve">  New pit 754A9E2; skin collected</t>
  </si>
  <si>
    <t xml:space="preserve">  S Beach, skin pit ok</t>
  </si>
  <si>
    <t>Q22</t>
  </si>
  <si>
    <t>Digits #4, 60; swab; middle isthmus</t>
  </si>
  <si>
    <t>dead carcass found</t>
  </si>
  <si>
    <t>Q90</t>
  </si>
  <si>
    <t>swab; 1046 process time; west end feeding beach</t>
  </si>
  <si>
    <t>780CC88</t>
  </si>
  <si>
    <t xml:space="preserve">  New; toes #57</t>
  </si>
  <si>
    <t xml:space="preserve">  New Pit 780CC88, skin, West Ridge</t>
  </si>
  <si>
    <t xml:space="preserve">  pit ok, location:?  female!</t>
  </si>
  <si>
    <t xml:space="preserve">  pit ok C205 Chuck; no stripe; NW beach</t>
  </si>
  <si>
    <t xml:space="preserve">    pit ok</t>
  </si>
  <si>
    <t xml:space="preserve">  NB E106 no swab pit ok ultra=8</t>
  </si>
  <si>
    <t xml:space="preserve">  new, Isthmus, John photo, skin</t>
  </si>
  <si>
    <t>7082A1</t>
  </si>
  <si>
    <t xml:space="preserve">  trans 7082A1; #8 toe broken</t>
  </si>
  <si>
    <t xml:space="preserve">  on ridge E central isthmus</t>
  </si>
  <si>
    <t xml:space="preserve">  W rocks, pit ok, #8 healed [Chuck/ Kirsten]</t>
  </si>
  <si>
    <t xml:space="preserve">  NW rocks, pit ok</t>
  </si>
  <si>
    <t xml:space="preserve">  PIT 7082A1 [Chuck &amp; Kirsten] NW beach</t>
  </si>
  <si>
    <t>68A266F</t>
  </si>
  <si>
    <t xml:space="preserve">  new; CY52 NW isthmus</t>
  </si>
  <si>
    <t xml:space="preserve">  N beach, new pit #68A266F</t>
  </si>
  <si>
    <t xml:space="preserve">  PIT 68A266F [Chuck &amp; Kirsten] N beach</t>
  </si>
  <si>
    <t xml:space="preserve">  juv</t>
  </si>
  <si>
    <t>956</t>
  </si>
  <si>
    <t>6B3E82A</t>
  </si>
  <si>
    <t xml:space="preserve">  John forgot to measure, new iguana</t>
  </si>
  <si>
    <t xml:space="preserve">  NO PIT [Chuck &amp; Kirsten]  SW rocks</t>
  </si>
  <si>
    <t xml:space="preserve">  pit 6B3E82A   East rocks.</t>
  </si>
  <si>
    <t xml:space="preserve">  pit ok south beach</t>
  </si>
  <si>
    <t xml:space="preserve">  SB E98 pit ok swab ultra=0</t>
  </si>
  <si>
    <t xml:space="preserve">  pit ok E436?</t>
  </si>
  <si>
    <t>7AC8B07</t>
  </si>
  <si>
    <t xml:space="preserve">  New NB E71 no pit no swab  toes #49</t>
  </si>
  <si>
    <t>Q25</t>
  </si>
  <si>
    <t>Digits #6,60; Swab; West rocks of isthmus</t>
  </si>
  <si>
    <t>E378</t>
  </si>
  <si>
    <t xml:space="preserve">  New pit 7AC8B07 E378 swab</t>
  </si>
  <si>
    <t xml:space="preserve">  new; from female 194</t>
  </si>
  <si>
    <t xml:space="preserve">  NEW 8.8+1.2 regen, Toes #30, Isthmus </t>
  </si>
  <si>
    <t>1566</t>
  </si>
  <si>
    <t xml:space="preserve">   growth too fast from last time?</t>
  </si>
  <si>
    <t>3420</t>
  </si>
  <si>
    <t>7824DE2</t>
  </si>
  <si>
    <t xml:space="preserve">  New Pit 7824DE2, skin, female?, East Ridge</t>
  </si>
  <si>
    <t xml:space="preserve">  E Peninsula, skin, #80+90+8 toes broken</t>
  </si>
  <si>
    <t xml:space="preserve">  female?, Isthmus    pit ok</t>
  </si>
  <si>
    <t xml:space="preserve">  Chuck pit ok beach ultra=0</t>
  </si>
  <si>
    <t>Q53</t>
  </si>
  <si>
    <t>Digits #8,60; swab; digit #80 kinked; middle isthmus</t>
  </si>
  <si>
    <t>982126056325645</t>
  </si>
  <si>
    <t>Q41</t>
  </si>
  <si>
    <t>New PIT; swab; west isthmus</t>
  </si>
  <si>
    <t xml:space="preserve">  pit OK 982126056325645 Chuck â€œEEEâ€</t>
  </si>
  <si>
    <t xml:space="preserve">  NEW Isthmus, toes #33</t>
  </si>
  <si>
    <t xml:space="preserve">    23.5 yrs?</t>
  </si>
  <si>
    <t>7059A7</t>
  </si>
  <si>
    <t xml:space="preserve">  trans 70-59A7</t>
  </si>
  <si>
    <t xml:space="preserve">  pit ok  CY12  NE isthmus</t>
  </si>
  <si>
    <t>2010-03-02</t>
  </si>
  <si>
    <t xml:space="preserve">  PIT 7059A7 [Chuck &amp; Kirsten] N beach</t>
  </si>
  <si>
    <t xml:space="preserve">  pit ok See 8/0B</t>
  </si>
  <si>
    <t>64BDE1</t>
  </si>
  <si>
    <t xml:space="preserve">  16.8+1.9 regen   new 8.5 yrs?</t>
  </si>
  <si>
    <t xml:space="preserve">  18.7+2.0 regen; #64-BDE1</t>
  </si>
  <si>
    <t xml:space="preserve">   19.8+2.5 regen; felt pit tag</t>
  </si>
  <si>
    <t xml:space="preserve">  20.5+2.8 regen  pit ok</t>
  </si>
  <si>
    <t xml:space="preserve">  pit OK, beach, 21.0+2.8 regen</t>
  </si>
  <si>
    <t xml:space="preserve">  20.6+2.8 regen  EV10 N beach</t>
  </si>
  <si>
    <t xml:space="preserve">  isthmus, pit ok, 21.0+ 3.0 regen.</t>
  </si>
  <si>
    <t xml:space="preserve">  22.2+3.0 regen  West central isthmus </t>
  </si>
  <si>
    <t>2051</t>
  </si>
  <si>
    <t xml:space="preserve">  23.0+3.0 pit ok Central isthmus</t>
  </si>
  <si>
    <t>1897</t>
  </si>
  <si>
    <t xml:space="preserve">  S beach, 23.5+3.1 regen, pit ok</t>
  </si>
  <si>
    <t>1998</t>
  </si>
  <si>
    <t xml:space="preserve">  regen tail 23.8+3.1</t>
  </si>
  <si>
    <t xml:space="preserve">  new 8.5 or 9.5 yrs?</t>
  </si>
  <si>
    <t>78106A8</t>
  </si>
  <si>
    <t xml:space="preserve">  NEW, toes in vial #136</t>
  </si>
  <si>
    <t xml:space="preserve">  Pit 78106A8, Isthmus</t>
  </si>
  <si>
    <t xml:space="preserve">  west end north beach</t>
  </si>
  <si>
    <t xml:space="preserve">  pit ok C206 Chuck; no stripe; NW beach </t>
  </si>
  <si>
    <t xml:space="preserve">  Chuck pit ok beach ultra=13</t>
  </si>
  <si>
    <t xml:space="preserve">  pit ok isthmus G225 ultra=??</t>
  </si>
  <si>
    <t>7ACD3DC</t>
  </si>
  <si>
    <t xml:space="preserve">  New, female? No pit, SW hill</t>
  </si>
  <si>
    <t xml:space="preserve">  Isthmus skin pit 7ACD3DC</t>
  </si>
  <si>
    <t>F56B12</t>
  </si>
  <si>
    <t>1FBA3D9</t>
  </si>
  <si>
    <t xml:space="preserve">  #F5-6B12</t>
  </si>
  <si>
    <t xml:space="preserve">  no signal; can't feel tag</t>
  </si>
  <si>
    <t xml:space="preserve">  no old tag, so new 1FBA3D9  </t>
  </si>
  <si>
    <t>1802</t>
  </si>
  <si>
    <t xml:space="preserve">  pit ok;   CY4 S central isthmus</t>
  </si>
  <si>
    <t>1791</t>
  </si>
  <si>
    <t xml:space="preserve">  Pit Ok   Central isthmus</t>
  </si>
  <si>
    <t>7ACCA94</t>
  </si>
  <si>
    <t xml:space="preserve">  New, female? S of SW Hill</t>
  </si>
  <si>
    <t xml:space="preserve">  W end of Isthmus  pit 7ACCA94 skin</t>
  </si>
  <si>
    <t xml:space="preserve">  W Isth, E102, swab, pit ok</t>
  </si>
  <si>
    <t>E419</t>
  </si>
  <si>
    <t xml:space="preserve">  pit ok E419 swab #9 toe broken</t>
  </si>
  <si>
    <t xml:space="preserve">  stubby = 31.12  female? 14.5or15.5yrs?</t>
  </si>
  <si>
    <t xml:space="preserve">  NEW W Isthmus, toes #36, female?</t>
  </si>
  <si>
    <t>7811C3E</t>
  </si>
  <si>
    <t xml:space="preserve">   New, male? Forgot BM, small chest bump</t>
  </si>
  <si>
    <t xml:space="preserve">  tagged #7811C3E, Isthmus, skin male!</t>
  </si>
  <si>
    <t xml:space="preserve">  pit ok, C71, no ventral stripe</t>
  </si>
  <si>
    <t xml:space="preserve">  NB E82, swab, pit ok </t>
  </si>
  <si>
    <t>Q30</t>
  </si>
  <si>
    <t>Digits #2,0,70; swab; poop #2</t>
  </si>
  <si>
    <t>F5D5B1</t>
  </si>
  <si>
    <t xml:space="preserve">  #90 toe broken</t>
  </si>
  <si>
    <t xml:space="preserve">  trans F5-D5B1</t>
  </si>
  <si>
    <t>F57813</t>
  </si>
  <si>
    <t xml:space="preserve">  new pit F57813, KK3 NW isthmus</t>
  </si>
  <si>
    <t xml:space="preserve">  DY11 just NW isthmus</t>
  </si>
  <si>
    <t>1539</t>
  </si>
  <si>
    <t xml:space="preserve">  N isthmus  pit ok</t>
  </si>
  <si>
    <t>2132</t>
  </si>
  <si>
    <t xml:space="preserve">  PIT OK Central beach 6:00</t>
  </si>
  <si>
    <t>3217</t>
  </si>
  <si>
    <t>7827DC0</t>
  </si>
  <si>
    <t>7827BC0</t>
  </si>
  <si>
    <t xml:space="preserve">  new; no pit; just NE isthmus 8.7 yrs?</t>
  </si>
  <si>
    <t xml:space="preserve">  blood #134</t>
  </si>
  <si>
    <t xml:space="preserve">  New Pit 7827DC0, #3 toe broken, camp   </t>
  </si>
  <si>
    <t xml:space="preserve">  pit #7827BC0, Isthmus, SS ultra 1+1</t>
  </si>
  <si>
    <t>7ACD56B</t>
  </si>
  <si>
    <t xml:space="preserve">  New, No pit, toes, Isthmus, female?</t>
  </si>
  <si>
    <t>196</t>
  </si>
  <si>
    <t xml:space="preserve">  no pit loc=? Skin</t>
  </si>
  <si>
    <t xml:space="preserve">  W end of Isthmus, skin pit 7ACD56B</t>
  </si>
  <si>
    <t xml:space="preserve">  Chuck pit ok isthmus ultra=3 large</t>
  </si>
  <si>
    <t xml:space="preserve">  S Beach pit ok ultra=0 immature</t>
  </si>
  <si>
    <t>E394</t>
  </si>
  <si>
    <t xml:space="preserve">  pit ok 25.4+1.2 E394 swab ultra</t>
  </si>
  <si>
    <t>pit okay</t>
  </si>
  <si>
    <t>1983-03-15</t>
  </si>
  <si>
    <t xml:space="preserve">  emaciated 11.5 yrs?</t>
  </si>
  <si>
    <t>706587</t>
  </si>
  <si>
    <t xml:space="preserve">  natural #3 made 73   new</t>
  </si>
  <si>
    <t xml:space="preserve">  #70-6587</t>
  </si>
  <si>
    <t xml:space="preserve">  DY57 NW isthmus; pit ok</t>
  </si>
  <si>
    <t>1474</t>
  </si>
  <si>
    <t xml:space="preserve">  Central isthmus   Pit Ok</t>
  </si>
  <si>
    <t>7ACG4E8</t>
  </si>
  <si>
    <t xml:space="preserve">  New, No pit, #9 toe broken, Isthmus</t>
  </si>
  <si>
    <t xml:space="preserve">  NO PIT C201 Chuck; no stripe; isthmus</t>
  </si>
  <si>
    <t xml:space="preserve">  #9 toe broken, W Isthmus pit 7ACG4E8</t>
  </si>
  <si>
    <t>E408</t>
  </si>
  <si>
    <t xml:space="preserve">  pit ok E408 swab</t>
  </si>
  <si>
    <t>7CD6408</t>
  </si>
  <si>
    <t xml:space="preserve">  new, Rocks NE of S Beach, toe vial #3, skin</t>
  </si>
  <si>
    <t xml:space="preserve">  Isthmus, G223, pit new 7CD6408 ultra=0 immature</t>
  </si>
  <si>
    <t>Q33</t>
  </si>
  <si>
    <t>Digits #4, 0, 70; Swab; 3 follicles</t>
  </si>
  <si>
    <t>E400</t>
  </si>
  <si>
    <t xml:space="preserve">  pit ok E400 swab ultra </t>
  </si>
  <si>
    <t>6363F65</t>
  </si>
  <si>
    <t xml:space="preserve">  new,  CY22 SW of beach 12.7 yrs?</t>
  </si>
  <si>
    <t xml:space="preserve">  isthmus, new pit 6363F65 </t>
  </si>
  <si>
    <t>NEW, toes #37, toe #9 broken, sea grape</t>
  </si>
  <si>
    <t>982000409784578</t>
  </si>
  <si>
    <t xml:space="preserve"> NEW no pit north beach  toe vial #174</t>
  </si>
  <si>
    <t xml:space="preserve">  C203 Chuck; no stripe; south beach</t>
  </si>
  <si>
    <t xml:space="preserve">  Chuck isthmus ultra=0 new pit = 982000409784578</t>
  </si>
  <si>
    <t>Digits #5,0,70; trapped by sea grape feeding beach; 3 follicles</t>
  </si>
  <si>
    <t>E384</t>
  </si>
  <si>
    <t xml:space="preserve">  pit ok isthmus E384?? swab ultra</t>
  </si>
  <si>
    <t>F50C2A</t>
  </si>
  <si>
    <t xml:space="preserve">  #F5-0C2A new</t>
  </si>
  <si>
    <t xml:space="preserve">  pit OK, isthmus AL1</t>
  </si>
  <si>
    <t xml:space="preserve">  pit ok  EV6 N beach</t>
  </si>
  <si>
    <t>1509</t>
  </si>
  <si>
    <t>1689</t>
  </si>
  <si>
    <t xml:space="preserve">  N isthmus Pit Ok</t>
  </si>
  <si>
    <t>1907</t>
  </si>
  <si>
    <t xml:space="preserve">  pit OK West central isthmus</t>
  </si>
  <si>
    <t>1FA77F8</t>
  </si>
  <si>
    <t xml:space="preserve">   Pit 1FA77F8</t>
  </si>
  <si>
    <t xml:space="preserve">  SW isthmus pit okay </t>
  </si>
  <si>
    <t xml:space="preserve">  SW rocks  pit ok (check wt)</t>
  </si>
  <si>
    <t xml:space="preserve">  pit OK SW isthmus 3:40</t>
  </si>
  <si>
    <t>Q88</t>
  </si>
  <si>
    <t>swab; 1023 processed time; SW isthmus</t>
  </si>
  <si>
    <t>pit ok no toe clips; check sex</t>
  </si>
  <si>
    <t>705D5D</t>
  </si>
  <si>
    <t xml:space="preserve">   #70-5D5D new 7.5 yrs?</t>
  </si>
  <si>
    <t xml:space="preserve">   pit ok B8 just NW isthmus</t>
  </si>
  <si>
    <t xml:space="preserve">    N Central Pit Ok</t>
  </si>
  <si>
    <t xml:space="preserve">   pit OK Central isthmus</t>
  </si>
  <si>
    <t>64CFA58</t>
  </si>
  <si>
    <t xml:space="preserve">  tip regen=26.8; new</t>
  </si>
  <si>
    <t xml:space="preserve">  27.2+0.7 regen  DY12 sea grape</t>
  </si>
  <si>
    <t xml:space="preserve">  27.6+0.7 regen  stubby NE shore Pit 64CFA58</t>
  </si>
  <si>
    <t xml:space="preserve">  28.0+0.6 Sea Grape 5:45</t>
  </si>
  <si>
    <t>701</t>
  </si>
  <si>
    <t xml:space="preserve">  N beach, 29.8+tail tip regen, pit ok</t>
  </si>
  <si>
    <t>813</t>
  </si>
  <si>
    <t xml:space="preserve">  pit ok 29.9 stubby tail</t>
  </si>
  <si>
    <t xml:space="preserve">  PIT OK, blood #118  stubby tail 29.6</t>
  </si>
  <si>
    <t xml:space="preserve">  pit ok. Tail stubby 29.5 #80 toe broken</t>
  </si>
  <si>
    <t xml:space="preserve">  Tail 31.0 stubby; toe #80 broken</t>
  </si>
  <si>
    <t xml:space="preserve">  Pit OK, stubby tail = 31.7, camp</t>
  </si>
  <si>
    <t>96905A</t>
  </si>
  <si>
    <t xml:space="preserve">  pit 96905A, B4 just NW isthmus</t>
  </si>
  <si>
    <t>1221</t>
  </si>
  <si>
    <t xml:space="preserve">  NW Rocks, PIT OK, blood #139</t>
  </si>
  <si>
    <t xml:space="preserve">  new 21.5 yrs?</t>
  </si>
  <si>
    <t>705D01</t>
  </si>
  <si>
    <t xml:space="preserve">  new #70-5D01 9.5 yrs?</t>
  </si>
  <si>
    <t>1FBD38F</t>
  </si>
  <si>
    <t xml:space="preserve">  new; #9 crooked  12.5yrs?</t>
  </si>
  <si>
    <t xml:space="preserve">  pit 1FBD38F  #9 toe broken</t>
  </si>
  <si>
    <t xml:space="preserve">  NW, pit ok, #9 toe broken</t>
  </si>
  <si>
    <t xml:space="preserve">  NEW E end of N Beach, toes #31, toe #9 broken</t>
  </si>
  <si>
    <t>Q36</t>
  </si>
  <si>
    <t>Digits #8, 70, 80; swab; digit #9 kinked; east isthmus</t>
  </si>
  <si>
    <t xml:space="preserve">   Dead carcass  </t>
  </si>
  <si>
    <t>1FA5A1E</t>
  </si>
  <si>
    <t xml:space="preserve">  pit 1FA5A1E</t>
  </si>
  <si>
    <t xml:space="preserve">  sea grape</t>
  </si>
  <si>
    <t xml:space="preserve">  NE rocks Pit Ok</t>
  </si>
  <si>
    <t xml:space="preserve">  E rocks, pit ok [Chuck and Kirsten]</t>
  </si>
  <si>
    <t>64CF51C</t>
  </si>
  <si>
    <t xml:space="preserve">  new #3 toe broken</t>
  </si>
  <si>
    <t xml:space="preserve">  #3 broken NEW PIT 64CF51C S of sea grape</t>
  </si>
  <si>
    <t xml:space="preserve">  pit ok. skinny</t>
  </si>
  <si>
    <t xml:space="preserve"> marked #57 8.5 yrs?</t>
  </si>
  <si>
    <t xml:space="preserve"> #50 toenail misshaped = regrown</t>
  </si>
  <si>
    <t xml:space="preserve"> 1" scar on left back</t>
  </si>
  <si>
    <t>1FA563A</t>
  </si>
  <si>
    <t xml:space="preserve">  #1FA563A camp</t>
  </si>
  <si>
    <t xml:space="preserve">  E rock beach side   pit ok</t>
  </si>
  <si>
    <t xml:space="preserve">  pit OK SE beach </t>
  </si>
  <si>
    <t xml:space="preserve"> Pit Ok, skin, camp</t>
  </si>
  <si>
    <t>F87CBD</t>
  </si>
  <si>
    <t xml:space="preserve">  #F8-7CBD, sex changed back to male</t>
  </si>
  <si>
    <t>669</t>
  </si>
  <si>
    <t>1C9A3B1</t>
  </si>
  <si>
    <t xml:space="preserve">  pit 1C9A3B1</t>
  </si>
  <si>
    <t xml:space="preserve">  S beach, pit ok [chuck and Kirsten]</t>
  </si>
  <si>
    <t>759</t>
  </si>
  <si>
    <t xml:space="preserve">  N beach, pit ok, #6 toenail broken</t>
  </si>
  <si>
    <t xml:space="preserve">  #6 clip new #6/8/0; pit ok</t>
  </si>
  <si>
    <t xml:space="preserve">  pit ok. #6 toenail missing</t>
  </si>
  <si>
    <t xml:space="preserve">  pit #1C9A3B1, E Rocks Ridge, tail slightly2 stubby [6/8/0]</t>
  </si>
  <si>
    <t xml:space="preserve">  tail bit stubby, NE Rocks (6/8/0B) pit ok</t>
  </si>
  <si>
    <t>Q45</t>
  </si>
  <si>
    <t>Digits #6, 8, 0; swab; stubtail tip; isthmus; 9 follicles</t>
  </si>
  <si>
    <t xml:space="preserve">  new, location: Isthmus, skin  toes #175</t>
  </si>
  <si>
    <t xml:space="preserve">  "male" 21.5 yrs?</t>
  </si>
  <si>
    <t xml:space="preserve">  #70 toe injured "male"</t>
  </si>
  <si>
    <t>2068</t>
  </si>
  <si>
    <t xml:space="preserve">  "male" </t>
  </si>
  <si>
    <t>64DOD9E</t>
  </si>
  <si>
    <t xml:space="preserve">   new 10.5 yrs?</t>
  </si>
  <si>
    <t xml:space="preserve">   SLK3 far NE end</t>
  </si>
  <si>
    <t xml:space="preserve">   Pit 64DOD9E  NE end of peninsula </t>
  </si>
  <si>
    <t>6B35CEE</t>
  </si>
  <si>
    <t xml:space="preserve">  new  MGB9</t>
  </si>
  <si>
    <t xml:space="preserve">  West central</t>
  </si>
  <si>
    <t xml:space="preserve">  NO PIT [Chuck &amp; Kirsten] SW rocks</t>
  </si>
  <si>
    <t xml:space="preserve">  pit 6B35CEE</t>
  </si>
  <si>
    <t>7AC5C11</t>
  </si>
  <si>
    <t>new, no pit Isthmus skin 19.4+1.1 toes #170</t>
  </si>
  <si>
    <t xml:space="preserve"> no pit, 19.7+1.4 regen, F43, no ventral stripe</t>
  </si>
  <si>
    <t xml:space="preserve">  W Isthmus, 21.5+1.6 regen pit 7AC5C11</t>
  </si>
  <si>
    <t xml:space="preserve">  Chuck pit ok isthmus 22.2+1.7 ultra=4</t>
  </si>
  <si>
    <t xml:space="preserve">  W Isth pit ok E89 23.1+1.3 ultra=0 immature swab</t>
  </si>
  <si>
    <t xml:space="preserve">  "juv" 9.5 yrs?</t>
  </si>
  <si>
    <t>2341</t>
  </si>
  <si>
    <t xml:space="preserve">  recap?</t>
  </si>
  <si>
    <t xml:space="preserve">  scar on right side base of tail</t>
  </si>
  <si>
    <t>64C409</t>
  </si>
  <si>
    <t xml:space="preserve">  #64-C409 camp</t>
  </si>
  <si>
    <t>7824B9D</t>
  </si>
  <si>
    <t xml:space="preserve">  new pit 7824B9D, camp</t>
  </si>
  <si>
    <t xml:space="preserve">  pit ok #60 toenail broken north beach</t>
  </si>
  <si>
    <t xml:space="preserve">  pit ok C190 Chuck; vague ventral stripe</t>
  </si>
  <si>
    <t>82812BF</t>
  </si>
  <si>
    <t xml:space="preserve">  New  W Isth E75, no swab, no pit  toes #48</t>
  </si>
  <si>
    <t>2019 sex wrong</t>
  </si>
  <si>
    <t>recap new pit 82812BF big scar on left side of tail</t>
  </si>
  <si>
    <t>825FBBC</t>
  </si>
  <si>
    <t>new, no pit, S Beach toe vial # 171</t>
  </si>
  <si>
    <t>recap new pit 825FBBC</t>
  </si>
  <si>
    <t>1FB1691</t>
  </si>
  <si>
    <t xml:space="preserve">  natural 80 made 82  new</t>
  </si>
  <si>
    <t xml:space="preserve">  pit 1FB1691</t>
  </si>
  <si>
    <t>64D128A</t>
  </si>
  <si>
    <t xml:space="preserve">   central isthmus</t>
  </si>
  <si>
    <t xml:space="preserve">  Pit 64D128A  W Central</t>
  </si>
  <si>
    <t>new, no pit, NB, skin toe vial #173</t>
  </si>
  <si>
    <t>1C998AE</t>
  </si>
  <si>
    <t xml:space="preserve">  #1C998AE camp</t>
  </si>
  <si>
    <t xml:space="preserve">  pit ok; DY15 just NE isthmus</t>
  </si>
  <si>
    <t xml:space="preserve">  S rocks  Pit Ok</t>
  </si>
  <si>
    <t xml:space="preserve">  N beach, pit OK  [Chuck and Kirsten]</t>
  </si>
  <si>
    <t>6DF5FB1</t>
  </si>
  <si>
    <t xml:space="preserve">  new #8 toe broken NW isthmus </t>
  </si>
  <si>
    <t xml:space="preserve">  NEW PIT: 6DF5FB1, #8 toe broken</t>
  </si>
  <si>
    <t xml:space="preserve">  #8 toe broken; skin collected</t>
  </si>
  <si>
    <t xml:space="preserve">  pit OK, #8 toe broken,  skin, N Beach</t>
  </si>
  <si>
    <t xml:space="preserve">  pit ok, Isthmus, #8 toe broken</t>
  </si>
  <si>
    <t xml:space="preserve">  N Beach, #8 toe broken pit ok</t>
  </si>
  <si>
    <t xml:space="preserve">  Isthmus, pit ok G227 #8 toe broken ultra=11</t>
  </si>
  <si>
    <t>7ABCBAE</t>
  </si>
  <si>
    <t xml:space="preserve">  New, No pit, South of SW Hills</t>
  </si>
  <si>
    <t xml:space="preserve">   S Beach, tail stubby  S116  ultra 0+0 imm</t>
  </si>
  <si>
    <t xml:space="preserve">  W Isthmus pit 7ABCBAE</t>
  </si>
  <si>
    <t xml:space="preserve"> new, no pit, Isthmus, skin toe vial #178</t>
  </si>
  <si>
    <t xml:space="preserve">  W Isthmus </t>
  </si>
  <si>
    <t>1706A9</t>
  </si>
  <si>
    <t xml:space="preserve">  could it be female? 13.5yrs?</t>
  </si>
  <si>
    <t xml:space="preserve">  transp 00-0017-06A9 female?</t>
  </si>
  <si>
    <t>2774</t>
  </si>
  <si>
    <t xml:space="preserve">  new   "female" 10.5yrs?</t>
  </si>
  <si>
    <t>284</t>
  </si>
  <si>
    <t>7CD46BD</t>
  </si>
  <si>
    <t xml:space="preserve"> new, no pit, W end NB, skin toe vial #172</t>
  </si>
  <si>
    <t xml:space="preserve">  new pit 7CD46BD</t>
  </si>
  <si>
    <t>2983</t>
  </si>
  <si>
    <t xml:space="preserve">  18.5yrs?</t>
  </si>
  <si>
    <t>753990A</t>
  </si>
  <si>
    <t>804</t>
  </si>
  <si>
    <t xml:space="preserve">  New pit 753990A; skin collected; 32.5 stubby</t>
  </si>
  <si>
    <t>6364A11</t>
  </si>
  <si>
    <t xml:space="preserve">  new, far NE, new pit 6364A11 11.7 yrs?</t>
  </si>
  <si>
    <t>64BB0A</t>
  </si>
  <si>
    <t>3401</t>
  </si>
  <si>
    <t>3723</t>
  </si>
  <si>
    <t xml:space="preserve">  #90 toenail freshly broken</t>
  </si>
  <si>
    <t>3910</t>
  </si>
  <si>
    <t xml:space="preserve">  upper labial broken off</t>
  </si>
  <si>
    <t>4385</t>
  </si>
  <si>
    <t xml:space="preserve">  pit #64-BB0A</t>
  </si>
  <si>
    <t>4680</t>
  </si>
  <si>
    <t>706450</t>
  </si>
  <si>
    <t xml:space="preserve">  pit #706450 </t>
  </si>
  <si>
    <t>77D949</t>
  </si>
  <si>
    <t>2418</t>
  </si>
  <si>
    <t xml:space="preserve">  tail tip gone (40.64)</t>
  </si>
  <si>
    <t>3522</t>
  </si>
  <si>
    <t xml:space="preserve">  tail stubby 44.45</t>
  </si>
  <si>
    <t>3945</t>
  </si>
  <si>
    <t xml:space="preserve">  tail stubby = 45.2  SV wrong</t>
  </si>
  <si>
    <t>4855</t>
  </si>
  <si>
    <t xml:space="preserve">  stubby tail=45.0</t>
  </si>
  <si>
    <t>4930</t>
  </si>
  <si>
    <t xml:space="preserve">  pit #77-D949; stubby tail=45.4</t>
  </si>
  <si>
    <t>64D1BB7</t>
  </si>
  <si>
    <t xml:space="preserve">  Pit 64D1BB7  N Central</t>
  </si>
  <si>
    <t>707642</t>
  </si>
  <si>
    <t xml:space="preserve">  regen problem RECAP! 20.5yrs?</t>
  </si>
  <si>
    <t>1202</t>
  </si>
  <si>
    <t xml:space="preserve">  13.5+13.0 regen</t>
  </si>
  <si>
    <t xml:space="preserve">  tail: 13.4+13.0 regen</t>
  </si>
  <si>
    <t xml:space="preserve">  13.0+13.1 regen; #70-7642</t>
  </si>
  <si>
    <t>754BE8E</t>
  </si>
  <si>
    <t xml:space="preserve">  New pit 754BE8E; skin collected</t>
  </si>
  <si>
    <t xml:space="preserve">  pit OK right abdomen, N Beach</t>
  </si>
  <si>
    <t>783F8EC</t>
  </si>
  <si>
    <t xml:space="preserve">  New, No pit, skin, W of Center North Beach</t>
  </si>
  <si>
    <t>E411</t>
  </si>
  <si>
    <t xml:space="preserve">  new pit 783F8EC E411 swab ultra </t>
  </si>
  <si>
    <t>3047</t>
  </si>
  <si>
    <t>1FAADF3</t>
  </si>
  <si>
    <t xml:space="preserve">  new  #9 toe broken 17.5 yrs?</t>
  </si>
  <si>
    <t xml:space="preserve">  #1FAADF3 beach</t>
  </si>
  <si>
    <t xml:space="preserve">  DY56 W isthmus; pit ok</t>
  </si>
  <si>
    <t>752F721</t>
  </si>
  <si>
    <t xml:space="preserve">  Skin collected; new pit 752F721</t>
  </si>
  <si>
    <t xml:space="preserve">  #9 toe broken, pit OK, S Beach</t>
  </si>
  <si>
    <t xml:space="preserve">  S Beach, S115</t>
  </si>
  <si>
    <t>1353</t>
  </si>
  <si>
    <t>70713A</t>
  </si>
  <si>
    <t xml:space="preserve"> trans 70-713A</t>
  </si>
  <si>
    <t xml:space="preserve">  DY51 N beach; pit ok</t>
  </si>
  <si>
    <t>6FB892C</t>
  </si>
  <si>
    <t xml:space="preserve">  new Pit 6FB892C toes kept</t>
  </si>
  <si>
    <t xml:space="preserve">  pit OK, S of SW Hill</t>
  </si>
  <si>
    <t xml:space="preserve">  pit #6FB892C, S Beach, S119 ultra 0+0 imm</t>
  </si>
  <si>
    <t>90/0A</t>
  </si>
  <si>
    <t>new, no tag, NB, toes vial #6</t>
  </si>
  <si>
    <t>90/88</t>
  </si>
  <si>
    <t>705DEA</t>
  </si>
  <si>
    <t xml:space="preserve"> 11.5 yrs? Originally marked "88"</t>
  </si>
  <si>
    <t>2187</t>
  </si>
  <si>
    <t xml:space="preserve"> recap (is it this one?) yes</t>
  </si>
  <si>
    <t xml:space="preserve">   2215  trans 70-5DEA; tail a bit stubby</t>
  </si>
  <si>
    <t>trans ok</t>
  </si>
  <si>
    <t xml:space="preserve">     16.5 yrs?</t>
  </si>
  <si>
    <t>F68E4A</t>
  </si>
  <si>
    <t xml:space="preserve">  trans F6-8E4A PROBLEM = "100" misread "male"</t>
  </si>
  <si>
    <t xml:space="preserve">  can't feel pit tag</t>
  </si>
  <si>
    <t xml:space="preserve">  no old pit, new= 1FA6395 </t>
  </si>
  <si>
    <t xml:space="preserve">  LL5 east central isthmus</t>
  </si>
  <si>
    <t xml:space="preserve">    538/397  (nest)</t>
  </si>
  <si>
    <t xml:space="preserve">  29.4+2.4 regen  N isthmus  pit ok</t>
  </si>
  <si>
    <t>1654</t>
  </si>
  <si>
    <t xml:space="preserve">  30.0+2.9  pit OK N beach 2:30</t>
  </si>
  <si>
    <t xml:space="preserve">  N beach, pit ok, 32.0+3.2 [Chuck/Kirsten]</t>
  </si>
  <si>
    <t xml:space="preserve">  18.2+9.6; PIT 1FA6395 [Chuck &amp; Kirsten] N beach</t>
  </si>
  <si>
    <t xml:space="preserve">  PIT OK, 18.5+10.1 regen</t>
  </si>
  <si>
    <t xml:space="preserve">  PROBLEM FOUND ON LEAF CAY! pit OK 1FA6395 BB18.5+11.0 regen called 90H on Leaf Cay</t>
  </si>
  <si>
    <t xml:space="preserve">  new, NE of Sea Grape, toes vial #7, skin</t>
  </si>
  <si>
    <t xml:space="preserve">  Chuck; by camp </t>
  </si>
  <si>
    <t xml:space="preserve">   Sea Grape  toes not saved</t>
  </si>
  <si>
    <t xml:space="preserve">   male 12.5 yrs?</t>
  </si>
  <si>
    <t>707E4F</t>
  </si>
  <si>
    <t xml:space="preserve">  trans 70-7E4F</t>
  </si>
  <si>
    <t xml:space="preserve">  LM1 NE isthmus; pit ok1 . 104 DEAD</t>
  </si>
  <si>
    <t>780FE74</t>
  </si>
  <si>
    <t xml:space="preserve">  New, New Pit 780FE74, Isthmus</t>
  </si>
  <si>
    <t xml:space="preserve">  Loc. Unknown pit ok</t>
  </si>
  <si>
    <t xml:space="preserve">  NB E104 swab, pit ok ultra=6</t>
  </si>
  <si>
    <t>7ACB4CE</t>
  </si>
  <si>
    <t xml:space="preserve">  New West Penin no pit  toes #53</t>
  </si>
  <si>
    <t>Q43</t>
  </si>
  <si>
    <t>Digits #1, 9; swab; 7-year apple on chin</t>
  </si>
  <si>
    <t xml:space="preserve">  new pit 7ACB4CE</t>
  </si>
  <si>
    <t>new, no pit, Isthmus, toe vial #11</t>
  </si>
  <si>
    <t xml:space="preserve">  W Isthmus</t>
  </si>
  <si>
    <t xml:space="preserve"> fresh regen 16.5 yrs?</t>
  </si>
  <si>
    <t>7530431</t>
  </si>
  <si>
    <t xml:space="preserve">  West sand 5:15</t>
  </si>
  <si>
    <t xml:space="preserve">  New pit 7530431; skin collected</t>
  </si>
  <si>
    <t xml:space="preserve">  Pit Ok, skin, North Beach</t>
  </si>
  <si>
    <t xml:space="preserve">  pit ok, skin  NB</t>
  </si>
  <si>
    <t>2392</t>
  </si>
  <si>
    <t xml:space="preserve">  64 dorsal, 23 nuchal, N. Beach pit ok</t>
  </si>
  <si>
    <t xml:space="preserve">  check sex next time</t>
  </si>
  <si>
    <t xml:space="preserve">  no pit, changed sex to male</t>
  </si>
  <si>
    <t>7AC634B</t>
  </si>
  <si>
    <t xml:space="preserve">  new, Isthmus, toe vial #14  female?</t>
  </si>
  <si>
    <t xml:space="preserve">  no pit, F46, no ventral stripe, TL vol 38</t>
  </si>
  <si>
    <t>Q85</t>
  </si>
  <si>
    <t>Digits #3, 0, 90; swab; behind center feeding beach</t>
  </si>
  <si>
    <t>E405</t>
  </si>
  <si>
    <t xml:space="preserve">  new pit 7AC634B E405</t>
  </si>
  <si>
    <t>2026 = female. Check sex in future</t>
  </si>
  <si>
    <t>pit ok check sex in future</t>
  </si>
  <si>
    <t>251</t>
  </si>
  <si>
    <t>7076EC</t>
  </si>
  <si>
    <t xml:space="preserve">  23.18+5.40</t>
  </si>
  <si>
    <t>1953</t>
  </si>
  <si>
    <t xml:space="preserve">  25.5+5.60</t>
  </si>
  <si>
    <t xml:space="preserve">  26.5+6.2 regen</t>
  </si>
  <si>
    <t>3370</t>
  </si>
  <si>
    <t xml:space="preserve">  28.6+6.5 regen</t>
  </si>
  <si>
    <t>3905</t>
  </si>
  <si>
    <t xml:space="preserve">  29.6+6.8 regen; #70-76EC  </t>
  </si>
  <si>
    <t xml:space="preserve">  28.9+6.0 regen; pit ok                </t>
  </si>
  <si>
    <t xml:space="preserve">  29.0+6.0 regen; pit ok</t>
  </si>
  <si>
    <t>4360</t>
  </si>
  <si>
    <t xml:space="preserve">  pit OK, GRS1 just NW, 28.7+6.4 regen</t>
  </si>
  <si>
    <t xml:space="preserve">    Dead 20'  in from north beach</t>
  </si>
  <si>
    <t>6365450</t>
  </si>
  <si>
    <t xml:space="preserve">  NW, #20 nail broken, new pit 6365450</t>
  </si>
  <si>
    <t>7CDA2A1</t>
  </si>
  <si>
    <t xml:space="preserve">  New, no pit, location? Toes #54 female?</t>
  </si>
  <si>
    <t>is male</t>
  </si>
  <si>
    <t>E417</t>
  </si>
  <si>
    <t xml:space="preserve">  new pit 7CDA2A1 E417 swab</t>
  </si>
  <si>
    <t>7ABD094</t>
  </si>
  <si>
    <t>new no pit, S Beach, skin, toe vial #15</t>
  </si>
  <si>
    <t xml:space="preserve">  #7 toenail gone, Sea Grape, skin pit 7ABD094</t>
  </si>
  <si>
    <t xml:space="preserve">  NB pit ok ultra=4</t>
  </si>
  <si>
    <t xml:space="preserve"> 12.5 yrs?</t>
  </si>
  <si>
    <t>52.39</t>
  </si>
  <si>
    <t>6CEBC43</t>
  </si>
  <si>
    <t xml:space="preserve">  NEW, NW rocks, no pit 6.7 yrs?</t>
  </si>
  <si>
    <t xml:space="preserve">  NEW PIT 6CEBC43, little blood #129</t>
  </si>
  <si>
    <t>1588</t>
  </si>
  <si>
    <t xml:space="preserve">  60 dorsal, 18 nuchal, NW Isthmus  pit ok</t>
  </si>
  <si>
    <t xml:space="preserve">  SB pit ok </t>
  </si>
  <si>
    <t>3045</t>
  </si>
  <si>
    <t xml:space="preserve">  pit ok tail little stubby 47.8</t>
  </si>
  <si>
    <t>pit ok tail stubby</t>
  </si>
  <si>
    <t>95/0A</t>
  </si>
  <si>
    <t xml:space="preserve">  new, no pit, Isthmus, skin toe vial #18</t>
  </si>
  <si>
    <t xml:space="preserve">  W. Isthmus female?</t>
  </si>
  <si>
    <t>2245</t>
  </si>
  <si>
    <t>4285</t>
  </si>
  <si>
    <t>4345</t>
  </si>
  <si>
    <t xml:space="preserve">  new #20 nail short 13.5yrs?should grow back</t>
  </si>
  <si>
    <t>7ABBE38</t>
  </si>
  <si>
    <t xml:space="preserve">  New, No pit, #9 broken, toes, skin, E Penin.</t>
  </si>
  <si>
    <t xml:space="preserve">  no pit, N Beach, skin  Male?</t>
  </si>
  <si>
    <t xml:space="preserve">  no pit, camp, S137, #8 &amp; 9 toes broken, </t>
  </si>
  <si>
    <t xml:space="preserve">  Isth E76 3/8/9 toes broken, swab, New Pit 7ABBE38</t>
  </si>
  <si>
    <t>Q32</t>
  </si>
  <si>
    <t>Digits #5, 90; Swab; Digit #9 kinked; mid isthmus</t>
  </si>
  <si>
    <t>E407</t>
  </si>
  <si>
    <t xml:space="preserve">  pit ok E407 swab</t>
  </si>
  <si>
    <t>pit ok #9 toe broken</t>
  </si>
  <si>
    <t>7CD61E2</t>
  </si>
  <si>
    <t xml:space="preserve"> new, NW Rocks  toe vial #181</t>
  </si>
  <si>
    <t>E413</t>
  </si>
  <si>
    <t xml:space="preserve">  new pit 7CD61E2 E413 swab ultra</t>
  </si>
  <si>
    <t>9686D3</t>
  </si>
  <si>
    <t xml:space="preserve"> trans 96-86D3</t>
  </si>
  <si>
    <t>7811425</t>
  </si>
  <si>
    <t xml:space="preserve">  NEW, NW rocks, no pit</t>
  </si>
  <si>
    <t xml:space="preserve">  pit 7811425</t>
  </si>
  <si>
    <t xml:space="preserve">  NW Rocks pit ok</t>
  </si>
  <si>
    <t>1576</t>
  </si>
  <si>
    <t xml:space="preserve">  W Isth E85 swab, pit ok</t>
  </si>
  <si>
    <t>F55FAO</t>
  </si>
  <si>
    <t xml:space="preserve">  regen 12.5 yrs?</t>
  </si>
  <si>
    <t xml:space="preserve">  19.37+6.03</t>
  </si>
  <si>
    <t xml:space="preserve">  00-00F5-5FAO  18.0+5.8 regen</t>
  </si>
  <si>
    <t xml:space="preserve">  17.6+6.2 regen; trans ok</t>
  </si>
  <si>
    <t xml:space="preserve">   17.8+5.9 regen; pit ok</t>
  </si>
  <si>
    <t xml:space="preserve">  18.0+6.0 regen  pit ok</t>
  </si>
  <si>
    <t xml:space="preserve">  pit OK, beach, 18.0+6.1 regen</t>
  </si>
  <si>
    <t xml:space="preserve">  17.8+6.0 regen; DY54 just NW isthmus; no pit</t>
  </si>
  <si>
    <t xml:space="preserve">  NW, pit ok, 17.6+5.8 regen 2 bump on right central venter</t>
  </si>
  <si>
    <t xml:space="preserve">  18.5+5.9 regen  W rocks Beach side Pit Ok</t>
  </si>
  <si>
    <t xml:space="preserve">  N beach, 18.6+6.0 regen, pit ok</t>
  </si>
  <si>
    <t xml:space="preserve">  pit ok  #8 toe broken 18.8+6.0 regen</t>
  </si>
  <si>
    <t>F5A278</t>
  </si>
  <si>
    <t xml:space="preserve">  #F5-A278</t>
  </si>
  <si>
    <t xml:space="preserve">  SE isthmus</t>
  </si>
  <si>
    <t>new, no pit, S Beach toe vial #176</t>
  </si>
  <si>
    <t>64885E</t>
  </si>
  <si>
    <t>2147</t>
  </si>
  <si>
    <t>2241</t>
  </si>
  <si>
    <t>2593</t>
  </si>
  <si>
    <t xml:space="preserve">  #64-885E</t>
  </si>
  <si>
    <t xml:space="preserve">  CY3 S isthmus; bit stubby 43.5; pit ok</t>
  </si>
  <si>
    <t xml:space="preserve">  isthmus, pit ok, tail short=43.7</t>
  </si>
  <si>
    <t>2383</t>
  </si>
  <si>
    <t xml:space="preserve">  S Central  Pit Ok</t>
  </si>
  <si>
    <t xml:space="preserve">  Pit OK S Beach Dull color skinny  stubby 3:00</t>
  </si>
  <si>
    <t xml:space="preserve">  new, TK3 SW isthmus, fem?, stubby=26.3</t>
  </si>
  <si>
    <t xml:space="preserve">  a little stubby SW Rocks 4:49  </t>
  </si>
  <si>
    <t>7ACD2CE</t>
  </si>
  <si>
    <t>New, location? no pit, reg 12.6+3.1 toes #52</t>
  </si>
  <si>
    <t>Q50</t>
  </si>
  <si>
    <t>Digits #8, 90; swab; stub tail; isthmus</t>
  </si>
  <si>
    <t>E410</t>
  </si>
  <si>
    <t xml:space="preserve">  new pit 7ACD2CE 19.3+4.1 regen E410 swab</t>
  </si>
  <si>
    <t>1FB021F</t>
  </si>
  <si>
    <t xml:space="preserve">  new, beach</t>
  </si>
  <si>
    <t xml:space="preserve">  isthmus, new pit 1FB021F</t>
  </si>
  <si>
    <t>6B3E70F</t>
  </si>
  <si>
    <t xml:space="preserve">  NEW  1/2 way NW </t>
  </si>
  <si>
    <t xml:space="preserve">  #3 toe broken West sand 4:00</t>
  </si>
  <si>
    <t xml:space="preserve">  [Chuck &amp; Kirsten] W isthmus toe not broken</t>
  </si>
  <si>
    <t xml:space="preserve">  middle of island. Pit 6B3E70F</t>
  </si>
  <si>
    <t xml:space="preserve">  pit ok, SW Peninsula, skin</t>
  </si>
  <si>
    <t xml:space="preserve">  NB E96 swab pit ok</t>
  </si>
  <si>
    <t>Q31</t>
  </si>
  <si>
    <t>Digits #9, 90; swab; 7-year apple on chin; west isthmus</t>
  </si>
  <si>
    <t>3815</t>
  </si>
  <si>
    <t xml:space="preserve"> bump on rt lipSAME AS LAST ONE?NO?</t>
  </si>
  <si>
    <t xml:space="preserve"> bump on rt lip </t>
  </si>
  <si>
    <t>4087</t>
  </si>
  <si>
    <t>6358C0</t>
  </si>
  <si>
    <t xml:space="preserve">  #6358C0 broke #2 toe B7 NW isthmus</t>
  </si>
  <si>
    <t xml:space="preserve">  LL18 NW isthmus; pit ok</t>
  </si>
  <si>
    <t xml:space="preserve">     534/402  (nest)</t>
  </si>
  <si>
    <t>1172</t>
  </si>
  <si>
    <t xml:space="preserve">  PIT 6358C0 [Chuck &amp; Kirsten] N beach</t>
  </si>
  <si>
    <t>1557</t>
  </si>
  <si>
    <t>1797</t>
  </si>
  <si>
    <t xml:space="preserve">  Pit OK, #30 Toe Broken, Isthmus</t>
  </si>
  <si>
    <t xml:space="preserve">   pit ok, C64, partial black spots</t>
  </si>
  <si>
    <t>AAA</t>
  </si>
  <si>
    <t>783B7AB</t>
  </si>
  <si>
    <t>E403</t>
  </si>
  <si>
    <t xml:space="preserve">  new new pit 783B7AB E403 swab</t>
  </si>
  <si>
    <t>BBB</t>
  </si>
  <si>
    <t>7CD62A8</t>
  </si>
  <si>
    <t xml:space="preserve">  new new pit 7CD62A8  </t>
  </si>
  <si>
    <t>7CD62AB</t>
  </si>
  <si>
    <t>CCC</t>
  </si>
  <si>
    <t>7CD7804</t>
  </si>
  <si>
    <t>E398</t>
  </si>
  <si>
    <t xml:space="preserve">  new new pit 7CD7804 E398 swab</t>
  </si>
  <si>
    <t>DDD</t>
  </si>
  <si>
    <t>7AC644C</t>
  </si>
  <si>
    <t xml:space="preserve">  new new pit 7AC644C </t>
  </si>
  <si>
    <t>pit ok male!</t>
  </si>
  <si>
    <t xml:space="preserve">  from female 194; fresh dead in nest</t>
  </si>
  <si>
    <t>FFF</t>
  </si>
  <si>
    <t>7CD6409</t>
  </si>
  <si>
    <t xml:space="preserve">  new new pit 7CD6409 </t>
  </si>
  <si>
    <t>GGG</t>
  </si>
  <si>
    <t>7CD6D69</t>
  </si>
  <si>
    <t>E390</t>
  </si>
  <si>
    <t xml:space="preserve">  new new pit 7CD6D69 E390 swab 31.0 stubby</t>
  </si>
  <si>
    <t>HHH</t>
  </si>
  <si>
    <t>783DE95</t>
  </si>
  <si>
    <t xml:space="preserve">  new new pit 783DE95 </t>
  </si>
  <si>
    <t>III</t>
  </si>
  <si>
    <t>783A95A</t>
  </si>
  <si>
    <t xml:space="preserve">  new new pit 783A95A E415 swab</t>
  </si>
  <si>
    <t>JJJ</t>
  </si>
  <si>
    <t>7AC32B7</t>
  </si>
  <si>
    <t>E391</t>
  </si>
  <si>
    <t xml:space="preserve">  new new pit 7AC32B7 E391 swab</t>
  </si>
  <si>
    <t>pit ok, no toe clips</t>
  </si>
  <si>
    <t>KKK</t>
  </si>
  <si>
    <t>7CD6233</t>
  </si>
  <si>
    <t xml:space="preserve">  new new pit 7CD6233 </t>
  </si>
  <si>
    <t>pit ok no toe clip</t>
  </si>
  <si>
    <t>LLL</t>
  </si>
  <si>
    <t>7CD4961</t>
  </si>
  <si>
    <t xml:space="preserve">  new new pit 7CD4961 </t>
  </si>
  <si>
    <t>MMM</t>
  </si>
  <si>
    <t>327</t>
  </si>
  <si>
    <t>7CD6C56</t>
  </si>
  <si>
    <t xml:space="preserve">  new new pit 7CD6C56 ca. 6.7 yrs</t>
  </si>
  <si>
    <t>NNN</t>
  </si>
  <si>
    <t>7CD651D</t>
  </si>
  <si>
    <t xml:space="preserve">  new new pit 7CD651D ca. 6.7 yrs</t>
  </si>
  <si>
    <t xml:space="preserve">pit ok #8 and #9 toenails gone, male! </t>
  </si>
  <si>
    <t>NO #</t>
  </si>
  <si>
    <t>114</t>
  </si>
  <si>
    <t xml:space="preserve"> Chuck beach new pit=982000409784577 NEED toe clip-Chuck forgot</t>
  </si>
  <si>
    <t>OOO</t>
  </si>
  <si>
    <t>7AC4794</t>
  </si>
  <si>
    <t xml:space="preserve">  new new pit 7AC4794</t>
  </si>
  <si>
    <t>PP</t>
  </si>
  <si>
    <t>7AB9DF1</t>
  </si>
  <si>
    <t xml:space="preserve">  new new pit 7AB9DF1 ca. 6.7 yrs</t>
  </si>
  <si>
    <t>pp</t>
  </si>
  <si>
    <t>PPP</t>
  </si>
  <si>
    <t>7ABA5ED</t>
  </si>
  <si>
    <t xml:space="preserve">  new new pit 7ABA5ED</t>
  </si>
  <si>
    <t>QQ</t>
  </si>
  <si>
    <t>7ACB53D</t>
  </si>
  <si>
    <t>E381</t>
  </si>
  <si>
    <t xml:space="preserve">  new new pit 7ACB53D E381 swab ca. 6.7 yrs</t>
  </si>
  <si>
    <t>7ACBD17</t>
  </si>
  <si>
    <t>E385</t>
  </si>
  <si>
    <t xml:space="preserve">  new new pit 7ACBD17 E385 ultra swab seagrape</t>
  </si>
  <si>
    <t>WRD</t>
  </si>
  <si>
    <t xml:space="preserve">   #52 + 10 15.5 yrs?</t>
  </si>
  <si>
    <t>ZZ</t>
  </si>
  <si>
    <t>783D3D6</t>
  </si>
  <si>
    <t>E406</t>
  </si>
  <si>
    <t xml:space="preserve">  new new pit 783D3D6 E406 swab ultra</t>
  </si>
  <si>
    <t>82592AB</t>
  </si>
  <si>
    <t>new new pit 82592AB</t>
  </si>
  <si>
    <t>825D9C7</t>
  </si>
  <si>
    <t>new new pit 825D9C7</t>
  </si>
  <si>
    <t>8281FF8</t>
  </si>
  <si>
    <t>new new pit 8281FF8</t>
  </si>
  <si>
    <t>825DE53</t>
  </si>
  <si>
    <t>new new pit 825DE53</t>
  </si>
  <si>
    <t>825A43E</t>
  </si>
  <si>
    <t>new new pit 825A43E</t>
  </si>
  <si>
    <t xml:space="preserve"> 825A38B</t>
  </si>
  <si>
    <t>new new pit 825A38B</t>
  </si>
  <si>
    <t>828D4A2</t>
  </si>
  <si>
    <t>new new pit 828D4A2</t>
  </si>
  <si>
    <t>828D45A</t>
  </si>
  <si>
    <t>new new pit 828D45A</t>
  </si>
  <si>
    <t>825E495</t>
  </si>
  <si>
    <t>new new pit 825E495</t>
  </si>
  <si>
    <t>825A4B2</t>
  </si>
  <si>
    <t>new new pit 825A4B2</t>
  </si>
  <si>
    <t>828D262</t>
  </si>
  <si>
    <t>new new pit 828D262</t>
  </si>
  <si>
    <t>825BA10</t>
  </si>
  <si>
    <t>new new pit 825BA10 #3 toe broken</t>
  </si>
  <si>
    <t>825F9B7</t>
  </si>
  <si>
    <t>new new pit 825F9B7</t>
  </si>
  <si>
    <t>8259F47</t>
  </si>
  <si>
    <t>new new pit 8259F47</t>
  </si>
  <si>
    <t>8281E27</t>
  </si>
  <si>
    <t>new new pit 8281E27</t>
  </si>
  <si>
    <t>825E075</t>
  </si>
  <si>
    <t>new new pit 825E075</t>
  </si>
  <si>
    <t>825A144</t>
  </si>
  <si>
    <t>new new pit 825A144</t>
  </si>
  <si>
    <t>new new pit 8282161</t>
  </si>
  <si>
    <t>828228F</t>
  </si>
  <si>
    <t>new new pit 828228F</t>
  </si>
  <si>
    <t>8281E3C</t>
  </si>
  <si>
    <t>new new pit 8281E3C</t>
  </si>
  <si>
    <t>new new pit 8282340</t>
  </si>
  <si>
    <t>825F63F</t>
  </si>
  <si>
    <t>new new pit 825F63F</t>
  </si>
  <si>
    <t>825E594</t>
  </si>
  <si>
    <t>new new pit 825E594</t>
  </si>
  <si>
    <t>825FD6D</t>
  </si>
  <si>
    <t>new new pit 825FD6D</t>
  </si>
  <si>
    <t>828D2BD</t>
  </si>
  <si>
    <t>new new pit 828D2BD</t>
  </si>
  <si>
    <t>828CE8B</t>
  </si>
  <si>
    <t>new new pit 828CE8B</t>
  </si>
  <si>
    <t>82873A3</t>
  </si>
  <si>
    <t>new new pit 82873A3</t>
  </si>
  <si>
    <t>825FC65</t>
  </si>
  <si>
    <t>new new pit 825FC65 #9 toe broken</t>
  </si>
  <si>
    <t>8284FF1</t>
  </si>
  <si>
    <t>new new pit 8284FF1</t>
  </si>
  <si>
    <t>828E8EF</t>
  </si>
  <si>
    <t>new new pit 828E8EF</t>
  </si>
  <si>
    <t>825B955</t>
  </si>
  <si>
    <t>new new pit 825B955</t>
  </si>
  <si>
    <t>825B9CF</t>
  </si>
  <si>
    <t>new new pit 825B9CF</t>
  </si>
  <si>
    <t>828E619</t>
  </si>
  <si>
    <t>new new pit 828E619</t>
  </si>
  <si>
    <t>828CF4A</t>
  </si>
  <si>
    <t>new new pit 828CF4A</t>
  </si>
  <si>
    <t>826544D</t>
  </si>
  <si>
    <t>new new pit 826544D</t>
  </si>
  <si>
    <t>825E429</t>
  </si>
  <si>
    <t>new new pit 825E429</t>
  </si>
  <si>
    <t>8286D81</t>
  </si>
  <si>
    <t>new new pit 8286D81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</si>
</sst>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242424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0"/>
      <name val="Calibri"/>
      <scheme val="minor"/>
    </font>
    <font>
      <sz val="9"/>
      <color theme="1"/>
      <name val="Monaco"/>
      <charset val="1"/>
    </font>
    <font>
      <vertAlign val="superscript"/>
      <sz val="11"/>
      <color theme="1"/>
      <name val="Calibri"/>
      <scheme val="minor"/>
    </font>
    <font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right"/>
    </xf>
    <xf numFmtId="11" fontId="0" fillId="0" borderId="0" xfId="0" applyNumberFormat="1"/>
    <xf numFmtId="0" fontId="0" fillId="4" borderId="0" xfId="0" applyFill="1"/>
    <xf numFmtId="49" fontId="0" fillId="0" borderId="0" xfId="0" applyNumberFormat="1"/>
    <xf numFmtId="1" fontId="0" fillId="0" borderId="0" xfId="0" applyNumberFormat="1" applyAlignment="1">
      <alignment horizontal="left"/>
    </xf>
    <xf numFmtId="0" fontId="3" fillId="0" borderId="0" xfId="0" applyFont="1"/>
    <xf numFmtId="0" fontId="0" fillId="4" borderId="0" xfId="0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  <xf numFmtId="0" fontId="5" fillId="5" borderId="0" xfId="0" applyFont="1" applyFill="1"/>
    <xf numFmtId="0" fontId="5" fillId="0" borderId="0" xfId="0" applyFont="1"/>
    <xf numFmtId="1" fontId="0" fillId="4" borderId="0" xfId="0" quotePrefix="1" applyNumberFormat="1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2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5" fillId="5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1" fontId="5" fillId="5" borderId="0" xfId="0" applyNumberFormat="1" applyFont="1" applyFill="1" applyAlignment="1">
      <alignment horizontal="left"/>
    </xf>
    <xf numFmtId="1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4" fontId="0" fillId="6" borderId="0" xfId="0" applyNumberFormat="1" applyFill="1" applyAlignment="1">
      <alignment horizontal="left"/>
    </xf>
    <xf numFmtId="49" fontId="6" fillId="0" borderId="0" xfId="0" applyNumberFormat="1" applyFont="1"/>
    <xf numFmtId="0" fontId="8" fillId="0" borderId="0" xfId="0" applyFont="1"/>
    <xf numFmtId="0" fontId="8" fillId="0" borderId="2" xfId="0" applyFont="1" applyBorder="1"/>
    <xf numFmtId="0" fontId="9" fillId="0" borderId="0" xfId="0" applyFont="1"/>
    <xf numFmtId="0" fontId="7" fillId="0" borderId="0" xfId="0" applyFont="1"/>
    <xf numFmtId="1" fontId="0" fillId="6" borderId="0" xfId="0" applyNumberFormat="1" applyFill="1" applyAlignment="1">
      <alignment horizontal="left"/>
    </xf>
    <xf numFmtId="164" fontId="8" fillId="0" borderId="0" xfId="0" applyNumberFormat="1" applyFont="1"/>
    <xf numFmtId="164" fontId="0" fillId="2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4" fontId="0" fillId="3" borderId="0" xfId="0" applyNumberFormat="1" applyFill="1" applyAlignment="1">
      <alignment horizontal="left"/>
    </xf>
    <xf numFmtId="1" fontId="8" fillId="0" borderId="0" xfId="0" applyNumberFormat="1" applyFont="1"/>
    <xf numFmtId="0" fontId="4" fillId="0" borderId="0" xfId="0" applyFont="1"/>
    <xf numFmtId="0" fontId="2" fillId="0" borderId="1" xfId="0" applyFont="1" applyBorder="1" applyAlignment="1">
      <alignment horizontal="left" vertical="top"/>
    </xf>
    <xf numFmtId="49" fontId="4" fillId="0" borderId="0" xfId="0" applyNumberFormat="1" applyFont="1"/>
    <xf numFmtId="0" fontId="2" fillId="0" borderId="4" xfId="0" applyFont="1" applyBorder="1" applyAlignment="1">
      <alignment horizontal="center" vertical="top"/>
    </xf>
    <xf numFmtId="0" fontId="8" fillId="0" borderId="5" xfId="0" applyFont="1" applyBorder="1"/>
    <xf numFmtId="0" fontId="0" fillId="0" borderId="5" xfId="0" applyBorder="1"/>
    <xf numFmtId="164" fontId="2" fillId="0" borderId="4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0" fontId="10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89"/>
  <sheetViews>
    <sheetView tabSelected="1" workbookViewId="0">
      <pane xSplit="1" topLeftCell="B1" activePane="topRight" state="frozen"/>
      <selection pane="topRight" activeCell="Q363" sqref="Q363"/>
    </sheetView>
  </sheetViews>
  <sheetFormatPr defaultRowHeight="15" customHeight="1"/>
  <cols>
    <col min="2" max="2" width="23.28515625" customWidth="1"/>
    <col min="3" max="3" width="19.85546875" customWidth="1"/>
    <col min="4" max="6" width="12.7109375" customWidth="1"/>
    <col min="8" max="8" width="9.140625" style="4"/>
    <col min="9" max="9" width="26.28515625" customWidth="1"/>
    <col min="11" max="11" width="12.85546875" style="4" customWidth="1"/>
    <col min="12" max="12" width="14.85546875" customWidth="1"/>
    <col min="13" max="13" width="15.5703125" customWidth="1"/>
    <col min="14" max="14" width="17.85546875" customWidth="1"/>
    <col min="15" max="16" width="14" customWidth="1"/>
    <col min="18" max="18" width="40.570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3" t="s">
        <v>7</v>
      </c>
      <c r="I1" s="32" t="s">
        <v>8</v>
      </c>
      <c r="J1" s="1" t="s">
        <v>9</v>
      </c>
      <c r="K1" s="43" t="s">
        <v>10</v>
      </c>
      <c r="L1" s="32" t="s">
        <v>11</v>
      </c>
      <c r="M1" s="1" t="s">
        <v>12</v>
      </c>
      <c r="N1" s="1" t="s">
        <v>13</v>
      </c>
      <c r="O1" s="1" t="s">
        <v>14</v>
      </c>
      <c r="P1" s="32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2008</v>
      </c>
      <c r="E2">
        <f t="shared" ref="E2:E65" si="0">MONTH(D2)</f>
        <v>6</v>
      </c>
      <c r="F2">
        <f t="shared" ref="F2:F65" si="1">YEAR(D2)</f>
        <v>1905</v>
      </c>
      <c r="G2" t="s">
        <v>21</v>
      </c>
      <c r="I2" t="str">
        <f>IF(ISBLANK(H2), "", "k")</f>
        <v/>
      </c>
      <c r="L2">
        <v>0</v>
      </c>
      <c r="R2" t="s">
        <v>22</v>
      </c>
    </row>
    <row r="3" spans="1:18">
      <c r="A3" t="s">
        <v>23</v>
      </c>
      <c r="B3" t="s">
        <v>19</v>
      </c>
      <c r="C3" t="s">
        <v>20</v>
      </c>
      <c r="D3" t="s">
        <v>24</v>
      </c>
      <c r="E3">
        <f t="shared" si="0"/>
        <v>5</v>
      </c>
      <c r="F3">
        <f t="shared" si="1"/>
        <v>2001</v>
      </c>
      <c r="G3" t="s">
        <v>25</v>
      </c>
      <c r="I3" t="str">
        <f>IF(ISBLANK(H3), "", "k")</f>
        <v/>
      </c>
      <c r="J3">
        <v>46</v>
      </c>
      <c r="K3" s="4" t="s">
        <v>26</v>
      </c>
      <c r="L3">
        <v>0</v>
      </c>
      <c r="N3" t="s">
        <v>27</v>
      </c>
      <c r="R3" t="s">
        <v>28</v>
      </c>
    </row>
    <row r="4" spans="1:18">
      <c r="A4" t="s">
        <v>29</v>
      </c>
      <c r="B4" t="s">
        <v>19</v>
      </c>
      <c r="C4" t="s">
        <v>20</v>
      </c>
      <c r="D4" t="s">
        <v>24</v>
      </c>
      <c r="E4">
        <f t="shared" si="0"/>
        <v>5</v>
      </c>
      <c r="F4">
        <f t="shared" si="1"/>
        <v>2001</v>
      </c>
      <c r="G4" t="s">
        <v>25</v>
      </c>
      <c r="I4" t="str">
        <f>IF(ISBLANK(H4), "", "k")</f>
        <v/>
      </c>
      <c r="J4">
        <v>42.5</v>
      </c>
      <c r="K4" s="4" t="s">
        <v>30</v>
      </c>
      <c r="L4">
        <v>0</v>
      </c>
      <c r="N4" t="s">
        <v>31</v>
      </c>
      <c r="R4" t="s">
        <v>32</v>
      </c>
    </row>
    <row r="5" spans="1:18">
      <c r="A5" t="s">
        <v>33</v>
      </c>
      <c r="B5" t="s">
        <v>19</v>
      </c>
      <c r="C5" t="s">
        <v>20</v>
      </c>
      <c r="D5" t="s">
        <v>34</v>
      </c>
      <c r="E5">
        <f t="shared" si="0"/>
        <v>5</v>
      </c>
      <c r="F5">
        <f t="shared" si="1"/>
        <v>2003</v>
      </c>
      <c r="G5" t="s">
        <v>21</v>
      </c>
      <c r="H5" s="4">
        <v>6.7</v>
      </c>
      <c r="I5" t="s">
        <v>35</v>
      </c>
      <c r="J5">
        <v>26</v>
      </c>
      <c r="K5" s="4" t="s">
        <v>36</v>
      </c>
      <c r="L5">
        <v>0</v>
      </c>
      <c r="M5">
        <v>790</v>
      </c>
      <c r="N5" t="s">
        <v>37</v>
      </c>
      <c r="R5" t="s">
        <v>38</v>
      </c>
    </row>
    <row r="6" spans="1:18">
      <c r="A6" t="s">
        <v>39</v>
      </c>
      <c r="B6" t="s">
        <v>19</v>
      </c>
      <c r="C6" t="s">
        <v>20</v>
      </c>
      <c r="D6" t="s">
        <v>34</v>
      </c>
      <c r="E6">
        <f t="shared" si="0"/>
        <v>5</v>
      </c>
      <c r="F6">
        <f t="shared" si="1"/>
        <v>2003</v>
      </c>
      <c r="G6" t="s">
        <v>21</v>
      </c>
      <c r="H6" s="4">
        <v>6.7</v>
      </c>
      <c r="I6" t="s">
        <v>35</v>
      </c>
      <c r="J6">
        <v>25.2</v>
      </c>
      <c r="K6" s="4" t="s">
        <v>40</v>
      </c>
      <c r="L6">
        <v>0</v>
      </c>
      <c r="M6">
        <v>700</v>
      </c>
      <c r="N6" t="s">
        <v>41</v>
      </c>
      <c r="R6" t="s">
        <v>42</v>
      </c>
    </row>
    <row r="7" spans="1:18">
      <c r="A7" t="s">
        <v>43</v>
      </c>
      <c r="B7" t="s">
        <v>19</v>
      </c>
      <c r="C7" t="s">
        <v>20</v>
      </c>
      <c r="D7" t="s">
        <v>44</v>
      </c>
      <c r="E7">
        <f t="shared" si="0"/>
        <v>5</v>
      </c>
      <c r="F7">
        <f t="shared" si="1"/>
        <v>2005</v>
      </c>
      <c r="G7" t="s">
        <v>25</v>
      </c>
      <c r="I7" t="str">
        <f>IF(ISBLANK(H7), "", "k")</f>
        <v/>
      </c>
      <c r="J7">
        <v>44.3</v>
      </c>
      <c r="K7" s="4" t="s">
        <v>45</v>
      </c>
      <c r="L7">
        <v>0</v>
      </c>
      <c r="M7">
        <v>2840</v>
      </c>
      <c r="N7" t="s">
        <v>46</v>
      </c>
      <c r="R7" t="s">
        <v>47</v>
      </c>
    </row>
    <row r="8" spans="1:18">
      <c r="A8" t="s">
        <v>48</v>
      </c>
      <c r="B8" t="s">
        <v>19</v>
      </c>
      <c r="C8" t="s">
        <v>20</v>
      </c>
      <c r="D8" t="s">
        <v>44</v>
      </c>
      <c r="E8">
        <f t="shared" si="0"/>
        <v>5</v>
      </c>
      <c r="F8">
        <f t="shared" si="1"/>
        <v>2005</v>
      </c>
      <c r="G8" t="s">
        <v>21</v>
      </c>
      <c r="I8" t="str">
        <f>IF(ISBLANK(H8), "", "k")</f>
        <v/>
      </c>
      <c r="J8">
        <v>26.5</v>
      </c>
      <c r="K8" s="4" t="s">
        <v>49</v>
      </c>
      <c r="L8">
        <v>0</v>
      </c>
      <c r="M8">
        <v>712</v>
      </c>
      <c r="N8" t="s">
        <v>50</v>
      </c>
      <c r="R8" t="s">
        <v>51</v>
      </c>
    </row>
    <row r="9" spans="1:18">
      <c r="A9" t="s">
        <v>52</v>
      </c>
      <c r="B9" t="s">
        <v>19</v>
      </c>
      <c r="C9" t="s">
        <v>20</v>
      </c>
      <c r="D9" t="s">
        <v>44</v>
      </c>
      <c r="E9">
        <f t="shared" si="0"/>
        <v>5</v>
      </c>
      <c r="F9">
        <f t="shared" si="1"/>
        <v>2005</v>
      </c>
      <c r="G9" t="s">
        <v>25</v>
      </c>
      <c r="H9" s="4">
        <v>8.6999999999999993</v>
      </c>
      <c r="I9" t="s">
        <v>35</v>
      </c>
      <c r="J9">
        <v>44.5</v>
      </c>
      <c r="K9" s="4" t="s">
        <v>53</v>
      </c>
      <c r="L9">
        <v>0</v>
      </c>
      <c r="M9">
        <v>3428</v>
      </c>
      <c r="N9" t="s">
        <v>54</v>
      </c>
      <c r="R9" t="s">
        <v>55</v>
      </c>
    </row>
    <row r="10" spans="1:18">
      <c r="A10" t="s">
        <v>56</v>
      </c>
      <c r="B10" t="s">
        <v>19</v>
      </c>
      <c r="C10" t="s">
        <v>20</v>
      </c>
      <c r="D10" t="s">
        <v>44</v>
      </c>
      <c r="E10">
        <f t="shared" si="0"/>
        <v>5</v>
      </c>
      <c r="F10">
        <f t="shared" si="1"/>
        <v>2005</v>
      </c>
      <c r="G10" t="s">
        <v>25</v>
      </c>
      <c r="H10" s="4" t="s">
        <v>57</v>
      </c>
      <c r="I10" t="s">
        <v>35</v>
      </c>
      <c r="J10">
        <v>23.6</v>
      </c>
      <c r="K10" s="4" t="s">
        <v>58</v>
      </c>
      <c r="L10">
        <v>0</v>
      </c>
      <c r="M10">
        <v>542</v>
      </c>
      <c r="N10" t="s">
        <v>59</v>
      </c>
      <c r="R10" t="s">
        <v>60</v>
      </c>
    </row>
    <row r="11" spans="1:18">
      <c r="A11" t="s">
        <v>61</v>
      </c>
      <c r="B11" t="s">
        <v>19</v>
      </c>
      <c r="C11" t="s">
        <v>20</v>
      </c>
      <c r="D11" t="s">
        <v>44</v>
      </c>
      <c r="E11">
        <f t="shared" si="0"/>
        <v>5</v>
      </c>
      <c r="F11">
        <f t="shared" si="1"/>
        <v>2005</v>
      </c>
      <c r="G11" t="s">
        <v>21</v>
      </c>
      <c r="H11" s="4">
        <v>8.6999999999999993</v>
      </c>
      <c r="I11" t="s">
        <v>35</v>
      </c>
      <c r="J11">
        <v>33.5</v>
      </c>
      <c r="K11" s="4" t="s">
        <v>62</v>
      </c>
      <c r="L11">
        <v>0</v>
      </c>
      <c r="M11">
        <v>1570</v>
      </c>
      <c r="N11" t="s">
        <v>63</v>
      </c>
      <c r="R11" t="s">
        <v>64</v>
      </c>
    </row>
    <row r="12" spans="1:18">
      <c r="A12" t="s">
        <v>65</v>
      </c>
      <c r="B12" t="s">
        <v>19</v>
      </c>
      <c r="C12" t="s">
        <v>20</v>
      </c>
      <c r="D12" t="s">
        <v>44</v>
      </c>
      <c r="E12">
        <f t="shared" si="0"/>
        <v>5</v>
      </c>
      <c r="F12">
        <f t="shared" si="1"/>
        <v>2005</v>
      </c>
      <c r="G12" t="s">
        <v>25</v>
      </c>
      <c r="H12" s="4" t="s">
        <v>66</v>
      </c>
      <c r="I12" t="s">
        <v>35</v>
      </c>
      <c r="J12">
        <v>19.399999999999999</v>
      </c>
      <c r="K12" s="4" t="s">
        <v>67</v>
      </c>
      <c r="L12">
        <v>0</v>
      </c>
      <c r="M12">
        <v>712</v>
      </c>
      <c r="N12" t="s">
        <v>68</v>
      </c>
      <c r="R12" t="s">
        <v>69</v>
      </c>
    </row>
    <row r="13" spans="1:18">
      <c r="A13" t="s">
        <v>70</v>
      </c>
      <c r="B13" t="s">
        <v>19</v>
      </c>
      <c r="C13" t="s">
        <v>20</v>
      </c>
      <c r="D13" t="s">
        <v>44</v>
      </c>
      <c r="E13">
        <f t="shared" si="0"/>
        <v>5</v>
      </c>
      <c r="F13">
        <f t="shared" si="1"/>
        <v>2005</v>
      </c>
      <c r="G13" t="s">
        <v>25</v>
      </c>
      <c r="I13" t="str">
        <f>IF(ISBLANK(H13), "", "k")</f>
        <v/>
      </c>
      <c r="J13">
        <v>32.6</v>
      </c>
      <c r="K13" s="4" t="s">
        <v>71</v>
      </c>
      <c r="L13">
        <v>0</v>
      </c>
      <c r="M13">
        <v>1445</v>
      </c>
      <c r="N13" t="s">
        <v>72</v>
      </c>
      <c r="R13" t="s">
        <v>73</v>
      </c>
    </row>
    <row r="14" spans="1:18">
      <c r="A14" t="s">
        <v>23</v>
      </c>
      <c r="B14" t="s">
        <v>19</v>
      </c>
      <c r="C14" t="s">
        <v>74</v>
      </c>
      <c r="D14" t="s">
        <v>75</v>
      </c>
      <c r="E14">
        <f t="shared" si="0"/>
        <v>3</v>
      </c>
      <c r="F14">
        <f t="shared" si="1"/>
        <v>2006</v>
      </c>
      <c r="G14" t="s">
        <v>25</v>
      </c>
      <c r="I14" t="str">
        <f>IF(ISBLANK(H14), "", "k")</f>
        <v/>
      </c>
      <c r="J14">
        <v>44.7</v>
      </c>
      <c r="K14" s="4" t="s">
        <v>76</v>
      </c>
      <c r="L14">
        <v>0</v>
      </c>
      <c r="M14">
        <v>3392</v>
      </c>
      <c r="N14" t="s">
        <v>27</v>
      </c>
      <c r="R14" t="s">
        <v>77</v>
      </c>
    </row>
    <row r="15" spans="1:18">
      <c r="A15" t="s">
        <v>29</v>
      </c>
      <c r="B15" t="s">
        <v>19</v>
      </c>
      <c r="C15" t="s">
        <v>74</v>
      </c>
      <c r="D15" t="s">
        <v>78</v>
      </c>
      <c r="E15">
        <f t="shared" si="0"/>
        <v>3</v>
      </c>
      <c r="F15">
        <f t="shared" si="1"/>
        <v>2006</v>
      </c>
      <c r="G15" t="s">
        <v>25</v>
      </c>
      <c r="I15" t="str">
        <f>IF(ISBLANK(H15), "", "k")</f>
        <v/>
      </c>
      <c r="J15">
        <v>47</v>
      </c>
      <c r="K15" s="4" t="s">
        <v>79</v>
      </c>
      <c r="L15">
        <v>0</v>
      </c>
      <c r="M15">
        <v>3732</v>
      </c>
      <c r="N15" t="s">
        <v>31</v>
      </c>
      <c r="R15" t="s">
        <v>80</v>
      </c>
    </row>
    <row r="16" spans="1:18">
      <c r="A16" t="s">
        <v>43</v>
      </c>
      <c r="B16" t="s">
        <v>19</v>
      </c>
      <c r="C16" t="s">
        <v>74</v>
      </c>
      <c r="D16" t="s">
        <v>78</v>
      </c>
      <c r="E16">
        <f t="shared" si="0"/>
        <v>3</v>
      </c>
      <c r="F16">
        <f t="shared" si="1"/>
        <v>2006</v>
      </c>
      <c r="G16" t="s">
        <v>25</v>
      </c>
      <c r="H16" s="4">
        <v>9.5</v>
      </c>
      <c r="I16" t="s">
        <v>35</v>
      </c>
      <c r="J16">
        <v>43.5</v>
      </c>
      <c r="K16" s="4" t="s">
        <v>81</v>
      </c>
      <c r="L16">
        <v>0</v>
      </c>
      <c r="M16">
        <v>3302</v>
      </c>
      <c r="N16" t="s">
        <v>46</v>
      </c>
      <c r="R16" t="s">
        <v>82</v>
      </c>
    </row>
    <row r="17" spans="1:18">
      <c r="A17" t="s">
        <v>52</v>
      </c>
      <c r="B17" t="s">
        <v>19</v>
      </c>
      <c r="C17" t="s">
        <v>74</v>
      </c>
      <c r="D17" t="s">
        <v>75</v>
      </c>
      <c r="E17">
        <f t="shared" si="0"/>
        <v>3</v>
      </c>
      <c r="F17">
        <f t="shared" si="1"/>
        <v>2006</v>
      </c>
      <c r="G17" t="s">
        <v>25</v>
      </c>
      <c r="H17" s="4">
        <v>9.5</v>
      </c>
      <c r="I17" t="s">
        <v>35</v>
      </c>
      <c r="J17">
        <v>44</v>
      </c>
      <c r="K17" s="4" t="s">
        <v>83</v>
      </c>
      <c r="L17">
        <v>0</v>
      </c>
      <c r="M17">
        <v>3405</v>
      </c>
      <c r="N17" t="s">
        <v>54</v>
      </c>
      <c r="R17" t="s">
        <v>84</v>
      </c>
    </row>
    <row r="18" spans="1:18">
      <c r="A18" t="s">
        <v>52</v>
      </c>
      <c r="B18" t="s">
        <v>19</v>
      </c>
      <c r="C18" t="s">
        <v>74</v>
      </c>
      <c r="D18" t="s">
        <v>85</v>
      </c>
      <c r="E18">
        <f t="shared" si="0"/>
        <v>7</v>
      </c>
      <c r="F18">
        <f t="shared" si="1"/>
        <v>2006</v>
      </c>
      <c r="G18" t="s">
        <v>25</v>
      </c>
      <c r="H18" s="4">
        <v>9.8000000000000007</v>
      </c>
      <c r="I18" t="s">
        <v>35</v>
      </c>
      <c r="L18">
        <v>0</v>
      </c>
      <c r="N18" t="s">
        <v>54</v>
      </c>
      <c r="R18" t="s">
        <v>86</v>
      </c>
    </row>
    <row r="19" spans="1:18">
      <c r="A19" t="s">
        <v>65</v>
      </c>
      <c r="B19" t="s">
        <v>19</v>
      </c>
      <c r="C19" t="s">
        <v>74</v>
      </c>
      <c r="D19" t="s">
        <v>78</v>
      </c>
      <c r="E19">
        <f t="shared" si="0"/>
        <v>3</v>
      </c>
      <c r="F19">
        <f t="shared" si="1"/>
        <v>2006</v>
      </c>
      <c r="G19" t="s">
        <v>25</v>
      </c>
      <c r="H19" s="4" t="s">
        <v>87</v>
      </c>
      <c r="I19" t="s">
        <v>35</v>
      </c>
      <c r="J19">
        <v>20.5</v>
      </c>
      <c r="K19" s="4" t="s">
        <v>88</v>
      </c>
      <c r="L19">
        <v>0</v>
      </c>
      <c r="M19">
        <v>365</v>
      </c>
      <c r="N19" t="s">
        <v>68</v>
      </c>
      <c r="R19" t="s">
        <v>89</v>
      </c>
    </row>
    <row r="20" spans="1:18">
      <c r="A20" t="s">
        <v>90</v>
      </c>
      <c r="B20" t="s">
        <v>19</v>
      </c>
      <c r="C20" t="s">
        <v>20</v>
      </c>
      <c r="D20" t="s">
        <v>78</v>
      </c>
      <c r="E20">
        <f t="shared" si="0"/>
        <v>3</v>
      </c>
      <c r="F20">
        <f t="shared" si="1"/>
        <v>2006</v>
      </c>
      <c r="G20" t="s">
        <v>21</v>
      </c>
      <c r="H20" s="4" t="s">
        <v>87</v>
      </c>
      <c r="I20" t="s">
        <v>35</v>
      </c>
      <c r="J20">
        <v>21</v>
      </c>
      <c r="K20" s="4" t="s">
        <v>91</v>
      </c>
      <c r="L20">
        <v>0</v>
      </c>
      <c r="M20">
        <v>391</v>
      </c>
      <c r="N20" t="s">
        <v>92</v>
      </c>
      <c r="R20" t="s">
        <v>93</v>
      </c>
    </row>
    <row r="21" spans="1:18">
      <c r="A21" t="s">
        <v>94</v>
      </c>
      <c r="B21" t="s">
        <v>19</v>
      </c>
      <c r="C21" t="s">
        <v>20</v>
      </c>
      <c r="D21" t="s">
        <v>78</v>
      </c>
      <c r="E21">
        <f t="shared" si="0"/>
        <v>3</v>
      </c>
      <c r="F21">
        <f t="shared" si="1"/>
        <v>2006</v>
      </c>
      <c r="G21" t="s">
        <v>25</v>
      </c>
      <c r="I21" t="str">
        <f t="shared" ref="I21:I29" si="2">IF(ISBLANK(H21), "", "k")</f>
        <v/>
      </c>
      <c r="J21">
        <v>30.8</v>
      </c>
      <c r="K21" s="4" t="s">
        <v>95</v>
      </c>
      <c r="L21">
        <v>0</v>
      </c>
      <c r="M21">
        <v>1130</v>
      </c>
      <c r="N21" t="s">
        <v>96</v>
      </c>
      <c r="R21" t="s">
        <v>97</v>
      </c>
    </row>
    <row r="22" spans="1:18">
      <c r="A22" t="s">
        <v>98</v>
      </c>
      <c r="B22" t="s">
        <v>19</v>
      </c>
      <c r="C22" t="s">
        <v>20</v>
      </c>
      <c r="D22" t="s">
        <v>78</v>
      </c>
      <c r="E22">
        <f t="shared" si="0"/>
        <v>3</v>
      </c>
      <c r="F22">
        <f t="shared" si="1"/>
        <v>2006</v>
      </c>
      <c r="G22" t="s">
        <v>25</v>
      </c>
      <c r="I22" t="str">
        <f t="shared" si="2"/>
        <v/>
      </c>
      <c r="J22">
        <v>38.200000000000003</v>
      </c>
      <c r="K22" s="4" t="s">
        <v>99</v>
      </c>
      <c r="L22">
        <v>0</v>
      </c>
      <c r="M22">
        <v>1783</v>
      </c>
      <c r="N22" t="s">
        <v>100</v>
      </c>
      <c r="R22" t="s">
        <v>101</v>
      </c>
    </row>
    <row r="23" spans="1:18">
      <c r="A23" t="s">
        <v>102</v>
      </c>
      <c r="B23" t="s">
        <v>19</v>
      </c>
      <c r="C23" t="s">
        <v>20</v>
      </c>
      <c r="D23" t="s">
        <v>78</v>
      </c>
      <c r="E23">
        <f t="shared" si="0"/>
        <v>3</v>
      </c>
      <c r="F23">
        <f t="shared" si="1"/>
        <v>2006</v>
      </c>
      <c r="G23" t="s">
        <v>103</v>
      </c>
      <c r="H23" s="4">
        <v>2.5</v>
      </c>
      <c r="I23" t="str">
        <f t="shared" si="2"/>
        <v>k</v>
      </c>
      <c r="J23">
        <v>14</v>
      </c>
      <c r="K23" s="4" t="s">
        <v>104</v>
      </c>
      <c r="L23">
        <v>0</v>
      </c>
      <c r="M23">
        <v>103</v>
      </c>
      <c r="R23" t="s">
        <v>105</v>
      </c>
    </row>
    <row r="24" spans="1:18">
      <c r="A24" t="s">
        <v>106</v>
      </c>
      <c r="B24" t="s">
        <v>19</v>
      </c>
      <c r="C24" t="s">
        <v>20</v>
      </c>
      <c r="D24" t="s">
        <v>78</v>
      </c>
      <c r="E24">
        <f t="shared" si="0"/>
        <v>3</v>
      </c>
      <c r="F24">
        <f t="shared" si="1"/>
        <v>2006</v>
      </c>
      <c r="G24" t="s">
        <v>25</v>
      </c>
      <c r="H24" s="4">
        <v>2.5</v>
      </c>
      <c r="I24" t="str">
        <f t="shared" si="2"/>
        <v>k</v>
      </c>
      <c r="J24">
        <v>13.7</v>
      </c>
      <c r="K24" s="4" t="s">
        <v>107</v>
      </c>
      <c r="L24">
        <v>0</v>
      </c>
      <c r="M24">
        <v>95</v>
      </c>
      <c r="N24" t="s">
        <v>108</v>
      </c>
      <c r="R24" t="s">
        <v>109</v>
      </c>
    </row>
    <row r="25" spans="1:18">
      <c r="A25" t="s">
        <v>110</v>
      </c>
      <c r="B25" t="s">
        <v>19</v>
      </c>
      <c r="C25" t="s">
        <v>20</v>
      </c>
      <c r="D25" t="s">
        <v>78</v>
      </c>
      <c r="E25">
        <f t="shared" si="0"/>
        <v>3</v>
      </c>
      <c r="F25">
        <f t="shared" si="1"/>
        <v>2006</v>
      </c>
      <c r="G25" t="s">
        <v>21</v>
      </c>
      <c r="H25" s="4">
        <v>3.5</v>
      </c>
      <c r="I25" t="str">
        <f t="shared" si="2"/>
        <v>k</v>
      </c>
      <c r="J25">
        <v>16</v>
      </c>
      <c r="K25" s="4" t="s">
        <v>111</v>
      </c>
      <c r="L25">
        <v>0</v>
      </c>
      <c r="M25">
        <v>165</v>
      </c>
      <c r="N25" t="s">
        <v>112</v>
      </c>
      <c r="R25" t="s">
        <v>105</v>
      </c>
    </row>
    <row r="26" spans="1:18">
      <c r="A26" t="s">
        <v>113</v>
      </c>
      <c r="B26" t="s">
        <v>19</v>
      </c>
      <c r="C26" t="s">
        <v>20</v>
      </c>
      <c r="D26" t="s">
        <v>78</v>
      </c>
      <c r="E26">
        <f t="shared" si="0"/>
        <v>3</v>
      </c>
      <c r="F26">
        <f t="shared" si="1"/>
        <v>2006</v>
      </c>
      <c r="G26" t="s">
        <v>103</v>
      </c>
      <c r="H26" s="4">
        <v>2.5</v>
      </c>
      <c r="I26" t="str">
        <f t="shared" si="2"/>
        <v>k</v>
      </c>
      <c r="J26">
        <v>14.3</v>
      </c>
      <c r="K26" s="4" t="s">
        <v>114</v>
      </c>
      <c r="L26">
        <v>0</v>
      </c>
      <c r="M26">
        <v>129</v>
      </c>
      <c r="R26" t="s">
        <v>109</v>
      </c>
    </row>
    <row r="27" spans="1:18">
      <c r="A27" t="s">
        <v>115</v>
      </c>
      <c r="B27" t="s">
        <v>19</v>
      </c>
      <c r="C27" t="s">
        <v>20</v>
      </c>
      <c r="D27" t="s">
        <v>78</v>
      </c>
      <c r="E27">
        <f t="shared" si="0"/>
        <v>3</v>
      </c>
      <c r="F27">
        <f t="shared" si="1"/>
        <v>2006</v>
      </c>
      <c r="G27" t="s">
        <v>21</v>
      </c>
      <c r="I27" t="str">
        <f t="shared" si="2"/>
        <v/>
      </c>
      <c r="J27">
        <v>23.2</v>
      </c>
      <c r="K27" s="4" t="s">
        <v>116</v>
      </c>
      <c r="L27">
        <v>0</v>
      </c>
      <c r="M27">
        <v>511</v>
      </c>
      <c r="N27" t="s">
        <v>117</v>
      </c>
      <c r="R27" t="s">
        <v>118</v>
      </c>
    </row>
    <row r="28" spans="1:18">
      <c r="A28" t="s">
        <v>119</v>
      </c>
      <c r="B28" t="s">
        <v>19</v>
      </c>
      <c r="C28" t="s">
        <v>20</v>
      </c>
      <c r="D28" t="s">
        <v>78</v>
      </c>
      <c r="E28">
        <f t="shared" si="0"/>
        <v>3</v>
      </c>
      <c r="F28">
        <f t="shared" si="1"/>
        <v>2006</v>
      </c>
      <c r="G28" t="s">
        <v>25</v>
      </c>
      <c r="I28" t="str">
        <f t="shared" si="2"/>
        <v/>
      </c>
      <c r="J28">
        <v>37</v>
      </c>
      <c r="K28" s="4" t="s">
        <v>120</v>
      </c>
      <c r="L28">
        <v>0</v>
      </c>
      <c r="M28">
        <v>1989</v>
      </c>
      <c r="N28" s="42">
        <v>6707714</v>
      </c>
      <c r="R28" t="s">
        <v>121</v>
      </c>
    </row>
    <row r="29" spans="1:18">
      <c r="A29" t="s">
        <v>119</v>
      </c>
      <c r="B29" t="s">
        <v>19</v>
      </c>
      <c r="C29" t="s">
        <v>74</v>
      </c>
      <c r="D29" t="s">
        <v>122</v>
      </c>
      <c r="E29">
        <f t="shared" si="0"/>
        <v>7</v>
      </c>
      <c r="F29">
        <f t="shared" si="1"/>
        <v>2006</v>
      </c>
      <c r="G29" t="s">
        <v>25</v>
      </c>
      <c r="I29" t="str">
        <f t="shared" si="2"/>
        <v/>
      </c>
      <c r="J29">
        <v>38.700000000000003</v>
      </c>
      <c r="K29" s="4" t="s">
        <v>123</v>
      </c>
      <c r="L29">
        <v>0</v>
      </c>
      <c r="M29">
        <v>2155</v>
      </c>
      <c r="N29" s="42">
        <v>6707714</v>
      </c>
      <c r="R29" t="s">
        <v>124</v>
      </c>
    </row>
    <row r="30" spans="1:18">
      <c r="A30" t="s">
        <v>125</v>
      </c>
      <c r="B30" t="s">
        <v>19</v>
      </c>
      <c r="C30" t="s">
        <v>20</v>
      </c>
      <c r="D30" t="s">
        <v>78</v>
      </c>
      <c r="E30">
        <f t="shared" si="0"/>
        <v>3</v>
      </c>
      <c r="F30">
        <f t="shared" si="1"/>
        <v>2006</v>
      </c>
      <c r="G30" t="s">
        <v>25</v>
      </c>
      <c r="H30" s="4" t="s">
        <v>126</v>
      </c>
      <c r="I30" t="s">
        <v>35</v>
      </c>
      <c r="J30">
        <v>25.3</v>
      </c>
      <c r="K30" s="4" t="s">
        <v>127</v>
      </c>
      <c r="L30">
        <v>0</v>
      </c>
      <c r="M30">
        <v>625</v>
      </c>
      <c r="N30" t="s">
        <v>128</v>
      </c>
      <c r="R30" t="s">
        <v>129</v>
      </c>
    </row>
    <row r="31" spans="1:18">
      <c r="A31" t="s">
        <v>130</v>
      </c>
      <c r="B31" t="s">
        <v>19</v>
      </c>
      <c r="C31" t="s">
        <v>20</v>
      </c>
      <c r="D31" t="s">
        <v>78</v>
      </c>
      <c r="E31">
        <f t="shared" si="0"/>
        <v>3</v>
      </c>
      <c r="F31">
        <f t="shared" si="1"/>
        <v>2006</v>
      </c>
      <c r="G31" t="s">
        <v>21</v>
      </c>
      <c r="H31" s="4">
        <v>9.5</v>
      </c>
      <c r="I31" t="s">
        <v>35</v>
      </c>
      <c r="J31">
        <v>33.5</v>
      </c>
      <c r="K31" s="4" t="s">
        <v>131</v>
      </c>
      <c r="L31">
        <v>0</v>
      </c>
      <c r="M31">
        <v>1630</v>
      </c>
      <c r="N31" t="s">
        <v>132</v>
      </c>
      <c r="R31" t="s">
        <v>133</v>
      </c>
    </row>
    <row r="32" spans="1:18">
      <c r="A32" t="s">
        <v>130</v>
      </c>
      <c r="B32" t="s">
        <v>19</v>
      </c>
      <c r="C32" t="s">
        <v>74</v>
      </c>
      <c r="D32" t="s">
        <v>122</v>
      </c>
      <c r="E32">
        <f t="shared" si="0"/>
        <v>7</v>
      </c>
      <c r="F32">
        <f t="shared" si="1"/>
        <v>2006</v>
      </c>
      <c r="G32" t="s">
        <v>21</v>
      </c>
      <c r="H32" s="4">
        <v>9.8000000000000007</v>
      </c>
      <c r="I32" t="s">
        <v>35</v>
      </c>
      <c r="J32">
        <v>33.700000000000003</v>
      </c>
      <c r="K32" s="4" t="s">
        <v>134</v>
      </c>
      <c r="L32">
        <v>0</v>
      </c>
      <c r="M32">
        <v>1538</v>
      </c>
      <c r="N32" t="s">
        <v>132</v>
      </c>
      <c r="R32" t="s">
        <v>135</v>
      </c>
    </row>
    <row r="33" spans="1:18">
      <c r="A33" t="s">
        <v>136</v>
      </c>
      <c r="B33" t="s">
        <v>19</v>
      </c>
      <c r="C33" t="s">
        <v>20</v>
      </c>
      <c r="D33" t="s">
        <v>78</v>
      </c>
      <c r="E33">
        <f t="shared" si="0"/>
        <v>3</v>
      </c>
      <c r="F33">
        <f t="shared" si="1"/>
        <v>2006</v>
      </c>
      <c r="G33" t="s">
        <v>21</v>
      </c>
      <c r="H33" s="4" t="s">
        <v>137</v>
      </c>
      <c r="I33" t="s">
        <v>35</v>
      </c>
      <c r="J33">
        <v>27.2</v>
      </c>
      <c r="K33" s="4" t="s">
        <v>138</v>
      </c>
      <c r="L33">
        <v>0</v>
      </c>
      <c r="M33">
        <v>789</v>
      </c>
      <c r="R33" t="s">
        <v>139</v>
      </c>
    </row>
    <row r="34" spans="1:18">
      <c r="A34" t="s">
        <v>136</v>
      </c>
      <c r="B34" t="s">
        <v>19</v>
      </c>
      <c r="C34" t="s">
        <v>74</v>
      </c>
      <c r="D34" t="s">
        <v>140</v>
      </c>
      <c r="E34">
        <f t="shared" si="0"/>
        <v>7</v>
      </c>
      <c r="F34">
        <f t="shared" si="1"/>
        <v>2006</v>
      </c>
      <c r="G34" t="s">
        <v>21</v>
      </c>
      <c r="H34" s="4" t="s">
        <v>141</v>
      </c>
      <c r="I34" t="s">
        <v>35</v>
      </c>
      <c r="J34">
        <v>28</v>
      </c>
      <c r="K34" s="4" t="s">
        <v>142</v>
      </c>
      <c r="L34">
        <v>0</v>
      </c>
      <c r="M34">
        <v>675</v>
      </c>
      <c r="R34" t="s">
        <v>143</v>
      </c>
    </row>
    <row r="35" spans="1:18">
      <c r="A35" t="s">
        <v>144</v>
      </c>
      <c r="B35" t="s">
        <v>19</v>
      </c>
      <c r="C35" t="s">
        <v>20</v>
      </c>
      <c r="D35" t="s">
        <v>78</v>
      </c>
      <c r="E35">
        <f t="shared" si="0"/>
        <v>3</v>
      </c>
      <c r="F35">
        <f t="shared" si="1"/>
        <v>2006</v>
      </c>
      <c r="G35" t="s">
        <v>25</v>
      </c>
      <c r="I35" t="str">
        <f>IF(ISBLANK(H35), "", "k")</f>
        <v/>
      </c>
      <c r="J35">
        <v>38.5</v>
      </c>
      <c r="K35" s="4" t="s">
        <v>145</v>
      </c>
      <c r="L35">
        <v>0</v>
      </c>
      <c r="M35">
        <v>2153</v>
      </c>
      <c r="N35" t="s">
        <v>146</v>
      </c>
      <c r="R35" t="s">
        <v>147</v>
      </c>
    </row>
    <row r="36" spans="1:18">
      <c r="A36" t="s">
        <v>148</v>
      </c>
      <c r="B36" t="s">
        <v>19</v>
      </c>
      <c r="C36" t="s">
        <v>20</v>
      </c>
      <c r="D36" t="s">
        <v>78</v>
      </c>
      <c r="E36">
        <f t="shared" si="0"/>
        <v>3</v>
      </c>
      <c r="F36">
        <f t="shared" si="1"/>
        <v>2006</v>
      </c>
      <c r="G36" t="s">
        <v>25</v>
      </c>
      <c r="H36" s="4" t="s">
        <v>149</v>
      </c>
      <c r="I36" t="s">
        <v>35</v>
      </c>
      <c r="J36">
        <v>18.7</v>
      </c>
      <c r="K36" s="4" t="s">
        <v>150</v>
      </c>
      <c r="L36">
        <v>0</v>
      </c>
      <c r="M36">
        <v>250</v>
      </c>
      <c r="N36" t="s">
        <v>151</v>
      </c>
      <c r="R36" t="s">
        <v>152</v>
      </c>
    </row>
    <row r="37" spans="1:18">
      <c r="A37" t="s">
        <v>153</v>
      </c>
      <c r="B37" t="s">
        <v>19</v>
      </c>
      <c r="C37" t="s">
        <v>20</v>
      </c>
      <c r="D37" t="s">
        <v>78</v>
      </c>
      <c r="E37">
        <f t="shared" si="0"/>
        <v>3</v>
      </c>
      <c r="F37">
        <f t="shared" si="1"/>
        <v>2006</v>
      </c>
      <c r="G37" t="s">
        <v>21</v>
      </c>
      <c r="I37" t="str">
        <f>IF(ISBLANK(H37), "", "k")</f>
        <v/>
      </c>
      <c r="J37">
        <v>28</v>
      </c>
      <c r="K37" s="4" t="s">
        <v>154</v>
      </c>
      <c r="L37">
        <v>0</v>
      </c>
      <c r="M37">
        <v>833</v>
      </c>
      <c r="R37" t="s">
        <v>155</v>
      </c>
    </row>
    <row r="38" spans="1:18">
      <c r="A38" t="s">
        <v>156</v>
      </c>
      <c r="B38" t="s">
        <v>19</v>
      </c>
      <c r="C38" t="s">
        <v>20</v>
      </c>
      <c r="D38" t="s">
        <v>78</v>
      </c>
      <c r="E38">
        <f t="shared" si="0"/>
        <v>3</v>
      </c>
      <c r="F38">
        <f t="shared" si="1"/>
        <v>2006</v>
      </c>
      <c r="G38" t="s">
        <v>25</v>
      </c>
      <c r="H38" s="4">
        <v>9.5</v>
      </c>
      <c r="I38" t="s">
        <v>35</v>
      </c>
      <c r="J38">
        <v>42.7</v>
      </c>
      <c r="K38" s="4" t="s">
        <v>157</v>
      </c>
      <c r="L38">
        <v>0</v>
      </c>
      <c r="M38">
        <v>2853</v>
      </c>
      <c r="N38" t="s">
        <v>158</v>
      </c>
      <c r="R38" t="s">
        <v>159</v>
      </c>
    </row>
    <row r="39" spans="1:18">
      <c r="A39" t="s">
        <v>156</v>
      </c>
      <c r="B39" t="s">
        <v>19</v>
      </c>
      <c r="C39" t="s">
        <v>74</v>
      </c>
      <c r="D39" t="s">
        <v>122</v>
      </c>
      <c r="E39">
        <f t="shared" si="0"/>
        <v>7</v>
      </c>
      <c r="F39">
        <f t="shared" si="1"/>
        <v>2006</v>
      </c>
      <c r="G39" t="s">
        <v>25</v>
      </c>
      <c r="H39" s="4">
        <v>9.8000000000000007</v>
      </c>
      <c r="I39" t="s">
        <v>35</v>
      </c>
      <c r="J39">
        <v>42</v>
      </c>
      <c r="K39" s="4" t="s">
        <v>160</v>
      </c>
      <c r="L39">
        <v>0</v>
      </c>
      <c r="M39">
        <v>2970</v>
      </c>
      <c r="N39" t="s">
        <v>158</v>
      </c>
      <c r="R39" t="s">
        <v>161</v>
      </c>
    </row>
    <row r="40" spans="1:18">
      <c r="A40" t="s">
        <v>162</v>
      </c>
      <c r="B40" t="s">
        <v>19</v>
      </c>
      <c r="C40" t="s">
        <v>20</v>
      </c>
      <c r="D40" t="s">
        <v>78</v>
      </c>
      <c r="E40">
        <f t="shared" si="0"/>
        <v>3</v>
      </c>
      <c r="F40">
        <f t="shared" si="1"/>
        <v>2006</v>
      </c>
      <c r="G40" t="s">
        <v>21</v>
      </c>
      <c r="I40" t="str">
        <f>IF(ISBLANK(H40), "", "k")</f>
        <v/>
      </c>
      <c r="J40">
        <v>28</v>
      </c>
      <c r="K40" s="4" t="s">
        <v>163</v>
      </c>
      <c r="L40">
        <v>0</v>
      </c>
      <c r="M40">
        <v>865</v>
      </c>
      <c r="N40" t="s">
        <v>164</v>
      </c>
      <c r="R40" t="s">
        <v>165</v>
      </c>
    </row>
    <row r="41" spans="1:18">
      <c r="A41" t="s">
        <v>162</v>
      </c>
      <c r="B41" t="s">
        <v>19</v>
      </c>
      <c r="C41" t="s">
        <v>74</v>
      </c>
      <c r="D41" t="s">
        <v>122</v>
      </c>
      <c r="E41">
        <f t="shared" si="0"/>
        <v>7</v>
      </c>
      <c r="F41">
        <f t="shared" si="1"/>
        <v>2006</v>
      </c>
      <c r="G41" t="s">
        <v>21</v>
      </c>
      <c r="I41" t="str">
        <f>IF(ISBLANK(H41), "", "k")</f>
        <v/>
      </c>
      <c r="J41">
        <v>29.8</v>
      </c>
      <c r="K41" s="4" t="s">
        <v>166</v>
      </c>
      <c r="L41">
        <v>0</v>
      </c>
      <c r="M41">
        <v>1070</v>
      </c>
      <c r="N41" t="s">
        <v>164</v>
      </c>
      <c r="R41" t="s">
        <v>167</v>
      </c>
    </row>
    <row r="42" spans="1:18">
      <c r="A42" t="s">
        <v>168</v>
      </c>
      <c r="B42" t="s">
        <v>19</v>
      </c>
      <c r="C42" t="s">
        <v>20</v>
      </c>
      <c r="D42" t="s">
        <v>75</v>
      </c>
      <c r="E42">
        <f t="shared" si="0"/>
        <v>3</v>
      </c>
      <c r="F42">
        <f t="shared" si="1"/>
        <v>2006</v>
      </c>
      <c r="G42" t="s">
        <v>25</v>
      </c>
      <c r="H42" s="4" t="s">
        <v>149</v>
      </c>
      <c r="I42" t="s">
        <v>35</v>
      </c>
      <c r="J42">
        <v>18.7</v>
      </c>
      <c r="K42" s="4" t="s">
        <v>169</v>
      </c>
      <c r="L42">
        <v>0</v>
      </c>
      <c r="M42">
        <v>265</v>
      </c>
      <c r="N42" s="42">
        <v>6707652</v>
      </c>
      <c r="R42" t="s">
        <v>170</v>
      </c>
    </row>
    <row r="43" spans="1:18">
      <c r="A43" t="s">
        <v>171</v>
      </c>
      <c r="B43" t="s">
        <v>19</v>
      </c>
      <c r="C43" t="s">
        <v>20</v>
      </c>
      <c r="D43" t="s">
        <v>75</v>
      </c>
      <c r="E43">
        <f t="shared" si="0"/>
        <v>3</v>
      </c>
      <c r="F43">
        <f t="shared" si="1"/>
        <v>2006</v>
      </c>
      <c r="G43" t="s">
        <v>21</v>
      </c>
      <c r="H43" s="4" t="s">
        <v>87</v>
      </c>
      <c r="I43" t="s">
        <v>35</v>
      </c>
      <c r="J43">
        <v>20.7</v>
      </c>
      <c r="K43" s="4" t="s">
        <v>172</v>
      </c>
      <c r="L43">
        <v>0</v>
      </c>
      <c r="M43">
        <v>341</v>
      </c>
      <c r="N43" s="42" t="s">
        <v>173</v>
      </c>
      <c r="R43" t="s">
        <v>174</v>
      </c>
    </row>
    <row r="44" spans="1:18">
      <c r="A44" t="s">
        <v>175</v>
      </c>
      <c r="B44" t="s">
        <v>19</v>
      </c>
      <c r="C44" t="s">
        <v>20</v>
      </c>
      <c r="D44" t="s">
        <v>75</v>
      </c>
      <c r="E44">
        <f t="shared" si="0"/>
        <v>3</v>
      </c>
      <c r="F44">
        <f t="shared" si="1"/>
        <v>2006</v>
      </c>
      <c r="G44" t="s">
        <v>103</v>
      </c>
      <c r="H44" s="4">
        <v>0.5</v>
      </c>
      <c r="I44" t="str">
        <f>IF(ISBLANK(H44), "", "k")</f>
        <v>k</v>
      </c>
      <c r="J44">
        <v>10.3</v>
      </c>
      <c r="K44" s="4" t="s">
        <v>176</v>
      </c>
      <c r="L44">
        <v>0</v>
      </c>
      <c r="M44">
        <v>35.299999999999997</v>
      </c>
      <c r="R44" t="s">
        <v>105</v>
      </c>
    </row>
    <row r="45" spans="1:18">
      <c r="A45" t="s">
        <v>177</v>
      </c>
      <c r="B45" t="s">
        <v>19</v>
      </c>
      <c r="C45" t="s">
        <v>20</v>
      </c>
      <c r="D45" t="s">
        <v>75</v>
      </c>
      <c r="E45">
        <f t="shared" si="0"/>
        <v>3</v>
      </c>
      <c r="F45">
        <f t="shared" si="1"/>
        <v>2006</v>
      </c>
      <c r="G45" t="s">
        <v>21</v>
      </c>
      <c r="H45" s="4">
        <v>9.5</v>
      </c>
      <c r="I45" t="s">
        <v>35</v>
      </c>
      <c r="J45">
        <v>32</v>
      </c>
      <c r="K45" s="4" t="s">
        <v>178</v>
      </c>
      <c r="L45">
        <v>0</v>
      </c>
      <c r="M45">
        <v>1255</v>
      </c>
      <c r="N45" s="42" t="s">
        <v>179</v>
      </c>
      <c r="R45" t="s">
        <v>180</v>
      </c>
    </row>
    <row r="46" spans="1:18">
      <c r="A46" t="s">
        <v>181</v>
      </c>
      <c r="B46" t="s">
        <v>19</v>
      </c>
      <c r="C46" t="s">
        <v>20</v>
      </c>
      <c r="D46" t="s">
        <v>75</v>
      </c>
      <c r="E46">
        <f t="shared" si="0"/>
        <v>3</v>
      </c>
      <c r="F46">
        <f t="shared" si="1"/>
        <v>2006</v>
      </c>
      <c r="G46" t="s">
        <v>21</v>
      </c>
      <c r="I46" t="str">
        <f>IF(ISBLANK(H46), "", "k")</f>
        <v/>
      </c>
      <c r="J46">
        <v>26.7</v>
      </c>
      <c r="K46" s="4" t="s">
        <v>182</v>
      </c>
      <c r="L46">
        <v>0</v>
      </c>
      <c r="M46">
        <v>880</v>
      </c>
      <c r="N46" s="42" t="s">
        <v>183</v>
      </c>
      <c r="R46" t="s">
        <v>184</v>
      </c>
    </row>
    <row r="47" spans="1:18">
      <c r="A47" t="s">
        <v>185</v>
      </c>
      <c r="B47" t="s">
        <v>19</v>
      </c>
      <c r="C47" t="s">
        <v>74</v>
      </c>
      <c r="D47" t="s">
        <v>75</v>
      </c>
      <c r="E47">
        <f t="shared" si="0"/>
        <v>3</v>
      </c>
      <c r="F47">
        <f t="shared" si="1"/>
        <v>2006</v>
      </c>
      <c r="G47" t="s">
        <v>21</v>
      </c>
      <c r="H47" s="4" t="s">
        <v>87</v>
      </c>
      <c r="I47" t="s">
        <v>35</v>
      </c>
      <c r="J47">
        <v>20.7</v>
      </c>
      <c r="K47" s="4" t="s">
        <v>186</v>
      </c>
      <c r="L47">
        <v>0</v>
      </c>
      <c r="M47">
        <v>365</v>
      </c>
      <c r="N47" s="42" t="s">
        <v>187</v>
      </c>
      <c r="R47" t="s">
        <v>188</v>
      </c>
    </row>
    <row r="48" spans="1:18">
      <c r="A48" t="s">
        <v>185</v>
      </c>
      <c r="B48" t="s">
        <v>19</v>
      </c>
      <c r="C48" t="s">
        <v>74</v>
      </c>
      <c r="D48" t="s">
        <v>122</v>
      </c>
      <c r="E48">
        <f t="shared" si="0"/>
        <v>7</v>
      </c>
      <c r="F48">
        <f t="shared" si="1"/>
        <v>2006</v>
      </c>
      <c r="G48" t="s">
        <v>21</v>
      </c>
      <c r="H48" s="4" t="s">
        <v>189</v>
      </c>
      <c r="I48" t="s">
        <v>35</v>
      </c>
      <c r="J48">
        <v>21.8</v>
      </c>
      <c r="K48" s="4" t="s">
        <v>190</v>
      </c>
      <c r="L48">
        <v>0</v>
      </c>
      <c r="M48">
        <v>430</v>
      </c>
      <c r="N48" s="42" t="s">
        <v>187</v>
      </c>
      <c r="R48" t="s">
        <v>191</v>
      </c>
    </row>
    <row r="49" spans="1:18">
      <c r="A49" t="s">
        <v>192</v>
      </c>
      <c r="B49" t="s">
        <v>19</v>
      </c>
      <c r="C49" t="s">
        <v>20</v>
      </c>
      <c r="D49" t="s">
        <v>75</v>
      </c>
      <c r="E49">
        <f t="shared" si="0"/>
        <v>3</v>
      </c>
      <c r="F49">
        <f t="shared" si="1"/>
        <v>2006</v>
      </c>
      <c r="G49" t="s">
        <v>21</v>
      </c>
      <c r="H49" s="4">
        <v>9.5</v>
      </c>
      <c r="I49" t="s">
        <v>35</v>
      </c>
      <c r="J49">
        <v>30.6</v>
      </c>
      <c r="K49" s="4" t="s">
        <v>193</v>
      </c>
      <c r="L49">
        <v>0</v>
      </c>
      <c r="M49">
        <v>1138</v>
      </c>
      <c r="N49" s="42">
        <v>6708199</v>
      </c>
      <c r="R49" t="s">
        <v>194</v>
      </c>
    </row>
    <row r="50" spans="1:18">
      <c r="A50" t="s">
        <v>195</v>
      </c>
      <c r="B50" t="s">
        <v>19</v>
      </c>
      <c r="C50" t="s">
        <v>20</v>
      </c>
      <c r="D50" t="s">
        <v>75</v>
      </c>
      <c r="E50">
        <f t="shared" si="0"/>
        <v>3</v>
      </c>
      <c r="F50">
        <f t="shared" si="1"/>
        <v>2006</v>
      </c>
      <c r="G50" t="s">
        <v>103</v>
      </c>
      <c r="H50" s="4">
        <v>1.5</v>
      </c>
      <c r="I50" t="str">
        <f>IF(ISBLANK(H50), "", "k")</f>
        <v>k</v>
      </c>
      <c r="J50">
        <v>12</v>
      </c>
      <c r="K50" s="4" t="s">
        <v>196</v>
      </c>
      <c r="L50">
        <v>0</v>
      </c>
      <c r="M50">
        <v>64</v>
      </c>
      <c r="R50" t="s">
        <v>197</v>
      </c>
    </row>
    <row r="51" spans="1:18">
      <c r="A51" t="s">
        <v>198</v>
      </c>
      <c r="B51" t="s">
        <v>19</v>
      </c>
      <c r="C51" t="s">
        <v>20</v>
      </c>
      <c r="D51" t="s">
        <v>75</v>
      </c>
      <c r="E51">
        <f t="shared" si="0"/>
        <v>3</v>
      </c>
      <c r="F51">
        <f t="shared" si="1"/>
        <v>2006</v>
      </c>
      <c r="G51" t="s">
        <v>25</v>
      </c>
      <c r="H51" s="4" t="s">
        <v>126</v>
      </c>
      <c r="I51" t="s">
        <v>35</v>
      </c>
      <c r="J51">
        <v>24.8</v>
      </c>
      <c r="K51" s="4" t="s">
        <v>199</v>
      </c>
      <c r="L51">
        <v>0</v>
      </c>
      <c r="M51">
        <v>703</v>
      </c>
      <c r="N51" t="s">
        <v>200</v>
      </c>
      <c r="R51" t="s">
        <v>201</v>
      </c>
    </row>
    <row r="52" spans="1:18">
      <c r="A52" t="s">
        <v>202</v>
      </c>
      <c r="B52" t="s">
        <v>19</v>
      </c>
      <c r="C52" t="s">
        <v>20</v>
      </c>
      <c r="D52" t="s">
        <v>75</v>
      </c>
      <c r="E52">
        <f t="shared" si="0"/>
        <v>3</v>
      </c>
      <c r="F52">
        <f t="shared" si="1"/>
        <v>2006</v>
      </c>
      <c r="G52" t="s">
        <v>25</v>
      </c>
      <c r="I52" t="str">
        <f t="shared" ref="I52:I59" si="3">IF(ISBLANK(H52), "", "k")</f>
        <v/>
      </c>
      <c r="J52">
        <v>29.3</v>
      </c>
      <c r="K52" s="4" t="s">
        <v>203</v>
      </c>
      <c r="L52">
        <v>0</v>
      </c>
      <c r="M52">
        <v>1037</v>
      </c>
      <c r="N52" t="s">
        <v>204</v>
      </c>
      <c r="R52" t="s">
        <v>205</v>
      </c>
    </row>
    <row r="53" spans="1:18">
      <c r="A53" t="s">
        <v>202</v>
      </c>
      <c r="B53" t="s">
        <v>19</v>
      </c>
      <c r="C53" t="s">
        <v>74</v>
      </c>
      <c r="D53" t="s">
        <v>122</v>
      </c>
      <c r="E53">
        <f t="shared" si="0"/>
        <v>7</v>
      </c>
      <c r="F53">
        <f t="shared" si="1"/>
        <v>2006</v>
      </c>
      <c r="G53" t="s">
        <v>25</v>
      </c>
      <c r="I53" t="str">
        <f t="shared" si="3"/>
        <v/>
      </c>
      <c r="J53">
        <v>30.3</v>
      </c>
      <c r="K53" s="4" t="s">
        <v>206</v>
      </c>
      <c r="L53">
        <v>0</v>
      </c>
      <c r="M53">
        <v>1037</v>
      </c>
      <c r="N53" t="s">
        <v>204</v>
      </c>
      <c r="R53" t="s">
        <v>207</v>
      </c>
    </row>
    <row r="54" spans="1:18">
      <c r="A54" t="s">
        <v>208</v>
      </c>
      <c r="B54" t="s">
        <v>19</v>
      </c>
      <c r="C54" t="s">
        <v>20</v>
      </c>
      <c r="D54" t="s">
        <v>75</v>
      </c>
      <c r="E54">
        <f t="shared" si="0"/>
        <v>3</v>
      </c>
      <c r="F54">
        <f t="shared" si="1"/>
        <v>2006</v>
      </c>
      <c r="G54" t="s">
        <v>25</v>
      </c>
      <c r="I54" t="str">
        <f t="shared" si="3"/>
        <v/>
      </c>
      <c r="J54">
        <v>31.1</v>
      </c>
      <c r="K54" s="4" t="s">
        <v>209</v>
      </c>
      <c r="L54">
        <v>0</v>
      </c>
      <c r="M54">
        <v>1080</v>
      </c>
      <c r="N54" t="s">
        <v>210</v>
      </c>
      <c r="R54" t="s">
        <v>211</v>
      </c>
    </row>
    <row r="55" spans="1:18">
      <c r="A55" t="s">
        <v>208</v>
      </c>
      <c r="B55" t="s">
        <v>19</v>
      </c>
      <c r="C55" t="s">
        <v>74</v>
      </c>
      <c r="D55" t="s">
        <v>122</v>
      </c>
      <c r="E55">
        <f t="shared" si="0"/>
        <v>7</v>
      </c>
      <c r="F55">
        <f t="shared" si="1"/>
        <v>2006</v>
      </c>
      <c r="G55" t="s">
        <v>25</v>
      </c>
      <c r="I55" t="str">
        <f t="shared" si="3"/>
        <v/>
      </c>
      <c r="J55">
        <v>32.4</v>
      </c>
      <c r="K55" s="4" t="s">
        <v>212</v>
      </c>
      <c r="L55">
        <v>0</v>
      </c>
      <c r="M55">
        <v>1360</v>
      </c>
      <c r="N55" t="s">
        <v>210</v>
      </c>
      <c r="R55" t="s">
        <v>191</v>
      </c>
    </row>
    <row r="56" spans="1:18">
      <c r="A56" t="s">
        <v>213</v>
      </c>
      <c r="B56" t="s">
        <v>19</v>
      </c>
      <c r="C56" t="s">
        <v>20</v>
      </c>
      <c r="D56" t="s">
        <v>75</v>
      </c>
      <c r="E56">
        <f t="shared" si="0"/>
        <v>3</v>
      </c>
      <c r="F56">
        <f t="shared" si="1"/>
        <v>2006</v>
      </c>
      <c r="G56" t="s">
        <v>25</v>
      </c>
      <c r="I56" t="str">
        <f t="shared" si="3"/>
        <v/>
      </c>
      <c r="J56">
        <v>35.200000000000003</v>
      </c>
      <c r="K56" s="4" t="s">
        <v>214</v>
      </c>
      <c r="L56">
        <v>0</v>
      </c>
      <c r="M56">
        <v>1512</v>
      </c>
      <c r="N56" t="s">
        <v>215</v>
      </c>
      <c r="R56" t="s">
        <v>216</v>
      </c>
    </row>
    <row r="57" spans="1:18">
      <c r="A57" t="s">
        <v>217</v>
      </c>
      <c r="B57" t="s">
        <v>19</v>
      </c>
      <c r="C57" t="s">
        <v>20</v>
      </c>
      <c r="D57" t="s">
        <v>75</v>
      </c>
      <c r="E57">
        <f t="shared" si="0"/>
        <v>3</v>
      </c>
      <c r="F57">
        <f t="shared" si="1"/>
        <v>2006</v>
      </c>
      <c r="G57" t="s">
        <v>21</v>
      </c>
      <c r="I57" t="str">
        <f t="shared" si="3"/>
        <v/>
      </c>
      <c r="J57">
        <v>37.200000000000003</v>
      </c>
      <c r="K57" s="4" t="s">
        <v>218</v>
      </c>
      <c r="L57">
        <v>0</v>
      </c>
      <c r="M57">
        <v>1694</v>
      </c>
      <c r="N57" t="s">
        <v>219</v>
      </c>
      <c r="R57" t="s">
        <v>220</v>
      </c>
    </row>
    <row r="58" spans="1:18">
      <c r="A58" t="s">
        <v>221</v>
      </c>
      <c r="B58" t="s">
        <v>19</v>
      </c>
      <c r="C58" t="s">
        <v>20</v>
      </c>
      <c r="D58" t="s">
        <v>75</v>
      </c>
      <c r="E58">
        <f t="shared" si="0"/>
        <v>3</v>
      </c>
      <c r="F58">
        <f t="shared" si="1"/>
        <v>2006</v>
      </c>
      <c r="G58" t="s">
        <v>25</v>
      </c>
      <c r="I58" t="str">
        <f t="shared" si="3"/>
        <v/>
      </c>
      <c r="J58">
        <v>39</v>
      </c>
      <c r="K58" s="4" t="s">
        <v>222</v>
      </c>
      <c r="L58">
        <v>0</v>
      </c>
      <c r="M58">
        <v>2245</v>
      </c>
      <c r="N58" t="s">
        <v>223</v>
      </c>
      <c r="R58" t="s">
        <v>224</v>
      </c>
    </row>
    <row r="59" spans="1:18">
      <c r="A59" t="s">
        <v>221</v>
      </c>
      <c r="B59" t="s">
        <v>19</v>
      </c>
      <c r="C59" t="s">
        <v>74</v>
      </c>
      <c r="D59" t="s">
        <v>122</v>
      </c>
      <c r="E59">
        <f t="shared" si="0"/>
        <v>7</v>
      </c>
      <c r="F59">
        <f t="shared" si="1"/>
        <v>2006</v>
      </c>
      <c r="G59" t="s">
        <v>25</v>
      </c>
      <c r="I59" t="str">
        <f t="shared" si="3"/>
        <v/>
      </c>
      <c r="J59">
        <v>39.5</v>
      </c>
      <c r="K59" s="4" t="s">
        <v>222</v>
      </c>
      <c r="L59">
        <v>0</v>
      </c>
      <c r="M59">
        <v>2492</v>
      </c>
      <c r="N59" t="s">
        <v>223</v>
      </c>
      <c r="R59" t="s">
        <v>225</v>
      </c>
    </row>
    <row r="60" spans="1:18">
      <c r="A60" t="s">
        <v>226</v>
      </c>
      <c r="B60" t="s">
        <v>19</v>
      </c>
      <c r="C60" t="s">
        <v>20</v>
      </c>
      <c r="D60" t="s">
        <v>75</v>
      </c>
      <c r="E60">
        <f t="shared" si="0"/>
        <v>3</v>
      </c>
      <c r="F60">
        <f t="shared" si="1"/>
        <v>2006</v>
      </c>
      <c r="G60" t="s">
        <v>21</v>
      </c>
      <c r="H60" s="4">
        <v>9.5</v>
      </c>
      <c r="I60" t="s">
        <v>35</v>
      </c>
      <c r="J60">
        <v>28.9</v>
      </c>
      <c r="K60" s="4" t="s">
        <v>227</v>
      </c>
      <c r="L60">
        <v>0</v>
      </c>
      <c r="M60">
        <v>900</v>
      </c>
      <c r="N60" t="s">
        <v>228</v>
      </c>
      <c r="R60" t="s">
        <v>229</v>
      </c>
    </row>
    <row r="61" spans="1:18">
      <c r="A61" t="s">
        <v>226</v>
      </c>
      <c r="B61" t="s">
        <v>19</v>
      </c>
      <c r="C61" t="s">
        <v>74</v>
      </c>
      <c r="D61" t="s">
        <v>122</v>
      </c>
      <c r="E61">
        <f t="shared" si="0"/>
        <v>7</v>
      </c>
      <c r="F61">
        <f t="shared" si="1"/>
        <v>2006</v>
      </c>
      <c r="G61" t="s">
        <v>21</v>
      </c>
      <c r="H61" s="4">
        <v>9.8000000000000007</v>
      </c>
      <c r="I61" t="s">
        <v>35</v>
      </c>
      <c r="J61">
        <v>30.6</v>
      </c>
      <c r="K61" s="4" t="s">
        <v>230</v>
      </c>
      <c r="L61">
        <v>0</v>
      </c>
      <c r="M61">
        <v>1035</v>
      </c>
      <c r="N61" t="s">
        <v>228</v>
      </c>
      <c r="R61" t="s">
        <v>231</v>
      </c>
    </row>
    <row r="62" spans="1:18">
      <c r="A62" t="s">
        <v>232</v>
      </c>
      <c r="B62" t="s">
        <v>19</v>
      </c>
      <c r="C62" t="s">
        <v>20</v>
      </c>
      <c r="D62" t="s">
        <v>75</v>
      </c>
      <c r="E62">
        <f t="shared" si="0"/>
        <v>3</v>
      </c>
      <c r="F62">
        <f t="shared" si="1"/>
        <v>2006</v>
      </c>
      <c r="G62" t="s">
        <v>21</v>
      </c>
      <c r="H62" s="4">
        <v>9.5</v>
      </c>
      <c r="I62" t="s">
        <v>35</v>
      </c>
      <c r="J62">
        <v>31.1</v>
      </c>
      <c r="K62" s="4" t="s">
        <v>233</v>
      </c>
      <c r="L62">
        <v>0</v>
      </c>
      <c r="M62">
        <v>1211</v>
      </c>
      <c r="N62" t="s">
        <v>234</v>
      </c>
      <c r="R62" t="s">
        <v>235</v>
      </c>
    </row>
    <row r="63" spans="1:18">
      <c r="A63" t="s">
        <v>232</v>
      </c>
      <c r="B63" t="s">
        <v>19</v>
      </c>
      <c r="C63" t="s">
        <v>74</v>
      </c>
      <c r="D63" t="s">
        <v>122</v>
      </c>
      <c r="E63">
        <f t="shared" si="0"/>
        <v>7</v>
      </c>
      <c r="F63">
        <f t="shared" si="1"/>
        <v>2006</v>
      </c>
      <c r="G63" t="s">
        <v>21</v>
      </c>
      <c r="H63" s="4">
        <v>9.8000000000000007</v>
      </c>
      <c r="I63" t="s">
        <v>35</v>
      </c>
      <c r="J63">
        <v>31.9</v>
      </c>
      <c r="K63" s="4" t="s">
        <v>236</v>
      </c>
      <c r="L63">
        <v>0</v>
      </c>
      <c r="M63">
        <v>1190</v>
      </c>
      <c r="N63" t="s">
        <v>234</v>
      </c>
      <c r="R63" t="s">
        <v>237</v>
      </c>
    </row>
    <row r="64" spans="1:18">
      <c r="A64" t="s">
        <v>238</v>
      </c>
      <c r="B64" t="s">
        <v>19</v>
      </c>
      <c r="C64" t="s">
        <v>20</v>
      </c>
      <c r="D64" t="s">
        <v>140</v>
      </c>
      <c r="E64">
        <f t="shared" si="0"/>
        <v>7</v>
      </c>
      <c r="F64">
        <f t="shared" si="1"/>
        <v>2006</v>
      </c>
      <c r="G64" t="s">
        <v>21</v>
      </c>
      <c r="H64" s="4" t="s">
        <v>239</v>
      </c>
      <c r="I64" t="s">
        <v>35</v>
      </c>
      <c r="J64">
        <v>22</v>
      </c>
      <c r="K64" s="4" t="s">
        <v>240</v>
      </c>
      <c r="L64">
        <v>0</v>
      </c>
      <c r="M64">
        <v>457</v>
      </c>
      <c r="N64" t="s">
        <v>241</v>
      </c>
      <c r="R64" t="s">
        <v>242</v>
      </c>
    </row>
    <row r="65" spans="1:18">
      <c r="A65" t="s">
        <v>243</v>
      </c>
      <c r="B65" t="s">
        <v>19</v>
      </c>
      <c r="C65" t="s">
        <v>20</v>
      </c>
      <c r="D65" t="s">
        <v>122</v>
      </c>
      <c r="E65">
        <f t="shared" si="0"/>
        <v>7</v>
      </c>
      <c r="F65">
        <f t="shared" si="1"/>
        <v>2006</v>
      </c>
      <c r="G65" t="s">
        <v>25</v>
      </c>
      <c r="H65" s="4" t="s">
        <v>239</v>
      </c>
      <c r="I65" t="s">
        <v>35</v>
      </c>
      <c r="J65">
        <v>21.6</v>
      </c>
      <c r="K65" s="4" t="s">
        <v>244</v>
      </c>
      <c r="L65">
        <v>0</v>
      </c>
      <c r="M65">
        <v>425</v>
      </c>
      <c r="N65" t="s">
        <v>245</v>
      </c>
      <c r="R65" t="s">
        <v>246</v>
      </c>
    </row>
    <row r="66" spans="1:18">
      <c r="A66" t="s">
        <v>247</v>
      </c>
      <c r="B66" t="s">
        <v>19</v>
      </c>
      <c r="C66" t="s">
        <v>20</v>
      </c>
      <c r="D66" t="s">
        <v>140</v>
      </c>
      <c r="E66">
        <f t="shared" ref="E66:E129" si="4">MONTH(D66)</f>
        <v>7</v>
      </c>
      <c r="F66">
        <f t="shared" ref="F66:F129" si="5">YEAR(D66)</f>
        <v>2006</v>
      </c>
      <c r="G66" t="s">
        <v>21</v>
      </c>
      <c r="H66" s="4">
        <v>9.6999999999999993</v>
      </c>
      <c r="I66" t="str">
        <f>IF(ISBLANK(H66), "", "k")</f>
        <v>k</v>
      </c>
      <c r="J66">
        <v>31.6</v>
      </c>
      <c r="K66" s="4" t="s">
        <v>248</v>
      </c>
      <c r="L66">
        <v>0</v>
      </c>
      <c r="M66">
        <v>1185</v>
      </c>
      <c r="N66" t="s">
        <v>249</v>
      </c>
      <c r="R66" t="s">
        <v>250</v>
      </c>
    </row>
    <row r="67" spans="1:18">
      <c r="A67" t="s">
        <v>251</v>
      </c>
      <c r="B67" t="s">
        <v>19</v>
      </c>
      <c r="C67" t="s">
        <v>20</v>
      </c>
      <c r="D67" t="s">
        <v>122</v>
      </c>
      <c r="E67">
        <f t="shared" si="4"/>
        <v>7</v>
      </c>
      <c r="F67">
        <f t="shared" si="5"/>
        <v>2006</v>
      </c>
      <c r="G67" t="s">
        <v>25</v>
      </c>
      <c r="I67" t="str">
        <f>IF(ISBLANK(H67), "", "k")</f>
        <v/>
      </c>
      <c r="J67">
        <v>40.799999999999997</v>
      </c>
      <c r="K67" s="4" t="s">
        <v>252</v>
      </c>
      <c r="L67">
        <v>0</v>
      </c>
      <c r="M67">
        <v>2780</v>
      </c>
      <c r="N67" t="s">
        <v>253</v>
      </c>
      <c r="R67" t="s">
        <v>254</v>
      </c>
    </row>
    <row r="68" spans="1:18">
      <c r="A68" t="s">
        <v>255</v>
      </c>
      <c r="B68" t="s">
        <v>19</v>
      </c>
      <c r="C68" t="s">
        <v>20</v>
      </c>
      <c r="D68" t="s">
        <v>140</v>
      </c>
      <c r="E68">
        <f t="shared" si="4"/>
        <v>7</v>
      </c>
      <c r="F68">
        <f t="shared" si="5"/>
        <v>2006</v>
      </c>
      <c r="G68" t="s">
        <v>21</v>
      </c>
      <c r="I68" t="str">
        <f>IF(ISBLANK(H68), "", "k")</f>
        <v/>
      </c>
      <c r="J68">
        <v>30.1</v>
      </c>
      <c r="K68" s="4" t="s">
        <v>256</v>
      </c>
      <c r="L68">
        <v>0</v>
      </c>
      <c r="M68">
        <v>1035</v>
      </c>
      <c r="N68" t="s">
        <v>257</v>
      </c>
      <c r="R68" t="s">
        <v>258</v>
      </c>
    </row>
    <row r="69" spans="1:18">
      <c r="A69" t="s">
        <v>259</v>
      </c>
      <c r="B69" t="s">
        <v>19</v>
      </c>
      <c r="C69" t="s">
        <v>20</v>
      </c>
      <c r="D69" t="s">
        <v>85</v>
      </c>
      <c r="E69">
        <f t="shared" si="4"/>
        <v>7</v>
      </c>
      <c r="F69">
        <f t="shared" si="5"/>
        <v>2006</v>
      </c>
      <c r="G69" t="s">
        <v>21</v>
      </c>
      <c r="H69" s="4">
        <v>9.6999999999999993</v>
      </c>
      <c r="I69" t="s">
        <v>35</v>
      </c>
      <c r="J69">
        <v>31</v>
      </c>
      <c r="K69" s="4" t="s">
        <v>256</v>
      </c>
      <c r="L69">
        <v>0</v>
      </c>
      <c r="M69">
        <v>1100</v>
      </c>
      <c r="N69" t="s">
        <v>260</v>
      </c>
      <c r="R69" t="s">
        <v>261</v>
      </c>
    </row>
    <row r="70" spans="1:18">
      <c r="A70" t="s">
        <v>262</v>
      </c>
      <c r="B70" t="s">
        <v>19</v>
      </c>
      <c r="C70" t="s">
        <v>20</v>
      </c>
      <c r="D70" t="s">
        <v>85</v>
      </c>
      <c r="E70">
        <f t="shared" si="4"/>
        <v>7</v>
      </c>
      <c r="F70">
        <f t="shared" si="5"/>
        <v>2006</v>
      </c>
      <c r="G70" t="s">
        <v>25</v>
      </c>
      <c r="H70" s="4" t="s">
        <v>263</v>
      </c>
      <c r="I70" t="s">
        <v>35</v>
      </c>
      <c r="J70">
        <v>23.1</v>
      </c>
      <c r="K70" s="4" t="s">
        <v>264</v>
      </c>
      <c r="L70">
        <v>0</v>
      </c>
      <c r="M70">
        <v>510</v>
      </c>
      <c r="N70" t="s">
        <v>265</v>
      </c>
      <c r="R70" t="s">
        <v>266</v>
      </c>
    </row>
    <row r="71" spans="1:18">
      <c r="A71" t="s">
        <v>267</v>
      </c>
      <c r="B71" t="s">
        <v>19</v>
      </c>
      <c r="C71" t="s">
        <v>20</v>
      </c>
      <c r="D71" t="s">
        <v>85</v>
      </c>
      <c r="E71">
        <f t="shared" si="4"/>
        <v>7</v>
      </c>
      <c r="F71">
        <f t="shared" si="5"/>
        <v>2006</v>
      </c>
      <c r="G71" t="s">
        <v>21</v>
      </c>
      <c r="I71" t="str">
        <f>IF(ISBLANK(H71), "", "k")</f>
        <v/>
      </c>
      <c r="J71">
        <v>27.7</v>
      </c>
      <c r="K71" s="4">
        <v>31.5</v>
      </c>
      <c r="L71">
        <v>0</v>
      </c>
      <c r="M71">
        <v>845</v>
      </c>
      <c r="N71" t="s">
        <v>268</v>
      </c>
      <c r="R71" t="s">
        <v>269</v>
      </c>
    </row>
    <row r="72" spans="1:18">
      <c r="A72" t="s">
        <v>270</v>
      </c>
      <c r="B72" t="s">
        <v>19</v>
      </c>
      <c r="C72" t="s">
        <v>20</v>
      </c>
      <c r="D72" t="s">
        <v>122</v>
      </c>
      <c r="E72">
        <f t="shared" si="4"/>
        <v>7</v>
      </c>
      <c r="F72">
        <f t="shared" si="5"/>
        <v>2006</v>
      </c>
      <c r="G72" t="s">
        <v>21</v>
      </c>
      <c r="I72" t="str">
        <f>IF(ISBLANK(H72), "", "k")</f>
        <v/>
      </c>
      <c r="J72">
        <v>37.200000000000003</v>
      </c>
      <c r="K72" s="4" t="s">
        <v>271</v>
      </c>
      <c r="L72">
        <v>0</v>
      </c>
      <c r="M72">
        <v>1860</v>
      </c>
      <c r="N72" t="s">
        <v>272</v>
      </c>
      <c r="R72" t="s">
        <v>273</v>
      </c>
    </row>
    <row r="73" spans="1:18">
      <c r="A73" t="s">
        <v>274</v>
      </c>
      <c r="B73" t="s">
        <v>19</v>
      </c>
      <c r="C73" t="s">
        <v>20</v>
      </c>
      <c r="D73" t="s">
        <v>122</v>
      </c>
      <c r="E73">
        <f t="shared" si="4"/>
        <v>7</v>
      </c>
      <c r="F73">
        <f t="shared" si="5"/>
        <v>2006</v>
      </c>
      <c r="G73" t="s">
        <v>21</v>
      </c>
      <c r="H73" s="4">
        <v>3.8</v>
      </c>
      <c r="I73" t="str">
        <f>IF(ISBLANK(H73), "", "k")</f>
        <v>k</v>
      </c>
      <c r="J73">
        <v>17.3</v>
      </c>
      <c r="K73" s="4" t="s">
        <v>275</v>
      </c>
      <c r="L73">
        <v>0</v>
      </c>
      <c r="M73">
        <v>195</v>
      </c>
      <c r="R73" t="s">
        <v>276</v>
      </c>
    </row>
    <row r="74" spans="1:18">
      <c r="A74" t="s">
        <v>277</v>
      </c>
      <c r="B74" t="s">
        <v>19</v>
      </c>
      <c r="C74" t="s">
        <v>20</v>
      </c>
      <c r="D74" t="s">
        <v>122</v>
      </c>
      <c r="E74">
        <f t="shared" si="4"/>
        <v>7</v>
      </c>
      <c r="F74">
        <f t="shared" si="5"/>
        <v>2006</v>
      </c>
      <c r="G74" t="s">
        <v>25</v>
      </c>
      <c r="H74" s="4" t="s">
        <v>263</v>
      </c>
      <c r="I74" t="s">
        <v>35</v>
      </c>
      <c r="J74">
        <v>23.2</v>
      </c>
      <c r="K74" s="4" t="s">
        <v>278</v>
      </c>
      <c r="L74">
        <v>0</v>
      </c>
      <c r="M74">
        <v>485</v>
      </c>
      <c r="N74" t="s">
        <v>279</v>
      </c>
      <c r="R74" t="s">
        <v>280</v>
      </c>
    </row>
    <row r="75" spans="1:18">
      <c r="A75" t="s">
        <v>281</v>
      </c>
      <c r="B75" t="s">
        <v>19</v>
      </c>
      <c r="C75" t="s">
        <v>20</v>
      </c>
      <c r="D75" t="s">
        <v>85</v>
      </c>
      <c r="E75">
        <f t="shared" si="4"/>
        <v>7</v>
      </c>
      <c r="F75">
        <f t="shared" si="5"/>
        <v>2006</v>
      </c>
      <c r="G75" t="s">
        <v>21</v>
      </c>
      <c r="I75" t="str">
        <f>IF(ISBLANK(H75), "", "k")</f>
        <v/>
      </c>
      <c r="J75">
        <v>34.5</v>
      </c>
      <c r="K75" s="4">
        <v>35.6</v>
      </c>
      <c r="L75">
        <v>2.8</v>
      </c>
      <c r="M75">
        <v>1530</v>
      </c>
      <c r="N75" t="s">
        <v>282</v>
      </c>
      <c r="R75" t="s">
        <v>283</v>
      </c>
    </row>
    <row r="76" spans="1:18">
      <c r="A76" t="s">
        <v>284</v>
      </c>
      <c r="B76" t="s">
        <v>19</v>
      </c>
      <c r="C76" t="s">
        <v>20</v>
      </c>
      <c r="D76" t="s">
        <v>122</v>
      </c>
      <c r="E76">
        <f t="shared" si="4"/>
        <v>7</v>
      </c>
      <c r="F76">
        <f t="shared" si="5"/>
        <v>2006</v>
      </c>
      <c r="G76" t="s">
        <v>21</v>
      </c>
      <c r="H76" s="4">
        <v>4.8</v>
      </c>
      <c r="I76" t="str">
        <f>IF(ISBLANK(H76), "", "k")</f>
        <v>k</v>
      </c>
      <c r="J76">
        <v>17.5</v>
      </c>
      <c r="K76" s="4" t="s">
        <v>285</v>
      </c>
      <c r="L76">
        <v>0</v>
      </c>
      <c r="M76">
        <v>218</v>
      </c>
      <c r="N76" t="s">
        <v>286</v>
      </c>
      <c r="R76" t="s">
        <v>287</v>
      </c>
    </row>
    <row r="77" spans="1:18">
      <c r="A77" t="s">
        <v>23</v>
      </c>
      <c r="B77" t="s">
        <v>19</v>
      </c>
      <c r="C77" t="s">
        <v>74</v>
      </c>
      <c r="D77" t="s">
        <v>288</v>
      </c>
      <c r="E77">
        <f t="shared" si="4"/>
        <v>6</v>
      </c>
      <c r="F77">
        <f t="shared" si="5"/>
        <v>2007</v>
      </c>
      <c r="G77" t="s">
        <v>25</v>
      </c>
      <c r="I77" t="str">
        <f>IF(ISBLANK(H77), "", "k")</f>
        <v/>
      </c>
      <c r="J77">
        <v>45</v>
      </c>
      <c r="K77" s="4" t="s">
        <v>289</v>
      </c>
      <c r="L77">
        <v>0</v>
      </c>
      <c r="M77">
        <v>3340</v>
      </c>
      <c r="N77" t="s">
        <v>27</v>
      </c>
      <c r="R77" t="s">
        <v>290</v>
      </c>
    </row>
    <row r="78" spans="1:18">
      <c r="A78" t="s">
        <v>291</v>
      </c>
      <c r="B78" t="s">
        <v>19</v>
      </c>
      <c r="C78" t="s">
        <v>20</v>
      </c>
      <c r="D78" t="s">
        <v>292</v>
      </c>
      <c r="E78">
        <f t="shared" si="4"/>
        <v>7</v>
      </c>
      <c r="F78">
        <f t="shared" si="5"/>
        <v>2007</v>
      </c>
      <c r="G78" t="s">
        <v>25</v>
      </c>
      <c r="H78" s="4">
        <v>5.8</v>
      </c>
      <c r="I78" t="str">
        <f>IF(ISBLANK(H78), "", "k")</f>
        <v>k</v>
      </c>
      <c r="J78">
        <v>19.5</v>
      </c>
      <c r="K78" s="4" t="s">
        <v>293</v>
      </c>
      <c r="L78">
        <v>0</v>
      </c>
      <c r="M78">
        <v>320</v>
      </c>
      <c r="N78" t="s">
        <v>294</v>
      </c>
      <c r="R78" t="s">
        <v>295</v>
      </c>
    </row>
    <row r="79" spans="1:18">
      <c r="A79" t="s">
        <v>56</v>
      </c>
      <c r="B79" t="s">
        <v>19</v>
      </c>
      <c r="C79" t="s">
        <v>74</v>
      </c>
      <c r="D79" t="s">
        <v>296</v>
      </c>
      <c r="E79">
        <f t="shared" si="4"/>
        <v>6</v>
      </c>
      <c r="F79">
        <f t="shared" si="5"/>
        <v>2007</v>
      </c>
      <c r="G79" t="s">
        <v>25</v>
      </c>
      <c r="H79" s="4" t="s">
        <v>297</v>
      </c>
      <c r="I79" t="s">
        <v>35</v>
      </c>
      <c r="J79">
        <v>28</v>
      </c>
      <c r="K79" s="4" t="s">
        <v>298</v>
      </c>
      <c r="L79">
        <v>0</v>
      </c>
      <c r="M79">
        <v>927</v>
      </c>
      <c r="N79" t="s">
        <v>59</v>
      </c>
      <c r="R79" t="s">
        <v>299</v>
      </c>
    </row>
    <row r="80" spans="1:18">
      <c r="A80" t="s">
        <v>130</v>
      </c>
      <c r="B80" t="s">
        <v>19</v>
      </c>
      <c r="C80" t="s">
        <v>74</v>
      </c>
      <c r="D80" t="s">
        <v>288</v>
      </c>
      <c r="E80">
        <f t="shared" si="4"/>
        <v>6</v>
      </c>
      <c r="F80">
        <f t="shared" si="5"/>
        <v>2007</v>
      </c>
      <c r="G80" t="s">
        <v>21</v>
      </c>
      <c r="H80" s="4">
        <v>10.8</v>
      </c>
      <c r="I80" t="s">
        <v>35</v>
      </c>
      <c r="J80">
        <v>34</v>
      </c>
      <c r="K80" s="4" t="s">
        <v>300</v>
      </c>
      <c r="L80">
        <v>0</v>
      </c>
      <c r="M80">
        <v>1500</v>
      </c>
      <c r="N80" t="s">
        <v>132</v>
      </c>
      <c r="R80" t="s">
        <v>301</v>
      </c>
    </row>
    <row r="81" spans="1:18">
      <c r="A81" t="s">
        <v>148</v>
      </c>
      <c r="B81" t="s">
        <v>19</v>
      </c>
      <c r="C81" t="s">
        <v>74</v>
      </c>
      <c r="D81" t="s">
        <v>302</v>
      </c>
      <c r="E81">
        <f t="shared" si="4"/>
        <v>7</v>
      </c>
      <c r="F81">
        <f t="shared" si="5"/>
        <v>2007</v>
      </c>
      <c r="G81" t="s">
        <v>25</v>
      </c>
      <c r="H81" s="4" t="s">
        <v>189</v>
      </c>
      <c r="I81" t="s">
        <v>35</v>
      </c>
      <c r="J81">
        <v>23.2</v>
      </c>
      <c r="K81" s="4" t="s">
        <v>303</v>
      </c>
      <c r="L81">
        <v>0</v>
      </c>
      <c r="M81">
        <v>555</v>
      </c>
      <c r="N81" t="s">
        <v>151</v>
      </c>
      <c r="R81" t="s">
        <v>304</v>
      </c>
    </row>
    <row r="82" spans="1:18">
      <c r="A82" t="s">
        <v>162</v>
      </c>
      <c r="B82" t="s">
        <v>19</v>
      </c>
      <c r="C82" t="s">
        <v>74</v>
      </c>
      <c r="D82" t="s">
        <v>288</v>
      </c>
      <c r="E82">
        <f t="shared" si="4"/>
        <v>6</v>
      </c>
      <c r="F82">
        <f t="shared" si="5"/>
        <v>2007</v>
      </c>
      <c r="G82" t="s">
        <v>21</v>
      </c>
      <c r="I82" t="str">
        <f>IF(ISBLANK(H82), "", "k")</f>
        <v/>
      </c>
      <c r="J82">
        <v>29.6</v>
      </c>
      <c r="K82" s="4" t="s">
        <v>305</v>
      </c>
      <c r="L82">
        <v>0</v>
      </c>
      <c r="M82">
        <v>895</v>
      </c>
      <c r="N82" t="s">
        <v>164</v>
      </c>
      <c r="R82" t="s">
        <v>306</v>
      </c>
    </row>
    <row r="83" spans="1:18">
      <c r="A83" t="s">
        <v>177</v>
      </c>
      <c r="B83" t="s">
        <v>19</v>
      </c>
      <c r="C83" t="s">
        <v>74</v>
      </c>
      <c r="D83" t="s">
        <v>288</v>
      </c>
      <c r="E83">
        <f t="shared" si="4"/>
        <v>6</v>
      </c>
      <c r="F83">
        <f t="shared" si="5"/>
        <v>2007</v>
      </c>
      <c r="G83" t="s">
        <v>21</v>
      </c>
      <c r="H83" s="4">
        <v>10.8</v>
      </c>
      <c r="I83" t="s">
        <v>35</v>
      </c>
      <c r="J83">
        <v>32.5</v>
      </c>
      <c r="K83" s="4" t="s">
        <v>307</v>
      </c>
      <c r="L83">
        <v>0</v>
      </c>
      <c r="M83">
        <v>1330</v>
      </c>
      <c r="N83" s="42" t="s">
        <v>179</v>
      </c>
      <c r="R83" t="s">
        <v>308</v>
      </c>
    </row>
    <row r="84" spans="1:18">
      <c r="A84" t="s">
        <v>192</v>
      </c>
      <c r="B84" t="s">
        <v>19</v>
      </c>
      <c r="C84" t="s">
        <v>74</v>
      </c>
      <c r="D84" t="s">
        <v>288</v>
      </c>
      <c r="E84">
        <f t="shared" si="4"/>
        <v>6</v>
      </c>
      <c r="F84">
        <f t="shared" si="5"/>
        <v>2007</v>
      </c>
      <c r="G84" t="s">
        <v>21</v>
      </c>
      <c r="H84" s="4">
        <v>10.8</v>
      </c>
      <c r="I84" t="s">
        <v>35</v>
      </c>
      <c r="J84">
        <v>30.5</v>
      </c>
      <c r="K84" s="4" t="s">
        <v>309</v>
      </c>
      <c r="L84">
        <v>0</v>
      </c>
      <c r="M84">
        <v>980</v>
      </c>
      <c r="N84" s="42">
        <v>6708199</v>
      </c>
      <c r="R84" t="s">
        <v>310</v>
      </c>
    </row>
    <row r="85" spans="1:18">
      <c r="A85" t="s">
        <v>311</v>
      </c>
      <c r="B85" t="s">
        <v>19</v>
      </c>
      <c r="C85" t="s">
        <v>20</v>
      </c>
      <c r="D85" t="s">
        <v>302</v>
      </c>
      <c r="E85">
        <f t="shared" si="4"/>
        <v>7</v>
      </c>
      <c r="F85">
        <f t="shared" si="5"/>
        <v>2007</v>
      </c>
      <c r="G85" t="s">
        <v>21</v>
      </c>
      <c r="I85" t="str">
        <f t="shared" ref="I85:I90" si="6">IF(ISBLANK(H85), "", "k")</f>
        <v/>
      </c>
      <c r="J85">
        <v>26.4</v>
      </c>
      <c r="K85" s="4" t="s">
        <v>312</v>
      </c>
      <c r="L85">
        <v>0</v>
      </c>
      <c r="M85">
        <v>755</v>
      </c>
      <c r="N85" t="s">
        <v>313</v>
      </c>
      <c r="O85" s="2" t="s">
        <v>314</v>
      </c>
      <c r="P85" s="2"/>
      <c r="R85" t="s">
        <v>315</v>
      </c>
    </row>
    <row r="86" spans="1:18">
      <c r="A86" t="s">
        <v>316</v>
      </c>
      <c r="B86" t="s">
        <v>19</v>
      </c>
      <c r="C86" t="s">
        <v>20</v>
      </c>
      <c r="D86" t="s">
        <v>302</v>
      </c>
      <c r="E86">
        <f t="shared" si="4"/>
        <v>7</v>
      </c>
      <c r="F86">
        <f t="shared" si="5"/>
        <v>2007</v>
      </c>
      <c r="G86" t="s">
        <v>25</v>
      </c>
      <c r="I86" t="str">
        <f t="shared" si="6"/>
        <v/>
      </c>
      <c r="J86">
        <v>34.5</v>
      </c>
      <c r="K86" s="4" t="s">
        <v>317</v>
      </c>
      <c r="L86">
        <v>0</v>
      </c>
      <c r="M86">
        <v>1680</v>
      </c>
      <c r="N86" t="s">
        <v>318</v>
      </c>
      <c r="R86" t="s">
        <v>319</v>
      </c>
    </row>
    <row r="87" spans="1:18">
      <c r="A87" t="s">
        <v>208</v>
      </c>
      <c r="B87" t="s">
        <v>19</v>
      </c>
      <c r="C87" t="s">
        <v>74</v>
      </c>
      <c r="D87" t="s">
        <v>292</v>
      </c>
      <c r="E87">
        <f t="shared" si="4"/>
        <v>7</v>
      </c>
      <c r="F87">
        <f t="shared" si="5"/>
        <v>2007</v>
      </c>
      <c r="G87" t="s">
        <v>25</v>
      </c>
      <c r="I87" t="str">
        <f t="shared" si="6"/>
        <v/>
      </c>
      <c r="J87">
        <v>35</v>
      </c>
      <c r="K87" s="4" t="s">
        <v>320</v>
      </c>
      <c r="L87">
        <v>0</v>
      </c>
      <c r="M87">
        <v>1625</v>
      </c>
      <c r="N87" t="s">
        <v>210</v>
      </c>
      <c r="R87" t="s">
        <v>321</v>
      </c>
    </row>
    <row r="88" spans="1:18">
      <c r="A88" t="s">
        <v>213</v>
      </c>
      <c r="B88" t="s">
        <v>19</v>
      </c>
      <c r="C88" t="s">
        <v>74</v>
      </c>
      <c r="D88" t="s">
        <v>302</v>
      </c>
      <c r="E88">
        <f t="shared" si="4"/>
        <v>7</v>
      </c>
      <c r="F88">
        <f t="shared" si="5"/>
        <v>2007</v>
      </c>
      <c r="G88" t="s">
        <v>25</v>
      </c>
      <c r="I88" t="str">
        <f t="shared" si="6"/>
        <v/>
      </c>
      <c r="J88">
        <v>35.200000000000003</v>
      </c>
      <c r="K88" s="4" t="s">
        <v>76</v>
      </c>
      <c r="L88">
        <v>0</v>
      </c>
      <c r="M88">
        <v>1780</v>
      </c>
      <c r="N88" t="s">
        <v>215</v>
      </c>
      <c r="R88" t="s">
        <v>322</v>
      </c>
    </row>
    <row r="89" spans="1:18">
      <c r="A89" t="s">
        <v>217</v>
      </c>
      <c r="B89" t="s">
        <v>19</v>
      </c>
      <c r="C89" t="s">
        <v>74</v>
      </c>
      <c r="D89" t="s">
        <v>288</v>
      </c>
      <c r="E89">
        <f t="shared" si="4"/>
        <v>6</v>
      </c>
      <c r="F89">
        <f t="shared" si="5"/>
        <v>2007</v>
      </c>
      <c r="G89" t="s">
        <v>21</v>
      </c>
      <c r="I89" t="str">
        <f t="shared" si="6"/>
        <v/>
      </c>
      <c r="J89">
        <v>38.200000000000003</v>
      </c>
      <c r="K89" s="4" t="s">
        <v>305</v>
      </c>
      <c r="L89">
        <v>0</v>
      </c>
      <c r="M89">
        <v>1380</v>
      </c>
      <c r="N89" t="s">
        <v>219</v>
      </c>
      <c r="R89" t="s">
        <v>323</v>
      </c>
    </row>
    <row r="90" spans="1:18">
      <c r="A90" t="s">
        <v>221</v>
      </c>
      <c r="B90" t="s">
        <v>19</v>
      </c>
      <c r="C90" t="s">
        <v>74</v>
      </c>
      <c r="D90" t="s">
        <v>296</v>
      </c>
      <c r="E90">
        <f t="shared" si="4"/>
        <v>6</v>
      </c>
      <c r="F90">
        <f t="shared" si="5"/>
        <v>2007</v>
      </c>
      <c r="G90" t="s">
        <v>25</v>
      </c>
      <c r="I90" t="str">
        <f t="shared" si="6"/>
        <v/>
      </c>
      <c r="J90">
        <v>41</v>
      </c>
      <c r="K90" s="4" t="s">
        <v>324</v>
      </c>
      <c r="L90">
        <v>0</v>
      </c>
      <c r="M90">
        <v>2777</v>
      </c>
      <c r="N90" t="s">
        <v>223</v>
      </c>
      <c r="R90" t="s">
        <v>325</v>
      </c>
    </row>
    <row r="91" spans="1:18">
      <c r="A91" t="s">
        <v>243</v>
      </c>
      <c r="B91" t="s">
        <v>19</v>
      </c>
      <c r="C91" t="s">
        <v>74</v>
      </c>
      <c r="D91" t="s">
        <v>302</v>
      </c>
      <c r="E91">
        <f t="shared" si="4"/>
        <v>7</v>
      </c>
      <c r="F91">
        <f t="shared" si="5"/>
        <v>2007</v>
      </c>
      <c r="G91" t="s">
        <v>25</v>
      </c>
      <c r="H91" s="4" t="s">
        <v>263</v>
      </c>
      <c r="I91" t="s">
        <v>35</v>
      </c>
      <c r="J91">
        <v>23.5</v>
      </c>
      <c r="K91" s="4" t="s">
        <v>326</v>
      </c>
      <c r="L91">
        <v>0</v>
      </c>
      <c r="M91">
        <v>605</v>
      </c>
      <c r="N91" t="s">
        <v>245</v>
      </c>
      <c r="R91" t="s">
        <v>327</v>
      </c>
    </row>
    <row r="92" spans="1:18">
      <c r="A92" t="s">
        <v>251</v>
      </c>
      <c r="B92" t="s">
        <v>19</v>
      </c>
      <c r="C92" t="s">
        <v>74</v>
      </c>
      <c r="D92" t="s">
        <v>302</v>
      </c>
      <c r="E92">
        <f t="shared" si="4"/>
        <v>7</v>
      </c>
      <c r="F92">
        <f t="shared" si="5"/>
        <v>2007</v>
      </c>
      <c r="G92" t="s">
        <v>25</v>
      </c>
      <c r="I92" t="str">
        <f>IF(ISBLANK(H92), "", "k")</f>
        <v/>
      </c>
      <c r="J92">
        <v>41.5</v>
      </c>
      <c r="K92" s="4" t="s">
        <v>328</v>
      </c>
      <c r="L92">
        <v>0</v>
      </c>
      <c r="M92">
        <v>2955</v>
      </c>
      <c r="N92" t="s">
        <v>253</v>
      </c>
      <c r="R92" t="s">
        <v>329</v>
      </c>
    </row>
    <row r="93" spans="1:18">
      <c r="A93" t="s">
        <v>330</v>
      </c>
      <c r="B93" t="s">
        <v>19</v>
      </c>
      <c r="C93" t="s">
        <v>20</v>
      </c>
      <c r="D93" t="s">
        <v>331</v>
      </c>
      <c r="E93">
        <f t="shared" si="4"/>
        <v>7</v>
      </c>
      <c r="F93">
        <f t="shared" si="5"/>
        <v>2007</v>
      </c>
      <c r="G93" t="s">
        <v>25</v>
      </c>
      <c r="I93" t="str">
        <f>IF(ISBLANK(H93), "", "k")</f>
        <v/>
      </c>
      <c r="J93">
        <v>32.700000000000003</v>
      </c>
      <c r="K93" s="4" t="s">
        <v>332</v>
      </c>
      <c r="L93">
        <v>0</v>
      </c>
      <c r="M93">
        <v>1275</v>
      </c>
      <c r="N93" t="s">
        <v>333</v>
      </c>
      <c r="R93" t="s">
        <v>334</v>
      </c>
    </row>
    <row r="94" spans="1:18">
      <c r="A94" t="s">
        <v>18</v>
      </c>
      <c r="B94" t="s">
        <v>19</v>
      </c>
      <c r="C94" t="s">
        <v>74</v>
      </c>
      <c r="D94" t="s">
        <v>296</v>
      </c>
      <c r="E94">
        <f t="shared" si="4"/>
        <v>6</v>
      </c>
      <c r="F94">
        <f t="shared" si="5"/>
        <v>2007</v>
      </c>
      <c r="G94" t="s">
        <v>21</v>
      </c>
      <c r="I94" t="str">
        <f>IF(ISBLANK(H94), "", "k")</f>
        <v/>
      </c>
      <c r="J94">
        <v>31.5</v>
      </c>
      <c r="K94" s="4" t="s">
        <v>256</v>
      </c>
      <c r="L94">
        <v>0</v>
      </c>
      <c r="M94">
        <v>1185</v>
      </c>
      <c r="R94" t="s">
        <v>335</v>
      </c>
    </row>
    <row r="95" spans="1:18">
      <c r="A95" t="s">
        <v>281</v>
      </c>
      <c r="B95" t="s">
        <v>19</v>
      </c>
      <c r="C95" t="s">
        <v>74</v>
      </c>
      <c r="D95" t="s">
        <v>302</v>
      </c>
      <c r="E95">
        <f t="shared" si="4"/>
        <v>7</v>
      </c>
      <c r="F95">
        <f t="shared" si="5"/>
        <v>2007</v>
      </c>
      <c r="G95" t="s">
        <v>21</v>
      </c>
      <c r="I95" t="str">
        <f>IF(ISBLANK(H95), "", "k")</f>
        <v/>
      </c>
      <c r="K95" s="4">
        <v>35.200000000000003</v>
      </c>
      <c r="L95">
        <v>2.8</v>
      </c>
      <c r="M95">
        <v>1425</v>
      </c>
      <c r="N95" t="s">
        <v>282</v>
      </c>
      <c r="R95" t="s">
        <v>336</v>
      </c>
    </row>
    <row r="96" spans="1:18">
      <c r="A96" t="s">
        <v>33</v>
      </c>
      <c r="B96" t="s">
        <v>19</v>
      </c>
      <c r="C96" t="s">
        <v>74</v>
      </c>
      <c r="D96" t="s">
        <v>337</v>
      </c>
      <c r="E96">
        <f t="shared" si="4"/>
        <v>5</v>
      </c>
      <c r="F96">
        <f t="shared" si="5"/>
        <v>2008</v>
      </c>
      <c r="G96" t="s">
        <v>21</v>
      </c>
      <c r="H96" s="4">
        <v>11.7</v>
      </c>
      <c r="I96" t="s">
        <v>35</v>
      </c>
      <c r="J96">
        <v>31</v>
      </c>
      <c r="K96" s="4" t="s">
        <v>338</v>
      </c>
      <c r="L96">
        <v>0</v>
      </c>
      <c r="M96">
        <v>1170</v>
      </c>
      <c r="N96" t="s">
        <v>37</v>
      </c>
      <c r="R96" t="s">
        <v>339</v>
      </c>
    </row>
    <row r="97" spans="1:18">
      <c r="A97" t="s">
        <v>33</v>
      </c>
      <c r="B97" t="s">
        <v>19</v>
      </c>
      <c r="C97" t="s">
        <v>74</v>
      </c>
      <c r="D97" t="s">
        <v>340</v>
      </c>
      <c r="E97">
        <f t="shared" si="4"/>
        <v>7</v>
      </c>
      <c r="F97">
        <f t="shared" si="5"/>
        <v>2008</v>
      </c>
      <c r="G97" t="s">
        <v>21</v>
      </c>
      <c r="H97" s="4">
        <v>11.8</v>
      </c>
      <c r="I97" t="s">
        <v>35</v>
      </c>
      <c r="J97">
        <v>32</v>
      </c>
      <c r="K97" s="4" t="s">
        <v>341</v>
      </c>
      <c r="L97">
        <v>0</v>
      </c>
      <c r="M97">
        <v>1166</v>
      </c>
      <c r="N97" t="s">
        <v>37</v>
      </c>
      <c r="R97" t="s">
        <v>342</v>
      </c>
    </row>
    <row r="98" spans="1:18">
      <c r="A98" t="s">
        <v>343</v>
      </c>
      <c r="B98" t="s">
        <v>19</v>
      </c>
      <c r="C98" t="s">
        <v>20</v>
      </c>
      <c r="D98" t="s">
        <v>344</v>
      </c>
      <c r="E98">
        <f t="shared" si="4"/>
        <v>7</v>
      </c>
      <c r="F98">
        <f t="shared" si="5"/>
        <v>2008</v>
      </c>
      <c r="G98" t="s">
        <v>21</v>
      </c>
      <c r="H98" s="4">
        <v>2.8</v>
      </c>
      <c r="I98" t="str">
        <f>IF(ISBLANK(H98), "", "k")</f>
        <v>k</v>
      </c>
      <c r="J98">
        <v>13.5</v>
      </c>
      <c r="K98" s="4" t="s">
        <v>345</v>
      </c>
      <c r="L98">
        <v>0</v>
      </c>
      <c r="M98">
        <v>85</v>
      </c>
      <c r="N98" t="s">
        <v>346</v>
      </c>
      <c r="R98" t="s">
        <v>347</v>
      </c>
    </row>
    <row r="99" spans="1:18">
      <c r="A99" t="s">
        <v>348</v>
      </c>
      <c r="B99" t="s">
        <v>19</v>
      </c>
      <c r="C99" t="s">
        <v>20</v>
      </c>
      <c r="D99" t="s">
        <v>349</v>
      </c>
      <c r="E99">
        <f t="shared" si="4"/>
        <v>7</v>
      </c>
      <c r="F99">
        <f t="shared" si="5"/>
        <v>2008</v>
      </c>
      <c r="G99" t="s">
        <v>21</v>
      </c>
      <c r="I99" t="str">
        <f>IF(ISBLANK(H99), "", "k")</f>
        <v/>
      </c>
      <c r="J99">
        <v>25.8</v>
      </c>
      <c r="K99" s="4" t="s">
        <v>350</v>
      </c>
      <c r="L99">
        <v>0</v>
      </c>
      <c r="M99">
        <v>683</v>
      </c>
      <c r="N99" t="s">
        <v>351</v>
      </c>
      <c r="R99" t="s">
        <v>352</v>
      </c>
    </row>
    <row r="100" spans="1:18">
      <c r="A100" t="s">
        <v>353</v>
      </c>
      <c r="B100" t="s">
        <v>19</v>
      </c>
      <c r="C100" t="s">
        <v>20</v>
      </c>
      <c r="D100" t="s">
        <v>349</v>
      </c>
      <c r="E100">
        <f t="shared" si="4"/>
        <v>7</v>
      </c>
      <c r="F100">
        <f t="shared" si="5"/>
        <v>2008</v>
      </c>
      <c r="G100" t="s">
        <v>25</v>
      </c>
      <c r="H100" s="4" t="s">
        <v>189</v>
      </c>
      <c r="I100" t="s">
        <v>35</v>
      </c>
      <c r="J100">
        <v>20.3</v>
      </c>
      <c r="K100" s="4" t="s">
        <v>354</v>
      </c>
      <c r="L100">
        <v>0</v>
      </c>
      <c r="M100">
        <v>310</v>
      </c>
      <c r="N100" t="s">
        <v>355</v>
      </c>
      <c r="R100" t="s">
        <v>356</v>
      </c>
    </row>
    <row r="101" spans="1:18">
      <c r="A101" t="s">
        <v>357</v>
      </c>
      <c r="B101" t="s">
        <v>19</v>
      </c>
      <c r="C101" t="s">
        <v>20</v>
      </c>
      <c r="D101" t="s">
        <v>344</v>
      </c>
      <c r="E101">
        <f t="shared" si="4"/>
        <v>7</v>
      </c>
      <c r="F101">
        <f t="shared" si="5"/>
        <v>2008</v>
      </c>
      <c r="G101" t="s">
        <v>25</v>
      </c>
      <c r="H101" s="4" t="s">
        <v>263</v>
      </c>
      <c r="I101" t="s">
        <v>35</v>
      </c>
      <c r="J101">
        <v>23</v>
      </c>
      <c r="K101" s="4" t="s">
        <v>358</v>
      </c>
      <c r="L101">
        <v>0</v>
      </c>
      <c r="M101">
        <v>514</v>
      </c>
      <c r="N101" t="s">
        <v>359</v>
      </c>
      <c r="R101" t="s">
        <v>360</v>
      </c>
    </row>
    <row r="102" spans="1:18">
      <c r="A102" t="s">
        <v>361</v>
      </c>
      <c r="B102" t="s">
        <v>19</v>
      </c>
      <c r="C102" t="s">
        <v>20</v>
      </c>
      <c r="D102" t="s">
        <v>344</v>
      </c>
      <c r="E102">
        <f t="shared" si="4"/>
        <v>7</v>
      </c>
      <c r="F102">
        <f t="shared" si="5"/>
        <v>2008</v>
      </c>
      <c r="G102" t="s">
        <v>21</v>
      </c>
      <c r="H102" s="4" t="s">
        <v>189</v>
      </c>
      <c r="I102" t="s">
        <v>35</v>
      </c>
      <c r="J102">
        <v>20.7</v>
      </c>
      <c r="K102" s="4" t="s">
        <v>362</v>
      </c>
      <c r="L102">
        <v>0</v>
      </c>
      <c r="M102">
        <v>374</v>
      </c>
      <c r="N102" t="s">
        <v>363</v>
      </c>
      <c r="R102" t="s">
        <v>364</v>
      </c>
    </row>
    <row r="103" spans="1:18">
      <c r="A103" t="s">
        <v>365</v>
      </c>
      <c r="B103" t="s">
        <v>19</v>
      </c>
      <c r="C103" t="s">
        <v>20</v>
      </c>
      <c r="D103" t="s">
        <v>340</v>
      </c>
      <c r="E103">
        <f t="shared" si="4"/>
        <v>7</v>
      </c>
      <c r="F103">
        <f t="shared" si="5"/>
        <v>2008</v>
      </c>
      <c r="G103" t="s">
        <v>25</v>
      </c>
      <c r="H103" s="4">
        <v>2.8</v>
      </c>
      <c r="I103" t="str">
        <f>IF(ISBLANK(H103), "", "k")</f>
        <v>k</v>
      </c>
      <c r="J103">
        <v>13.5</v>
      </c>
      <c r="K103" s="4" t="s">
        <v>104</v>
      </c>
      <c r="L103">
        <v>0</v>
      </c>
      <c r="M103">
        <v>105</v>
      </c>
      <c r="N103" t="s">
        <v>366</v>
      </c>
      <c r="R103" t="s">
        <v>367</v>
      </c>
    </row>
    <row r="104" spans="1:18">
      <c r="A104" t="s">
        <v>368</v>
      </c>
      <c r="B104" t="s">
        <v>19</v>
      </c>
      <c r="C104" t="s">
        <v>20</v>
      </c>
      <c r="D104" t="s">
        <v>340</v>
      </c>
      <c r="E104">
        <f t="shared" si="4"/>
        <v>7</v>
      </c>
      <c r="F104">
        <f t="shared" si="5"/>
        <v>2008</v>
      </c>
      <c r="G104" t="s">
        <v>25</v>
      </c>
      <c r="I104" t="str">
        <f>IF(ISBLANK(H104), "", "k")</f>
        <v/>
      </c>
      <c r="J104">
        <v>25.6</v>
      </c>
      <c r="K104" s="4" t="s">
        <v>369</v>
      </c>
      <c r="L104">
        <v>0</v>
      </c>
      <c r="M104">
        <v>694</v>
      </c>
      <c r="N104" t="s">
        <v>370</v>
      </c>
      <c r="R104" t="s">
        <v>371</v>
      </c>
    </row>
    <row r="105" spans="1:18">
      <c r="A105" t="s">
        <v>372</v>
      </c>
      <c r="B105" t="s">
        <v>19</v>
      </c>
      <c r="C105" t="s">
        <v>20</v>
      </c>
      <c r="D105" t="s">
        <v>340</v>
      </c>
      <c r="E105">
        <f t="shared" si="4"/>
        <v>7</v>
      </c>
      <c r="F105">
        <f t="shared" si="5"/>
        <v>2008</v>
      </c>
      <c r="G105" t="s">
        <v>373</v>
      </c>
      <c r="H105" s="4">
        <v>4.8</v>
      </c>
      <c r="I105" t="str">
        <f>IF(ISBLANK(H105), "", "k")</f>
        <v>k</v>
      </c>
      <c r="J105">
        <v>18.100000000000001</v>
      </c>
      <c r="K105" s="4" t="s">
        <v>285</v>
      </c>
      <c r="L105">
        <v>0</v>
      </c>
      <c r="M105">
        <v>250</v>
      </c>
      <c r="R105" t="s">
        <v>374</v>
      </c>
    </row>
    <row r="106" spans="1:18">
      <c r="A106" t="s">
        <v>375</v>
      </c>
      <c r="B106" t="s">
        <v>19</v>
      </c>
      <c r="C106" t="s">
        <v>20</v>
      </c>
      <c r="D106" t="s">
        <v>340</v>
      </c>
      <c r="E106">
        <f t="shared" si="4"/>
        <v>7</v>
      </c>
      <c r="F106">
        <f t="shared" si="5"/>
        <v>2008</v>
      </c>
      <c r="G106" t="s">
        <v>25</v>
      </c>
      <c r="H106" s="4">
        <v>7.8</v>
      </c>
      <c r="I106" t="s">
        <v>35</v>
      </c>
      <c r="J106">
        <v>21.2</v>
      </c>
      <c r="K106" s="4">
        <v>27.3</v>
      </c>
      <c r="L106">
        <v>0</v>
      </c>
      <c r="M106">
        <v>350</v>
      </c>
      <c r="R106" t="s">
        <v>376</v>
      </c>
    </row>
    <row r="107" spans="1:18">
      <c r="A107" t="s">
        <v>377</v>
      </c>
      <c r="B107" t="s">
        <v>19</v>
      </c>
      <c r="C107" t="s">
        <v>20</v>
      </c>
      <c r="D107" t="s">
        <v>340</v>
      </c>
      <c r="E107">
        <f t="shared" si="4"/>
        <v>7</v>
      </c>
      <c r="F107">
        <f t="shared" si="5"/>
        <v>2008</v>
      </c>
      <c r="G107" t="s">
        <v>21</v>
      </c>
      <c r="I107" t="str">
        <f t="shared" ref="I107:I112" si="7">IF(ISBLANK(H107), "", "k")</f>
        <v/>
      </c>
      <c r="J107">
        <v>27.5</v>
      </c>
      <c r="K107" s="4" t="s">
        <v>378</v>
      </c>
      <c r="L107">
        <v>0</v>
      </c>
      <c r="M107">
        <v>780</v>
      </c>
      <c r="R107" t="s">
        <v>379</v>
      </c>
    </row>
    <row r="108" spans="1:18">
      <c r="A108" t="s">
        <v>380</v>
      </c>
      <c r="B108" t="s">
        <v>19</v>
      </c>
      <c r="C108" t="s">
        <v>20</v>
      </c>
      <c r="D108" t="s">
        <v>340</v>
      </c>
      <c r="E108">
        <f t="shared" si="4"/>
        <v>7</v>
      </c>
      <c r="F108">
        <f t="shared" si="5"/>
        <v>2008</v>
      </c>
      <c r="G108" t="s">
        <v>21</v>
      </c>
      <c r="I108" t="str">
        <f t="shared" si="7"/>
        <v/>
      </c>
      <c r="J108">
        <v>32.200000000000003</v>
      </c>
      <c r="K108" s="4" t="s">
        <v>256</v>
      </c>
      <c r="L108">
        <v>0</v>
      </c>
      <c r="M108">
        <v>1390</v>
      </c>
      <c r="N108" s="42" t="s">
        <v>381</v>
      </c>
      <c r="R108" t="s">
        <v>382</v>
      </c>
    </row>
    <row r="109" spans="1:18">
      <c r="A109" t="s">
        <v>291</v>
      </c>
      <c r="B109" t="s">
        <v>19</v>
      </c>
      <c r="C109" t="s">
        <v>74</v>
      </c>
      <c r="D109" t="s">
        <v>337</v>
      </c>
      <c r="E109">
        <f t="shared" si="4"/>
        <v>5</v>
      </c>
      <c r="F109">
        <f t="shared" si="5"/>
        <v>2008</v>
      </c>
      <c r="G109" t="s">
        <v>25</v>
      </c>
      <c r="H109" s="4">
        <v>6.6</v>
      </c>
      <c r="I109" t="str">
        <f t="shared" si="7"/>
        <v>k</v>
      </c>
      <c r="J109">
        <v>21.7</v>
      </c>
      <c r="K109" s="4" t="s">
        <v>186</v>
      </c>
      <c r="L109">
        <v>0</v>
      </c>
      <c r="M109">
        <v>370</v>
      </c>
      <c r="N109" t="s">
        <v>294</v>
      </c>
      <c r="R109" t="s">
        <v>383</v>
      </c>
    </row>
    <row r="110" spans="1:18">
      <c r="A110" t="s">
        <v>291</v>
      </c>
      <c r="B110" t="s">
        <v>19</v>
      </c>
      <c r="C110" t="s">
        <v>74</v>
      </c>
      <c r="D110" t="s">
        <v>384</v>
      </c>
      <c r="E110">
        <f t="shared" si="4"/>
        <v>7</v>
      </c>
      <c r="F110">
        <f t="shared" si="5"/>
        <v>2008</v>
      </c>
      <c r="G110" t="s">
        <v>25</v>
      </c>
      <c r="H110" s="4">
        <v>6.8</v>
      </c>
      <c r="I110" t="str">
        <f t="shared" si="7"/>
        <v>k</v>
      </c>
      <c r="J110">
        <v>21.7</v>
      </c>
      <c r="K110" s="4" t="s">
        <v>385</v>
      </c>
      <c r="L110">
        <v>0</v>
      </c>
      <c r="M110">
        <v>430</v>
      </c>
      <c r="N110" t="s">
        <v>294</v>
      </c>
      <c r="R110" t="s">
        <v>386</v>
      </c>
    </row>
    <row r="111" spans="1:18">
      <c r="A111" t="s">
        <v>387</v>
      </c>
      <c r="B111" t="s">
        <v>19</v>
      </c>
      <c r="C111" t="s">
        <v>20</v>
      </c>
      <c r="D111" t="s">
        <v>349</v>
      </c>
      <c r="E111">
        <f t="shared" si="4"/>
        <v>7</v>
      </c>
      <c r="F111">
        <f t="shared" si="5"/>
        <v>2008</v>
      </c>
      <c r="G111" t="s">
        <v>21</v>
      </c>
      <c r="H111" s="4">
        <v>3.8</v>
      </c>
      <c r="I111" t="str">
        <f t="shared" si="7"/>
        <v>k</v>
      </c>
      <c r="J111">
        <v>15.2</v>
      </c>
      <c r="K111" s="4" t="s">
        <v>388</v>
      </c>
      <c r="L111">
        <v>0</v>
      </c>
      <c r="M111">
        <v>160</v>
      </c>
      <c r="N111" t="s">
        <v>389</v>
      </c>
      <c r="R111" t="s">
        <v>390</v>
      </c>
    </row>
    <row r="112" spans="1:18">
      <c r="A112" t="s">
        <v>391</v>
      </c>
      <c r="B112" t="s">
        <v>19</v>
      </c>
      <c r="C112" t="s">
        <v>20</v>
      </c>
      <c r="D112" t="s">
        <v>349</v>
      </c>
      <c r="E112">
        <f t="shared" si="4"/>
        <v>7</v>
      </c>
      <c r="F112">
        <f t="shared" si="5"/>
        <v>2008</v>
      </c>
      <c r="G112" t="s">
        <v>25</v>
      </c>
      <c r="I112" t="str">
        <f t="shared" si="7"/>
        <v/>
      </c>
      <c r="J112">
        <v>27.2</v>
      </c>
      <c r="K112" s="4" t="s">
        <v>312</v>
      </c>
      <c r="L112">
        <v>0</v>
      </c>
      <c r="M112">
        <v>794</v>
      </c>
      <c r="N112" t="s">
        <v>392</v>
      </c>
      <c r="R112" t="s">
        <v>393</v>
      </c>
    </row>
    <row r="113" spans="1:18">
      <c r="A113" t="s">
        <v>43</v>
      </c>
      <c r="B113" t="s">
        <v>19</v>
      </c>
      <c r="C113" t="s">
        <v>74</v>
      </c>
      <c r="D113" t="s">
        <v>337</v>
      </c>
      <c r="E113">
        <f t="shared" si="4"/>
        <v>5</v>
      </c>
      <c r="F113">
        <f t="shared" si="5"/>
        <v>2008</v>
      </c>
      <c r="G113" t="s">
        <v>25</v>
      </c>
      <c r="H113" s="4">
        <v>11.7</v>
      </c>
      <c r="I113" t="s">
        <v>35</v>
      </c>
      <c r="J113">
        <v>43.5</v>
      </c>
      <c r="K113" s="4" t="s">
        <v>394</v>
      </c>
      <c r="L113">
        <v>0</v>
      </c>
      <c r="M113">
        <v>3035</v>
      </c>
      <c r="N113" t="s">
        <v>46</v>
      </c>
      <c r="R113" t="s">
        <v>395</v>
      </c>
    </row>
    <row r="114" spans="1:18">
      <c r="A114" t="s">
        <v>396</v>
      </c>
      <c r="B114" t="s">
        <v>19</v>
      </c>
      <c r="C114" t="s">
        <v>20</v>
      </c>
      <c r="D114" t="s">
        <v>344</v>
      </c>
      <c r="E114">
        <f t="shared" si="4"/>
        <v>7</v>
      </c>
      <c r="F114">
        <f t="shared" si="5"/>
        <v>2008</v>
      </c>
      <c r="G114" t="s">
        <v>25</v>
      </c>
      <c r="I114" t="str">
        <f>IF(ISBLANK(H114), "", "k")</f>
        <v/>
      </c>
      <c r="J114">
        <v>27.6</v>
      </c>
      <c r="K114" s="4" t="s">
        <v>397</v>
      </c>
      <c r="L114">
        <v>0</v>
      </c>
      <c r="M114">
        <v>850</v>
      </c>
      <c r="N114" t="s">
        <v>398</v>
      </c>
      <c r="R114" t="s">
        <v>399</v>
      </c>
    </row>
    <row r="115" spans="1:18">
      <c r="A115" t="s">
        <v>400</v>
      </c>
      <c r="B115" t="s">
        <v>19</v>
      </c>
      <c r="C115" t="s">
        <v>20</v>
      </c>
      <c r="D115" t="s">
        <v>344</v>
      </c>
      <c r="E115">
        <f t="shared" si="4"/>
        <v>7</v>
      </c>
      <c r="F115">
        <f t="shared" si="5"/>
        <v>2008</v>
      </c>
      <c r="G115" t="s">
        <v>25</v>
      </c>
      <c r="H115" s="4">
        <v>3.8</v>
      </c>
      <c r="I115" t="str">
        <f>IF(ISBLANK(H115), "", "k")</f>
        <v>k</v>
      </c>
      <c r="J115">
        <v>15.8</v>
      </c>
      <c r="K115" s="4" t="s">
        <v>401</v>
      </c>
      <c r="L115">
        <v>0</v>
      </c>
      <c r="M115">
        <v>160</v>
      </c>
      <c r="N115" t="s">
        <v>402</v>
      </c>
      <c r="R115" t="s">
        <v>403</v>
      </c>
    </row>
    <row r="116" spans="1:18">
      <c r="A116" t="s">
        <v>52</v>
      </c>
      <c r="B116" t="s">
        <v>19</v>
      </c>
      <c r="C116" t="s">
        <v>74</v>
      </c>
      <c r="D116" t="s">
        <v>337</v>
      </c>
      <c r="E116">
        <f t="shared" si="4"/>
        <v>5</v>
      </c>
      <c r="F116">
        <f t="shared" si="5"/>
        <v>2008</v>
      </c>
      <c r="G116" t="s">
        <v>25</v>
      </c>
      <c r="H116" s="4">
        <v>11.7</v>
      </c>
      <c r="I116" t="s">
        <v>35</v>
      </c>
      <c r="J116">
        <v>42.5</v>
      </c>
      <c r="K116" s="4" t="s">
        <v>404</v>
      </c>
      <c r="L116">
        <v>0</v>
      </c>
      <c r="M116">
        <v>2880</v>
      </c>
      <c r="N116" t="s">
        <v>54</v>
      </c>
      <c r="R116" t="s">
        <v>405</v>
      </c>
    </row>
    <row r="117" spans="1:18">
      <c r="A117" t="s">
        <v>406</v>
      </c>
      <c r="B117" t="s">
        <v>19</v>
      </c>
      <c r="C117" t="s">
        <v>20</v>
      </c>
      <c r="D117" t="s">
        <v>344</v>
      </c>
      <c r="E117">
        <f t="shared" si="4"/>
        <v>7</v>
      </c>
      <c r="F117">
        <f t="shared" si="5"/>
        <v>2008</v>
      </c>
      <c r="G117" t="s">
        <v>25</v>
      </c>
      <c r="H117" s="4">
        <v>3.8</v>
      </c>
      <c r="I117" t="str">
        <f>IF(ISBLANK(H117), "", "k")</f>
        <v>k</v>
      </c>
      <c r="J117">
        <v>16.5</v>
      </c>
      <c r="K117" s="4" t="s">
        <v>407</v>
      </c>
      <c r="L117">
        <v>0</v>
      </c>
      <c r="M117">
        <v>216</v>
      </c>
      <c r="N117" t="s">
        <v>408</v>
      </c>
      <c r="R117" t="s">
        <v>409</v>
      </c>
    </row>
    <row r="118" spans="1:18">
      <c r="A118" t="s">
        <v>56</v>
      </c>
      <c r="B118" t="s">
        <v>19</v>
      </c>
      <c r="C118" t="s">
        <v>74</v>
      </c>
      <c r="D118" t="s">
        <v>337</v>
      </c>
      <c r="E118">
        <f t="shared" si="4"/>
        <v>5</v>
      </c>
      <c r="F118">
        <f t="shared" si="5"/>
        <v>2008</v>
      </c>
      <c r="G118" t="s">
        <v>25</v>
      </c>
      <c r="H118" s="4" t="s">
        <v>410</v>
      </c>
      <c r="I118" t="s">
        <v>35</v>
      </c>
      <c r="J118">
        <v>28</v>
      </c>
      <c r="K118" s="4" t="s">
        <v>163</v>
      </c>
      <c r="L118">
        <v>0</v>
      </c>
      <c r="M118">
        <v>880</v>
      </c>
      <c r="N118" t="s">
        <v>59</v>
      </c>
      <c r="R118" t="s">
        <v>411</v>
      </c>
    </row>
    <row r="119" spans="1:18">
      <c r="A119" t="s">
        <v>56</v>
      </c>
      <c r="B119" t="s">
        <v>19</v>
      </c>
      <c r="C119" t="s">
        <v>74</v>
      </c>
      <c r="D119" t="s">
        <v>344</v>
      </c>
      <c r="E119">
        <f t="shared" si="4"/>
        <v>7</v>
      </c>
      <c r="F119">
        <f t="shared" si="5"/>
        <v>2008</v>
      </c>
      <c r="G119" t="s">
        <v>25</v>
      </c>
      <c r="H119" s="4" t="s">
        <v>412</v>
      </c>
      <c r="I119" t="s">
        <v>35</v>
      </c>
      <c r="J119">
        <v>28.5</v>
      </c>
      <c r="K119" s="4" t="s">
        <v>413</v>
      </c>
      <c r="L119">
        <v>0</v>
      </c>
      <c r="M119">
        <v>975</v>
      </c>
      <c r="N119" t="s">
        <v>59</v>
      </c>
      <c r="R119" t="s">
        <v>414</v>
      </c>
    </row>
    <row r="120" spans="1:18">
      <c r="A120" t="s">
        <v>90</v>
      </c>
      <c r="B120" t="s">
        <v>19</v>
      </c>
      <c r="C120" t="s">
        <v>74</v>
      </c>
      <c r="D120" t="s">
        <v>337</v>
      </c>
      <c r="E120">
        <f t="shared" si="4"/>
        <v>5</v>
      </c>
      <c r="F120">
        <f t="shared" si="5"/>
        <v>2008</v>
      </c>
      <c r="G120" t="s">
        <v>21</v>
      </c>
      <c r="H120" s="4" t="s">
        <v>415</v>
      </c>
      <c r="I120" t="s">
        <v>35</v>
      </c>
      <c r="J120">
        <v>26.2</v>
      </c>
      <c r="K120" s="4">
        <v>31.1</v>
      </c>
      <c r="L120">
        <v>0</v>
      </c>
      <c r="M120">
        <v>685</v>
      </c>
      <c r="N120" t="s">
        <v>92</v>
      </c>
      <c r="R120" t="s">
        <v>416</v>
      </c>
    </row>
    <row r="121" spans="1:18">
      <c r="A121" t="s">
        <v>90</v>
      </c>
      <c r="B121" t="s">
        <v>19</v>
      </c>
      <c r="C121" t="s">
        <v>74</v>
      </c>
      <c r="D121" t="s">
        <v>344</v>
      </c>
      <c r="E121">
        <f t="shared" si="4"/>
        <v>7</v>
      </c>
      <c r="F121">
        <f t="shared" si="5"/>
        <v>2008</v>
      </c>
      <c r="G121" t="s">
        <v>21</v>
      </c>
      <c r="H121" s="4" t="s">
        <v>57</v>
      </c>
      <c r="I121" t="s">
        <v>35</v>
      </c>
      <c r="J121">
        <v>26.1</v>
      </c>
      <c r="K121" s="4">
        <v>31.4</v>
      </c>
      <c r="L121">
        <v>0</v>
      </c>
      <c r="M121">
        <v>775</v>
      </c>
      <c r="N121" t="s">
        <v>92</v>
      </c>
      <c r="R121" t="s">
        <v>417</v>
      </c>
    </row>
    <row r="122" spans="1:18">
      <c r="A122" t="s">
        <v>94</v>
      </c>
      <c r="B122" t="s">
        <v>19</v>
      </c>
      <c r="C122" t="s">
        <v>74</v>
      </c>
      <c r="D122" t="s">
        <v>418</v>
      </c>
      <c r="E122">
        <f t="shared" si="4"/>
        <v>7</v>
      </c>
      <c r="F122">
        <f t="shared" si="5"/>
        <v>2008</v>
      </c>
      <c r="G122" t="s">
        <v>25</v>
      </c>
      <c r="I122" t="str">
        <f>IF(ISBLANK(H122), "", "k")</f>
        <v/>
      </c>
      <c r="J122">
        <v>36</v>
      </c>
      <c r="K122" s="4" t="s">
        <v>419</v>
      </c>
      <c r="L122">
        <v>0</v>
      </c>
      <c r="M122">
        <v>1650</v>
      </c>
      <c r="N122" t="s">
        <v>96</v>
      </c>
      <c r="R122" t="s">
        <v>420</v>
      </c>
    </row>
    <row r="123" spans="1:18">
      <c r="A123" t="s">
        <v>110</v>
      </c>
      <c r="B123" t="s">
        <v>19</v>
      </c>
      <c r="C123" t="s">
        <v>74</v>
      </c>
      <c r="D123" t="s">
        <v>337</v>
      </c>
      <c r="E123">
        <f t="shared" si="4"/>
        <v>5</v>
      </c>
      <c r="F123">
        <f t="shared" si="5"/>
        <v>2008</v>
      </c>
      <c r="G123" t="s">
        <v>21</v>
      </c>
      <c r="H123" s="4">
        <v>5.6</v>
      </c>
      <c r="I123" t="str">
        <f>IF(ISBLANK(H123), "", "k")</f>
        <v>k</v>
      </c>
      <c r="J123">
        <v>20.100000000000001</v>
      </c>
      <c r="K123" s="4" t="s">
        <v>421</v>
      </c>
      <c r="L123">
        <v>0</v>
      </c>
      <c r="M123">
        <v>312</v>
      </c>
      <c r="N123" t="s">
        <v>112</v>
      </c>
      <c r="R123" t="s">
        <v>422</v>
      </c>
    </row>
    <row r="124" spans="1:18">
      <c r="A124" t="s">
        <v>119</v>
      </c>
      <c r="B124" t="s">
        <v>19</v>
      </c>
      <c r="C124" t="s">
        <v>74</v>
      </c>
      <c r="D124" t="s">
        <v>337</v>
      </c>
      <c r="E124">
        <f t="shared" si="4"/>
        <v>5</v>
      </c>
      <c r="F124">
        <f t="shared" si="5"/>
        <v>2008</v>
      </c>
      <c r="G124" t="s">
        <v>25</v>
      </c>
      <c r="I124" t="str">
        <f>IF(ISBLANK(H124), "", "k")</f>
        <v/>
      </c>
      <c r="J124">
        <v>38.5</v>
      </c>
      <c r="K124" s="4" t="s">
        <v>423</v>
      </c>
      <c r="L124">
        <v>0</v>
      </c>
      <c r="M124">
        <v>2065</v>
      </c>
      <c r="N124" s="42">
        <v>6707714</v>
      </c>
      <c r="R124" t="s">
        <v>424</v>
      </c>
    </row>
    <row r="125" spans="1:18">
      <c r="A125" t="s">
        <v>119</v>
      </c>
      <c r="B125" t="s">
        <v>19</v>
      </c>
      <c r="C125" t="s">
        <v>74</v>
      </c>
      <c r="D125" t="s">
        <v>344</v>
      </c>
      <c r="E125">
        <f t="shared" si="4"/>
        <v>7</v>
      </c>
      <c r="F125">
        <f t="shared" si="5"/>
        <v>2008</v>
      </c>
      <c r="G125" t="s">
        <v>25</v>
      </c>
      <c r="I125" t="str">
        <f>IF(ISBLANK(H125), "", "k")</f>
        <v/>
      </c>
      <c r="J125">
        <v>38</v>
      </c>
      <c r="K125" s="4" t="s">
        <v>123</v>
      </c>
      <c r="L125">
        <v>0</v>
      </c>
      <c r="M125">
        <v>2290</v>
      </c>
      <c r="N125" s="42">
        <v>6707714</v>
      </c>
      <c r="R125" t="s">
        <v>425</v>
      </c>
    </row>
    <row r="126" spans="1:18">
      <c r="A126" t="s">
        <v>125</v>
      </c>
      <c r="B126" t="s">
        <v>19</v>
      </c>
      <c r="C126" t="s">
        <v>74</v>
      </c>
      <c r="D126" t="s">
        <v>418</v>
      </c>
      <c r="E126">
        <f t="shared" si="4"/>
        <v>7</v>
      </c>
      <c r="F126">
        <f t="shared" si="5"/>
        <v>2008</v>
      </c>
      <c r="G126" t="s">
        <v>25</v>
      </c>
      <c r="H126" s="4" t="s">
        <v>412</v>
      </c>
      <c r="I126" t="s">
        <v>35</v>
      </c>
      <c r="J126">
        <v>31.1</v>
      </c>
      <c r="K126" s="4" t="s">
        <v>426</v>
      </c>
      <c r="L126">
        <v>0</v>
      </c>
      <c r="M126">
        <v>1200</v>
      </c>
      <c r="N126" t="s">
        <v>128</v>
      </c>
      <c r="R126" t="s">
        <v>427</v>
      </c>
    </row>
    <row r="127" spans="1:18">
      <c r="A127" t="s">
        <v>130</v>
      </c>
      <c r="B127" t="s">
        <v>19</v>
      </c>
      <c r="C127" t="s">
        <v>74</v>
      </c>
      <c r="D127" t="s">
        <v>337</v>
      </c>
      <c r="E127">
        <f t="shared" si="4"/>
        <v>5</v>
      </c>
      <c r="F127">
        <f t="shared" si="5"/>
        <v>2008</v>
      </c>
      <c r="G127" t="s">
        <v>21</v>
      </c>
      <c r="H127" s="4">
        <v>11.7</v>
      </c>
      <c r="I127" t="s">
        <v>35</v>
      </c>
      <c r="J127">
        <v>34</v>
      </c>
      <c r="K127" s="4" t="s">
        <v>300</v>
      </c>
      <c r="L127">
        <v>0</v>
      </c>
      <c r="M127">
        <v>1630</v>
      </c>
      <c r="N127" t="s">
        <v>132</v>
      </c>
      <c r="R127" t="s">
        <v>428</v>
      </c>
    </row>
    <row r="128" spans="1:18">
      <c r="A128" t="s">
        <v>130</v>
      </c>
      <c r="B128" t="s">
        <v>19</v>
      </c>
      <c r="C128" t="s">
        <v>74</v>
      </c>
      <c r="D128" t="s">
        <v>418</v>
      </c>
      <c r="E128">
        <f t="shared" si="4"/>
        <v>7</v>
      </c>
      <c r="F128">
        <f t="shared" si="5"/>
        <v>2008</v>
      </c>
      <c r="G128" t="s">
        <v>21</v>
      </c>
      <c r="H128" s="4">
        <v>11.8</v>
      </c>
      <c r="I128" t="s">
        <v>35</v>
      </c>
      <c r="J128">
        <v>34.9</v>
      </c>
      <c r="K128" s="4" t="s">
        <v>429</v>
      </c>
      <c r="L128">
        <v>0</v>
      </c>
      <c r="M128">
        <v>1440</v>
      </c>
      <c r="N128" t="s">
        <v>132</v>
      </c>
      <c r="R128" t="s">
        <v>430</v>
      </c>
    </row>
    <row r="129" spans="1:18">
      <c r="A129" t="s">
        <v>136</v>
      </c>
      <c r="B129" t="s">
        <v>19</v>
      </c>
      <c r="C129" t="s">
        <v>74</v>
      </c>
      <c r="D129" t="s">
        <v>340</v>
      </c>
      <c r="E129">
        <f t="shared" si="4"/>
        <v>7</v>
      </c>
      <c r="F129">
        <f t="shared" si="5"/>
        <v>2008</v>
      </c>
      <c r="G129" t="s">
        <v>21</v>
      </c>
      <c r="H129" s="4" t="s">
        <v>431</v>
      </c>
      <c r="I129" t="s">
        <v>35</v>
      </c>
      <c r="J129">
        <v>29.7</v>
      </c>
      <c r="K129" s="4" t="s">
        <v>230</v>
      </c>
      <c r="L129">
        <v>0</v>
      </c>
      <c r="M129">
        <v>930</v>
      </c>
      <c r="R129" t="s">
        <v>432</v>
      </c>
    </row>
    <row r="130" spans="1:18">
      <c r="A130" t="s">
        <v>148</v>
      </c>
      <c r="B130" t="s">
        <v>19</v>
      </c>
      <c r="C130" t="s">
        <v>74</v>
      </c>
      <c r="D130" t="s">
        <v>349</v>
      </c>
      <c r="E130">
        <f t="shared" ref="E130:E193" si="8">MONTH(D130)</f>
        <v>7</v>
      </c>
      <c r="F130">
        <f t="shared" ref="F130:F193" si="9">YEAR(D130)</f>
        <v>2008</v>
      </c>
      <c r="G130" t="s">
        <v>25</v>
      </c>
      <c r="H130" s="4" t="s">
        <v>239</v>
      </c>
      <c r="I130" t="s">
        <v>35</v>
      </c>
      <c r="J130">
        <v>25.7</v>
      </c>
      <c r="K130" s="4" t="s">
        <v>433</v>
      </c>
      <c r="L130">
        <v>0</v>
      </c>
      <c r="M130">
        <v>664</v>
      </c>
      <c r="N130" t="s">
        <v>151</v>
      </c>
      <c r="R130" t="s">
        <v>434</v>
      </c>
    </row>
    <row r="131" spans="1:18">
      <c r="A131" t="s">
        <v>153</v>
      </c>
      <c r="B131" t="s">
        <v>19</v>
      </c>
      <c r="C131" t="s">
        <v>74</v>
      </c>
      <c r="D131" t="s">
        <v>337</v>
      </c>
      <c r="E131">
        <f t="shared" si="8"/>
        <v>5</v>
      </c>
      <c r="F131">
        <f t="shared" si="9"/>
        <v>2008</v>
      </c>
      <c r="G131" t="s">
        <v>21</v>
      </c>
      <c r="I131" t="str">
        <f>IF(ISBLANK(H131), "", "k")</f>
        <v/>
      </c>
      <c r="J131">
        <v>29.5</v>
      </c>
      <c r="K131" s="4" t="s">
        <v>435</v>
      </c>
      <c r="L131">
        <v>0</v>
      </c>
      <c r="M131">
        <v>1005</v>
      </c>
      <c r="R131" t="s">
        <v>428</v>
      </c>
    </row>
    <row r="132" spans="1:18">
      <c r="A132" t="s">
        <v>153</v>
      </c>
      <c r="B132" t="s">
        <v>19</v>
      </c>
      <c r="C132" t="s">
        <v>74</v>
      </c>
      <c r="D132" t="s">
        <v>349</v>
      </c>
      <c r="E132">
        <f t="shared" si="8"/>
        <v>7</v>
      </c>
      <c r="F132">
        <f t="shared" si="9"/>
        <v>2008</v>
      </c>
      <c r="G132" t="s">
        <v>21</v>
      </c>
      <c r="I132" t="str">
        <f>IF(ISBLANK(H132), "", "k")</f>
        <v/>
      </c>
      <c r="J132">
        <v>30.5</v>
      </c>
      <c r="K132" s="4" t="s">
        <v>436</v>
      </c>
      <c r="L132">
        <v>0</v>
      </c>
      <c r="M132">
        <v>1006</v>
      </c>
      <c r="R132" t="s">
        <v>437</v>
      </c>
    </row>
    <row r="133" spans="1:18">
      <c r="A133" t="s">
        <v>162</v>
      </c>
      <c r="B133" t="s">
        <v>19</v>
      </c>
      <c r="C133" t="s">
        <v>74</v>
      </c>
      <c r="D133" t="s">
        <v>337</v>
      </c>
      <c r="E133">
        <f t="shared" si="8"/>
        <v>5</v>
      </c>
      <c r="F133">
        <f t="shared" si="9"/>
        <v>2008</v>
      </c>
      <c r="G133" t="s">
        <v>21</v>
      </c>
      <c r="I133" t="str">
        <f>IF(ISBLANK(H133), "", "k")</f>
        <v/>
      </c>
      <c r="J133">
        <v>30</v>
      </c>
      <c r="K133" s="4" t="s">
        <v>438</v>
      </c>
      <c r="L133">
        <v>0</v>
      </c>
      <c r="M133">
        <v>1143</v>
      </c>
      <c r="N133" t="s">
        <v>164</v>
      </c>
      <c r="R133" t="s">
        <v>439</v>
      </c>
    </row>
    <row r="134" spans="1:18">
      <c r="A134" t="s">
        <v>162</v>
      </c>
      <c r="B134" t="s">
        <v>19</v>
      </c>
      <c r="C134" t="s">
        <v>74</v>
      </c>
      <c r="D134" t="s">
        <v>340</v>
      </c>
      <c r="E134">
        <f t="shared" si="8"/>
        <v>7</v>
      </c>
      <c r="F134">
        <f t="shared" si="9"/>
        <v>2008</v>
      </c>
      <c r="G134" t="s">
        <v>21</v>
      </c>
      <c r="I134" t="str">
        <f>IF(ISBLANK(H134), "", "k")</f>
        <v/>
      </c>
      <c r="J134">
        <v>29.8</v>
      </c>
      <c r="K134" s="4" t="s">
        <v>438</v>
      </c>
      <c r="L134">
        <v>0</v>
      </c>
      <c r="M134">
        <v>980</v>
      </c>
      <c r="N134" t="s">
        <v>164</v>
      </c>
      <c r="R134" t="s">
        <v>440</v>
      </c>
    </row>
    <row r="135" spans="1:18">
      <c r="A135" t="s">
        <v>168</v>
      </c>
      <c r="B135" t="s">
        <v>19</v>
      </c>
      <c r="C135" t="s">
        <v>74</v>
      </c>
      <c r="D135" t="s">
        <v>418</v>
      </c>
      <c r="E135">
        <f t="shared" si="8"/>
        <v>7</v>
      </c>
      <c r="F135">
        <f t="shared" si="9"/>
        <v>2008</v>
      </c>
      <c r="G135" t="s">
        <v>25</v>
      </c>
      <c r="H135" s="4" t="s">
        <v>239</v>
      </c>
      <c r="I135" t="s">
        <v>35</v>
      </c>
      <c r="J135">
        <v>25.5</v>
      </c>
      <c r="K135" s="4" t="s">
        <v>441</v>
      </c>
      <c r="L135">
        <v>0</v>
      </c>
      <c r="M135">
        <v>700</v>
      </c>
      <c r="N135" s="42">
        <v>6707652</v>
      </c>
      <c r="R135" t="s">
        <v>442</v>
      </c>
    </row>
    <row r="136" spans="1:18">
      <c r="A136" t="s">
        <v>168</v>
      </c>
      <c r="B136" t="s">
        <v>19</v>
      </c>
      <c r="C136" t="s">
        <v>74</v>
      </c>
      <c r="D136" t="s">
        <v>340</v>
      </c>
      <c r="E136">
        <f t="shared" si="8"/>
        <v>7</v>
      </c>
      <c r="F136">
        <f t="shared" si="9"/>
        <v>2008</v>
      </c>
      <c r="G136" t="s">
        <v>25</v>
      </c>
      <c r="H136" s="4" t="s">
        <v>239</v>
      </c>
      <c r="I136" t="s">
        <v>35</v>
      </c>
      <c r="J136">
        <v>26</v>
      </c>
      <c r="K136" s="4" t="s">
        <v>369</v>
      </c>
      <c r="L136">
        <v>0</v>
      </c>
      <c r="M136">
        <v>770</v>
      </c>
      <c r="N136" s="42">
        <v>6707652</v>
      </c>
      <c r="R136" t="s">
        <v>443</v>
      </c>
    </row>
    <row r="137" spans="1:18">
      <c r="A137" t="s">
        <v>171</v>
      </c>
      <c r="B137" t="s">
        <v>19</v>
      </c>
      <c r="C137" t="s">
        <v>74</v>
      </c>
      <c r="D137" t="s">
        <v>337</v>
      </c>
      <c r="E137">
        <f t="shared" si="8"/>
        <v>5</v>
      </c>
      <c r="F137">
        <f t="shared" si="9"/>
        <v>2008</v>
      </c>
      <c r="G137" t="s">
        <v>21</v>
      </c>
      <c r="H137" s="4" t="s">
        <v>415</v>
      </c>
      <c r="I137" t="s">
        <v>35</v>
      </c>
      <c r="J137">
        <v>25.3</v>
      </c>
      <c r="K137" s="4" t="s">
        <v>444</v>
      </c>
      <c r="L137">
        <v>0</v>
      </c>
      <c r="M137">
        <v>595</v>
      </c>
      <c r="N137" s="42" t="s">
        <v>173</v>
      </c>
      <c r="R137" t="s">
        <v>445</v>
      </c>
    </row>
    <row r="138" spans="1:18">
      <c r="A138" t="s">
        <v>177</v>
      </c>
      <c r="B138" t="s">
        <v>19</v>
      </c>
      <c r="C138" t="s">
        <v>74</v>
      </c>
      <c r="D138" t="s">
        <v>337</v>
      </c>
      <c r="E138">
        <f t="shared" si="8"/>
        <v>5</v>
      </c>
      <c r="F138">
        <f t="shared" si="9"/>
        <v>2008</v>
      </c>
      <c r="G138" t="s">
        <v>21</v>
      </c>
      <c r="H138" s="4">
        <v>11.7</v>
      </c>
      <c r="I138" t="s">
        <v>35</v>
      </c>
      <c r="J138">
        <v>33.1</v>
      </c>
      <c r="K138" s="4" t="s">
        <v>212</v>
      </c>
      <c r="L138">
        <v>0</v>
      </c>
      <c r="M138">
        <v>1370</v>
      </c>
      <c r="N138" s="42" t="s">
        <v>179</v>
      </c>
      <c r="R138" t="s">
        <v>446</v>
      </c>
    </row>
    <row r="139" spans="1:18">
      <c r="A139" t="s">
        <v>177</v>
      </c>
      <c r="B139" t="s">
        <v>19</v>
      </c>
      <c r="C139" t="s">
        <v>74</v>
      </c>
      <c r="D139" t="s">
        <v>418</v>
      </c>
      <c r="E139">
        <f t="shared" si="8"/>
        <v>7</v>
      </c>
      <c r="F139">
        <f t="shared" si="9"/>
        <v>2008</v>
      </c>
      <c r="G139" t="s">
        <v>21</v>
      </c>
      <c r="H139" s="4">
        <v>11.8</v>
      </c>
      <c r="I139" t="s">
        <v>35</v>
      </c>
      <c r="J139">
        <v>32.700000000000003</v>
      </c>
      <c r="K139" s="4" t="s">
        <v>447</v>
      </c>
      <c r="L139">
        <v>0</v>
      </c>
      <c r="M139">
        <v>1225</v>
      </c>
      <c r="N139" s="42" t="s">
        <v>179</v>
      </c>
      <c r="R139" t="s">
        <v>448</v>
      </c>
    </row>
    <row r="140" spans="1:18">
      <c r="A140" t="s">
        <v>181</v>
      </c>
      <c r="B140" t="s">
        <v>19</v>
      </c>
      <c r="C140" t="s">
        <v>74</v>
      </c>
      <c r="D140" t="s">
        <v>340</v>
      </c>
      <c r="E140">
        <f t="shared" si="8"/>
        <v>7</v>
      </c>
      <c r="F140">
        <f t="shared" si="9"/>
        <v>2008</v>
      </c>
      <c r="G140" t="s">
        <v>21</v>
      </c>
      <c r="I140" t="str">
        <f>IF(ISBLANK(H140), "", "k")</f>
        <v/>
      </c>
      <c r="J140">
        <v>29.8</v>
      </c>
      <c r="K140" s="4" t="s">
        <v>230</v>
      </c>
      <c r="L140">
        <v>0</v>
      </c>
      <c r="M140">
        <v>1083</v>
      </c>
      <c r="N140" s="42" t="s">
        <v>183</v>
      </c>
      <c r="R140" t="s">
        <v>449</v>
      </c>
    </row>
    <row r="141" spans="1:18">
      <c r="A141" t="s">
        <v>192</v>
      </c>
      <c r="B141" t="s">
        <v>19</v>
      </c>
      <c r="C141" t="s">
        <v>74</v>
      </c>
      <c r="D141" t="s">
        <v>418</v>
      </c>
      <c r="E141">
        <f t="shared" si="8"/>
        <v>7</v>
      </c>
      <c r="F141">
        <f t="shared" si="9"/>
        <v>2008</v>
      </c>
      <c r="G141" t="s">
        <v>21</v>
      </c>
      <c r="H141" s="4">
        <v>11.8</v>
      </c>
      <c r="I141" t="s">
        <v>35</v>
      </c>
      <c r="J141">
        <v>31.8</v>
      </c>
      <c r="K141" s="4" t="s">
        <v>178</v>
      </c>
      <c r="L141">
        <v>0</v>
      </c>
      <c r="M141">
        <v>1115</v>
      </c>
      <c r="N141" s="42">
        <v>6708199</v>
      </c>
      <c r="R141" t="s">
        <v>450</v>
      </c>
    </row>
    <row r="142" spans="1:18">
      <c r="A142" t="s">
        <v>195</v>
      </c>
      <c r="B142" t="s">
        <v>19</v>
      </c>
      <c r="C142" t="s">
        <v>74</v>
      </c>
      <c r="D142" t="s">
        <v>337</v>
      </c>
      <c r="E142">
        <f t="shared" si="8"/>
        <v>5</v>
      </c>
      <c r="F142">
        <f t="shared" si="9"/>
        <v>2008</v>
      </c>
      <c r="G142" t="s">
        <v>103</v>
      </c>
      <c r="H142" s="4">
        <v>3.7</v>
      </c>
      <c r="I142" t="str">
        <f>IF(ISBLANK(H142), "", "k")</f>
        <v>k</v>
      </c>
      <c r="J142">
        <v>16.600000000000001</v>
      </c>
      <c r="K142" s="4" t="s">
        <v>451</v>
      </c>
      <c r="L142">
        <v>0</v>
      </c>
      <c r="M142">
        <v>169</v>
      </c>
      <c r="R142" t="s">
        <v>452</v>
      </c>
    </row>
    <row r="143" spans="1:18">
      <c r="A143" t="s">
        <v>198</v>
      </c>
      <c r="B143" t="s">
        <v>19</v>
      </c>
      <c r="C143" t="s">
        <v>74</v>
      </c>
      <c r="D143" t="s">
        <v>340</v>
      </c>
      <c r="E143">
        <f t="shared" si="8"/>
        <v>7</v>
      </c>
      <c r="F143">
        <f t="shared" si="9"/>
        <v>2008</v>
      </c>
      <c r="G143" t="s">
        <v>25</v>
      </c>
      <c r="H143" s="4" t="s">
        <v>412</v>
      </c>
      <c r="I143" t="s">
        <v>35</v>
      </c>
      <c r="J143">
        <v>29.3</v>
      </c>
      <c r="K143" s="4" t="s">
        <v>36</v>
      </c>
      <c r="L143">
        <v>0</v>
      </c>
      <c r="M143">
        <v>960</v>
      </c>
      <c r="N143" t="s">
        <v>200</v>
      </c>
      <c r="R143" t="s">
        <v>453</v>
      </c>
    </row>
    <row r="144" spans="1:18">
      <c r="A144" t="s">
        <v>202</v>
      </c>
      <c r="B144" t="s">
        <v>19</v>
      </c>
      <c r="C144" t="s">
        <v>74</v>
      </c>
      <c r="D144" t="s">
        <v>337</v>
      </c>
      <c r="E144">
        <f t="shared" si="8"/>
        <v>5</v>
      </c>
      <c r="F144">
        <f t="shared" si="9"/>
        <v>2008</v>
      </c>
      <c r="G144" t="s">
        <v>25</v>
      </c>
      <c r="I144" t="str">
        <f>IF(ISBLANK(H144), "", "k")</f>
        <v/>
      </c>
      <c r="J144">
        <v>32</v>
      </c>
      <c r="K144" s="4" t="s">
        <v>426</v>
      </c>
      <c r="L144">
        <v>0</v>
      </c>
      <c r="M144">
        <v>1143</v>
      </c>
      <c r="N144" t="s">
        <v>204</v>
      </c>
      <c r="R144" t="s">
        <v>225</v>
      </c>
    </row>
    <row r="145" spans="1:18">
      <c r="A145" t="s">
        <v>202</v>
      </c>
      <c r="B145" t="s">
        <v>19</v>
      </c>
      <c r="C145" t="s">
        <v>74</v>
      </c>
      <c r="D145" t="s">
        <v>418</v>
      </c>
      <c r="E145">
        <f t="shared" si="8"/>
        <v>7</v>
      </c>
      <c r="F145">
        <f t="shared" si="9"/>
        <v>2008</v>
      </c>
      <c r="G145" t="s">
        <v>25</v>
      </c>
      <c r="I145" t="str">
        <f>IF(ISBLANK(H145), "", "k")</f>
        <v/>
      </c>
      <c r="J145">
        <v>32.1</v>
      </c>
      <c r="K145" s="4" t="s">
        <v>413</v>
      </c>
      <c r="L145">
        <v>0</v>
      </c>
      <c r="M145">
        <v>1350</v>
      </c>
      <c r="N145" t="s">
        <v>204</v>
      </c>
      <c r="R145" t="s">
        <v>454</v>
      </c>
    </row>
    <row r="146" spans="1:18">
      <c r="A146" t="s">
        <v>311</v>
      </c>
      <c r="B146" t="s">
        <v>19</v>
      </c>
      <c r="C146" t="s">
        <v>74</v>
      </c>
      <c r="D146" t="s">
        <v>337</v>
      </c>
      <c r="E146">
        <f t="shared" si="8"/>
        <v>5</v>
      </c>
      <c r="F146">
        <f t="shared" si="9"/>
        <v>2008</v>
      </c>
      <c r="G146" t="s">
        <v>21</v>
      </c>
      <c r="I146" t="str">
        <f>IF(ISBLANK(H146), "", "k")</f>
        <v/>
      </c>
      <c r="J146">
        <v>26.6</v>
      </c>
      <c r="K146" s="4" t="s">
        <v>441</v>
      </c>
      <c r="L146">
        <v>0</v>
      </c>
      <c r="M146">
        <v>685</v>
      </c>
      <c r="N146" t="s">
        <v>313</v>
      </c>
      <c r="O146" s="2" t="s">
        <v>314</v>
      </c>
      <c r="P146" s="2"/>
      <c r="R146" t="s">
        <v>455</v>
      </c>
    </row>
    <row r="147" spans="1:18">
      <c r="A147" t="s">
        <v>311</v>
      </c>
      <c r="B147" t="s">
        <v>19</v>
      </c>
      <c r="C147" t="s">
        <v>74</v>
      </c>
      <c r="D147" t="s">
        <v>344</v>
      </c>
      <c r="E147">
        <f t="shared" si="8"/>
        <v>7</v>
      </c>
      <c r="F147">
        <f t="shared" si="9"/>
        <v>2008</v>
      </c>
      <c r="G147" t="s">
        <v>21</v>
      </c>
      <c r="I147" t="str">
        <f>IF(ISBLANK(H147), "", "k")</f>
        <v/>
      </c>
      <c r="J147">
        <v>27.7</v>
      </c>
      <c r="K147" s="4" t="s">
        <v>456</v>
      </c>
      <c r="L147">
        <v>0</v>
      </c>
      <c r="M147">
        <v>736</v>
      </c>
      <c r="N147" t="s">
        <v>313</v>
      </c>
      <c r="O147" s="2" t="s">
        <v>314</v>
      </c>
      <c r="P147" s="2"/>
      <c r="R147" t="s">
        <v>457</v>
      </c>
    </row>
    <row r="148" spans="1:18">
      <c r="A148" t="s">
        <v>316</v>
      </c>
      <c r="B148" t="s">
        <v>19</v>
      </c>
      <c r="C148" t="s">
        <v>74</v>
      </c>
      <c r="D148" t="s">
        <v>349</v>
      </c>
      <c r="E148">
        <f t="shared" si="8"/>
        <v>7</v>
      </c>
      <c r="F148">
        <f t="shared" si="9"/>
        <v>2008</v>
      </c>
      <c r="G148" t="s">
        <v>25</v>
      </c>
      <c r="I148" t="str">
        <f>IF(ISBLANK(H148), "", "k")</f>
        <v/>
      </c>
      <c r="J148">
        <v>35.1</v>
      </c>
      <c r="K148" s="4" t="s">
        <v>458</v>
      </c>
      <c r="L148">
        <v>0</v>
      </c>
      <c r="M148">
        <v>1650</v>
      </c>
      <c r="N148" t="s">
        <v>318</v>
      </c>
      <c r="R148" t="s">
        <v>459</v>
      </c>
    </row>
    <row r="149" spans="1:18">
      <c r="A149" t="s">
        <v>460</v>
      </c>
      <c r="B149" t="s">
        <v>19</v>
      </c>
      <c r="C149" t="s">
        <v>20</v>
      </c>
      <c r="D149" t="s">
        <v>337</v>
      </c>
      <c r="E149">
        <f t="shared" si="8"/>
        <v>5</v>
      </c>
      <c r="F149">
        <f t="shared" si="9"/>
        <v>2008</v>
      </c>
      <c r="G149" t="s">
        <v>25</v>
      </c>
      <c r="H149" s="4" t="s">
        <v>57</v>
      </c>
      <c r="I149" t="s">
        <v>35</v>
      </c>
      <c r="J149">
        <v>23.3</v>
      </c>
      <c r="K149" s="4" t="s">
        <v>461</v>
      </c>
      <c r="L149">
        <v>0</v>
      </c>
      <c r="M149">
        <v>518</v>
      </c>
      <c r="N149" t="s">
        <v>462</v>
      </c>
      <c r="R149" t="s">
        <v>463</v>
      </c>
    </row>
    <row r="150" spans="1:18">
      <c r="A150" t="s">
        <v>460</v>
      </c>
      <c r="B150" t="s">
        <v>19</v>
      </c>
      <c r="C150" t="s">
        <v>74</v>
      </c>
      <c r="D150" t="s">
        <v>384</v>
      </c>
      <c r="E150">
        <f t="shared" si="8"/>
        <v>7</v>
      </c>
      <c r="F150">
        <f t="shared" si="9"/>
        <v>2008</v>
      </c>
      <c r="G150" t="s">
        <v>25</v>
      </c>
      <c r="H150" s="4" t="s">
        <v>263</v>
      </c>
      <c r="I150" t="s">
        <v>35</v>
      </c>
      <c r="J150">
        <v>25</v>
      </c>
      <c r="K150" s="4" t="s">
        <v>464</v>
      </c>
      <c r="L150">
        <v>0</v>
      </c>
      <c r="M150">
        <v>630</v>
      </c>
      <c r="N150" t="s">
        <v>462</v>
      </c>
      <c r="R150" t="s">
        <v>465</v>
      </c>
    </row>
    <row r="151" spans="1:18">
      <c r="A151" t="s">
        <v>208</v>
      </c>
      <c r="B151" t="s">
        <v>19</v>
      </c>
      <c r="C151" t="s">
        <v>74</v>
      </c>
      <c r="D151" t="s">
        <v>344</v>
      </c>
      <c r="E151">
        <f t="shared" si="8"/>
        <v>7</v>
      </c>
      <c r="F151">
        <f t="shared" si="9"/>
        <v>2008</v>
      </c>
      <c r="G151" t="s">
        <v>25</v>
      </c>
      <c r="I151" t="str">
        <f>IF(ISBLANK(H151), "", "k")</f>
        <v/>
      </c>
      <c r="J151">
        <v>35.5</v>
      </c>
      <c r="K151" s="4" t="s">
        <v>466</v>
      </c>
      <c r="L151">
        <v>0</v>
      </c>
      <c r="M151">
        <v>1680</v>
      </c>
      <c r="N151" t="s">
        <v>210</v>
      </c>
      <c r="R151" t="s">
        <v>467</v>
      </c>
    </row>
    <row r="152" spans="1:18">
      <c r="A152" t="s">
        <v>213</v>
      </c>
      <c r="B152" t="s">
        <v>19</v>
      </c>
      <c r="C152" t="s">
        <v>74</v>
      </c>
      <c r="D152" t="s">
        <v>337</v>
      </c>
      <c r="E152">
        <f t="shared" si="8"/>
        <v>5</v>
      </c>
      <c r="F152">
        <f t="shared" si="9"/>
        <v>2008</v>
      </c>
      <c r="G152" t="s">
        <v>25</v>
      </c>
      <c r="I152" t="str">
        <f>IF(ISBLANK(H152), "", "k")</f>
        <v/>
      </c>
      <c r="J152">
        <v>36</v>
      </c>
      <c r="K152" s="4" t="s">
        <v>468</v>
      </c>
      <c r="L152">
        <v>0</v>
      </c>
      <c r="M152">
        <v>1565</v>
      </c>
      <c r="N152" t="s">
        <v>215</v>
      </c>
      <c r="R152" t="s">
        <v>225</v>
      </c>
    </row>
    <row r="153" spans="1:18">
      <c r="A153" t="s">
        <v>221</v>
      </c>
      <c r="B153" t="s">
        <v>19</v>
      </c>
      <c r="C153" t="s">
        <v>74</v>
      </c>
      <c r="D153" t="s">
        <v>344</v>
      </c>
      <c r="E153">
        <f t="shared" si="8"/>
        <v>7</v>
      </c>
      <c r="F153">
        <f t="shared" si="9"/>
        <v>2008</v>
      </c>
      <c r="G153" t="s">
        <v>25</v>
      </c>
      <c r="I153" t="str">
        <f>IF(ISBLANK(H153), "", "k")</f>
        <v/>
      </c>
      <c r="J153">
        <v>42.4</v>
      </c>
      <c r="K153" s="4" t="s">
        <v>469</v>
      </c>
      <c r="L153">
        <v>0</v>
      </c>
      <c r="M153">
        <v>2930</v>
      </c>
      <c r="N153" t="s">
        <v>223</v>
      </c>
      <c r="R153" t="s">
        <v>470</v>
      </c>
    </row>
    <row r="154" spans="1:18">
      <c r="A154" t="s">
        <v>226</v>
      </c>
      <c r="B154" t="s">
        <v>19</v>
      </c>
      <c r="C154" t="s">
        <v>74</v>
      </c>
      <c r="D154" t="s">
        <v>344</v>
      </c>
      <c r="E154">
        <f t="shared" si="8"/>
        <v>7</v>
      </c>
      <c r="F154">
        <f t="shared" si="9"/>
        <v>2008</v>
      </c>
      <c r="G154" t="s">
        <v>21</v>
      </c>
      <c r="H154" s="4">
        <v>11.8</v>
      </c>
      <c r="I154" t="s">
        <v>35</v>
      </c>
      <c r="J154">
        <v>31.8</v>
      </c>
      <c r="K154" s="4" t="s">
        <v>233</v>
      </c>
      <c r="L154">
        <v>0</v>
      </c>
      <c r="M154">
        <v>1130</v>
      </c>
      <c r="N154" t="s">
        <v>228</v>
      </c>
      <c r="R154" t="s">
        <v>471</v>
      </c>
    </row>
    <row r="155" spans="1:18">
      <c r="A155" t="s">
        <v>232</v>
      </c>
      <c r="B155" t="s">
        <v>19</v>
      </c>
      <c r="C155" t="s">
        <v>74</v>
      </c>
      <c r="D155" t="s">
        <v>349</v>
      </c>
      <c r="E155">
        <f t="shared" si="8"/>
        <v>7</v>
      </c>
      <c r="F155">
        <f t="shared" si="9"/>
        <v>2008</v>
      </c>
      <c r="G155" t="s">
        <v>21</v>
      </c>
      <c r="H155" s="4">
        <v>11.8</v>
      </c>
      <c r="I155" t="s">
        <v>35</v>
      </c>
      <c r="J155">
        <v>32.700000000000003</v>
      </c>
      <c r="K155" s="4" t="s">
        <v>472</v>
      </c>
      <c r="L155">
        <v>0</v>
      </c>
      <c r="M155">
        <v>1204</v>
      </c>
      <c r="N155" t="s">
        <v>234</v>
      </c>
      <c r="R155" t="s">
        <v>473</v>
      </c>
    </row>
    <row r="156" spans="1:18">
      <c r="A156" t="s">
        <v>238</v>
      </c>
      <c r="B156" t="s">
        <v>19</v>
      </c>
      <c r="C156" t="s">
        <v>74</v>
      </c>
      <c r="D156" t="s">
        <v>418</v>
      </c>
      <c r="E156">
        <f t="shared" si="8"/>
        <v>7</v>
      </c>
      <c r="F156">
        <f t="shared" si="9"/>
        <v>2008</v>
      </c>
      <c r="G156" t="s">
        <v>21</v>
      </c>
      <c r="H156" s="4" t="s">
        <v>474</v>
      </c>
      <c r="I156" t="s">
        <v>35</v>
      </c>
      <c r="J156">
        <v>26.1</v>
      </c>
      <c r="K156" s="4" t="s">
        <v>475</v>
      </c>
      <c r="L156">
        <v>0</v>
      </c>
      <c r="M156">
        <v>705</v>
      </c>
      <c r="N156" t="s">
        <v>241</v>
      </c>
      <c r="R156" t="s">
        <v>476</v>
      </c>
    </row>
    <row r="157" spans="1:18">
      <c r="A157" t="s">
        <v>243</v>
      </c>
      <c r="B157" t="s">
        <v>19</v>
      </c>
      <c r="C157" t="s">
        <v>74</v>
      </c>
      <c r="D157" t="s">
        <v>337</v>
      </c>
      <c r="E157">
        <f t="shared" si="8"/>
        <v>5</v>
      </c>
      <c r="F157">
        <f t="shared" si="9"/>
        <v>2008</v>
      </c>
      <c r="G157" t="s">
        <v>25</v>
      </c>
      <c r="H157" s="4" t="s">
        <v>477</v>
      </c>
      <c r="I157" t="s">
        <v>35</v>
      </c>
      <c r="J157">
        <v>25.5</v>
      </c>
      <c r="K157" s="4" t="s">
        <v>154</v>
      </c>
      <c r="L157">
        <v>0</v>
      </c>
      <c r="M157">
        <v>685</v>
      </c>
      <c r="N157" t="s">
        <v>245</v>
      </c>
      <c r="R157" t="s">
        <v>478</v>
      </c>
    </row>
    <row r="158" spans="1:18">
      <c r="A158" t="s">
        <v>243</v>
      </c>
      <c r="B158" t="s">
        <v>19</v>
      </c>
      <c r="C158" t="s">
        <v>74</v>
      </c>
      <c r="D158" t="s">
        <v>344</v>
      </c>
      <c r="E158">
        <f t="shared" si="8"/>
        <v>7</v>
      </c>
      <c r="F158">
        <f t="shared" si="9"/>
        <v>2008</v>
      </c>
      <c r="G158" t="s">
        <v>25</v>
      </c>
      <c r="H158" s="4" t="s">
        <v>474</v>
      </c>
      <c r="I158" t="s">
        <v>35</v>
      </c>
      <c r="J158">
        <v>27</v>
      </c>
      <c r="K158" s="4" t="s">
        <v>479</v>
      </c>
      <c r="L158">
        <v>0</v>
      </c>
      <c r="M158">
        <v>793</v>
      </c>
      <c r="N158" t="s">
        <v>245</v>
      </c>
      <c r="R158" t="s">
        <v>480</v>
      </c>
    </row>
    <row r="159" spans="1:18">
      <c r="A159" t="s">
        <v>481</v>
      </c>
      <c r="B159" t="s">
        <v>19</v>
      </c>
      <c r="C159" t="s">
        <v>20</v>
      </c>
      <c r="D159" t="s">
        <v>337</v>
      </c>
      <c r="E159">
        <f t="shared" si="8"/>
        <v>5</v>
      </c>
      <c r="F159">
        <f t="shared" si="9"/>
        <v>2008</v>
      </c>
      <c r="G159" t="s">
        <v>25</v>
      </c>
      <c r="H159" s="4" t="s">
        <v>482</v>
      </c>
      <c r="I159" t="s">
        <v>35</v>
      </c>
      <c r="J159">
        <v>19.7</v>
      </c>
      <c r="K159" s="4" t="s">
        <v>169</v>
      </c>
      <c r="L159">
        <v>0</v>
      </c>
      <c r="M159">
        <v>280</v>
      </c>
      <c r="N159" t="s">
        <v>483</v>
      </c>
      <c r="R159" t="s">
        <v>484</v>
      </c>
    </row>
    <row r="160" spans="1:18">
      <c r="A160" t="s">
        <v>481</v>
      </c>
      <c r="B160" t="s">
        <v>19</v>
      </c>
      <c r="C160" t="s">
        <v>74</v>
      </c>
      <c r="D160" t="s">
        <v>384</v>
      </c>
      <c r="E160">
        <f t="shared" si="8"/>
        <v>7</v>
      </c>
      <c r="F160">
        <f t="shared" si="9"/>
        <v>2008</v>
      </c>
      <c r="G160" t="s">
        <v>25</v>
      </c>
      <c r="H160" s="4" t="s">
        <v>189</v>
      </c>
      <c r="I160" t="s">
        <v>35</v>
      </c>
      <c r="J160">
        <v>20.2</v>
      </c>
      <c r="K160" s="4" t="s">
        <v>485</v>
      </c>
      <c r="L160">
        <v>0</v>
      </c>
      <c r="M160">
        <v>349</v>
      </c>
      <c r="N160" t="s">
        <v>483</v>
      </c>
      <c r="R160" t="s">
        <v>486</v>
      </c>
    </row>
    <row r="161" spans="1:18">
      <c r="A161" t="s">
        <v>487</v>
      </c>
      <c r="B161" t="s">
        <v>19</v>
      </c>
      <c r="C161" t="s">
        <v>20</v>
      </c>
      <c r="D161" t="s">
        <v>337</v>
      </c>
      <c r="E161">
        <f t="shared" si="8"/>
        <v>5</v>
      </c>
      <c r="F161">
        <f t="shared" si="9"/>
        <v>2008</v>
      </c>
      <c r="G161" t="s">
        <v>25</v>
      </c>
      <c r="H161" s="4">
        <v>2.7</v>
      </c>
      <c r="I161" t="str">
        <f>IF(ISBLANK(H161), "", "k")</f>
        <v>k</v>
      </c>
      <c r="J161">
        <v>14.8</v>
      </c>
      <c r="K161" s="4" t="s">
        <v>488</v>
      </c>
      <c r="L161">
        <v>0</v>
      </c>
      <c r="M161">
        <v>115</v>
      </c>
      <c r="N161" t="s">
        <v>489</v>
      </c>
      <c r="R161" t="s">
        <v>490</v>
      </c>
    </row>
    <row r="162" spans="1:18">
      <c r="A162" t="s">
        <v>491</v>
      </c>
      <c r="B162" t="s">
        <v>19</v>
      </c>
      <c r="C162" t="s">
        <v>20</v>
      </c>
      <c r="D162" t="s">
        <v>337</v>
      </c>
      <c r="E162">
        <f t="shared" si="8"/>
        <v>5</v>
      </c>
      <c r="F162">
        <f t="shared" si="9"/>
        <v>2008</v>
      </c>
      <c r="G162" t="s">
        <v>25</v>
      </c>
      <c r="H162" s="4" t="s">
        <v>57</v>
      </c>
      <c r="I162" t="s">
        <v>35</v>
      </c>
      <c r="J162">
        <v>22.5</v>
      </c>
      <c r="K162" s="4" t="s">
        <v>492</v>
      </c>
      <c r="L162">
        <v>0</v>
      </c>
      <c r="M162">
        <v>427</v>
      </c>
      <c r="N162" t="s">
        <v>493</v>
      </c>
      <c r="R162" t="s">
        <v>494</v>
      </c>
    </row>
    <row r="163" spans="1:18">
      <c r="A163" t="s">
        <v>495</v>
      </c>
      <c r="B163" t="s">
        <v>19</v>
      </c>
      <c r="C163" t="s">
        <v>20</v>
      </c>
      <c r="D163" t="s">
        <v>337</v>
      </c>
      <c r="E163">
        <f t="shared" si="8"/>
        <v>5</v>
      </c>
      <c r="F163">
        <f t="shared" si="9"/>
        <v>2008</v>
      </c>
      <c r="G163" t="s">
        <v>21</v>
      </c>
      <c r="H163" s="4" t="s">
        <v>496</v>
      </c>
      <c r="I163" t="s">
        <v>35</v>
      </c>
      <c r="J163">
        <v>24.5</v>
      </c>
      <c r="K163" s="4" t="s">
        <v>497</v>
      </c>
      <c r="L163">
        <v>0</v>
      </c>
      <c r="M163">
        <v>520</v>
      </c>
      <c r="N163" t="s">
        <v>498</v>
      </c>
      <c r="R163" t="s">
        <v>499</v>
      </c>
    </row>
    <row r="164" spans="1:18">
      <c r="A164" t="s">
        <v>500</v>
      </c>
      <c r="B164" t="s">
        <v>19</v>
      </c>
      <c r="C164" t="s">
        <v>20</v>
      </c>
      <c r="D164" t="s">
        <v>418</v>
      </c>
      <c r="E164">
        <f t="shared" si="8"/>
        <v>7</v>
      </c>
      <c r="F164">
        <f t="shared" si="9"/>
        <v>2008</v>
      </c>
      <c r="G164" t="s">
        <v>21</v>
      </c>
      <c r="I164" t="str">
        <f>IF(ISBLANK(H164), "", "k")</f>
        <v/>
      </c>
      <c r="J164">
        <v>28.2</v>
      </c>
      <c r="K164" s="4" t="s">
        <v>142</v>
      </c>
      <c r="L164">
        <v>0</v>
      </c>
      <c r="M164">
        <v>735</v>
      </c>
      <c r="N164" t="s">
        <v>501</v>
      </c>
      <c r="R164" t="s">
        <v>502</v>
      </c>
    </row>
    <row r="165" spans="1:18">
      <c r="A165" t="s">
        <v>259</v>
      </c>
      <c r="B165" t="s">
        <v>19</v>
      </c>
      <c r="C165" t="s">
        <v>74</v>
      </c>
      <c r="D165" t="s">
        <v>340</v>
      </c>
      <c r="E165">
        <f t="shared" si="8"/>
        <v>7</v>
      </c>
      <c r="F165">
        <f t="shared" si="9"/>
        <v>2008</v>
      </c>
      <c r="G165" t="s">
        <v>21</v>
      </c>
      <c r="H165" s="4">
        <v>11.8</v>
      </c>
      <c r="I165" t="s">
        <v>35</v>
      </c>
      <c r="J165">
        <v>32.700000000000003</v>
      </c>
      <c r="K165" s="4" t="s">
        <v>236</v>
      </c>
      <c r="L165">
        <v>0</v>
      </c>
      <c r="M165">
        <v>1055</v>
      </c>
      <c r="N165" t="s">
        <v>260</v>
      </c>
      <c r="R165" t="s">
        <v>503</v>
      </c>
    </row>
    <row r="166" spans="1:18">
      <c r="A166" t="s">
        <v>262</v>
      </c>
      <c r="B166" t="s">
        <v>19</v>
      </c>
      <c r="C166" t="s">
        <v>74</v>
      </c>
      <c r="D166" t="s">
        <v>418</v>
      </c>
      <c r="E166">
        <f t="shared" si="8"/>
        <v>7</v>
      </c>
      <c r="F166">
        <f t="shared" si="9"/>
        <v>2008</v>
      </c>
      <c r="G166" t="s">
        <v>25</v>
      </c>
      <c r="H166" s="4" t="s">
        <v>297</v>
      </c>
      <c r="I166" t="s">
        <v>35</v>
      </c>
      <c r="J166">
        <v>26.8</v>
      </c>
      <c r="K166" s="4" t="s">
        <v>475</v>
      </c>
      <c r="L166">
        <v>0</v>
      </c>
      <c r="M166">
        <v>740</v>
      </c>
      <c r="N166" t="s">
        <v>265</v>
      </c>
      <c r="R166" t="s">
        <v>504</v>
      </c>
    </row>
    <row r="167" spans="1:18">
      <c r="A167" t="s">
        <v>267</v>
      </c>
      <c r="B167" t="s">
        <v>19</v>
      </c>
      <c r="C167" t="s">
        <v>74</v>
      </c>
      <c r="D167" t="s">
        <v>344</v>
      </c>
      <c r="E167">
        <f t="shared" si="8"/>
        <v>7</v>
      </c>
      <c r="F167">
        <f t="shared" si="9"/>
        <v>2008</v>
      </c>
      <c r="G167" t="s">
        <v>21</v>
      </c>
      <c r="I167" t="str">
        <f>IF(ISBLANK(H167), "", "k")</f>
        <v/>
      </c>
      <c r="J167">
        <v>30</v>
      </c>
      <c r="K167" s="4">
        <v>32.700000000000003</v>
      </c>
      <c r="L167">
        <v>0</v>
      </c>
      <c r="M167">
        <v>1014</v>
      </c>
      <c r="N167" t="s">
        <v>268</v>
      </c>
      <c r="R167" t="s">
        <v>505</v>
      </c>
    </row>
    <row r="168" spans="1:18">
      <c r="A168" t="s">
        <v>270</v>
      </c>
      <c r="B168" t="s">
        <v>19</v>
      </c>
      <c r="C168" t="s">
        <v>74</v>
      </c>
      <c r="D168" t="s">
        <v>349</v>
      </c>
      <c r="E168">
        <f t="shared" si="8"/>
        <v>7</v>
      </c>
      <c r="F168">
        <f t="shared" si="9"/>
        <v>2008</v>
      </c>
      <c r="G168" t="s">
        <v>21</v>
      </c>
      <c r="I168" t="str">
        <f>IF(ISBLANK(H168), "", "k")</f>
        <v/>
      </c>
      <c r="J168">
        <v>35.799999999999997</v>
      </c>
      <c r="K168" s="4" t="s">
        <v>76</v>
      </c>
      <c r="L168">
        <v>0</v>
      </c>
      <c r="M168">
        <v>1775</v>
      </c>
      <c r="N168" t="s">
        <v>272</v>
      </c>
      <c r="R168" t="s">
        <v>506</v>
      </c>
    </row>
    <row r="169" spans="1:18">
      <c r="A169" t="s">
        <v>507</v>
      </c>
      <c r="B169" t="s">
        <v>19</v>
      </c>
      <c r="C169" t="s">
        <v>20</v>
      </c>
      <c r="D169" t="s">
        <v>337</v>
      </c>
      <c r="E169">
        <f t="shared" si="8"/>
        <v>5</v>
      </c>
      <c r="F169">
        <f t="shared" si="9"/>
        <v>2008</v>
      </c>
      <c r="G169" t="s">
        <v>25</v>
      </c>
      <c r="H169" s="4" t="s">
        <v>477</v>
      </c>
      <c r="I169" t="s">
        <v>35</v>
      </c>
      <c r="J169">
        <v>24.2</v>
      </c>
      <c r="K169" s="4" t="s">
        <v>508</v>
      </c>
      <c r="L169">
        <v>0</v>
      </c>
      <c r="M169">
        <v>530</v>
      </c>
      <c r="N169" t="s">
        <v>509</v>
      </c>
      <c r="R169" t="s">
        <v>510</v>
      </c>
    </row>
    <row r="170" spans="1:18">
      <c r="A170" t="s">
        <v>274</v>
      </c>
      <c r="B170" t="s">
        <v>19</v>
      </c>
      <c r="C170" t="s">
        <v>74</v>
      </c>
      <c r="D170" t="s">
        <v>337</v>
      </c>
      <c r="E170">
        <f t="shared" si="8"/>
        <v>5</v>
      </c>
      <c r="F170">
        <f t="shared" si="9"/>
        <v>2008</v>
      </c>
      <c r="G170" t="s">
        <v>21</v>
      </c>
      <c r="H170" s="4">
        <v>5.6</v>
      </c>
      <c r="I170" t="str">
        <f>IF(ISBLANK(H170), "", "k")</f>
        <v>k</v>
      </c>
      <c r="J170">
        <v>19.899999999999999</v>
      </c>
      <c r="K170" s="4" t="s">
        <v>511</v>
      </c>
      <c r="L170">
        <v>0</v>
      </c>
      <c r="M170">
        <v>315</v>
      </c>
      <c r="N170" s="42" t="s">
        <v>512</v>
      </c>
      <c r="R170" t="s">
        <v>513</v>
      </c>
    </row>
    <row r="171" spans="1:18">
      <c r="A171" t="s">
        <v>277</v>
      </c>
      <c r="B171" t="s">
        <v>19</v>
      </c>
      <c r="C171" t="s">
        <v>74</v>
      </c>
      <c r="D171" t="s">
        <v>384</v>
      </c>
      <c r="E171">
        <f t="shared" si="8"/>
        <v>7</v>
      </c>
      <c r="F171">
        <f t="shared" si="9"/>
        <v>2008</v>
      </c>
      <c r="G171" t="s">
        <v>25</v>
      </c>
      <c r="H171" s="4" t="s">
        <v>297</v>
      </c>
      <c r="I171" t="s">
        <v>35</v>
      </c>
      <c r="J171">
        <v>26.7</v>
      </c>
      <c r="K171" s="4" t="s">
        <v>435</v>
      </c>
      <c r="L171">
        <v>0</v>
      </c>
      <c r="M171">
        <v>693</v>
      </c>
      <c r="N171" t="s">
        <v>279</v>
      </c>
      <c r="R171" t="s">
        <v>514</v>
      </c>
    </row>
    <row r="172" spans="1:18">
      <c r="A172" t="s">
        <v>281</v>
      </c>
      <c r="B172" t="s">
        <v>19</v>
      </c>
      <c r="C172" t="s">
        <v>74</v>
      </c>
      <c r="D172" t="s">
        <v>340</v>
      </c>
      <c r="E172">
        <f t="shared" si="8"/>
        <v>7</v>
      </c>
      <c r="F172">
        <f t="shared" si="9"/>
        <v>2008</v>
      </c>
      <c r="G172" t="s">
        <v>21</v>
      </c>
      <c r="I172" t="str">
        <f t="shared" ref="I172:I178" si="10">IF(ISBLANK(H172), "", "k")</f>
        <v/>
      </c>
      <c r="J172">
        <v>33</v>
      </c>
      <c r="K172" s="4">
        <v>35.1</v>
      </c>
      <c r="L172">
        <v>2.6</v>
      </c>
      <c r="M172">
        <v>1600</v>
      </c>
      <c r="N172" t="s">
        <v>282</v>
      </c>
      <c r="R172" t="s">
        <v>515</v>
      </c>
    </row>
    <row r="173" spans="1:18">
      <c r="A173" t="s">
        <v>516</v>
      </c>
      <c r="B173" t="s">
        <v>19</v>
      </c>
      <c r="C173" t="s">
        <v>20</v>
      </c>
      <c r="D173" t="s">
        <v>337</v>
      </c>
      <c r="E173">
        <f t="shared" si="8"/>
        <v>5</v>
      </c>
      <c r="F173">
        <f t="shared" si="9"/>
        <v>2008</v>
      </c>
      <c r="G173" t="s">
        <v>21</v>
      </c>
      <c r="I173" t="str">
        <f t="shared" si="10"/>
        <v/>
      </c>
      <c r="J173">
        <v>34.5</v>
      </c>
      <c r="K173" s="4" t="s">
        <v>163</v>
      </c>
      <c r="L173">
        <v>0</v>
      </c>
      <c r="M173">
        <v>1229</v>
      </c>
      <c r="R173" t="s">
        <v>517</v>
      </c>
    </row>
    <row r="174" spans="1:18">
      <c r="A174" t="s">
        <v>518</v>
      </c>
      <c r="B174" t="s">
        <v>19</v>
      </c>
      <c r="C174" t="s">
        <v>20</v>
      </c>
      <c r="D174" t="s">
        <v>337</v>
      </c>
      <c r="E174">
        <f t="shared" si="8"/>
        <v>5</v>
      </c>
      <c r="F174">
        <f t="shared" si="9"/>
        <v>2008</v>
      </c>
      <c r="G174" t="s">
        <v>25</v>
      </c>
      <c r="H174" s="4">
        <v>5.6</v>
      </c>
      <c r="I174" t="str">
        <f t="shared" si="10"/>
        <v>k</v>
      </c>
      <c r="J174">
        <v>18.5</v>
      </c>
      <c r="K174" s="4" t="s">
        <v>91</v>
      </c>
      <c r="L174">
        <v>0</v>
      </c>
      <c r="M174">
        <v>245</v>
      </c>
      <c r="N174" t="s">
        <v>519</v>
      </c>
      <c r="R174" t="s">
        <v>520</v>
      </c>
    </row>
    <row r="175" spans="1:18">
      <c r="A175" t="s">
        <v>518</v>
      </c>
      <c r="B175" t="s">
        <v>19</v>
      </c>
      <c r="C175" t="s">
        <v>74</v>
      </c>
      <c r="D175" t="s">
        <v>349</v>
      </c>
      <c r="E175">
        <f t="shared" si="8"/>
        <v>7</v>
      </c>
      <c r="F175">
        <f t="shared" si="9"/>
        <v>2008</v>
      </c>
      <c r="G175" t="s">
        <v>25</v>
      </c>
      <c r="H175" s="4">
        <v>5.8</v>
      </c>
      <c r="I175" t="str">
        <f t="shared" si="10"/>
        <v>k</v>
      </c>
      <c r="J175">
        <v>19.8</v>
      </c>
      <c r="K175" s="4" t="s">
        <v>521</v>
      </c>
      <c r="L175">
        <v>0</v>
      </c>
      <c r="M175">
        <v>310</v>
      </c>
      <c r="N175" t="s">
        <v>519</v>
      </c>
      <c r="R175" t="s">
        <v>522</v>
      </c>
    </row>
    <row r="176" spans="1:18">
      <c r="A176" t="s">
        <v>523</v>
      </c>
      <c r="B176" t="s">
        <v>19</v>
      </c>
      <c r="C176" t="s">
        <v>20</v>
      </c>
      <c r="D176" t="s">
        <v>337</v>
      </c>
      <c r="E176">
        <f t="shared" si="8"/>
        <v>5</v>
      </c>
      <c r="F176">
        <f t="shared" si="9"/>
        <v>2008</v>
      </c>
      <c r="G176" t="s">
        <v>25</v>
      </c>
      <c r="I176" t="str">
        <f t="shared" si="10"/>
        <v/>
      </c>
      <c r="J176">
        <v>39.5</v>
      </c>
      <c r="K176" s="4" t="s">
        <v>324</v>
      </c>
      <c r="L176">
        <v>0</v>
      </c>
      <c r="M176">
        <v>2595</v>
      </c>
      <c r="N176" t="s">
        <v>524</v>
      </c>
      <c r="R176" t="s">
        <v>525</v>
      </c>
    </row>
    <row r="177" spans="1:18">
      <c r="A177" t="s">
        <v>526</v>
      </c>
      <c r="B177" t="s">
        <v>19</v>
      </c>
      <c r="C177" t="s">
        <v>20</v>
      </c>
      <c r="D177" t="s">
        <v>337</v>
      </c>
      <c r="E177">
        <f t="shared" si="8"/>
        <v>5</v>
      </c>
      <c r="F177">
        <f t="shared" si="9"/>
        <v>2008</v>
      </c>
      <c r="G177" t="s">
        <v>21</v>
      </c>
      <c r="H177" s="4">
        <v>4.5999999999999996</v>
      </c>
      <c r="I177" t="str">
        <f t="shared" si="10"/>
        <v>k</v>
      </c>
      <c r="J177">
        <v>18.399999999999999</v>
      </c>
      <c r="K177" s="4" t="s">
        <v>527</v>
      </c>
      <c r="L177">
        <v>0</v>
      </c>
      <c r="M177">
        <v>238</v>
      </c>
      <c r="N177" t="s">
        <v>528</v>
      </c>
      <c r="R177" t="s">
        <v>520</v>
      </c>
    </row>
    <row r="178" spans="1:18">
      <c r="A178" t="s">
        <v>526</v>
      </c>
      <c r="B178" t="s">
        <v>19</v>
      </c>
      <c r="C178" t="s">
        <v>74</v>
      </c>
      <c r="D178" t="s">
        <v>340</v>
      </c>
      <c r="E178">
        <f t="shared" si="8"/>
        <v>7</v>
      </c>
      <c r="F178">
        <f t="shared" si="9"/>
        <v>2008</v>
      </c>
      <c r="G178" t="s">
        <v>21</v>
      </c>
      <c r="H178" s="4">
        <v>4.8</v>
      </c>
      <c r="I178" t="str">
        <f t="shared" si="10"/>
        <v>k</v>
      </c>
      <c r="J178">
        <v>18.8</v>
      </c>
      <c r="K178" s="4" t="s">
        <v>529</v>
      </c>
      <c r="L178">
        <v>0</v>
      </c>
      <c r="M178">
        <v>300</v>
      </c>
      <c r="N178" t="s">
        <v>528</v>
      </c>
      <c r="R178" t="s">
        <v>530</v>
      </c>
    </row>
    <row r="179" spans="1:18">
      <c r="A179" t="s">
        <v>531</v>
      </c>
      <c r="B179" t="s">
        <v>19</v>
      </c>
      <c r="C179" t="s">
        <v>20</v>
      </c>
      <c r="D179" t="s">
        <v>337</v>
      </c>
      <c r="E179">
        <f t="shared" si="8"/>
        <v>5</v>
      </c>
      <c r="F179">
        <f t="shared" si="9"/>
        <v>2008</v>
      </c>
      <c r="G179" t="s">
        <v>25</v>
      </c>
      <c r="H179" s="4" t="s">
        <v>57</v>
      </c>
      <c r="I179" t="s">
        <v>35</v>
      </c>
      <c r="J179">
        <v>23.2</v>
      </c>
      <c r="K179" s="4" t="s">
        <v>190</v>
      </c>
      <c r="L179">
        <v>0</v>
      </c>
      <c r="M179">
        <v>475</v>
      </c>
      <c r="R179" t="s">
        <v>532</v>
      </c>
    </row>
    <row r="180" spans="1:18">
      <c r="A180" t="s">
        <v>533</v>
      </c>
      <c r="B180" t="s">
        <v>19</v>
      </c>
      <c r="C180" t="s">
        <v>20</v>
      </c>
      <c r="D180" t="s">
        <v>337</v>
      </c>
      <c r="E180">
        <f t="shared" si="8"/>
        <v>5</v>
      </c>
      <c r="F180">
        <f t="shared" si="9"/>
        <v>2008</v>
      </c>
      <c r="G180" t="s">
        <v>21</v>
      </c>
      <c r="I180" t="str">
        <f t="shared" ref="I180:I186" si="11">IF(ISBLANK(H180), "", "k")</f>
        <v/>
      </c>
      <c r="J180">
        <v>26.8</v>
      </c>
      <c r="K180" s="4" t="s">
        <v>49</v>
      </c>
      <c r="L180">
        <v>0</v>
      </c>
      <c r="M180">
        <v>755</v>
      </c>
      <c r="N180" t="s">
        <v>534</v>
      </c>
      <c r="R180" t="s">
        <v>535</v>
      </c>
    </row>
    <row r="181" spans="1:18">
      <c r="A181" t="s">
        <v>533</v>
      </c>
      <c r="B181" t="s">
        <v>19</v>
      </c>
      <c r="C181" t="s">
        <v>74</v>
      </c>
      <c r="D181" t="s">
        <v>344</v>
      </c>
      <c r="E181">
        <f t="shared" si="8"/>
        <v>7</v>
      </c>
      <c r="F181">
        <f t="shared" si="9"/>
        <v>2008</v>
      </c>
      <c r="G181" t="s">
        <v>21</v>
      </c>
      <c r="I181" t="str">
        <f t="shared" si="11"/>
        <v/>
      </c>
      <c r="J181">
        <v>26.6</v>
      </c>
      <c r="K181" s="4" t="s">
        <v>456</v>
      </c>
      <c r="L181">
        <v>0</v>
      </c>
      <c r="M181">
        <v>710</v>
      </c>
      <c r="N181" t="s">
        <v>534</v>
      </c>
      <c r="R181" t="s">
        <v>536</v>
      </c>
    </row>
    <row r="182" spans="1:18">
      <c r="A182" t="s">
        <v>537</v>
      </c>
      <c r="B182" t="s">
        <v>19</v>
      </c>
      <c r="C182" t="s">
        <v>20</v>
      </c>
      <c r="D182" t="s">
        <v>337</v>
      </c>
      <c r="E182">
        <f t="shared" si="8"/>
        <v>5</v>
      </c>
      <c r="F182">
        <f t="shared" si="9"/>
        <v>2008</v>
      </c>
      <c r="G182" t="s">
        <v>21</v>
      </c>
      <c r="H182" s="4">
        <v>2.6</v>
      </c>
      <c r="I182" t="str">
        <f t="shared" si="11"/>
        <v>k</v>
      </c>
      <c r="J182">
        <v>13.5</v>
      </c>
      <c r="K182" s="4" t="s">
        <v>538</v>
      </c>
      <c r="L182">
        <v>0</v>
      </c>
      <c r="M182">
        <v>130</v>
      </c>
      <c r="N182" t="s">
        <v>539</v>
      </c>
      <c r="R182" t="s">
        <v>540</v>
      </c>
    </row>
    <row r="183" spans="1:18">
      <c r="A183" t="s">
        <v>541</v>
      </c>
      <c r="B183" t="s">
        <v>19</v>
      </c>
      <c r="C183" t="s">
        <v>20</v>
      </c>
      <c r="D183" t="s">
        <v>337</v>
      </c>
      <c r="E183">
        <f t="shared" si="8"/>
        <v>5</v>
      </c>
      <c r="F183">
        <f t="shared" si="9"/>
        <v>2008</v>
      </c>
      <c r="G183" t="s">
        <v>21</v>
      </c>
      <c r="H183" s="4">
        <v>5.6</v>
      </c>
      <c r="I183" t="str">
        <f t="shared" si="11"/>
        <v>k</v>
      </c>
      <c r="J183">
        <v>20</v>
      </c>
      <c r="K183" s="4" t="s">
        <v>542</v>
      </c>
      <c r="L183">
        <v>0</v>
      </c>
      <c r="M183">
        <v>290</v>
      </c>
      <c r="N183" t="s">
        <v>543</v>
      </c>
      <c r="R183" t="s">
        <v>544</v>
      </c>
    </row>
    <row r="184" spans="1:18">
      <c r="A184" t="s">
        <v>545</v>
      </c>
      <c r="B184" t="s">
        <v>19</v>
      </c>
      <c r="C184" t="s">
        <v>20</v>
      </c>
      <c r="D184" t="s">
        <v>337</v>
      </c>
      <c r="E184">
        <f t="shared" si="8"/>
        <v>5</v>
      </c>
      <c r="F184">
        <f t="shared" si="9"/>
        <v>2008</v>
      </c>
      <c r="G184" t="s">
        <v>21</v>
      </c>
      <c r="H184" s="4">
        <v>3.6</v>
      </c>
      <c r="I184" t="str">
        <f t="shared" si="11"/>
        <v>k</v>
      </c>
      <c r="J184">
        <v>16.100000000000001</v>
      </c>
      <c r="K184" s="4" t="s">
        <v>546</v>
      </c>
      <c r="L184">
        <v>0</v>
      </c>
      <c r="M184">
        <v>160</v>
      </c>
      <c r="N184" t="s">
        <v>547</v>
      </c>
      <c r="R184" t="s">
        <v>548</v>
      </c>
    </row>
    <row r="185" spans="1:18">
      <c r="A185" t="s">
        <v>549</v>
      </c>
      <c r="B185" t="s">
        <v>19</v>
      </c>
      <c r="C185" t="s">
        <v>74</v>
      </c>
      <c r="D185" t="s">
        <v>337</v>
      </c>
      <c r="E185">
        <f t="shared" si="8"/>
        <v>5</v>
      </c>
      <c r="F185">
        <f t="shared" si="9"/>
        <v>2008</v>
      </c>
      <c r="G185" t="s">
        <v>25</v>
      </c>
      <c r="H185" s="4">
        <v>3.6</v>
      </c>
      <c r="I185" t="str">
        <f t="shared" si="11"/>
        <v>k</v>
      </c>
      <c r="J185">
        <v>15.8</v>
      </c>
      <c r="K185" s="4" t="s">
        <v>550</v>
      </c>
      <c r="L185">
        <v>0</v>
      </c>
      <c r="M185">
        <v>162</v>
      </c>
      <c r="R185" t="s">
        <v>551</v>
      </c>
    </row>
    <row r="186" spans="1:18">
      <c r="A186" t="s">
        <v>552</v>
      </c>
      <c r="B186" t="s">
        <v>19</v>
      </c>
      <c r="C186" t="s">
        <v>20</v>
      </c>
      <c r="D186" t="s">
        <v>337</v>
      </c>
      <c r="E186">
        <f t="shared" si="8"/>
        <v>5</v>
      </c>
      <c r="F186">
        <f t="shared" si="9"/>
        <v>2008</v>
      </c>
      <c r="G186" t="s">
        <v>103</v>
      </c>
      <c r="H186" s="4">
        <v>0.6</v>
      </c>
      <c r="I186" t="str">
        <f t="shared" si="11"/>
        <v>k</v>
      </c>
      <c r="J186">
        <v>10.199999999999999</v>
      </c>
      <c r="K186" s="4" t="s">
        <v>553</v>
      </c>
      <c r="L186">
        <v>0</v>
      </c>
      <c r="M186">
        <v>34</v>
      </c>
      <c r="R186" t="s">
        <v>554</v>
      </c>
    </row>
    <row r="187" spans="1:18">
      <c r="A187" t="s">
        <v>33</v>
      </c>
      <c r="B187" t="s">
        <v>19</v>
      </c>
      <c r="C187" t="s">
        <v>74</v>
      </c>
      <c r="D187" t="s">
        <v>555</v>
      </c>
      <c r="E187">
        <f t="shared" si="8"/>
        <v>7</v>
      </c>
      <c r="F187">
        <f t="shared" si="9"/>
        <v>2009</v>
      </c>
      <c r="G187" t="s">
        <v>21</v>
      </c>
      <c r="H187" s="4">
        <v>12.8</v>
      </c>
      <c r="I187" t="s">
        <v>35</v>
      </c>
      <c r="J187">
        <v>34.299999999999997</v>
      </c>
      <c r="K187" s="4" t="s">
        <v>95</v>
      </c>
      <c r="L187">
        <v>0</v>
      </c>
      <c r="M187">
        <v>1445</v>
      </c>
      <c r="N187" t="s">
        <v>37</v>
      </c>
      <c r="R187" t="s">
        <v>556</v>
      </c>
    </row>
    <row r="188" spans="1:18">
      <c r="A188" t="s">
        <v>380</v>
      </c>
      <c r="B188" t="s">
        <v>19</v>
      </c>
      <c r="C188" t="s">
        <v>74</v>
      </c>
      <c r="D188" t="s">
        <v>557</v>
      </c>
      <c r="E188">
        <f t="shared" si="8"/>
        <v>7</v>
      </c>
      <c r="F188">
        <f t="shared" si="9"/>
        <v>2009</v>
      </c>
      <c r="G188" t="s">
        <v>21</v>
      </c>
      <c r="I188" t="str">
        <f>IF(ISBLANK(H188), "", "k")</f>
        <v/>
      </c>
      <c r="J188">
        <v>33.6</v>
      </c>
      <c r="K188" s="4" t="s">
        <v>256</v>
      </c>
      <c r="L188">
        <v>0</v>
      </c>
      <c r="M188">
        <v>1270</v>
      </c>
      <c r="N188" s="42" t="s">
        <v>381</v>
      </c>
      <c r="R188" t="s">
        <v>558</v>
      </c>
    </row>
    <row r="189" spans="1:18">
      <c r="A189" t="s">
        <v>43</v>
      </c>
      <c r="B189" t="s">
        <v>19</v>
      </c>
      <c r="C189" t="s">
        <v>74</v>
      </c>
      <c r="D189" t="s">
        <v>559</v>
      </c>
      <c r="E189">
        <f t="shared" si="8"/>
        <v>7</v>
      </c>
      <c r="F189">
        <f t="shared" si="9"/>
        <v>2009</v>
      </c>
      <c r="G189" t="s">
        <v>25</v>
      </c>
      <c r="H189" s="4">
        <v>12.8</v>
      </c>
      <c r="I189" t="s">
        <v>35</v>
      </c>
      <c r="J189">
        <v>44.2</v>
      </c>
      <c r="K189" s="4" t="s">
        <v>560</v>
      </c>
      <c r="L189">
        <v>0</v>
      </c>
      <c r="M189">
        <v>3565</v>
      </c>
      <c r="N189" t="s">
        <v>46</v>
      </c>
      <c r="R189" t="s">
        <v>561</v>
      </c>
    </row>
    <row r="190" spans="1:18">
      <c r="A190" t="s">
        <v>400</v>
      </c>
      <c r="B190" t="s">
        <v>19</v>
      </c>
      <c r="C190" t="s">
        <v>74</v>
      </c>
      <c r="D190" t="s">
        <v>562</v>
      </c>
      <c r="E190">
        <f t="shared" si="8"/>
        <v>5</v>
      </c>
      <c r="F190">
        <f t="shared" si="9"/>
        <v>2009</v>
      </c>
      <c r="G190" t="s">
        <v>25</v>
      </c>
      <c r="H190" s="4">
        <v>4.7</v>
      </c>
      <c r="I190" t="str">
        <f>IF(ISBLANK(H190), "", "k")</f>
        <v>k</v>
      </c>
      <c r="J190">
        <v>16.5</v>
      </c>
      <c r="K190" s="4" t="s">
        <v>563</v>
      </c>
      <c r="L190">
        <v>0</v>
      </c>
      <c r="M190">
        <v>204</v>
      </c>
      <c r="N190" t="s">
        <v>402</v>
      </c>
      <c r="R190" t="s">
        <v>564</v>
      </c>
    </row>
    <row r="191" spans="1:18">
      <c r="A191" t="s">
        <v>406</v>
      </c>
      <c r="B191" t="s">
        <v>19</v>
      </c>
      <c r="C191" t="s">
        <v>74</v>
      </c>
      <c r="D191" t="s">
        <v>562</v>
      </c>
      <c r="E191">
        <f t="shared" si="8"/>
        <v>5</v>
      </c>
      <c r="F191">
        <f t="shared" si="9"/>
        <v>2009</v>
      </c>
      <c r="G191" t="s">
        <v>25</v>
      </c>
      <c r="H191" s="4">
        <v>4.7</v>
      </c>
      <c r="I191" t="str">
        <f>IF(ISBLANK(H191), "", "k")</f>
        <v>k</v>
      </c>
      <c r="J191">
        <v>17.5</v>
      </c>
      <c r="K191" s="4" t="s">
        <v>565</v>
      </c>
      <c r="L191">
        <v>0</v>
      </c>
      <c r="M191">
        <v>218</v>
      </c>
      <c r="N191" t="s">
        <v>408</v>
      </c>
      <c r="R191" t="s">
        <v>422</v>
      </c>
    </row>
    <row r="192" spans="1:18">
      <c r="A192" t="s">
        <v>98</v>
      </c>
      <c r="B192" t="s">
        <v>19</v>
      </c>
      <c r="C192" t="s">
        <v>74</v>
      </c>
      <c r="D192" t="s">
        <v>562</v>
      </c>
      <c r="E192">
        <f t="shared" si="8"/>
        <v>5</v>
      </c>
      <c r="F192">
        <f t="shared" si="9"/>
        <v>2009</v>
      </c>
      <c r="G192" t="s">
        <v>25</v>
      </c>
      <c r="I192" t="str">
        <f>IF(ISBLANK(H192), "", "k")</f>
        <v/>
      </c>
      <c r="J192">
        <v>39.5</v>
      </c>
      <c r="K192" s="4" t="s">
        <v>145</v>
      </c>
      <c r="L192">
        <v>0</v>
      </c>
      <c r="M192">
        <v>2498</v>
      </c>
      <c r="N192" t="s">
        <v>100</v>
      </c>
      <c r="R192" t="s">
        <v>439</v>
      </c>
    </row>
    <row r="193" spans="1:18">
      <c r="A193" t="s">
        <v>119</v>
      </c>
      <c r="B193" t="s">
        <v>19</v>
      </c>
      <c r="C193" t="s">
        <v>74</v>
      </c>
      <c r="D193" t="s">
        <v>557</v>
      </c>
      <c r="E193">
        <f t="shared" si="8"/>
        <v>7</v>
      </c>
      <c r="F193">
        <f t="shared" si="9"/>
        <v>2009</v>
      </c>
      <c r="G193" t="s">
        <v>25</v>
      </c>
      <c r="I193" t="str">
        <f>IF(ISBLANK(H193), "", "k")</f>
        <v/>
      </c>
      <c r="J193">
        <v>40.5</v>
      </c>
      <c r="K193" s="4" t="s">
        <v>566</v>
      </c>
      <c r="L193">
        <v>0</v>
      </c>
      <c r="M193">
        <v>2465</v>
      </c>
      <c r="N193" s="42">
        <v>6707714</v>
      </c>
      <c r="R193" t="s">
        <v>567</v>
      </c>
    </row>
    <row r="194" spans="1:18">
      <c r="A194" t="s">
        <v>136</v>
      </c>
      <c r="B194" t="s">
        <v>19</v>
      </c>
      <c r="C194" t="s">
        <v>74</v>
      </c>
      <c r="D194" t="s">
        <v>557</v>
      </c>
      <c r="E194">
        <f t="shared" ref="E194:E257" si="12">MONTH(D194)</f>
        <v>7</v>
      </c>
      <c r="F194">
        <f t="shared" ref="F194:F257" si="13">YEAR(D194)</f>
        <v>2009</v>
      </c>
      <c r="G194" t="s">
        <v>21</v>
      </c>
      <c r="H194" s="4" t="s">
        <v>568</v>
      </c>
      <c r="I194" t="s">
        <v>35</v>
      </c>
      <c r="J194">
        <v>30.2</v>
      </c>
      <c r="K194" s="4" t="s">
        <v>569</v>
      </c>
      <c r="L194">
        <v>0</v>
      </c>
      <c r="M194">
        <v>1105</v>
      </c>
      <c r="R194" t="s">
        <v>570</v>
      </c>
    </row>
    <row r="195" spans="1:18">
      <c r="A195" t="s">
        <v>148</v>
      </c>
      <c r="B195" t="s">
        <v>19</v>
      </c>
      <c r="C195" t="s">
        <v>74</v>
      </c>
      <c r="D195" t="s">
        <v>559</v>
      </c>
      <c r="E195">
        <f t="shared" si="12"/>
        <v>7</v>
      </c>
      <c r="F195">
        <f t="shared" si="13"/>
        <v>2009</v>
      </c>
      <c r="G195" t="s">
        <v>25</v>
      </c>
      <c r="H195" s="4" t="s">
        <v>263</v>
      </c>
      <c r="I195" t="s">
        <v>35</v>
      </c>
      <c r="J195">
        <v>28.4</v>
      </c>
      <c r="K195" s="4" t="s">
        <v>571</v>
      </c>
      <c r="L195">
        <v>0</v>
      </c>
      <c r="M195">
        <v>840</v>
      </c>
      <c r="N195" t="s">
        <v>151</v>
      </c>
      <c r="R195" t="s">
        <v>570</v>
      </c>
    </row>
    <row r="196" spans="1:18">
      <c r="A196" t="s">
        <v>162</v>
      </c>
      <c r="B196" t="s">
        <v>19</v>
      </c>
      <c r="C196" t="s">
        <v>74</v>
      </c>
      <c r="D196" t="s">
        <v>562</v>
      </c>
      <c r="E196">
        <f t="shared" si="12"/>
        <v>5</v>
      </c>
      <c r="F196">
        <f t="shared" si="13"/>
        <v>2009</v>
      </c>
      <c r="G196" t="s">
        <v>21</v>
      </c>
      <c r="I196" t="str">
        <f>IF(ISBLANK(H196), "", "k")</f>
        <v/>
      </c>
      <c r="J196">
        <v>30.8</v>
      </c>
      <c r="K196" s="4" t="s">
        <v>572</v>
      </c>
      <c r="L196">
        <v>0</v>
      </c>
      <c r="M196">
        <v>1326</v>
      </c>
      <c r="N196" t="s">
        <v>164</v>
      </c>
      <c r="R196" t="s">
        <v>439</v>
      </c>
    </row>
    <row r="197" spans="1:18">
      <c r="A197" t="s">
        <v>177</v>
      </c>
      <c r="B197" t="s">
        <v>19</v>
      </c>
      <c r="C197" t="s">
        <v>74</v>
      </c>
      <c r="D197" t="s">
        <v>562</v>
      </c>
      <c r="E197">
        <f t="shared" si="12"/>
        <v>5</v>
      </c>
      <c r="F197">
        <f t="shared" si="13"/>
        <v>2009</v>
      </c>
      <c r="G197" t="s">
        <v>21</v>
      </c>
      <c r="H197" s="4">
        <v>12.7</v>
      </c>
      <c r="I197" t="s">
        <v>35</v>
      </c>
      <c r="J197">
        <v>33.1</v>
      </c>
      <c r="K197" s="4" t="s">
        <v>572</v>
      </c>
      <c r="L197">
        <v>0</v>
      </c>
      <c r="M197">
        <v>1543</v>
      </c>
      <c r="N197" s="42" t="s">
        <v>179</v>
      </c>
      <c r="R197" t="s">
        <v>225</v>
      </c>
    </row>
    <row r="198" spans="1:18">
      <c r="A198" t="s">
        <v>198</v>
      </c>
      <c r="B198" t="s">
        <v>19</v>
      </c>
      <c r="C198" t="s">
        <v>74</v>
      </c>
      <c r="D198" t="s">
        <v>555</v>
      </c>
      <c r="E198">
        <f t="shared" si="12"/>
        <v>7</v>
      </c>
      <c r="F198">
        <f t="shared" si="13"/>
        <v>2009</v>
      </c>
      <c r="G198" t="s">
        <v>25</v>
      </c>
      <c r="H198" s="4" t="s">
        <v>573</v>
      </c>
      <c r="I198" t="s">
        <v>35</v>
      </c>
      <c r="J198">
        <v>30</v>
      </c>
      <c r="K198" s="4" t="s">
        <v>436</v>
      </c>
      <c r="L198">
        <v>0</v>
      </c>
      <c r="M198">
        <v>1265</v>
      </c>
      <c r="N198" t="s">
        <v>200</v>
      </c>
      <c r="R198" t="s">
        <v>574</v>
      </c>
    </row>
    <row r="199" spans="1:18">
      <c r="A199" t="s">
        <v>202</v>
      </c>
      <c r="B199" t="s">
        <v>19</v>
      </c>
      <c r="C199" t="s">
        <v>74</v>
      </c>
      <c r="D199" t="s">
        <v>562</v>
      </c>
      <c r="E199">
        <f t="shared" si="12"/>
        <v>5</v>
      </c>
      <c r="F199">
        <f t="shared" si="13"/>
        <v>2009</v>
      </c>
      <c r="G199" t="s">
        <v>25</v>
      </c>
      <c r="I199" t="str">
        <f>IF(ISBLANK(H199), "", "k")</f>
        <v/>
      </c>
      <c r="J199">
        <v>33</v>
      </c>
      <c r="K199" s="4" t="s">
        <v>575</v>
      </c>
      <c r="L199">
        <v>0</v>
      </c>
      <c r="M199">
        <v>1600</v>
      </c>
      <c r="N199" t="s">
        <v>204</v>
      </c>
      <c r="R199" t="s">
        <v>225</v>
      </c>
    </row>
    <row r="200" spans="1:18">
      <c r="A200" t="s">
        <v>576</v>
      </c>
      <c r="B200" t="s">
        <v>19</v>
      </c>
      <c r="C200" t="s">
        <v>20</v>
      </c>
      <c r="D200" t="s">
        <v>559</v>
      </c>
      <c r="E200">
        <f t="shared" si="12"/>
        <v>7</v>
      </c>
      <c r="F200">
        <f t="shared" si="13"/>
        <v>2009</v>
      </c>
      <c r="G200" t="s">
        <v>21</v>
      </c>
      <c r="I200" t="str">
        <f>IF(ISBLANK(H200), "", "k")</f>
        <v/>
      </c>
      <c r="J200">
        <v>28.9</v>
      </c>
      <c r="K200" s="4" t="s">
        <v>577</v>
      </c>
      <c r="L200">
        <v>0</v>
      </c>
      <c r="M200">
        <v>915</v>
      </c>
      <c r="N200" t="s">
        <v>578</v>
      </c>
      <c r="R200" t="s">
        <v>579</v>
      </c>
    </row>
    <row r="201" spans="1:18">
      <c r="A201" t="s">
        <v>217</v>
      </c>
      <c r="B201" t="s">
        <v>19</v>
      </c>
      <c r="C201" t="s">
        <v>74</v>
      </c>
      <c r="D201" t="s">
        <v>562</v>
      </c>
      <c r="E201">
        <f t="shared" si="12"/>
        <v>5</v>
      </c>
      <c r="F201">
        <f t="shared" si="13"/>
        <v>2009</v>
      </c>
      <c r="G201" t="s">
        <v>21</v>
      </c>
      <c r="I201" t="str">
        <f>IF(ISBLANK(H201), "", "k")</f>
        <v/>
      </c>
      <c r="J201">
        <v>37.700000000000003</v>
      </c>
      <c r="K201" s="4" t="s">
        <v>472</v>
      </c>
      <c r="L201">
        <v>0</v>
      </c>
      <c r="M201">
        <v>1950</v>
      </c>
      <c r="N201" t="s">
        <v>219</v>
      </c>
      <c r="R201" t="s">
        <v>580</v>
      </c>
    </row>
    <row r="202" spans="1:18">
      <c r="A202" t="s">
        <v>232</v>
      </c>
      <c r="B202" t="s">
        <v>19</v>
      </c>
      <c r="C202" t="s">
        <v>74</v>
      </c>
      <c r="D202" t="s">
        <v>557</v>
      </c>
      <c r="E202">
        <f t="shared" si="12"/>
        <v>7</v>
      </c>
      <c r="F202">
        <f t="shared" si="13"/>
        <v>2009</v>
      </c>
      <c r="G202" t="s">
        <v>21</v>
      </c>
      <c r="H202" s="4">
        <v>12.8</v>
      </c>
      <c r="I202" t="s">
        <v>35</v>
      </c>
      <c r="J202">
        <v>33.9</v>
      </c>
      <c r="K202" s="4" t="s">
        <v>95</v>
      </c>
      <c r="L202">
        <v>0</v>
      </c>
      <c r="M202">
        <v>1290</v>
      </c>
      <c r="N202" t="s">
        <v>234</v>
      </c>
      <c r="R202" t="s">
        <v>581</v>
      </c>
    </row>
    <row r="203" spans="1:18">
      <c r="A203" t="s">
        <v>481</v>
      </c>
      <c r="B203" t="s">
        <v>19</v>
      </c>
      <c r="C203" t="s">
        <v>74</v>
      </c>
      <c r="D203" t="s">
        <v>557</v>
      </c>
      <c r="E203">
        <f t="shared" si="12"/>
        <v>7</v>
      </c>
      <c r="F203">
        <f t="shared" si="13"/>
        <v>2009</v>
      </c>
      <c r="G203" t="s">
        <v>25</v>
      </c>
      <c r="H203" s="4" t="s">
        <v>239</v>
      </c>
      <c r="I203" t="s">
        <v>35</v>
      </c>
      <c r="J203">
        <v>23</v>
      </c>
      <c r="K203" s="4" t="s">
        <v>582</v>
      </c>
      <c r="L203">
        <v>0</v>
      </c>
      <c r="M203">
        <v>450</v>
      </c>
      <c r="N203" t="s">
        <v>483</v>
      </c>
      <c r="R203" t="s">
        <v>583</v>
      </c>
    </row>
    <row r="204" spans="1:18">
      <c r="A204" t="s">
        <v>491</v>
      </c>
      <c r="B204" t="s">
        <v>19</v>
      </c>
      <c r="C204" t="s">
        <v>74</v>
      </c>
      <c r="D204" t="s">
        <v>557</v>
      </c>
      <c r="E204">
        <f t="shared" si="12"/>
        <v>7</v>
      </c>
      <c r="F204">
        <f t="shared" si="13"/>
        <v>2009</v>
      </c>
      <c r="G204" t="s">
        <v>25</v>
      </c>
      <c r="H204" s="4" t="s">
        <v>474</v>
      </c>
      <c r="I204" t="s">
        <v>35</v>
      </c>
      <c r="J204">
        <v>27</v>
      </c>
      <c r="K204" s="4" t="s">
        <v>350</v>
      </c>
      <c r="L204">
        <v>0</v>
      </c>
      <c r="M204">
        <v>610</v>
      </c>
      <c r="N204" t="s">
        <v>493</v>
      </c>
      <c r="R204" t="s">
        <v>564</v>
      </c>
    </row>
    <row r="205" spans="1:18">
      <c r="A205" t="s">
        <v>495</v>
      </c>
      <c r="B205" t="s">
        <v>19</v>
      </c>
      <c r="C205" t="s">
        <v>74</v>
      </c>
      <c r="D205" t="s">
        <v>555</v>
      </c>
      <c r="E205">
        <f t="shared" si="12"/>
        <v>7</v>
      </c>
      <c r="F205">
        <f t="shared" si="13"/>
        <v>2009</v>
      </c>
      <c r="G205" t="s">
        <v>21</v>
      </c>
      <c r="H205" s="4" t="s">
        <v>412</v>
      </c>
      <c r="I205" t="s">
        <v>35</v>
      </c>
      <c r="J205">
        <v>26.7</v>
      </c>
      <c r="K205" s="4" t="s">
        <v>441</v>
      </c>
      <c r="L205">
        <v>0</v>
      </c>
      <c r="M205">
        <v>665</v>
      </c>
      <c r="N205" t="s">
        <v>498</v>
      </c>
    </row>
    <row r="206" spans="1:18">
      <c r="A206" t="s">
        <v>262</v>
      </c>
      <c r="B206" t="s">
        <v>19</v>
      </c>
      <c r="C206" t="s">
        <v>74</v>
      </c>
      <c r="D206" t="s">
        <v>555</v>
      </c>
      <c r="E206">
        <f t="shared" si="12"/>
        <v>7</v>
      </c>
      <c r="F206">
        <f t="shared" si="13"/>
        <v>2009</v>
      </c>
      <c r="G206" t="s">
        <v>25</v>
      </c>
      <c r="H206" s="4" t="s">
        <v>412</v>
      </c>
      <c r="I206" t="s">
        <v>35</v>
      </c>
      <c r="J206">
        <v>28.5</v>
      </c>
      <c r="K206" s="4" t="s">
        <v>584</v>
      </c>
      <c r="L206">
        <v>0</v>
      </c>
      <c r="M206">
        <v>860</v>
      </c>
      <c r="N206" t="s">
        <v>265</v>
      </c>
      <c r="R206" t="s">
        <v>585</v>
      </c>
    </row>
    <row r="207" spans="1:18">
      <c r="A207" t="s">
        <v>270</v>
      </c>
      <c r="B207" t="s">
        <v>19</v>
      </c>
      <c r="C207" t="s">
        <v>74</v>
      </c>
      <c r="D207" t="s">
        <v>562</v>
      </c>
      <c r="E207">
        <f t="shared" si="12"/>
        <v>5</v>
      </c>
      <c r="F207">
        <f t="shared" si="13"/>
        <v>2009</v>
      </c>
      <c r="G207" t="s">
        <v>21</v>
      </c>
      <c r="I207" t="str">
        <f>IF(ISBLANK(H207), "", "k")</f>
        <v/>
      </c>
      <c r="J207">
        <v>37.5</v>
      </c>
      <c r="K207" s="4" t="s">
        <v>83</v>
      </c>
      <c r="L207">
        <v>0</v>
      </c>
      <c r="N207" t="s">
        <v>272</v>
      </c>
      <c r="R207" t="s">
        <v>225</v>
      </c>
    </row>
    <row r="208" spans="1:18">
      <c r="A208" t="s">
        <v>281</v>
      </c>
      <c r="B208" t="s">
        <v>19</v>
      </c>
      <c r="C208" t="s">
        <v>74</v>
      </c>
      <c r="D208" t="s">
        <v>557</v>
      </c>
      <c r="E208">
        <f t="shared" si="12"/>
        <v>7</v>
      </c>
      <c r="F208">
        <f t="shared" si="13"/>
        <v>2009</v>
      </c>
      <c r="G208" t="s">
        <v>21</v>
      </c>
      <c r="I208" t="str">
        <f>IF(ISBLANK(H208), "", "k")</f>
        <v/>
      </c>
      <c r="J208">
        <v>33.799999999999997</v>
      </c>
      <c r="K208" s="4">
        <v>35.6</v>
      </c>
      <c r="L208">
        <v>2.9</v>
      </c>
      <c r="M208">
        <v>1465</v>
      </c>
      <c r="N208" t="s">
        <v>282</v>
      </c>
      <c r="R208" t="s">
        <v>586</v>
      </c>
    </row>
    <row r="209" spans="1:18">
      <c r="A209" t="s">
        <v>284</v>
      </c>
      <c r="B209" t="s">
        <v>19</v>
      </c>
      <c r="C209" t="s">
        <v>74</v>
      </c>
      <c r="D209" t="s">
        <v>562</v>
      </c>
      <c r="E209">
        <f t="shared" si="12"/>
        <v>5</v>
      </c>
      <c r="F209">
        <f t="shared" si="13"/>
        <v>2009</v>
      </c>
      <c r="G209" t="s">
        <v>21</v>
      </c>
      <c r="H209" s="4">
        <v>7.7</v>
      </c>
      <c r="I209" t="str">
        <f>IF(ISBLANK(H209), "", "k")</f>
        <v>k</v>
      </c>
      <c r="J209">
        <v>22.6</v>
      </c>
      <c r="K209" s="4" t="s">
        <v>190</v>
      </c>
      <c r="L209">
        <v>0</v>
      </c>
      <c r="M209">
        <v>566</v>
      </c>
      <c r="N209" t="s">
        <v>286</v>
      </c>
      <c r="R209" t="s">
        <v>587</v>
      </c>
    </row>
    <row r="210" spans="1:18">
      <c r="A210" t="s">
        <v>588</v>
      </c>
      <c r="B210" t="s">
        <v>19</v>
      </c>
      <c r="C210" t="s">
        <v>20</v>
      </c>
      <c r="D210" t="s">
        <v>557</v>
      </c>
      <c r="E210">
        <f t="shared" si="12"/>
        <v>7</v>
      </c>
      <c r="F210">
        <f t="shared" si="13"/>
        <v>2009</v>
      </c>
      <c r="G210" t="s">
        <v>25</v>
      </c>
      <c r="I210" t="str">
        <f>IF(ISBLANK(H210), "", "k")</f>
        <v/>
      </c>
      <c r="J210">
        <v>34.799999999999997</v>
      </c>
      <c r="K210" s="4" t="s">
        <v>131</v>
      </c>
      <c r="L210">
        <v>0</v>
      </c>
      <c r="M210">
        <v>1635</v>
      </c>
      <c r="N210" t="s">
        <v>589</v>
      </c>
      <c r="R210" t="s">
        <v>520</v>
      </c>
    </row>
    <row r="211" spans="1:18">
      <c r="A211" t="s">
        <v>590</v>
      </c>
      <c r="B211" t="s">
        <v>19</v>
      </c>
      <c r="C211" t="s">
        <v>20</v>
      </c>
      <c r="D211" t="s">
        <v>562</v>
      </c>
      <c r="E211">
        <f t="shared" si="12"/>
        <v>5</v>
      </c>
      <c r="F211">
        <f t="shared" si="13"/>
        <v>2009</v>
      </c>
      <c r="G211" t="s">
        <v>25</v>
      </c>
      <c r="H211" s="4" t="s">
        <v>477</v>
      </c>
      <c r="I211" t="s">
        <v>35</v>
      </c>
      <c r="J211">
        <v>24.2</v>
      </c>
      <c r="K211" s="4" t="s">
        <v>591</v>
      </c>
      <c r="L211">
        <v>0</v>
      </c>
      <c r="M211">
        <v>680</v>
      </c>
      <c r="N211" t="s">
        <v>592</v>
      </c>
      <c r="R211" t="s">
        <v>593</v>
      </c>
    </row>
    <row r="212" spans="1:18">
      <c r="A212" t="s">
        <v>594</v>
      </c>
      <c r="B212" t="s">
        <v>19</v>
      </c>
      <c r="C212" t="s">
        <v>20</v>
      </c>
      <c r="D212" t="s">
        <v>562</v>
      </c>
      <c r="E212">
        <f t="shared" si="12"/>
        <v>5</v>
      </c>
      <c r="F212">
        <f t="shared" si="13"/>
        <v>2009</v>
      </c>
      <c r="G212" t="s">
        <v>103</v>
      </c>
      <c r="H212" s="4">
        <v>1.7</v>
      </c>
      <c r="I212" t="str">
        <f t="shared" ref="I212:I222" si="14">IF(ISBLANK(H212), "", "k")</f>
        <v>k</v>
      </c>
      <c r="J212">
        <v>12.5</v>
      </c>
      <c r="K212" s="4" t="s">
        <v>595</v>
      </c>
      <c r="L212">
        <v>0</v>
      </c>
      <c r="M212">
        <v>75</v>
      </c>
      <c r="R212" t="s">
        <v>593</v>
      </c>
    </row>
    <row r="213" spans="1:18">
      <c r="A213" t="s">
        <v>596</v>
      </c>
      <c r="B213" t="s">
        <v>19</v>
      </c>
      <c r="C213" t="s">
        <v>20</v>
      </c>
      <c r="D213" t="s">
        <v>562</v>
      </c>
      <c r="E213">
        <f t="shared" si="12"/>
        <v>5</v>
      </c>
      <c r="F213">
        <f t="shared" si="13"/>
        <v>2009</v>
      </c>
      <c r="G213" t="s">
        <v>21</v>
      </c>
      <c r="H213" s="4">
        <v>1.7</v>
      </c>
      <c r="I213" t="str">
        <f t="shared" si="14"/>
        <v>k</v>
      </c>
      <c r="J213">
        <v>12</v>
      </c>
      <c r="K213" s="4" t="s">
        <v>597</v>
      </c>
      <c r="L213">
        <v>0</v>
      </c>
      <c r="M213">
        <v>55</v>
      </c>
      <c r="N213" s="44" t="s">
        <v>598</v>
      </c>
      <c r="R213" t="s">
        <v>593</v>
      </c>
    </row>
    <row r="214" spans="1:18">
      <c r="A214" t="s">
        <v>599</v>
      </c>
      <c r="B214" t="s">
        <v>19</v>
      </c>
      <c r="C214" t="s">
        <v>20</v>
      </c>
      <c r="D214" t="s">
        <v>562</v>
      </c>
      <c r="E214">
        <f t="shared" si="12"/>
        <v>5</v>
      </c>
      <c r="F214">
        <f t="shared" si="13"/>
        <v>2009</v>
      </c>
      <c r="G214" t="s">
        <v>25</v>
      </c>
      <c r="H214" s="4">
        <v>4.7</v>
      </c>
      <c r="I214" t="str">
        <f t="shared" si="14"/>
        <v>k</v>
      </c>
      <c r="J214">
        <v>17</v>
      </c>
      <c r="K214" s="4" t="s">
        <v>600</v>
      </c>
      <c r="L214">
        <v>0</v>
      </c>
      <c r="M214">
        <v>205</v>
      </c>
      <c r="R214" t="s">
        <v>593</v>
      </c>
    </row>
    <row r="215" spans="1:18">
      <c r="A215" t="s">
        <v>601</v>
      </c>
      <c r="B215" t="s">
        <v>19</v>
      </c>
      <c r="C215" t="s">
        <v>20</v>
      </c>
      <c r="D215" t="s">
        <v>562</v>
      </c>
      <c r="E215">
        <f t="shared" si="12"/>
        <v>5</v>
      </c>
      <c r="F215">
        <f t="shared" si="13"/>
        <v>2009</v>
      </c>
      <c r="G215" t="s">
        <v>21</v>
      </c>
      <c r="H215" s="4">
        <v>3.7</v>
      </c>
      <c r="I215" t="str">
        <f t="shared" si="14"/>
        <v>k</v>
      </c>
      <c r="J215">
        <v>16.7</v>
      </c>
      <c r="K215" s="4" t="s">
        <v>565</v>
      </c>
      <c r="L215">
        <v>0</v>
      </c>
      <c r="M215">
        <v>235</v>
      </c>
      <c r="N215" t="s">
        <v>602</v>
      </c>
      <c r="R215" t="s">
        <v>593</v>
      </c>
    </row>
    <row r="216" spans="1:18">
      <c r="A216" t="s">
        <v>603</v>
      </c>
      <c r="B216" t="s">
        <v>19</v>
      </c>
      <c r="C216" t="s">
        <v>20</v>
      </c>
      <c r="D216" t="s">
        <v>562</v>
      </c>
      <c r="E216">
        <f t="shared" si="12"/>
        <v>5</v>
      </c>
      <c r="F216">
        <f t="shared" si="13"/>
        <v>2009</v>
      </c>
      <c r="G216" t="s">
        <v>25</v>
      </c>
      <c r="H216" s="4">
        <v>4.7</v>
      </c>
      <c r="I216" t="str">
        <f t="shared" si="14"/>
        <v>k</v>
      </c>
      <c r="J216">
        <v>18.5</v>
      </c>
      <c r="K216" s="4" t="s">
        <v>604</v>
      </c>
      <c r="L216">
        <v>0</v>
      </c>
      <c r="M216">
        <v>272</v>
      </c>
      <c r="N216" t="s">
        <v>605</v>
      </c>
      <c r="R216" t="s">
        <v>593</v>
      </c>
    </row>
    <row r="217" spans="1:18">
      <c r="A217" t="s">
        <v>606</v>
      </c>
      <c r="B217" t="s">
        <v>19</v>
      </c>
      <c r="C217" t="s">
        <v>20</v>
      </c>
      <c r="D217" t="s">
        <v>562</v>
      </c>
      <c r="E217">
        <f t="shared" si="12"/>
        <v>5</v>
      </c>
      <c r="F217">
        <f t="shared" si="13"/>
        <v>2009</v>
      </c>
      <c r="G217" t="s">
        <v>25</v>
      </c>
      <c r="H217" s="4">
        <v>4.7</v>
      </c>
      <c r="I217" t="str">
        <f t="shared" si="14"/>
        <v>k</v>
      </c>
      <c r="J217">
        <v>18.399999999999999</v>
      </c>
      <c r="K217" s="4" t="s">
        <v>150</v>
      </c>
      <c r="L217">
        <v>0</v>
      </c>
      <c r="M217">
        <v>290</v>
      </c>
      <c r="R217" t="s">
        <v>607</v>
      </c>
    </row>
    <row r="218" spans="1:18">
      <c r="A218" t="s">
        <v>608</v>
      </c>
      <c r="B218" t="s">
        <v>19</v>
      </c>
      <c r="C218" t="s">
        <v>20</v>
      </c>
      <c r="D218" t="s">
        <v>562</v>
      </c>
      <c r="E218">
        <f t="shared" si="12"/>
        <v>5</v>
      </c>
      <c r="F218">
        <f t="shared" si="13"/>
        <v>2009</v>
      </c>
      <c r="G218" t="s">
        <v>25</v>
      </c>
      <c r="H218" s="4">
        <v>0.7</v>
      </c>
      <c r="I218" t="str">
        <f t="shared" si="14"/>
        <v>k</v>
      </c>
      <c r="J218">
        <v>10.6</v>
      </c>
      <c r="K218" s="4" t="s">
        <v>609</v>
      </c>
      <c r="L218">
        <v>0</v>
      </c>
      <c r="M218">
        <v>40</v>
      </c>
      <c r="R218" t="s">
        <v>607</v>
      </c>
    </row>
    <row r="219" spans="1:18">
      <c r="A219" t="s">
        <v>610</v>
      </c>
      <c r="B219" t="s">
        <v>19</v>
      </c>
      <c r="C219" t="s">
        <v>20</v>
      </c>
      <c r="D219" t="s">
        <v>557</v>
      </c>
      <c r="E219">
        <f t="shared" si="12"/>
        <v>7</v>
      </c>
      <c r="F219">
        <f t="shared" si="13"/>
        <v>2009</v>
      </c>
      <c r="G219" t="s">
        <v>21</v>
      </c>
      <c r="H219" s="4">
        <v>4.8</v>
      </c>
      <c r="I219" t="str">
        <f t="shared" si="14"/>
        <v>k</v>
      </c>
      <c r="J219">
        <v>17.600000000000001</v>
      </c>
      <c r="K219" s="4" t="s">
        <v>611</v>
      </c>
      <c r="L219">
        <v>0</v>
      </c>
      <c r="M219">
        <v>225</v>
      </c>
      <c r="R219" t="s">
        <v>612</v>
      </c>
    </row>
    <row r="220" spans="1:18">
      <c r="A220" t="s">
        <v>613</v>
      </c>
      <c r="B220" t="s">
        <v>19</v>
      </c>
      <c r="C220" t="s">
        <v>20</v>
      </c>
      <c r="D220" t="s">
        <v>555</v>
      </c>
      <c r="E220">
        <f t="shared" si="12"/>
        <v>7</v>
      </c>
      <c r="F220">
        <f t="shared" si="13"/>
        <v>2009</v>
      </c>
      <c r="G220" t="s">
        <v>103</v>
      </c>
      <c r="I220" t="str">
        <f t="shared" si="14"/>
        <v/>
      </c>
      <c r="J220">
        <v>24.8</v>
      </c>
      <c r="K220" s="4" t="s">
        <v>614</v>
      </c>
      <c r="L220">
        <v>0</v>
      </c>
      <c r="M220">
        <v>620</v>
      </c>
      <c r="R220" t="s">
        <v>615</v>
      </c>
    </row>
    <row r="221" spans="1:18">
      <c r="A221" t="s">
        <v>616</v>
      </c>
      <c r="B221" t="s">
        <v>19</v>
      </c>
      <c r="C221" t="s">
        <v>20</v>
      </c>
      <c r="D221" t="s">
        <v>555</v>
      </c>
      <c r="E221">
        <f t="shared" si="12"/>
        <v>7</v>
      </c>
      <c r="F221">
        <f t="shared" si="13"/>
        <v>2009</v>
      </c>
      <c r="G221" t="s">
        <v>21</v>
      </c>
      <c r="I221" t="str">
        <f t="shared" si="14"/>
        <v/>
      </c>
      <c r="J221">
        <v>21.4</v>
      </c>
      <c r="K221" s="4" t="s">
        <v>617</v>
      </c>
      <c r="L221">
        <v>0</v>
      </c>
      <c r="M221">
        <v>435</v>
      </c>
      <c r="N221" t="s">
        <v>618</v>
      </c>
      <c r="R221" t="s">
        <v>510</v>
      </c>
    </row>
    <row r="222" spans="1:18">
      <c r="A222" t="s">
        <v>619</v>
      </c>
      <c r="B222" t="s">
        <v>19</v>
      </c>
      <c r="C222" t="s">
        <v>20</v>
      </c>
      <c r="D222" t="s">
        <v>555</v>
      </c>
      <c r="E222">
        <f t="shared" si="12"/>
        <v>7</v>
      </c>
      <c r="F222">
        <f t="shared" si="13"/>
        <v>2009</v>
      </c>
      <c r="G222" t="s">
        <v>21</v>
      </c>
      <c r="I222" t="str">
        <f t="shared" si="14"/>
        <v/>
      </c>
      <c r="J222">
        <v>31.6</v>
      </c>
      <c r="K222" s="4" t="s">
        <v>620</v>
      </c>
      <c r="L222">
        <v>0</v>
      </c>
      <c r="M222">
        <v>1165</v>
      </c>
      <c r="R222" t="s">
        <v>621</v>
      </c>
    </row>
    <row r="223" spans="1:18">
      <c r="A223" t="s">
        <v>622</v>
      </c>
      <c r="B223" t="s">
        <v>19</v>
      </c>
      <c r="C223" t="s">
        <v>74</v>
      </c>
      <c r="D223" t="s">
        <v>559</v>
      </c>
      <c r="E223">
        <f t="shared" si="12"/>
        <v>7</v>
      </c>
      <c r="F223">
        <f t="shared" si="13"/>
        <v>2009</v>
      </c>
      <c r="G223" t="s">
        <v>25</v>
      </c>
      <c r="H223" s="4" t="s">
        <v>239</v>
      </c>
      <c r="I223" t="s">
        <v>35</v>
      </c>
      <c r="J223">
        <v>22.2</v>
      </c>
      <c r="K223" s="4" t="s">
        <v>617</v>
      </c>
      <c r="L223">
        <v>0</v>
      </c>
      <c r="M223">
        <v>425</v>
      </c>
      <c r="N223" t="s">
        <v>623</v>
      </c>
      <c r="R223" t="s">
        <v>510</v>
      </c>
    </row>
    <row r="224" spans="1:18">
      <c r="A224" t="s">
        <v>624</v>
      </c>
      <c r="B224" t="s">
        <v>19</v>
      </c>
      <c r="C224" t="s">
        <v>20</v>
      </c>
      <c r="D224" t="s">
        <v>559</v>
      </c>
      <c r="E224">
        <f t="shared" si="12"/>
        <v>7</v>
      </c>
      <c r="F224">
        <f t="shared" si="13"/>
        <v>2009</v>
      </c>
      <c r="G224" t="s">
        <v>25</v>
      </c>
      <c r="I224" t="str">
        <f>IF(ISBLANK(H224), "", "k")</f>
        <v/>
      </c>
      <c r="J224">
        <v>28.6</v>
      </c>
      <c r="K224" s="4" t="s">
        <v>435</v>
      </c>
      <c r="L224">
        <v>0</v>
      </c>
      <c r="M224">
        <v>835</v>
      </c>
      <c r="R224" t="s">
        <v>625</v>
      </c>
    </row>
    <row r="225" spans="1:18">
      <c r="A225" t="s">
        <v>626</v>
      </c>
      <c r="B225" t="s">
        <v>19</v>
      </c>
      <c r="C225" t="s">
        <v>20</v>
      </c>
      <c r="D225" t="s">
        <v>559</v>
      </c>
      <c r="E225">
        <f t="shared" si="12"/>
        <v>7</v>
      </c>
      <c r="F225">
        <f t="shared" si="13"/>
        <v>2009</v>
      </c>
      <c r="G225" t="s">
        <v>21</v>
      </c>
      <c r="I225" t="str">
        <f>IF(ISBLANK(H225), "", "k")</f>
        <v/>
      </c>
      <c r="J225">
        <v>25.1</v>
      </c>
      <c r="K225" s="4" t="s">
        <v>461</v>
      </c>
      <c r="L225">
        <v>0</v>
      </c>
      <c r="M225">
        <v>570</v>
      </c>
      <c r="N225" t="s">
        <v>627</v>
      </c>
      <c r="R225" t="s">
        <v>510</v>
      </c>
    </row>
    <row r="226" spans="1:18">
      <c r="A226" t="s">
        <v>29</v>
      </c>
      <c r="B226" t="s">
        <v>19</v>
      </c>
      <c r="C226" t="s">
        <v>74</v>
      </c>
      <c r="D226" t="s">
        <v>628</v>
      </c>
      <c r="E226">
        <f t="shared" si="12"/>
        <v>5</v>
      </c>
      <c r="F226">
        <f t="shared" si="13"/>
        <v>2010</v>
      </c>
      <c r="G226" t="s">
        <v>25</v>
      </c>
      <c r="I226" t="str">
        <f>IF(ISBLANK(H226), "", "k")</f>
        <v/>
      </c>
      <c r="J226">
        <v>44.2</v>
      </c>
      <c r="K226" s="4" t="s">
        <v>629</v>
      </c>
      <c r="L226">
        <v>0</v>
      </c>
      <c r="M226">
        <v>3340</v>
      </c>
      <c r="N226" t="s">
        <v>31</v>
      </c>
      <c r="R226" t="s">
        <v>630</v>
      </c>
    </row>
    <row r="227" spans="1:18">
      <c r="A227" t="s">
        <v>357</v>
      </c>
      <c r="B227" t="s">
        <v>19</v>
      </c>
      <c r="C227" t="s">
        <v>74</v>
      </c>
      <c r="D227" t="s">
        <v>628</v>
      </c>
      <c r="E227">
        <f t="shared" si="12"/>
        <v>5</v>
      </c>
      <c r="F227">
        <f t="shared" si="13"/>
        <v>2010</v>
      </c>
      <c r="G227" t="s">
        <v>25</v>
      </c>
      <c r="H227" s="4" t="s">
        <v>496</v>
      </c>
      <c r="I227" t="s">
        <v>35</v>
      </c>
      <c r="J227">
        <v>26.8</v>
      </c>
      <c r="K227" s="4" t="s">
        <v>58</v>
      </c>
      <c r="L227">
        <v>0</v>
      </c>
      <c r="M227">
        <v>690</v>
      </c>
      <c r="N227" t="s">
        <v>359</v>
      </c>
      <c r="R227" t="s">
        <v>631</v>
      </c>
    </row>
    <row r="228" spans="1:18">
      <c r="A228" t="s">
        <v>380</v>
      </c>
      <c r="B228" t="s">
        <v>19</v>
      </c>
      <c r="C228" t="s">
        <v>74</v>
      </c>
      <c r="D228" t="s">
        <v>628</v>
      </c>
      <c r="E228">
        <f t="shared" si="12"/>
        <v>5</v>
      </c>
      <c r="F228">
        <f t="shared" si="13"/>
        <v>2010</v>
      </c>
      <c r="G228" t="s">
        <v>21</v>
      </c>
      <c r="I228" t="str">
        <f>IF(ISBLANK(H228), "", "k")</f>
        <v/>
      </c>
      <c r="J228">
        <v>32.5</v>
      </c>
      <c r="K228" s="4" t="s">
        <v>248</v>
      </c>
      <c r="L228">
        <v>0</v>
      </c>
      <c r="M228">
        <v>1145</v>
      </c>
      <c r="N228" s="42" t="s">
        <v>381</v>
      </c>
      <c r="R228" t="s">
        <v>632</v>
      </c>
    </row>
    <row r="229" spans="1:18">
      <c r="A229" t="s">
        <v>391</v>
      </c>
      <c r="B229" t="s">
        <v>19</v>
      </c>
      <c r="C229" t="s">
        <v>74</v>
      </c>
      <c r="D229" t="s">
        <v>628</v>
      </c>
      <c r="E229">
        <f t="shared" si="12"/>
        <v>5</v>
      </c>
      <c r="F229">
        <f t="shared" si="13"/>
        <v>2010</v>
      </c>
      <c r="G229" t="s">
        <v>25</v>
      </c>
      <c r="I229" t="str">
        <f>IF(ISBLANK(H229), "", "k")</f>
        <v/>
      </c>
      <c r="J229">
        <v>31</v>
      </c>
      <c r="K229" s="4" t="s">
        <v>182</v>
      </c>
      <c r="L229">
        <v>0</v>
      </c>
      <c r="M229">
        <v>840</v>
      </c>
      <c r="N229" t="s">
        <v>392</v>
      </c>
      <c r="R229" t="s">
        <v>633</v>
      </c>
    </row>
    <row r="230" spans="1:18">
      <c r="A230" t="s">
        <v>43</v>
      </c>
      <c r="B230" t="s">
        <v>19</v>
      </c>
      <c r="C230" t="s">
        <v>74</v>
      </c>
      <c r="D230" t="s">
        <v>628</v>
      </c>
      <c r="E230">
        <f t="shared" si="12"/>
        <v>5</v>
      </c>
      <c r="F230">
        <f t="shared" si="13"/>
        <v>2010</v>
      </c>
      <c r="G230" t="s">
        <v>25</v>
      </c>
      <c r="H230" s="4">
        <v>13.7</v>
      </c>
      <c r="I230" t="s">
        <v>35</v>
      </c>
      <c r="J230">
        <v>45.7</v>
      </c>
      <c r="K230" s="4" t="s">
        <v>252</v>
      </c>
      <c r="L230">
        <v>0</v>
      </c>
      <c r="M230">
        <v>3070</v>
      </c>
      <c r="N230" t="s">
        <v>46</v>
      </c>
      <c r="R230" t="s">
        <v>634</v>
      </c>
    </row>
    <row r="231" spans="1:18">
      <c r="A231" t="s">
        <v>400</v>
      </c>
      <c r="B231" t="s">
        <v>19</v>
      </c>
      <c r="C231" t="s">
        <v>74</v>
      </c>
      <c r="D231" t="s">
        <v>628</v>
      </c>
      <c r="E231">
        <f t="shared" si="12"/>
        <v>5</v>
      </c>
      <c r="F231">
        <f t="shared" si="13"/>
        <v>2010</v>
      </c>
      <c r="G231" t="s">
        <v>25</v>
      </c>
      <c r="H231" s="4">
        <v>5.7</v>
      </c>
      <c r="I231" t="str">
        <f>IF(ISBLANK(H231), "", "k")</f>
        <v>k</v>
      </c>
      <c r="J231">
        <v>18.7</v>
      </c>
      <c r="K231" s="4" t="s">
        <v>527</v>
      </c>
      <c r="L231">
        <v>0</v>
      </c>
      <c r="M231">
        <v>295</v>
      </c>
      <c r="N231" t="s">
        <v>402</v>
      </c>
      <c r="R231" t="s">
        <v>635</v>
      </c>
    </row>
    <row r="232" spans="1:18">
      <c r="A232" t="s">
        <v>52</v>
      </c>
      <c r="B232" t="s">
        <v>19</v>
      </c>
      <c r="C232" t="s">
        <v>74</v>
      </c>
      <c r="D232" t="s">
        <v>628</v>
      </c>
      <c r="E232">
        <f t="shared" si="12"/>
        <v>5</v>
      </c>
      <c r="F232">
        <f t="shared" si="13"/>
        <v>2010</v>
      </c>
      <c r="G232" t="s">
        <v>25</v>
      </c>
      <c r="H232" s="4">
        <v>13.7</v>
      </c>
      <c r="I232" t="s">
        <v>35</v>
      </c>
      <c r="J232">
        <v>42.4</v>
      </c>
      <c r="K232" s="4" t="s">
        <v>636</v>
      </c>
      <c r="L232">
        <v>0</v>
      </c>
      <c r="M232">
        <v>2703</v>
      </c>
      <c r="N232" t="s">
        <v>54</v>
      </c>
      <c r="R232" t="s">
        <v>634</v>
      </c>
    </row>
    <row r="233" spans="1:18">
      <c r="A233" t="s">
        <v>56</v>
      </c>
      <c r="B233" t="s">
        <v>19</v>
      </c>
      <c r="C233" t="s">
        <v>74</v>
      </c>
      <c r="D233" t="s">
        <v>628</v>
      </c>
      <c r="E233">
        <f t="shared" si="12"/>
        <v>5</v>
      </c>
      <c r="F233">
        <f t="shared" si="13"/>
        <v>2010</v>
      </c>
      <c r="G233" t="s">
        <v>25</v>
      </c>
      <c r="H233" s="4" t="s">
        <v>637</v>
      </c>
      <c r="I233" t="s">
        <v>35</v>
      </c>
      <c r="J233">
        <v>30.5</v>
      </c>
      <c r="K233" s="4" t="s">
        <v>638</v>
      </c>
      <c r="L233">
        <v>0</v>
      </c>
      <c r="M233">
        <v>925</v>
      </c>
      <c r="N233" t="s">
        <v>59</v>
      </c>
      <c r="R233" t="s">
        <v>634</v>
      </c>
    </row>
    <row r="234" spans="1:18">
      <c r="A234" t="s">
        <v>125</v>
      </c>
      <c r="B234" t="s">
        <v>19</v>
      </c>
      <c r="C234" t="s">
        <v>74</v>
      </c>
      <c r="D234" t="s">
        <v>628</v>
      </c>
      <c r="E234">
        <f t="shared" si="12"/>
        <v>5</v>
      </c>
      <c r="F234">
        <f t="shared" si="13"/>
        <v>2010</v>
      </c>
      <c r="G234" t="s">
        <v>25</v>
      </c>
      <c r="H234" s="4" t="s">
        <v>637</v>
      </c>
      <c r="I234" t="s">
        <v>35</v>
      </c>
      <c r="J234">
        <v>32</v>
      </c>
      <c r="K234" s="4" t="s">
        <v>341</v>
      </c>
      <c r="L234">
        <v>0</v>
      </c>
      <c r="M234">
        <v>1101</v>
      </c>
      <c r="N234" t="s">
        <v>128</v>
      </c>
      <c r="R234" t="s">
        <v>634</v>
      </c>
    </row>
    <row r="235" spans="1:18">
      <c r="A235" t="s">
        <v>144</v>
      </c>
      <c r="B235" t="s">
        <v>19</v>
      </c>
      <c r="C235" t="s">
        <v>74</v>
      </c>
      <c r="D235" t="s">
        <v>628</v>
      </c>
      <c r="E235">
        <f t="shared" si="12"/>
        <v>5</v>
      </c>
      <c r="F235">
        <f t="shared" si="13"/>
        <v>2010</v>
      </c>
      <c r="G235" t="s">
        <v>25</v>
      </c>
      <c r="I235" t="str">
        <f>IF(ISBLANK(H235), "", "k")</f>
        <v/>
      </c>
      <c r="J235">
        <v>44.8</v>
      </c>
      <c r="K235" s="4" t="s">
        <v>160</v>
      </c>
      <c r="L235">
        <v>0</v>
      </c>
      <c r="M235">
        <v>3305</v>
      </c>
      <c r="N235" t="s">
        <v>146</v>
      </c>
      <c r="R235" t="s">
        <v>639</v>
      </c>
    </row>
    <row r="236" spans="1:18">
      <c r="A236" t="s">
        <v>162</v>
      </c>
      <c r="B236" t="s">
        <v>19</v>
      </c>
      <c r="C236" t="s">
        <v>74</v>
      </c>
      <c r="D236" t="s">
        <v>628</v>
      </c>
      <c r="E236">
        <f t="shared" si="12"/>
        <v>5</v>
      </c>
      <c r="F236">
        <f t="shared" si="13"/>
        <v>2010</v>
      </c>
      <c r="G236" t="s">
        <v>21</v>
      </c>
      <c r="I236" t="str">
        <f>IF(ISBLANK(H236), "", "k")</f>
        <v/>
      </c>
      <c r="J236">
        <v>31.8</v>
      </c>
      <c r="K236" s="4" t="s">
        <v>640</v>
      </c>
      <c r="L236">
        <v>0</v>
      </c>
      <c r="M236">
        <v>1093</v>
      </c>
      <c r="N236" t="s">
        <v>164</v>
      </c>
      <c r="R236" t="s">
        <v>641</v>
      </c>
    </row>
    <row r="237" spans="1:18">
      <c r="A237" t="s">
        <v>185</v>
      </c>
      <c r="B237" t="s">
        <v>19</v>
      </c>
      <c r="C237" t="s">
        <v>74</v>
      </c>
      <c r="D237" t="s">
        <v>628</v>
      </c>
      <c r="E237">
        <f t="shared" si="12"/>
        <v>5</v>
      </c>
      <c r="F237">
        <f t="shared" si="13"/>
        <v>2010</v>
      </c>
      <c r="G237" t="s">
        <v>21</v>
      </c>
      <c r="H237" s="4" t="s">
        <v>496</v>
      </c>
      <c r="I237" t="s">
        <v>35</v>
      </c>
      <c r="J237">
        <v>27.7</v>
      </c>
      <c r="K237" s="4" t="s">
        <v>642</v>
      </c>
      <c r="L237">
        <v>0</v>
      </c>
      <c r="M237">
        <v>890</v>
      </c>
      <c r="N237" s="42" t="s">
        <v>187</v>
      </c>
      <c r="R237" t="s">
        <v>632</v>
      </c>
    </row>
    <row r="238" spans="1:18">
      <c r="A238" t="s">
        <v>192</v>
      </c>
      <c r="B238" t="s">
        <v>19</v>
      </c>
      <c r="C238" t="s">
        <v>74</v>
      </c>
      <c r="D238" t="s">
        <v>628</v>
      </c>
      <c r="E238">
        <f t="shared" si="12"/>
        <v>5</v>
      </c>
      <c r="F238">
        <f t="shared" si="13"/>
        <v>2010</v>
      </c>
      <c r="G238" t="s">
        <v>21</v>
      </c>
      <c r="H238" s="4">
        <v>13.7</v>
      </c>
      <c r="I238" t="s">
        <v>35</v>
      </c>
      <c r="J238">
        <v>30.5</v>
      </c>
      <c r="K238" s="4" t="s">
        <v>341</v>
      </c>
      <c r="L238">
        <v>0</v>
      </c>
      <c r="M238">
        <v>1233</v>
      </c>
      <c r="N238" s="42">
        <v>6708199</v>
      </c>
      <c r="R238" t="s">
        <v>632</v>
      </c>
    </row>
    <row r="239" spans="1:18">
      <c r="A239" t="s">
        <v>202</v>
      </c>
      <c r="B239" t="s">
        <v>19</v>
      </c>
      <c r="C239" t="s">
        <v>74</v>
      </c>
      <c r="D239" t="s">
        <v>628</v>
      </c>
      <c r="E239">
        <f t="shared" si="12"/>
        <v>5</v>
      </c>
      <c r="F239">
        <f t="shared" si="13"/>
        <v>2010</v>
      </c>
      <c r="G239" t="s">
        <v>25</v>
      </c>
      <c r="I239" t="str">
        <f>IF(ISBLANK(H239), "", "k")</f>
        <v/>
      </c>
      <c r="J239">
        <v>33.700000000000003</v>
      </c>
      <c r="K239" s="4" t="s">
        <v>341</v>
      </c>
      <c r="L239">
        <v>0</v>
      </c>
      <c r="M239">
        <v>1295</v>
      </c>
      <c r="N239" t="s">
        <v>204</v>
      </c>
      <c r="R239" t="s">
        <v>632</v>
      </c>
    </row>
    <row r="240" spans="1:18">
      <c r="A240" t="s">
        <v>507</v>
      </c>
      <c r="B240" t="s">
        <v>19</v>
      </c>
      <c r="C240" t="s">
        <v>74</v>
      </c>
      <c r="D240" t="s">
        <v>628</v>
      </c>
      <c r="E240">
        <f t="shared" si="12"/>
        <v>5</v>
      </c>
      <c r="F240">
        <f t="shared" si="13"/>
        <v>2010</v>
      </c>
      <c r="G240" t="s">
        <v>25</v>
      </c>
      <c r="H240" s="4" t="s">
        <v>410</v>
      </c>
      <c r="I240" t="s">
        <v>35</v>
      </c>
      <c r="J240">
        <v>27.2</v>
      </c>
      <c r="K240" s="4" t="s">
        <v>643</v>
      </c>
      <c r="L240">
        <v>0</v>
      </c>
      <c r="M240">
        <v>687</v>
      </c>
      <c r="N240" t="s">
        <v>509</v>
      </c>
      <c r="R240" t="s">
        <v>644</v>
      </c>
    </row>
    <row r="241" spans="1:18">
      <c r="A241" t="s">
        <v>281</v>
      </c>
      <c r="B241" t="s">
        <v>19</v>
      </c>
      <c r="C241" t="s">
        <v>74</v>
      </c>
      <c r="D241" t="s">
        <v>628</v>
      </c>
      <c r="E241">
        <f t="shared" si="12"/>
        <v>5</v>
      </c>
      <c r="F241">
        <f t="shared" si="13"/>
        <v>2010</v>
      </c>
      <c r="G241" t="s">
        <v>21</v>
      </c>
      <c r="I241" t="str">
        <f>IF(ISBLANK(H241), "", "k")</f>
        <v/>
      </c>
      <c r="J241">
        <v>33.1</v>
      </c>
      <c r="K241" s="4">
        <v>36.4</v>
      </c>
      <c r="L241">
        <v>2.8</v>
      </c>
      <c r="M241">
        <v>1203</v>
      </c>
      <c r="N241" t="s">
        <v>282</v>
      </c>
      <c r="R241" t="s">
        <v>645</v>
      </c>
    </row>
    <row r="242" spans="1:18">
      <c r="A242" t="s">
        <v>523</v>
      </c>
      <c r="B242" t="s">
        <v>19</v>
      </c>
      <c r="C242" t="s">
        <v>74</v>
      </c>
      <c r="D242" t="s">
        <v>628</v>
      </c>
      <c r="E242">
        <f t="shared" si="12"/>
        <v>5</v>
      </c>
      <c r="F242">
        <f t="shared" si="13"/>
        <v>2010</v>
      </c>
      <c r="G242" t="s">
        <v>25</v>
      </c>
      <c r="I242" t="str">
        <f>IF(ISBLANK(H242), "", "k")</f>
        <v/>
      </c>
      <c r="J242">
        <v>42</v>
      </c>
      <c r="K242" s="4" t="s">
        <v>646</v>
      </c>
      <c r="L242">
        <v>0</v>
      </c>
      <c r="M242">
        <v>2323</v>
      </c>
      <c r="N242" t="s">
        <v>524</v>
      </c>
      <c r="R242" t="s">
        <v>647</v>
      </c>
    </row>
    <row r="243" spans="1:18">
      <c r="A243" t="s">
        <v>545</v>
      </c>
      <c r="B243" t="s">
        <v>19</v>
      </c>
      <c r="C243" t="s">
        <v>74</v>
      </c>
      <c r="D243" t="s">
        <v>628</v>
      </c>
      <c r="E243">
        <f t="shared" si="12"/>
        <v>5</v>
      </c>
      <c r="F243">
        <f t="shared" si="13"/>
        <v>2010</v>
      </c>
      <c r="G243" t="s">
        <v>21</v>
      </c>
      <c r="H243" s="4">
        <v>5.7</v>
      </c>
      <c r="I243" t="str">
        <f>IF(ISBLANK(H243), "", "k")</f>
        <v>k</v>
      </c>
      <c r="J243">
        <v>19.100000000000001</v>
      </c>
      <c r="K243" s="4" t="s">
        <v>648</v>
      </c>
      <c r="L243">
        <v>0</v>
      </c>
      <c r="M243">
        <v>290</v>
      </c>
      <c r="N243" t="s">
        <v>547</v>
      </c>
      <c r="R243" t="s">
        <v>585</v>
      </c>
    </row>
    <row r="244" spans="1:18">
      <c r="A244" t="s">
        <v>649</v>
      </c>
      <c r="B244" t="s">
        <v>19</v>
      </c>
      <c r="C244" t="s">
        <v>20</v>
      </c>
      <c r="D244" t="s">
        <v>628</v>
      </c>
      <c r="E244">
        <f t="shared" si="12"/>
        <v>5</v>
      </c>
      <c r="F244">
        <f t="shared" si="13"/>
        <v>2010</v>
      </c>
      <c r="G244" t="s">
        <v>21</v>
      </c>
      <c r="H244" s="4" t="s">
        <v>482</v>
      </c>
      <c r="I244" t="s">
        <v>35</v>
      </c>
      <c r="J244">
        <v>20.5</v>
      </c>
      <c r="K244" s="4" t="s">
        <v>542</v>
      </c>
      <c r="L244">
        <v>0</v>
      </c>
      <c r="M244">
        <v>290</v>
      </c>
      <c r="N244" t="s">
        <v>650</v>
      </c>
      <c r="R244" t="s">
        <v>651</v>
      </c>
    </row>
    <row r="245" spans="1:18">
      <c r="A245" t="s">
        <v>652</v>
      </c>
      <c r="B245" t="s">
        <v>19</v>
      </c>
      <c r="C245" t="s">
        <v>20</v>
      </c>
      <c r="D245" t="s">
        <v>628</v>
      </c>
      <c r="E245">
        <f t="shared" si="12"/>
        <v>5</v>
      </c>
      <c r="F245">
        <f t="shared" si="13"/>
        <v>2010</v>
      </c>
      <c r="G245" t="s">
        <v>25</v>
      </c>
      <c r="I245" t="str">
        <f>IF(ISBLANK(H245), "", "k")</f>
        <v/>
      </c>
      <c r="J245">
        <v>27</v>
      </c>
      <c r="K245" s="4" t="s">
        <v>40</v>
      </c>
      <c r="L245">
        <v>0</v>
      </c>
      <c r="M245">
        <v>750</v>
      </c>
      <c r="R245" t="s">
        <v>152</v>
      </c>
    </row>
    <row r="246" spans="1:18">
      <c r="A246" t="s">
        <v>653</v>
      </c>
      <c r="B246" t="s">
        <v>19</v>
      </c>
      <c r="C246" t="s">
        <v>20</v>
      </c>
      <c r="D246" t="s">
        <v>628</v>
      </c>
      <c r="E246">
        <f t="shared" si="12"/>
        <v>5</v>
      </c>
      <c r="F246">
        <f t="shared" si="13"/>
        <v>2010</v>
      </c>
      <c r="G246" t="s">
        <v>21</v>
      </c>
      <c r="H246" s="4" t="s">
        <v>654</v>
      </c>
      <c r="I246" t="s">
        <v>35</v>
      </c>
      <c r="J246">
        <v>18.7</v>
      </c>
      <c r="K246" s="4" t="s">
        <v>655</v>
      </c>
      <c r="L246">
        <v>0</v>
      </c>
      <c r="M246">
        <v>230</v>
      </c>
      <c r="R246" t="s">
        <v>656</v>
      </c>
    </row>
    <row r="247" spans="1:18">
      <c r="A247" t="s">
        <v>657</v>
      </c>
      <c r="B247" t="s">
        <v>19</v>
      </c>
      <c r="C247" t="s">
        <v>20</v>
      </c>
      <c r="D247" t="s">
        <v>628</v>
      </c>
      <c r="E247">
        <f t="shared" si="12"/>
        <v>5</v>
      </c>
      <c r="F247">
        <f t="shared" si="13"/>
        <v>2010</v>
      </c>
      <c r="G247" t="s">
        <v>21</v>
      </c>
      <c r="H247" s="4" t="s">
        <v>654</v>
      </c>
      <c r="I247" t="s">
        <v>35</v>
      </c>
      <c r="J247">
        <v>18.100000000000001</v>
      </c>
      <c r="K247" s="4" t="s">
        <v>658</v>
      </c>
      <c r="L247">
        <v>0</v>
      </c>
      <c r="M247">
        <v>250</v>
      </c>
      <c r="N247" t="s">
        <v>659</v>
      </c>
      <c r="R247" t="s">
        <v>152</v>
      </c>
    </row>
    <row r="248" spans="1:18">
      <c r="A248" t="s">
        <v>660</v>
      </c>
      <c r="B248" t="s">
        <v>19</v>
      </c>
      <c r="C248" t="s">
        <v>20</v>
      </c>
      <c r="D248" t="s">
        <v>628</v>
      </c>
      <c r="E248">
        <f t="shared" si="12"/>
        <v>5</v>
      </c>
      <c r="F248">
        <f t="shared" si="13"/>
        <v>2010</v>
      </c>
      <c r="G248" t="s">
        <v>21</v>
      </c>
      <c r="H248" s="4" t="s">
        <v>654</v>
      </c>
      <c r="I248" t="s">
        <v>35</v>
      </c>
      <c r="J248">
        <v>19.899999999999999</v>
      </c>
      <c r="K248" s="4" t="s">
        <v>661</v>
      </c>
      <c r="L248">
        <v>0</v>
      </c>
      <c r="M248">
        <v>283</v>
      </c>
      <c r="R248" t="s">
        <v>662</v>
      </c>
    </row>
    <row r="249" spans="1:18">
      <c r="A249" t="s">
        <v>663</v>
      </c>
      <c r="B249" t="s">
        <v>19</v>
      </c>
      <c r="C249" t="s">
        <v>20</v>
      </c>
      <c r="D249" t="s">
        <v>628</v>
      </c>
      <c r="E249">
        <f t="shared" si="12"/>
        <v>5</v>
      </c>
      <c r="F249">
        <f t="shared" si="13"/>
        <v>2010</v>
      </c>
      <c r="G249" t="s">
        <v>103</v>
      </c>
      <c r="H249" s="4">
        <v>1.7</v>
      </c>
      <c r="I249" t="str">
        <f>IF(ISBLANK(H249), "", "k")</f>
        <v>k</v>
      </c>
      <c r="J249">
        <v>13.1</v>
      </c>
      <c r="K249" s="4" t="s">
        <v>664</v>
      </c>
      <c r="L249">
        <v>0</v>
      </c>
      <c r="M249">
        <v>77</v>
      </c>
      <c r="R249" t="s">
        <v>665</v>
      </c>
    </row>
    <row r="250" spans="1:18">
      <c r="A250" t="s">
        <v>666</v>
      </c>
      <c r="B250" t="s">
        <v>19</v>
      </c>
      <c r="C250" t="s">
        <v>20</v>
      </c>
      <c r="D250" t="s">
        <v>628</v>
      </c>
      <c r="E250">
        <f t="shared" si="12"/>
        <v>5</v>
      </c>
      <c r="F250">
        <f t="shared" si="13"/>
        <v>2010</v>
      </c>
      <c r="G250" t="s">
        <v>25</v>
      </c>
      <c r="H250" s="4">
        <v>1.7</v>
      </c>
      <c r="I250" t="str">
        <f>IF(ISBLANK(H250), "", "k")</f>
        <v>k</v>
      </c>
      <c r="J250">
        <v>12.6</v>
      </c>
      <c r="K250" s="4" t="s">
        <v>667</v>
      </c>
      <c r="L250">
        <v>0</v>
      </c>
      <c r="M250">
        <v>77</v>
      </c>
      <c r="R250" t="s">
        <v>668</v>
      </c>
    </row>
    <row r="251" spans="1:18">
      <c r="A251" t="s">
        <v>669</v>
      </c>
      <c r="B251" t="s">
        <v>19</v>
      </c>
      <c r="C251" t="s">
        <v>20</v>
      </c>
      <c r="D251" t="s">
        <v>628</v>
      </c>
      <c r="E251">
        <f t="shared" si="12"/>
        <v>5</v>
      </c>
      <c r="F251">
        <f t="shared" si="13"/>
        <v>2010</v>
      </c>
      <c r="G251" t="s">
        <v>103</v>
      </c>
      <c r="H251" s="4">
        <v>2.7</v>
      </c>
      <c r="I251" t="str">
        <f>IF(ISBLANK(H251), "", "k")</f>
        <v>k</v>
      </c>
      <c r="J251">
        <v>14.8</v>
      </c>
      <c r="K251" s="4" t="s">
        <v>670</v>
      </c>
      <c r="L251">
        <v>0</v>
      </c>
      <c r="M251">
        <v>131</v>
      </c>
      <c r="R251" t="s">
        <v>671</v>
      </c>
    </row>
    <row r="252" spans="1:18">
      <c r="A252" t="s">
        <v>672</v>
      </c>
      <c r="B252" t="s">
        <v>19</v>
      </c>
      <c r="C252" t="s">
        <v>20</v>
      </c>
      <c r="D252" t="s">
        <v>673</v>
      </c>
      <c r="E252">
        <f t="shared" si="12"/>
        <v>5</v>
      </c>
      <c r="F252">
        <f t="shared" si="13"/>
        <v>2011</v>
      </c>
      <c r="G252" t="s">
        <v>21</v>
      </c>
      <c r="I252" t="str">
        <f>IF(ISBLANK(H252), "", "k")</f>
        <v/>
      </c>
      <c r="J252">
        <v>28.1</v>
      </c>
      <c r="K252" s="4" t="s">
        <v>674</v>
      </c>
      <c r="L252">
        <v>0</v>
      </c>
      <c r="M252">
        <v>790</v>
      </c>
      <c r="N252" t="s">
        <v>675</v>
      </c>
      <c r="R252" t="s">
        <v>676</v>
      </c>
    </row>
    <row r="253" spans="1:18">
      <c r="A253" t="s">
        <v>677</v>
      </c>
      <c r="B253" t="s">
        <v>19</v>
      </c>
      <c r="C253" t="s">
        <v>20</v>
      </c>
      <c r="D253" t="s">
        <v>673</v>
      </c>
      <c r="E253">
        <f t="shared" si="12"/>
        <v>5</v>
      </c>
      <c r="F253">
        <f t="shared" si="13"/>
        <v>2011</v>
      </c>
      <c r="G253" t="s">
        <v>373</v>
      </c>
      <c r="H253" s="4">
        <v>5.7</v>
      </c>
      <c r="I253" t="str">
        <f>IF(ISBLANK(H253), "", "k")</f>
        <v>k</v>
      </c>
      <c r="J253">
        <v>19.5</v>
      </c>
      <c r="K253" s="4" t="s">
        <v>354</v>
      </c>
      <c r="L253">
        <v>0</v>
      </c>
      <c r="M253">
        <v>275</v>
      </c>
      <c r="R253" t="s">
        <v>678</v>
      </c>
    </row>
    <row r="254" spans="1:18">
      <c r="A254" t="s">
        <v>679</v>
      </c>
      <c r="B254" t="s">
        <v>19</v>
      </c>
      <c r="C254" t="s">
        <v>20</v>
      </c>
      <c r="D254" t="s">
        <v>673</v>
      </c>
      <c r="E254">
        <f t="shared" si="12"/>
        <v>5</v>
      </c>
      <c r="F254">
        <f t="shared" si="13"/>
        <v>2011</v>
      </c>
      <c r="G254" t="s">
        <v>25</v>
      </c>
      <c r="H254" s="4" t="s">
        <v>482</v>
      </c>
      <c r="I254" t="s">
        <v>35</v>
      </c>
      <c r="J254">
        <v>20.2</v>
      </c>
      <c r="K254" s="4" t="s">
        <v>67</v>
      </c>
      <c r="L254">
        <v>0</v>
      </c>
      <c r="M254">
        <v>346</v>
      </c>
      <c r="R254" t="s">
        <v>680</v>
      </c>
    </row>
    <row r="255" spans="1:18">
      <c r="A255" t="s">
        <v>681</v>
      </c>
      <c r="B255" t="s">
        <v>19</v>
      </c>
      <c r="C255" t="s">
        <v>20</v>
      </c>
      <c r="D255" t="s">
        <v>673</v>
      </c>
      <c r="E255">
        <f t="shared" si="12"/>
        <v>5</v>
      </c>
      <c r="F255">
        <f t="shared" si="13"/>
        <v>2011</v>
      </c>
      <c r="G255" t="s">
        <v>21</v>
      </c>
      <c r="H255" s="4" t="s">
        <v>682</v>
      </c>
      <c r="I255" t="s">
        <v>35</v>
      </c>
      <c r="J255">
        <v>23</v>
      </c>
      <c r="K255" s="4" t="s">
        <v>683</v>
      </c>
      <c r="L255">
        <v>0</v>
      </c>
      <c r="M255">
        <v>510</v>
      </c>
      <c r="N255" t="s">
        <v>684</v>
      </c>
      <c r="R255" t="s">
        <v>685</v>
      </c>
    </row>
    <row r="256" spans="1:18">
      <c r="A256" t="s">
        <v>686</v>
      </c>
      <c r="B256" t="s">
        <v>19</v>
      </c>
      <c r="C256" t="s">
        <v>20</v>
      </c>
      <c r="D256" t="s">
        <v>673</v>
      </c>
      <c r="E256">
        <f t="shared" si="12"/>
        <v>5</v>
      </c>
      <c r="F256">
        <f t="shared" si="13"/>
        <v>2011</v>
      </c>
      <c r="G256" t="s">
        <v>25</v>
      </c>
      <c r="I256" t="str">
        <f t="shared" ref="I256:I261" si="15">IF(ISBLANK(H256), "", "k")</f>
        <v/>
      </c>
      <c r="J256">
        <v>33.1</v>
      </c>
      <c r="K256" s="4" t="s">
        <v>472</v>
      </c>
      <c r="L256">
        <v>0</v>
      </c>
      <c r="M256">
        <v>1225</v>
      </c>
      <c r="N256" t="s">
        <v>687</v>
      </c>
      <c r="R256" t="s">
        <v>688</v>
      </c>
    </row>
    <row r="257" spans="1:18">
      <c r="A257" t="s">
        <v>348</v>
      </c>
      <c r="B257" t="s">
        <v>19</v>
      </c>
      <c r="C257" t="s">
        <v>74</v>
      </c>
      <c r="D257" t="s">
        <v>673</v>
      </c>
      <c r="E257">
        <f t="shared" si="12"/>
        <v>5</v>
      </c>
      <c r="F257">
        <f t="shared" si="13"/>
        <v>2011</v>
      </c>
      <c r="G257" t="s">
        <v>21</v>
      </c>
      <c r="I257" t="str">
        <f t="shared" si="15"/>
        <v/>
      </c>
      <c r="J257">
        <v>28.2</v>
      </c>
      <c r="K257" s="4" t="s">
        <v>182</v>
      </c>
      <c r="L257">
        <v>0</v>
      </c>
      <c r="M257">
        <v>893</v>
      </c>
      <c r="N257" t="s">
        <v>351</v>
      </c>
      <c r="R257" t="s">
        <v>689</v>
      </c>
    </row>
    <row r="258" spans="1:18">
      <c r="A258" t="s">
        <v>368</v>
      </c>
      <c r="B258" t="s">
        <v>19</v>
      </c>
      <c r="C258" t="s">
        <v>74</v>
      </c>
      <c r="D258" t="s">
        <v>673</v>
      </c>
      <c r="E258">
        <f t="shared" ref="E258:E321" si="16">MONTH(D258)</f>
        <v>5</v>
      </c>
      <c r="F258">
        <f t="shared" ref="F258:F321" si="17">YEAR(D258)</f>
        <v>2011</v>
      </c>
      <c r="G258" t="s">
        <v>25</v>
      </c>
      <c r="I258" t="str">
        <f t="shared" si="15"/>
        <v/>
      </c>
      <c r="J258">
        <v>29.2</v>
      </c>
      <c r="K258" s="4" t="s">
        <v>690</v>
      </c>
      <c r="L258">
        <v>0</v>
      </c>
      <c r="M258">
        <v>924</v>
      </c>
      <c r="N258" t="s">
        <v>370</v>
      </c>
      <c r="R258" t="s">
        <v>691</v>
      </c>
    </row>
    <row r="259" spans="1:18">
      <c r="A259" t="s">
        <v>391</v>
      </c>
      <c r="B259" t="s">
        <v>19</v>
      </c>
      <c r="C259" t="s">
        <v>74</v>
      </c>
      <c r="D259" t="s">
        <v>673</v>
      </c>
      <c r="E259">
        <f t="shared" si="16"/>
        <v>5</v>
      </c>
      <c r="F259">
        <f t="shared" si="17"/>
        <v>2011</v>
      </c>
      <c r="G259" t="s">
        <v>25</v>
      </c>
      <c r="I259" t="str">
        <f t="shared" si="15"/>
        <v/>
      </c>
      <c r="J259">
        <v>31</v>
      </c>
      <c r="K259" s="4" t="s">
        <v>227</v>
      </c>
      <c r="L259">
        <v>0</v>
      </c>
      <c r="M259">
        <v>1020</v>
      </c>
      <c r="N259" t="s">
        <v>392</v>
      </c>
      <c r="R259" t="s">
        <v>692</v>
      </c>
    </row>
    <row r="260" spans="1:18">
      <c r="A260" t="s">
        <v>400</v>
      </c>
      <c r="B260" t="s">
        <v>19</v>
      </c>
      <c r="C260" t="s">
        <v>74</v>
      </c>
      <c r="D260" t="s">
        <v>673</v>
      </c>
      <c r="E260">
        <f t="shared" si="16"/>
        <v>5</v>
      </c>
      <c r="F260">
        <f t="shared" si="17"/>
        <v>2011</v>
      </c>
      <c r="G260" t="s">
        <v>25</v>
      </c>
      <c r="H260" s="4">
        <v>6.7</v>
      </c>
      <c r="I260" t="str">
        <f t="shared" si="15"/>
        <v>k</v>
      </c>
      <c r="J260">
        <v>20.5</v>
      </c>
      <c r="K260" s="4" t="s">
        <v>542</v>
      </c>
      <c r="L260">
        <v>0</v>
      </c>
      <c r="M260">
        <v>325</v>
      </c>
      <c r="N260" t="s">
        <v>402</v>
      </c>
      <c r="R260" t="s">
        <v>693</v>
      </c>
    </row>
    <row r="261" spans="1:18">
      <c r="A261" t="s">
        <v>98</v>
      </c>
      <c r="B261" t="s">
        <v>19</v>
      </c>
      <c r="C261" t="s">
        <v>74</v>
      </c>
      <c r="D261" t="s">
        <v>673</v>
      </c>
      <c r="E261">
        <f t="shared" si="16"/>
        <v>5</v>
      </c>
      <c r="F261">
        <f t="shared" si="17"/>
        <v>2011</v>
      </c>
      <c r="G261" t="s">
        <v>25</v>
      </c>
      <c r="I261" t="str">
        <f t="shared" si="15"/>
        <v/>
      </c>
      <c r="J261">
        <v>39.5</v>
      </c>
      <c r="K261" s="4" t="s">
        <v>694</v>
      </c>
      <c r="L261">
        <v>0</v>
      </c>
      <c r="M261">
        <v>1970</v>
      </c>
      <c r="N261" t="s">
        <v>100</v>
      </c>
      <c r="R261" t="s">
        <v>439</v>
      </c>
    </row>
    <row r="262" spans="1:18">
      <c r="A262" t="s">
        <v>148</v>
      </c>
      <c r="B262" t="s">
        <v>19</v>
      </c>
      <c r="C262" t="s">
        <v>74</v>
      </c>
      <c r="D262" t="s">
        <v>673</v>
      </c>
      <c r="E262">
        <f t="shared" si="16"/>
        <v>5</v>
      </c>
      <c r="F262">
        <f t="shared" si="17"/>
        <v>2011</v>
      </c>
      <c r="G262" t="s">
        <v>25</v>
      </c>
      <c r="H262" s="4" t="s">
        <v>496</v>
      </c>
      <c r="I262" t="s">
        <v>35</v>
      </c>
      <c r="J262">
        <v>28.5</v>
      </c>
      <c r="K262" s="4" t="s">
        <v>397</v>
      </c>
      <c r="L262">
        <v>0</v>
      </c>
      <c r="M262">
        <v>778</v>
      </c>
      <c r="N262" t="s">
        <v>151</v>
      </c>
      <c r="R262" t="s">
        <v>695</v>
      </c>
    </row>
    <row r="263" spans="1:18">
      <c r="A263" t="s">
        <v>153</v>
      </c>
      <c r="B263" t="s">
        <v>19</v>
      </c>
      <c r="C263" t="s">
        <v>74</v>
      </c>
      <c r="D263" t="s">
        <v>673</v>
      </c>
      <c r="E263">
        <f t="shared" si="16"/>
        <v>5</v>
      </c>
      <c r="F263">
        <f t="shared" si="17"/>
        <v>2011</v>
      </c>
      <c r="G263" t="s">
        <v>21</v>
      </c>
      <c r="I263" t="str">
        <f>IF(ISBLANK(H263), "", "k")</f>
        <v/>
      </c>
      <c r="J263">
        <v>32</v>
      </c>
      <c r="K263" s="4" t="s">
        <v>138</v>
      </c>
      <c r="L263">
        <v>0</v>
      </c>
      <c r="M263">
        <v>1020</v>
      </c>
      <c r="R263" t="s">
        <v>695</v>
      </c>
    </row>
    <row r="264" spans="1:18">
      <c r="A264" t="s">
        <v>156</v>
      </c>
      <c r="B264" t="s">
        <v>19</v>
      </c>
      <c r="C264" t="s">
        <v>74</v>
      </c>
      <c r="D264" t="s">
        <v>673</v>
      </c>
      <c r="E264">
        <f t="shared" si="16"/>
        <v>5</v>
      </c>
      <c r="F264">
        <f t="shared" si="17"/>
        <v>2011</v>
      </c>
      <c r="G264" t="s">
        <v>25</v>
      </c>
      <c r="H264" s="4">
        <v>14.7</v>
      </c>
      <c r="I264" t="s">
        <v>35</v>
      </c>
      <c r="J264">
        <v>43.9</v>
      </c>
      <c r="K264" s="4" t="s">
        <v>696</v>
      </c>
      <c r="L264">
        <v>0</v>
      </c>
      <c r="M264">
        <v>3035</v>
      </c>
      <c r="N264" t="s">
        <v>158</v>
      </c>
      <c r="R264" t="s">
        <v>697</v>
      </c>
    </row>
    <row r="265" spans="1:18">
      <c r="A265" t="s">
        <v>162</v>
      </c>
      <c r="B265" t="s">
        <v>19</v>
      </c>
      <c r="C265" t="s">
        <v>74</v>
      </c>
      <c r="D265" t="s">
        <v>673</v>
      </c>
      <c r="E265">
        <f t="shared" si="16"/>
        <v>5</v>
      </c>
      <c r="F265">
        <f t="shared" si="17"/>
        <v>2011</v>
      </c>
      <c r="G265" t="s">
        <v>21</v>
      </c>
      <c r="I265" t="str">
        <f>IF(ISBLANK(H265), "", "k")</f>
        <v/>
      </c>
      <c r="J265">
        <v>31.2</v>
      </c>
      <c r="K265" s="4" t="s">
        <v>572</v>
      </c>
      <c r="L265">
        <v>0</v>
      </c>
      <c r="M265">
        <v>1115</v>
      </c>
      <c r="N265" t="s">
        <v>164</v>
      </c>
      <c r="R265" t="s">
        <v>698</v>
      </c>
    </row>
    <row r="266" spans="1:18">
      <c r="A266" t="s">
        <v>168</v>
      </c>
      <c r="B266" t="s">
        <v>19</v>
      </c>
      <c r="C266" t="s">
        <v>74</v>
      </c>
      <c r="D266" t="s">
        <v>673</v>
      </c>
      <c r="E266">
        <f t="shared" si="16"/>
        <v>5</v>
      </c>
      <c r="F266">
        <f t="shared" si="17"/>
        <v>2011</v>
      </c>
      <c r="G266" t="s">
        <v>25</v>
      </c>
      <c r="H266" s="4" t="s">
        <v>699</v>
      </c>
      <c r="I266" t="s">
        <v>35</v>
      </c>
      <c r="J266">
        <v>31.5</v>
      </c>
      <c r="K266" s="4" t="s">
        <v>426</v>
      </c>
      <c r="L266">
        <v>0</v>
      </c>
      <c r="M266">
        <v>1128</v>
      </c>
      <c r="N266" s="42">
        <v>6707652</v>
      </c>
      <c r="R266" t="s">
        <v>439</v>
      </c>
    </row>
    <row r="267" spans="1:18">
      <c r="A267" t="s">
        <v>177</v>
      </c>
      <c r="B267" t="s">
        <v>19</v>
      </c>
      <c r="C267" t="s">
        <v>74</v>
      </c>
      <c r="D267" t="s">
        <v>673</v>
      </c>
      <c r="E267">
        <f t="shared" si="16"/>
        <v>5</v>
      </c>
      <c r="F267">
        <f t="shared" si="17"/>
        <v>2011</v>
      </c>
      <c r="G267" t="s">
        <v>21</v>
      </c>
      <c r="H267" s="4">
        <v>14.7</v>
      </c>
      <c r="I267" t="s">
        <v>35</v>
      </c>
      <c r="J267">
        <v>33</v>
      </c>
      <c r="K267" s="4" t="s">
        <v>62</v>
      </c>
      <c r="L267">
        <v>0</v>
      </c>
      <c r="M267">
        <v>1415</v>
      </c>
      <c r="N267" s="42" t="s">
        <v>179</v>
      </c>
      <c r="R267" t="s">
        <v>692</v>
      </c>
    </row>
    <row r="268" spans="1:18">
      <c r="A268" t="s">
        <v>181</v>
      </c>
      <c r="B268" t="s">
        <v>19</v>
      </c>
      <c r="C268" t="s">
        <v>74</v>
      </c>
      <c r="D268" t="s">
        <v>673</v>
      </c>
      <c r="E268">
        <f t="shared" si="16"/>
        <v>5</v>
      </c>
      <c r="F268">
        <f t="shared" si="17"/>
        <v>2011</v>
      </c>
      <c r="G268" t="s">
        <v>21</v>
      </c>
      <c r="I268" t="str">
        <f>IF(ISBLANK(H268), "", "k")</f>
        <v/>
      </c>
      <c r="J268">
        <v>31</v>
      </c>
      <c r="K268" s="4" t="s">
        <v>248</v>
      </c>
      <c r="L268">
        <v>0</v>
      </c>
      <c r="M268">
        <v>1170</v>
      </c>
      <c r="N268" s="42" t="s">
        <v>183</v>
      </c>
      <c r="R268" t="s">
        <v>700</v>
      </c>
    </row>
    <row r="269" spans="1:18">
      <c r="A269" t="s">
        <v>192</v>
      </c>
      <c r="B269" t="s">
        <v>19</v>
      </c>
      <c r="C269" t="s">
        <v>74</v>
      </c>
      <c r="D269" t="s">
        <v>673</v>
      </c>
      <c r="E269">
        <f t="shared" si="16"/>
        <v>5</v>
      </c>
      <c r="F269">
        <f t="shared" si="17"/>
        <v>2011</v>
      </c>
      <c r="G269" t="s">
        <v>21</v>
      </c>
      <c r="H269" s="4">
        <v>14.7</v>
      </c>
      <c r="I269" t="s">
        <v>35</v>
      </c>
      <c r="J269">
        <v>31.5</v>
      </c>
      <c r="K269" s="4" t="s">
        <v>701</v>
      </c>
      <c r="L269">
        <v>0</v>
      </c>
      <c r="M269">
        <v>1250</v>
      </c>
      <c r="N269" s="42">
        <v>6708199</v>
      </c>
      <c r="R269" t="s">
        <v>700</v>
      </c>
    </row>
    <row r="270" spans="1:18">
      <c r="A270" t="s">
        <v>202</v>
      </c>
      <c r="B270" t="s">
        <v>19</v>
      </c>
      <c r="C270" t="s">
        <v>74</v>
      </c>
      <c r="D270" t="s">
        <v>673</v>
      </c>
      <c r="E270">
        <f t="shared" si="16"/>
        <v>5</v>
      </c>
      <c r="F270">
        <f t="shared" si="17"/>
        <v>2011</v>
      </c>
      <c r="G270" t="s">
        <v>25</v>
      </c>
      <c r="I270" t="str">
        <f>IF(ISBLANK(H270), "", "k")</f>
        <v/>
      </c>
      <c r="J270">
        <v>34</v>
      </c>
      <c r="K270" s="4" t="s">
        <v>218</v>
      </c>
      <c r="L270">
        <v>0</v>
      </c>
      <c r="M270">
        <v>1310</v>
      </c>
      <c r="N270" t="s">
        <v>204</v>
      </c>
      <c r="R270" t="s">
        <v>702</v>
      </c>
    </row>
    <row r="271" spans="1:18">
      <c r="A271" t="s">
        <v>316</v>
      </c>
      <c r="B271" t="s">
        <v>19</v>
      </c>
      <c r="C271" t="s">
        <v>74</v>
      </c>
      <c r="D271" t="s">
        <v>673</v>
      </c>
      <c r="E271">
        <f t="shared" si="16"/>
        <v>5</v>
      </c>
      <c r="F271">
        <f t="shared" si="17"/>
        <v>2011</v>
      </c>
      <c r="G271" t="s">
        <v>25</v>
      </c>
      <c r="I271" t="str">
        <f>IF(ISBLANK(H271), "", "k")</f>
        <v/>
      </c>
      <c r="J271">
        <v>36.5</v>
      </c>
      <c r="K271" s="4" t="s">
        <v>703</v>
      </c>
      <c r="L271">
        <v>0</v>
      </c>
      <c r="M271">
        <v>1630</v>
      </c>
      <c r="N271" t="s">
        <v>318</v>
      </c>
      <c r="R271" t="s">
        <v>700</v>
      </c>
    </row>
    <row r="272" spans="1:18">
      <c r="A272" t="s">
        <v>460</v>
      </c>
      <c r="B272" t="s">
        <v>19</v>
      </c>
      <c r="C272" t="s">
        <v>74</v>
      </c>
      <c r="D272" t="s">
        <v>673</v>
      </c>
      <c r="E272">
        <f t="shared" si="16"/>
        <v>5</v>
      </c>
      <c r="F272">
        <f t="shared" si="17"/>
        <v>2011</v>
      </c>
      <c r="G272" t="s">
        <v>25</v>
      </c>
      <c r="H272" s="4" t="s">
        <v>410</v>
      </c>
      <c r="I272" t="s">
        <v>35</v>
      </c>
      <c r="J272">
        <v>28.5</v>
      </c>
      <c r="K272" s="4" t="s">
        <v>704</v>
      </c>
      <c r="L272">
        <v>0</v>
      </c>
      <c r="M272">
        <v>900</v>
      </c>
      <c r="N272" t="s">
        <v>462</v>
      </c>
      <c r="R272" t="s">
        <v>702</v>
      </c>
    </row>
    <row r="273" spans="1:18">
      <c r="A273" t="s">
        <v>576</v>
      </c>
      <c r="B273" t="s">
        <v>19</v>
      </c>
      <c r="C273" t="s">
        <v>74</v>
      </c>
      <c r="D273" t="s">
        <v>673</v>
      </c>
      <c r="E273">
        <f t="shared" si="16"/>
        <v>5</v>
      </c>
      <c r="F273">
        <f t="shared" si="17"/>
        <v>2011</v>
      </c>
      <c r="G273" t="s">
        <v>21</v>
      </c>
      <c r="I273" t="str">
        <f>IF(ISBLANK(H273), "", "k")</f>
        <v/>
      </c>
      <c r="J273">
        <v>28.1</v>
      </c>
      <c r="K273" s="4" t="s">
        <v>620</v>
      </c>
      <c r="L273">
        <v>0</v>
      </c>
      <c r="M273">
        <v>915</v>
      </c>
      <c r="N273" t="s">
        <v>578</v>
      </c>
      <c r="R273" t="s">
        <v>705</v>
      </c>
    </row>
    <row r="274" spans="1:18">
      <c r="A274" t="s">
        <v>217</v>
      </c>
      <c r="B274" t="s">
        <v>19</v>
      </c>
      <c r="C274" t="s">
        <v>74</v>
      </c>
      <c r="D274" t="s">
        <v>673</v>
      </c>
      <c r="E274">
        <f t="shared" si="16"/>
        <v>5</v>
      </c>
      <c r="F274">
        <f t="shared" si="17"/>
        <v>2011</v>
      </c>
      <c r="G274" t="s">
        <v>21</v>
      </c>
      <c r="I274" t="str">
        <f>IF(ISBLANK(H274), "", "k")</f>
        <v/>
      </c>
      <c r="J274">
        <v>36.299999999999997</v>
      </c>
      <c r="K274" s="4" t="s">
        <v>640</v>
      </c>
      <c r="L274">
        <v>0</v>
      </c>
      <c r="M274">
        <v>1415</v>
      </c>
      <c r="N274" t="s">
        <v>219</v>
      </c>
      <c r="R274" t="s">
        <v>706</v>
      </c>
    </row>
    <row r="275" spans="1:18">
      <c r="A275" t="s">
        <v>221</v>
      </c>
      <c r="B275" t="s">
        <v>19</v>
      </c>
      <c r="C275" t="s">
        <v>74</v>
      </c>
      <c r="D275" t="s">
        <v>673</v>
      </c>
      <c r="E275">
        <f t="shared" si="16"/>
        <v>5</v>
      </c>
      <c r="F275">
        <f t="shared" si="17"/>
        <v>2011</v>
      </c>
      <c r="G275" t="s">
        <v>25</v>
      </c>
      <c r="I275" t="str">
        <f>IF(ISBLANK(H275), "", "k")</f>
        <v/>
      </c>
      <c r="J275">
        <v>42.5</v>
      </c>
      <c r="K275" s="4" t="s">
        <v>707</v>
      </c>
      <c r="L275">
        <v>0</v>
      </c>
      <c r="M275">
        <v>2320</v>
      </c>
      <c r="N275" t="s">
        <v>223</v>
      </c>
      <c r="R275" t="s">
        <v>702</v>
      </c>
    </row>
    <row r="276" spans="1:18">
      <c r="A276" t="s">
        <v>226</v>
      </c>
      <c r="B276" t="s">
        <v>19</v>
      </c>
      <c r="C276" t="s">
        <v>74</v>
      </c>
      <c r="D276" t="s">
        <v>673</v>
      </c>
      <c r="E276">
        <f t="shared" si="16"/>
        <v>5</v>
      </c>
      <c r="F276">
        <f t="shared" si="17"/>
        <v>2011</v>
      </c>
      <c r="G276" t="s">
        <v>21</v>
      </c>
      <c r="H276" s="4">
        <v>14.7</v>
      </c>
      <c r="I276" t="s">
        <v>35</v>
      </c>
      <c r="J276">
        <v>32</v>
      </c>
      <c r="K276" s="4" t="s">
        <v>701</v>
      </c>
      <c r="L276">
        <v>0</v>
      </c>
      <c r="M276">
        <v>1167</v>
      </c>
      <c r="N276" t="s">
        <v>228</v>
      </c>
      <c r="R276" t="s">
        <v>708</v>
      </c>
    </row>
    <row r="277" spans="1:18">
      <c r="A277" t="s">
        <v>481</v>
      </c>
      <c r="B277" t="s">
        <v>19</v>
      </c>
      <c r="C277" t="s">
        <v>74</v>
      </c>
      <c r="D277" t="s">
        <v>673</v>
      </c>
      <c r="E277">
        <f t="shared" si="16"/>
        <v>5</v>
      </c>
      <c r="F277">
        <f t="shared" si="17"/>
        <v>2011</v>
      </c>
      <c r="G277" t="s">
        <v>25</v>
      </c>
      <c r="H277" s="4" t="s">
        <v>477</v>
      </c>
      <c r="I277" t="s">
        <v>35</v>
      </c>
      <c r="J277">
        <v>24</v>
      </c>
      <c r="K277" s="4" t="s">
        <v>709</v>
      </c>
      <c r="L277">
        <v>0</v>
      </c>
      <c r="M277">
        <v>558</v>
      </c>
      <c r="N277" t="s">
        <v>483</v>
      </c>
      <c r="R277" t="s">
        <v>710</v>
      </c>
    </row>
    <row r="278" spans="1:18">
      <c r="A278" t="s">
        <v>487</v>
      </c>
      <c r="B278" t="s">
        <v>19</v>
      </c>
      <c r="C278" t="s">
        <v>74</v>
      </c>
      <c r="D278" t="s">
        <v>673</v>
      </c>
      <c r="E278">
        <f t="shared" si="16"/>
        <v>5</v>
      </c>
      <c r="F278">
        <f t="shared" si="17"/>
        <v>2011</v>
      </c>
      <c r="G278" t="s">
        <v>25</v>
      </c>
      <c r="H278" s="4">
        <v>5.7</v>
      </c>
      <c r="I278" t="str">
        <f>IF(ISBLANK(H278), "", "k")</f>
        <v>k</v>
      </c>
      <c r="J278">
        <v>20</v>
      </c>
      <c r="K278" s="4" t="s">
        <v>293</v>
      </c>
      <c r="L278">
        <v>0</v>
      </c>
      <c r="M278">
        <v>300</v>
      </c>
      <c r="N278" t="s">
        <v>489</v>
      </c>
      <c r="R278" t="s">
        <v>711</v>
      </c>
    </row>
    <row r="279" spans="1:18">
      <c r="A279" t="s">
        <v>495</v>
      </c>
      <c r="B279" t="s">
        <v>19</v>
      </c>
      <c r="C279" t="s">
        <v>74</v>
      </c>
      <c r="D279" t="s">
        <v>673</v>
      </c>
      <c r="E279">
        <f t="shared" si="16"/>
        <v>5</v>
      </c>
      <c r="F279">
        <f t="shared" si="17"/>
        <v>2011</v>
      </c>
      <c r="G279" t="s">
        <v>21</v>
      </c>
      <c r="H279" s="4" t="s">
        <v>712</v>
      </c>
      <c r="I279" t="s">
        <v>35</v>
      </c>
      <c r="J279">
        <v>27.2</v>
      </c>
      <c r="K279" s="4" t="s">
        <v>479</v>
      </c>
      <c r="L279">
        <v>0</v>
      </c>
      <c r="M279">
        <v>740</v>
      </c>
      <c r="N279" t="s">
        <v>498</v>
      </c>
      <c r="R279" t="s">
        <v>713</v>
      </c>
    </row>
    <row r="280" spans="1:18">
      <c r="A280" t="s">
        <v>259</v>
      </c>
      <c r="B280" t="s">
        <v>19</v>
      </c>
      <c r="C280" t="s">
        <v>74</v>
      </c>
      <c r="D280" t="s">
        <v>673</v>
      </c>
      <c r="E280">
        <f t="shared" si="16"/>
        <v>5</v>
      </c>
      <c r="F280">
        <f t="shared" si="17"/>
        <v>2011</v>
      </c>
      <c r="G280" t="s">
        <v>21</v>
      </c>
      <c r="H280" s="4">
        <v>14.7</v>
      </c>
      <c r="I280" t="s">
        <v>35</v>
      </c>
      <c r="J280">
        <v>32.799999999999997</v>
      </c>
      <c r="K280" s="4" t="s">
        <v>95</v>
      </c>
      <c r="L280">
        <v>0</v>
      </c>
      <c r="M280">
        <v>1170</v>
      </c>
      <c r="N280" t="s">
        <v>260</v>
      </c>
      <c r="R280" t="s">
        <v>714</v>
      </c>
    </row>
    <row r="281" spans="1:18">
      <c r="A281" t="s">
        <v>267</v>
      </c>
      <c r="B281" t="s">
        <v>19</v>
      </c>
      <c r="C281" t="s">
        <v>74</v>
      </c>
      <c r="D281" t="s">
        <v>673</v>
      </c>
      <c r="E281">
        <f t="shared" si="16"/>
        <v>5</v>
      </c>
      <c r="F281">
        <f t="shared" si="17"/>
        <v>2011</v>
      </c>
      <c r="G281" t="s">
        <v>21</v>
      </c>
      <c r="I281" t="str">
        <f>IF(ISBLANK(H281), "", "k")</f>
        <v/>
      </c>
      <c r="J281">
        <v>29.4</v>
      </c>
      <c r="K281" s="4" t="s">
        <v>715</v>
      </c>
      <c r="L281">
        <v>0</v>
      </c>
      <c r="M281">
        <v>1020</v>
      </c>
      <c r="N281" t="s">
        <v>268</v>
      </c>
      <c r="R281" t="s">
        <v>716</v>
      </c>
    </row>
    <row r="282" spans="1:18">
      <c r="A282" t="s">
        <v>507</v>
      </c>
      <c r="B282" t="s">
        <v>19</v>
      </c>
      <c r="C282" t="s">
        <v>74</v>
      </c>
      <c r="D282" t="s">
        <v>673</v>
      </c>
      <c r="E282">
        <f t="shared" si="16"/>
        <v>5</v>
      </c>
      <c r="F282">
        <f t="shared" si="17"/>
        <v>2011</v>
      </c>
      <c r="G282" t="s">
        <v>25</v>
      </c>
      <c r="H282" s="4" t="s">
        <v>717</v>
      </c>
      <c r="I282" t="s">
        <v>35</v>
      </c>
      <c r="J282">
        <v>29.2</v>
      </c>
      <c r="K282" s="4" t="s">
        <v>40</v>
      </c>
      <c r="L282">
        <v>0</v>
      </c>
      <c r="M282">
        <v>805</v>
      </c>
      <c r="N282" t="s">
        <v>509</v>
      </c>
      <c r="R282" t="s">
        <v>695</v>
      </c>
    </row>
    <row r="283" spans="1:18">
      <c r="A283" t="s">
        <v>274</v>
      </c>
      <c r="B283" t="s">
        <v>19</v>
      </c>
      <c r="C283" t="s">
        <v>74</v>
      </c>
      <c r="D283" t="s">
        <v>673</v>
      </c>
      <c r="E283">
        <f t="shared" si="16"/>
        <v>5</v>
      </c>
      <c r="F283">
        <f t="shared" si="17"/>
        <v>2011</v>
      </c>
      <c r="G283" t="s">
        <v>21</v>
      </c>
      <c r="H283" s="4">
        <v>7.7</v>
      </c>
      <c r="I283" t="str">
        <f t="shared" ref="I283:I292" si="18">IF(ISBLANK(H283), "", "k")</f>
        <v>k</v>
      </c>
      <c r="J283">
        <v>23.5</v>
      </c>
      <c r="K283" s="4" t="s">
        <v>718</v>
      </c>
      <c r="L283">
        <v>0</v>
      </c>
      <c r="M283">
        <v>535</v>
      </c>
      <c r="N283" s="42" t="s">
        <v>512</v>
      </c>
      <c r="R283" t="s">
        <v>698</v>
      </c>
    </row>
    <row r="284" spans="1:18">
      <c r="A284" t="s">
        <v>284</v>
      </c>
      <c r="B284" t="s">
        <v>19</v>
      </c>
      <c r="C284" t="s">
        <v>74</v>
      </c>
      <c r="D284" t="s">
        <v>673</v>
      </c>
      <c r="E284">
        <f t="shared" si="16"/>
        <v>5</v>
      </c>
      <c r="F284">
        <f t="shared" si="17"/>
        <v>2011</v>
      </c>
      <c r="G284" t="s">
        <v>21</v>
      </c>
      <c r="H284" s="4">
        <v>9.6999999999999993</v>
      </c>
      <c r="I284" t="str">
        <f t="shared" si="18"/>
        <v>k</v>
      </c>
      <c r="J284">
        <v>26</v>
      </c>
      <c r="K284" s="4" t="s">
        <v>441</v>
      </c>
      <c r="L284">
        <v>0</v>
      </c>
      <c r="M284">
        <v>688</v>
      </c>
      <c r="N284" t="s">
        <v>286</v>
      </c>
      <c r="R284" t="s">
        <v>719</v>
      </c>
    </row>
    <row r="285" spans="1:18">
      <c r="A285" t="s">
        <v>588</v>
      </c>
      <c r="B285" t="s">
        <v>19</v>
      </c>
      <c r="C285" t="s">
        <v>74</v>
      </c>
      <c r="D285" t="s">
        <v>673</v>
      </c>
      <c r="E285">
        <f t="shared" si="16"/>
        <v>5</v>
      </c>
      <c r="F285">
        <f t="shared" si="17"/>
        <v>2011</v>
      </c>
      <c r="G285" t="s">
        <v>25</v>
      </c>
      <c r="I285" t="str">
        <f t="shared" si="18"/>
        <v/>
      </c>
      <c r="J285">
        <v>34.200000000000003</v>
      </c>
      <c r="K285" s="4" t="s">
        <v>466</v>
      </c>
      <c r="L285">
        <v>0</v>
      </c>
      <c r="M285">
        <v>1403</v>
      </c>
      <c r="N285" t="s">
        <v>589</v>
      </c>
      <c r="R285" t="s">
        <v>720</v>
      </c>
    </row>
    <row r="286" spans="1:18">
      <c r="A286" t="s">
        <v>518</v>
      </c>
      <c r="B286" t="s">
        <v>19</v>
      </c>
      <c r="C286" t="s">
        <v>74</v>
      </c>
      <c r="D286" t="s">
        <v>673</v>
      </c>
      <c r="E286">
        <f t="shared" si="16"/>
        <v>5</v>
      </c>
      <c r="F286">
        <f t="shared" si="17"/>
        <v>2011</v>
      </c>
      <c r="G286" t="s">
        <v>25</v>
      </c>
      <c r="H286" s="4">
        <v>8.6999999999999993</v>
      </c>
      <c r="I286" t="str">
        <f t="shared" si="18"/>
        <v>k</v>
      </c>
      <c r="J286">
        <v>24.5</v>
      </c>
      <c r="K286" s="4" t="s">
        <v>116</v>
      </c>
      <c r="L286">
        <v>0</v>
      </c>
      <c r="M286">
        <v>596</v>
      </c>
      <c r="N286" t="s">
        <v>519</v>
      </c>
      <c r="R286" t="s">
        <v>721</v>
      </c>
    </row>
    <row r="287" spans="1:18">
      <c r="A287" t="s">
        <v>523</v>
      </c>
      <c r="B287" t="s">
        <v>19</v>
      </c>
      <c r="C287" t="s">
        <v>74</v>
      </c>
      <c r="D287" t="s">
        <v>673</v>
      </c>
      <c r="E287">
        <f t="shared" si="16"/>
        <v>5</v>
      </c>
      <c r="F287">
        <f t="shared" si="17"/>
        <v>2011</v>
      </c>
      <c r="G287" t="s">
        <v>25</v>
      </c>
      <c r="I287" t="str">
        <f t="shared" si="18"/>
        <v/>
      </c>
      <c r="J287">
        <v>42.5</v>
      </c>
      <c r="K287" s="4" t="s">
        <v>157</v>
      </c>
      <c r="L287">
        <v>0</v>
      </c>
      <c r="M287">
        <v>2410</v>
      </c>
      <c r="N287" t="s">
        <v>524</v>
      </c>
      <c r="R287" t="s">
        <v>706</v>
      </c>
    </row>
    <row r="288" spans="1:18">
      <c r="A288" t="s">
        <v>533</v>
      </c>
      <c r="B288" t="s">
        <v>19</v>
      </c>
      <c r="C288" t="s">
        <v>74</v>
      </c>
      <c r="D288" t="s">
        <v>673</v>
      </c>
      <c r="E288">
        <f t="shared" si="16"/>
        <v>5</v>
      </c>
      <c r="F288">
        <f t="shared" si="17"/>
        <v>2011</v>
      </c>
      <c r="G288" t="s">
        <v>21</v>
      </c>
      <c r="I288" t="str">
        <f t="shared" si="18"/>
        <v/>
      </c>
      <c r="J288">
        <v>28.8</v>
      </c>
      <c r="K288" s="4" t="s">
        <v>674</v>
      </c>
      <c r="L288">
        <v>0</v>
      </c>
      <c r="M288">
        <v>868</v>
      </c>
      <c r="N288" t="s">
        <v>534</v>
      </c>
      <c r="R288" t="s">
        <v>722</v>
      </c>
    </row>
    <row r="289" spans="1:18">
      <c r="A289" t="s">
        <v>603</v>
      </c>
      <c r="B289" t="s">
        <v>19</v>
      </c>
      <c r="C289" t="s">
        <v>74</v>
      </c>
      <c r="D289" t="s">
        <v>673</v>
      </c>
      <c r="E289">
        <f t="shared" si="16"/>
        <v>5</v>
      </c>
      <c r="F289">
        <f t="shared" si="17"/>
        <v>2011</v>
      </c>
      <c r="G289" t="s">
        <v>25</v>
      </c>
      <c r="H289" s="4">
        <v>6.7</v>
      </c>
      <c r="I289" t="str">
        <f t="shared" si="18"/>
        <v>k</v>
      </c>
      <c r="J289">
        <v>21.8</v>
      </c>
      <c r="K289" s="4" t="s">
        <v>723</v>
      </c>
      <c r="L289">
        <v>0</v>
      </c>
      <c r="M289">
        <v>385</v>
      </c>
      <c r="N289" t="s">
        <v>605</v>
      </c>
      <c r="R289" t="s">
        <v>724</v>
      </c>
    </row>
    <row r="290" spans="1:18">
      <c r="A290" t="s">
        <v>725</v>
      </c>
      <c r="B290" t="s">
        <v>19</v>
      </c>
      <c r="C290" t="s">
        <v>20</v>
      </c>
      <c r="D290" t="s">
        <v>673</v>
      </c>
      <c r="E290">
        <f t="shared" si="16"/>
        <v>5</v>
      </c>
      <c r="F290">
        <f t="shared" si="17"/>
        <v>2011</v>
      </c>
      <c r="G290" t="s">
        <v>21</v>
      </c>
      <c r="I290" t="str">
        <f t="shared" si="18"/>
        <v/>
      </c>
      <c r="J290">
        <v>25.3</v>
      </c>
      <c r="K290" s="4" t="s">
        <v>614</v>
      </c>
      <c r="L290">
        <v>0</v>
      </c>
      <c r="M290">
        <v>550</v>
      </c>
      <c r="N290" t="s">
        <v>726</v>
      </c>
      <c r="R290" t="s">
        <v>727</v>
      </c>
    </row>
    <row r="291" spans="1:18">
      <c r="A291" t="s">
        <v>728</v>
      </c>
      <c r="B291" t="s">
        <v>19</v>
      </c>
      <c r="C291" t="s">
        <v>20</v>
      </c>
      <c r="D291" t="s">
        <v>673</v>
      </c>
      <c r="E291">
        <f t="shared" si="16"/>
        <v>5</v>
      </c>
      <c r="F291">
        <f t="shared" si="17"/>
        <v>2011</v>
      </c>
      <c r="G291" t="s">
        <v>21</v>
      </c>
      <c r="I291" t="str">
        <f t="shared" si="18"/>
        <v/>
      </c>
      <c r="J291">
        <v>24.1</v>
      </c>
      <c r="K291" s="4" t="s">
        <v>729</v>
      </c>
      <c r="L291">
        <v>0</v>
      </c>
      <c r="M291">
        <v>570</v>
      </c>
      <c r="N291" t="s">
        <v>730</v>
      </c>
      <c r="R291" t="s">
        <v>731</v>
      </c>
    </row>
    <row r="292" spans="1:18">
      <c r="A292" t="s">
        <v>732</v>
      </c>
      <c r="B292" t="s">
        <v>19</v>
      </c>
      <c r="C292" t="s">
        <v>20</v>
      </c>
      <c r="D292" t="s">
        <v>673</v>
      </c>
      <c r="E292">
        <f t="shared" si="16"/>
        <v>5</v>
      </c>
      <c r="F292">
        <f t="shared" si="17"/>
        <v>2011</v>
      </c>
      <c r="G292" t="s">
        <v>25</v>
      </c>
      <c r="H292" s="4">
        <v>5.7</v>
      </c>
      <c r="I292" t="str">
        <f t="shared" si="18"/>
        <v>k</v>
      </c>
      <c r="J292">
        <v>18.600000000000001</v>
      </c>
      <c r="K292" s="4" t="s">
        <v>733</v>
      </c>
      <c r="L292">
        <v>0</v>
      </c>
      <c r="M292">
        <v>245</v>
      </c>
      <c r="R292" t="s">
        <v>734</v>
      </c>
    </row>
    <row r="293" spans="1:18">
      <c r="A293" t="s">
        <v>735</v>
      </c>
      <c r="B293" t="s">
        <v>19</v>
      </c>
      <c r="C293" t="s">
        <v>20</v>
      </c>
      <c r="D293" t="s">
        <v>673</v>
      </c>
      <c r="E293">
        <f t="shared" si="16"/>
        <v>5</v>
      </c>
      <c r="F293">
        <f t="shared" si="17"/>
        <v>2011</v>
      </c>
      <c r="G293" t="s">
        <v>25</v>
      </c>
      <c r="H293" s="4" t="s">
        <v>482</v>
      </c>
      <c r="I293" t="s">
        <v>35</v>
      </c>
      <c r="J293">
        <v>20</v>
      </c>
      <c r="K293" s="4" t="s">
        <v>421</v>
      </c>
      <c r="L293">
        <v>0</v>
      </c>
      <c r="M293">
        <v>275</v>
      </c>
      <c r="N293" t="s">
        <v>736</v>
      </c>
      <c r="R293" t="s">
        <v>737</v>
      </c>
    </row>
    <row r="294" spans="1:18">
      <c r="A294" t="s">
        <v>738</v>
      </c>
      <c r="B294" t="s">
        <v>19</v>
      </c>
      <c r="C294" t="s">
        <v>20</v>
      </c>
      <c r="D294" t="s">
        <v>673</v>
      </c>
      <c r="E294">
        <f t="shared" si="16"/>
        <v>5</v>
      </c>
      <c r="F294">
        <f t="shared" si="17"/>
        <v>2011</v>
      </c>
      <c r="G294" t="s">
        <v>373</v>
      </c>
      <c r="H294" s="4">
        <v>4.7</v>
      </c>
      <c r="I294" t="str">
        <f t="shared" ref="I294:I300" si="19">IF(ISBLANK(H294), "", "k")</f>
        <v>k</v>
      </c>
      <c r="J294">
        <v>17.600000000000001</v>
      </c>
      <c r="K294" s="4" t="s">
        <v>739</v>
      </c>
      <c r="L294">
        <v>0</v>
      </c>
      <c r="M294">
        <v>220</v>
      </c>
      <c r="R294" t="s">
        <v>740</v>
      </c>
    </row>
    <row r="295" spans="1:18">
      <c r="A295" t="s">
        <v>741</v>
      </c>
      <c r="B295" t="s">
        <v>19</v>
      </c>
      <c r="C295" t="s">
        <v>20</v>
      </c>
      <c r="D295" t="s">
        <v>673</v>
      </c>
      <c r="E295">
        <f t="shared" si="16"/>
        <v>5</v>
      </c>
      <c r="F295">
        <f t="shared" si="17"/>
        <v>2011</v>
      </c>
      <c r="G295" t="s">
        <v>21</v>
      </c>
      <c r="H295" s="4">
        <v>5.7</v>
      </c>
      <c r="I295" t="str">
        <f t="shared" si="19"/>
        <v>k</v>
      </c>
      <c r="J295">
        <v>19</v>
      </c>
      <c r="K295" s="4" t="s">
        <v>742</v>
      </c>
      <c r="L295">
        <v>0</v>
      </c>
      <c r="M295">
        <v>300</v>
      </c>
      <c r="N295" t="s">
        <v>743</v>
      </c>
      <c r="R295" t="s">
        <v>744</v>
      </c>
    </row>
    <row r="296" spans="1:18">
      <c r="A296" t="s">
        <v>745</v>
      </c>
      <c r="B296" t="s">
        <v>19</v>
      </c>
      <c r="C296" t="s">
        <v>20</v>
      </c>
      <c r="D296" t="s">
        <v>673</v>
      </c>
      <c r="E296">
        <f t="shared" si="16"/>
        <v>5</v>
      </c>
      <c r="F296">
        <f t="shared" si="17"/>
        <v>2011</v>
      </c>
      <c r="G296" t="s">
        <v>373</v>
      </c>
      <c r="H296" s="4">
        <v>4.7</v>
      </c>
      <c r="I296" t="str">
        <f t="shared" si="19"/>
        <v>k</v>
      </c>
      <c r="J296">
        <v>17.8</v>
      </c>
      <c r="K296" s="4" t="s">
        <v>746</v>
      </c>
      <c r="L296">
        <v>0</v>
      </c>
      <c r="M296">
        <v>185</v>
      </c>
      <c r="R296" t="s">
        <v>747</v>
      </c>
    </row>
    <row r="297" spans="1:18">
      <c r="A297" t="s">
        <v>748</v>
      </c>
      <c r="B297" t="s">
        <v>19</v>
      </c>
      <c r="C297" t="s">
        <v>20</v>
      </c>
      <c r="D297" t="s">
        <v>673</v>
      </c>
      <c r="E297">
        <f t="shared" si="16"/>
        <v>5</v>
      </c>
      <c r="F297">
        <f t="shared" si="17"/>
        <v>2011</v>
      </c>
      <c r="G297" t="s">
        <v>25</v>
      </c>
      <c r="H297" s="4">
        <v>0.7</v>
      </c>
      <c r="I297" t="str">
        <f t="shared" si="19"/>
        <v>k</v>
      </c>
      <c r="J297">
        <v>11.1</v>
      </c>
      <c r="K297" s="4" t="s">
        <v>749</v>
      </c>
      <c r="L297">
        <v>0</v>
      </c>
      <c r="M297">
        <v>50</v>
      </c>
      <c r="R297" t="s">
        <v>750</v>
      </c>
    </row>
    <row r="298" spans="1:18">
      <c r="A298" t="s">
        <v>751</v>
      </c>
      <c r="B298" t="s">
        <v>19</v>
      </c>
      <c r="C298" t="s">
        <v>20</v>
      </c>
      <c r="D298" t="s">
        <v>673</v>
      </c>
      <c r="E298">
        <f t="shared" si="16"/>
        <v>5</v>
      </c>
      <c r="F298">
        <f t="shared" si="17"/>
        <v>2011</v>
      </c>
      <c r="G298" t="s">
        <v>21</v>
      </c>
      <c r="H298" s="4">
        <v>2.7</v>
      </c>
      <c r="I298" t="str">
        <f t="shared" si="19"/>
        <v>k</v>
      </c>
      <c r="J298">
        <v>14.5</v>
      </c>
      <c r="K298" s="4" t="s">
        <v>752</v>
      </c>
      <c r="L298">
        <v>0</v>
      </c>
      <c r="M298">
        <v>140</v>
      </c>
      <c r="N298" t="s">
        <v>753</v>
      </c>
      <c r="R298" t="s">
        <v>754</v>
      </c>
    </row>
    <row r="299" spans="1:18">
      <c r="A299" t="s">
        <v>755</v>
      </c>
      <c r="B299" t="s">
        <v>19</v>
      </c>
      <c r="C299" t="s">
        <v>20</v>
      </c>
      <c r="D299" t="s">
        <v>673</v>
      </c>
      <c r="E299">
        <f t="shared" si="16"/>
        <v>5</v>
      </c>
      <c r="F299">
        <f t="shared" si="17"/>
        <v>2011</v>
      </c>
      <c r="G299" t="s">
        <v>103</v>
      </c>
      <c r="H299" s="4">
        <v>2.7</v>
      </c>
      <c r="I299" t="str">
        <f t="shared" si="19"/>
        <v>k</v>
      </c>
      <c r="J299">
        <v>13.8</v>
      </c>
      <c r="K299" s="4" t="s">
        <v>756</v>
      </c>
      <c r="L299">
        <v>0</v>
      </c>
      <c r="M299">
        <v>110</v>
      </c>
      <c r="R299" t="s">
        <v>680</v>
      </c>
    </row>
    <row r="300" spans="1:18">
      <c r="A300" t="s">
        <v>677</v>
      </c>
      <c r="B300" t="s">
        <v>19</v>
      </c>
      <c r="C300" t="s">
        <v>74</v>
      </c>
      <c r="D300" t="s">
        <v>757</v>
      </c>
      <c r="E300">
        <f t="shared" si="16"/>
        <v>5</v>
      </c>
      <c r="F300">
        <f t="shared" si="17"/>
        <v>2012</v>
      </c>
      <c r="G300" t="s">
        <v>373</v>
      </c>
      <c r="H300" s="4">
        <v>6.6</v>
      </c>
      <c r="I300" t="str">
        <f t="shared" si="19"/>
        <v>k</v>
      </c>
      <c r="J300">
        <v>20.2</v>
      </c>
      <c r="K300" s="4" t="s">
        <v>758</v>
      </c>
      <c r="L300">
        <v>0</v>
      </c>
      <c r="M300">
        <v>325</v>
      </c>
      <c r="R300" t="s">
        <v>759</v>
      </c>
    </row>
    <row r="301" spans="1:18">
      <c r="A301" t="s">
        <v>760</v>
      </c>
      <c r="B301" t="s">
        <v>19</v>
      </c>
      <c r="C301" t="s">
        <v>20</v>
      </c>
      <c r="D301" t="s">
        <v>757</v>
      </c>
      <c r="E301">
        <f t="shared" si="16"/>
        <v>5</v>
      </c>
      <c r="F301">
        <f t="shared" si="17"/>
        <v>2012</v>
      </c>
      <c r="G301" t="s">
        <v>25</v>
      </c>
      <c r="H301" s="4" t="s">
        <v>761</v>
      </c>
      <c r="I301" t="s">
        <v>35</v>
      </c>
      <c r="J301">
        <v>20</v>
      </c>
      <c r="K301" s="4" t="s">
        <v>542</v>
      </c>
      <c r="L301">
        <v>0</v>
      </c>
      <c r="M301">
        <v>323</v>
      </c>
      <c r="N301" t="s">
        <v>762</v>
      </c>
      <c r="R301" t="s">
        <v>763</v>
      </c>
    </row>
    <row r="302" spans="1:18">
      <c r="A302" t="s">
        <v>764</v>
      </c>
      <c r="B302" t="s">
        <v>19</v>
      </c>
      <c r="C302" t="s">
        <v>20</v>
      </c>
      <c r="D302" t="s">
        <v>757</v>
      </c>
      <c r="E302">
        <f t="shared" si="16"/>
        <v>5</v>
      </c>
      <c r="F302">
        <f t="shared" si="17"/>
        <v>2012</v>
      </c>
      <c r="G302" t="s">
        <v>25</v>
      </c>
      <c r="H302" s="4" t="s">
        <v>761</v>
      </c>
      <c r="I302" t="s">
        <v>35</v>
      </c>
      <c r="J302">
        <v>19.899999999999999</v>
      </c>
      <c r="K302" s="4" t="s">
        <v>485</v>
      </c>
      <c r="L302">
        <v>0</v>
      </c>
      <c r="M302">
        <v>320</v>
      </c>
      <c r="N302" t="s">
        <v>765</v>
      </c>
      <c r="R302" t="s">
        <v>766</v>
      </c>
    </row>
    <row r="303" spans="1:18">
      <c r="A303" t="s">
        <v>767</v>
      </c>
      <c r="B303" t="s">
        <v>19</v>
      </c>
      <c r="C303" t="s">
        <v>20</v>
      </c>
      <c r="D303" t="s">
        <v>757</v>
      </c>
      <c r="E303">
        <f t="shared" si="16"/>
        <v>5</v>
      </c>
      <c r="F303">
        <f t="shared" si="17"/>
        <v>2012</v>
      </c>
      <c r="G303" t="s">
        <v>21</v>
      </c>
      <c r="H303" s="4">
        <v>3.6</v>
      </c>
      <c r="I303" t="str">
        <f>IF(ISBLANK(H303), "", "k")</f>
        <v>k</v>
      </c>
      <c r="J303">
        <v>15.9</v>
      </c>
      <c r="K303" s="4" t="s">
        <v>768</v>
      </c>
      <c r="L303">
        <v>0</v>
      </c>
      <c r="M303">
        <v>160</v>
      </c>
      <c r="N303" s="44" t="s">
        <v>769</v>
      </c>
      <c r="R303" t="s">
        <v>770</v>
      </c>
    </row>
    <row r="304" spans="1:18">
      <c r="A304" t="s">
        <v>771</v>
      </c>
      <c r="B304" t="s">
        <v>19</v>
      </c>
      <c r="C304" t="s">
        <v>20</v>
      </c>
      <c r="D304" t="s">
        <v>757</v>
      </c>
      <c r="E304">
        <f t="shared" si="16"/>
        <v>5</v>
      </c>
      <c r="F304">
        <f t="shared" si="17"/>
        <v>2012</v>
      </c>
      <c r="G304" t="s">
        <v>103</v>
      </c>
      <c r="H304" s="4">
        <v>3.6</v>
      </c>
      <c r="I304" t="str">
        <f>IF(ISBLANK(H304), "", "k")</f>
        <v>k</v>
      </c>
      <c r="J304">
        <v>15.6</v>
      </c>
      <c r="K304" s="4" t="s">
        <v>772</v>
      </c>
      <c r="L304">
        <v>0</v>
      </c>
      <c r="M304">
        <v>153</v>
      </c>
      <c r="R304" t="s">
        <v>770</v>
      </c>
    </row>
    <row r="305" spans="1:18">
      <c r="A305" t="s">
        <v>773</v>
      </c>
      <c r="B305" t="s">
        <v>19</v>
      </c>
      <c r="C305" t="s">
        <v>20</v>
      </c>
      <c r="D305" t="s">
        <v>757</v>
      </c>
      <c r="E305">
        <f t="shared" si="16"/>
        <v>5</v>
      </c>
      <c r="F305">
        <f t="shared" si="17"/>
        <v>2012</v>
      </c>
      <c r="G305" t="s">
        <v>25</v>
      </c>
      <c r="H305" s="4" t="s">
        <v>761</v>
      </c>
      <c r="I305" t="s">
        <v>35</v>
      </c>
      <c r="J305">
        <v>20</v>
      </c>
      <c r="K305" s="4" t="s">
        <v>742</v>
      </c>
      <c r="L305">
        <v>0</v>
      </c>
      <c r="M305">
        <v>333</v>
      </c>
      <c r="N305" t="s">
        <v>774</v>
      </c>
      <c r="R305" t="s">
        <v>775</v>
      </c>
    </row>
    <row r="306" spans="1:18">
      <c r="A306" t="s">
        <v>776</v>
      </c>
      <c r="B306" t="s">
        <v>19</v>
      </c>
      <c r="C306" t="s">
        <v>20</v>
      </c>
      <c r="D306" t="s">
        <v>757</v>
      </c>
      <c r="E306">
        <f t="shared" si="16"/>
        <v>5</v>
      </c>
      <c r="F306">
        <f t="shared" si="17"/>
        <v>2012</v>
      </c>
      <c r="G306" t="s">
        <v>103</v>
      </c>
      <c r="H306" s="4">
        <v>1.6</v>
      </c>
      <c r="I306" t="str">
        <f>IF(ISBLANK(H306), "", "k")</f>
        <v>k</v>
      </c>
      <c r="J306">
        <v>11.4</v>
      </c>
      <c r="K306" s="4" t="s">
        <v>777</v>
      </c>
      <c r="L306">
        <v>0</v>
      </c>
      <c r="M306">
        <v>62</v>
      </c>
      <c r="R306" t="s">
        <v>770</v>
      </c>
    </row>
    <row r="307" spans="1:18">
      <c r="A307" t="s">
        <v>778</v>
      </c>
      <c r="B307" t="s">
        <v>19</v>
      </c>
      <c r="C307" t="s">
        <v>20</v>
      </c>
      <c r="D307" t="s">
        <v>757</v>
      </c>
      <c r="E307">
        <f t="shared" si="16"/>
        <v>5</v>
      </c>
      <c r="F307">
        <f t="shared" si="17"/>
        <v>2012</v>
      </c>
      <c r="G307" t="s">
        <v>21</v>
      </c>
      <c r="H307" s="4" t="s">
        <v>415</v>
      </c>
      <c r="I307" t="s">
        <v>35</v>
      </c>
      <c r="J307">
        <v>22.8</v>
      </c>
      <c r="K307" s="4" t="s">
        <v>779</v>
      </c>
      <c r="L307">
        <v>0</v>
      </c>
      <c r="M307">
        <v>500</v>
      </c>
      <c r="N307" t="s">
        <v>780</v>
      </c>
      <c r="R307" t="s">
        <v>770</v>
      </c>
    </row>
    <row r="308" spans="1:18">
      <c r="A308" t="s">
        <v>781</v>
      </c>
      <c r="B308" t="s">
        <v>19</v>
      </c>
      <c r="C308" t="s">
        <v>20</v>
      </c>
      <c r="D308" t="s">
        <v>757</v>
      </c>
      <c r="E308">
        <f t="shared" si="16"/>
        <v>5</v>
      </c>
      <c r="F308">
        <f t="shared" si="17"/>
        <v>2012</v>
      </c>
      <c r="G308" t="s">
        <v>25</v>
      </c>
      <c r="H308" s="4" t="s">
        <v>761</v>
      </c>
      <c r="I308" t="s">
        <v>35</v>
      </c>
      <c r="J308">
        <v>19.7</v>
      </c>
      <c r="K308" s="4" t="s">
        <v>485</v>
      </c>
      <c r="L308">
        <v>0</v>
      </c>
      <c r="M308">
        <v>318</v>
      </c>
      <c r="N308" t="s">
        <v>782</v>
      </c>
      <c r="R308" t="s">
        <v>783</v>
      </c>
    </row>
    <row r="309" spans="1:18">
      <c r="A309" t="s">
        <v>784</v>
      </c>
      <c r="B309" t="s">
        <v>19</v>
      </c>
      <c r="C309" t="s">
        <v>20</v>
      </c>
      <c r="D309" t="s">
        <v>757</v>
      </c>
      <c r="E309">
        <f t="shared" si="16"/>
        <v>5</v>
      </c>
      <c r="F309">
        <f t="shared" si="17"/>
        <v>2012</v>
      </c>
      <c r="G309" t="s">
        <v>21</v>
      </c>
      <c r="H309" s="4">
        <v>3.6</v>
      </c>
      <c r="I309" t="str">
        <f>IF(ISBLANK(H309), "", "k")</f>
        <v>k</v>
      </c>
      <c r="J309">
        <v>15.9</v>
      </c>
      <c r="K309" s="4" t="s">
        <v>546</v>
      </c>
      <c r="L309">
        <v>0</v>
      </c>
      <c r="M309">
        <v>178</v>
      </c>
      <c r="N309" t="s">
        <v>785</v>
      </c>
      <c r="R309" t="s">
        <v>786</v>
      </c>
    </row>
    <row r="310" spans="1:18">
      <c r="A310" t="s">
        <v>787</v>
      </c>
      <c r="B310" t="s">
        <v>19</v>
      </c>
      <c r="C310" t="s">
        <v>20</v>
      </c>
      <c r="D310" t="s">
        <v>757</v>
      </c>
      <c r="E310">
        <f t="shared" si="16"/>
        <v>5</v>
      </c>
      <c r="F310">
        <f t="shared" si="17"/>
        <v>2012</v>
      </c>
      <c r="G310" t="s">
        <v>103</v>
      </c>
      <c r="H310" s="4">
        <v>3.6</v>
      </c>
      <c r="I310" t="str">
        <f>IF(ISBLANK(H310), "", "k")</f>
        <v>k</v>
      </c>
      <c r="J310">
        <v>16</v>
      </c>
      <c r="K310" s="4" t="s">
        <v>111</v>
      </c>
      <c r="L310">
        <v>0</v>
      </c>
      <c r="M310">
        <v>180</v>
      </c>
      <c r="R310" t="s">
        <v>770</v>
      </c>
    </row>
    <row r="311" spans="1:18">
      <c r="A311" t="s">
        <v>788</v>
      </c>
      <c r="B311" t="s">
        <v>19</v>
      </c>
      <c r="C311" t="s">
        <v>20</v>
      </c>
      <c r="D311" t="s">
        <v>757</v>
      </c>
      <c r="E311">
        <f t="shared" si="16"/>
        <v>5</v>
      </c>
      <c r="F311">
        <f t="shared" si="17"/>
        <v>2012</v>
      </c>
      <c r="G311" t="s">
        <v>25</v>
      </c>
      <c r="H311" s="4">
        <v>7.6</v>
      </c>
      <c r="I311" t="s">
        <v>35</v>
      </c>
      <c r="J311">
        <v>21.2</v>
      </c>
      <c r="K311" s="4" t="s">
        <v>789</v>
      </c>
      <c r="L311">
        <v>0</v>
      </c>
      <c r="M311">
        <v>393</v>
      </c>
      <c r="R311" t="s">
        <v>790</v>
      </c>
    </row>
    <row r="312" spans="1:18">
      <c r="A312" t="s">
        <v>791</v>
      </c>
      <c r="B312" t="s">
        <v>19</v>
      </c>
      <c r="C312" t="s">
        <v>20</v>
      </c>
      <c r="D312" t="s">
        <v>757</v>
      </c>
      <c r="E312">
        <f t="shared" si="16"/>
        <v>5</v>
      </c>
      <c r="F312">
        <f t="shared" si="17"/>
        <v>2012</v>
      </c>
      <c r="G312" t="s">
        <v>25</v>
      </c>
      <c r="H312" s="4">
        <v>3.6</v>
      </c>
      <c r="I312" t="str">
        <f>IF(ISBLANK(H312), "", "k")</f>
        <v>k</v>
      </c>
      <c r="J312">
        <v>16.600000000000001</v>
      </c>
      <c r="K312" s="4" t="s">
        <v>407</v>
      </c>
      <c r="L312">
        <v>0</v>
      </c>
      <c r="M312">
        <v>187</v>
      </c>
      <c r="N312" s="44" t="s">
        <v>792</v>
      </c>
      <c r="R312" t="s">
        <v>770</v>
      </c>
    </row>
    <row r="313" spans="1:18">
      <c r="A313" t="s">
        <v>793</v>
      </c>
      <c r="B313" t="s">
        <v>19</v>
      </c>
      <c r="C313" t="s">
        <v>20</v>
      </c>
      <c r="D313" t="s">
        <v>757</v>
      </c>
      <c r="E313">
        <f t="shared" si="16"/>
        <v>5</v>
      </c>
      <c r="F313">
        <f t="shared" si="17"/>
        <v>2012</v>
      </c>
      <c r="G313" t="s">
        <v>25</v>
      </c>
      <c r="I313" t="str">
        <f>IF(ISBLANK(H313), "", "k")</f>
        <v/>
      </c>
      <c r="J313">
        <v>26.1</v>
      </c>
      <c r="K313" s="4" t="s">
        <v>794</v>
      </c>
      <c r="L313">
        <v>0</v>
      </c>
      <c r="M313">
        <v>700</v>
      </c>
      <c r="N313" t="s">
        <v>795</v>
      </c>
      <c r="R313" t="s">
        <v>796</v>
      </c>
    </row>
    <row r="314" spans="1:18">
      <c r="A314" t="s">
        <v>29</v>
      </c>
      <c r="B314" t="s">
        <v>19</v>
      </c>
      <c r="C314" t="s">
        <v>74</v>
      </c>
      <c r="D314" t="s">
        <v>797</v>
      </c>
      <c r="E314">
        <f t="shared" si="16"/>
        <v>5</v>
      </c>
      <c r="F314">
        <f t="shared" si="17"/>
        <v>2012</v>
      </c>
      <c r="G314" t="s">
        <v>25</v>
      </c>
      <c r="I314" t="str">
        <f>IF(ISBLANK(H314), "", "k")</f>
        <v/>
      </c>
      <c r="J314">
        <v>45.5</v>
      </c>
      <c r="K314" s="4" t="s">
        <v>328</v>
      </c>
      <c r="L314">
        <v>0</v>
      </c>
      <c r="M314">
        <v>3490</v>
      </c>
      <c r="N314" t="s">
        <v>31</v>
      </c>
      <c r="R314" t="s">
        <v>798</v>
      </c>
    </row>
    <row r="315" spans="1:18">
      <c r="A315" t="s">
        <v>343</v>
      </c>
      <c r="B315" t="s">
        <v>19</v>
      </c>
      <c r="C315" t="s">
        <v>74</v>
      </c>
      <c r="D315" t="s">
        <v>757</v>
      </c>
      <c r="E315">
        <f t="shared" si="16"/>
        <v>5</v>
      </c>
      <c r="F315">
        <f t="shared" si="17"/>
        <v>2012</v>
      </c>
      <c r="G315" t="s">
        <v>21</v>
      </c>
      <c r="H315" s="4">
        <v>6.6</v>
      </c>
      <c r="I315" t="str">
        <f>IF(ISBLANK(H315), "", "k")</f>
        <v>k</v>
      </c>
      <c r="J315">
        <v>21</v>
      </c>
      <c r="K315" s="4" t="s">
        <v>521</v>
      </c>
      <c r="L315">
        <v>0</v>
      </c>
      <c r="M315">
        <v>378</v>
      </c>
      <c r="N315" t="s">
        <v>346</v>
      </c>
      <c r="R315" t="s">
        <v>799</v>
      </c>
    </row>
    <row r="316" spans="1:18">
      <c r="A316" t="s">
        <v>361</v>
      </c>
      <c r="B316" t="s">
        <v>19</v>
      </c>
      <c r="C316" t="s">
        <v>74</v>
      </c>
      <c r="D316" t="s">
        <v>757</v>
      </c>
      <c r="E316">
        <f t="shared" si="16"/>
        <v>5</v>
      </c>
      <c r="F316">
        <f t="shared" si="17"/>
        <v>2012</v>
      </c>
      <c r="G316" t="s">
        <v>21</v>
      </c>
      <c r="H316" s="4" t="s">
        <v>699</v>
      </c>
      <c r="I316" t="s">
        <v>35</v>
      </c>
      <c r="J316">
        <v>27</v>
      </c>
      <c r="K316" s="4" t="s">
        <v>800</v>
      </c>
      <c r="L316">
        <v>0</v>
      </c>
      <c r="M316">
        <v>790</v>
      </c>
      <c r="N316" t="s">
        <v>363</v>
      </c>
      <c r="R316" t="s">
        <v>799</v>
      </c>
    </row>
    <row r="317" spans="1:18">
      <c r="A317" t="s">
        <v>365</v>
      </c>
      <c r="B317" t="s">
        <v>19</v>
      </c>
      <c r="C317" t="s">
        <v>74</v>
      </c>
      <c r="D317" t="s">
        <v>757</v>
      </c>
      <c r="E317">
        <f t="shared" si="16"/>
        <v>5</v>
      </c>
      <c r="F317">
        <f t="shared" si="17"/>
        <v>2012</v>
      </c>
      <c r="G317" t="s">
        <v>25</v>
      </c>
      <c r="H317" s="4">
        <v>6.6</v>
      </c>
      <c r="I317" t="str">
        <f t="shared" ref="I317:I323" si="20">IF(ISBLANK(H317), "", "k")</f>
        <v>k</v>
      </c>
      <c r="J317">
        <v>19.5</v>
      </c>
      <c r="K317" s="4" t="s">
        <v>91</v>
      </c>
      <c r="L317">
        <v>0</v>
      </c>
      <c r="M317">
        <v>315</v>
      </c>
      <c r="N317" t="s">
        <v>366</v>
      </c>
      <c r="R317" t="s">
        <v>799</v>
      </c>
    </row>
    <row r="318" spans="1:18">
      <c r="A318" t="s">
        <v>368</v>
      </c>
      <c r="B318" t="s">
        <v>19</v>
      </c>
      <c r="C318" t="s">
        <v>74</v>
      </c>
      <c r="D318" t="s">
        <v>757</v>
      </c>
      <c r="E318">
        <f t="shared" si="16"/>
        <v>5</v>
      </c>
      <c r="F318">
        <f t="shared" si="17"/>
        <v>2012</v>
      </c>
      <c r="G318" t="s">
        <v>25</v>
      </c>
      <c r="I318" t="str">
        <f t="shared" si="20"/>
        <v/>
      </c>
      <c r="J318">
        <v>30.1</v>
      </c>
      <c r="K318" s="4" t="s">
        <v>801</v>
      </c>
      <c r="L318">
        <v>0</v>
      </c>
      <c r="M318">
        <v>1038</v>
      </c>
      <c r="N318" t="s">
        <v>370</v>
      </c>
      <c r="R318" t="s">
        <v>802</v>
      </c>
    </row>
    <row r="319" spans="1:18">
      <c r="A319" t="s">
        <v>291</v>
      </c>
      <c r="B319" t="s">
        <v>19</v>
      </c>
      <c r="C319" t="s">
        <v>74</v>
      </c>
      <c r="D319" t="s">
        <v>757</v>
      </c>
      <c r="E319">
        <f t="shared" si="16"/>
        <v>5</v>
      </c>
      <c r="F319">
        <f t="shared" si="17"/>
        <v>2012</v>
      </c>
      <c r="G319" t="s">
        <v>25</v>
      </c>
      <c r="H319" s="4">
        <v>10.6</v>
      </c>
      <c r="I319" t="str">
        <f t="shared" si="20"/>
        <v>k</v>
      </c>
      <c r="J319">
        <v>28.3</v>
      </c>
      <c r="K319" s="4" t="s">
        <v>36</v>
      </c>
      <c r="L319">
        <v>0</v>
      </c>
      <c r="M319">
        <v>904</v>
      </c>
      <c r="N319" t="s">
        <v>294</v>
      </c>
      <c r="R319" t="s">
        <v>803</v>
      </c>
    </row>
    <row r="320" spans="1:18">
      <c r="A320" t="s">
        <v>387</v>
      </c>
      <c r="B320" t="s">
        <v>19</v>
      </c>
      <c r="C320" t="s">
        <v>74</v>
      </c>
      <c r="D320" t="s">
        <v>757</v>
      </c>
      <c r="E320">
        <f t="shared" si="16"/>
        <v>5</v>
      </c>
      <c r="F320">
        <f t="shared" si="17"/>
        <v>2012</v>
      </c>
      <c r="G320" t="s">
        <v>21</v>
      </c>
      <c r="H320" s="4">
        <v>7.6</v>
      </c>
      <c r="I320" t="str">
        <f t="shared" si="20"/>
        <v>k</v>
      </c>
      <c r="J320">
        <v>21.8</v>
      </c>
      <c r="K320" s="4" t="s">
        <v>186</v>
      </c>
      <c r="L320">
        <v>0</v>
      </c>
      <c r="M320">
        <v>410</v>
      </c>
      <c r="N320" t="s">
        <v>389</v>
      </c>
      <c r="R320" t="s">
        <v>799</v>
      </c>
    </row>
    <row r="321" spans="1:18">
      <c r="A321" t="s">
        <v>391</v>
      </c>
      <c r="B321" t="s">
        <v>19</v>
      </c>
      <c r="C321" t="s">
        <v>74</v>
      </c>
      <c r="D321" t="s">
        <v>757</v>
      </c>
      <c r="E321">
        <f t="shared" si="16"/>
        <v>5</v>
      </c>
      <c r="F321">
        <f t="shared" si="17"/>
        <v>2012</v>
      </c>
      <c r="G321" t="s">
        <v>25</v>
      </c>
      <c r="I321" t="str">
        <f t="shared" si="20"/>
        <v/>
      </c>
      <c r="J321">
        <v>31.8</v>
      </c>
      <c r="K321" s="4" t="s">
        <v>256</v>
      </c>
      <c r="L321">
        <v>0</v>
      </c>
      <c r="M321">
        <v>1184</v>
      </c>
      <c r="N321" t="s">
        <v>392</v>
      </c>
      <c r="R321" t="s">
        <v>804</v>
      </c>
    </row>
    <row r="322" spans="1:18">
      <c r="A322" t="s">
        <v>396</v>
      </c>
      <c r="B322" t="s">
        <v>19</v>
      </c>
      <c r="C322" t="s">
        <v>74</v>
      </c>
      <c r="D322" t="s">
        <v>757</v>
      </c>
      <c r="E322">
        <f t="shared" ref="E322:E385" si="21">MONTH(D322)</f>
        <v>5</v>
      </c>
      <c r="F322">
        <f t="shared" ref="F322:F385" si="22">YEAR(D322)</f>
        <v>2012</v>
      </c>
      <c r="G322" t="s">
        <v>25</v>
      </c>
      <c r="I322" t="str">
        <f t="shared" si="20"/>
        <v/>
      </c>
      <c r="J322">
        <v>33</v>
      </c>
      <c r="K322" s="4" t="s">
        <v>472</v>
      </c>
      <c r="L322">
        <v>0</v>
      </c>
      <c r="M322">
        <v>1276</v>
      </c>
      <c r="N322" t="s">
        <v>398</v>
      </c>
      <c r="R322" t="s">
        <v>805</v>
      </c>
    </row>
    <row r="323" spans="1:18">
      <c r="A323" t="s">
        <v>400</v>
      </c>
      <c r="B323" t="s">
        <v>19</v>
      </c>
      <c r="C323" t="s">
        <v>74</v>
      </c>
      <c r="D323" t="s">
        <v>757</v>
      </c>
      <c r="E323">
        <f t="shared" si="21"/>
        <v>5</v>
      </c>
      <c r="F323">
        <f t="shared" si="22"/>
        <v>2012</v>
      </c>
      <c r="G323" t="s">
        <v>25</v>
      </c>
      <c r="H323" s="4">
        <v>7.6</v>
      </c>
      <c r="I323" t="str">
        <f t="shared" si="20"/>
        <v>k</v>
      </c>
      <c r="J323">
        <v>21.4</v>
      </c>
      <c r="K323" s="4" t="s">
        <v>806</v>
      </c>
      <c r="L323">
        <v>0</v>
      </c>
      <c r="M323">
        <v>446</v>
      </c>
      <c r="N323" t="s">
        <v>402</v>
      </c>
      <c r="R323" t="s">
        <v>807</v>
      </c>
    </row>
    <row r="324" spans="1:18">
      <c r="A324" t="s">
        <v>52</v>
      </c>
      <c r="B324" t="s">
        <v>19</v>
      </c>
      <c r="C324" t="s">
        <v>74</v>
      </c>
      <c r="D324" t="s">
        <v>757</v>
      </c>
      <c r="E324">
        <f t="shared" si="21"/>
        <v>5</v>
      </c>
      <c r="F324">
        <f t="shared" si="22"/>
        <v>2012</v>
      </c>
      <c r="G324" t="s">
        <v>25</v>
      </c>
      <c r="H324" s="4">
        <v>15.7</v>
      </c>
      <c r="I324" t="s">
        <v>35</v>
      </c>
      <c r="L324">
        <v>0</v>
      </c>
      <c r="N324" t="s">
        <v>54</v>
      </c>
      <c r="R324" t="s">
        <v>808</v>
      </c>
    </row>
    <row r="325" spans="1:18">
      <c r="A325" t="s">
        <v>406</v>
      </c>
      <c r="B325" t="s">
        <v>19</v>
      </c>
      <c r="C325" t="s">
        <v>74</v>
      </c>
      <c r="D325" t="s">
        <v>757</v>
      </c>
      <c r="E325">
        <f t="shared" si="21"/>
        <v>5</v>
      </c>
      <c r="F325">
        <f t="shared" si="22"/>
        <v>2012</v>
      </c>
      <c r="G325" t="s">
        <v>25</v>
      </c>
      <c r="H325" s="4">
        <v>7.6</v>
      </c>
      <c r="I325" t="str">
        <f>IF(ISBLANK(H325), "", "k")</f>
        <v>k</v>
      </c>
      <c r="J325">
        <v>21.4</v>
      </c>
      <c r="K325" s="4" t="s">
        <v>362</v>
      </c>
      <c r="L325">
        <v>0</v>
      </c>
      <c r="M325">
        <v>385</v>
      </c>
      <c r="N325" t="s">
        <v>408</v>
      </c>
      <c r="R325" t="s">
        <v>809</v>
      </c>
    </row>
    <row r="326" spans="1:18">
      <c r="A326" t="s">
        <v>56</v>
      </c>
      <c r="B326" t="s">
        <v>19</v>
      </c>
      <c r="C326" t="s">
        <v>74</v>
      </c>
      <c r="D326" t="s">
        <v>757</v>
      </c>
      <c r="E326">
        <f t="shared" si="21"/>
        <v>5</v>
      </c>
      <c r="F326">
        <f t="shared" si="22"/>
        <v>2012</v>
      </c>
      <c r="G326" t="s">
        <v>25</v>
      </c>
      <c r="H326" s="4" t="s">
        <v>810</v>
      </c>
      <c r="I326" t="s">
        <v>35</v>
      </c>
      <c r="J326">
        <v>31.2</v>
      </c>
      <c r="K326" s="4" t="s">
        <v>572</v>
      </c>
      <c r="L326">
        <v>0</v>
      </c>
      <c r="M326">
        <v>1130</v>
      </c>
      <c r="N326" t="s">
        <v>59</v>
      </c>
      <c r="R326" t="s">
        <v>811</v>
      </c>
    </row>
    <row r="327" spans="1:18">
      <c r="A327" t="s">
        <v>90</v>
      </c>
      <c r="B327" t="s">
        <v>19</v>
      </c>
      <c r="C327" t="s">
        <v>74</v>
      </c>
      <c r="D327" t="s">
        <v>757</v>
      </c>
      <c r="E327">
        <f t="shared" si="21"/>
        <v>5</v>
      </c>
      <c r="F327">
        <f t="shared" si="22"/>
        <v>2012</v>
      </c>
      <c r="G327" t="s">
        <v>21</v>
      </c>
      <c r="H327" s="4" t="s">
        <v>812</v>
      </c>
      <c r="I327" t="s">
        <v>35</v>
      </c>
      <c r="J327">
        <v>29.3</v>
      </c>
      <c r="K327" s="4">
        <v>34.200000000000003</v>
      </c>
      <c r="L327">
        <v>0</v>
      </c>
      <c r="M327">
        <v>953</v>
      </c>
      <c r="N327" t="s">
        <v>92</v>
      </c>
      <c r="R327" t="s">
        <v>813</v>
      </c>
    </row>
    <row r="328" spans="1:18">
      <c r="A328" t="s">
        <v>106</v>
      </c>
      <c r="B328" t="s">
        <v>19</v>
      </c>
      <c r="C328" t="s">
        <v>74</v>
      </c>
      <c r="D328" t="s">
        <v>757</v>
      </c>
      <c r="E328">
        <f t="shared" si="21"/>
        <v>5</v>
      </c>
      <c r="F328">
        <f t="shared" si="22"/>
        <v>2012</v>
      </c>
      <c r="G328" t="s">
        <v>25</v>
      </c>
      <c r="H328" s="4">
        <v>8.6</v>
      </c>
      <c r="I328" t="str">
        <f>IF(ISBLANK(H328), "", "k")</f>
        <v>k</v>
      </c>
      <c r="J328">
        <v>24.4</v>
      </c>
      <c r="K328" s="4" t="s">
        <v>814</v>
      </c>
      <c r="L328">
        <v>0</v>
      </c>
      <c r="M328">
        <v>604</v>
      </c>
      <c r="N328" t="s">
        <v>108</v>
      </c>
      <c r="R328" t="s">
        <v>815</v>
      </c>
    </row>
    <row r="329" spans="1:18">
      <c r="A329" t="s">
        <v>119</v>
      </c>
      <c r="B329" t="s">
        <v>19</v>
      </c>
      <c r="C329" t="s">
        <v>74</v>
      </c>
      <c r="D329" t="s">
        <v>757</v>
      </c>
      <c r="E329">
        <f t="shared" si="21"/>
        <v>5</v>
      </c>
      <c r="F329">
        <f t="shared" si="22"/>
        <v>2012</v>
      </c>
      <c r="G329" t="s">
        <v>25</v>
      </c>
      <c r="I329" t="str">
        <f>IF(ISBLANK(H329), "", "k")</f>
        <v/>
      </c>
      <c r="J329">
        <v>39.5</v>
      </c>
      <c r="K329" s="4" t="s">
        <v>816</v>
      </c>
      <c r="L329">
        <v>0</v>
      </c>
      <c r="M329">
        <v>2193</v>
      </c>
      <c r="N329" s="42">
        <v>6707714</v>
      </c>
      <c r="R329" t="s">
        <v>802</v>
      </c>
    </row>
    <row r="330" spans="1:18">
      <c r="A330" t="s">
        <v>125</v>
      </c>
      <c r="B330" t="s">
        <v>19</v>
      </c>
      <c r="C330" t="s">
        <v>74</v>
      </c>
      <c r="D330" t="s">
        <v>757</v>
      </c>
      <c r="E330">
        <f t="shared" si="21"/>
        <v>5</v>
      </c>
      <c r="F330">
        <f t="shared" si="22"/>
        <v>2012</v>
      </c>
      <c r="G330" t="s">
        <v>25</v>
      </c>
      <c r="H330" s="4" t="s">
        <v>810</v>
      </c>
      <c r="I330" t="s">
        <v>35</v>
      </c>
      <c r="J330">
        <v>35</v>
      </c>
      <c r="K330" s="4" t="s">
        <v>212</v>
      </c>
      <c r="L330">
        <v>0</v>
      </c>
      <c r="M330">
        <v>1654</v>
      </c>
      <c r="N330" t="s">
        <v>128</v>
      </c>
      <c r="R330" t="s">
        <v>817</v>
      </c>
    </row>
    <row r="331" spans="1:18">
      <c r="A331" t="s">
        <v>136</v>
      </c>
      <c r="B331" t="s">
        <v>19</v>
      </c>
      <c r="C331" t="s">
        <v>74</v>
      </c>
      <c r="D331" t="s">
        <v>757</v>
      </c>
      <c r="E331">
        <f t="shared" si="21"/>
        <v>5</v>
      </c>
      <c r="F331">
        <f t="shared" si="22"/>
        <v>2012</v>
      </c>
      <c r="G331" t="s">
        <v>21</v>
      </c>
      <c r="H331" s="4" t="s">
        <v>818</v>
      </c>
      <c r="I331" t="s">
        <v>35</v>
      </c>
      <c r="J331">
        <v>30.3</v>
      </c>
      <c r="K331" s="4" t="s">
        <v>248</v>
      </c>
      <c r="L331">
        <v>0</v>
      </c>
      <c r="M331">
        <v>1079</v>
      </c>
      <c r="R331" t="s">
        <v>819</v>
      </c>
    </row>
    <row r="332" spans="1:18">
      <c r="A332" t="s">
        <v>144</v>
      </c>
      <c r="B332" t="s">
        <v>19</v>
      </c>
      <c r="C332" t="s">
        <v>74</v>
      </c>
      <c r="D332" t="s">
        <v>757</v>
      </c>
      <c r="E332">
        <f t="shared" si="21"/>
        <v>5</v>
      </c>
      <c r="F332">
        <f t="shared" si="22"/>
        <v>2012</v>
      </c>
      <c r="G332" t="s">
        <v>25</v>
      </c>
      <c r="I332" t="str">
        <f>IF(ISBLANK(H332), "", "k")</f>
        <v/>
      </c>
      <c r="J332">
        <v>46.5</v>
      </c>
      <c r="K332" s="4" t="s">
        <v>820</v>
      </c>
      <c r="L332">
        <v>0</v>
      </c>
      <c r="M332">
        <v>4101</v>
      </c>
      <c r="N332" t="s">
        <v>146</v>
      </c>
      <c r="R332" t="s">
        <v>821</v>
      </c>
    </row>
    <row r="333" spans="1:18">
      <c r="A333" t="s">
        <v>156</v>
      </c>
      <c r="B333" t="s">
        <v>19</v>
      </c>
      <c r="C333" t="s">
        <v>74</v>
      </c>
      <c r="D333" t="s">
        <v>797</v>
      </c>
      <c r="E333">
        <f t="shared" si="21"/>
        <v>5</v>
      </c>
      <c r="F333">
        <f t="shared" si="22"/>
        <v>2012</v>
      </c>
      <c r="G333" t="s">
        <v>25</v>
      </c>
      <c r="H333" s="4">
        <v>15.7</v>
      </c>
      <c r="I333" t="s">
        <v>35</v>
      </c>
      <c r="J333">
        <v>45.5</v>
      </c>
      <c r="K333" s="4" t="s">
        <v>646</v>
      </c>
      <c r="L333">
        <v>0</v>
      </c>
      <c r="M333">
        <v>3271</v>
      </c>
      <c r="N333" t="s">
        <v>158</v>
      </c>
      <c r="R333" t="s">
        <v>822</v>
      </c>
    </row>
    <row r="334" spans="1:18">
      <c r="A334" t="s">
        <v>162</v>
      </c>
      <c r="B334" t="s">
        <v>19</v>
      </c>
      <c r="C334" t="s">
        <v>74</v>
      </c>
      <c r="D334" t="s">
        <v>757</v>
      </c>
      <c r="E334">
        <f t="shared" si="21"/>
        <v>5</v>
      </c>
      <c r="F334">
        <f t="shared" si="22"/>
        <v>2012</v>
      </c>
      <c r="G334" t="s">
        <v>21</v>
      </c>
      <c r="I334" t="str">
        <f>IF(ISBLANK(H334), "", "k")</f>
        <v/>
      </c>
      <c r="J334">
        <v>31</v>
      </c>
      <c r="K334" s="4" t="s">
        <v>823</v>
      </c>
      <c r="L334">
        <v>0</v>
      </c>
      <c r="M334">
        <v>1176</v>
      </c>
      <c r="N334" t="s">
        <v>164</v>
      </c>
      <c r="R334" t="s">
        <v>824</v>
      </c>
    </row>
    <row r="335" spans="1:18">
      <c r="A335" t="s">
        <v>181</v>
      </c>
      <c r="B335" t="s">
        <v>19</v>
      </c>
      <c r="C335" t="s">
        <v>74</v>
      </c>
      <c r="D335" t="s">
        <v>757</v>
      </c>
      <c r="E335">
        <f t="shared" si="21"/>
        <v>5</v>
      </c>
      <c r="F335">
        <f t="shared" si="22"/>
        <v>2012</v>
      </c>
      <c r="G335" t="s">
        <v>21</v>
      </c>
      <c r="I335" t="str">
        <f>IF(ISBLANK(H335), "", "k")</f>
        <v/>
      </c>
      <c r="J335">
        <v>31.8</v>
      </c>
      <c r="K335" s="4" t="s">
        <v>248</v>
      </c>
      <c r="L335">
        <v>0</v>
      </c>
      <c r="M335">
        <v>1218</v>
      </c>
      <c r="N335" s="42" t="s">
        <v>183</v>
      </c>
      <c r="R335" t="s">
        <v>804</v>
      </c>
    </row>
    <row r="336" spans="1:18">
      <c r="A336" t="s">
        <v>192</v>
      </c>
      <c r="B336" t="s">
        <v>19</v>
      </c>
      <c r="C336" t="s">
        <v>74</v>
      </c>
      <c r="D336" t="s">
        <v>757</v>
      </c>
      <c r="E336">
        <f t="shared" si="21"/>
        <v>5</v>
      </c>
      <c r="F336">
        <f t="shared" si="22"/>
        <v>2012</v>
      </c>
      <c r="G336" t="s">
        <v>21</v>
      </c>
      <c r="H336" s="4">
        <v>15.7</v>
      </c>
      <c r="I336" t="s">
        <v>35</v>
      </c>
      <c r="J336">
        <v>32</v>
      </c>
      <c r="K336" s="4" t="s">
        <v>825</v>
      </c>
      <c r="L336">
        <v>0</v>
      </c>
      <c r="M336">
        <v>1325</v>
      </c>
      <c r="N336" s="42">
        <v>6708199</v>
      </c>
      <c r="R336" t="s">
        <v>826</v>
      </c>
    </row>
    <row r="337" spans="1:18">
      <c r="A337" t="s">
        <v>198</v>
      </c>
      <c r="B337" t="s">
        <v>19</v>
      </c>
      <c r="C337" t="s">
        <v>74</v>
      </c>
      <c r="D337" t="s">
        <v>757</v>
      </c>
      <c r="E337">
        <f t="shared" si="21"/>
        <v>5</v>
      </c>
      <c r="F337">
        <f t="shared" si="22"/>
        <v>2012</v>
      </c>
      <c r="G337" t="s">
        <v>25</v>
      </c>
      <c r="H337" s="4" t="s">
        <v>810</v>
      </c>
      <c r="I337" t="s">
        <v>35</v>
      </c>
      <c r="J337">
        <v>31</v>
      </c>
      <c r="K337" s="4" t="s">
        <v>193</v>
      </c>
      <c r="L337">
        <v>0</v>
      </c>
      <c r="M337">
        <v>1095</v>
      </c>
      <c r="N337" t="s">
        <v>200</v>
      </c>
      <c r="R337" t="s">
        <v>827</v>
      </c>
    </row>
    <row r="338" spans="1:18">
      <c r="A338" t="s">
        <v>202</v>
      </c>
      <c r="B338" t="s">
        <v>19</v>
      </c>
      <c r="C338" t="s">
        <v>74</v>
      </c>
      <c r="D338" t="s">
        <v>757</v>
      </c>
      <c r="E338">
        <f t="shared" si="21"/>
        <v>5</v>
      </c>
      <c r="F338">
        <f t="shared" si="22"/>
        <v>2012</v>
      </c>
      <c r="G338" t="s">
        <v>25</v>
      </c>
      <c r="I338" t="str">
        <f>IF(ISBLANK(H338), "", "k")</f>
        <v/>
      </c>
      <c r="J338">
        <v>34.5</v>
      </c>
      <c r="K338" s="4" t="s">
        <v>248</v>
      </c>
      <c r="L338">
        <v>0</v>
      </c>
      <c r="M338">
        <v>1608</v>
      </c>
      <c r="N338" t="s">
        <v>204</v>
      </c>
      <c r="R338" t="s">
        <v>802</v>
      </c>
    </row>
    <row r="339" spans="1:18">
      <c r="A339" t="s">
        <v>460</v>
      </c>
      <c r="B339" t="s">
        <v>19</v>
      </c>
      <c r="C339" t="s">
        <v>74</v>
      </c>
      <c r="D339" t="s">
        <v>757</v>
      </c>
      <c r="E339">
        <f t="shared" si="21"/>
        <v>5</v>
      </c>
      <c r="F339">
        <f t="shared" si="22"/>
        <v>2012</v>
      </c>
      <c r="G339" t="s">
        <v>25</v>
      </c>
      <c r="H339" s="4" t="s">
        <v>812</v>
      </c>
      <c r="I339" t="s">
        <v>35</v>
      </c>
      <c r="J339">
        <v>30.5</v>
      </c>
      <c r="K339" s="4" t="s">
        <v>828</v>
      </c>
      <c r="L339">
        <v>0</v>
      </c>
      <c r="M339">
        <v>1078</v>
      </c>
      <c r="N339" t="s">
        <v>462</v>
      </c>
      <c r="R339" t="s">
        <v>826</v>
      </c>
    </row>
    <row r="340" spans="1:18">
      <c r="A340" t="s">
        <v>213</v>
      </c>
      <c r="B340" t="s">
        <v>19</v>
      </c>
      <c r="C340" t="s">
        <v>74</v>
      </c>
      <c r="D340" t="s">
        <v>757</v>
      </c>
      <c r="E340">
        <f t="shared" si="21"/>
        <v>5</v>
      </c>
      <c r="F340">
        <f t="shared" si="22"/>
        <v>2012</v>
      </c>
      <c r="G340" t="s">
        <v>25</v>
      </c>
      <c r="I340" t="str">
        <f t="shared" ref="I340:I347" si="23">IF(ISBLANK(H340), "", "k")</f>
        <v/>
      </c>
      <c r="J340">
        <v>36.299999999999997</v>
      </c>
      <c r="K340" s="4" t="s">
        <v>829</v>
      </c>
      <c r="L340">
        <v>0</v>
      </c>
      <c r="M340">
        <v>1963</v>
      </c>
      <c r="N340" t="s">
        <v>215</v>
      </c>
      <c r="R340" t="s">
        <v>826</v>
      </c>
    </row>
    <row r="341" spans="1:18">
      <c r="A341" t="s">
        <v>217</v>
      </c>
      <c r="B341" t="s">
        <v>19</v>
      </c>
      <c r="C341" t="s">
        <v>74</v>
      </c>
      <c r="D341" t="s">
        <v>757</v>
      </c>
      <c r="E341">
        <f t="shared" si="21"/>
        <v>5</v>
      </c>
      <c r="F341">
        <f t="shared" si="22"/>
        <v>2012</v>
      </c>
      <c r="G341" t="s">
        <v>21</v>
      </c>
      <c r="I341" t="str">
        <f t="shared" si="23"/>
        <v/>
      </c>
      <c r="J341">
        <v>36.200000000000003</v>
      </c>
      <c r="K341" s="4" t="s">
        <v>212</v>
      </c>
      <c r="L341">
        <v>0</v>
      </c>
      <c r="M341">
        <v>1430</v>
      </c>
      <c r="N341" t="s">
        <v>219</v>
      </c>
      <c r="R341" t="s">
        <v>830</v>
      </c>
    </row>
    <row r="342" spans="1:18">
      <c r="A342" t="s">
        <v>221</v>
      </c>
      <c r="B342" t="s">
        <v>19</v>
      </c>
      <c r="C342" t="s">
        <v>74</v>
      </c>
      <c r="D342" t="s">
        <v>757</v>
      </c>
      <c r="E342">
        <f t="shared" si="21"/>
        <v>5</v>
      </c>
      <c r="F342">
        <f t="shared" si="22"/>
        <v>2012</v>
      </c>
      <c r="G342" t="s">
        <v>25</v>
      </c>
      <c r="I342" t="str">
        <f t="shared" si="23"/>
        <v/>
      </c>
      <c r="J342">
        <v>42.2</v>
      </c>
      <c r="K342" s="4" t="s">
        <v>324</v>
      </c>
      <c r="L342">
        <v>0</v>
      </c>
      <c r="M342">
        <v>2690</v>
      </c>
      <c r="N342" t="s">
        <v>223</v>
      </c>
      <c r="R342" t="s">
        <v>802</v>
      </c>
    </row>
    <row r="343" spans="1:18">
      <c r="A343" t="s">
        <v>274</v>
      </c>
      <c r="B343" t="s">
        <v>19</v>
      </c>
      <c r="C343" t="s">
        <v>74</v>
      </c>
      <c r="D343" t="s">
        <v>757</v>
      </c>
      <c r="E343">
        <f t="shared" si="21"/>
        <v>5</v>
      </c>
      <c r="F343">
        <f t="shared" si="22"/>
        <v>2012</v>
      </c>
      <c r="G343" t="s">
        <v>21</v>
      </c>
      <c r="H343" s="4">
        <v>9.6</v>
      </c>
      <c r="I343" t="str">
        <f t="shared" si="23"/>
        <v>k</v>
      </c>
      <c r="J343">
        <v>24.9</v>
      </c>
      <c r="K343" s="4" t="s">
        <v>831</v>
      </c>
      <c r="L343">
        <v>0</v>
      </c>
      <c r="M343">
        <v>620</v>
      </c>
      <c r="N343" s="42" t="s">
        <v>512</v>
      </c>
      <c r="R343" t="s">
        <v>811</v>
      </c>
    </row>
    <row r="344" spans="1:18">
      <c r="A344" t="s">
        <v>281</v>
      </c>
      <c r="B344" t="s">
        <v>19</v>
      </c>
      <c r="C344" t="s">
        <v>74</v>
      </c>
      <c r="D344" t="s">
        <v>757</v>
      </c>
      <c r="E344">
        <f t="shared" si="21"/>
        <v>5</v>
      </c>
      <c r="F344">
        <f t="shared" si="22"/>
        <v>2012</v>
      </c>
      <c r="G344" t="s">
        <v>21</v>
      </c>
      <c r="I344" t="str">
        <f t="shared" si="23"/>
        <v/>
      </c>
      <c r="J344">
        <v>34</v>
      </c>
      <c r="L344">
        <v>0</v>
      </c>
      <c r="M344">
        <v>1455</v>
      </c>
      <c r="N344" t="s">
        <v>282</v>
      </c>
      <c r="R344" t="s">
        <v>439</v>
      </c>
    </row>
    <row r="345" spans="1:18">
      <c r="A345" t="s">
        <v>518</v>
      </c>
      <c r="B345" t="s">
        <v>19</v>
      </c>
      <c r="C345" t="s">
        <v>74</v>
      </c>
      <c r="D345" t="s">
        <v>757</v>
      </c>
      <c r="E345">
        <f t="shared" si="21"/>
        <v>5</v>
      </c>
      <c r="F345">
        <f t="shared" si="22"/>
        <v>2012</v>
      </c>
      <c r="G345" t="s">
        <v>25</v>
      </c>
      <c r="H345" s="4">
        <v>9.6</v>
      </c>
      <c r="I345" t="str">
        <f t="shared" si="23"/>
        <v>k</v>
      </c>
      <c r="J345">
        <v>24.9</v>
      </c>
      <c r="K345" s="4" t="s">
        <v>278</v>
      </c>
      <c r="L345">
        <v>0</v>
      </c>
      <c r="M345">
        <v>586</v>
      </c>
      <c r="N345" t="s">
        <v>519</v>
      </c>
      <c r="R345" t="s">
        <v>802</v>
      </c>
    </row>
    <row r="346" spans="1:18">
      <c r="A346" t="s">
        <v>541</v>
      </c>
      <c r="B346" t="s">
        <v>19</v>
      </c>
      <c r="C346" t="s">
        <v>74</v>
      </c>
      <c r="D346" t="s">
        <v>757</v>
      </c>
      <c r="E346">
        <f t="shared" si="21"/>
        <v>5</v>
      </c>
      <c r="F346">
        <f t="shared" si="22"/>
        <v>2012</v>
      </c>
      <c r="G346" t="s">
        <v>21</v>
      </c>
      <c r="H346" s="4">
        <v>9.6</v>
      </c>
      <c r="I346" t="str">
        <f t="shared" si="23"/>
        <v>k</v>
      </c>
      <c r="J346">
        <v>25.5</v>
      </c>
      <c r="K346" s="4" t="s">
        <v>614</v>
      </c>
      <c r="L346">
        <v>0</v>
      </c>
      <c r="M346">
        <v>630</v>
      </c>
      <c r="N346" t="s">
        <v>543</v>
      </c>
      <c r="R346" t="s">
        <v>799</v>
      </c>
    </row>
    <row r="347" spans="1:18">
      <c r="A347" t="s">
        <v>603</v>
      </c>
      <c r="B347" t="s">
        <v>19</v>
      </c>
      <c r="C347" t="s">
        <v>74</v>
      </c>
      <c r="D347" t="s">
        <v>757</v>
      </c>
      <c r="E347">
        <f t="shared" si="21"/>
        <v>5</v>
      </c>
      <c r="F347">
        <f t="shared" si="22"/>
        <v>2012</v>
      </c>
      <c r="G347" t="s">
        <v>25</v>
      </c>
      <c r="H347" s="4">
        <v>7.6</v>
      </c>
      <c r="I347" t="str">
        <f t="shared" si="23"/>
        <v>k</v>
      </c>
      <c r="J347">
        <v>22.2</v>
      </c>
      <c r="K347" s="4" t="s">
        <v>244</v>
      </c>
      <c r="L347">
        <v>0</v>
      </c>
      <c r="M347">
        <v>440</v>
      </c>
      <c r="N347" t="s">
        <v>605</v>
      </c>
      <c r="R347" t="s">
        <v>832</v>
      </c>
    </row>
    <row r="348" spans="1:18">
      <c r="A348" t="s">
        <v>649</v>
      </c>
      <c r="B348" t="s">
        <v>19</v>
      </c>
      <c r="C348" t="s">
        <v>74</v>
      </c>
      <c r="D348" t="s">
        <v>757</v>
      </c>
      <c r="E348">
        <f t="shared" si="21"/>
        <v>5</v>
      </c>
      <c r="F348">
        <f t="shared" si="22"/>
        <v>2012</v>
      </c>
      <c r="G348" t="s">
        <v>21</v>
      </c>
      <c r="H348" s="4" t="s">
        <v>415</v>
      </c>
      <c r="I348" t="s">
        <v>35</v>
      </c>
      <c r="J348">
        <v>22.5</v>
      </c>
      <c r="K348" s="4" t="s">
        <v>709</v>
      </c>
      <c r="L348">
        <v>0</v>
      </c>
      <c r="M348">
        <v>504</v>
      </c>
      <c r="N348" t="s">
        <v>650</v>
      </c>
      <c r="R348" t="s">
        <v>799</v>
      </c>
    </row>
    <row r="349" spans="1:18">
      <c r="A349" t="s">
        <v>610</v>
      </c>
      <c r="B349" t="s">
        <v>19</v>
      </c>
      <c r="C349" t="s">
        <v>74</v>
      </c>
      <c r="D349" t="s">
        <v>757</v>
      </c>
      <c r="E349">
        <f t="shared" si="21"/>
        <v>5</v>
      </c>
      <c r="F349">
        <f t="shared" si="22"/>
        <v>2012</v>
      </c>
      <c r="G349" t="s">
        <v>21</v>
      </c>
      <c r="H349" s="4">
        <v>7.6</v>
      </c>
      <c r="I349" t="str">
        <f>IF(ISBLANK(H349), "", "k")</f>
        <v>k</v>
      </c>
      <c r="J349">
        <v>20.8</v>
      </c>
      <c r="K349" s="4" t="s">
        <v>362</v>
      </c>
      <c r="L349">
        <v>0</v>
      </c>
      <c r="M349">
        <v>375</v>
      </c>
      <c r="R349" t="s">
        <v>815</v>
      </c>
    </row>
    <row r="350" spans="1:18">
      <c r="A350" t="s">
        <v>622</v>
      </c>
      <c r="B350" t="s">
        <v>19</v>
      </c>
      <c r="C350" t="s">
        <v>74</v>
      </c>
      <c r="D350" t="s">
        <v>757</v>
      </c>
      <c r="E350">
        <f t="shared" si="21"/>
        <v>5</v>
      </c>
      <c r="F350">
        <f t="shared" si="22"/>
        <v>2012</v>
      </c>
      <c r="G350" t="s">
        <v>25</v>
      </c>
      <c r="H350" s="4" t="s">
        <v>699</v>
      </c>
      <c r="I350" t="s">
        <v>35</v>
      </c>
      <c r="J350">
        <v>26.2</v>
      </c>
      <c r="K350" s="4" t="s">
        <v>49</v>
      </c>
      <c r="L350">
        <v>0</v>
      </c>
      <c r="M350">
        <v>810</v>
      </c>
      <c r="N350" t="s">
        <v>623</v>
      </c>
      <c r="R350" t="s">
        <v>833</v>
      </c>
    </row>
    <row r="351" spans="1:18">
      <c r="A351" t="s">
        <v>657</v>
      </c>
      <c r="B351" t="s">
        <v>19</v>
      </c>
      <c r="C351" t="s">
        <v>74</v>
      </c>
      <c r="D351" t="s">
        <v>757</v>
      </c>
      <c r="E351">
        <f t="shared" si="21"/>
        <v>5</v>
      </c>
      <c r="F351">
        <f t="shared" si="22"/>
        <v>2012</v>
      </c>
      <c r="G351" t="s">
        <v>21</v>
      </c>
      <c r="H351" s="4" t="s">
        <v>682</v>
      </c>
      <c r="I351" t="s">
        <v>35</v>
      </c>
      <c r="J351">
        <v>21</v>
      </c>
      <c r="K351" s="4" t="s">
        <v>521</v>
      </c>
      <c r="L351">
        <v>0</v>
      </c>
      <c r="M351">
        <v>378</v>
      </c>
      <c r="N351" t="s">
        <v>659</v>
      </c>
      <c r="R351" t="s">
        <v>815</v>
      </c>
    </row>
    <row r="352" spans="1:18">
      <c r="A352" t="s">
        <v>834</v>
      </c>
      <c r="B352" t="s">
        <v>19</v>
      </c>
      <c r="C352" t="s">
        <v>20</v>
      </c>
      <c r="D352" t="s">
        <v>757</v>
      </c>
      <c r="E352">
        <f t="shared" si="21"/>
        <v>5</v>
      </c>
      <c r="F352">
        <f t="shared" si="22"/>
        <v>2012</v>
      </c>
      <c r="G352" t="s">
        <v>21</v>
      </c>
      <c r="H352" s="4" t="s">
        <v>835</v>
      </c>
      <c r="I352" t="s">
        <v>35</v>
      </c>
      <c r="J352">
        <v>21.6</v>
      </c>
      <c r="K352" s="4" t="s">
        <v>836</v>
      </c>
      <c r="L352">
        <v>0</v>
      </c>
      <c r="M352">
        <v>410</v>
      </c>
      <c r="N352" t="s">
        <v>837</v>
      </c>
      <c r="R352" t="s">
        <v>838</v>
      </c>
    </row>
    <row r="353" spans="1:18">
      <c r="A353" t="s">
        <v>681</v>
      </c>
      <c r="B353" t="s">
        <v>19</v>
      </c>
      <c r="C353" t="s">
        <v>74</v>
      </c>
      <c r="D353" t="s">
        <v>839</v>
      </c>
      <c r="E353">
        <f t="shared" si="21"/>
        <v>5</v>
      </c>
      <c r="F353">
        <f t="shared" si="22"/>
        <v>2016</v>
      </c>
      <c r="G353" t="s">
        <v>21</v>
      </c>
      <c r="H353" s="4" t="s">
        <v>717</v>
      </c>
      <c r="I353" t="s">
        <v>35</v>
      </c>
      <c r="J353">
        <v>25.8</v>
      </c>
      <c r="K353" s="4" t="s">
        <v>350</v>
      </c>
      <c r="L353">
        <v>0</v>
      </c>
      <c r="M353">
        <v>661</v>
      </c>
      <c r="N353" t="s">
        <v>684</v>
      </c>
      <c r="R353" t="s">
        <v>225</v>
      </c>
    </row>
    <row r="354" spans="1:18">
      <c r="A354" t="s">
        <v>686</v>
      </c>
      <c r="B354" t="s">
        <v>19</v>
      </c>
      <c r="C354" t="s">
        <v>74</v>
      </c>
      <c r="D354" t="s">
        <v>839</v>
      </c>
      <c r="E354">
        <f t="shared" si="21"/>
        <v>5</v>
      </c>
      <c r="F354">
        <f t="shared" si="22"/>
        <v>2016</v>
      </c>
      <c r="G354" t="s">
        <v>25</v>
      </c>
      <c r="I354" t="str">
        <f>IF(ISBLANK(H354), "", "k")</f>
        <v/>
      </c>
      <c r="J354">
        <v>35.5</v>
      </c>
      <c r="K354" s="4" t="s">
        <v>840</v>
      </c>
      <c r="L354">
        <v>0</v>
      </c>
      <c r="M354">
        <v>1585</v>
      </c>
      <c r="N354" t="s">
        <v>687</v>
      </c>
      <c r="R354" t="s">
        <v>225</v>
      </c>
    </row>
    <row r="355" spans="1:18">
      <c r="A355" t="s">
        <v>760</v>
      </c>
      <c r="B355" t="s">
        <v>19</v>
      </c>
      <c r="C355" t="s">
        <v>74</v>
      </c>
      <c r="D355" t="s">
        <v>841</v>
      </c>
      <c r="E355">
        <f t="shared" si="21"/>
        <v>6</v>
      </c>
      <c r="F355">
        <f t="shared" si="22"/>
        <v>2016</v>
      </c>
      <c r="G355" t="s">
        <v>25</v>
      </c>
      <c r="H355" s="4" t="s">
        <v>496</v>
      </c>
      <c r="I355" t="s">
        <v>35</v>
      </c>
      <c r="J355">
        <v>26.6</v>
      </c>
      <c r="K355" s="4" t="s">
        <v>842</v>
      </c>
      <c r="L355">
        <v>0</v>
      </c>
      <c r="M355">
        <v>705</v>
      </c>
      <c r="N355" t="s">
        <v>762</v>
      </c>
      <c r="Q355" t="s">
        <v>843</v>
      </c>
      <c r="R355" t="s">
        <v>844</v>
      </c>
    </row>
    <row r="356" spans="1:18">
      <c r="A356" t="s">
        <v>760</v>
      </c>
      <c r="B356" t="s">
        <v>19</v>
      </c>
      <c r="C356" t="s">
        <v>74</v>
      </c>
      <c r="D356" t="s">
        <v>845</v>
      </c>
      <c r="E356">
        <f t="shared" si="21"/>
        <v>9</v>
      </c>
      <c r="F356">
        <f t="shared" si="22"/>
        <v>2016</v>
      </c>
      <c r="G356" t="s">
        <v>25</v>
      </c>
      <c r="H356" s="4" t="s">
        <v>846</v>
      </c>
      <c r="I356" t="s">
        <v>35</v>
      </c>
      <c r="J356">
        <v>25.7</v>
      </c>
      <c r="K356" s="4" t="s">
        <v>441</v>
      </c>
      <c r="L356">
        <v>0</v>
      </c>
      <c r="M356">
        <v>625</v>
      </c>
      <c r="N356" t="s">
        <v>762</v>
      </c>
      <c r="Q356" t="s">
        <v>847</v>
      </c>
      <c r="R356" t="s">
        <v>848</v>
      </c>
    </row>
    <row r="357" spans="1:18">
      <c r="A357" t="s">
        <v>764</v>
      </c>
      <c r="B357" t="s">
        <v>19</v>
      </c>
      <c r="C357" t="s">
        <v>74</v>
      </c>
      <c r="D357" t="s">
        <v>839</v>
      </c>
      <c r="E357">
        <f t="shared" si="21"/>
        <v>5</v>
      </c>
      <c r="F357">
        <f t="shared" si="22"/>
        <v>2016</v>
      </c>
      <c r="G357" t="s">
        <v>25</v>
      </c>
      <c r="H357" s="4" t="s">
        <v>496</v>
      </c>
      <c r="I357" t="s">
        <v>35</v>
      </c>
      <c r="J357">
        <v>23.6</v>
      </c>
      <c r="K357" s="4" t="s">
        <v>831</v>
      </c>
      <c r="L357">
        <v>0</v>
      </c>
      <c r="M357">
        <v>585</v>
      </c>
      <c r="N357" t="s">
        <v>765</v>
      </c>
      <c r="Q357" t="s">
        <v>849</v>
      </c>
      <c r="R357" t="s">
        <v>850</v>
      </c>
    </row>
    <row r="358" spans="1:18">
      <c r="A358" t="s">
        <v>764</v>
      </c>
      <c r="B358" t="s">
        <v>19</v>
      </c>
      <c r="C358" t="s">
        <v>74</v>
      </c>
      <c r="D358" t="s">
        <v>841</v>
      </c>
      <c r="E358">
        <f t="shared" si="21"/>
        <v>6</v>
      </c>
      <c r="F358">
        <f t="shared" si="22"/>
        <v>2016</v>
      </c>
      <c r="G358" t="s">
        <v>25</v>
      </c>
      <c r="H358" s="4" t="s">
        <v>496</v>
      </c>
      <c r="I358" t="s">
        <v>35</v>
      </c>
      <c r="J358">
        <v>25.3</v>
      </c>
      <c r="K358" s="4" t="s">
        <v>264</v>
      </c>
      <c r="L358">
        <v>0</v>
      </c>
      <c r="M358">
        <v>585</v>
      </c>
      <c r="N358" t="s">
        <v>765</v>
      </c>
      <c r="Q358" t="s">
        <v>851</v>
      </c>
      <c r="R358" t="s">
        <v>852</v>
      </c>
    </row>
    <row r="359" spans="1:18">
      <c r="A359" t="s">
        <v>767</v>
      </c>
      <c r="B359" t="s">
        <v>19</v>
      </c>
      <c r="C359" t="s">
        <v>74</v>
      </c>
      <c r="D359" t="s">
        <v>839</v>
      </c>
      <c r="E359">
        <f t="shared" si="21"/>
        <v>5</v>
      </c>
      <c r="F359">
        <f t="shared" si="22"/>
        <v>2016</v>
      </c>
      <c r="G359" t="s">
        <v>21</v>
      </c>
      <c r="H359" s="4">
        <v>7.7</v>
      </c>
      <c r="I359" t="str">
        <f>IF(ISBLANK(H359), "", "k")</f>
        <v>k</v>
      </c>
      <c r="J359">
        <v>22.2</v>
      </c>
      <c r="K359" s="4" t="s">
        <v>853</v>
      </c>
      <c r="L359">
        <v>0</v>
      </c>
      <c r="M359">
        <v>480</v>
      </c>
      <c r="N359" s="44" t="s">
        <v>769</v>
      </c>
      <c r="R359" t="s">
        <v>587</v>
      </c>
    </row>
    <row r="360" spans="1:18">
      <c r="A360" t="s">
        <v>773</v>
      </c>
      <c r="B360" t="s">
        <v>19</v>
      </c>
      <c r="C360" t="s">
        <v>74</v>
      </c>
      <c r="D360" t="s">
        <v>841</v>
      </c>
      <c r="E360">
        <f t="shared" si="21"/>
        <v>6</v>
      </c>
      <c r="F360">
        <f t="shared" si="22"/>
        <v>2016</v>
      </c>
      <c r="G360" t="s">
        <v>25</v>
      </c>
      <c r="H360" s="4" t="s">
        <v>496</v>
      </c>
      <c r="I360" t="s">
        <v>35</v>
      </c>
      <c r="J360">
        <v>28.3</v>
      </c>
      <c r="K360" s="4" t="s">
        <v>854</v>
      </c>
      <c r="L360">
        <v>0</v>
      </c>
      <c r="M360">
        <v>935</v>
      </c>
      <c r="N360" t="s">
        <v>774</v>
      </c>
      <c r="Q360" t="s">
        <v>855</v>
      </c>
      <c r="R360" t="s">
        <v>856</v>
      </c>
    </row>
    <row r="361" spans="1:18">
      <c r="A361" t="s">
        <v>781</v>
      </c>
      <c r="B361" t="s">
        <v>19</v>
      </c>
      <c r="C361" t="s">
        <v>74</v>
      </c>
      <c r="D361" t="s">
        <v>839</v>
      </c>
      <c r="E361">
        <f t="shared" si="21"/>
        <v>5</v>
      </c>
      <c r="F361">
        <f t="shared" si="22"/>
        <v>2016</v>
      </c>
      <c r="G361" t="s">
        <v>25</v>
      </c>
      <c r="H361" s="4" t="s">
        <v>496</v>
      </c>
      <c r="I361" t="s">
        <v>35</v>
      </c>
      <c r="J361">
        <v>26.6</v>
      </c>
      <c r="K361" s="4" t="s">
        <v>154</v>
      </c>
      <c r="L361">
        <v>0</v>
      </c>
      <c r="M361">
        <v>843</v>
      </c>
      <c r="N361" t="s">
        <v>782</v>
      </c>
      <c r="R361" t="s">
        <v>857</v>
      </c>
    </row>
    <row r="362" spans="1:18">
      <c r="A362" t="s">
        <v>784</v>
      </c>
      <c r="B362" t="s">
        <v>19</v>
      </c>
      <c r="C362" t="s">
        <v>74</v>
      </c>
      <c r="D362" t="s">
        <v>839</v>
      </c>
      <c r="E362">
        <f t="shared" si="21"/>
        <v>5</v>
      </c>
      <c r="F362">
        <f t="shared" si="22"/>
        <v>2016</v>
      </c>
      <c r="G362" t="s">
        <v>21</v>
      </c>
      <c r="H362" s="4">
        <v>7.7</v>
      </c>
      <c r="I362" t="str">
        <f>IF(ISBLANK(H362), "", "k")</f>
        <v>k</v>
      </c>
      <c r="J362">
        <v>22.5</v>
      </c>
      <c r="K362" s="4" t="s">
        <v>836</v>
      </c>
      <c r="L362">
        <v>0</v>
      </c>
      <c r="M362">
        <v>474</v>
      </c>
      <c r="N362" t="s">
        <v>785</v>
      </c>
      <c r="R362" t="s">
        <v>858</v>
      </c>
    </row>
    <row r="363" spans="1:18">
      <c r="A363" t="s">
        <v>791</v>
      </c>
      <c r="B363" t="s">
        <v>19</v>
      </c>
      <c r="C363" t="s">
        <v>74</v>
      </c>
      <c r="D363" t="s">
        <v>859</v>
      </c>
      <c r="E363">
        <f t="shared" si="21"/>
        <v>5</v>
      </c>
      <c r="F363">
        <f t="shared" si="22"/>
        <v>2016</v>
      </c>
      <c r="G363" t="s">
        <v>25</v>
      </c>
      <c r="H363" s="4">
        <v>7.7</v>
      </c>
      <c r="I363" t="str">
        <f>IF(ISBLANK(H363), "", "k")</f>
        <v>k</v>
      </c>
      <c r="J363">
        <v>20</v>
      </c>
      <c r="K363" s="4" t="s">
        <v>91</v>
      </c>
      <c r="L363">
        <v>0</v>
      </c>
      <c r="M363">
        <v>350</v>
      </c>
      <c r="N363" s="44" t="s">
        <v>792</v>
      </c>
      <c r="R363" t="s">
        <v>860</v>
      </c>
    </row>
    <row r="364" spans="1:18">
      <c r="A364" t="s">
        <v>791</v>
      </c>
      <c r="B364" t="s">
        <v>19</v>
      </c>
      <c r="C364" t="s">
        <v>74</v>
      </c>
      <c r="D364" t="s">
        <v>841</v>
      </c>
      <c r="E364">
        <f t="shared" si="21"/>
        <v>6</v>
      </c>
      <c r="F364">
        <f t="shared" si="22"/>
        <v>2016</v>
      </c>
      <c r="G364" t="s">
        <v>25</v>
      </c>
      <c r="H364" s="4">
        <v>7.8</v>
      </c>
      <c r="I364" t="str">
        <f>IF(ISBLANK(H364), "", "k")</f>
        <v>k</v>
      </c>
      <c r="J364">
        <v>20.5</v>
      </c>
      <c r="K364" s="4" t="s">
        <v>648</v>
      </c>
      <c r="L364">
        <v>0</v>
      </c>
      <c r="M364">
        <v>370</v>
      </c>
      <c r="N364" s="44" t="s">
        <v>792</v>
      </c>
      <c r="Q364" t="s">
        <v>861</v>
      </c>
      <c r="R364" t="s">
        <v>862</v>
      </c>
    </row>
    <row r="365" spans="1:18">
      <c r="A365" t="s">
        <v>863</v>
      </c>
      <c r="B365" t="s">
        <v>19</v>
      </c>
      <c r="C365" t="s">
        <v>20</v>
      </c>
      <c r="D365" t="s">
        <v>839</v>
      </c>
      <c r="E365">
        <f t="shared" si="21"/>
        <v>5</v>
      </c>
      <c r="F365">
        <f t="shared" si="22"/>
        <v>2016</v>
      </c>
      <c r="G365" t="s">
        <v>103</v>
      </c>
      <c r="H365" s="4">
        <v>0.7</v>
      </c>
      <c r="I365" t="str">
        <f>IF(ISBLANK(H365), "", "k")</f>
        <v>k</v>
      </c>
      <c r="J365">
        <v>10</v>
      </c>
      <c r="K365" s="4" t="s">
        <v>553</v>
      </c>
      <c r="L365">
        <v>0</v>
      </c>
      <c r="M365">
        <v>40</v>
      </c>
      <c r="R365" t="s">
        <v>864</v>
      </c>
    </row>
    <row r="366" spans="1:18">
      <c r="A366" t="s">
        <v>865</v>
      </c>
      <c r="B366" t="s">
        <v>19</v>
      </c>
      <c r="C366" t="s">
        <v>20</v>
      </c>
      <c r="D366" t="s">
        <v>839</v>
      </c>
      <c r="E366">
        <f t="shared" si="21"/>
        <v>5</v>
      </c>
      <c r="F366">
        <f t="shared" si="22"/>
        <v>2016</v>
      </c>
      <c r="G366" t="s">
        <v>21</v>
      </c>
      <c r="H366" s="4">
        <v>7.7</v>
      </c>
      <c r="I366" t="s">
        <v>35</v>
      </c>
      <c r="J366">
        <v>22.1</v>
      </c>
      <c r="K366" s="4" t="s">
        <v>866</v>
      </c>
      <c r="L366">
        <v>0</v>
      </c>
      <c r="M366">
        <v>430</v>
      </c>
      <c r="R366" t="s">
        <v>867</v>
      </c>
    </row>
    <row r="367" spans="1:18">
      <c r="A367" t="s">
        <v>865</v>
      </c>
      <c r="B367" t="s">
        <v>19</v>
      </c>
      <c r="C367" t="s">
        <v>74</v>
      </c>
      <c r="D367" t="s">
        <v>841</v>
      </c>
      <c r="E367">
        <f t="shared" si="21"/>
        <v>6</v>
      </c>
      <c r="F367">
        <f t="shared" si="22"/>
        <v>2016</v>
      </c>
      <c r="G367" t="s">
        <v>21</v>
      </c>
      <c r="H367" s="4">
        <v>7.8</v>
      </c>
      <c r="I367" t="s">
        <v>35</v>
      </c>
      <c r="J367">
        <v>22.5</v>
      </c>
      <c r="K367" s="4" t="s">
        <v>806</v>
      </c>
      <c r="L367">
        <v>0</v>
      </c>
      <c r="M367">
        <v>415</v>
      </c>
      <c r="Q367" t="s">
        <v>868</v>
      </c>
      <c r="R367" t="s">
        <v>869</v>
      </c>
    </row>
    <row r="368" spans="1:18">
      <c r="A368" t="s">
        <v>793</v>
      </c>
      <c r="B368" t="s">
        <v>19</v>
      </c>
      <c r="C368" t="s">
        <v>74</v>
      </c>
      <c r="D368" t="s">
        <v>845</v>
      </c>
      <c r="E368">
        <f t="shared" si="21"/>
        <v>9</v>
      </c>
      <c r="F368">
        <f t="shared" si="22"/>
        <v>2016</v>
      </c>
      <c r="G368" t="s">
        <v>25</v>
      </c>
      <c r="I368" t="str">
        <f>IF(ISBLANK(H368), "", "k")</f>
        <v/>
      </c>
      <c r="J368">
        <v>25.9</v>
      </c>
      <c r="K368" s="4" t="s">
        <v>870</v>
      </c>
      <c r="L368">
        <v>0</v>
      </c>
      <c r="M368">
        <v>710</v>
      </c>
      <c r="N368" t="s">
        <v>795</v>
      </c>
      <c r="Q368" t="s">
        <v>871</v>
      </c>
      <c r="R368" t="s">
        <v>872</v>
      </c>
    </row>
    <row r="369" spans="1:18">
      <c r="A369" t="s">
        <v>873</v>
      </c>
      <c r="B369" t="s">
        <v>19</v>
      </c>
      <c r="C369" t="s">
        <v>20</v>
      </c>
      <c r="D369" t="s">
        <v>839</v>
      </c>
      <c r="E369">
        <f t="shared" si="21"/>
        <v>5</v>
      </c>
      <c r="F369">
        <f t="shared" si="22"/>
        <v>2016</v>
      </c>
      <c r="G369" t="s">
        <v>21</v>
      </c>
      <c r="H369" s="4">
        <v>3.7</v>
      </c>
      <c r="I369" t="s">
        <v>35</v>
      </c>
      <c r="J369">
        <v>16.600000000000001</v>
      </c>
      <c r="K369" s="4" t="s">
        <v>746</v>
      </c>
      <c r="L369">
        <v>0</v>
      </c>
      <c r="M369">
        <v>202</v>
      </c>
      <c r="R369" t="s">
        <v>874</v>
      </c>
    </row>
    <row r="370" spans="1:18">
      <c r="A370" t="s">
        <v>875</v>
      </c>
      <c r="B370" t="s">
        <v>19</v>
      </c>
      <c r="D370" t="s">
        <v>839</v>
      </c>
      <c r="E370">
        <f t="shared" si="21"/>
        <v>5</v>
      </c>
      <c r="F370">
        <f t="shared" si="22"/>
        <v>2016</v>
      </c>
      <c r="G370" t="s">
        <v>103</v>
      </c>
      <c r="H370" s="4">
        <v>0.7</v>
      </c>
      <c r="I370" t="str">
        <f>IF(ISBLANK(H370), "", "k")</f>
        <v>k</v>
      </c>
      <c r="J370">
        <v>10</v>
      </c>
      <c r="K370" s="4" t="s">
        <v>553</v>
      </c>
      <c r="L370">
        <v>0</v>
      </c>
      <c r="M370">
        <v>28.5</v>
      </c>
      <c r="R370" t="s">
        <v>876</v>
      </c>
    </row>
    <row r="371" spans="1:18">
      <c r="A371" t="s">
        <v>33</v>
      </c>
      <c r="B371" t="s">
        <v>19</v>
      </c>
      <c r="C371" t="s">
        <v>74</v>
      </c>
      <c r="D371" t="s">
        <v>877</v>
      </c>
      <c r="E371">
        <f t="shared" si="21"/>
        <v>6</v>
      </c>
      <c r="F371">
        <f t="shared" si="22"/>
        <v>2016</v>
      </c>
      <c r="G371" t="s">
        <v>21</v>
      </c>
      <c r="H371" s="4">
        <v>19.8</v>
      </c>
      <c r="I371" t="s">
        <v>35</v>
      </c>
      <c r="J371">
        <v>34.299999999999997</v>
      </c>
      <c r="K371" s="4" t="s">
        <v>332</v>
      </c>
      <c r="L371">
        <v>0</v>
      </c>
      <c r="M371">
        <v>1365</v>
      </c>
      <c r="N371" t="s">
        <v>37</v>
      </c>
      <c r="Q371" t="s">
        <v>878</v>
      </c>
      <c r="R371" t="s">
        <v>879</v>
      </c>
    </row>
    <row r="372" spans="1:18">
      <c r="A372" t="s">
        <v>880</v>
      </c>
      <c r="B372" t="s">
        <v>19</v>
      </c>
      <c r="C372" t="s">
        <v>20</v>
      </c>
      <c r="D372" t="s">
        <v>839</v>
      </c>
      <c r="E372">
        <f t="shared" si="21"/>
        <v>5</v>
      </c>
      <c r="F372">
        <f t="shared" si="22"/>
        <v>2016</v>
      </c>
      <c r="G372" t="s">
        <v>21</v>
      </c>
      <c r="H372" s="4">
        <v>8.6999999999999993</v>
      </c>
      <c r="I372" t="s">
        <v>35</v>
      </c>
      <c r="J372">
        <v>22.9</v>
      </c>
      <c r="K372" s="4" t="s">
        <v>881</v>
      </c>
      <c r="L372">
        <v>0</v>
      </c>
      <c r="M372">
        <v>565</v>
      </c>
      <c r="N372" t="s">
        <v>882</v>
      </c>
      <c r="Q372" t="s">
        <v>883</v>
      </c>
      <c r="R372" t="s">
        <v>884</v>
      </c>
    </row>
    <row r="373" spans="1:18">
      <c r="A373" t="s">
        <v>343</v>
      </c>
      <c r="B373" t="s">
        <v>19</v>
      </c>
      <c r="C373" t="s">
        <v>74</v>
      </c>
      <c r="D373" t="s">
        <v>839</v>
      </c>
      <c r="E373">
        <f t="shared" si="21"/>
        <v>5</v>
      </c>
      <c r="F373">
        <f t="shared" si="22"/>
        <v>2016</v>
      </c>
      <c r="G373" t="s">
        <v>21</v>
      </c>
      <c r="H373" s="4">
        <v>10.7</v>
      </c>
      <c r="I373" t="str">
        <f>IF(ISBLANK(H373), "", "k")</f>
        <v>k</v>
      </c>
      <c r="J373">
        <v>23.7</v>
      </c>
      <c r="K373" s="4" t="s">
        <v>885</v>
      </c>
      <c r="L373">
        <v>0</v>
      </c>
      <c r="M373">
        <v>495</v>
      </c>
      <c r="N373" t="s">
        <v>346</v>
      </c>
      <c r="Q373" t="s">
        <v>886</v>
      </c>
      <c r="R373" t="s">
        <v>887</v>
      </c>
    </row>
    <row r="374" spans="1:18">
      <c r="A374" t="s">
        <v>39</v>
      </c>
      <c r="B374" t="s">
        <v>19</v>
      </c>
      <c r="C374" t="s">
        <v>74</v>
      </c>
      <c r="D374" t="s">
        <v>839</v>
      </c>
      <c r="E374">
        <f t="shared" si="21"/>
        <v>5</v>
      </c>
      <c r="F374">
        <f t="shared" si="22"/>
        <v>2016</v>
      </c>
      <c r="G374" t="s">
        <v>21</v>
      </c>
      <c r="H374" s="4">
        <v>19.7</v>
      </c>
      <c r="I374" t="s">
        <v>35</v>
      </c>
      <c r="J374">
        <v>33.299999999999997</v>
      </c>
      <c r="K374" s="4" t="s">
        <v>888</v>
      </c>
      <c r="L374">
        <v>0</v>
      </c>
      <c r="M374">
        <v>1224</v>
      </c>
      <c r="N374" t="s">
        <v>41</v>
      </c>
      <c r="R374" t="s">
        <v>225</v>
      </c>
    </row>
    <row r="375" spans="1:18">
      <c r="A375" t="s">
        <v>889</v>
      </c>
      <c r="B375" t="s">
        <v>19</v>
      </c>
      <c r="C375" t="s">
        <v>20</v>
      </c>
      <c r="D375" t="s">
        <v>839</v>
      </c>
      <c r="E375">
        <f t="shared" si="21"/>
        <v>5</v>
      </c>
      <c r="F375">
        <f t="shared" si="22"/>
        <v>2016</v>
      </c>
      <c r="G375" t="s">
        <v>25</v>
      </c>
      <c r="H375" s="4" t="s">
        <v>482</v>
      </c>
      <c r="I375" t="s">
        <v>35</v>
      </c>
      <c r="J375">
        <v>21.7</v>
      </c>
      <c r="K375" s="4" t="s">
        <v>385</v>
      </c>
      <c r="L375">
        <v>0</v>
      </c>
      <c r="M375">
        <v>465</v>
      </c>
      <c r="N375" t="s">
        <v>890</v>
      </c>
      <c r="Q375" t="s">
        <v>891</v>
      </c>
      <c r="R375" t="s">
        <v>892</v>
      </c>
    </row>
    <row r="376" spans="1:18">
      <c r="A376" t="s">
        <v>357</v>
      </c>
      <c r="B376" t="s">
        <v>19</v>
      </c>
      <c r="C376" t="s">
        <v>74</v>
      </c>
      <c r="D376" t="s">
        <v>839</v>
      </c>
      <c r="E376">
        <f t="shared" si="21"/>
        <v>5</v>
      </c>
      <c r="F376">
        <f t="shared" si="22"/>
        <v>2016</v>
      </c>
      <c r="G376" t="s">
        <v>25</v>
      </c>
      <c r="H376" s="4" t="s">
        <v>893</v>
      </c>
      <c r="I376" t="s">
        <v>35</v>
      </c>
      <c r="J376">
        <v>32</v>
      </c>
      <c r="K376" s="4" t="s">
        <v>309</v>
      </c>
      <c r="L376">
        <v>0</v>
      </c>
      <c r="M376">
        <v>1411</v>
      </c>
      <c r="N376" t="s">
        <v>359</v>
      </c>
      <c r="Q376" t="s">
        <v>894</v>
      </c>
      <c r="R376" t="s">
        <v>895</v>
      </c>
    </row>
    <row r="377" spans="1:18">
      <c r="A377" t="s">
        <v>361</v>
      </c>
      <c r="B377" t="s">
        <v>19</v>
      </c>
      <c r="C377" t="s">
        <v>74</v>
      </c>
      <c r="D377" t="s">
        <v>839</v>
      </c>
      <c r="E377">
        <f t="shared" si="21"/>
        <v>5</v>
      </c>
      <c r="F377">
        <f t="shared" si="22"/>
        <v>2016</v>
      </c>
      <c r="G377" t="s">
        <v>21</v>
      </c>
      <c r="H377" s="4" t="s">
        <v>609</v>
      </c>
      <c r="I377" t="s">
        <v>35</v>
      </c>
      <c r="J377">
        <v>28.7</v>
      </c>
      <c r="K377" s="4" t="s">
        <v>182</v>
      </c>
      <c r="L377">
        <v>0</v>
      </c>
      <c r="M377">
        <v>985</v>
      </c>
      <c r="N377" t="s">
        <v>363</v>
      </c>
      <c r="Q377" t="s">
        <v>896</v>
      </c>
      <c r="R377" t="s">
        <v>897</v>
      </c>
    </row>
    <row r="378" spans="1:18">
      <c r="A378" t="s">
        <v>365</v>
      </c>
      <c r="B378" t="s">
        <v>19</v>
      </c>
      <c r="C378" t="s">
        <v>74</v>
      </c>
      <c r="D378" t="s">
        <v>839</v>
      </c>
      <c r="E378">
        <f t="shared" si="21"/>
        <v>5</v>
      </c>
      <c r="F378">
        <f t="shared" si="22"/>
        <v>2016</v>
      </c>
      <c r="G378" t="s">
        <v>25</v>
      </c>
      <c r="H378" s="4">
        <v>10.7</v>
      </c>
      <c r="I378" t="str">
        <f t="shared" ref="I378:I393" si="24">IF(ISBLANK(H378), "", "k")</f>
        <v>k</v>
      </c>
      <c r="J378">
        <v>26.5</v>
      </c>
      <c r="K378" s="4" t="s">
        <v>898</v>
      </c>
      <c r="L378">
        <v>0</v>
      </c>
      <c r="M378">
        <v>700</v>
      </c>
      <c r="N378" t="s">
        <v>366</v>
      </c>
      <c r="Q378" t="s">
        <v>899</v>
      </c>
      <c r="R378" t="s">
        <v>900</v>
      </c>
    </row>
    <row r="379" spans="1:18">
      <c r="A379" t="s">
        <v>365</v>
      </c>
      <c r="B379" t="s">
        <v>19</v>
      </c>
      <c r="C379" t="s">
        <v>74</v>
      </c>
      <c r="D379" t="s">
        <v>901</v>
      </c>
      <c r="E379">
        <f t="shared" si="21"/>
        <v>9</v>
      </c>
      <c r="F379">
        <f t="shared" si="22"/>
        <v>2016</v>
      </c>
      <c r="G379" t="s">
        <v>25</v>
      </c>
      <c r="H379" s="4">
        <v>10.9</v>
      </c>
      <c r="I379" t="str">
        <f t="shared" si="24"/>
        <v>k</v>
      </c>
      <c r="J379">
        <v>26.5</v>
      </c>
      <c r="K379" s="4" t="s">
        <v>312</v>
      </c>
      <c r="L379">
        <v>0</v>
      </c>
      <c r="M379">
        <v>805</v>
      </c>
      <c r="N379" t="s">
        <v>366</v>
      </c>
      <c r="Q379" t="s">
        <v>902</v>
      </c>
      <c r="R379" t="s">
        <v>903</v>
      </c>
    </row>
    <row r="380" spans="1:18">
      <c r="A380" t="s">
        <v>380</v>
      </c>
      <c r="B380" t="s">
        <v>19</v>
      </c>
      <c r="C380" t="s">
        <v>74</v>
      </c>
      <c r="D380" t="s">
        <v>841</v>
      </c>
      <c r="E380">
        <f t="shared" si="21"/>
        <v>6</v>
      </c>
      <c r="F380">
        <f t="shared" si="22"/>
        <v>2016</v>
      </c>
      <c r="G380" t="s">
        <v>21</v>
      </c>
      <c r="I380" t="str">
        <f t="shared" si="24"/>
        <v/>
      </c>
      <c r="J380">
        <v>33.5</v>
      </c>
      <c r="K380" s="4" t="s">
        <v>166</v>
      </c>
      <c r="L380">
        <v>0</v>
      </c>
      <c r="M380">
        <v>1260</v>
      </c>
      <c r="N380" s="42" t="s">
        <v>381</v>
      </c>
      <c r="Q380" t="s">
        <v>904</v>
      </c>
      <c r="R380" t="s">
        <v>905</v>
      </c>
    </row>
    <row r="381" spans="1:18">
      <c r="A381" t="s">
        <v>387</v>
      </c>
      <c r="B381" t="s">
        <v>19</v>
      </c>
      <c r="C381" t="s">
        <v>74</v>
      </c>
      <c r="D381" t="s">
        <v>839</v>
      </c>
      <c r="E381">
        <f t="shared" si="21"/>
        <v>5</v>
      </c>
      <c r="F381">
        <f t="shared" si="22"/>
        <v>2016</v>
      </c>
      <c r="G381" t="s">
        <v>21</v>
      </c>
      <c r="H381" s="4">
        <v>11.7</v>
      </c>
      <c r="I381" t="str">
        <f t="shared" si="24"/>
        <v>k</v>
      </c>
      <c r="J381">
        <v>25</v>
      </c>
      <c r="K381" s="4" t="s">
        <v>278</v>
      </c>
      <c r="L381">
        <v>0</v>
      </c>
      <c r="M381">
        <v>690</v>
      </c>
      <c r="N381" t="s">
        <v>389</v>
      </c>
      <c r="Q381" t="s">
        <v>906</v>
      </c>
      <c r="R381" t="s">
        <v>907</v>
      </c>
    </row>
    <row r="382" spans="1:18">
      <c r="A382" t="s">
        <v>391</v>
      </c>
      <c r="B382" t="s">
        <v>19</v>
      </c>
      <c r="C382" t="s">
        <v>74</v>
      </c>
      <c r="D382" t="s">
        <v>901</v>
      </c>
      <c r="E382">
        <f t="shared" si="21"/>
        <v>9</v>
      </c>
      <c r="F382">
        <f t="shared" si="22"/>
        <v>2016</v>
      </c>
      <c r="G382" t="s">
        <v>25</v>
      </c>
      <c r="I382" t="str">
        <f t="shared" si="24"/>
        <v/>
      </c>
      <c r="J382">
        <v>31.3</v>
      </c>
      <c r="K382" s="4" t="s">
        <v>569</v>
      </c>
      <c r="L382">
        <v>0</v>
      </c>
      <c r="M382">
        <v>1350</v>
      </c>
      <c r="N382" t="s">
        <v>392</v>
      </c>
      <c r="R382" t="s">
        <v>908</v>
      </c>
    </row>
    <row r="383" spans="1:18">
      <c r="A383" t="s">
        <v>909</v>
      </c>
      <c r="B383" t="s">
        <v>19</v>
      </c>
      <c r="C383" t="s">
        <v>20</v>
      </c>
      <c r="D383" t="s">
        <v>839</v>
      </c>
      <c r="E383">
        <f t="shared" si="21"/>
        <v>5</v>
      </c>
      <c r="F383">
        <f t="shared" si="22"/>
        <v>2016</v>
      </c>
      <c r="G383" t="s">
        <v>21</v>
      </c>
      <c r="I383" t="str">
        <f t="shared" si="24"/>
        <v/>
      </c>
      <c r="J383">
        <v>23.1</v>
      </c>
      <c r="K383" s="4" t="s">
        <v>718</v>
      </c>
      <c r="L383">
        <v>0</v>
      </c>
      <c r="M383">
        <v>560</v>
      </c>
      <c r="Q383" t="s">
        <v>910</v>
      </c>
      <c r="R383" t="s">
        <v>911</v>
      </c>
    </row>
    <row r="384" spans="1:18">
      <c r="A384" t="s">
        <v>48</v>
      </c>
      <c r="B384" t="s">
        <v>19</v>
      </c>
      <c r="C384" t="s">
        <v>74</v>
      </c>
      <c r="D384" t="s">
        <v>901</v>
      </c>
      <c r="E384">
        <f t="shared" si="21"/>
        <v>9</v>
      </c>
      <c r="F384">
        <f t="shared" si="22"/>
        <v>2016</v>
      </c>
      <c r="G384" t="s">
        <v>21</v>
      </c>
      <c r="I384" t="str">
        <f t="shared" si="24"/>
        <v/>
      </c>
      <c r="J384">
        <v>31</v>
      </c>
      <c r="K384" s="4" t="s">
        <v>209</v>
      </c>
      <c r="L384">
        <v>0</v>
      </c>
      <c r="M384">
        <v>1235</v>
      </c>
      <c r="N384" t="s">
        <v>50</v>
      </c>
      <c r="R384" t="s">
        <v>912</v>
      </c>
    </row>
    <row r="385" spans="1:18">
      <c r="A385" t="s">
        <v>913</v>
      </c>
      <c r="B385" t="s">
        <v>19</v>
      </c>
      <c r="C385" t="s">
        <v>20</v>
      </c>
      <c r="D385" t="s">
        <v>839</v>
      </c>
      <c r="E385">
        <f t="shared" si="21"/>
        <v>5</v>
      </c>
      <c r="F385">
        <f t="shared" si="22"/>
        <v>2016</v>
      </c>
      <c r="G385" t="s">
        <v>25</v>
      </c>
      <c r="I385" t="str">
        <f t="shared" si="24"/>
        <v/>
      </c>
      <c r="J385">
        <v>37</v>
      </c>
      <c r="K385" s="4" t="s">
        <v>914</v>
      </c>
      <c r="L385">
        <v>0</v>
      </c>
      <c r="M385">
        <v>1875</v>
      </c>
      <c r="Q385" t="s">
        <v>915</v>
      </c>
      <c r="R385" t="s">
        <v>916</v>
      </c>
    </row>
    <row r="386" spans="1:18">
      <c r="A386" t="s">
        <v>400</v>
      </c>
      <c r="B386" t="s">
        <v>19</v>
      </c>
      <c r="C386" t="s">
        <v>74</v>
      </c>
      <c r="D386" t="s">
        <v>839</v>
      </c>
      <c r="E386">
        <f t="shared" ref="E386:E449" si="25">MONTH(D386)</f>
        <v>5</v>
      </c>
      <c r="F386">
        <f t="shared" ref="F386:F449" si="26">YEAR(D386)</f>
        <v>2016</v>
      </c>
      <c r="G386" t="s">
        <v>25</v>
      </c>
      <c r="H386" s="4">
        <v>11.7</v>
      </c>
      <c r="I386" t="str">
        <f t="shared" si="24"/>
        <v>k</v>
      </c>
      <c r="J386">
        <v>24.7</v>
      </c>
      <c r="K386" s="4" t="s">
        <v>464</v>
      </c>
      <c r="L386">
        <v>0</v>
      </c>
      <c r="M386">
        <v>665</v>
      </c>
      <c r="N386" t="s">
        <v>402</v>
      </c>
      <c r="Q386" t="s">
        <v>917</v>
      </c>
      <c r="R386" t="s">
        <v>918</v>
      </c>
    </row>
    <row r="387" spans="1:18">
      <c r="A387" t="s">
        <v>400</v>
      </c>
      <c r="B387" t="s">
        <v>19</v>
      </c>
      <c r="C387" t="s">
        <v>74</v>
      </c>
      <c r="D387" t="s">
        <v>877</v>
      </c>
      <c r="E387">
        <f t="shared" si="25"/>
        <v>6</v>
      </c>
      <c r="F387">
        <f t="shared" si="26"/>
        <v>2016</v>
      </c>
      <c r="G387" t="s">
        <v>25</v>
      </c>
      <c r="H387" s="4">
        <v>11.8</v>
      </c>
      <c r="I387" t="str">
        <f t="shared" si="24"/>
        <v>k</v>
      </c>
      <c r="J387">
        <v>25.7</v>
      </c>
      <c r="K387" s="4" t="s">
        <v>919</v>
      </c>
      <c r="L387">
        <v>0</v>
      </c>
      <c r="M387">
        <v>680</v>
      </c>
      <c r="N387" t="s">
        <v>402</v>
      </c>
      <c r="Q387" t="s">
        <v>920</v>
      </c>
      <c r="R387" t="s">
        <v>921</v>
      </c>
    </row>
    <row r="388" spans="1:18">
      <c r="A388" t="s">
        <v>400</v>
      </c>
      <c r="B388" t="s">
        <v>19</v>
      </c>
      <c r="C388" t="s">
        <v>74</v>
      </c>
      <c r="D388" t="s">
        <v>841</v>
      </c>
      <c r="E388">
        <f t="shared" si="25"/>
        <v>6</v>
      </c>
      <c r="F388">
        <f t="shared" si="26"/>
        <v>2016</v>
      </c>
      <c r="G388" t="s">
        <v>25</v>
      </c>
      <c r="H388" s="4">
        <v>11.8</v>
      </c>
      <c r="I388" t="str">
        <f t="shared" si="24"/>
        <v>k</v>
      </c>
      <c r="J388">
        <v>25.7</v>
      </c>
      <c r="K388" s="4" t="s">
        <v>919</v>
      </c>
      <c r="L388">
        <v>0</v>
      </c>
      <c r="M388">
        <v>595</v>
      </c>
      <c r="N388" t="s">
        <v>402</v>
      </c>
      <c r="Q388" t="s">
        <v>920</v>
      </c>
      <c r="R388" t="s">
        <v>922</v>
      </c>
    </row>
    <row r="389" spans="1:18">
      <c r="A389" t="s">
        <v>923</v>
      </c>
      <c r="B389" t="s">
        <v>19</v>
      </c>
      <c r="C389" t="s">
        <v>20</v>
      </c>
      <c r="D389" t="s">
        <v>839</v>
      </c>
      <c r="E389">
        <f t="shared" si="25"/>
        <v>5</v>
      </c>
      <c r="F389">
        <f t="shared" si="26"/>
        <v>2016</v>
      </c>
      <c r="G389" t="s">
        <v>21</v>
      </c>
      <c r="I389" t="str">
        <f t="shared" si="24"/>
        <v/>
      </c>
      <c r="J389">
        <v>24.4</v>
      </c>
      <c r="K389" s="4" t="s">
        <v>924</v>
      </c>
      <c r="L389">
        <v>0</v>
      </c>
      <c r="M389">
        <v>585</v>
      </c>
      <c r="N389" t="s">
        <v>925</v>
      </c>
      <c r="Q389" t="s">
        <v>926</v>
      </c>
      <c r="R389" t="s">
        <v>927</v>
      </c>
    </row>
    <row r="390" spans="1:18">
      <c r="A390" t="s">
        <v>928</v>
      </c>
      <c r="B390" t="s">
        <v>19</v>
      </c>
      <c r="C390" t="s">
        <v>20</v>
      </c>
      <c r="D390" t="s">
        <v>839</v>
      </c>
      <c r="E390">
        <f t="shared" si="25"/>
        <v>5</v>
      </c>
      <c r="F390">
        <f t="shared" si="26"/>
        <v>2016</v>
      </c>
      <c r="G390" t="s">
        <v>21</v>
      </c>
      <c r="I390" t="str">
        <f t="shared" si="24"/>
        <v/>
      </c>
      <c r="J390">
        <v>21.5</v>
      </c>
      <c r="K390" s="4" t="s">
        <v>929</v>
      </c>
      <c r="L390">
        <v>0</v>
      </c>
      <c r="M390">
        <v>408</v>
      </c>
      <c r="R390" t="s">
        <v>930</v>
      </c>
    </row>
    <row r="391" spans="1:18">
      <c r="A391" t="s">
        <v>931</v>
      </c>
      <c r="B391" t="s">
        <v>19</v>
      </c>
      <c r="C391" t="s">
        <v>20</v>
      </c>
      <c r="D391" t="s">
        <v>839</v>
      </c>
      <c r="E391">
        <f t="shared" si="25"/>
        <v>5</v>
      </c>
      <c r="F391">
        <f t="shared" si="26"/>
        <v>2016</v>
      </c>
      <c r="G391" t="s">
        <v>25</v>
      </c>
      <c r="I391" t="str">
        <f t="shared" si="24"/>
        <v/>
      </c>
      <c r="J391">
        <v>27.3</v>
      </c>
      <c r="K391" s="4" t="s">
        <v>456</v>
      </c>
      <c r="L391">
        <v>0</v>
      </c>
      <c r="M391">
        <v>798</v>
      </c>
      <c r="R391" t="s">
        <v>932</v>
      </c>
    </row>
    <row r="392" spans="1:18">
      <c r="A392" t="s">
        <v>931</v>
      </c>
      <c r="B392" t="s">
        <v>19</v>
      </c>
      <c r="C392" t="s">
        <v>74</v>
      </c>
      <c r="D392" t="s">
        <v>841</v>
      </c>
      <c r="E392">
        <f t="shared" si="25"/>
        <v>6</v>
      </c>
      <c r="F392">
        <f t="shared" si="26"/>
        <v>2016</v>
      </c>
      <c r="G392" t="s">
        <v>25</v>
      </c>
      <c r="I392" t="str">
        <f t="shared" si="24"/>
        <v/>
      </c>
      <c r="J392">
        <v>27.7</v>
      </c>
      <c r="K392" s="4" t="s">
        <v>933</v>
      </c>
      <c r="L392">
        <v>0</v>
      </c>
      <c r="M392">
        <v>760</v>
      </c>
      <c r="Q392" t="s">
        <v>934</v>
      </c>
      <c r="R392" t="s">
        <v>935</v>
      </c>
    </row>
    <row r="393" spans="1:18">
      <c r="A393" t="s">
        <v>936</v>
      </c>
      <c r="B393" t="s">
        <v>19</v>
      </c>
      <c r="C393" t="s">
        <v>20</v>
      </c>
      <c r="D393" t="s">
        <v>839</v>
      </c>
      <c r="E393">
        <f t="shared" si="25"/>
        <v>5</v>
      </c>
      <c r="F393">
        <f t="shared" si="26"/>
        <v>2016</v>
      </c>
      <c r="G393" t="s">
        <v>25</v>
      </c>
      <c r="I393" t="str">
        <f t="shared" si="24"/>
        <v/>
      </c>
      <c r="J393">
        <v>25.7</v>
      </c>
      <c r="K393" s="4" t="s">
        <v>433</v>
      </c>
      <c r="L393">
        <v>0</v>
      </c>
      <c r="M393">
        <v>737</v>
      </c>
      <c r="N393" t="s">
        <v>937</v>
      </c>
      <c r="Q393" t="s">
        <v>938</v>
      </c>
      <c r="R393" t="s">
        <v>939</v>
      </c>
    </row>
    <row r="394" spans="1:18">
      <c r="A394" t="s">
        <v>936</v>
      </c>
      <c r="B394" t="s">
        <v>19</v>
      </c>
      <c r="C394" t="s">
        <v>74</v>
      </c>
      <c r="D394" t="s">
        <v>841</v>
      </c>
      <c r="E394">
        <f t="shared" si="25"/>
        <v>6</v>
      </c>
      <c r="F394">
        <f t="shared" si="26"/>
        <v>2016</v>
      </c>
      <c r="G394" t="s">
        <v>25</v>
      </c>
      <c r="J394">
        <v>27.8</v>
      </c>
      <c r="K394" s="4" t="s">
        <v>278</v>
      </c>
      <c r="L394">
        <v>0</v>
      </c>
      <c r="M394">
        <v>720</v>
      </c>
      <c r="N394" t="s">
        <v>937</v>
      </c>
      <c r="Q394" t="s">
        <v>940</v>
      </c>
      <c r="R394" t="s">
        <v>941</v>
      </c>
    </row>
    <row r="395" spans="1:18">
      <c r="A395" t="s">
        <v>70</v>
      </c>
      <c r="B395" t="s">
        <v>19</v>
      </c>
      <c r="C395" t="s">
        <v>74</v>
      </c>
      <c r="D395" t="s">
        <v>877</v>
      </c>
      <c r="E395">
        <f t="shared" si="25"/>
        <v>6</v>
      </c>
      <c r="F395">
        <f t="shared" si="26"/>
        <v>2016</v>
      </c>
      <c r="G395" t="s">
        <v>25</v>
      </c>
      <c r="I395" t="str">
        <f t="shared" ref="I395:I405" si="27">IF(ISBLANK(H395), "", "k")</f>
        <v/>
      </c>
      <c r="J395">
        <v>39.5</v>
      </c>
      <c r="K395" s="4" t="s">
        <v>942</v>
      </c>
      <c r="L395">
        <v>0</v>
      </c>
      <c r="M395">
        <v>2415</v>
      </c>
      <c r="N395" t="s">
        <v>72</v>
      </c>
      <c r="Q395" t="s">
        <v>943</v>
      </c>
      <c r="R395" t="s">
        <v>944</v>
      </c>
    </row>
    <row r="396" spans="1:18">
      <c r="A396" t="s">
        <v>945</v>
      </c>
      <c r="B396" t="s">
        <v>19</v>
      </c>
      <c r="C396" t="s">
        <v>20</v>
      </c>
      <c r="D396" t="s">
        <v>839</v>
      </c>
      <c r="E396">
        <f t="shared" si="25"/>
        <v>5</v>
      </c>
      <c r="F396">
        <f t="shared" si="26"/>
        <v>2016</v>
      </c>
      <c r="G396" t="s">
        <v>21</v>
      </c>
      <c r="I396" t="str">
        <f t="shared" si="27"/>
        <v/>
      </c>
      <c r="J396">
        <v>24.7</v>
      </c>
      <c r="K396" s="4" t="s">
        <v>946</v>
      </c>
      <c r="L396">
        <v>0</v>
      </c>
      <c r="M396">
        <v>565</v>
      </c>
      <c r="R396" t="s">
        <v>947</v>
      </c>
    </row>
    <row r="397" spans="1:18">
      <c r="A397" t="s">
        <v>948</v>
      </c>
      <c r="B397" t="s">
        <v>19</v>
      </c>
      <c r="C397" t="s">
        <v>20</v>
      </c>
      <c r="D397" t="s">
        <v>839</v>
      </c>
      <c r="E397">
        <f t="shared" si="25"/>
        <v>5</v>
      </c>
      <c r="F397">
        <f t="shared" si="26"/>
        <v>2016</v>
      </c>
      <c r="G397" t="s">
        <v>25</v>
      </c>
      <c r="I397" t="str">
        <f t="shared" si="27"/>
        <v/>
      </c>
      <c r="J397">
        <v>28.8</v>
      </c>
      <c r="K397" s="4" t="s">
        <v>949</v>
      </c>
      <c r="L397">
        <v>0</v>
      </c>
      <c r="M397">
        <v>1095</v>
      </c>
      <c r="N397" t="s">
        <v>950</v>
      </c>
      <c r="Q397" t="s">
        <v>951</v>
      </c>
      <c r="R397" t="s">
        <v>952</v>
      </c>
    </row>
    <row r="398" spans="1:18">
      <c r="A398" t="s">
        <v>953</v>
      </c>
      <c r="B398" t="s">
        <v>19</v>
      </c>
      <c r="C398" t="s">
        <v>20</v>
      </c>
      <c r="D398" t="s">
        <v>839</v>
      </c>
      <c r="E398">
        <f t="shared" si="25"/>
        <v>5</v>
      </c>
      <c r="F398">
        <f t="shared" si="26"/>
        <v>2016</v>
      </c>
      <c r="G398" t="s">
        <v>21</v>
      </c>
      <c r="I398" t="str">
        <f t="shared" si="27"/>
        <v/>
      </c>
      <c r="J398">
        <v>27</v>
      </c>
      <c r="K398" s="4" t="s">
        <v>954</v>
      </c>
      <c r="L398">
        <v>0</v>
      </c>
      <c r="M398">
        <v>827</v>
      </c>
      <c r="N398" t="s">
        <v>955</v>
      </c>
      <c r="R398" t="s">
        <v>956</v>
      </c>
    </row>
    <row r="399" spans="1:18">
      <c r="A399" t="s">
        <v>957</v>
      </c>
      <c r="B399" t="s">
        <v>19</v>
      </c>
      <c r="C399" t="s">
        <v>20</v>
      </c>
      <c r="D399" t="s">
        <v>839</v>
      </c>
      <c r="E399">
        <f t="shared" si="25"/>
        <v>5</v>
      </c>
      <c r="F399">
        <f t="shared" si="26"/>
        <v>2016</v>
      </c>
      <c r="G399" t="s">
        <v>21</v>
      </c>
      <c r="I399" t="str">
        <f t="shared" si="27"/>
        <v/>
      </c>
      <c r="J399">
        <v>26.5</v>
      </c>
      <c r="K399" s="4" t="s">
        <v>958</v>
      </c>
      <c r="L399">
        <v>0</v>
      </c>
      <c r="M399">
        <v>740</v>
      </c>
      <c r="R399" t="s">
        <v>959</v>
      </c>
    </row>
    <row r="400" spans="1:18">
      <c r="A400" t="s">
        <v>106</v>
      </c>
      <c r="B400" t="s">
        <v>19</v>
      </c>
      <c r="C400" t="s">
        <v>74</v>
      </c>
      <c r="D400" t="s">
        <v>839</v>
      </c>
      <c r="E400">
        <f t="shared" si="25"/>
        <v>5</v>
      </c>
      <c r="F400">
        <f t="shared" si="26"/>
        <v>2016</v>
      </c>
      <c r="G400" t="s">
        <v>25</v>
      </c>
      <c r="H400" s="4">
        <v>12.7</v>
      </c>
      <c r="I400" t="str">
        <f t="shared" si="27"/>
        <v>k</v>
      </c>
      <c r="J400">
        <v>28</v>
      </c>
      <c r="K400" s="4" t="s">
        <v>960</v>
      </c>
      <c r="L400">
        <v>0</v>
      </c>
      <c r="M400">
        <v>985</v>
      </c>
      <c r="N400" t="s">
        <v>108</v>
      </c>
      <c r="Q400" t="s">
        <v>961</v>
      </c>
      <c r="R400" t="s">
        <v>962</v>
      </c>
    </row>
    <row r="401" spans="1:18">
      <c r="A401" t="s">
        <v>963</v>
      </c>
      <c r="B401" t="s">
        <v>19</v>
      </c>
      <c r="C401" t="s">
        <v>20</v>
      </c>
      <c r="D401" t="s">
        <v>877</v>
      </c>
      <c r="E401">
        <f t="shared" si="25"/>
        <v>6</v>
      </c>
      <c r="F401">
        <f t="shared" si="26"/>
        <v>2016</v>
      </c>
      <c r="G401" t="s">
        <v>25</v>
      </c>
      <c r="I401" t="str">
        <f t="shared" si="27"/>
        <v/>
      </c>
      <c r="J401">
        <v>39.1</v>
      </c>
      <c r="K401" s="4" t="s">
        <v>76</v>
      </c>
      <c r="L401">
        <v>0</v>
      </c>
      <c r="M401">
        <v>2710</v>
      </c>
      <c r="N401" t="s">
        <v>964</v>
      </c>
      <c r="Q401" t="s">
        <v>965</v>
      </c>
      <c r="R401" t="s">
        <v>966</v>
      </c>
    </row>
    <row r="402" spans="1:18">
      <c r="A402" t="s">
        <v>963</v>
      </c>
      <c r="B402" t="s">
        <v>19</v>
      </c>
      <c r="C402" t="s">
        <v>74</v>
      </c>
      <c r="D402" t="s">
        <v>901</v>
      </c>
      <c r="E402">
        <f t="shared" si="25"/>
        <v>9</v>
      </c>
      <c r="F402">
        <f t="shared" si="26"/>
        <v>2016</v>
      </c>
      <c r="G402" t="s">
        <v>25</v>
      </c>
      <c r="I402" t="str">
        <f t="shared" si="27"/>
        <v/>
      </c>
      <c r="J402">
        <v>38.299999999999997</v>
      </c>
      <c r="K402" s="4" t="s">
        <v>816</v>
      </c>
      <c r="L402">
        <v>0</v>
      </c>
      <c r="M402">
        <v>2475</v>
      </c>
      <c r="N402" t="s">
        <v>964</v>
      </c>
      <c r="Q402" t="s">
        <v>967</v>
      </c>
      <c r="R402" t="s">
        <v>968</v>
      </c>
    </row>
    <row r="403" spans="1:18">
      <c r="A403" t="s">
        <v>119</v>
      </c>
      <c r="B403" t="s">
        <v>19</v>
      </c>
      <c r="C403" t="s">
        <v>74</v>
      </c>
      <c r="D403" t="s">
        <v>839</v>
      </c>
      <c r="E403">
        <f t="shared" si="25"/>
        <v>5</v>
      </c>
      <c r="F403">
        <f t="shared" si="26"/>
        <v>2016</v>
      </c>
      <c r="G403" t="s">
        <v>25</v>
      </c>
      <c r="I403" t="str">
        <f t="shared" si="27"/>
        <v/>
      </c>
      <c r="J403">
        <v>39.5</v>
      </c>
      <c r="K403" s="4" t="s">
        <v>969</v>
      </c>
      <c r="L403">
        <v>0</v>
      </c>
      <c r="M403">
        <v>2207</v>
      </c>
      <c r="N403" s="42">
        <v>6707714</v>
      </c>
      <c r="R403" t="s">
        <v>970</v>
      </c>
    </row>
    <row r="404" spans="1:18">
      <c r="A404" t="s">
        <v>119</v>
      </c>
      <c r="B404" t="s">
        <v>19</v>
      </c>
      <c r="C404" t="s">
        <v>74</v>
      </c>
      <c r="D404" t="s">
        <v>901</v>
      </c>
      <c r="E404">
        <f t="shared" si="25"/>
        <v>9</v>
      </c>
      <c r="F404">
        <f t="shared" si="26"/>
        <v>2016</v>
      </c>
      <c r="G404" t="s">
        <v>25</v>
      </c>
      <c r="I404" t="str">
        <f t="shared" si="27"/>
        <v/>
      </c>
      <c r="J404">
        <v>38.799999999999997</v>
      </c>
      <c r="K404" s="4" t="s">
        <v>971</v>
      </c>
      <c r="L404">
        <v>0</v>
      </c>
      <c r="M404">
        <v>2280</v>
      </c>
      <c r="N404" s="42">
        <v>6707714</v>
      </c>
      <c r="Q404" t="s">
        <v>972</v>
      </c>
      <c r="R404" t="s">
        <v>973</v>
      </c>
    </row>
    <row r="405" spans="1:18">
      <c r="A405" t="s">
        <v>974</v>
      </c>
      <c r="B405" t="s">
        <v>19</v>
      </c>
      <c r="C405" t="s">
        <v>20</v>
      </c>
      <c r="D405" t="s">
        <v>877</v>
      </c>
      <c r="E405">
        <f t="shared" si="25"/>
        <v>6</v>
      </c>
      <c r="F405">
        <f t="shared" si="26"/>
        <v>2016</v>
      </c>
      <c r="G405" t="s">
        <v>21</v>
      </c>
      <c r="I405" t="str">
        <f t="shared" si="27"/>
        <v/>
      </c>
      <c r="J405">
        <v>28.3</v>
      </c>
      <c r="K405" s="4" t="s">
        <v>643</v>
      </c>
      <c r="L405">
        <v>0</v>
      </c>
      <c r="M405">
        <v>855</v>
      </c>
      <c r="Q405" t="s">
        <v>975</v>
      </c>
      <c r="R405" t="s">
        <v>976</v>
      </c>
    </row>
    <row r="406" spans="1:18">
      <c r="A406" t="s">
        <v>125</v>
      </c>
      <c r="B406" t="s">
        <v>19</v>
      </c>
      <c r="C406" t="s">
        <v>74</v>
      </c>
      <c r="D406" t="s">
        <v>839</v>
      </c>
      <c r="E406">
        <f t="shared" si="25"/>
        <v>5</v>
      </c>
      <c r="F406">
        <f t="shared" si="26"/>
        <v>2016</v>
      </c>
      <c r="G406" t="s">
        <v>25</v>
      </c>
      <c r="H406" s="4" t="s">
        <v>977</v>
      </c>
      <c r="I406" t="s">
        <v>35</v>
      </c>
      <c r="J406">
        <v>35.700000000000003</v>
      </c>
      <c r="K406" s="4" t="s">
        <v>978</v>
      </c>
      <c r="L406">
        <v>0</v>
      </c>
      <c r="M406">
        <v>1680</v>
      </c>
      <c r="N406" t="s">
        <v>128</v>
      </c>
      <c r="Q406" t="s">
        <v>979</v>
      </c>
      <c r="R406" t="s">
        <v>980</v>
      </c>
    </row>
    <row r="407" spans="1:18">
      <c r="A407" t="s">
        <v>125</v>
      </c>
      <c r="B407" t="s">
        <v>19</v>
      </c>
      <c r="C407" t="s">
        <v>74</v>
      </c>
      <c r="D407" t="s">
        <v>841</v>
      </c>
      <c r="E407">
        <f t="shared" si="25"/>
        <v>6</v>
      </c>
      <c r="F407">
        <f t="shared" si="26"/>
        <v>2016</v>
      </c>
      <c r="G407" t="s">
        <v>25</v>
      </c>
      <c r="H407" s="4" t="s">
        <v>977</v>
      </c>
      <c r="I407" t="s">
        <v>35</v>
      </c>
      <c r="J407">
        <v>35.5</v>
      </c>
      <c r="K407" s="4" t="s">
        <v>981</v>
      </c>
      <c r="L407">
        <v>0</v>
      </c>
      <c r="M407">
        <v>1660</v>
      </c>
      <c r="N407" t="s">
        <v>128</v>
      </c>
      <c r="Q407" t="s">
        <v>982</v>
      </c>
      <c r="R407" t="s">
        <v>983</v>
      </c>
    </row>
    <row r="408" spans="1:18">
      <c r="A408" t="s">
        <v>125</v>
      </c>
      <c r="B408" t="s">
        <v>19</v>
      </c>
      <c r="C408" t="s">
        <v>74</v>
      </c>
      <c r="D408" t="s">
        <v>901</v>
      </c>
      <c r="E408">
        <f t="shared" si="25"/>
        <v>9</v>
      </c>
      <c r="F408">
        <f t="shared" si="26"/>
        <v>2016</v>
      </c>
      <c r="G408" t="s">
        <v>25</v>
      </c>
      <c r="H408" s="4" t="s">
        <v>984</v>
      </c>
      <c r="I408" t="s">
        <v>35</v>
      </c>
      <c r="J408">
        <v>34.799999999999997</v>
      </c>
      <c r="K408" s="4" t="s">
        <v>62</v>
      </c>
      <c r="L408">
        <v>0</v>
      </c>
      <c r="M408">
        <v>1695</v>
      </c>
      <c r="N408" t="s">
        <v>128</v>
      </c>
      <c r="Q408" t="s">
        <v>985</v>
      </c>
      <c r="R408" t="s">
        <v>986</v>
      </c>
    </row>
    <row r="409" spans="1:18">
      <c r="A409" t="s">
        <v>987</v>
      </c>
      <c r="B409" t="s">
        <v>19</v>
      </c>
      <c r="C409" t="s">
        <v>20</v>
      </c>
      <c r="D409" t="s">
        <v>877</v>
      </c>
      <c r="E409">
        <f t="shared" si="25"/>
        <v>6</v>
      </c>
      <c r="F409">
        <f t="shared" si="26"/>
        <v>2016</v>
      </c>
      <c r="G409" t="s">
        <v>21</v>
      </c>
      <c r="I409" t="str">
        <f>IF(ISBLANK(H409), "", "k")</f>
        <v/>
      </c>
      <c r="J409">
        <v>25.2</v>
      </c>
      <c r="K409" s="4" t="s">
        <v>988</v>
      </c>
      <c r="L409">
        <v>0</v>
      </c>
      <c r="M409">
        <v>655</v>
      </c>
      <c r="Q409" t="s">
        <v>989</v>
      </c>
      <c r="R409" t="s">
        <v>990</v>
      </c>
    </row>
    <row r="410" spans="1:18">
      <c r="A410" t="s">
        <v>130</v>
      </c>
      <c r="B410" t="s">
        <v>19</v>
      </c>
      <c r="C410" t="s">
        <v>74</v>
      </c>
      <c r="D410" t="s">
        <v>839</v>
      </c>
      <c r="E410">
        <f t="shared" si="25"/>
        <v>5</v>
      </c>
      <c r="F410">
        <f t="shared" si="26"/>
        <v>2016</v>
      </c>
      <c r="G410" t="s">
        <v>21</v>
      </c>
      <c r="H410" s="4">
        <v>19.7</v>
      </c>
      <c r="I410" t="s">
        <v>35</v>
      </c>
      <c r="J410">
        <v>34.299999999999997</v>
      </c>
      <c r="K410" s="4" t="s">
        <v>991</v>
      </c>
      <c r="L410">
        <v>0</v>
      </c>
      <c r="M410">
        <v>1545</v>
      </c>
      <c r="N410" t="s">
        <v>132</v>
      </c>
      <c r="R410" t="s">
        <v>992</v>
      </c>
    </row>
    <row r="411" spans="1:18">
      <c r="A411" t="s">
        <v>130</v>
      </c>
      <c r="B411" t="s">
        <v>19</v>
      </c>
      <c r="C411" t="s">
        <v>74</v>
      </c>
      <c r="D411" t="s">
        <v>901</v>
      </c>
      <c r="E411">
        <f t="shared" si="25"/>
        <v>9</v>
      </c>
      <c r="F411">
        <f t="shared" si="26"/>
        <v>2016</v>
      </c>
      <c r="G411" t="s">
        <v>21</v>
      </c>
      <c r="H411" s="4">
        <v>19.899999999999999</v>
      </c>
      <c r="I411" t="s">
        <v>35</v>
      </c>
      <c r="J411">
        <v>34.1</v>
      </c>
      <c r="K411" s="4" t="s">
        <v>429</v>
      </c>
      <c r="L411">
        <v>0</v>
      </c>
      <c r="M411">
        <v>1480</v>
      </c>
      <c r="N411" t="s">
        <v>132</v>
      </c>
      <c r="Q411" t="s">
        <v>993</v>
      </c>
      <c r="R411" t="s">
        <v>994</v>
      </c>
    </row>
    <row r="412" spans="1:18">
      <c r="A412" t="s">
        <v>995</v>
      </c>
      <c r="B412" t="s">
        <v>19</v>
      </c>
      <c r="C412" t="s">
        <v>20</v>
      </c>
      <c r="D412" t="s">
        <v>839</v>
      </c>
      <c r="E412">
        <f t="shared" si="25"/>
        <v>5</v>
      </c>
      <c r="F412">
        <f t="shared" si="26"/>
        <v>2016</v>
      </c>
      <c r="G412" t="s">
        <v>25</v>
      </c>
      <c r="H412" s="4" t="s">
        <v>482</v>
      </c>
      <c r="I412" t="s">
        <v>35</v>
      </c>
      <c r="J412">
        <v>20.3</v>
      </c>
      <c r="K412" s="4" t="s">
        <v>758</v>
      </c>
      <c r="L412">
        <v>0</v>
      </c>
      <c r="M412">
        <v>344</v>
      </c>
      <c r="R412" t="s">
        <v>996</v>
      </c>
    </row>
    <row r="413" spans="1:18">
      <c r="A413" t="s">
        <v>136</v>
      </c>
      <c r="B413" t="s">
        <v>19</v>
      </c>
      <c r="C413" t="s">
        <v>74</v>
      </c>
      <c r="D413" t="s">
        <v>839</v>
      </c>
      <c r="E413">
        <f t="shared" si="25"/>
        <v>5</v>
      </c>
      <c r="F413">
        <f t="shared" si="26"/>
        <v>2016</v>
      </c>
      <c r="G413" t="s">
        <v>21</v>
      </c>
      <c r="H413" s="4" t="s">
        <v>997</v>
      </c>
      <c r="I413" t="s">
        <v>35</v>
      </c>
      <c r="J413">
        <v>32.1</v>
      </c>
      <c r="K413" s="4" t="s">
        <v>307</v>
      </c>
      <c r="L413">
        <v>0</v>
      </c>
      <c r="M413">
        <v>1134</v>
      </c>
      <c r="R413" t="s">
        <v>998</v>
      </c>
    </row>
    <row r="414" spans="1:18">
      <c r="A414" t="s">
        <v>999</v>
      </c>
      <c r="B414" t="s">
        <v>19</v>
      </c>
      <c r="C414" t="s">
        <v>20</v>
      </c>
      <c r="D414" t="s">
        <v>841</v>
      </c>
      <c r="E414">
        <f t="shared" si="25"/>
        <v>6</v>
      </c>
      <c r="F414">
        <f t="shared" si="26"/>
        <v>2016</v>
      </c>
      <c r="G414" t="s">
        <v>25</v>
      </c>
      <c r="H414" s="4" t="s">
        <v>654</v>
      </c>
      <c r="I414" t="s">
        <v>35</v>
      </c>
      <c r="J414">
        <v>18.5</v>
      </c>
      <c r="K414" s="4" t="s">
        <v>1000</v>
      </c>
      <c r="L414">
        <v>0</v>
      </c>
      <c r="M414">
        <v>283</v>
      </c>
      <c r="R414" t="s">
        <v>1001</v>
      </c>
    </row>
    <row r="415" spans="1:18">
      <c r="A415" t="s">
        <v>144</v>
      </c>
      <c r="B415" t="s">
        <v>19</v>
      </c>
      <c r="C415" t="s">
        <v>74</v>
      </c>
      <c r="D415" t="s">
        <v>839</v>
      </c>
      <c r="E415">
        <f t="shared" si="25"/>
        <v>5</v>
      </c>
      <c r="F415">
        <f t="shared" si="26"/>
        <v>2016</v>
      </c>
      <c r="G415" t="s">
        <v>25</v>
      </c>
      <c r="I415" t="str">
        <f>IF(ISBLANK(H415), "", "k")</f>
        <v/>
      </c>
      <c r="J415">
        <v>45</v>
      </c>
      <c r="K415" s="4" t="s">
        <v>646</v>
      </c>
      <c r="L415">
        <v>0</v>
      </c>
      <c r="M415">
        <v>4750</v>
      </c>
      <c r="N415" t="s">
        <v>146</v>
      </c>
      <c r="R415" t="s">
        <v>1002</v>
      </c>
    </row>
    <row r="416" spans="1:18">
      <c r="A416" t="s">
        <v>144</v>
      </c>
      <c r="B416" t="s">
        <v>19</v>
      </c>
      <c r="C416" t="s">
        <v>74</v>
      </c>
      <c r="D416" t="s">
        <v>901</v>
      </c>
      <c r="E416">
        <f t="shared" si="25"/>
        <v>9</v>
      </c>
      <c r="F416">
        <f t="shared" si="26"/>
        <v>2016</v>
      </c>
      <c r="G416" t="s">
        <v>25</v>
      </c>
      <c r="I416" t="str">
        <f>IF(ISBLANK(H416), "", "k")</f>
        <v/>
      </c>
      <c r="J416">
        <v>45.1</v>
      </c>
      <c r="K416" s="4" t="s">
        <v>1003</v>
      </c>
      <c r="L416">
        <v>0</v>
      </c>
      <c r="M416">
        <v>3970</v>
      </c>
      <c r="N416" t="s">
        <v>146</v>
      </c>
      <c r="Q416" t="s">
        <v>1004</v>
      </c>
      <c r="R416" t="s">
        <v>1005</v>
      </c>
    </row>
    <row r="417" spans="1:18">
      <c r="A417" t="s">
        <v>1006</v>
      </c>
      <c r="B417" t="s">
        <v>19</v>
      </c>
      <c r="C417" t="s">
        <v>20</v>
      </c>
      <c r="D417" t="s">
        <v>841</v>
      </c>
      <c r="E417">
        <f t="shared" si="25"/>
        <v>6</v>
      </c>
      <c r="F417">
        <f t="shared" si="26"/>
        <v>2016</v>
      </c>
      <c r="G417" t="s">
        <v>21</v>
      </c>
      <c r="I417" t="str">
        <f>IF(ISBLANK(H417), "", "k")</f>
        <v/>
      </c>
      <c r="J417">
        <v>28.6</v>
      </c>
      <c r="K417" s="4" t="s">
        <v>203</v>
      </c>
      <c r="L417">
        <v>0</v>
      </c>
      <c r="M417">
        <v>850</v>
      </c>
      <c r="N417" t="s">
        <v>1007</v>
      </c>
      <c r="Q417" t="s">
        <v>1008</v>
      </c>
      <c r="R417" t="s">
        <v>1009</v>
      </c>
    </row>
    <row r="418" spans="1:18">
      <c r="A418" t="s">
        <v>1010</v>
      </c>
      <c r="B418" t="s">
        <v>19</v>
      </c>
      <c r="C418" t="s">
        <v>20</v>
      </c>
      <c r="D418" t="s">
        <v>841</v>
      </c>
      <c r="E418">
        <f t="shared" si="25"/>
        <v>6</v>
      </c>
      <c r="F418">
        <f t="shared" si="26"/>
        <v>2016</v>
      </c>
      <c r="G418" t="s">
        <v>21</v>
      </c>
      <c r="I418" t="str">
        <f>IF(ISBLANK(H418), "", "k")</f>
        <v/>
      </c>
      <c r="J418">
        <v>27</v>
      </c>
      <c r="K418" s="4">
        <v>26.3</v>
      </c>
      <c r="L418">
        <v>2.6</v>
      </c>
      <c r="M418">
        <v>795</v>
      </c>
      <c r="Q418" t="s">
        <v>1011</v>
      </c>
      <c r="R418" t="s">
        <v>1012</v>
      </c>
    </row>
    <row r="419" spans="1:18">
      <c r="A419" t="s">
        <v>156</v>
      </c>
      <c r="B419" t="s">
        <v>19</v>
      </c>
      <c r="C419" t="s">
        <v>74</v>
      </c>
      <c r="D419" t="s">
        <v>839</v>
      </c>
      <c r="E419">
        <f t="shared" si="25"/>
        <v>5</v>
      </c>
      <c r="F419">
        <f t="shared" si="26"/>
        <v>2016</v>
      </c>
      <c r="G419" t="s">
        <v>25</v>
      </c>
      <c r="H419" s="4">
        <v>19.7</v>
      </c>
      <c r="I419" t="s">
        <v>35</v>
      </c>
      <c r="J419">
        <v>43.5</v>
      </c>
      <c r="K419" s="4" t="s">
        <v>629</v>
      </c>
      <c r="L419">
        <v>0</v>
      </c>
      <c r="M419">
        <v>3177</v>
      </c>
      <c r="N419" t="s">
        <v>158</v>
      </c>
      <c r="Q419" t="s">
        <v>1013</v>
      </c>
      <c r="R419" t="s">
        <v>1014</v>
      </c>
    </row>
    <row r="420" spans="1:18">
      <c r="A420" t="s">
        <v>156</v>
      </c>
      <c r="B420" t="s">
        <v>19</v>
      </c>
      <c r="C420" t="s">
        <v>74</v>
      </c>
      <c r="D420" t="s">
        <v>877</v>
      </c>
      <c r="E420">
        <f t="shared" si="25"/>
        <v>6</v>
      </c>
      <c r="F420">
        <f t="shared" si="26"/>
        <v>2016</v>
      </c>
      <c r="G420" t="s">
        <v>25</v>
      </c>
      <c r="H420" s="4">
        <v>19.8</v>
      </c>
      <c r="I420" t="s">
        <v>35</v>
      </c>
      <c r="J420">
        <v>43.7</v>
      </c>
      <c r="K420" s="4" t="s">
        <v>1015</v>
      </c>
      <c r="L420">
        <v>0</v>
      </c>
      <c r="M420">
        <v>3155</v>
      </c>
      <c r="N420" t="s">
        <v>158</v>
      </c>
      <c r="Q420" t="s">
        <v>1016</v>
      </c>
      <c r="R420" t="s">
        <v>1017</v>
      </c>
    </row>
    <row r="421" spans="1:18">
      <c r="A421" t="s">
        <v>156</v>
      </c>
      <c r="B421" t="s">
        <v>19</v>
      </c>
      <c r="C421" t="s">
        <v>74</v>
      </c>
      <c r="D421" t="s">
        <v>901</v>
      </c>
      <c r="E421">
        <f t="shared" si="25"/>
        <v>9</v>
      </c>
      <c r="F421">
        <f t="shared" si="26"/>
        <v>2016</v>
      </c>
      <c r="G421" t="s">
        <v>25</v>
      </c>
      <c r="H421" s="4">
        <v>19.899999999999999</v>
      </c>
      <c r="I421" t="s">
        <v>35</v>
      </c>
      <c r="J421">
        <v>44</v>
      </c>
      <c r="K421" s="4" t="s">
        <v>1018</v>
      </c>
      <c r="L421">
        <v>0</v>
      </c>
      <c r="M421">
        <v>3580</v>
      </c>
      <c r="N421" t="s">
        <v>158</v>
      </c>
      <c r="R421" t="s">
        <v>1019</v>
      </c>
    </row>
    <row r="422" spans="1:18">
      <c r="A422" t="s">
        <v>162</v>
      </c>
      <c r="B422" t="s">
        <v>19</v>
      </c>
      <c r="C422" t="s">
        <v>74</v>
      </c>
      <c r="D422" t="s">
        <v>839</v>
      </c>
      <c r="E422">
        <f t="shared" si="25"/>
        <v>5</v>
      </c>
      <c r="F422">
        <f t="shared" si="26"/>
        <v>2016</v>
      </c>
      <c r="G422" t="s">
        <v>21</v>
      </c>
      <c r="I422" t="str">
        <f>IF(ISBLANK(H422), "", "k")</f>
        <v/>
      </c>
      <c r="J422">
        <v>32.1</v>
      </c>
      <c r="K422" s="4" t="s">
        <v>1020</v>
      </c>
      <c r="L422">
        <v>0</v>
      </c>
      <c r="M422">
        <v>1365</v>
      </c>
      <c r="N422" t="s">
        <v>164</v>
      </c>
      <c r="R422" t="s">
        <v>1021</v>
      </c>
    </row>
    <row r="423" spans="1:18">
      <c r="A423" t="s">
        <v>162</v>
      </c>
      <c r="B423" t="s">
        <v>19</v>
      </c>
      <c r="C423" t="s">
        <v>74</v>
      </c>
      <c r="D423" t="s">
        <v>877</v>
      </c>
      <c r="E423">
        <f t="shared" si="25"/>
        <v>6</v>
      </c>
      <c r="F423">
        <f t="shared" si="26"/>
        <v>2016</v>
      </c>
      <c r="G423" t="s">
        <v>21</v>
      </c>
      <c r="I423" t="str">
        <f>IF(ISBLANK(H423), "", "k")</f>
        <v/>
      </c>
      <c r="J423">
        <v>32.5</v>
      </c>
      <c r="K423" s="4" t="s">
        <v>332</v>
      </c>
      <c r="L423">
        <v>0</v>
      </c>
      <c r="M423">
        <v>1180</v>
      </c>
      <c r="N423" t="s">
        <v>164</v>
      </c>
      <c r="Q423" t="s">
        <v>965</v>
      </c>
      <c r="R423" t="s">
        <v>1022</v>
      </c>
    </row>
    <row r="424" spans="1:18">
      <c r="A424" t="s">
        <v>168</v>
      </c>
      <c r="B424" t="s">
        <v>19</v>
      </c>
      <c r="C424" t="s">
        <v>74</v>
      </c>
      <c r="D424" t="s">
        <v>839</v>
      </c>
      <c r="E424">
        <f t="shared" si="25"/>
        <v>5</v>
      </c>
      <c r="F424">
        <f t="shared" si="26"/>
        <v>2016</v>
      </c>
      <c r="G424" t="s">
        <v>25</v>
      </c>
      <c r="H424" s="4" t="s">
        <v>810</v>
      </c>
      <c r="I424" t="s">
        <v>35</v>
      </c>
      <c r="J424">
        <v>32.799999999999997</v>
      </c>
      <c r="K424" s="4" t="s">
        <v>233</v>
      </c>
      <c r="L424">
        <v>0</v>
      </c>
      <c r="M424">
        <v>1330</v>
      </c>
      <c r="N424" s="42">
        <v>6707652</v>
      </c>
      <c r="R424" t="s">
        <v>439</v>
      </c>
    </row>
    <row r="425" spans="1:18">
      <c r="A425" t="s">
        <v>177</v>
      </c>
      <c r="B425" t="s">
        <v>19</v>
      </c>
      <c r="C425" t="s">
        <v>74</v>
      </c>
      <c r="D425" t="s">
        <v>839</v>
      </c>
      <c r="E425">
        <f t="shared" si="25"/>
        <v>5</v>
      </c>
      <c r="F425">
        <f t="shared" si="26"/>
        <v>2016</v>
      </c>
      <c r="G425" t="s">
        <v>21</v>
      </c>
      <c r="H425" s="4">
        <v>19.7</v>
      </c>
      <c r="I425" t="s">
        <v>35</v>
      </c>
      <c r="J425">
        <v>33</v>
      </c>
      <c r="K425" s="4" t="s">
        <v>1023</v>
      </c>
      <c r="L425">
        <v>0</v>
      </c>
      <c r="M425">
        <v>1325</v>
      </c>
      <c r="N425" s="42" t="s">
        <v>179</v>
      </c>
      <c r="R425" t="s">
        <v>1024</v>
      </c>
    </row>
    <row r="426" spans="1:18">
      <c r="A426" t="s">
        <v>202</v>
      </c>
      <c r="B426" t="s">
        <v>19</v>
      </c>
      <c r="C426" t="s">
        <v>74</v>
      </c>
      <c r="D426" t="s">
        <v>839</v>
      </c>
      <c r="E426">
        <f t="shared" si="25"/>
        <v>5</v>
      </c>
      <c r="F426">
        <f t="shared" si="26"/>
        <v>2016</v>
      </c>
      <c r="G426" t="s">
        <v>25</v>
      </c>
      <c r="I426" t="str">
        <f>IF(ISBLANK(H426), "", "k")</f>
        <v/>
      </c>
      <c r="J426">
        <v>33.5</v>
      </c>
      <c r="K426" s="4" t="s">
        <v>472</v>
      </c>
      <c r="L426">
        <v>0</v>
      </c>
      <c r="M426">
        <v>1170</v>
      </c>
      <c r="N426" t="s">
        <v>204</v>
      </c>
      <c r="Q426" t="s">
        <v>1025</v>
      </c>
      <c r="R426" t="s">
        <v>1026</v>
      </c>
    </row>
    <row r="427" spans="1:18">
      <c r="A427" t="s">
        <v>460</v>
      </c>
      <c r="B427" t="s">
        <v>19</v>
      </c>
      <c r="C427" t="s">
        <v>74</v>
      </c>
      <c r="D427" t="s">
        <v>839</v>
      </c>
      <c r="E427">
        <f t="shared" si="25"/>
        <v>5</v>
      </c>
      <c r="F427">
        <f t="shared" si="26"/>
        <v>2016</v>
      </c>
      <c r="G427" t="s">
        <v>25</v>
      </c>
      <c r="H427" s="4" t="s">
        <v>893</v>
      </c>
      <c r="I427" t="s">
        <v>35</v>
      </c>
      <c r="J427">
        <v>32.200000000000003</v>
      </c>
      <c r="K427" s="4" t="s">
        <v>825</v>
      </c>
      <c r="L427">
        <v>0</v>
      </c>
      <c r="M427">
        <v>1350</v>
      </c>
      <c r="N427" t="s">
        <v>462</v>
      </c>
      <c r="Q427" t="s">
        <v>1027</v>
      </c>
      <c r="R427" t="s">
        <v>1028</v>
      </c>
    </row>
    <row r="428" spans="1:18">
      <c r="A428" t="s">
        <v>576</v>
      </c>
      <c r="B428" t="s">
        <v>19</v>
      </c>
      <c r="C428" t="s">
        <v>74</v>
      </c>
      <c r="D428" t="s">
        <v>839</v>
      </c>
      <c r="E428">
        <f t="shared" si="25"/>
        <v>5</v>
      </c>
      <c r="F428">
        <f t="shared" si="26"/>
        <v>2016</v>
      </c>
      <c r="G428" t="s">
        <v>21</v>
      </c>
      <c r="I428" t="str">
        <f>IF(ISBLANK(H428), "", "k")</f>
        <v/>
      </c>
      <c r="J428">
        <v>30</v>
      </c>
      <c r="K428" s="4" t="s">
        <v>193</v>
      </c>
      <c r="L428">
        <v>0</v>
      </c>
      <c r="M428">
        <v>1025</v>
      </c>
      <c r="N428" t="s">
        <v>578</v>
      </c>
      <c r="R428" t="s">
        <v>225</v>
      </c>
    </row>
    <row r="429" spans="1:18">
      <c r="A429" t="s">
        <v>213</v>
      </c>
      <c r="B429" t="s">
        <v>19</v>
      </c>
      <c r="C429" t="s">
        <v>74</v>
      </c>
      <c r="D429" t="s">
        <v>845</v>
      </c>
      <c r="E429">
        <f t="shared" si="25"/>
        <v>9</v>
      </c>
      <c r="F429">
        <f t="shared" si="26"/>
        <v>2016</v>
      </c>
      <c r="G429" t="s">
        <v>25</v>
      </c>
      <c r="I429" t="str">
        <f>IF(ISBLANK(H429), "", "k")</f>
        <v/>
      </c>
      <c r="L429">
        <v>0</v>
      </c>
      <c r="N429" t="s">
        <v>215</v>
      </c>
      <c r="R429" t="s">
        <v>1029</v>
      </c>
    </row>
    <row r="430" spans="1:18">
      <c r="A430" t="s">
        <v>221</v>
      </c>
      <c r="B430" t="s">
        <v>19</v>
      </c>
      <c r="C430" t="s">
        <v>74</v>
      </c>
      <c r="D430" t="s">
        <v>839</v>
      </c>
      <c r="E430">
        <f t="shared" si="25"/>
        <v>5</v>
      </c>
      <c r="F430">
        <f t="shared" si="26"/>
        <v>2016</v>
      </c>
      <c r="G430" t="s">
        <v>25</v>
      </c>
      <c r="I430" t="str">
        <f>IF(ISBLANK(H430), "", "k")</f>
        <v/>
      </c>
      <c r="J430">
        <v>42.5</v>
      </c>
      <c r="K430" s="4" t="s">
        <v>629</v>
      </c>
      <c r="L430">
        <v>0</v>
      </c>
      <c r="M430">
        <v>2583</v>
      </c>
      <c r="N430" t="s">
        <v>223</v>
      </c>
      <c r="Q430" t="s">
        <v>1030</v>
      </c>
      <c r="R430" t="s">
        <v>1031</v>
      </c>
    </row>
    <row r="431" spans="1:18">
      <c r="A431" t="s">
        <v>221</v>
      </c>
      <c r="B431" t="s">
        <v>19</v>
      </c>
      <c r="C431" t="s">
        <v>74</v>
      </c>
      <c r="D431" t="s">
        <v>841</v>
      </c>
      <c r="E431">
        <f t="shared" si="25"/>
        <v>6</v>
      </c>
      <c r="F431">
        <f t="shared" si="26"/>
        <v>2016</v>
      </c>
      <c r="G431" t="s">
        <v>25</v>
      </c>
      <c r="I431" t="str">
        <f>IF(ISBLANK(H431), "", "k")</f>
        <v/>
      </c>
      <c r="J431">
        <v>42.6</v>
      </c>
      <c r="K431" s="4" t="s">
        <v>1032</v>
      </c>
      <c r="L431">
        <v>0</v>
      </c>
      <c r="M431">
        <v>2655</v>
      </c>
      <c r="N431" t="s">
        <v>223</v>
      </c>
      <c r="Q431" t="s">
        <v>1033</v>
      </c>
      <c r="R431" t="s">
        <v>1034</v>
      </c>
    </row>
    <row r="432" spans="1:18">
      <c r="A432" t="s">
        <v>221</v>
      </c>
      <c r="B432" t="s">
        <v>19</v>
      </c>
      <c r="C432" t="s">
        <v>74</v>
      </c>
      <c r="D432" t="s">
        <v>901</v>
      </c>
      <c r="E432">
        <f t="shared" si="25"/>
        <v>9</v>
      </c>
      <c r="F432">
        <f t="shared" si="26"/>
        <v>2016</v>
      </c>
      <c r="G432" t="s">
        <v>25</v>
      </c>
      <c r="I432" t="str">
        <f>IF(ISBLANK(H432), "", "k")</f>
        <v/>
      </c>
      <c r="J432">
        <v>42.1</v>
      </c>
      <c r="K432" s="4" t="s">
        <v>1035</v>
      </c>
      <c r="L432">
        <v>0</v>
      </c>
      <c r="M432">
        <v>2735</v>
      </c>
      <c r="N432" t="s">
        <v>223</v>
      </c>
      <c r="Q432" t="s">
        <v>1036</v>
      </c>
      <c r="R432" t="s">
        <v>1037</v>
      </c>
    </row>
    <row r="433" spans="1:18">
      <c r="A433" t="s">
        <v>243</v>
      </c>
      <c r="B433" t="s">
        <v>19</v>
      </c>
      <c r="C433" t="s">
        <v>74</v>
      </c>
      <c r="D433" t="s">
        <v>877</v>
      </c>
      <c r="E433">
        <f t="shared" si="25"/>
        <v>6</v>
      </c>
      <c r="F433">
        <f t="shared" si="26"/>
        <v>2016</v>
      </c>
      <c r="G433" t="s">
        <v>25</v>
      </c>
      <c r="H433" s="4" t="s">
        <v>1038</v>
      </c>
      <c r="I433" t="s">
        <v>35</v>
      </c>
      <c r="J433">
        <v>32.5</v>
      </c>
      <c r="K433" s="4" t="s">
        <v>309</v>
      </c>
      <c r="L433">
        <v>0</v>
      </c>
      <c r="M433">
        <v>1270</v>
      </c>
      <c r="N433" t="s">
        <v>245</v>
      </c>
      <c r="Q433" t="s">
        <v>1039</v>
      </c>
      <c r="R433" t="s">
        <v>1040</v>
      </c>
    </row>
    <row r="434" spans="1:18">
      <c r="A434" t="s">
        <v>491</v>
      </c>
      <c r="B434" t="s">
        <v>19</v>
      </c>
      <c r="C434" t="s">
        <v>74</v>
      </c>
      <c r="D434" t="s">
        <v>839</v>
      </c>
      <c r="E434">
        <f t="shared" si="25"/>
        <v>5</v>
      </c>
      <c r="F434">
        <f t="shared" si="26"/>
        <v>2016</v>
      </c>
      <c r="G434" t="s">
        <v>25</v>
      </c>
      <c r="H434" s="4" t="s">
        <v>893</v>
      </c>
      <c r="I434" t="s">
        <v>35</v>
      </c>
      <c r="J434">
        <v>26.5</v>
      </c>
      <c r="K434" s="4" t="s">
        <v>794</v>
      </c>
      <c r="L434">
        <v>0</v>
      </c>
      <c r="M434">
        <v>695</v>
      </c>
      <c r="N434" t="s">
        <v>493</v>
      </c>
      <c r="R434" t="s">
        <v>1041</v>
      </c>
    </row>
    <row r="435" spans="1:18">
      <c r="A435" t="s">
        <v>500</v>
      </c>
      <c r="B435" t="s">
        <v>19</v>
      </c>
      <c r="C435" t="s">
        <v>74</v>
      </c>
      <c r="D435" t="s">
        <v>839</v>
      </c>
      <c r="E435">
        <f t="shared" si="25"/>
        <v>5</v>
      </c>
      <c r="F435">
        <f t="shared" si="26"/>
        <v>2016</v>
      </c>
      <c r="G435" t="s">
        <v>21</v>
      </c>
      <c r="I435" t="str">
        <f>IF(ISBLANK(H435), "", "k")</f>
        <v/>
      </c>
      <c r="J435">
        <v>30.5</v>
      </c>
      <c r="K435" s="4" t="s">
        <v>426</v>
      </c>
      <c r="L435">
        <v>0</v>
      </c>
      <c r="M435">
        <v>1125</v>
      </c>
      <c r="N435" t="s">
        <v>501</v>
      </c>
      <c r="Q435" t="s">
        <v>1042</v>
      </c>
      <c r="R435" t="s">
        <v>1043</v>
      </c>
    </row>
    <row r="436" spans="1:18">
      <c r="A436" t="s">
        <v>259</v>
      </c>
      <c r="B436" t="s">
        <v>19</v>
      </c>
      <c r="C436" t="s">
        <v>74</v>
      </c>
      <c r="D436" t="s">
        <v>839</v>
      </c>
      <c r="E436">
        <f t="shared" si="25"/>
        <v>5</v>
      </c>
      <c r="F436">
        <f t="shared" si="26"/>
        <v>2016</v>
      </c>
      <c r="G436" t="s">
        <v>21</v>
      </c>
      <c r="H436" s="4">
        <v>19.7</v>
      </c>
      <c r="I436" t="s">
        <v>35</v>
      </c>
      <c r="J436">
        <v>33</v>
      </c>
      <c r="K436" s="4" t="s">
        <v>218</v>
      </c>
      <c r="L436">
        <v>0</v>
      </c>
      <c r="M436">
        <v>1460</v>
      </c>
      <c r="N436" t="s">
        <v>260</v>
      </c>
      <c r="Q436" t="s">
        <v>1044</v>
      </c>
      <c r="R436" t="s">
        <v>1045</v>
      </c>
    </row>
    <row r="437" spans="1:18">
      <c r="A437" t="s">
        <v>262</v>
      </c>
      <c r="B437" t="s">
        <v>19</v>
      </c>
      <c r="C437" t="s">
        <v>74</v>
      </c>
      <c r="D437" t="s">
        <v>839</v>
      </c>
      <c r="E437">
        <f t="shared" si="25"/>
        <v>5</v>
      </c>
      <c r="F437">
        <f t="shared" si="26"/>
        <v>2016</v>
      </c>
      <c r="G437" t="s">
        <v>25</v>
      </c>
      <c r="H437" s="4" t="s">
        <v>1046</v>
      </c>
      <c r="I437" t="s">
        <v>35</v>
      </c>
      <c r="J437">
        <v>31.5</v>
      </c>
      <c r="K437" s="4" t="s">
        <v>256</v>
      </c>
      <c r="L437">
        <v>0</v>
      </c>
      <c r="M437">
        <v>1250</v>
      </c>
      <c r="N437" t="s">
        <v>265</v>
      </c>
      <c r="R437" t="s">
        <v>1047</v>
      </c>
    </row>
    <row r="438" spans="1:18">
      <c r="A438" t="s">
        <v>262</v>
      </c>
      <c r="B438" t="s">
        <v>19</v>
      </c>
      <c r="C438" t="s">
        <v>74</v>
      </c>
      <c r="D438" t="s">
        <v>877</v>
      </c>
      <c r="E438">
        <f t="shared" si="25"/>
        <v>6</v>
      </c>
      <c r="F438">
        <f t="shared" si="26"/>
        <v>2016</v>
      </c>
      <c r="G438" t="s">
        <v>25</v>
      </c>
      <c r="H438" s="4" t="s">
        <v>1046</v>
      </c>
      <c r="I438" t="s">
        <v>35</v>
      </c>
      <c r="J438">
        <v>31.2</v>
      </c>
      <c r="K438" s="4" t="s">
        <v>233</v>
      </c>
      <c r="L438">
        <v>0</v>
      </c>
      <c r="M438">
        <v>1290</v>
      </c>
      <c r="N438" t="s">
        <v>265</v>
      </c>
      <c r="Q438" t="s">
        <v>1048</v>
      </c>
      <c r="R438" t="s">
        <v>1049</v>
      </c>
    </row>
    <row r="439" spans="1:18">
      <c r="A439" t="s">
        <v>274</v>
      </c>
      <c r="B439" t="s">
        <v>19</v>
      </c>
      <c r="C439" t="s">
        <v>74</v>
      </c>
      <c r="D439" t="s">
        <v>839</v>
      </c>
      <c r="E439">
        <f t="shared" si="25"/>
        <v>5</v>
      </c>
      <c r="F439">
        <f t="shared" si="26"/>
        <v>2016</v>
      </c>
      <c r="G439" t="s">
        <v>21</v>
      </c>
      <c r="H439" s="4">
        <v>13.7</v>
      </c>
      <c r="I439" t="str">
        <f>IF(ISBLANK(H439), "", "k")</f>
        <v>k</v>
      </c>
      <c r="J439">
        <v>26.5</v>
      </c>
      <c r="K439" s="4" t="s">
        <v>954</v>
      </c>
      <c r="L439">
        <v>0</v>
      </c>
      <c r="M439">
        <v>850</v>
      </c>
      <c r="N439" s="42" t="s">
        <v>512</v>
      </c>
      <c r="R439" t="s">
        <v>439</v>
      </c>
    </row>
    <row r="440" spans="1:18">
      <c r="A440" t="s">
        <v>284</v>
      </c>
      <c r="B440" t="s">
        <v>19</v>
      </c>
      <c r="C440" t="s">
        <v>74</v>
      </c>
      <c r="D440" t="s">
        <v>839</v>
      </c>
      <c r="E440">
        <f t="shared" si="25"/>
        <v>5</v>
      </c>
      <c r="F440">
        <f t="shared" si="26"/>
        <v>2016</v>
      </c>
      <c r="G440" t="s">
        <v>21</v>
      </c>
      <c r="H440" s="4">
        <v>14.7</v>
      </c>
      <c r="I440" t="str">
        <f>IF(ISBLANK(H440), "", "k")</f>
        <v>k</v>
      </c>
      <c r="J440">
        <v>28.8</v>
      </c>
      <c r="K440" s="4" t="s">
        <v>138</v>
      </c>
      <c r="L440">
        <v>0</v>
      </c>
      <c r="M440">
        <v>1030</v>
      </c>
      <c r="N440" t="s">
        <v>286</v>
      </c>
      <c r="R440" t="s">
        <v>225</v>
      </c>
    </row>
    <row r="441" spans="1:18">
      <c r="A441" t="s">
        <v>518</v>
      </c>
      <c r="B441" t="s">
        <v>19</v>
      </c>
      <c r="C441" t="s">
        <v>74</v>
      </c>
      <c r="D441" t="s">
        <v>839</v>
      </c>
      <c r="E441">
        <f t="shared" si="25"/>
        <v>5</v>
      </c>
      <c r="F441">
        <f t="shared" si="26"/>
        <v>2016</v>
      </c>
      <c r="G441" t="s">
        <v>25</v>
      </c>
      <c r="H441" s="4">
        <v>13.7</v>
      </c>
      <c r="I441" t="str">
        <f>IF(ISBLANK(H441), "", "k")</f>
        <v>k</v>
      </c>
      <c r="J441">
        <v>28.7</v>
      </c>
      <c r="K441" s="4" t="s">
        <v>142</v>
      </c>
      <c r="L441">
        <v>0</v>
      </c>
      <c r="M441">
        <v>965</v>
      </c>
      <c r="N441" t="s">
        <v>519</v>
      </c>
      <c r="R441" t="s">
        <v>1050</v>
      </c>
    </row>
    <row r="442" spans="1:18">
      <c r="A442" t="s">
        <v>531</v>
      </c>
      <c r="B442" t="s">
        <v>19</v>
      </c>
      <c r="C442" t="s">
        <v>74</v>
      </c>
      <c r="D442" t="s">
        <v>877</v>
      </c>
      <c r="E442">
        <f t="shared" si="25"/>
        <v>6</v>
      </c>
      <c r="F442">
        <f t="shared" si="26"/>
        <v>2016</v>
      </c>
      <c r="G442" t="s">
        <v>25</v>
      </c>
      <c r="H442" s="4" t="s">
        <v>893</v>
      </c>
      <c r="I442" t="s">
        <v>35</v>
      </c>
      <c r="J442">
        <v>30.2</v>
      </c>
      <c r="K442" s="4" t="s">
        <v>690</v>
      </c>
      <c r="L442">
        <v>0</v>
      </c>
      <c r="M442">
        <v>980</v>
      </c>
      <c r="Q442" t="s">
        <v>1051</v>
      </c>
      <c r="R442" t="s">
        <v>1052</v>
      </c>
    </row>
    <row r="443" spans="1:18">
      <c r="A443" t="s">
        <v>533</v>
      </c>
      <c r="B443" t="s">
        <v>19</v>
      </c>
      <c r="C443" t="s">
        <v>74</v>
      </c>
      <c r="D443" t="s">
        <v>839</v>
      </c>
      <c r="E443">
        <f t="shared" si="25"/>
        <v>5</v>
      </c>
      <c r="F443">
        <f t="shared" si="26"/>
        <v>2016</v>
      </c>
      <c r="G443" t="s">
        <v>21</v>
      </c>
      <c r="I443" t="str">
        <f>IF(ISBLANK(H443), "", "k")</f>
        <v/>
      </c>
      <c r="J443">
        <v>29.5</v>
      </c>
      <c r="K443" s="4" t="s">
        <v>642</v>
      </c>
      <c r="L443">
        <v>0</v>
      </c>
      <c r="M443">
        <v>955</v>
      </c>
      <c r="N443" t="s">
        <v>534</v>
      </c>
      <c r="Q443" t="s">
        <v>1053</v>
      </c>
      <c r="R443" t="s">
        <v>1054</v>
      </c>
    </row>
    <row r="444" spans="1:18">
      <c r="A444" t="s">
        <v>537</v>
      </c>
      <c r="B444" t="s">
        <v>19</v>
      </c>
      <c r="C444" t="s">
        <v>74</v>
      </c>
      <c r="D444" t="s">
        <v>839</v>
      </c>
      <c r="E444">
        <f t="shared" si="25"/>
        <v>5</v>
      </c>
      <c r="F444">
        <f t="shared" si="26"/>
        <v>2016</v>
      </c>
      <c r="G444" t="s">
        <v>21</v>
      </c>
      <c r="H444" s="4">
        <v>10.7</v>
      </c>
      <c r="I444" t="str">
        <f>IF(ISBLANK(H444), "", "k")</f>
        <v>k</v>
      </c>
      <c r="J444">
        <v>25.1</v>
      </c>
      <c r="K444" s="4" t="s">
        <v>729</v>
      </c>
      <c r="L444">
        <v>0</v>
      </c>
      <c r="M444">
        <v>705</v>
      </c>
      <c r="N444" t="s">
        <v>539</v>
      </c>
      <c r="Q444" t="s">
        <v>1055</v>
      </c>
      <c r="R444" t="s">
        <v>1056</v>
      </c>
    </row>
    <row r="445" spans="1:18">
      <c r="A445" t="s">
        <v>541</v>
      </c>
      <c r="B445" t="s">
        <v>19</v>
      </c>
      <c r="C445" t="s">
        <v>74</v>
      </c>
      <c r="D445" t="s">
        <v>841</v>
      </c>
      <c r="E445">
        <f t="shared" si="25"/>
        <v>6</v>
      </c>
      <c r="F445">
        <f t="shared" si="26"/>
        <v>2016</v>
      </c>
      <c r="G445" t="s">
        <v>21</v>
      </c>
      <c r="H445" s="4">
        <v>13.8</v>
      </c>
      <c r="I445" t="str">
        <f>IF(ISBLANK(H445), "", "k")</f>
        <v>k</v>
      </c>
      <c r="J445">
        <v>28.1</v>
      </c>
      <c r="K445" s="4" t="s">
        <v>479</v>
      </c>
      <c r="L445">
        <v>0</v>
      </c>
      <c r="M445">
        <v>825</v>
      </c>
      <c r="N445" t="s">
        <v>543</v>
      </c>
      <c r="Q445" t="s">
        <v>1057</v>
      </c>
      <c r="R445" t="s">
        <v>1058</v>
      </c>
    </row>
    <row r="446" spans="1:18">
      <c r="A446" t="s">
        <v>541</v>
      </c>
      <c r="B446" t="s">
        <v>19</v>
      </c>
      <c r="C446" t="s">
        <v>74</v>
      </c>
      <c r="D446" t="s">
        <v>901</v>
      </c>
      <c r="E446">
        <f t="shared" si="25"/>
        <v>9</v>
      </c>
      <c r="F446">
        <f t="shared" si="26"/>
        <v>2016</v>
      </c>
      <c r="G446" t="s">
        <v>21</v>
      </c>
      <c r="H446" s="4">
        <v>13.9</v>
      </c>
      <c r="I446" t="str">
        <f>IF(ISBLANK(H446), "", "k")</f>
        <v>k</v>
      </c>
      <c r="J446">
        <v>26.3</v>
      </c>
      <c r="K446" s="4" t="s">
        <v>369</v>
      </c>
      <c r="L446">
        <v>0</v>
      </c>
      <c r="M446">
        <v>850</v>
      </c>
      <c r="N446" t="s">
        <v>543</v>
      </c>
      <c r="Q446" t="s">
        <v>1059</v>
      </c>
      <c r="R446" t="s">
        <v>1060</v>
      </c>
    </row>
    <row r="447" spans="1:18">
      <c r="A447" t="s">
        <v>590</v>
      </c>
      <c r="B447" t="s">
        <v>19</v>
      </c>
      <c r="C447" t="s">
        <v>74</v>
      </c>
      <c r="D447" t="s">
        <v>839</v>
      </c>
      <c r="E447">
        <f t="shared" si="25"/>
        <v>5</v>
      </c>
      <c r="F447">
        <f t="shared" si="26"/>
        <v>2016</v>
      </c>
      <c r="G447" t="s">
        <v>25</v>
      </c>
      <c r="H447" s="4" t="s">
        <v>893</v>
      </c>
      <c r="I447" t="s">
        <v>35</v>
      </c>
      <c r="J447">
        <v>27.5</v>
      </c>
      <c r="K447" s="4" t="s">
        <v>1061</v>
      </c>
      <c r="L447">
        <v>0</v>
      </c>
      <c r="M447">
        <v>875</v>
      </c>
      <c r="N447" t="s">
        <v>592</v>
      </c>
      <c r="R447" t="s">
        <v>1062</v>
      </c>
    </row>
    <row r="448" spans="1:18">
      <c r="A448" t="s">
        <v>545</v>
      </c>
      <c r="B448" t="s">
        <v>19</v>
      </c>
      <c r="C448" t="s">
        <v>74</v>
      </c>
      <c r="D448" t="s">
        <v>839</v>
      </c>
      <c r="E448">
        <f t="shared" si="25"/>
        <v>5</v>
      </c>
      <c r="F448">
        <f t="shared" si="26"/>
        <v>2016</v>
      </c>
      <c r="G448" t="s">
        <v>21</v>
      </c>
      <c r="H448" s="4">
        <v>11.7</v>
      </c>
      <c r="I448" t="str">
        <f t="shared" ref="I448:I455" si="28">IF(ISBLANK(H448), "", "k")</f>
        <v>k</v>
      </c>
      <c r="J448">
        <v>25.5</v>
      </c>
      <c r="K448" s="4" t="s">
        <v>326</v>
      </c>
      <c r="L448">
        <v>0</v>
      </c>
      <c r="M448">
        <v>710</v>
      </c>
      <c r="N448" t="s">
        <v>547</v>
      </c>
      <c r="Q448" t="s">
        <v>1063</v>
      </c>
      <c r="R448" t="s">
        <v>1064</v>
      </c>
    </row>
    <row r="449" spans="1:18">
      <c r="A449" t="s">
        <v>545</v>
      </c>
      <c r="B449" t="s">
        <v>19</v>
      </c>
      <c r="C449" t="s">
        <v>74</v>
      </c>
      <c r="D449" t="s">
        <v>845</v>
      </c>
      <c r="E449">
        <f t="shared" si="25"/>
        <v>9</v>
      </c>
      <c r="F449">
        <f t="shared" si="26"/>
        <v>2016</v>
      </c>
      <c r="G449" t="s">
        <v>21</v>
      </c>
      <c r="H449" s="4">
        <v>11.9</v>
      </c>
      <c r="I449" t="str">
        <f t="shared" si="28"/>
        <v>k</v>
      </c>
      <c r="J449">
        <v>25</v>
      </c>
      <c r="K449" s="4" t="s">
        <v>988</v>
      </c>
      <c r="L449">
        <v>0</v>
      </c>
      <c r="M449">
        <v>620</v>
      </c>
      <c r="N449" t="s">
        <v>547</v>
      </c>
      <c r="Q449" t="s">
        <v>1065</v>
      </c>
      <c r="R449" t="s">
        <v>1066</v>
      </c>
    </row>
    <row r="450" spans="1:18">
      <c r="A450" t="s">
        <v>549</v>
      </c>
      <c r="B450" t="s">
        <v>19</v>
      </c>
      <c r="C450" t="s">
        <v>74</v>
      </c>
      <c r="D450" t="s">
        <v>901</v>
      </c>
      <c r="E450">
        <f t="shared" ref="E450:E513" si="29">MONTH(D450)</f>
        <v>9</v>
      </c>
      <c r="F450">
        <f t="shared" ref="F450:F513" si="30">YEAR(D450)</f>
        <v>2016</v>
      </c>
      <c r="G450" t="s">
        <v>25</v>
      </c>
      <c r="H450" s="4">
        <v>11.9</v>
      </c>
      <c r="I450" t="str">
        <f t="shared" si="28"/>
        <v>k</v>
      </c>
      <c r="J450">
        <v>25.5</v>
      </c>
      <c r="K450" s="4" t="s">
        <v>497</v>
      </c>
      <c r="L450">
        <v>0</v>
      </c>
      <c r="M450">
        <v>760</v>
      </c>
      <c r="Q450" t="s">
        <v>1067</v>
      </c>
      <c r="R450" t="s">
        <v>1068</v>
      </c>
    </row>
    <row r="451" spans="1:18">
      <c r="A451" t="s">
        <v>596</v>
      </c>
      <c r="B451" t="s">
        <v>19</v>
      </c>
      <c r="C451" t="s">
        <v>74</v>
      </c>
      <c r="D451" t="s">
        <v>901</v>
      </c>
      <c r="E451">
        <f t="shared" si="29"/>
        <v>9</v>
      </c>
      <c r="F451">
        <f t="shared" si="30"/>
        <v>2016</v>
      </c>
      <c r="G451" t="s">
        <v>21</v>
      </c>
      <c r="H451" s="4">
        <v>8.9</v>
      </c>
      <c r="I451" t="str">
        <f t="shared" si="28"/>
        <v>k</v>
      </c>
      <c r="J451">
        <v>19.100000000000001</v>
      </c>
      <c r="K451" s="4" t="s">
        <v>1069</v>
      </c>
      <c r="L451">
        <v>0</v>
      </c>
      <c r="M451">
        <v>270</v>
      </c>
      <c r="N451" s="44" t="s">
        <v>598</v>
      </c>
      <c r="Q451" t="s">
        <v>1070</v>
      </c>
      <c r="R451" t="s">
        <v>1071</v>
      </c>
    </row>
    <row r="452" spans="1:18">
      <c r="A452" t="s">
        <v>601</v>
      </c>
      <c r="B452" t="s">
        <v>19</v>
      </c>
      <c r="C452" t="s">
        <v>74</v>
      </c>
      <c r="D452" t="s">
        <v>839</v>
      </c>
      <c r="E452">
        <f t="shared" si="29"/>
        <v>5</v>
      </c>
      <c r="F452">
        <f t="shared" si="30"/>
        <v>2016</v>
      </c>
      <c r="G452" t="s">
        <v>21</v>
      </c>
      <c r="H452" s="4">
        <v>10.7</v>
      </c>
      <c r="I452" t="str">
        <f t="shared" si="28"/>
        <v>k</v>
      </c>
      <c r="J452">
        <v>26.5</v>
      </c>
      <c r="K452" s="4" t="s">
        <v>1072</v>
      </c>
      <c r="L452">
        <v>0</v>
      </c>
      <c r="M452">
        <v>863</v>
      </c>
      <c r="N452" t="s">
        <v>602</v>
      </c>
      <c r="Q452" t="s">
        <v>1073</v>
      </c>
      <c r="R452" t="s">
        <v>1074</v>
      </c>
    </row>
    <row r="453" spans="1:18">
      <c r="A453" t="s">
        <v>608</v>
      </c>
      <c r="B453" t="s">
        <v>19</v>
      </c>
      <c r="C453" t="s">
        <v>74</v>
      </c>
      <c r="D453" t="s">
        <v>901</v>
      </c>
      <c r="E453">
        <f t="shared" si="29"/>
        <v>9</v>
      </c>
      <c r="F453">
        <f t="shared" si="30"/>
        <v>2016</v>
      </c>
      <c r="G453" t="s">
        <v>25</v>
      </c>
      <c r="H453" s="4">
        <v>7.9</v>
      </c>
      <c r="I453" t="str">
        <f t="shared" si="28"/>
        <v>k</v>
      </c>
      <c r="J453">
        <v>20.5</v>
      </c>
      <c r="K453" s="4" t="s">
        <v>1075</v>
      </c>
      <c r="L453">
        <v>0</v>
      </c>
      <c r="M453">
        <v>410</v>
      </c>
      <c r="Q453" t="s">
        <v>1076</v>
      </c>
      <c r="R453" t="s">
        <v>1077</v>
      </c>
    </row>
    <row r="454" spans="1:18">
      <c r="A454" t="s">
        <v>610</v>
      </c>
      <c r="B454" t="s">
        <v>19</v>
      </c>
      <c r="C454" t="s">
        <v>74</v>
      </c>
      <c r="D454" t="s">
        <v>901</v>
      </c>
      <c r="E454">
        <f t="shared" si="29"/>
        <v>9</v>
      </c>
      <c r="F454">
        <f t="shared" si="30"/>
        <v>2016</v>
      </c>
      <c r="G454" t="s">
        <v>21</v>
      </c>
      <c r="H454" s="4">
        <v>11.9</v>
      </c>
      <c r="I454" t="str">
        <f t="shared" si="28"/>
        <v>k</v>
      </c>
      <c r="J454">
        <v>22</v>
      </c>
      <c r="K454" s="4" t="s">
        <v>186</v>
      </c>
      <c r="L454">
        <v>0</v>
      </c>
      <c r="M454">
        <v>420</v>
      </c>
      <c r="Q454" t="s">
        <v>1078</v>
      </c>
      <c r="R454" t="s">
        <v>1079</v>
      </c>
    </row>
    <row r="455" spans="1:18">
      <c r="A455" t="s">
        <v>616</v>
      </c>
      <c r="B455" t="s">
        <v>19</v>
      </c>
      <c r="C455" t="s">
        <v>74</v>
      </c>
      <c r="D455" t="s">
        <v>839</v>
      </c>
      <c r="E455">
        <f t="shared" si="29"/>
        <v>5</v>
      </c>
      <c r="F455">
        <f t="shared" si="30"/>
        <v>2016</v>
      </c>
      <c r="G455" t="s">
        <v>21</v>
      </c>
      <c r="I455" t="str">
        <f t="shared" si="28"/>
        <v/>
      </c>
      <c r="J455">
        <v>25.5</v>
      </c>
      <c r="K455" s="4" t="s">
        <v>116</v>
      </c>
      <c r="L455">
        <v>0</v>
      </c>
      <c r="M455">
        <v>640</v>
      </c>
      <c r="N455" t="s">
        <v>618</v>
      </c>
      <c r="R455" t="s">
        <v>1080</v>
      </c>
    </row>
    <row r="456" spans="1:18">
      <c r="A456" t="s">
        <v>657</v>
      </c>
      <c r="B456" t="s">
        <v>19</v>
      </c>
      <c r="C456" t="s">
        <v>74</v>
      </c>
      <c r="D456" t="s">
        <v>839</v>
      </c>
      <c r="E456">
        <f t="shared" si="29"/>
        <v>5</v>
      </c>
      <c r="F456">
        <f t="shared" si="30"/>
        <v>2016</v>
      </c>
      <c r="G456" t="s">
        <v>21</v>
      </c>
      <c r="H456" s="4" t="s">
        <v>410</v>
      </c>
      <c r="I456" t="s">
        <v>35</v>
      </c>
      <c r="J456">
        <v>24.2</v>
      </c>
      <c r="K456" s="4" t="s">
        <v>924</v>
      </c>
      <c r="L456">
        <v>0</v>
      </c>
      <c r="M456">
        <v>645</v>
      </c>
      <c r="N456" t="s">
        <v>659</v>
      </c>
      <c r="Q456" t="s">
        <v>1081</v>
      </c>
      <c r="R456" t="s">
        <v>1082</v>
      </c>
    </row>
    <row r="457" spans="1:18">
      <c r="A457" t="s">
        <v>657</v>
      </c>
      <c r="B457" t="s">
        <v>19</v>
      </c>
      <c r="C457" t="s">
        <v>74</v>
      </c>
      <c r="D457" t="s">
        <v>845</v>
      </c>
      <c r="E457">
        <f t="shared" si="29"/>
        <v>9</v>
      </c>
      <c r="F457">
        <f t="shared" si="30"/>
        <v>2016</v>
      </c>
      <c r="G457" t="s">
        <v>21</v>
      </c>
      <c r="H457" s="4" t="s">
        <v>1083</v>
      </c>
      <c r="I457" t="s">
        <v>35</v>
      </c>
      <c r="J457">
        <v>24.2</v>
      </c>
      <c r="K457" s="4" t="s">
        <v>924</v>
      </c>
      <c r="L457">
        <v>0</v>
      </c>
      <c r="M457">
        <v>645</v>
      </c>
      <c r="N457" t="s">
        <v>659</v>
      </c>
      <c r="Q457" t="s">
        <v>1084</v>
      </c>
      <c r="R457" t="s">
        <v>1085</v>
      </c>
    </row>
    <row r="458" spans="1:18">
      <c r="A458" t="s">
        <v>735</v>
      </c>
      <c r="B458" t="s">
        <v>19</v>
      </c>
      <c r="C458" t="s">
        <v>74</v>
      </c>
      <c r="D458" t="s">
        <v>839</v>
      </c>
      <c r="E458">
        <f t="shared" si="29"/>
        <v>5</v>
      </c>
      <c r="F458">
        <f t="shared" si="30"/>
        <v>2016</v>
      </c>
      <c r="G458" t="s">
        <v>25</v>
      </c>
      <c r="H458" s="4" t="s">
        <v>712</v>
      </c>
      <c r="I458" t="s">
        <v>35</v>
      </c>
      <c r="J458">
        <v>27.9</v>
      </c>
      <c r="K458" s="4" t="s">
        <v>960</v>
      </c>
      <c r="L458">
        <v>0</v>
      </c>
      <c r="M458">
        <v>1014</v>
      </c>
      <c r="N458" t="s">
        <v>736</v>
      </c>
      <c r="R458" t="s">
        <v>1086</v>
      </c>
    </row>
    <row r="459" spans="1:18">
      <c r="A459" t="s">
        <v>834</v>
      </c>
      <c r="B459" t="s">
        <v>19</v>
      </c>
      <c r="C459" t="s">
        <v>74</v>
      </c>
      <c r="D459" t="s">
        <v>839</v>
      </c>
      <c r="E459">
        <f t="shared" si="29"/>
        <v>5</v>
      </c>
      <c r="F459">
        <f t="shared" si="30"/>
        <v>2016</v>
      </c>
      <c r="G459" t="s">
        <v>21</v>
      </c>
      <c r="H459" s="4" t="s">
        <v>410</v>
      </c>
      <c r="I459" t="s">
        <v>35</v>
      </c>
      <c r="J459">
        <v>25.1</v>
      </c>
      <c r="K459" s="4" t="s">
        <v>729</v>
      </c>
      <c r="L459">
        <v>0</v>
      </c>
      <c r="M459">
        <v>705</v>
      </c>
      <c r="N459" t="s">
        <v>837</v>
      </c>
      <c r="Q459" t="s">
        <v>1087</v>
      </c>
      <c r="R459" t="s">
        <v>1088</v>
      </c>
    </row>
    <row r="460" spans="1:18">
      <c r="A460" t="s">
        <v>834</v>
      </c>
      <c r="B460" t="s">
        <v>19</v>
      </c>
      <c r="C460" t="s">
        <v>74</v>
      </c>
      <c r="D460" t="s">
        <v>877</v>
      </c>
      <c r="E460">
        <f t="shared" si="29"/>
        <v>6</v>
      </c>
      <c r="F460">
        <f t="shared" si="30"/>
        <v>2016</v>
      </c>
      <c r="G460" t="s">
        <v>21</v>
      </c>
      <c r="H460" s="4" t="s">
        <v>410</v>
      </c>
      <c r="I460" t="s">
        <v>35</v>
      </c>
      <c r="J460">
        <v>25.5</v>
      </c>
      <c r="K460" s="4" t="s">
        <v>870</v>
      </c>
      <c r="L460">
        <v>0</v>
      </c>
      <c r="M460">
        <v>675</v>
      </c>
      <c r="N460" t="s">
        <v>837</v>
      </c>
      <c r="Q460" t="s">
        <v>1089</v>
      </c>
      <c r="R460" t="s">
        <v>1090</v>
      </c>
    </row>
    <row r="461" spans="1:18">
      <c r="A461" t="s">
        <v>834</v>
      </c>
      <c r="B461" t="s">
        <v>19</v>
      </c>
      <c r="C461" t="s">
        <v>74</v>
      </c>
      <c r="D461" t="s">
        <v>845</v>
      </c>
      <c r="E461">
        <f t="shared" si="29"/>
        <v>9</v>
      </c>
      <c r="F461">
        <f t="shared" si="30"/>
        <v>2016</v>
      </c>
      <c r="G461" t="s">
        <v>21</v>
      </c>
      <c r="H461" s="4" t="s">
        <v>1083</v>
      </c>
      <c r="I461" t="s">
        <v>35</v>
      </c>
      <c r="J461">
        <v>24.3</v>
      </c>
      <c r="K461" s="4" t="s">
        <v>729</v>
      </c>
      <c r="L461">
        <v>0</v>
      </c>
      <c r="M461">
        <v>595</v>
      </c>
      <c r="N461" t="s">
        <v>837</v>
      </c>
      <c r="Q461" t="s">
        <v>1091</v>
      </c>
      <c r="R461" t="s">
        <v>1092</v>
      </c>
    </row>
    <row r="462" spans="1:18">
      <c r="A462" t="s">
        <v>666</v>
      </c>
      <c r="B462" t="s">
        <v>19</v>
      </c>
      <c r="C462" t="s">
        <v>74</v>
      </c>
      <c r="D462" t="s">
        <v>841</v>
      </c>
      <c r="E462">
        <f t="shared" si="29"/>
        <v>6</v>
      </c>
      <c r="F462">
        <f t="shared" si="30"/>
        <v>2016</v>
      </c>
      <c r="G462" t="s">
        <v>25</v>
      </c>
      <c r="H462" s="4">
        <v>7.8</v>
      </c>
      <c r="I462" t="str">
        <f t="shared" ref="I462:I467" si="31">IF(ISBLANK(H462), "", "k")</f>
        <v>k</v>
      </c>
      <c r="J462">
        <v>19.5</v>
      </c>
      <c r="K462" s="4" t="s">
        <v>527</v>
      </c>
      <c r="L462">
        <v>0</v>
      </c>
      <c r="M462">
        <v>315</v>
      </c>
      <c r="R462" t="s">
        <v>1093</v>
      </c>
    </row>
    <row r="463" spans="1:18">
      <c r="A463" t="s">
        <v>748</v>
      </c>
      <c r="B463" t="s">
        <v>19</v>
      </c>
      <c r="C463" t="s">
        <v>74</v>
      </c>
      <c r="D463" t="s">
        <v>841</v>
      </c>
      <c r="E463">
        <f t="shared" si="29"/>
        <v>6</v>
      </c>
      <c r="F463">
        <f t="shared" si="30"/>
        <v>2016</v>
      </c>
      <c r="G463" t="s">
        <v>25</v>
      </c>
      <c r="H463" s="4">
        <v>5.8</v>
      </c>
      <c r="I463" t="str">
        <f t="shared" si="31"/>
        <v>k</v>
      </c>
      <c r="J463">
        <v>17.600000000000001</v>
      </c>
      <c r="K463" s="4" t="s">
        <v>739</v>
      </c>
      <c r="L463">
        <v>0</v>
      </c>
      <c r="M463">
        <v>210</v>
      </c>
      <c r="R463" t="s">
        <v>1093</v>
      </c>
    </row>
    <row r="464" spans="1:18">
      <c r="A464" t="s">
        <v>751</v>
      </c>
      <c r="B464" t="s">
        <v>19</v>
      </c>
      <c r="C464" t="s">
        <v>74</v>
      </c>
      <c r="D464" t="s">
        <v>901</v>
      </c>
      <c r="E464">
        <f t="shared" si="29"/>
        <v>9</v>
      </c>
      <c r="F464">
        <f t="shared" si="30"/>
        <v>2016</v>
      </c>
      <c r="G464" t="s">
        <v>21</v>
      </c>
      <c r="H464" s="4">
        <v>7.7</v>
      </c>
      <c r="I464" t="str">
        <f t="shared" si="31"/>
        <v>k</v>
      </c>
      <c r="J464">
        <v>19.600000000000001</v>
      </c>
      <c r="K464" s="4" t="s">
        <v>1094</v>
      </c>
      <c r="L464">
        <v>0</v>
      </c>
      <c r="M464">
        <v>340</v>
      </c>
      <c r="N464" t="s">
        <v>753</v>
      </c>
      <c r="Q464" t="s">
        <v>1095</v>
      </c>
      <c r="R464" t="s">
        <v>1096</v>
      </c>
    </row>
    <row r="465" spans="1:18">
      <c r="A465" t="s">
        <v>1097</v>
      </c>
      <c r="B465" t="s">
        <v>19</v>
      </c>
      <c r="C465" t="s">
        <v>20</v>
      </c>
      <c r="D465" t="s">
        <v>839</v>
      </c>
      <c r="E465">
        <f t="shared" si="29"/>
        <v>5</v>
      </c>
      <c r="F465">
        <f t="shared" si="30"/>
        <v>2016</v>
      </c>
      <c r="G465" t="s">
        <v>25</v>
      </c>
      <c r="I465" t="str">
        <f t="shared" si="31"/>
        <v/>
      </c>
      <c r="J465">
        <v>38</v>
      </c>
      <c r="K465" s="4" t="s">
        <v>214</v>
      </c>
      <c r="L465">
        <v>0</v>
      </c>
      <c r="M465">
        <v>2045</v>
      </c>
      <c r="N465" t="s">
        <v>1098</v>
      </c>
      <c r="Q465" t="s">
        <v>1099</v>
      </c>
      <c r="R465" t="s">
        <v>1100</v>
      </c>
    </row>
    <row r="466" spans="1:18">
      <c r="A466" t="s">
        <v>1097</v>
      </c>
      <c r="B466" t="s">
        <v>19</v>
      </c>
      <c r="C466" t="s">
        <v>74</v>
      </c>
      <c r="D466" t="s">
        <v>877</v>
      </c>
      <c r="E466">
        <f t="shared" si="29"/>
        <v>6</v>
      </c>
      <c r="F466">
        <f t="shared" si="30"/>
        <v>2016</v>
      </c>
      <c r="G466" t="s">
        <v>25</v>
      </c>
      <c r="I466" t="str">
        <f t="shared" si="31"/>
        <v/>
      </c>
      <c r="J466">
        <v>38.1</v>
      </c>
      <c r="K466" s="4" t="s">
        <v>214</v>
      </c>
      <c r="L466">
        <v>0</v>
      </c>
      <c r="M466">
        <v>2310</v>
      </c>
      <c r="N466" t="s">
        <v>1098</v>
      </c>
      <c r="Q466" t="s">
        <v>1101</v>
      </c>
      <c r="R466" t="s">
        <v>1102</v>
      </c>
    </row>
    <row r="467" spans="1:18">
      <c r="A467" t="s">
        <v>1097</v>
      </c>
      <c r="B467" t="s">
        <v>19</v>
      </c>
      <c r="C467" t="s">
        <v>74</v>
      </c>
      <c r="D467" t="s">
        <v>845</v>
      </c>
      <c r="E467">
        <f t="shared" si="29"/>
        <v>9</v>
      </c>
      <c r="F467">
        <f t="shared" si="30"/>
        <v>2016</v>
      </c>
      <c r="G467" t="s">
        <v>25</v>
      </c>
      <c r="I467" t="str">
        <f t="shared" si="31"/>
        <v/>
      </c>
      <c r="J467">
        <v>36.700000000000003</v>
      </c>
      <c r="K467" s="4" t="s">
        <v>466</v>
      </c>
      <c r="L467">
        <v>0</v>
      </c>
      <c r="M467">
        <v>2330</v>
      </c>
      <c r="N467" t="s">
        <v>1098</v>
      </c>
      <c r="R467" t="s">
        <v>1103</v>
      </c>
    </row>
    <row r="468" spans="1:18">
      <c r="A468" t="s">
        <v>760</v>
      </c>
      <c r="B468" t="s">
        <v>19</v>
      </c>
      <c r="C468" t="s">
        <v>74</v>
      </c>
      <c r="D468" t="s">
        <v>1104</v>
      </c>
      <c r="E468">
        <f t="shared" si="29"/>
        <v>5</v>
      </c>
      <c r="F468">
        <f t="shared" si="30"/>
        <v>2017</v>
      </c>
      <c r="G468" t="s">
        <v>25</v>
      </c>
      <c r="H468" s="4" t="s">
        <v>410</v>
      </c>
      <c r="I468" t="s">
        <v>35</v>
      </c>
      <c r="J468">
        <v>26.2</v>
      </c>
      <c r="K468" s="4" t="s">
        <v>854</v>
      </c>
      <c r="L468">
        <v>0</v>
      </c>
      <c r="M468">
        <v>735</v>
      </c>
      <c r="N468" t="s">
        <v>762</v>
      </c>
      <c r="R468" t="s">
        <v>1105</v>
      </c>
    </row>
    <row r="469" spans="1:18">
      <c r="A469" t="s">
        <v>764</v>
      </c>
      <c r="B469" t="s">
        <v>19</v>
      </c>
      <c r="C469" t="s">
        <v>74</v>
      </c>
      <c r="D469" t="s">
        <v>1104</v>
      </c>
      <c r="E469">
        <f t="shared" si="29"/>
        <v>5</v>
      </c>
      <c r="F469">
        <f t="shared" si="30"/>
        <v>2017</v>
      </c>
      <c r="G469" t="s">
        <v>25</v>
      </c>
      <c r="H469" s="4" t="s">
        <v>410</v>
      </c>
      <c r="I469" t="s">
        <v>35</v>
      </c>
      <c r="J469">
        <v>24.4</v>
      </c>
      <c r="K469" s="4" t="s">
        <v>614</v>
      </c>
      <c r="L469">
        <v>0</v>
      </c>
      <c r="M469">
        <v>625</v>
      </c>
      <c r="N469" t="s">
        <v>765</v>
      </c>
      <c r="R469" t="s">
        <v>225</v>
      </c>
    </row>
    <row r="470" spans="1:18">
      <c r="A470" t="s">
        <v>767</v>
      </c>
      <c r="B470" t="s">
        <v>19</v>
      </c>
      <c r="C470" t="s">
        <v>74</v>
      </c>
      <c r="D470" t="s">
        <v>1104</v>
      </c>
      <c r="E470">
        <f t="shared" si="29"/>
        <v>5</v>
      </c>
      <c r="F470">
        <f t="shared" si="30"/>
        <v>2017</v>
      </c>
      <c r="G470" t="s">
        <v>21</v>
      </c>
      <c r="H470" s="4">
        <v>8.6999999999999993</v>
      </c>
      <c r="I470" t="str">
        <f>IF(ISBLANK(H470), "", "k")</f>
        <v>k</v>
      </c>
      <c r="J470">
        <v>23.6</v>
      </c>
      <c r="K470" s="4" t="s">
        <v>831</v>
      </c>
      <c r="L470">
        <v>0</v>
      </c>
      <c r="M470">
        <v>505</v>
      </c>
      <c r="N470" s="44" t="s">
        <v>769</v>
      </c>
      <c r="R470" t="s">
        <v>587</v>
      </c>
    </row>
    <row r="471" spans="1:18">
      <c r="A471" t="s">
        <v>778</v>
      </c>
      <c r="B471" t="s">
        <v>19</v>
      </c>
      <c r="C471" t="s">
        <v>74</v>
      </c>
      <c r="D471" t="s">
        <v>1104</v>
      </c>
      <c r="E471">
        <f t="shared" si="29"/>
        <v>5</v>
      </c>
      <c r="F471">
        <f t="shared" si="30"/>
        <v>2017</v>
      </c>
      <c r="G471" t="s">
        <v>21</v>
      </c>
      <c r="H471" s="4" t="s">
        <v>712</v>
      </c>
      <c r="I471" t="s">
        <v>35</v>
      </c>
      <c r="J471">
        <v>24.5</v>
      </c>
      <c r="K471" s="4" t="s">
        <v>1106</v>
      </c>
      <c r="L471">
        <v>0</v>
      </c>
      <c r="M471">
        <v>580</v>
      </c>
      <c r="N471" t="s">
        <v>780</v>
      </c>
      <c r="R471" t="s">
        <v>1107</v>
      </c>
    </row>
    <row r="472" spans="1:18">
      <c r="A472" t="s">
        <v>1108</v>
      </c>
      <c r="B472" t="s">
        <v>19</v>
      </c>
      <c r="C472" t="s">
        <v>20</v>
      </c>
      <c r="D472" t="s">
        <v>1109</v>
      </c>
      <c r="E472">
        <f t="shared" si="29"/>
        <v>5</v>
      </c>
      <c r="F472">
        <f t="shared" si="30"/>
        <v>2017</v>
      </c>
      <c r="G472" t="s">
        <v>103</v>
      </c>
      <c r="H472" s="4">
        <v>2.7</v>
      </c>
      <c r="I472" t="str">
        <f>IF(ISBLANK(H472), "", "k")</f>
        <v>k</v>
      </c>
      <c r="J472">
        <v>13.4</v>
      </c>
      <c r="K472" s="4" t="s">
        <v>1110</v>
      </c>
      <c r="L472">
        <v>0</v>
      </c>
      <c r="M472">
        <v>100</v>
      </c>
      <c r="R472" t="s">
        <v>1111</v>
      </c>
    </row>
    <row r="473" spans="1:18">
      <c r="A473" t="s">
        <v>33</v>
      </c>
      <c r="B473" t="s">
        <v>19</v>
      </c>
      <c r="C473" t="s">
        <v>74</v>
      </c>
      <c r="D473" t="s">
        <v>1104</v>
      </c>
      <c r="E473">
        <f t="shared" si="29"/>
        <v>5</v>
      </c>
      <c r="F473">
        <f t="shared" si="30"/>
        <v>2017</v>
      </c>
      <c r="G473" t="s">
        <v>21</v>
      </c>
      <c r="H473" s="4">
        <v>20.7</v>
      </c>
      <c r="I473" t="s">
        <v>35</v>
      </c>
      <c r="J473">
        <v>33</v>
      </c>
      <c r="K473" s="4" t="s">
        <v>572</v>
      </c>
      <c r="L473">
        <v>0</v>
      </c>
      <c r="M473">
        <v>1230</v>
      </c>
      <c r="N473" t="s">
        <v>37</v>
      </c>
      <c r="R473" t="s">
        <v>225</v>
      </c>
    </row>
    <row r="474" spans="1:18">
      <c r="A474" t="s">
        <v>880</v>
      </c>
      <c r="B474" t="s">
        <v>19</v>
      </c>
      <c r="C474" t="s">
        <v>74</v>
      </c>
      <c r="D474" t="s">
        <v>1104</v>
      </c>
      <c r="E474">
        <f t="shared" si="29"/>
        <v>5</v>
      </c>
      <c r="F474">
        <f t="shared" si="30"/>
        <v>2017</v>
      </c>
      <c r="G474" t="s">
        <v>21</v>
      </c>
      <c r="H474" s="4">
        <v>9.6999999999999993</v>
      </c>
      <c r="I474" t="s">
        <v>35</v>
      </c>
      <c r="J474">
        <v>24.1</v>
      </c>
      <c r="K474" s="4" t="s">
        <v>885</v>
      </c>
      <c r="L474">
        <v>0</v>
      </c>
      <c r="M474">
        <v>600</v>
      </c>
      <c r="N474" t="s">
        <v>882</v>
      </c>
      <c r="R474" t="s">
        <v>1112</v>
      </c>
    </row>
    <row r="475" spans="1:18">
      <c r="A475" t="s">
        <v>348</v>
      </c>
      <c r="B475" t="s">
        <v>19</v>
      </c>
      <c r="C475" t="s">
        <v>74</v>
      </c>
      <c r="D475" t="s">
        <v>1104</v>
      </c>
      <c r="E475">
        <f t="shared" si="29"/>
        <v>5</v>
      </c>
      <c r="F475">
        <f t="shared" si="30"/>
        <v>2017</v>
      </c>
      <c r="G475" t="s">
        <v>21</v>
      </c>
      <c r="I475" t="str">
        <f>IF(ISBLANK(H475), "", "k")</f>
        <v/>
      </c>
      <c r="J475">
        <v>29.5</v>
      </c>
      <c r="K475" s="4" t="s">
        <v>828</v>
      </c>
      <c r="L475">
        <v>0</v>
      </c>
      <c r="M475">
        <v>1140</v>
      </c>
      <c r="N475" t="s">
        <v>351</v>
      </c>
      <c r="R475" t="s">
        <v>1113</v>
      </c>
    </row>
    <row r="476" spans="1:18">
      <c r="A476" t="s">
        <v>39</v>
      </c>
      <c r="B476" t="s">
        <v>19</v>
      </c>
      <c r="C476" t="s">
        <v>74</v>
      </c>
      <c r="D476" t="s">
        <v>1104</v>
      </c>
      <c r="E476">
        <f t="shared" si="29"/>
        <v>5</v>
      </c>
      <c r="F476">
        <f t="shared" si="30"/>
        <v>2017</v>
      </c>
      <c r="G476" t="s">
        <v>21</v>
      </c>
      <c r="H476" s="4">
        <v>20.7</v>
      </c>
      <c r="I476" t="s">
        <v>35</v>
      </c>
      <c r="J476">
        <v>33.5</v>
      </c>
      <c r="K476" s="4" t="s">
        <v>978</v>
      </c>
      <c r="L476">
        <v>0</v>
      </c>
      <c r="M476">
        <v>1433</v>
      </c>
      <c r="N476" t="s">
        <v>41</v>
      </c>
      <c r="R476" t="s">
        <v>1114</v>
      </c>
    </row>
    <row r="477" spans="1:18">
      <c r="A477" t="s">
        <v>353</v>
      </c>
      <c r="B477" t="s">
        <v>19</v>
      </c>
      <c r="C477" t="s">
        <v>74</v>
      </c>
      <c r="D477" t="s">
        <v>1109</v>
      </c>
      <c r="E477">
        <f t="shared" si="29"/>
        <v>5</v>
      </c>
      <c r="F477">
        <f t="shared" si="30"/>
        <v>2017</v>
      </c>
      <c r="G477" t="s">
        <v>25</v>
      </c>
      <c r="H477" s="4" t="s">
        <v>977</v>
      </c>
      <c r="I477" t="s">
        <v>35</v>
      </c>
      <c r="J477">
        <v>29.5</v>
      </c>
      <c r="K477" s="4" t="s">
        <v>1115</v>
      </c>
      <c r="L477">
        <v>0</v>
      </c>
      <c r="M477">
        <v>1000</v>
      </c>
      <c r="N477" t="s">
        <v>355</v>
      </c>
      <c r="R477" t="s">
        <v>1116</v>
      </c>
    </row>
    <row r="478" spans="1:18">
      <c r="A478" t="s">
        <v>357</v>
      </c>
      <c r="B478" t="s">
        <v>19</v>
      </c>
      <c r="C478" t="s">
        <v>74</v>
      </c>
      <c r="D478" t="s">
        <v>1104</v>
      </c>
      <c r="E478">
        <f t="shared" si="29"/>
        <v>5</v>
      </c>
      <c r="F478">
        <f t="shared" si="30"/>
        <v>2017</v>
      </c>
      <c r="G478" t="s">
        <v>25</v>
      </c>
      <c r="H478" s="4" t="s">
        <v>1038</v>
      </c>
      <c r="I478" t="s">
        <v>35</v>
      </c>
      <c r="J478">
        <v>32.9</v>
      </c>
      <c r="K478" s="4" t="s">
        <v>233</v>
      </c>
      <c r="L478">
        <v>0</v>
      </c>
      <c r="M478">
        <v>1360</v>
      </c>
      <c r="N478" t="s">
        <v>359</v>
      </c>
      <c r="R478" t="s">
        <v>225</v>
      </c>
    </row>
    <row r="479" spans="1:18">
      <c r="A479" t="s">
        <v>365</v>
      </c>
      <c r="B479" t="s">
        <v>19</v>
      </c>
      <c r="C479" t="s">
        <v>74</v>
      </c>
      <c r="D479" t="s">
        <v>1104</v>
      </c>
      <c r="E479">
        <f t="shared" si="29"/>
        <v>5</v>
      </c>
      <c r="F479">
        <f t="shared" si="30"/>
        <v>2017</v>
      </c>
      <c r="G479" t="s">
        <v>25</v>
      </c>
      <c r="H479" s="4">
        <v>11.7</v>
      </c>
      <c r="I479" t="str">
        <f>IF(ISBLANK(H479), "", "k")</f>
        <v>k</v>
      </c>
      <c r="J479">
        <v>27.9</v>
      </c>
      <c r="K479" s="4" t="s">
        <v>58</v>
      </c>
      <c r="L479">
        <v>0</v>
      </c>
      <c r="M479">
        <v>795</v>
      </c>
      <c r="N479" t="s">
        <v>366</v>
      </c>
      <c r="R479" t="s">
        <v>225</v>
      </c>
    </row>
    <row r="480" spans="1:18">
      <c r="A480" t="s">
        <v>368</v>
      </c>
      <c r="B480" t="s">
        <v>19</v>
      </c>
      <c r="C480" t="s">
        <v>74</v>
      </c>
      <c r="D480" t="s">
        <v>1104</v>
      </c>
      <c r="E480">
        <f t="shared" si="29"/>
        <v>5</v>
      </c>
      <c r="F480">
        <f t="shared" si="30"/>
        <v>2017</v>
      </c>
      <c r="G480" t="s">
        <v>25</v>
      </c>
      <c r="I480" t="str">
        <f>IF(ISBLANK(H480), "", "k")</f>
        <v/>
      </c>
      <c r="J480">
        <v>34.5</v>
      </c>
      <c r="K480" s="4" t="s">
        <v>166</v>
      </c>
      <c r="L480">
        <v>0</v>
      </c>
      <c r="M480">
        <v>1370</v>
      </c>
      <c r="N480" t="s">
        <v>370</v>
      </c>
      <c r="R480" t="s">
        <v>1117</v>
      </c>
    </row>
    <row r="481" spans="1:18">
      <c r="A481" t="s">
        <v>923</v>
      </c>
      <c r="B481" t="s">
        <v>19</v>
      </c>
      <c r="C481" t="s">
        <v>74</v>
      </c>
      <c r="D481" t="s">
        <v>1104</v>
      </c>
      <c r="E481">
        <f t="shared" si="29"/>
        <v>5</v>
      </c>
      <c r="F481">
        <f t="shared" si="30"/>
        <v>2017</v>
      </c>
      <c r="G481" t="s">
        <v>21</v>
      </c>
      <c r="I481" t="str">
        <f>IF(ISBLANK(H481), "", "k")</f>
        <v/>
      </c>
      <c r="J481">
        <v>26.2</v>
      </c>
      <c r="K481" s="4" t="s">
        <v>919</v>
      </c>
      <c r="L481">
        <v>0</v>
      </c>
      <c r="M481">
        <v>676</v>
      </c>
      <c r="N481" t="s">
        <v>925</v>
      </c>
      <c r="R481" t="s">
        <v>1118</v>
      </c>
    </row>
    <row r="482" spans="1:18">
      <c r="A482" t="s">
        <v>90</v>
      </c>
      <c r="B482" t="s">
        <v>19</v>
      </c>
      <c r="C482" t="s">
        <v>74</v>
      </c>
      <c r="D482" t="s">
        <v>1104</v>
      </c>
      <c r="E482">
        <f t="shared" si="29"/>
        <v>5</v>
      </c>
      <c r="F482">
        <f t="shared" si="30"/>
        <v>2017</v>
      </c>
      <c r="G482" t="s">
        <v>21</v>
      </c>
      <c r="H482" s="4" t="s">
        <v>1119</v>
      </c>
      <c r="I482" t="s">
        <v>35</v>
      </c>
      <c r="J482">
        <v>30.9</v>
      </c>
      <c r="K482" s="4">
        <v>35.700000000000003</v>
      </c>
      <c r="L482">
        <v>0</v>
      </c>
      <c r="M482">
        <v>1035</v>
      </c>
      <c r="N482" t="s">
        <v>92</v>
      </c>
      <c r="R482" t="s">
        <v>1120</v>
      </c>
    </row>
    <row r="483" spans="1:18">
      <c r="A483" t="s">
        <v>106</v>
      </c>
      <c r="B483" t="s">
        <v>19</v>
      </c>
      <c r="C483" t="s">
        <v>74</v>
      </c>
      <c r="D483" t="s">
        <v>1104</v>
      </c>
      <c r="E483">
        <f t="shared" si="29"/>
        <v>5</v>
      </c>
      <c r="F483">
        <f t="shared" si="30"/>
        <v>2017</v>
      </c>
      <c r="G483" t="s">
        <v>25</v>
      </c>
      <c r="H483" s="4">
        <v>13.7</v>
      </c>
      <c r="I483" t="str">
        <f>IF(ISBLANK(H483), "", "k")</f>
        <v>k</v>
      </c>
      <c r="J483">
        <v>30</v>
      </c>
      <c r="K483" s="4" t="s">
        <v>1121</v>
      </c>
      <c r="L483">
        <v>0</v>
      </c>
      <c r="M483">
        <v>1025</v>
      </c>
      <c r="N483" t="s">
        <v>108</v>
      </c>
      <c r="R483" t="s">
        <v>1122</v>
      </c>
    </row>
    <row r="484" spans="1:18">
      <c r="A484" t="s">
        <v>110</v>
      </c>
      <c r="B484" t="s">
        <v>19</v>
      </c>
      <c r="C484" t="s">
        <v>74</v>
      </c>
      <c r="D484" t="s">
        <v>1104</v>
      </c>
      <c r="E484">
        <f t="shared" si="29"/>
        <v>5</v>
      </c>
      <c r="F484">
        <f t="shared" si="30"/>
        <v>2017</v>
      </c>
      <c r="G484" t="s">
        <v>21</v>
      </c>
      <c r="H484" s="4">
        <v>14.7</v>
      </c>
      <c r="I484" t="str">
        <f>IF(ISBLANK(H484), "", "k")</f>
        <v>k</v>
      </c>
      <c r="J484">
        <v>25.8</v>
      </c>
      <c r="K484" s="4" t="s">
        <v>729</v>
      </c>
      <c r="L484">
        <v>0</v>
      </c>
      <c r="M484">
        <v>735</v>
      </c>
      <c r="N484" t="s">
        <v>112</v>
      </c>
      <c r="R484" t="s">
        <v>1123</v>
      </c>
    </row>
    <row r="485" spans="1:18">
      <c r="A485" t="s">
        <v>963</v>
      </c>
      <c r="B485" t="s">
        <v>19</v>
      </c>
      <c r="C485" t="s">
        <v>74</v>
      </c>
      <c r="D485" t="s">
        <v>1104</v>
      </c>
      <c r="E485">
        <f t="shared" si="29"/>
        <v>5</v>
      </c>
      <c r="F485">
        <f t="shared" si="30"/>
        <v>2017</v>
      </c>
      <c r="G485" t="s">
        <v>25</v>
      </c>
      <c r="I485" t="str">
        <f>IF(ISBLANK(H485), "", "k")</f>
        <v/>
      </c>
      <c r="J485">
        <v>41</v>
      </c>
      <c r="K485" s="4" t="s">
        <v>1124</v>
      </c>
      <c r="L485">
        <v>0</v>
      </c>
      <c r="M485">
        <v>2540</v>
      </c>
      <c r="N485" t="s">
        <v>964</v>
      </c>
      <c r="R485" t="s">
        <v>1125</v>
      </c>
    </row>
    <row r="486" spans="1:18">
      <c r="A486" t="s">
        <v>1126</v>
      </c>
      <c r="B486" t="s">
        <v>19</v>
      </c>
      <c r="C486" t="s">
        <v>20</v>
      </c>
      <c r="D486" t="s">
        <v>1104</v>
      </c>
      <c r="E486">
        <f t="shared" si="29"/>
        <v>5</v>
      </c>
      <c r="F486">
        <f t="shared" si="30"/>
        <v>2017</v>
      </c>
      <c r="G486" t="s">
        <v>25</v>
      </c>
      <c r="I486" t="str">
        <f>IF(ISBLANK(H486), "", "k")</f>
        <v/>
      </c>
      <c r="J486">
        <v>31</v>
      </c>
      <c r="K486" s="4" t="s">
        <v>426</v>
      </c>
      <c r="L486">
        <v>0</v>
      </c>
      <c r="M486">
        <v>1140</v>
      </c>
      <c r="N486" t="s">
        <v>1127</v>
      </c>
      <c r="R486" t="s">
        <v>1128</v>
      </c>
    </row>
    <row r="487" spans="1:18">
      <c r="A487" t="s">
        <v>1129</v>
      </c>
      <c r="B487" t="s">
        <v>19</v>
      </c>
      <c r="C487" t="s">
        <v>20</v>
      </c>
      <c r="D487" t="s">
        <v>1109</v>
      </c>
      <c r="E487">
        <f t="shared" si="29"/>
        <v>5</v>
      </c>
      <c r="F487">
        <f t="shared" si="30"/>
        <v>2017</v>
      </c>
      <c r="G487" t="s">
        <v>21</v>
      </c>
      <c r="I487" t="str">
        <f>IF(ISBLANK(H487), "", "k")</f>
        <v/>
      </c>
      <c r="J487">
        <v>19.600000000000001</v>
      </c>
      <c r="K487" s="4" t="s">
        <v>421</v>
      </c>
      <c r="L487">
        <v>0</v>
      </c>
      <c r="M487">
        <v>315</v>
      </c>
      <c r="N487" t="s">
        <v>1130</v>
      </c>
      <c r="R487" t="s">
        <v>1131</v>
      </c>
    </row>
    <row r="488" spans="1:18">
      <c r="A488" t="s">
        <v>1132</v>
      </c>
      <c r="B488" t="s">
        <v>19</v>
      </c>
      <c r="C488" t="s">
        <v>20</v>
      </c>
      <c r="D488" t="s">
        <v>1104</v>
      </c>
      <c r="E488">
        <f t="shared" si="29"/>
        <v>5</v>
      </c>
      <c r="F488">
        <f t="shared" si="30"/>
        <v>2017</v>
      </c>
      <c r="G488" t="s">
        <v>21</v>
      </c>
      <c r="H488" s="4" t="s">
        <v>57</v>
      </c>
      <c r="I488" t="s">
        <v>35</v>
      </c>
      <c r="J488">
        <v>22.4</v>
      </c>
      <c r="K488" s="4" t="s">
        <v>186</v>
      </c>
      <c r="L488">
        <v>0</v>
      </c>
      <c r="M488">
        <v>445</v>
      </c>
      <c r="R488" t="s">
        <v>1133</v>
      </c>
    </row>
    <row r="489" spans="1:18">
      <c r="A489" t="s">
        <v>177</v>
      </c>
      <c r="B489" t="s">
        <v>19</v>
      </c>
      <c r="C489" t="s">
        <v>74</v>
      </c>
      <c r="D489" t="s">
        <v>1104</v>
      </c>
      <c r="E489">
        <f t="shared" si="29"/>
        <v>5</v>
      </c>
      <c r="F489">
        <f t="shared" si="30"/>
        <v>2017</v>
      </c>
      <c r="G489" t="s">
        <v>21</v>
      </c>
      <c r="H489" s="4">
        <v>20.7</v>
      </c>
      <c r="I489" t="s">
        <v>35</v>
      </c>
      <c r="J489">
        <v>33.5</v>
      </c>
      <c r="K489" s="4" t="s">
        <v>341</v>
      </c>
      <c r="L489">
        <v>0</v>
      </c>
      <c r="M489">
        <v>1307</v>
      </c>
      <c r="N489" s="42" t="s">
        <v>179</v>
      </c>
      <c r="R489" t="s">
        <v>225</v>
      </c>
    </row>
    <row r="490" spans="1:18">
      <c r="A490" t="s">
        <v>181</v>
      </c>
      <c r="B490" t="s">
        <v>19</v>
      </c>
      <c r="C490" t="s">
        <v>74</v>
      </c>
      <c r="D490" t="s">
        <v>1104</v>
      </c>
      <c r="E490">
        <f t="shared" si="29"/>
        <v>5</v>
      </c>
      <c r="F490">
        <f t="shared" si="30"/>
        <v>2017</v>
      </c>
      <c r="G490" t="s">
        <v>21</v>
      </c>
      <c r="I490" t="str">
        <f>IF(ISBLANK(H490), "", "k")</f>
        <v/>
      </c>
      <c r="J490">
        <v>32.299999999999997</v>
      </c>
      <c r="K490" s="4" t="s">
        <v>307</v>
      </c>
      <c r="L490">
        <v>0</v>
      </c>
      <c r="M490">
        <v>1345</v>
      </c>
      <c r="N490" s="42" t="s">
        <v>183</v>
      </c>
      <c r="R490" t="s">
        <v>225</v>
      </c>
    </row>
    <row r="491" spans="1:18">
      <c r="A491" t="s">
        <v>192</v>
      </c>
      <c r="B491" t="s">
        <v>19</v>
      </c>
      <c r="C491" t="s">
        <v>74</v>
      </c>
      <c r="D491" t="s">
        <v>1104</v>
      </c>
      <c r="E491">
        <f t="shared" si="29"/>
        <v>5</v>
      </c>
      <c r="F491">
        <f t="shared" si="30"/>
        <v>2017</v>
      </c>
      <c r="G491" t="s">
        <v>21</v>
      </c>
      <c r="H491" s="4">
        <v>20.7</v>
      </c>
      <c r="I491" t="s">
        <v>35</v>
      </c>
      <c r="J491">
        <v>32.700000000000003</v>
      </c>
      <c r="K491" s="4" t="s">
        <v>307</v>
      </c>
      <c r="L491">
        <v>0</v>
      </c>
      <c r="M491">
        <v>1385</v>
      </c>
      <c r="N491" s="42">
        <v>6708199</v>
      </c>
      <c r="R491" t="s">
        <v>225</v>
      </c>
    </row>
    <row r="492" spans="1:18">
      <c r="A492" t="s">
        <v>1134</v>
      </c>
      <c r="B492" t="s">
        <v>19</v>
      </c>
      <c r="C492" t="s">
        <v>20</v>
      </c>
      <c r="D492" t="s">
        <v>1104</v>
      </c>
      <c r="E492">
        <f t="shared" si="29"/>
        <v>5</v>
      </c>
      <c r="F492">
        <f t="shared" si="30"/>
        <v>2017</v>
      </c>
      <c r="G492" t="s">
        <v>21</v>
      </c>
      <c r="I492" t="str">
        <f t="shared" ref="I492:I498" si="32">IF(ISBLANK(H492), "", "k")</f>
        <v/>
      </c>
      <c r="J492">
        <v>20.6</v>
      </c>
      <c r="K492" s="4" t="s">
        <v>529</v>
      </c>
      <c r="L492">
        <v>0</v>
      </c>
      <c r="M492">
        <v>350</v>
      </c>
      <c r="R492" t="s">
        <v>1135</v>
      </c>
    </row>
    <row r="493" spans="1:18">
      <c r="A493" t="s">
        <v>311</v>
      </c>
      <c r="B493" t="s">
        <v>19</v>
      </c>
      <c r="C493" t="s">
        <v>74</v>
      </c>
      <c r="D493" t="s">
        <v>1104</v>
      </c>
      <c r="E493">
        <f t="shared" si="29"/>
        <v>5</v>
      </c>
      <c r="F493">
        <f t="shared" si="30"/>
        <v>2017</v>
      </c>
      <c r="G493" t="s">
        <v>21</v>
      </c>
      <c r="I493" t="str">
        <f t="shared" si="32"/>
        <v/>
      </c>
      <c r="J493">
        <v>29.7</v>
      </c>
      <c r="K493" s="4" t="s">
        <v>40</v>
      </c>
      <c r="L493">
        <v>0</v>
      </c>
      <c r="M493">
        <v>1035</v>
      </c>
      <c r="N493" t="s">
        <v>313</v>
      </c>
      <c r="O493" s="2" t="s">
        <v>314</v>
      </c>
      <c r="P493" s="2"/>
      <c r="R493" t="s">
        <v>1136</v>
      </c>
    </row>
    <row r="494" spans="1:18">
      <c r="A494" t="s">
        <v>316</v>
      </c>
      <c r="B494" t="s">
        <v>19</v>
      </c>
      <c r="C494" t="s">
        <v>74</v>
      </c>
      <c r="D494" t="s">
        <v>1104</v>
      </c>
      <c r="E494">
        <f t="shared" si="29"/>
        <v>5</v>
      </c>
      <c r="F494">
        <f t="shared" si="30"/>
        <v>2017</v>
      </c>
      <c r="G494" t="s">
        <v>25</v>
      </c>
      <c r="I494" t="str">
        <f t="shared" si="32"/>
        <v/>
      </c>
      <c r="J494">
        <v>37</v>
      </c>
      <c r="K494" s="4" t="s">
        <v>703</v>
      </c>
      <c r="L494">
        <v>0</v>
      </c>
      <c r="M494">
        <v>1853</v>
      </c>
      <c r="N494" t="s">
        <v>318</v>
      </c>
      <c r="R494" t="s">
        <v>1137</v>
      </c>
    </row>
    <row r="495" spans="1:18">
      <c r="A495" t="s">
        <v>576</v>
      </c>
      <c r="B495" t="s">
        <v>19</v>
      </c>
      <c r="C495" t="s">
        <v>74</v>
      </c>
      <c r="D495" t="s">
        <v>1104</v>
      </c>
      <c r="E495">
        <f t="shared" si="29"/>
        <v>5</v>
      </c>
      <c r="F495">
        <f t="shared" si="30"/>
        <v>2017</v>
      </c>
      <c r="G495" t="s">
        <v>21</v>
      </c>
      <c r="I495" t="str">
        <f t="shared" si="32"/>
        <v/>
      </c>
      <c r="J495">
        <v>29.9</v>
      </c>
      <c r="K495" s="4" t="s">
        <v>298</v>
      </c>
      <c r="L495">
        <v>0</v>
      </c>
      <c r="M495">
        <v>942</v>
      </c>
      <c r="N495" t="s">
        <v>578</v>
      </c>
      <c r="R495" t="s">
        <v>1138</v>
      </c>
    </row>
    <row r="496" spans="1:18">
      <c r="A496" t="s">
        <v>247</v>
      </c>
      <c r="B496" t="s">
        <v>19</v>
      </c>
      <c r="C496" t="s">
        <v>74</v>
      </c>
      <c r="D496" t="s">
        <v>1104</v>
      </c>
      <c r="E496">
        <f t="shared" si="29"/>
        <v>5</v>
      </c>
      <c r="F496">
        <f t="shared" si="30"/>
        <v>2017</v>
      </c>
      <c r="G496" t="s">
        <v>21</v>
      </c>
      <c r="H496" s="4">
        <v>20.7</v>
      </c>
      <c r="I496" t="str">
        <f t="shared" si="32"/>
        <v>k</v>
      </c>
      <c r="J496">
        <v>34.5</v>
      </c>
      <c r="K496" s="4" t="s">
        <v>1020</v>
      </c>
      <c r="L496">
        <v>0</v>
      </c>
      <c r="M496">
        <v>1538</v>
      </c>
      <c r="N496" t="s">
        <v>249</v>
      </c>
      <c r="R496" t="s">
        <v>1139</v>
      </c>
    </row>
    <row r="497" spans="1:18">
      <c r="A497" t="s">
        <v>487</v>
      </c>
      <c r="B497" t="s">
        <v>19</v>
      </c>
      <c r="C497" t="s">
        <v>74</v>
      </c>
      <c r="D497" t="s">
        <v>1104</v>
      </c>
      <c r="E497">
        <f t="shared" si="29"/>
        <v>5</v>
      </c>
      <c r="F497">
        <f t="shared" si="30"/>
        <v>2017</v>
      </c>
      <c r="G497" t="s">
        <v>25</v>
      </c>
      <c r="H497" s="4">
        <v>11.7</v>
      </c>
      <c r="I497" t="str">
        <f t="shared" si="32"/>
        <v>k</v>
      </c>
      <c r="J497">
        <v>26.1</v>
      </c>
      <c r="K497" s="4" t="s">
        <v>1140</v>
      </c>
      <c r="L497">
        <v>0</v>
      </c>
      <c r="M497">
        <v>790</v>
      </c>
      <c r="N497" t="s">
        <v>489</v>
      </c>
      <c r="R497" t="s">
        <v>1141</v>
      </c>
    </row>
    <row r="498" spans="1:18">
      <c r="A498" t="s">
        <v>500</v>
      </c>
      <c r="B498" t="s">
        <v>19</v>
      </c>
      <c r="C498" t="s">
        <v>74</v>
      </c>
      <c r="D498" t="s">
        <v>1104</v>
      </c>
      <c r="E498">
        <f t="shared" si="29"/>
        <v>5</v>
      </c>
      <c r="F498">
        <f t="shared" si="30"/>
        <v>2017</v>
      </c>
      <c r="G498" t="s">
        <v>21</v>
      </c>
      <c r="I498" t="str">
        <f t="shared" si="32"/>
        <v/>
      </c>
      <c r="J498">
        <v>31</v>
      </c>
      <c r="K498" s="4" t="s">
        <v>801</v>
      </c>
      <c r="L498">
        <v>0</v>
      </c>
      <c r="M498">
        <v>1128</v>
      </c>
      <c r="N498" t="s">
        <v>501</v>
      </c>
      <c r="R498" t="s">
        <v>439</v>
      </c>
    </row>
    <row r="499" spans="1:18">
      <c r="A499" t="s">
        <v>262</v>
      </c>
      <c r="B499" t="s">
        <v>19</v>
      </c>
      <c r="C499" t="s">
        <v>74</v>
      </c>
      <c r="D499" t="s">
        <v>1104</v>
      </c>
      <c r="E499">
        <f t="shared" si="29"/>
        <v>5</v>
      </c>
      <c r="F499">
        <f t="shared" si="30"/>
        <v>2017</v>
      </c>
      <c r="G499" t="s">
        <v>25</v>
      </c>
      <c r="H499" s="4" t="s">
        <v>488</v>
      </c>
      <c r="I499" t="s">
        <v>35</v>
      </c>
      <c r="J499">
        <v>32.1</v>
      </c>
      <c r="K499" s="4" t="s">
        <v>569</v>
      </c>
      <c r="L499">
        <v>0</v>
      </c>
      <c r="M499">
        <v>1250</v>
      </c>
      <c r="N499" t="s">
        <v>265</v>
      </c>
      <c r="R499" t="s">
        <v>439</v>
      </c>
    </row>
    <row r="500" spans="1:18">
      <c r="A500" t="s">
        <v>274</v>
      </c>
      <c r="B500" t="s">
        <v>19</v>
      </c>
      <c r="C500" t="s">
        <v>74</v>
      </c>
      <c r="D500" t="s">
        <v>1104</v>
      </c>
      <c r="E500">
        <f t="shared" si="29"/>
        <v>5</v>
      </c>
      <c r="F500">
        <f t="shared" si="30"/>
        <v>2017</v>
      </c>
      <c r="G500" t="s">
        <v>21</v>
      </c>
      <c r="H500" s="4">
        <v>14.7</v>
      </c>
      <c r="I500" t="str">
        <f t="shared" ref="I500:I505" si="33">IF(ISBLANK(H500), "", "k")</f>
        <v>k</v>
      </c>
      <c r="J500">
        <v>26.2</v>
      </c>
      <c r="K500" s="4" t="s">
        <v>954</v>
      </c>
      <c r="L500">
        <v>0</v>
      </c>
      <c r="M500">
        <v>770</v>
      </c>
      <c r="N500" s="42" t="s">
        <v>512</v>
      </c>
      <c r="R500" t="s">
        <v>1142</v>
      </c>
    </row>
    <row r="501" spans="1:18">
      <c r="A501" t="s">
        <v>281</v>
      </c>
      <c r="B501" t="s">
        <v>19</v>
      </c>
      <c r="C501" t="s">
        <v>74</v>
      </c>
      <c r="D501" t="s">
        <v>1104</v>
      </c>
      <c r="E501">
        <f t="shared" si="29"/>
        <v>5</v>
      </c>
      <c r="F501">
        <f t="shared" si="30"/>
        <v>2017</v>
      </c>
      <c r="G501" t="s">
        <v>21</v>
      </c>
      <c r="I501" t="str">
        <f t="shared" si="33"/>
        <v/>
      </c>
      <c r="J501">
        <v>33.799999999999997</v>
      </c>
      <c r="K501" s="4">
        <v>36.6</v>
      </c>
      <c r="L501">
        <v>2.8</v>
      </c>
      <c r="M501">
        <v>1530</v>
      </c>
      <c r="N501" t="s">
        <v>282</v>
      </c>
      <c r="R501" t="s">
        <v>1143</v>
      </c>
    </row>
    <row r="502" spans="1:18">
      <c r="A502" t="s">
        <v>526</v>
      </c>
      <c r="B502" t="s">
        <v>19</v>
      </c>
      <c r="C502" t="s">
        <v>74</v>
      </c>
      <c r="D502" t="s">
        <v>1109</v>
      </c>
      <c r="E502">
        <f t="shared" si="29"/>
        <v>5</v>
      </c>
      <c r="F502">
        <f t="shared" si="30"/>
        <v>2017</v>
      </c>
      <c r="G502" t="s">
        <v>21</v>
      </c>
      <c r="H502" s="4">
        <v>13.7</v>
      </c>
      <c r="I502" t="str">
        <f t="shared" si="33"/>
        <v>k</v>
      </c>
      <c r="J502">
        <v>28.5</v>
      </c>
      <c r="K502" s="4" t="s">
        <v>182</v>
      </c>
      <c r="L502">
        <v>0</v>
      </c>
      <c r="M502">
        <v>1050</v>
      </c>
      <c r="N502" t="s">
        <v>528</v>
      </c>
      <c r="R502" t="s">
        <v>1144</v>
      </c>
    </row>
    <row r="503" spans="1:18">
      <c r="A503" t="s">
        <v>537</v>
      </c>
      <c r="B503" t="s">
        <v>19</v>
      </c>
      <c r="C503" t="s">
        <v>74</v>
      </c>
      <c r="D503" t="s">
        <v>1104</v>
      </c>
      <c r="E503">
        <f t="shared" si="29"/>
        <v>5</v>
      </c>
      <c r="F503">
        <f t="shared" si="30"/>
        <v>2017</v>
      </c>
      <c r="G503" t="s">
        <v>21</v>
      </c>
      <c r="H503" s="4">
        <v>11.7</v>
      </c>
      <c r="I503" t="str">
        <f t="shared" si="33"/>
        <v>k</v>
      </c>
      <c r="J503">
        <v>26.1</v>
      </c>
      <c r="K503" s="4" t="s">
        <v>433</v>
      </c>
      <c r="L503">
        <v>0</v>
      </c>
      <c r="M503">
        <v>740</v>
      </c>
      <c r="N503" t="s">
        <v>539</v>
      </c>
      <c r="R503" t="s">
        <v>225</v>
      </c>
    </row>
    <row r="504" spans="1:18">
      <c r="A504" t="s">
        <v>545</v>
      </c>
      <c r="B504" t="s">
        <v>19</v>
      </c>
      <c r="C504" t="s">
        <v>74</v>
      </c>
      <c r="D504" t="s">
        <v>1109</v>
      </c>
      <c r="E504">
        <f t="shared" si="29"/>
        <v>5</v>
      </c>
      <c r="F504">
        <f t="shared" si="30"/>
        <v>2017</v>
      </c>
      <c r="G504" t="s">
        <v>21</v>
      </c>
      <c r="H504" s="4">
        <v>12.7</v>
      </c>
      <c r="I504" t="str">
        <f t="shared" si="33"/>
        <v>k</v>
      </c>
      <c r="J504">
        <v>25.5</v>
      </c>
      <c r="K504" s="4" t="s">
        <v>794</v>
      </c>
      <c r="L504">
        <v>0</v>
      </c>
      <c r="M504">
        <v>715</v>
      </c>
      <c r="N504" t="s">
        <v>547</v>
      </c>
      <c r="R504" t="s">
        <v>1113</v>
      </c>
    </row>
    <row r="505" spans="1:18">
      <c r="A505" t="s">
        <v>601</v>
      </c>
      <c r="B505" t="s">
        <v>19</v>
      </c>
      <c r="C505" t="s">
        <v>74</v>
      </c>
      <c r="D505" t="s">
        <v>1104</v>
      </c>
      <c r="E505">
        <f t="shared" si="29"/>
        <v>5</v>
      </c>
      <c r="F505">
        <f t="shared" si="30"/>
        <v>2017</v>
      </c>
      <c r="G505" t="s">
        <v>21</v>
      </c>
      <c r="H505" s="4">
        <v>11.7</v>
      </c>
      <c r="I505" t="str">
        <f t="shared" si="33"/>
        <v>k</v>
      </c>
      <c r="J505">
        <v>27.5</v>
      </c>
      <c r="K505" s="4" t="s">
        <v>456</v>
      </c>
      <c r="L505">
        <v>0</v>
      </c>
      <c r="M505">
        <v>835</v>
      </c>
      <c r="N505" t="s">
        <v>602</v>
      </c>
      <c r="R505" t="s">
        <v>225</v>
      </c>
    </row>
    <row r="506" spans="1:18">
      <c r="A506" t="s">
        <v>649</v>
      </c>
      <c r="B506" t="s">
        <v>19</v>
      </c>
      <c r="C506" t="s">
        <v>74</v>
      </c>
      <c r="D506" t="s">
        <v>1104</v>
      </c>
      <c r="E506">
        <f t="shared" si="29"/>
        <v>5</v>
      </c>
      <c r="F506">
        <f t="shared" si="30"/>
        <v>2017</v>
      </c>
      <c r="G506" t="s">
        <v>21</v>
      </c>
      <c r="H506" s="4" t="s">
        <v>712</v>
      </c>
      <c r="I506" t="s">
        <v>35</v>
      </c>
      <c r="J506">
        <v>26.2</v>
      </c>
      <c r="K506" s="4" t="s">
        <v>870</v>
      </c>
      <c r="L506">
        <v>0</v>
      </c>
      <c r="N506" t="s">
        <v>650</v>
      </c>
      <c r="R506" t="s">
        <v>1145</v>
      </c>
    </row>
    <row r="507" spans="1:18">
      <c r="A507" t="s">
        <v>735</v>
      </c>
      <c r="B507" t="s">
        <v>19</v>
      </c>
      <c r="C507" t="s">
        <v>74</v>
      </c>
      <c r="D507" t="s">
        <v>1109</v>
      </c>
      <c r="E507">
        <f t="shared" si="29"/>
        <v>5</v>
      </c>
      <c r="F507">
        <f t="shared" si="30"/>
        <v>2017</v>
      </c>
      <c r="G507" t="s">
        <v>25</v>
      </c>
      <c r="H507" s="4" t="s">
        <v>609</v>
      </c>
      <c r="I507" t="s">
        <v>35</v>
      </c>
      <c r="J507">
        <v>29.7</v>
      </c>
      <c r="K507" s="4" t="s">
        <v>690</v>
      </c>
      <c r="L507">
        <v>0</v>
      </c>
      <c r="M507">
        <v>1030</v>
      </c>
      <c r="N507" t="s">
        <v>736</v>
      </c>
      <c r="R507" t="s">
        <v>1146</v>
      </c>
    </row>
    <row r="508" spans="1:18">
      <c r="A508" t="s">
        <v>666</v>
      </c>
      <c r="B508" t="s">
        <v>19</v>
      </c>
      <c r="C508" t="s">
        <v>74</v>
      </c>
      <c r="D508" t="s">
        <v>1109</v>
      </c>
      <c r="E508">
        <f t="shared" si="29"/>
        <v>5</v>
      </c>
      <c r="F508">
        <f t="shared" si="30"/>
        <v>2017</v>
      </c>
      <c r="G508" t="s">
        <v>25</v>
      </c>
      <c r="H508" s="4">
        <v>8.6999999999999993</v>
      </c>
      <c r="I508" t="str">
        <f t="shared" ref="I508:I514" si="34">IF(ISBLANK(H508), "", "k")</f>
        <v>k</v>
      </c>
      <c r="J508">
        <v>20.6</v>
      </c>
      <c r="K508" s="4" t="s">
        <v>354</v>
      </c>
      <c r="L508">
        <v>0</v>
      </c>
      <c r="M508">
        <v>345</v>
      </c>
      <c r="R508" t="s">
        <v>1147</v>
      </c>
    </row>
    <row r="509" spans="1:18">
      <c r="A509" t="s">
        <v>741</v>
      </c>
      <c r="B509" t="s">
        <v>19</v>
      </c>
      <c r="C509" t="s">
        <v>74</v>
      </c>
      <c r="D509" t="s">
        <v>1104</v>
      </c>
      <c r="E509">
        <f t="shared" si="29"/>
        <v>5</v>
      </c>
      <c r="F509">
        <f t="shared" si="30"/>
        <v>2017</v>
      </c>
      <c r="G509" t="s">
        <v>21</v>
      </c>
      <c r="H509" s="4">
        <v>11.7</v>
      </c>
      <c r="I509" t="str">
        <f t="shared" si="34"/>
        <v>k</v>
      </c>
      <c r="J509">
        <v>24.7</v>
      </c>
      <c r="K509" s="4" t="s">
        <v>1106</v>
      </c>
      <c r="L509">
        <v>0</v>
      </c>
      <c r="M509">
        <v>575</v>
      </c>
      <c r="N509" t="s">
        <v>743</v>
      </c>
      <c r="R509" t="s">
        <v>1148</v>
      </c>
    </row>
    <row r="510" spans="1:18">
      <c r="A510" t="s">
        <v>751</v>
      </c>
      <c r="B510" t="s">
        <v>19</v>
      </c>
      <c r="C510" t="s">
        <v>74</v>
      </c>
      <c r="D510" t="s">
        <v>1104</v>
      </c>
      <c r="E510">
        <f t="shared" si="29"/>
        <v>5</v>
      </c>
      <c r="F510">
        <f t="shared" si="30"/>
        <v>2017</v>
      </c>
      <c r="G510" t="s">
        <v>21</v>
      </c>
      <c r="H510" s="4">
        <v>8.6999999999999993</v>
      </c>
      <c r="I510" t="str">
        <f t="shared" si="34"/>
        <v>k</v>
      </c>
      <c r="J510">
        <v>20.9</v>
      </c>
      <c r="K510" s="4">
        <v>22</v>
      </c>
      <c r="L510">
        <v>1.5</v>
      </c>
      <c r="M510">
        <v>360</v>
      </c>
      <c r="N510" t="s">
        <v>753</v>
      </c>
      <c r="R510" t="s">
        <v>1149</v>
      </c>
    </row>
    <row r="511" spans="1:18">
      <c r="A511" t="s">
        <v>1097</v>
      </c>
      <c r="B511" t="s">
        <v>19</v>
      </c>
      <c r="C511" t="s">
        <v>74</v>
      </c>
      <c r="D511" t="s">
        <v>1104</v>
      </c>
      <c r="E511">
        <f t="shared" si="29"/>
        <v>5</v>
      </c>
      <c r="F511">
        <f t="shared" si="30"/>
        <v>2017</v>
      </c>
      <c r="G511" t="s">
        <v>25</v>
      </c>
      <c r="I511" t="str">
        <f t="shared" si="34"/>
        <v/>
      </c>
      <c r="J511">
        <v>38.5</v>
      </c>
      <c r="K511" s="4" t="s">
        <v>1150</v>
      </c>
      <c r="L511">
        <v>0</v>
      </c>
      <c r="M511">
        <v>2190</v>
      </c>
      <c r="N511" t="s">
        <v>1098</v>
      </c>
      <c r="R511" t="s">
        <v>1151</v>
      </c>
    </row>
    <row r="512" spans="1:18">
      <c r="A512" t="s">
        <v>767</v>
      </c>
      <c r="B512" t="s">
        <v>19</v>
      </c>
      <c r="C512" t="s">
        <v>74</v>
      </c>
      <c r="D512" t="s">
        <v>1152</v>
      </c>
      <c r="E512">
        <f t="shared" si="29"/>
        <v>6</v>
      </c>
      <c r="F512">
        <f t="shared" si="30"/>
        <v>2018</v>
      </c>
      <c r="G512" t="s">
        <v>21</v>
      </c>
      <c r="H512" s="4">
        <v>9.6999999999999993</v>
      </c>
      <c r="I512" t="str">
        <f t="shared" si="34"/>
        <v>k</v>
      </c>
      <c r="J512">
        <v>24.5</v>
      </c>
      <c r="K512" s="4" t="s">
        <v>988</v>
      </c>
      <c r="L512">
        <v>0</v>
      </c>
      <c r="M512">
        <v>625</v>
      </c>
      <c r="N512" s="44" t="s">
        <v>769</v>
      </c>
      <c r="R512" t="s">
        <v>1153</v>
      </c>
    </row>
    <row r="513" spans="1:18">
      <c r="A513" t="s">
        <v>791</v>
      </c>
      <c r="B513" t="s">
        <v>19</v>
      </c>
      <c r="C513" t="s">
        <v>74</v>
      </c>
      <c r="D513" t="s">
        <v>1154</v>
      </c>
      <c r="E513">
        <f t="shared" si="29"/>
        <v>6</v>
      </c>
      <c r="F513">
        <f t="shared" si="30"/>
        <v>2018</v>
      </c>
      <c r="G513" t="s">
        <v>25</v>
      </c>
      <c r="H513" s="4">
        <v>9.6999999999999993</v>
      </c>
      <c r="I513" t="str">
        <f t="shared" si="34"/>
        <v>k</v>
      </c>
      <c r="J513">
        <v>21.3</v>
      </c>
      <c r="K513" s="4" t="s">
        <v>1155</v>
      </c>
      <c r="L513">
        <v>0</v>
      </c>
      <c r="M513">
        <v>465</v>
      </c>
      <c r="N513" s="44" t="s">
        <v>792</v>
      </c>
      <c r="R513" t="s">
        <v>1156</v>
      </c>
    </row>
    <row r="514" spans="1:18">
      <c r="A514" t="s">
        <v>343</v>
      </c>
      <c r="B514" t="s">
        <v>19</v>
      </c>
      <c r="C514" t="s">
        <v>74</v>
      </c>
      <c r="D514" t="s">
        <v>1152</v>
      </c>
      <c r="E514">
        <f t="shared" ref="E514:E577" si="35">MONTH(D514)</f>
        <v>6</v>
      </c>
      <c r="F514">
        <f t="shared" ref="F514:F577" si="36">YEAR(D514)</f>
        <v>2018</v>
      </c>
      <c r="G514" t="s">
        <v>21</v>
      </c>
      <c r="H514" s="4">
        <v>12.7</v>
      </c>
      <c r="I514" t="str">
        <f t="shared" si="34"/>
        <v>k</v>
      </c>
      <c r="J514">
        <v>24</v>
      </c>
      <c r="K514" s="4" t="s">
        <v>591</v>
      </c>
      <c r="L514">
        <v>0</v>
      </c>
      <c r="M514">
        <v>510</v>
      </c>
      <c r="N514" t="s">
        <v>346</v>
      </c>
      <c r="R514" t="s">
        <v>1157</v>
      </c>
    </row>
    <row r="515" spans="1:18">
      <c r="A515" t="s">
        <v>357</v>
      </c>
      <c r="B515" t="s">
        <v>19</v>
      </c>
      <c r="C515" t="s">
        <v>74</v>
      </c>
      <c r="D515" t="s">
        <v>1152</v>
      </c>
      <c r="E515">
        <f t="shared" si="35"/>
        <v>6</v>
      </c>
      <c r="F515">
        <f t="shared" si="36"/>
        <v>2018</v>
      </c>
      <c r="G515" t="s">
        <v>25</v>
      </c>
      <c r="H515" s="4" t="s">
        <v>1046</v>
      </c>
      <c r="I515" t="s">
        <v>35</v>
      </c>
      <c r="J515">
        <v>32.799999999999997</v>
      </c>
      <c r="K515" s="4" t="s">
        <v>1158</v>
      </c>
      <c r="L515">
        <v>0</v>
      </c>
      <c r="M515">
        <v>1285</v>
      </c>
      <c r="N515" t="s">
        <v>359</v>
      </c>
      <c r="R515" t="s">
        <v>1159</v>
      </c>
    </row>
    <row r="516" spans="1:18">
      <c r="A516" t="s">
        <v>387</v>
      </c>
      <c r="B516" t="s">
        <v>19</v>
      </c>
      <c r="C516" t="s">
        <v>74</v>
      </c>
      <c r="D516" t="s">
        <v>1152</v>
      </c>
      <c r="E516">
        <f t="shared" si="35"/>
        <v>6</v>
      </c>
      <c r="F516">
        <f t="shared" si="36"/>
        <v>2018</v>
      </c>
      <c r="G516" t="s">
        <v>21</v>
      </c>
      <c r="H516" s="4">
        <v>13.7</v>
      </c>
      <c r="I516" t="str">
        <f t="shared" ref="I516:I521" si="37">IF(ISBLANK(H516), "", "k")</f>
        <v>k</v>
      </c>
      <c r="J516">
        <v>25.1</v>
      </c>
      <c r="K516" s="4" t="s">
        <v>1160</v>
      </c>
      <c r="L516">
        <v>0</v>
      </c>
      <c r="M516">
        <v>615</v>
      </c>
      <c r="N516" t="s">
        <v>389</v>
      </c>
      <c r="R516" t="s">
        <v>1161</v>
      </c>
    </row>
    <row r="517" spans="1:18">
      <c r="A517" t="s">
        <v>391</v>
      </c>
      <c r="B517" t="s">
        <v>19</v>
      </c>
      <c r="C517" t="s">
        <v>74</v>
      </c>
      <c r="D517" t="s">
        <v>1152</v>
      </c>
      <c r="E517">
        <f t="shared" si="35"/>
        <v>6</v>
      </c>
      <c r="F517">
        <f t="shared" si="36"/>
        <v>2018</v>
      </c>
      <c r="G517" t="s">
        <v>25</v>
      </c>
      <c r="I517" t="str">
        <f t="shared" si="37"/>
        <v/>
      </c>
      <c r="J517">
        <v>31.4</v>
      </c>
      <c r="K517" s="4" t="s">
        <v>1162</v>
      </c>
      <c r="L517">
        <v>0</v>
      </c>
      <c r="M517">
        <v>1120</v>
      </c>
      <c r="N517" t="s">
        <v>392</v>
      </c>
      <c r="R517" t="s">
        <v>1163</v>
      </c>
    </row>
    <row r="518" spans="1:18">
      <c r="A518" t="s">
        <v>406</v>
      </c>
      <c r="B518" t="s">
        <v>19</v>
      </c>
      <c r="C518" t="s">
        <v>74</v>
      </c>
      <c r="D518" t="s">
        <v>1154</v>
      </c>
      <c r="E518">
        <f t="shared" si="35"/>
        <v>6</v>
      </c>
      <c r="F518">
        <f t="shared" si="36"/>
        <v>2018</v>
      </c>
      <c r="G518" t="s">
        <v>25</v>
      </c>
      <c r="H518" s="4">
        <v>13.7</v>
      </c>
      <c r="I518" t="str">
        <f t="shared" si="37"/>
        <v>k</v>
      </c>
      <c r="J518">
        <v>24.7</v>
      </c>
      <c r="K518" s="4" t="s">
        <v>326</v>
      </c>
      <c r="L518">
        <v>0</v>
      </c>
      <c r="M518">
        <v>670</v>
      </c>
      <c r="N518" t="s">
        <v>408</v>
      </c>
      <c r="R518" t="s">
        <v>1164</v>
      </c>
    </row>
    <row r="519" spans="1:18">
      <c r="A519" t="s">
        <v>931</v>
      </c>
      <c r="B519" t="s">
        <v>19</v>
      </c>
      <c r="C519" t="s">
        <v>74</v>
      </c>
      <c r="D519" t="s">
        <v>1154</v>
      </c>
      <c r="E519">
        <f t="shared" si="35"/>
        <v>6</v>
      </c>
      <c r="F519">
        <f t="shared" si="36"/>
        <v>2018</v>
      </c>
      <c r="G519" t="s">
        <v>25</v>
      </c>
      <c r="I519" t="str">
        <f t="shared" si="37"/>
        <v/>
      </c>
      <c r="J519">
        <v>27.1</v>
      </c>
      <c r="K519" s="4" t="s">
        <v>479</v>
      </c>
      <c r="L519">
        <v>0</v>
      </c>
      <c r="M519">
        <v>715</v>
      </c>
      <c r="R519" t="s">
        <v>1165</v>
      </c>
    </row>
    <row r="520" spans="1:18">
      <c r="A520" t="s">
        <v>98</v>
      </c>
      <c r="B520" t="s">
        <v>19</v>
      </c>
      <c r="C520" t="s">
        <v>74</v>
      </c>
      <c r="D520" t="s">
        <v>1152</v>
      </c>
      <c r="E520">
        <f t="shared" si="35"/>
        <v>6</v>
      </c>
      <c r="F520">
        <f t="shared" si="36"/>
        <v>2018</v>
      </c>
      <c r="G520" t="s">
        <v>25</v>
      </c>
      <c r="I520" t="str">
        <f t="shared" si="37"/>
        <v/>
      </c>
      <c r="J520">
        <v>39.1</v>
      </c>
      <c r="K520" s="4" t="s">
        <v>26</v>
      </c>
      <c r="L520">
        <v>0</v>
      </c>
      <c r="M520">
        <v>2115</v>
      </c>
      <c r="N520" t="s">
        <v>100</v>
      </c>
      <c r="R520" t="s">
        <v>1166</v>
      </c>
    </row>
    <row r="521" spans="1:18">
      <c r="A521" t="s">
        <v>963</v>
      </c>
      <c r="B521" t="s">
        <v>19</v>
      </c>
      <c r="C521" t="s">
        <v>74</v>
      </c>
      <c r="D521" t="s">
        <v>1154</v>
      </c>
      <c r="E521">
        <f t="shared" si="35"/>
        <v>6</v>
      </c>
      <c r="F521">
        <f t="shared" si="36"/>
        <v>2018</v>
      </c>
      <c r="G521" t="s">
        <v>25</v>
      </c>
      <c r="I521" t="str">
        <f t="shared" si="37"/>
        <v/>
      </c>
      <c r="J521">
        <v>39.799999999999997</v>
      </c>
      <c r="K521" s="4" t="s">
        <v>120</v>
      </c>
      <c r="L521">
        <v>0</v>
      </c>
      <c r="M521">
        <v>2590</v>
      </c>
      <c r="N521" t="s">
        <v>964</v>
      </c>
      <c r="R521" t="s">
        <v>1167</v>
      </c>
    </row>
    <row r="522" spans="1:18">
      <c r="A522" t="s">
        <v>125</v>
      </c>
      <c r="B522" t="s">
        <v>19</v>
      </c>
      <c r="C522" t="s">
        <v>74</v>
      </c>
      <c r="D522" t="s">
        <v>1154</v>
      </c>
      <c r="E522">
        <f t="shared" si="35"/>
        <v>6</v>
      </c>
      <c r="F522">
        <f t="shared" si="36"/>
        <v>2018</v>
      </c>
      <c r="G522" t="s">
        <v>25</v>
      </c>
      <c r="H522" s="4" t="s">
        <v>1038</v>
      </c>
      <c r="I522" t="s">
        <v>35</v>
      </c>
      <c r="J522">
        <v>36.700000000000003</v>
      </c>
      <c r="K522" s="4" t="s">
        <v>332</v>
      </c>
      <c r="L522">
        <v>0</v>
      </c>
      <c r="M522">
        <v>1615</v>
      </c>
      <c r="N522" t="s">
        <v>128</v>
      </c>
      <c r="R522" t="s">
        <v>1168</v>
      </c>
    </row>
    <row r="523" spans="1:18">
      <c r="A523" t="s">
        <v>144</v>
      </c>
      <c r="B523" t="s">
        <v>19</v>
      </c>
      <c r="C523" t="s">
        <v>74</v>
      </c>
      <c r="D523" t="s">
        <v>1154</v>
      </c>
      <c r="E523">
        <f t="shared" si="35"/>
        <v>6</v>
      </c>
      <c r="F523">
        <f t="shared" si="36"/>
        <v>2018</v>
      </c>
      <c r="G523" t="s">
        <v>25</v>
      </c>
      <c r="I523" t="str">
        <f>IF(ISBLANK(H523), "", "k")</f>
        <v/>
      </c>
      <c r="J523">
        <v>48</v>
      </c>
      <c r="K523" s="4" t="s">
        <v>1015</v>
      </c>
      <c r="L523">
        <v>0</v>
      </c>
      <c r="M523">
        <v>3940</v>
      </c>
      <c r="N523" t="s">
        <v>146</v>
      </c>
      <c r="R523" t="s">
        <v>1169</v>
      </c>
    </row>
    <row r="524" spans="1:18">
      <c r="A524" t="s">
        <v>168</v>
      </c>
      <c r="B524" t="s">
        <v>19</v>
      </c>
      <c r="C524" t="s">
        <v>74</v>
      </c>
      <c r="D524" t="s">
        <v>1154</v>
      </c>
      <c r="E524">
        <f t="shared" si="35"/>
        <v>6</v>
      </c>
      <c r="F524">
        <f t="shared" si="36"/>
        <v>2018</v>
      </c>
      <c r="G524" t="s">
        <v>25</v>
      </c>
      <c r="H524" s="4" t="s">
        <v>1038</v>
      </c>
      <c r="I524" t="s">
        <v>35</v>
      </c>
      <c r="J524">
        <v>33.200000000000003</v>
      </c>
      <c r="K524" s="4" t="s">
        <v>575</v>
      </c>
      <c r="L524">
        <v>0</v>
      </c>
      <c r="M524">
        <v>1245</v>
      </c>
      <c r="N524" s="42">
        <v>6707652</v>
      </c>
      <c r="R524" t="s">
        <v>1168</v>
      </c>
    </row>
    <row r="525" spans="1:18">
      <c r="A525" t="s">
        <v>243</v>
      </c>
      <c r="B525" t="s">
        <v>19</v>
      </c>
      <c r="C525" t="s">
        <v>74</v>
      </c>
      <c r="D525" t="s">
        <v>1154</v>
      </c>
      <c r="E525">
        <f t="shared" si="35"/>
        <v>6</v>
      </c>
      <c r="F525">
        <f t="shared" si="36"/>
        <v>2018</v>
      </c>
      <c r="G525" t="s">
        <v>25</v>
      </c>
      <c r="H525" s="4" t="s">
        <v>488</v>
      </c>
      <c r="I525" t="s">
        <v>35</v>
      </c>
      <c r="J525">
        <v>31.3</v>
      </c>
      <c r="K525" s="4" t="s">
        <v>209</v>
      </c>
      <c r="L525">
        <v>0</v>
      </c>
      <c r="M525">
        <v>1185</v>
      </c>
      <c r="N525" t="s">
        <v>245</v>
      </c>
      <c r="R525" t="s">
        <v>1170</v>
      </c>
    </row>
    <row r="526" spans="1:18">
      <c r="A526" t="s">
        <v>267</v>
      </c>
      <c r="B526" t="s">
        <v>19</v>
      </c>
      <c r="C526" t="s">
        <v>74</v>
      </c>
      <c r="D526" t="s">
        <v>1154</v>
      </c>
      <c r="E526">
        <f t="shared" si="35"/>
        <v>6</v>
      </c>
      <c r="F526">
        <f t="shared" si="36"/>
        <v>2018</v>
      </c>
      <c r="G526" t="s">
        <v>21</v>
      </c>
      <c r="I526" t="str">
        <f>IF(ISBLANK(H526), "", "k")</f>
        <v/>
      </c>
      <c r="J526">
        <v>30</v>
      </c>
      <c r="K526" s="4" t="s">
        <v>444</v>
      </c>
      <c r="L526">
        <v>0</v>
      </c>
      <c r="M526">
        <v>1085</v>
      </c>
      <c r="N526" t="s">
        <v>268</v>
      </c>
      <c r="R526" t="s">
        <v>1171</v>
      </c>
    </row>
    <row r="527" spans="1:18">
      <c r="A527" t="s">
        <v>330</v>
      </c>
      <c r="B527" t="s">
        <v>19</v>
      </c>
      <c r="C527" t="s">
        <v>74</v>
      </c>
      <c r="D527" t="s">
        <v>1154</v>
      </c>
      <c r="E527">
        <f t="shared" si="35"/>
        <v>6</v>
      </c>
      <c r="F527">
        <f t="shared" si="36"/>
        <v>2018</v>
      </c>
      <c r="G527" t="s">
        <v>25</v>
      </c>
      <c r="I527" t="str">
        <f>IF(ISBLANK(H527), "", "k")</f>
        <v/>
      </c>
      <c r="J527">
        <v>36.200000000000003</v>
      </c>
      <c r="K527" s="4" t="s">
        <v>969</v>
      </c>
      <c r="L527">
        <v>0</v>
      </c>
      <c r="M527">
        <v>1930</v>
      </c>
      <c r="N527" t="s">
        <v>333</v>
      </c>
      <c r="R527" t="s">
        <v>1172</v>
      </c>
    </row>
    <row r="528" spans="1:18">
      <c r="A528" t="s">
        <v>274</v>
      </c>
      <c r="B528" t="s">
        <v>19</v>
      </c>
      <c r="C528" t="s">
        <v>74</v>
      </c>
      <c r="D528" t="s">
        <v>1152</v>
      </c>
      <c r="E528">
        <f t="shared" si="35"/>
        <v>6</v>
      </c>
      <c r="F528">
        <f t="shared" si="36"/>
        <v>2018</v>
      </c>
      <c r="G528" t="s">
        <v>21</v>
      </c>
      <c r="H528" s="4">
        <v>15.7</v>
      </c>
      <c r="I528" t="str">
        <f>IF(ISBLANK(H528), "", "k")</f>
        <v>k</v>
      </c>
      <c r="J528">
        <v>26.5</v>
      </c>
      <c r="K528" s="4" t="s">
        <v>1140</v>
      </c>
      <c r="L528">
        <v>0</v>
      </c>
      <c r="M528">
        <v>785</v>
      </c>
      <c r="N528" s="42" t="s">
        <v>512</v>
      </c>
      <c r="R528" t="s">
        <v>1157</v>
      </c>
    </row>
    <row r="529" spans="1:18">
      <c r="A529" t="s">
        <v>526</v>
      </c>
      <c r="B529" t="s">
        <v>19</v>
      </c>
      <c r="C529" t="s">
        <v>74</v>
      </c>
      <c r="D529" t="s">
        <v>1154</v>
      </c>
      <c r="E529">
        <f t="shared" si="35"/>
        <v>6</v>
      </c>
      <c r="F529">
        <f t="shared" si="36"/>
        <v>2018</v>
      </c>
      <c r="G529" t="s">
        <v>21</v>
      </c>
      <c r="H529" s="4">
        <v>14.7</v>
      </c>
      <c r="I529" t="str">
        <f>IF(ISBLANK(H529), "", "k")</f>
        <v>k</v>
      </c>
      <c r="J529">
        <v>29.3</v>
      </c>
      <c r="K529" s="4" t="s">
        <v>704</v>
      </c>
      <c r="L529">
        <v>0</v>
      </c>
      <c r="M529">
        <v>990</v>
      </c>
      <c r="N529" t="s">
        <v>528</v>
      </c>
      <c r="R529" t="s">
        <v>1173</v>
      </c>
    </row>
    <row r="530" spans="1:18">
      <c r="A530" t="s">
        <v>596</v>
      </c>
      <c r="B530" t="s">
        <v>19</v>
      </c>
      <c r="C530" t="s">
        <v>74</v>
      </c>
      <c r="D530" t="s">
        <v>1152</v>
      </c>
      <c r="E530">
        <f t="shared" si="35"/>
        <v>6</v>
      </c>
      <c r="F530">
        <f t="shared" si="36"/>
        <v>2018</v>
      </c>
      <c r="G530" t="s">
        <v>21</v>
      </c>
      <c r="H530" s="4">
        <v>10.7</v>
      </c>
      <c r="I530" t="str">
        <f>IF(ISBLANK(H530), "", "k")</f>
        <v>k</v>
      </c>
      <c r="J530">
        <v>19.7</v>
      </c>
      <c r="K530" s="4" t="s">
        <v>354</v>
      </c>
      <c r="L530">
        <v>0</v>
      </c>
      <c r="M530">
        <v>340</v>
      </c>
      <c r="N530" s="44" t="s">
        <v>598</v>
      </c>
      <c r="R530" t="s">
        <v>1174</v>
      </c>
    </row>
    <row r="531" spans="1:18">
      <c r="A531" t="s">
        <v>657</v>
      </c>
      <c r="B531" t="s">
        <v>19</v>
      </c>
      <c r="C531" t="s">
        <v>74</v>
      </c>
      <c r="D531" t="s">
        <v>1152</v>
      </c>
      <c r="E531">
        <f t="shared" si="35"/>
        <v>6</v>
      </c>
      <c r="F531">
        <f t="shared" si="36"/>
        <v>2018</v>
      </c>
      <c r="G531" t="s">
        <v>21</v>
      </c>
      <c r="H531" s="4" t="s">
        <v>712</v>
      </c>
      <c r="I531" t="s">
        <v>35</v>
      </c>
      <c r="J531">
        <v>25.1</v>
      </c>
      <c r="K531" s="4" t="s">
        <v>199</v>
      </c>
      <c r="L531">
        <v>0</v>
      </c>
      <c r="M531">
        <v>690</v>
      </c>
      <c r="N531" t="s">
        <v>659</v>
      </c>
      <c r="R531" t="s">
        <v>1175</v>
      </c>
    </row>
    <row r="532" spans="1:18">
      <c r="A532" t="s">
        <v>686</v>
      </c>
      <c r="B532" t="s">
        <v>19</v>
      </c>
      <c r="C532" t="s">
        <v>74</v>
      </c>
      <c r="D532" t="s">
        <v>1176</v>
      </c>
      <c r="E532">
        <f t="shared" si="35"/>
        <v>5</v>
      </c>
      <c r="F532">
        <f t="shared" si="36"/>
        <v>2019</v>
      </c>
      <c r="G532" t="s">
        <v>25</v>
      </c>
      <c r="I532" t="str">
        <f>IF(ISBLANK(H532), "", "k")</f>
        <v/>
      </c>
      <c r="J532">
        <v>34.700000000000003</v>
      </c>
      <c r="K532" s="4" t="s">
        <v>1020</v>
      </c>
      <c r="L532">
        <v>0</v>
      </c>
      <c r="M532">
        <v>1510</v>
      </c>
      <c r="N532" t="s">
        <v>687</v>
      </c>
      <c r="Q532" t="s">
        <v>1177</v>
      </c>
      <c r="R532" t="s">
        <v>1178</v>
      </c>
    </row>
    <row r="533" spans="1:18">
      <c r="A533" t="s">
        <v>793</v>
      </c>
      <c r="B533" t="s">
        <v>19</v>
      </c>
      <c r="C533" t="s">
        <v>74</v>
      </c>
      <c r="D533" t="s">
        <v>1176</v>
      </c>
      <c r="E533">
        <f t="shared" si="35"/>
        <v>5</v>
      </c>
      <c r="F533">
        <f t="shared" si="36"/>
        <v>2019</v>
      </c>
      <c r="G533" t="s">
        <v>25</v>
      </c>
      <c r="I533" t="str">
        <f>IF(ISBLANK(H533), "", "k")</f>
        <v/>
      </c>
      <c r="J533">
        <v>28.5</v>
      </c>
      <c r="K533" s="4" t="s">
        <v>397</v>
      </c>
      <c r="L533">
        <v>0</v>
      </c>
      <c r="M533">
        <v>1040</v>
      </c>
      <c r="N533" t="s">
        <v>795</v>
      </c>
      <c r="Q533" t="s">
        <v>1179</v>
      </c>
      <c r="R533" t="s">
        <v>1180</v>
      </c>
    </row>
    <row r="534" spans="1:18">
      <c r="A534" t="s">
        <v>343</v>
      </c>
      <c r="B534" t="s">
        <v>19</v>
      </c>
      <c r="C534" t="s">
        <v>74</v>
      </c>
      <c r="D534" t="s">
        <v>1176</v>
      </c>
      <c r="E534">
        <f t="shared" si="35"/>
        <v>5</v>
      </c>
      <c r="F534">
        <f t="shared" si="36"/>
        <v>2019</v>
      </c>
      <c r="G534" t="s">
        <v>21</v>
      </c>
      <c r="H534" s="4">
        <v>13.7</v>
      </c>
      <c r="I534" t="str">
        <f>IF(ISBLANK(H534), "", "k")</f>
        <v>k</v>
      </c>
      <c r="J534">
        <v>24.3</v>
      </c>
      <c r="K534" s="4" t="s">
        <v>1181</v>
      </c>
      <c r="L534">
        <v>0</v>
      </c>
      <c r="M534">
        <v>520</v>
      </c>
      <c r="N534" t="s">
        <v>346</v>
      </c>
      <c r="Q534" t="s">
        <v>1182</v>
      </c>
      <c r="R534" t="s">
        <v>1183</v>
      </c>
    </row>
    <row r="535" spans="1:18">
      <c r="A535" t="s">
        <v>39</v>
      </c>
      <c r="B535" t="s">
        <v>19</v>
      </c>
      <c r="C535" t="s">
        <v>74</v>
      </c>
      <c r="D535" t="s">
        <v>1176</v>
      </c>
      <c r="E535">
        <f t="shared" si="35"/>
        <v>5</v>
      </c>
      <c r="F535">
        <f t="shared" si="36"/>
        <v>2019</v>
      </c>
      <c r="G535" t="s">
        <v>21</v>
      </c>
      <c r="H535" s="4">
        <v>22.7</v>
      </c>
      <c r="I535" t="s">
        <v>35</v>
      </c>
      <c r="J535">
        <v>33.299999999999997</v>
      </c>
      <c r="K535" s="4" t="s">
        <v>978</v>
      </c>
      <c r="L535">
        <v>0</v>
      </c>
      <c r="M535">
        <v>1160</v>
      </c>
      <c r="N535" t="s">
        <v>41</v>
      </c>
      <c r="Q535" t="s">
        <v>1184</v>
      </c>
      <c r="R535" t="s">
        <v>1185</v>
      </c>
    </row>
    <row r="536" spans="1:18">
      <c r="A536" t="s">
        <v>365</v>
      </c>
      <c r="B536" t="s">
        <v>19</v>
      </c>
      <c r="C536" t="s">
        <v>74</v>
      </c>
      <c r="D536" t="s">
        <v>1176</v>
      </c>
      <c r="E536">
        <f t="shared" si="35"/>
        <v>5</v>
      </c>
      <c r="F536">
        <f t="shared" si="36"/>
        <v>2019</v>
      </c>
      <c r="G536" t="s">
        <v>25</v>
      </c>
      <c r="H536" s="4">
        <v>13.7</v>
      </c>
      <c r="I536" t="str">
        <f>IF(ISBLANK(H536), "", "k")</f>
        <v>k</v>
      </c>
      <c r="J536">
        <v>28</v>
      </c>
      <c r="K536" s="4" t="s">
        <v>933</v>
      </c>
      <c r="L536">
        <v>0</v>
      </c>
      <c r="M536">
        <v>870</v>
      </c>
      <c r="N536" t="s">
        <v>366</v>
      </c>
      <c r="Q536" t="s">
        <v>1186</v>
      </c>
      <c r="R536" t="s">
        <v>1187</v>
      </c>
    </row>
    <row r="537" spans="1:18">
      <c r="A537" t="s">
        <v>948</v>
      </c>
      <c r="B537" t="s">
        <v>19</v>
      </c>
      <c r="C537" t="s">
        <v>74</v>
      </c>
      <c r="D537" t="s">
        <v>1176</v>
      </c>
      <c r="E537">
        <f t="shared" si="35"/>
        <v>5</v>
      </c>
      <c r="F537">
        <f t="shared" si="36"/>
        <v>2019</v>
      </c>
      <c r="G537" t="s">
        <v>25</v>
      </c>
      <c r="I537" t="str">
        <f>IF(ISBLANK(H537), "", "k")</f>
        <v/>
      </c>
      <c r="J537">
        <v>30.5</v>
      </c>
      <c r="K537" s="4" t="s">
        <v>584</v>
      </c>
      <c r="L537">
        <v>0</v>
      </c>
      <c r="M537">
        <v>1265</v>
      </c>
      <c r="N537" t="s">
        <v>950</v>
      </c>
      <c r="Q537" t="s">
        <v>1188</v>
      </c>
      <c r="R537" t="s">
        <v>1189</v>
      </c>
    </row>
    <row r="538" spans="1:18">
      <c r="A538" t="s">
        <v>119</v>
      </c>
      <c r="B538" t="s">
        <v>19</v>
      </c>
      <c r="C538" t="s">
        <v>74</v>
      </c>
      <c r="D538" t="s">
        <v>1176</v>
      </c>
      <c r="E538">
        <f t="shared" si="35"/>
        <v>5</v>
      </c>
      <c r="F538">
        <f t="shared" si="36"/>
        <v>2019</v>
      </c>
      <c r="G538" t="s">
        <v>25</v>
      </c>
      <c r="I538" t="str">
        <f>IF(ISBLANK(H538), "", "k")</f>
        <v/>
      </c>
      <c r="J538">
        <v>39</v>
      </c>
      <c r="K538" s="4" t="s">
        <v>423</v>
      </c>
      <c r="L538">
        <v>0</v>
      </c>
      <c r="M538">
        <v>2190</v>
      </c>
      <c r="N538" s="42">
        <v>6707714</v>
      </c>
      <c r="R538" t="s">
        <v>1190</v>
      </c>
    </row>
    <row r="539" spans="1:18">
      <c r="A539" t="s">
        <v>125</v>
      </c>
      <c r="B539" t="s">
        <v>19</v>
      </c>
      <c r="C539" t="s">
        <v>74</v>
      </c>
      <c r="D539" t="s">
        <v>1176</v>
      </c>
      <c r="E539">
        <f t="shared" si="35"/>
        <v>5</v>
      </c>
      <c r="F539">
        <f t="shared" si="36"/>
        <v>2019</v>
      </c>
      <c r="G539" t="s">
        <v>25</v>
      </c>
      <c r="H539" s="4" t="s">
        <v>1046</v>
      </c>
      <c r="I539" t="s">
        <v>35</v>
      </c>
      <c r="J539">
        <v>35.6</v>
      </c>
      <c r="K539" s="4" t="s">
        <v>823</v>
      </c>
      <c r="L539">
        <v>0</v>
      </c>
      <c r="M539">
        <v>1644</v>
      </c>
      <c r="N539" t="s">
        <v>128</v>
      </c>
      <c r="Q539" t="s">
        <v>1191</v>
      </c>
      <c r="R539" t="s">
        <v>1192</v>
      </c>
    </row>
    <row r="540" spans="1:18">
      <c r="A540" t="s">
        <v>136</v>
      </c>
      <c r="B540" t="s">
        <v>19</v>
      </c>
      <c r="C540" t="s">
        <v>74</v>
      </c>
      <c r="D540" t="s">
        <v>1176</v>
      </c>
      <c r="E540">
        <f t="shared" si="35"/>
        <v>5</v>
      </c>
      <c r="F540">
        <f t="shared" si="36"/>
        <v>2019</v>
      </c>
      <c r="G540" t="s">
        <v>21</v>
      </c>
      <c r="H540" s="4" t="s">
        <v>293</v>
      </c>
      <c r="I540" t="s">
        <v>35</v>
      </c>
      <c r="J540">
        <v>31.7</v>
      </c>
      <c r="K540" s="4" t="s">
        <v>233</v>
      </c>
      <c r="L540">
        <v>0</v>
      </c>
      <c r="M540">
        <v>1125</v>
      </c>
      <c r="R540" t="s">
        <v>1193</v>
      </c>
    </row>
    <row r="541" spans="1:18">
      <c r="A541" t="s">
        <v>144</v>
      </c>
      <c r="B541" t="s">
        <v>19</v>
      </c>
      <c r="C541" t="s">
        <v>74</v>
      </c>
      <c r="D541" t="s">
        <v>1176</v>
      </c>
      <c r="E541">
        <f t="shared" si="35"/>
        <v>5</v>
      </c>
      <c r="F541">
        <f t="shared" si="36"/>
        <v>2019</v>
      </c>
      <c r="G541" t="s">
        <v>25</v>
      </c>
      <c r="I541" t="str">
        <f>IF(ISBLANK(H541), "", "k")</f>
        <v/>
      </c>
      <c r="J541">
        <v>46</v>
      </c>
      <c r="K541" s="4" t="s">
        <v>160</v>
      </c>
      <c r="L541">
        <v>0</v>
      </c>
      <c r="M541">
        <v>3400</v>
      </c>
      <c r="N541" t="s">
        <v>146</v>
      </c>
      <c r="Q541" t="s">
        <v>1194</v>
      </c>
      <c r="R541" t="s">
        <v>1195</v>
      </c>
    </row>
    <row r="542" spans="1:18">
      <c r="A542" t="s">
        <v>1006</v>
      </c>
      <c r="B542" t="s">
        <v>19</v>
      </c>
      <c r="C542" t="s">
        <v>74</v>
      </c>
      <c r="D542" t="s">
        <v>1176</v>
      </c>
      <c r="E542">
        <f t="shared" si="35"/>
        <v>5</v>
      </c>
      <c r="F542">
        <f t="shared" si="36"/>
        <v>2019</v>
      </c>
      <c r="G542" t="s">
        <v>21</v>
      </c>
      <c r="I542" t="str">
        <f>IF(ISBLANK(H542), "", "k")</f>
        <v/>
      </c>
      <c r="J542">
        <v>28.6</v>
      </c>
      <c r="K542" s="4" t="s">
        <v>949</v>
      </c>
      <c r="L542">
        <v>0</v>
      </c>
      <c r="M542">
        <v>955</v>
      </c>
      <c r="N542" t="s">
        <v>1007</v>
      </c>
      <c r="Q542" t="s">
        <v>1196</v>
      </c>
      <c r="R542" t="s">
        <v>1197</v>
      </c>
    </row>
    <row r="543" spans="1:18">
      <c r="A543" t="s">
        <v>181</v>
      </c>
      <c r="B543" t="s">
        <v>19</v>
      </c>
      <c r="C543" t="s">
        <v>74</v>
      </c>
      <c r="D543" t="s">
        <v>1176</v>
      </c>
      <c r="E543">
        <f t="shared" si="35"/>
        <v>5</v>
      </c>
      <c r="F543">
        <f t="shared" si="36"/>
        <v>2019</v>
      </c>
      <c r="G543" t="s">
        <v>21</v>
      </c>
      <c r="I543" t="str">
        <f>IF(ISBLANK(H543), "", "k")</f>
        <v/>
      </c>
      <c r="J543">
        <v>31.5</v>
      </c>
      <c r="K543" s="4" t="s">
        <v>338</v>
      </c>
      <c r="L543">
        <v>0</v>
      </c>
      <c r="M543">
        <v>1033</v>
      </c>
      <c r="N543" s="42" t="s">
        <v>183</v>
      </c>
      <c r="Q543" t="s">
        <v>1198</v>
      </c>
      <c r="R543" t="s">
        <v>1199</v>
      </c>
    </row>
    <row r="544" spans="1:18">
      <c r="A544" t="s">
        <v>192</v>
      </c>
      <c r="B544" t="s">
        <v>19</v>
      </c>
      <c r="C544" t="s">
        <v>74</v>
      </c>
      <c r="D544" t="s">
        <v>1176</v>
      </c>
      <c r="E544">
        <f t="shared" si="35"/>
        <v>5</v>
      </c>
      <c r="F544">
        <f t="shared" si="36"/>
        <v>2019</v>
      </c>
      <c r="G544" t="s">
        <v>21</v>
      </c>
      <c r="H544" s="4">
        <v>22.7</v>
      </c>
      <c r="I544" t="s">
        <v>35</v>
      </c>
      <c r="J544">
        <v>32.700000000000003</v>
      </c>
      <c r="K544" s="4" t="s">
        <v>825</v>
      </c>
      <c r="L544">
        <v>0</v>
      </c>
      <c r="M544">
        <v>1350</v>
      </c>
      <c r="N544" s="42">
        <v>6708199</v>
      </c>
      <c r="Q544" t="s">
        <v>1200</v>
      </c>
      <c r="R544" t="s">
        <v>1201</v>
      </c>
    </row>
    <row r="545" spans="1:18">
      <c r="A545" t="s">
        <v>198</v>
      </c>
      <c r="B545" t="s">
        <v>19</v>
      </c>
      <c r="C545" t="s">
        <v>74</v>
      </c>
      <c r="D545" t="s">
        <v>1176</v>
      </c>
      <c r="E545">
        <f t="shared" si="35"/>
        <v>5</v>
      </c>
      <c r="F545">
        <f t="shared" si="36"/>
        <v>2019</v>
      </c>
      <c r="G545" t="s">
        <v>25</v>
      </c>
      <c r="H545" s="4" t="s">
        <v>600</v>
      </c>
      <c r="I545" t="s">
        <v>35</v>
      </c>
      <c r="J545">
        <v>32.5</v>
      </c>
      <c r="K545" s="4" t="s">
        <v>163</v>
      </c>
      <c r="L545">
        <v>0</v>
      </c>
      <c r="M545">
        <v>1348</v>
      </c>
      <c r="N545" t="s">
        <v>200</v>
      </c>
      <c r="Q545" t="s">
        <v>1202</v>
      </c>
      <c r="R545" t="s">
        <v>1203</v>
      </c>
    </row>
    <row r="546" spans="1:18">
      <c r="A546" t="s">
        <v>274</v>
      </c>
      <c r="B546" t="s">
        <v>19</v>
      </c>
      <c r="C546" t="s">
        <v>74</v>
      </c>
      <c r="D546" t="s">
        <v>1176</v>
      </c>
      <c r="E546">
        <f t="shared" si="35"/>
        <v>5</v>
      </c>
      <c r="F546">
        <f t="shared" si="36"/>
        <v>2019</v>
      </c>
      <c r="G546" t="s">
        <v>21</v>
      </c>
      <c r="H546" s="4">
        <v>16.7</v>
      </c>
      <c r="I546" t="str">
        <f>IF(ISBLANK(H546), "", "k")</f>
        <v>k</v>
      </c>
      <c r="J546">
        <v>26.4</v>
      </c>
      <c r="K546" s="4" t="s">
        <v>898</v>
      </c>
      <c r="L546">
        <v>0</v>
      </c>
      <c r="M546">
        <v>800</v>
      </c>
      <c r="N546" s="42" t="s">
        <v>512</v>
      </c>
      <c r="R546" t="s">
        <v>1204</v>
      </c>
    </row>
    <row r="547" spans="1:18">
      <c r="A547" t="s">
        <v>537</v>
      </c>
      <c r="B547" t="s">
        <v>19</v>
      </c>
      <c r="C547" t="s">
        <v>74</v>
      </c>
      <c r="D547" t="s">
        <v>1176</v>
      </c>
      <c r="E547">
        <f t="shared" si="35"/>
        <v>5</v>
      </c>
      <c r="F547">
        <f t="shared" si="36"/>
        <v>2019</v>
      </c>
      <c r="G547" t="s">
        <v>21</v>
      </c>
      <c r="H547" s="4">
        <v>13.7</v>
      </c>
      <c r="I547" t="str">
        <f>IF(ISBLANK(H547), "", "k")</f>
        <v>k</v>
      </c>
      <c r="J547">
        <v>27.2</v>
      </c>
      <c r="K547" s="4" t="s">
        <v>444</v>
      </c>
      <c r="L547">
        <v>0</v>
      </c>
      <c r="M547">
        <v>808</v>
      </c>
      <c r="N547" t="s">
        <v>539</v>
      </c>
      <c r="Q547" t="s">
        <v>1205</v>
      </c>
      <c r="R547" t="s">
        <v>1206</v>
      </c>
    </row>
    <row r="548" spans="1:18">
      <c r="A548" t="s">
        <v>545</v>
      </c>
      <c r="B548" t="s">
        <v>19</v>
      </c>
      <c r="C548" t="s">
        <v>74</v>
      </c>
      <c r="D548" t="s">
        <v>1176</v>
      </c>
      <c r="E548">
        <f t="shared" si="35"/>
        <v>5</v>
      </c>
      <c r="F548">
        <f t="shared" si="36"/>
        <v>2019</v>
      </c>
      <c r="G548" t="s">
        <v>21</v>
      </c>
      <c r="H548" s="4">
        <v>14.7</v>
      </c>
      <c r="I548" t="str">
        <f>IF(ISBLANK(H548), "", "k")</f>
        <v>k</v>
      </c>
      <c r="J548">
        <v>26.3</v>
      </c>
      <c r="K548" s="4" t="s">
        <v>729</v>
      </c>
      <c r="L548">
        <v>0</v>
      </c>
      <c r="M548">
        <v>710</v>
      </c>
      <c r="N548" t="s">
        <v>547</v>
      </c>
      <c r="Q548" t="s">
        <v>1207</v>
      </c>
      <c r="R548" t="s">
        <v>1208</v>
      </c>
    </row>
    <row r="549" spans="1:18">
      <c r="A549" t="s">
        <v>751</v>
      </c>
      <c r="B549" t="s">
        <v>19</v>
      </c>
      <c r="C549" t="s">
        <v>74</v>
      </c>
      <c r="D549" t="s">
        <v>1176</v>
      </c>
      <c r="E549">
        <f t="shared" si="35"/>
        <v>5</v>
      </c>
      <c r="F549">
        <f t="shared" si="36"/>
        <v>2019</v>
      </c>
      <c r="G549" t="s">
        <v>21</v>
      </c>
      <c r="H549" s="4">
        <v>10.7</v>
      </c>
      <c r="I549" t="str">
        <f>IF(ISBLANK(H549), "", "k")</f>
        <v>k</v>
      </c>
      <c r="J549">
        <v>20.9</v>
      </c>
      <c r="K549" s="4">
        <v>22.6</v>
      </c>
      <c r="L549">
        <v>1.4</v>
      </c>
      <c r="M549">
        <v>340</v>
      </c>
      <c r="N549" t="s">
        <v>753</v>
      </c>
      <c r="Q549" t="s">
        <v>1209</v>
      </c>
      <c r="R549" t="s">
        <v>1210</v>
      </c>
    </row>
    <row r="550" spans="1:18">
      <c r="A550" t="s">
        <v>760</v>
      </c>
      <c r="B550" t="s">
        <v>19</v>
      </c>
      <c r="C550" t="s">
        <v>74</v>
      </c>
      <c r="D550" t="s">
        <v>1211</v>
      </c>
      <c r="E550">
        <f t="shared" si="35"/>
        <v>5</v>
      </c>
      <c r="F550">
        <f t="shared" si="36"/>
        <v>2021</v>
      </c>
      <c r="G550" t="s">
        <v>25</v>
      </c>
      <c r="H550" s="4">
        <v>15.7</v>
      </c>
      <c r="I550" t="s">
        <v>35</v>
      </c>
      <c r="J550">
        <v>29</v>
      </c>
      <c r="K550" s="4" t="s">
        <v>138</v>
      </c>
      <c r="L550">
        <v>0</v>
      </c>
      <c r="M550">
        <v>895</v>
      </c>
      <c r="N550" t="s">
        <v>762</v>
      </c>
      <c r="Q550" t="s">
        <v>1212</v>
      </c>
      <c r="R550" t="s">
        <v>1213</v>
      </c>
    </row>
    <row r="551" spans="1:18">
      <c r="A551" t="s">
        <v>791</v>
      </c>
      <c r="B551" t="s">
        <v>19</v>
      </c>
      <c r="C551" t="s">
        <v>74</v>
      </c>
      <c r="D551" t="s">
        <v>1211</v>
      </c>
      <c r="E551">
        <f t="shared" si="35"/>
        <v>5</v>
      </c>
      <c r="F551">
        <f t="shared" si="36"/>
        <v>2021</v>
      </c>
      <c r="G551" t="s">
        <v>25</v>
      </c>
      <c r="H551" s="4">
        <v>12.7</v>
      </c>
      <c r="I551" t="s">
        <v>1214</v>
      </c>
      <c r="J551">
        <v>24.2</v>
      </c>
      <c r="K551" s="4" t="s">
        <v>1215</v>
      </c>
      <c r="L551">
        <v>0</v>
      </c>
      <c r="M551">
        <v>560</v>
      </c>
      <c r="N551" s="44" t="s">
        <v>792</v>
      </c>
      <c r="Q551" t="s">
        <v>1216</v>
      </c>
      <c r="R551" t="s">
        <v>1217</v>
      </c>
    </row>
    <row r="552" spans="1:18">
      <c r="A552" t="s">
        <v>793</v>
      </c>
      <c r="B552" t="s">
        <v>19</v>
      </c>
      <c r="C552" t="s">
        <v>74</v>
      </c>
      <c r="D552" t="s">
        <v>1211</v>
      </c>
      <c r="E552">
        <f t="shared" si="35"/>
        <v>5</v>
      </c>
      <c r="F552">
        <f t="shared" si="36"/>
        <v>2021</v>
      </c>
      <c r="G552" t="s">
        <v>25</v>
      </c>
      <c r="I552" t="str">
        <f>IF(ISBLANK(H552), "", "k")</f>
        <v/>
      </c>
      <c r="J552">
        <v>28.8</v>
      </c>
      <c r="K552" s="4" t="s">
        <v>584</v>
      </c>
      <c r="L552">
        <v>0</v>
      </c>
      <c r="M552">
        <v>1065</v>
      </c>
      <c r="N552" t="s">
        <v>795</v>
      </c>
      <c r="Q552" t="s">
        <v>1218</v>
      </c>
      <c r="R552" t="s">
        <v>1219</v>
      </c>
    </row>
    <row r="553" spans="1:18">
      <c r="A553" t="s">
        <v>873</v>
      </c>
      <c r="B553" t="s">
        <v>19</v>
      </c>
      <c r="C553" t="s">
        <v>74</v>
      </c>
      <c r="D553" t="s">
        <v>1211</v>
      </c>
      <c r="E553">
        <f t="shared" si="35"/>
        <v>5</v>
      </c>
      <c r="F553">
        <f t="shared" si="36"/>
        <v>2021</v>
      </c>
      <c r="G553" t="s">
        <v>21</v>
      </c>
      <c r="H553" s="4">
        <v>8.6999999999999993</v>
      </c>
      <c r="I553" t="s">
        <v>35</v>
      </c>
      <c r="J553">
        <v>21.6</v>
      </c>
      <c r="K553" s="4" t="s">
        <v>1220</v>
      </c>
      <c r="L553">
        <v>0</v>
      </c>
      <c r="M553">
        <v>460</v>
      </c>
      <c r="Q553" t="s">
        <v>1221</v>
      </c>
      <c r="R553" t="s">
        <v>1222</v>
      </c>
    </row>
    <row r="554" spans="1:18">
      <c r="A554" t="s">
        <v>387</v>
      </c>
      <c r="B554" t="s">
        <v>19</v>
      </c>
      <c r="C554" t="s">
        <v>74</v>
      </c>
      <c r="D554" t="s">
        <v>1211</v>
      </c>
      <c r="E554">
        <f t="shared" si="35"/>
        <v>5</v>
      </c>
      <c r="F554">
        <f t="shared" si="36"/>
        <v>2021</v>
      </c>
      <c r="G554" t="s">
        <v>21</v>
      </c>
      <c r="H554" s="4">
        <v>16.7</v>
      </c>
      <c r="I554" t="s">
        <v>1214</v>
      </c>
      <c r="J554">
        <v>26.8</v>
      </c>
      <c r="K554" s="4" t="s">
        <v>988</v>
      </c>
      <c r="L554">
        <v>0</v>
      </c>
      <c r="M554">
        <v>730</v>
      </c>
      <c r="N554" t="s">
        <v>389</v>
      </c>
      <c r="Q554" t="s">
        <v>1223</v>
      </c>
      <c r="R554" t="s">
        <v>1224</v>
      </c>
    </row>
    <row r="555" spans="1:18">
      <c r="A555" t="s">
        <v>909</v>
      </c>
      <c r="B555" t="s">
        <v>19</v>
      </c>
      <c r="C555" t="s">
        <v>74</v>
      </c>
      <c r="D555" t="s">
        <v>1211</v>
      </c>
      <c r="E555">
        <f t="shared" si="35"/>
        <v>5</v>
      </c>
      <c r="F555">
        <f t="shared" si="36"/>
        <v>2021</v>
      </c>
      <c r="G555" t="s">
        <v>21</v>
      </c>
      <c r="I555" t="str">
        <f>IF(ISBLANK(H555), "", "k")</f>
        <v/>
      </c>
      <c r="J555">
        <v>25</v>
      </c>
      <c r="K555" s="4" t="s">
        <v>794</v>
      </c>
      <c r="L555">
        <v>0</v>
      </c>
      <c r="M555">
        <v>760</v>
      </c>
      <c r="Q555" t="s">
        <v>1225</v>
      </c>
      <c r="R555" t="s">
        <v>1226</v>
      </c>
    </row>
    <row r="556" spans="1:18">
      <c r="A556" t="s">
        <v>400</v>
      </c>
      <c r="B556" t="s">
        <v>19</v>
      </c>
      <c r="C556" t="s">
        <v>74</v>
      </c>
      <c r="D556" t="s">
        <v>1211</v>
      </c>
      <c r="E556">
        <f t="shared" si="35"/>
        <v>5</v>
      </c>
      <c r="F556">
        <f t="shared" si="36"/>
        <v>2021</v>
      </c>
      <c r="G556" t="s">
        <v>25</v>
      </c>
      <c r="I556" t="str">
        <f>IF(ISBLANK(H556), "", "k")</f>
        <v/>
      </c>
      <c r="J556">
        <v>28.7</v>
      </c>
      <c r="K556" s="4" t="s">
        <v>933</v>
      </c>
      <c r="L556">
        <v>0</v>
      </c>
      <c r="M556">
        <v>865</v>
      </c>
      <c r="N556" t="s">
        <v>402</v>
      </c>
      <c r="Q556" t="s">
        <v>1227</v>
      </c>
      <c r="R556" t="s">
        <v>1228</v>
      </c>
    </row>
    <row r="557" spans="1:18">
      <c r="A557" t="s">
        <v>406</v>
      </c>
      <c r="B557" t="s">
        <v>19</v>
      </c>
      <c r="C557" t="s">
        <v>74</v>
      </c>
      <c r="D557" t="s">
        <v>1211</v>
      </c>
      <c r="E557">
        <f t="shared" si="35"/>
        <v>5</v>
      </c>
      <c r="F557">
        <f t="shared" si="36"/>
        <v>2021</v>
      </c>
      <c r="G557" t="s">
        <v>25</v>
      </c>
      <c r="H557" s="4">
        <v>16.7</v>
      </c>
      <c r="I557" t="s">
        <v>1214</v>
      </c>
      <c r="J557">
        <v>26.6</v>
      </c>
      <c r="K557" s="4" t="s">
        <v>497</v>
      </c>
      <c r="L557">
        <v>0</v>
      </c>
      <c r="M557">
        <v>705</v>
      </c>
      <c r="N557" t="s">
        <v>408</v>
      </c>
      <c r="Q557" t="s">
        <v>1229</v>
      </c>
      <c r="R557" t="s">
        <v>1230</v>
      </c>
    </row>
    <row r="558" spans="1:18">
      <c r="A558" t="s">
        <v>957</v>
      </c>
      <c r="B558" t="s">
        <v>19</v>
      </c>
      <c r="C558" t="s">
        <v>74</v>
      </c>
      <c r="D558" t="s">
        <v>1211</v>
      </c>
      <c r="E558">
        <f t="shared" si="35"/>
        <v>5</v>
      </c>
      <c r="F558">
        <f t="shared" si="36"/>
        <v>2021</v>
      </c>
      <c r="G558" t="s">
        <v>21</v>
      </c>
      <c r="I558" t="str">
        <f>IF(ISBLANK(H558), "", "k")</f>
        <v/>
      </c>
      <c r="J558">
        <v>27.4</v>
      </c>
      <c r="K558" s="4" t="s">
        <v>154</v>
      </c>
      <c r="L558">
        <v>0</v>
      </c>
      <c r="M558">
        <v>695</v>
      </c>
      <c r="Q558" t="s">
        <v>1231</v>
      </c>
      <c r="R558" t="s">
        <v>1232</v>
      </c>
    </row>
    <row r="559" spans="1:18">
      <c r="A559" t="s">
        <v>119</v>
      </c>
      <c r="B559" t="s">
        <v>19</v>
      </c>
      <c r="C559" t="s">
        <v>74</v>
      </c>
      <c r="D559" t="s">
        <v>1211</v>
      </c>
      <c r="E559">
        <f t="shared" si="35"/>
        <v>5</v>
      </c>
      <c r="F559">
        <f t="shared" si="36"/>
        <v>2021</v>
      </c>
      <c r="G559" t="s">
        <v>25</v>
      </c>
      <c r="I559" t="str">
        <f>IF(ISBLANK(H559), "", "k")</f>
        <v/>
      </c>
      <c r="J559">
        <v>39.700000000000003</v>
      </c>
      <c r="K559" s="4" t="s">
        <v>816</v>
      </c>
      <c r="L559">
        <v>0</v>
      </c>
      <c r="M559">
        <v>2185</v>
      </c>
      <c r="N559" s="42">
        <v>6707714</v>
      </c>
      <c r="Q559" t="s">
        <v>1233</v>
      </c>
      <c r="R559" t="s">
        <v>1234</v>
      </c>
    </row>
    <row r="560" spans="1:18">
      <c r="A560" t="s">
        <v>974</v>
      </c>
      <c r="B560" t="s">
        <v>19</v>
      </c>
      <c r="C560" t="s">
        <v>74</v>
      </c>
      <c r="D560" t="s">
        <v>1211</v>
      </c>
      <c r="E560">
        <f t="shared" si="35"/>
        <v>5</v>
      </c>
      <c r="F560">
        <f t="shared" si="36"/>
        <v>2021</v>
      </c>
      <c r="G560" t="s">
        <v>21</v>
      </c>
      <c r="I560" t="str">
        <f>IF(ISBLANK(H560), "", "k")</f>
        <v/>
      </c>
      <c r="J560">
        <v>27.3</v>
      </c>
      <c r="K560" s="4" t="s">
        <v>674</v>
      </c>
      <c r="L560">
        <v>0</v>
      </c>
      <c r="M560">
        <v>840</v>
      </c>
      <c r="Q560" t="s">
        <v>1235</v>
      </c>
      <c r="R560" t="s">
        <v>1236</v>
      </c>
    </row>
    <row r="561" spans="1:18">
      <c r="A561" t="s">
        <v>125</v>
      </c>
      <c r="B561" t="s">
        <v>19</v>
      </c>
      <c r="C561" t="s">
        <v>74</v>
      </c>
      <c r="D561" t="s">
        <v>1211</v>
      </c>
      <c r="E561">
        <f t="shared" si="35"/>
        <v>5</v>
      </c>
      <c r="F561">
        <f t="shared" si="36"/>
        <v>2021</v>
      </c>
      <c r="G561" t="s">
        <v>25</v>
      </c>
      <c r="I561" t="str">
        <f>IF(ISBLANK(H561), "", "k")</f>
        <v/>
      </c>
      <c r="J561">
        <v>35.200000000000003</v>
      </c>
      <c r="K561" s="4" t="s">
        <v>1237</v>
      </c>
      <c r="L561">
        <v>0</v>
      </c>
      <c r="M561">
        <v>1640</v>
      </c>
      <c r="N561" t="s">
        <v>128</v>
      </c>
      <c r="Q561" t="s">
        <v>1238</v>
      </c>
      <c r="R561" t="s">
        <v>1239</v>
      </c>
    </row>
    <row r="562" spans="1:18">
      <c r="A562" t="s">
        <v>999</v>
      </c>
      <c r="B562" t="s">
        <v>19</v>
      </c>
      <c r="C562" t="s">
        <v>74</v>
      </c>
      <c r="D562" t="s">
        <v>1211</v>
      </c>
      <c r="E562">
        <f t="shared" si="35"/>
        <v>5</v>
      </c>
      <c r="F562">
        <f t="shared" si="36"/>
        <v>2021</v>
      </c>
      <c r="G562" t="s">
        <v>25</v>
      </c>
      <c r="H562" s="4">
        <v>10.7</v>
      </c>
      <c r="I562" t="s">
        <v>35</v>
      </c>
      <c r="J562">
        <v>25.2</v>
      </c>
      <c r="K562" s="4" t="s">
        <v>508</v>
      </c>
      <c r="L562">
        <v>0</v>
      </c>
      <c r="M562">
        <v>670</v>
      </c>
      <c r="Q562" t="s">
        <v>1240</v>
      </c>
      <c r="R562" t="s">
        <v>1241</v>
      </c>
    </row>
    <row r="563" spans="1:18">
      <c r="A563" t="s">
        <v>168</v>
      </c>
      <c r="B563" t="s">
        <v>19</v>
      </c>
      <c r="C563" t="s">
        <v>74</v>
      </c>
      <c r="D563" t="s">
        <v>1211</v>
      </c>
      <c r="E563">
        <f t="shared" si="35"/>
        <v>5</v>
      </c>
      <c r="F563">
        <f t="shared" si="36"/>
        <v>2021</v>
      </c>
      <c r="G563" t="s">
        <v>25</v>
      </c>
      <c r="I563" t="str">
        <f>IF(ISBLANK(H563), "", "k")</f>
        <v/>
      </c>
      <c r="J563">
        <v>33.200000000000003</v>
      </c>
      <c r="K563" s="4" t="s">
        <v>1158</v>
      </c>
      <c r="L563">
        <v>0</v>
      </c>
      <c r="M563">
        <v>1375</v>
      </c>
      <c r="N563" s="42">
        <v>6707652</v>
      </c>
      <c r="Q563" t="s">
        <v>1242</v>
      </c>
      <c r="R563" t="s">
        <v>1243</v>
      </c>
    </row>
    <row r="564" spans="1:18">
      <c r="A564" t="s">
        <v>192</v>
      </c>
      <c r="B564" t="s">
        <v>19</v>
      </c>
      <c r="C564" t="s">
        <v>74</v>
      </c>
      <c r="D564" t="s">
        <v>1211</v>
      </c>
      <c r="E564">
        <f t="shared" si="35"/>
        <v>5</v>
      </c>
      <c r="F564">
        <f t="shared" si="36"/>
        <v>2021</v>
      </c>
      <c r="G564" t="s">
        <v>21</v>
      </c>
      <c r="H564" s="4">
        <v>24.7</v>
      </c>
      <c r="I564" t="s">
        <v>35</v>
      </c>
      <c r="J564">
        <v>32.700000000000003</v>
      </c>
      <c r="K564" s="4" t="s">
        <v>341</v>
      </c>
      <c r="L564">
        <v>0</v>
      </c>
      <c r="M564">
        <v>1310</v>
      </c>
      <c r="N564" s="42">
        <v>6708199</v>
      </c>
      <c r="Q564" t="s">
        <v>1244</v>
      </c>
      <c r="R564" t="s">
        <v>1245</v>
      </c>
    </row>
    <row r="565" spans="1:18">
      <c r="A565" t="s">
        <v>262</v>
      </c>
      <c r="B565" t="s">
        <v>19</v>
      </c>
      <c r="C565" t="s">
        <v>74</v>
      </c>
      <c r="D565" t="s">
        <v>1211</v>
      </c>
      <c r="E565">
        <f t="shared" si="35"/>
        <v>5</v>
      </c>
      <c r="F565">
        <f t="shared" si="36"/>
        <v>2021</v>
      </c>
      <c r="G565" t="s">
        <v>25</v>
      </c>
      <c r="H565" s="4">
        <v>23.7</v>
      </c>
      <c r="I565" t="s">
        <v>35</v>
      </c>
      <c r="J565">
        <v>32.1</v>
      </c>
      <c r="K565" s="4" t="s">
        <v>1246</v>
      </c>
      <c r="L565">
        <v>0</v>
      </c>
      <c r="M565">
        <v>1195</v>
      </c>
      <c r="N565" t="s">
        <v>265</v>
      </c>
      <c r="Q565" t="s">
        <v>1247</v>
      </c>
      <c r="R565" t="s">
        <v>1248</v>
      </c>
    </row>
    <row r="566" spans="1:18">
      <c r="A566" t="s">
        <v>274</v>
      </c>
      <c r="B566" t="s">
        <v>19</v>
      </c>
      <c r="C566" t="s">
        <v>74</v>
      </c>
      <c r="D566" t="s">
        <v>1211</v>
      </c>
      <c r="E566">
        <f t="shared" si="35"/>
        <v>5</v>
      </c>
      <c r="F566">
        <f t="shared" si="36"/>
        <v>2021</v>
      </c>
      <c r="G566" t="s">
        <v>21</v>
      </c>
      <c r="H566" s="4">
        <v>18.7</v>
      </c>
      <c r="I566" t="str">
        <f>IF(ISBLANK(H566), "", "k")</f>
        <v>k</v>
      </c>
      <c r="J566">
        <v>27.6</v>
      </c>
      <c r="K566" s="4" t="s">
        <v>958</v>
      </c>
      <c r="L566">
        <v>0</v>
      </c>
      <c r="M566">
        <v>835</v>
      </c>
      <c r="N566" s="42" t="s">
        <v>512</v>
      </c>
      <c r="Q566" t="s">
        <v>1249</v>
      </c>
      <c r="R566" t="s">
        <v>1250</v>
      </c>
    </row>
    <row r="567" spans="1:18">
      <c r="A567" t="s">
        <v>281</v>
      </c>
      <c r="B567" t="s">
        <v>19</v>
      </c>
      <c r="C567" t="s">
        <v>74</v>
      </c>
      <c r="D567" t="s">
        <v>1211</v>
      </c>
      <c r="E567">
        <f t="shared" si="35"/>
        <v>5</v>
      </c>
      <c r="F567">
        <f t="shared" si="36"/>
        <v>2021</v>
      </c>
      <c r="G567" t="s">
        <v>21</v>
      </c>
      <c r="I567" t="str">
        <f>IF(ISBLANK(H567), "", "k")</f>
        <v/>
      </c>
      <c r="J567">
        <v>35.200000000000003</v>
      </c>
      <c r="K567" s="4">
        <v>36</v>
      </c>
      <c r="L567">
        <v>2.4</v>
      </c>
      <c r="M567">
        <v>1590</v>
      </c>
      <c r="N567" t="s">
        <v>282</v>
      </c>
      <c r="Q567" t="s">
        <v>1251</v>
      </c>
      <c r="R567" t="s">
        <v>1252</v>
      </c>
    </row>
    <row r="568" spans="1:18">
      <c r="A568" t="s">
        <v>518</v>
      </c>
      <c r="B568" t="s">
        <v>19</v>
      </c>
      <c r="C568" t="s">
        <v>74</v>
      </c>
      <c r="D568" t="s">
        <v>1211</v>
      </c>
      <c r="E568">
        <f t="shared" si="35"/>
        <v>5</v>
      </c>
      <c r="F568">
        <f t="shared" si="36"/>
        <v>2021</v>
      </c>
      <c r="G568" t="s">
        <v>25</v>
      </c>
      <c r="H568" s="4">
        <v>18.7</v>
      </c>
      <c r="I568" t="str">
        <f>IF(ISBLANK(H568), "", "k")</f>
        <v>k</v>
      </c>
      <c r="J568">
        <v>30.7</v>
      </c>
      <c r="K568" s="4" t="s">
        <v>1253</v>
      </c>
      <c r="L568">
        <v>0</v>
      </c>
      <c r="M568">
        <v>1155</v>
      </c>
      <c r="N568" t="s">
        <v>519</v>
      </c>
      <c r="Q568" t="s">
        <v>1254</v>
      </c>
      <c r="R568" t="s">
        <v>1255</v>
      </c>
    </row>
    <row r="569" spans="1:18">
      <c r="A569" t="s">
        <v>596</v>
      </c>
      <c r="B569" t="s">
        <v>19</v>
      </c>
      <c r="C569" t="s">
        <v>74</v>
      </c>
      <c r="D569" t="s">
        <v>1211</v>
      </c>
      <c r="E569">
        <f t="shared" si="35"/>
        <v>5</v>
      </c>
      <c r="F569">
        <f t="shared" si="36"/>
        <v>2021</v>
      </c>
      <c r="G569" t="s">
        <v>21</v>
      </c>
      <c r="H569" s="4">
        <v>13.7</v>
      </c>
      <c r="I569" t="str">
        <f>IF(ISBLANK(H569), "", "k")</f>
        <v>k</v>
      </c>
      <c r="J569">
        <v>22.5</v>
      </c>
      <c r="K569" s="4" t="s">
        <v>582</v>
      </c>
      <c r="L569">
        <v>0</v>
      </c>
      <c r="M569">
        <v>430</v>
      </c>
      <c r="N569" s="44" t="s">
        <v>598</v>
      </c>
      <c r="Q569" t="s">
        <v>1256</v>
      </c>
      <c r="R569" t="s">
        <v>1257</v>
      </c>
    </row>
    <row r="570" spans="1:18">
      <c r="A570" t="s">
        <v>735</v>
      </c>
      <c r="B570" t="s">
        <v>19</v>
      </c>
      <c r="C570" t="s">
        <v>74</v>
      </c>
      <c r="D570" t="s">
        <v>1211</v>
      </c>
      <c r="E570">
        <f t="shared" si="35"/>
        <v>5</v>
      </c>
      <c r="F570">
        <f t="shared" si="36"/>
        <v>2021</v>
      </c>
      <c r="G570" t="s">
        <v>25</v>
      </c>
      <c r="H570" s="4">
        <v>18.7</v>
      </c>
      <c r="I570" t="s">
        <v>35</v>
      </c>
      <c r="J570">
        <v>32.200000000000003</v>
      </c>
      <c r="K570" s="4" t="s">
        <v>1253</v>
      </c>
      <c r="L570">
        <v>0</v>
      </c>
      <c r="M570">
        <v>1225</v>
      </c>
      <c r="N570" t="s">
        <v>736</v>
      </c>
      <c r="Q570" t="s">
        <v>1258</v>
      </c>
      <c r="R570" t="s">
        <v>1259</v>
      </c>
    </row>
    <row r="571" spans="1:18">
      <c r="A571" t="s">
        <v>791</v>
      </c>
      <c r="B571" t="s">
        <v>19</v>
      </c>
      <c r="C571" t="s">
        <v>74</v>
      </c>
      <c r="D571" t="s">
        <v>1260</v>
      </c>
      <c r="E571">
        <f t="shared" si="35"/>
        <v>5</v>
      </c>
      <c r="F571">
        <f t="shared" si="36"/>
        <v>2024</v>
      </c>
      <c r="G571" t="s">
        <v>25</v>
      </c>
      <c r="H571" s="4">
        <v>15.7</v>
      </c>
      <c r="I571" t="s">
        <v>1214</v>
      </c>
      <c r="J571">
        <v>26.6</v>
      </c>
      <c r="K571" s="4" t="s">
        <v>683</v>
      </c>
      <c r="L571">
        <v>0</v>
      </c>
      <c r="M571">
        <v>675</v>
      </c>
      <c r="N571" s="44" t="s">
        <v>792</v>
      </c>
      <c r="Q571" t="s">
        <v>1261</v>
      </c>
    </row>
    <row r="572" spans="1:18">
      <c r="A572" t="s">
        <v>889</v>
      </c>
      <c r="B572" t="s">
        <v>19</v>
      </c>
      <c r="C572" t="s">
        <v>74</v>
      </c>
      <c r="D572" t="s">
        <v>1260</v>
      </c>
      <c r="E572">
        <f t="shared" si="35"/>
        <v>5</v>
      </c>
      <c r="F572">
        <f t="shared" si="36"/>
        <v>2024</v>
      </c>
      <c r="G572" t="s">
        <v>25</v>
      </c>
      <c r="H572" s="4">
        <v>14.7</v>
      </c>
      <c r="I572" t="s">
        <v>35</v>
      </c>
      <c r="J572">
        <v>24.4</v>
      </c>
      <c r="K572" s="4" t="s">
        <v>464</v>
      </c>
      <c r="L572">
        <v>0</v>
      </c>
      <c r="M572">
        <v>656</v>
      </c>
      <c r="N572" t="s">
        <v>890</v>
      </c>
      <c r="Q572" t="s">
        <v>1262</v>
      </c>
      <c r="R572" t="s">
        <v>1263</v>
      </c>
    </row>
    <row r="573" spans="1:18">
      <c r="A573" t="s">
        <v>353</v>
      </c>
      <c r="B573" t="s">
        <v>19</v>
      </c>
      <c r="C573" t="s">
        <v>74</v>
      </c>
      <c r="D573" t="s">
        <v>1260</v>
      </c>
      <c r="E573">
        <f t="shared" si="35"/>
        <v>5</v>
      </c>
      <c r="F573">
        <f t="shared" si="36"/>
        <v>2024</v>
      </c>
      <c r="G573" t="s">
        <v>25</v>
      </c>
      <c r="H573" s="4">
        <v>22.7</v>
      </c>
      <c r="I573" t="s">
        <v>35</v>
      </c>
      <c r="J573">
        <v>32.700000000000003</v>
      </c>
      <c r="K573" s="4" t="s">
        <v>949</v>
      </c>
      <c r="L573">
        <v>0</v>
      </c>
      <c r="M573">
        <v>1055</v>
      </c>
      <c r="N573" t="s">
        <v>355</v>
      </c>
      <c r="Q573" t="s">
        <v>1264</v>
      </c>
      <c r="R573" t="s">
        <v>1265</v>
      </c>
    </row>
    <row r="574" spans="1:18">
      <c r="A574" t="s">
        <v>400</v>
      </c>
      <c r="B574" t="s">
        <v>19</v>
      </c>
      <c r="C574" t="s">
        <v>74</v>
      </c>
      <c r="D574" t="s">
        <v>1260</v>
      </c>
      <c r="E574">
        <f t="shared" si="35"/>
        <v>5</v>
      </c>
      <c r="F574">
        <f t="shared" si="36"/>
        <v>2024</v>
      </c>
      <c r="G574" t="s">
        <v>25</v>
      </c>
      <c r="I574" t="str">
        <f>IF(ISBLANK(H574), "", "k")</f>
        <v/>
      </c>
      <c r="J574">
        <v>28.3</v>
      </c>
      <c r="K574" s="4" t="s">
        <v>58</v>
      </c>
      <c r="L574">
        <v>0</v>
      </c>
      <c r="M574">
        <v>880</v>
      </c>
      <c r="N574" t="s">
        <v>402</v>
      </c>
      <c r="Q574" t="s">
        <v>1266</v>
      </c>
      <c r="R574" t="s">
        <v>917</v>
      </c>
    </row>
    <row r="575" spans="1:18">
      <c r="A575" t="s">
        <v>931</v>
      </c>
      <c r="B575" t="s">
        <v>19</v>
      </c>
      <c r="C575" t="s">
        <v>74</v>
      </c>
      <c r="D575" t="s">
        <v>1260</v>
      </c>
      <c r="E575">
        <f t="shared" si="35"/>
        <v>5</v>
      </c>
      <c r="F575">
        <f t="shared" si="36"/>
        <v>2024</v>
      </c>
      <c r="G575" t="s">
        <v>25</v>
      </c>
      <c r="I575" t="str">
        <f>IF(ISBLANK(H575), "", "k")</f>
        <v/>
      </c>
      <c r="J575">
        <v>27</v>
      </c>
      <c r="K575" s="4" t="s">
        <v>444</v>
      </c>
      <c r="L575">
        <v>0</v>
      </c>
      <c r="M575">
        <v>745</v>
      </c>
      <c r="Q575" t="s">
        <v>1267</v>
      </c>
    </row>
    <row r="576" spans="1:18">
      <c r="A576" t="s">
        <v>106</v>
      </c>
      <c r="B576" t="s">
        <v>19</v>
      </c>
      <c r="C576" t="s">
        <v>74</v>
      </c>
      <c r="D576" t="s">
        <v>1260</v>
      </c>
      <c r="E576">
        <f t="shared" si="35"/>
        <v>5</v>
      </c>
      <c r="F576">
        <f t="shared" si="36"/>
        <v>2024</v>
      </c>
      <c r="G576" t="s">
        <v>25</v>
      </c>
      <c r="H576" s="4">
        <v>20.7</v>
      </c>
      <c r="I576" t="s">
        <v>1214</v>
      </c>
      <c r="J576">
        <v>31.4</v>
      </c>
      <c r="K576" s="4" t="s">
        <v>642</v>
      </c>
      <c r="L576">
        <v>0</v>
      </c>
      <c r="M576">
        <v>1293</v>
      </c>
      <c r="N576" t="s">
        <v>108</v>
      </c>
      <c r="Q576" t="s">
        <v>1268</v>
      </c>
    </row>
    <row r="577" spans="1:19">
      <c r="A577" t="s">
        <v>1006</v>
      </c>
      <c r="B577" t="s">
        <v>19</v>
      </c>
      <c r="C577" t="s">
        <v>74</v>
      </c>
      <c r="D577" t="s">
        <v>1260</v>
      </c>
      <c r="E577">
        <f t="shared" si="35"/>
        <v>5</v>
      </c>
      <c r="F577">
        <f t="shared" si="36"/>
        <v>2024</v>
      </c>
      <c r="G577" t="s">
        <v>21</v>
      </c>
      <c r="I577" t="str">
        <f t="shared" ref="I577:I585" si="38">IF(ISBLANK(H577), "", "k")</f>
        <v/>
      </c>
      <c r="J577">
        <v>28.5</v>
      </c>
      <c r="K577" s="4" t="s">
        <v>584</v>
      </c>
      <c r="L577">
        <v>0</v>
      </c>
      <c r="M577">
        <v>940</v>
      </c>
      <c r="N577" t="s">
        <v>1007</v>
      </c>
      <c r="Q577" t="s">
        <v>1269</v>
      </c>
    </row>
    <row r="578" spans="1:19">
      <c r="A578" t="s">
        <v>1129</v>
      </c>
      <c r="B578" t="s">
        <v>19</v>
      </c>
      <c r="C578" t="s">
        <v>74</v>
      </c>
      <c r="D578" t="s">
        <v>1260</v>
      </c>
      <c r="E578">
        <f t="shared" ref="E578:E641" si="39">MONTH(D578)</f>
        <v>5</v>
      </c>
      <c r="F578">
        <f t="shared" ref="F578:F588" si="40">YEAR(D578)</f>
        <v>2024</v>
      </c>
      <c r="G578" t="s">
        <v>21</v>
      </c>
      <c r="I578" t="str">
        <f t="shared" si="38"/>
        <v/>
      </c>
      <c r="J578">
        <v>27.6</v>
      </c>
      <c r="K578" s="4" t="s">
        <v>870</v>
      </c>
      <c r="L578">
        <v>0</v>
      </c>
      <c r="M578">
        <v>780</v>
      </c>
      <c r="N578" t="s">
        <v>1130</v>
      </c>
      <c r="Q578" t="s">
        <v>1270</v>
      </c>
      <c r="R578" t="s">
        <v>1130</v>
      </c>
    </row>
    <row r="579" spans="1:19">
      <c r="A579" t="s">
        <v>1271</v>
      </c>
      <c r="B579" t="s">
        <v>19</v>
      </c>
      <c r="C579" t="s">
        <v>20</v>
      </c>
      <c r="D579" t="s">
        <v>1260</v>
      </c>
      <c r="E579">
        <f t="shared" si="39"/>
        <v>5</v>
      </c>
      <c r="F579">
        <f t="shared" si="40"/>
        <v>2024</v>
      </c>
      <c r="G579" t="s">
        <v>25</v>
      </c>
      <c r="I579" t="str">
        <f t="shared" si="38"/>
        <v/>
      </c>
      <c r="J579">
        <v>30.1</v>
      </c>
      <c r="K579" s="4" t="s">
        <v>138</v>
      </c>
      <c r="L579">
        <v>0</v>
      </c>
      <c r="M579">
        <v>1133</v>
      </c>
      <c r="N579">
        <v>8065740</v>
      </c>
      <c r="Q579" t="s">
        <v>1272</v>
      </c>
      <c r="R579">
        <v>8065740</v>
      </c>
    </row>
    <row r="580" spans="1:19">
      <c r="A580" t="s">
        <v>198</v>
      </c>
      <c r="B580" t="s">
        <v>19</v>
      </c>
      <c r="C580" t="s">
        <v>74</v>
      </c>
      <c r="D580" t="s">
        <v>1260</v>
      </c>
      <c r="E580">
        <f t="shared" si="39"/>
        <v>5</v>
      </c>
      <c r="F580">
        <f t="shared" si="40"/>
        <v>2024</v>
      </c>
      <c r="G580" t="s">
        <v>25</v>
      </c>
      <c r="I580" t="str">
        <f t="shared" si="38"/>
        <v/>
      </c>
      <c r="J580">
        <v>33.200000000000003</v>
      </c>
      <c r="K580" s="4" t="s">
        <v>413</v>
      </c>
      <c r="L580">
        <v>0</v>
      </c>
      <c r="M580">
        <v>1305</v>
      </c>
      <c r="N580" t="s">
        <v>200</v>
      </c>
      <c r="Q580" t="s">
        <v>1273</v>
      </c>
    </row>
    <row r="581" spans="1:19">
      <c r="A581" t="s">
        <v>1274</v>
      </c>
      <c r="B581" t="s">
        <v>19</v>
      </c>
      <c r="C581" t="s">
        <v>20</v>
      </c>
      <c r="D581" t="s">
        <v>1260</v>
      </c>
      <c r="E581">
        <f t="shared" si="39"/>
        <v>5</v>
      </c>
      <c r="F581">
        <f t="shared" si="40"/>
        <v>2024</v>
      </c>
      <c r="G581" t="s">
        <v>21</v>
      </c>
      <c r="I581" t="str">
        <f t="shared" si="38"/>
        <v/>
      </c>
      <c r="J581">
        <v>24.2</v>
      </c>
      <c r="K581" s="4" t="s">
        <v>303</v>
      </c>
      <c r="L581">
        <v>0</v>
      </c>
      <c r="M581">
        <v>620</v>
      </c>
      <c r="N581" t="s">
        <v>1275</v>
      </c>
      <c r="Q581" t="s">
        <v>1276</v>
      </c>
      <c r="R581" t="s">
        <v>1277</v>
      </c>
    </row>
    <row r="582" spans="1:19">
      <c r="A582" t="s">
        <v>500</v>
      </c>
      <c r="B582" t="s">
        <v>19</v>
      </c>
      <c r="C582" t="s">
        <v>74</v>
      </c>
      <c r="D582" t="s">
        <v>1260</v>
      </c>
      <c r="E582">
        <f t="shared" si="39"/>
        <v>5</v>
      </c>
      <c r="F582">
        <f t="shared" si="40"/>
        <v>2024</v>
      </c>
      <c r="G582" t="s">
        <v>21</v>
      </c>
      <c r="I582" t="str">
        <f t="shared" si="38"/>
        <v/>
      </c>
      <c r="J582">
        <v>29.3</v>
      </c>
      <c r="K582" s="4" t="s">
        <v>1158</v>
      </c>
      <c r="L582">
        <v>0</v>
      </c>
      <c r="M582">
        <v>1050</v>
      </c>
      <c r="N582" t="s">
        <v>501</v>
      </c>
      <c r="Q582" t="s">
        <v>1278</v>
      </c>
    </row>
    <row r="583" spans="1:19">
      <c r="A583" t="s">
        <v>518</v>
      </c>
      <c r="B583" t="s">
        <v>19</v>
      </c>
      <c r="C583" t="s">
        <v>74</v>
      </c>
      <c r="D583" t="s">
        <v>1260</v>
      </c>
      <c r="E583">
        <f t="shared" si="39"/>
        <v>5</v>
      </c>
      <c r="F583">
        <f t="shared" si="40"/>
        <v>2024</v>
      </c>
      <c r="G583" t="s">
        <v>25</v>
      </c>
      <c r="H583" s="4">
        <v>21.7</v>
      </c>
      <c r="I583" t="str">
        <f t="shared" si="38"/>
        <v>k</v>
      </c>
      <c r="J583">
        <v>31</v>
      </c>
      <c r="K583" s="4" t="s">
        <v>1279</v>
      </c>
      <c r="L583">
        <v>0</v>
      </c>
      <c r="M583">
        <v>1102</v>
      </c>
      <c r="N583" t="s">
        <v>519</v>
      </c>
      <c r="Q583" t="s">
        <v>1280</v>
      </c>
    </row>
    <row r="584" spans="1:19">
      <c r="A584" t="s">
        <v>657</v>
      </c>
      <c r="B584" t="s">
        <v>19</v>
      </c>
      <c r="C584" t="s">
        <v>74</v>
      </c>
      <c r="D584" t="s">
        <v>1260</v>
      </c>
      <c r="E584">
        <f t="shared" si="39"/>
        <v>5</v>
      </c>
      <c r="F584">
        <f t="shared" si="40"/>
        <v>2024</v>
      </c>
      <c r="G584" t="s">
        <v>21</v>
      </c>
      <c r="H584" s="4">
        <v>19.7</v>
      </c>
      <c r="I584" t="str">
        <f t="shared" si="38"/>
        <v>k</v>
      </c>
      <c r="J584">
        <v>26.2</v>
      </c>
      <c r="K584" s="4" t="s">
        <v>464</v>
      </c>
      <c r="L584">
        <v>0</v>
      </c>
      <c r="M584">
        <v>745</v>
      </c>
      <c r="N584" t="s">
        <v>659</v>
      </c>
      <c r="Q584" t="s">
        <v>1281</v>
      </c>
    </row>
    <row r="585" spans="1:19">
      <c r="A585" t="s">
        <v>626</v>
      </c>
      <c r="B585" t="s">
        <v>19</v>
      </c>
      <c r="C585" t="s">
        <v>74</v>
      </c>
      <c r="D585" t="s">
        <v>1260</v>
      </c>
      <c r="E585">
        <f t="shared" si="39"/>
        <v>5</v>
      </c>
      <c r="F585">
        <f t="shared" si="40"/>
        <v>2024</v>
      </c>
      <c r="G585" t="s">
        <v>21</v>
      </c>
      <c r="I585" t="str">
        <f t="shared" si="38"/>
        <v/>
      </c>
      <c r="J585">
        <v>28.1</v>
      </c>
      <c r="K585" s="4" t="s">
        <v>1282</v>
      </c>
      <c r="L585">
        <v>0</v>
      </c>
      <c r="M585">
        <v>820</v>
      </c>
      <c r="N585" t="s">
        <v>627</v>
      </c>
      <c r="Q585" t="s">
        <v>1283</v>
      </c>
      <c r="R585" t="s">
        <v>627</v>
      </c>
    </row>
    <row r="586" spans="1:19">
      <c r="A586" t="s">
        <v>735</v>
      </c>
      <c r="B586" t="s">
        <v>19</v>
      </c>
      <c r="C586" t="s">
        <v>74</v>
      </c>
      <c r="D586" t="s">
        <v>1260</v>
      </c>
      <c r="E586">
        <f t="shared" si="39"/>
        <v>5</v>
      </c>
      <c r="F586">
        <f t="shared" si="40"/>
        <v>2024</v>
      </c>
      <c r="G586" t="s">
        <v>25</v>
      </c>
      <c r="H586" s="4">
        <v>21.7</v>
      </c>
      <c r="I586" t="s">
        <v>35</v>
      </c>
      <c r="J586">
        <v>33.1</v>
      </c>
      <c r="K586" s="4" t="s">
        <v>227</v>
      </c>
      <c r="L586">
        <v>0</v>
      </c>
      <c r="M586">
        <v>1355</v>
      </c>
      <c r="N586" t="s">
        <v>736</v>
      </c>
      <c r="Q586" t="s">
        <v>1284</v>
      </c>
    </row>
    <row r="587" spans="1:19">
      <c r="A587" t="s">
        <v>751</v>
      </c>
      <c r="B587" t="s">
        <v>19</v>
      </c>
      <c r="C587" t="s">
        <v>74</v>
      </c>
      <c r="D587" t="s">
        <v>1260</v>
      </c>
      <c r="E587">
        <f t="shared" si="39"/>
        <v>5</v>
      </c>
      <c r="F587">
        <f t="shared" si="40"/>
        <v>2024</v>
      </c>
      <c r="G587" t="s">
        <v>21</v>
      </c>
      <c r="H587" s="4">
        <v>15.7</v>
      </c>
      <c r="I587" t="str">
        <f>IF(ISBLANK(H587), "", "k")</f>
        <v>k</v>
      </c>
      <c r="J587">
        <v>22.5</v>
      </c>
      <c r="K587" s="4" t="s">
        <v>655</v>
      </c>
      <c r="L587">
        <v>0</v>
      </c>
      <c r="M587">
        <v>540</v>
      </c>
      <c r="N587" t="s">
        <v>753</v>
      </c>
      <c r="Q587" t="s">
        <v>1285</v>
      </c>
    </row>
    <row r="588" spans="1:19">
      <c r="A588" t="s">
        <v>755</v>
      </c>
      <c r="B588" t="s">
        <v>19</v>
      </c>
      <c r="C588" t="s">
        <v>74</v>
      </c>
      <c r="D588" t="s">
        <v>1260</v>
      </c>
      <c r="E588">
        <f t="shared" si="39"/>
        <v>5</v>
      </c>
      <c r="F588">
        <f t="shared" si="40"/>
        <v>2024</v>
      </c>
      <c r="G588" t="s">
        <v>25</v>
      </c>
      <c r="I588" t="str">
        <f>IF(ISBLANK(H588), "", "k")</f>
        <v/>
      </c>
      <c r="J588">
        <v>29.2</v>
      </c>
      <c r="K588" s="4" t="s">
        <v>206</v>
      </c>
      <c r="L588">
        <v>0</v>
      </c>
      <c r="M588">
        <v>1055</v>
      </c>
      <c r="N588" t="s">
        <v>1286</v>
      </c>
      <c r="Q588" t="s">
        <v>1287</v>
      </c>
      <c r="R588" t="s">
        <v>1286</v>
      </c>
      <c r="S588" t="s">
        <v>1288</v>
      </c>
    </row>
    <row r="589" spans="1:19"/>
  </sheetData>
  <sortState xmlns:xlrd2="http://schemas.microsoft.com/office/spreadsheetml/2017/richdata2" ref="A2:S588">
    <sortCondition ref="F2:F588"/>
    <sortCondition ref="A2:A588"/>
  </sortState>
  <pageMargins left="0.7" right="0.7" top="0.75" bottom="0.75" header="0.3" footer="0.3"/>
  <pageSetup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947"/>
  <sheetViews>
    <sheetView zoomScale="98" zoomScaleNormal="120" workbookViewId="0">
      <pane ySplit="1" topLeftCell="A2916" activePane="bottomLeft" state="frozen"/>
      <selection pane="bottomLeft" activeCell="D2941" sqref="D2941"/>
    </sheetView>
  </sheetViews>
  <sheetFormatPr defaultRowHeight="15" customHeight="1"/>
  <cols>
    <col min="3" max="3" width="13.28515625" customWidth="1"/>
    <col min="4" max="4" width="14.140625" style="39" customWidth="1"/>
    <col min="5" max="5" width="14.140625" style="11" customWidth="1"/>
    <col min="6" max="6" width="14.140625" style="4" customWidth="1"/>
    <col min="8" max="8" width="9.140625" style="4"/>
    <col min="9" max="9" width="23.7109375" style="4" customWidth="1"/>
    <col min="10" max="10" width="9.140625" style="4"/>
    <col min="11" max="11" width="16" style="4" customWidth="1"/>
    <col min="12" max="12" width="14" style="4" bestFit="1" customWidth="1"/>
    <col min="13" max="13" width="9.140625" style="4"/>
    <col min="14" max="14" width="20.140625" style="11" customWidth="1"/>
    <col min="15" max="15" width="15.85546875" customWidth="1"/>
    <col min="16" max="16" width="18.7109375" customWidth="1"/>
    <col min="18" max="18" width="67" customWidth="1"/>
  </cols>
  <sheetData>
    <row r="1" spans="1:20">
      <c r="A1" s="32" t="s">
        <v>0</v>
      </c>
      <c r="B1" s="32" t="s">
        <v>1</v>
      </c>
      <c r="C1" s="32" t="s">
        <v>2</v>
      </c>
      <c r="D1" s="37" t="s">
        <v>3</v>
      </c>
      <c r="E1" s="41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3" t="s">
        <v>17</v>
      </c>
      <c r="S1" s="35" t="s">
        <v>1289</v>
      </c>
      <c r="T1" s="1" t="s">
        <v>1290</v>
      </c>
    </row>
    <row r="2" spans="1:20">
      <c r="A2" t="s">
        <v>672</v>
      </c>
      <c r="B2" t="s">
        <v>1291</v>
      </c>
      <c r="C2" t="s">
        <v>20</v>
      </c>
      <c r="D2" s="39">
        <v>29290</v>
      </c>
      <c r="E2" s="11">
        <f t="shared" ref="E2:E65" si="0">MONTH(D2)</f>
        <v>3</v>
      </c>
      <c r="F2" s="4">
        <f t="shared" ref="F2:F65" si="1">YEAR(D2)</f>
        <v>1980</v>
      </c>
      <c r="G2" t="s">
        <v>25</v>
      </c>
      <c r="H2" s="4">
        <v>25.5</v>
      </c>
      <c r="I2" s="4" t="s">
        <v>35</v>
      </c>
      <c r="J2" s="4">
        <v>33.020000000000003</v>
      </c>
      <c r="K2" s="4" t="s">
        <v>1292</v>
      </c>
      <c r="L2" s="4">
        <v>0</v>
      </c>
      <c r="M2" s="4" t="s">
        <v>1293</v>
      </c>
      <c r="N2" s="11" t="s">
        <v>1294</v>
      </c>
      <c r="R2" t="s">
        <v>1295</v>
      </c>
      <c r="T2" t="s">
        <v>1296</v>
      </c>
    </row>
    <row r="3" spans="1:20">
      <c r="A3" t="s">
        <v>672</v>
      </c>
      <c r="B3" t="s">
        <v>1291</v>
      </c>
      <c r="C3" t="s">
        <v>74</v>
      </c>
      <c r="D3" s="39">
        <v>30028</v>
      </c>
      <c r="E3" s="11">
        <f t="shared" si="0"/>
        <v>3</v>
      </c>
      <c r="F3" s="4">
        <f t="shared" si="1"/>
        <v>1982</v>
      </c>
      <c r="G3" t="s">
        <v>25</v>
      </c>
      <c r="H3" s="4">
        <v>27.5</v>
      </c>
      <c r="I3" s="4" t="s">
        <v>35</v>
      </c>
      <c r="J3" s="4">
        <v>34.29</v>
      </c>
      <c r="K3" s="4" t="s">
        <v>1297</v>
      </c>
      <c r="L3" s="4">
        <v>0</v>
      </c>
      <c r="M3" s="4" t="s">
        <v>1298</v>
      </c>
      <c r="N3" s="11" t="s">
        <v>1294</v>
      </c>
      <c r="R3" t="s">
        <v>564</v>
      </c>
      <c r="T3" t="s">
        <v>1296</v>
      </c>
    </row>
    <row r="4" spans="1:20">
      <c r="A4" t="s">
        <v>672</v>
      </c>
      <c r="B4" t="s">
        <v>1291</v>
      </c>
      <c r="C4" t="s">
        <v>74</v>
      </c>
      <c r="D4" s="39" t="s">
        <v>1299</v>
      </c>
      <c r="E4" s="11">
        <f t="shared" si="0"/>
        <v>5</v>
      </c>
      <c r="F4" s="4">
        <f t="shared" si="1"/>
        <v>2001</v>
      </c>
      <c r="G4" t="s">
        <v>25</v>
      </c>
      <c r="H4" s="4">
        <v>46.7</v>
      </c>
      <c r="I4" s="4" t="s">
        <v>35</v>
      </c>
      <c r="J4" s="4">
        <v>35.5</v>
      </c>
      <c r="K4" s="4" t="s">
        <v>1023</v>
      </c>
      <c r="L4" s="4">
        <v>0</v>
      </c>
      <c r="M4" s="4" t="s">
        <v>1300</v>
      </c>
      <c r="N4" s="11" t="s">
        <v>1294</v>
      </c>
      <c r="R4" t="s">
        <v>1301</v>
      </c>
      <c r="T4" t="s">
        <v>1296</v>
      </c>
    </row>
    <row r="5" spans="1:20">
      <c r="A5" t="s">
        <v>672</v>
      </c>
      <c r="B5" t="s">
        <v>1291</v>
      </c>
      <c r="C5" t="s">
        <v>74</v>
      </c>
      <c r="D5" s="39" t="s">
        <v>1302</v>
      </c>
      <c r="E5" s="11">
        <f t="shared" si="0"/>
        <v>5</v>
      </c>
      <c r="F5" s="4">
        <f t="shared" si="1"/>
        <v>2002</v>
      </c>
      <c r="G5" t="s">
        <v>25</v>
      </c>
      <c r="H5" s="4">
        <v>47.7</v>
      </c>
      <c r="I5" s="4" t="s">
        <v>35</v>
      </c>
      <c r="J5" s="4">
        <v>39.5</v>
      </c>
      <c r="K5" s="4" t="s">
        <v>888</v>
      </c>
      <c r="L5" s="4">
        <v>0</v>
      </c>
      <c r="M5" s="4" t="s">
        <v>1303</v>
      </c>
      <c r="N5" s="11" t="s">
        <v>1294</v>
      </c>
      <c r="R5" t="s">
        <v>1304</v>
      </c>
      <c r="T5" t="s">
        <v>1296</v>
      </c>
    </row>
    <row r="6" spans="1:20">
      <c r="A6" t="s">
        <v>672</v>
      </c>
      <c r="B6" t="s">
        <v>1291</v>
      </c>
      <c r="C6" t="s">
        <v>74</v>
      </c>
      <c r="D6" s="39" t="s">
        <v>1305</v>
      </c>
      <c r="E6" s="11">
        <f t="shared" si="0"/>
        <v>5</v>
      </c>
      <c r="F6" s="4">
        <f t="shared" si="1"/>
        <v>2003</v>
      </c>
      <c r="G6" t="s">
        <v>25</v>
      </c>
      <c r="H6" s="4">
        <v>48.7</v>
      </c>
      <c r="I6" s="4" t="s">
        <v>35</v>
      </c>
      <c r="J6" s="4">
        <v>40.5</v>
      </c>
      <c r="K6" s="4" t="s">
        <v>271</v>
      </c>
      <c r="L6" s="4">
        <v>0</v>
      </c>
      <c r="M6" s="4" t="s">
        <v>1306</v>
      </c>
      <c r="N6" s="11" t="s">
        <v>1294</v>
      </c>
      <c r="R6" t="s">
        <v>1307</v>
      </c>
      <c r="T6" t="s">
        <v>1296</v>
      </c>
    </row>
    <row r="7" spans="1:20">
      <c r="A7" t="s">
        <v>672</v>
      </c>
      <c r="B7" t="s">
        <v>1291</v>
      </c>
      <c r="C7" t="s">
        <v>74</v>
      </c>
      <c r="D7" s="39">
        <v>38119</v>
      </c>
      <c r="E7" s="11">
        <f t="shared" si="0"/>
        <v>5</v>
      </c>
      <c r="F7" s="4">
        <f t="shared" si="1"/>
        <v>2004</v>
      </c>
      <c r="G7" t="s">
        <v>25</v>
      </c>
      <c r="H7" s="4">
        <v>49.7</v>
      </c>
      <c r="I7" s="4" t="s">
        <v>35</v>
      </c>
      <c r="J7" s="4">
        <v>43.2</v>
      </c>
      <c r="K7" s="4" t="s">
        <v>703</v>
      </c>
      <c r="L7" s="4">
        <v>0</v>
      </c>
      <c r="M7" s="4" t="s">
        <v>1308</v>
      </c>
      <c r="N7" s="11" t="s">
        <v>1294</v>
      </c>
      <c r="R7" t="s">
        <v>1309</v>
      </c>
      <c r="T7" t="s">
        <v>1296</v>
      </c>
    </row>
    <row r="8" spans="1:20">
      <c r="A8" t="s">
        <v>672</v>
      </c>
      <c r="B8" t="s">
        <v>1291</v>
      </c>
      <c r="C8" t="s">
        <v>74</v>
      </c>
      <c r="D8" s="39" t="s">
        <v>1310</v>
      </c>
      <c r="E8" s="11">
        <f t="shared" si="0"/>
        <v>5</v>
      </c>
      <c r="F8" s="4">
        <f t="shared" si="1"/>
        <v>2005</v>
      </c>
      <c r="G8" t="s">
        <v>25</v>
      </c>
      <c r="H8" s="4">
        <v>50.7</v>
      </c>
      <c r="I8" s="4" t="s">
        <v>35</v>
      </c>
      <c r="J8" s="4">
        <v>42</v>
      </c>
      <c r="K8" s="4" t="s">
        <v>123</v>
      </c>
      <c r="L8" s="4">
        <v>0</v>
      </c>
      <c r="M8" s="4" t="s">
        <v>1311</v>
      </c>
      <c r="N8" s="11" t="s">
        <v>1294</v>
      </c>
      <c r="R8" t="s">
        <v>1312</v>
      </c>
      <c r="T8" t="s">
        <v>1296</v>
      </c>
    </row>
    <row r="9" spans="1:20">
      <c r="A9" t="s">
        <v>672</v>
      </c>
      <c r="B9" t="s">
        <v>1291</v>
      </c>
      <c r="C9" t="s">
        <v>74</v>
      </c>
      <c r="D9" s="39" t="s">
        <v>1313</v>
      </c>
      <c r="E9" s="11">
        <f t="shared" si="0"/>
        <v>3</v>
      </c>
      <c r="F9" s="4">
        <f t="shared" si="1"/>
        <v>2006</v>
      </c>
      <c r="G9" t="s">
        <v>25</v>
      </c>
      <c r="H9" s="4">
        <v>51.5</v>
      </c>
      <c r="I9" s="4" t="s">
        <v>35</v>
      </c>
      <c r="L9" s="4">
        <v>0</v>
      </c>
      <c r="N9" s="11" t="s">
        <v>1294</v>
      </c>
      <c r="R9" t="s">
        <v>1314</v>
      </c>
      <c r="T9" t="s">
        <v>1296</v>
      </c>
    </row>
    <row r="10" spans="1:20">
      <c r="A10" t="s">
        <v>1315</v>
      </c>
      <c r="B10" t="s">
        <v>1291</v>
      </c>
      <c r="C10" t="s">
        <v>20</v>
      </c>
      <c r="D10" s="39" t="s">
        <v>1316</v>
      </c>
      <c r="E10" s="11">
        <f t="shared" si="0"/>
        <v>3</v>
      </c>
      <c r="F10" s="4">
        <f t="shared" si="1"/>
        <v>1995</v>
      </c>
      <c r="G10" t="s">
        <v>25</v>
      </c>
      <c r="H10" s="4">
        <v>8.5</v>
      </c>
      <c r="I10" s="4" t="s">
        <v>35</v>
      </c>
      <c r="J10" s="4">
        <v>25.3</v>
      </c>
      <c r="K10" s="4" t="s">
        <v>312</v>
      </c>
      <c r="L10" s="4">
        <v>0</v>
      </c>
      <c r="M10" s="4" t="s">
        <v>1317</v>
      </c>
      <c r="N10" s="11" t="s">
        <v>1318</v>
      </c>
      <c r="R10" t="s">
        <v>1319</v>
      </c>
      <c r="T10" t="s">
        <v>1296</v>
      </c>
    </row>
    <row r="11" spans="1:20">
      <c r="A11" t="s">
        <v>1315</v>
      </c>
      <c r="B11" t="s">
        <v>1291</v>
      </c>
      <c r="C11" t="s">
        <v>74</v>
      </c>
      <c r="D11" s="39" t="s">
        <v>1320</v>
      </c>
      <c r="E11" s="11">
        <f t="shared" si="0"/>
        <v>3</v>
      </c>
      <c r="F11" s="4">
        <f t="shared" si="1"/>
        <v>1996</v>
      </c>
      <c r="G11" t="s">
        <v>25</v>
      </c>
      <c r="H11" s="4">
        <v>9.5</v>
      </c>
      <c r="I11" s="4" t="s">
        <v>35</v>
      </c>
      <c r="J11" s="4">
        <v>26.1</v>
      </c>
      <c r="K11" s="4" t="s">
        <v>49</v>
      </c>
      <c r="L11" s="4">
        <v>0</v>
      </c>
      <c r="M11" s="4" t="s">
        <v>1321</v>
      </c>
      <c r="N11" s="11" t="s">
        <v>1318</v>
      </c>
      <c r="R11" t="s">
        <v>585</v>
      </c>
      <c r="T11" t="s">
        <v>1296</v>
      </c>
    </row>
    <row r="12" spans="1:20">
      <c r="A12" t="s">
        <v>1315</v>
      </c>
      <c r="B12" t="s">
        <v>1291</v>
      </c>
      <c r="C12" t="s">
        <v>74</v>
      </c>
      <c r="D12" s="39" t="s">
        <v>1322</v>
      </c>
      <c r="E12" s="11">
        <f t="shared" si="0"/>
        <v>3</v>
      </c>
      <c r="F12" s="4">
        <f t="shared" si="1"/>
        <v>1998</v>
      </c>
      <c r="G12" t="s">
        <v>25</v>
      </c>
      <c r="H12" s="4">
        <v>11.5</v>
      </c>
      <c r="I12" s="4" t="s">
        <v>35</v>
      </c>
      <c r="J12" s="4">
        <v>27.5</v>
      </c>
      <c r="K12" s="4" t="s">
        <v>577</v>
      </c>
      <c r="L12" s="4">
        <v>0</v>
      </c>
      <c r="M12" s="4" t="s">
        <v>1323</v>
      </c>
      <c r="N12" s="11" t="s">
        <v>1318</v>
      </c>
      <c r="R12" t="s">
        <v>1324</v>
      </c>
      <c r="T12" t="s">
        <v>1296</v>
      </c>
    </row>
    <row r="13" spans="1:20">
      <c r="A13" t="s">
        <v>1315</v>
      </c>
      <c r="B13" t="s">
        <v>1291</v>
      </c>
      <c r="C13" t="s">
        <v>74</v>
      </c>
      <c r="D13" s="39" t="s">
        <v>1325</v>
      </c>
      <c r="E13" s="11">
        <f t="shared" si="0"/>
        <v>3</v>
      </c>
      <c r="F13" s="4">
        <f t="shared" si="1"/>
        <v>2000</v>
      </c>
      <c r="G13" t="s">
        <v>25</v>
      </c>
      <c r="H13" s="4">
        <v>13.5</v>
      </c>
      <c r="I13" s="4" t="s">
        <v>35</v>
      </c>
      <c r="J13" s="4">
        <v>33</v>
      </c>
      <c r="K13" s="4" t="s">
        <v>1020</v>
      </c>
      <c r="L13" s="4">
        <v>0</v>
      </c>
      <c r="M13" s="4" t="s">
        <v>1326</v>
      </c>
      <c r="N13" s="11" t="s">
        <v>1318</v>
      </c>
      <c r="R13" t="s">
        <v>439</v>
      </c>
      <c r="T13" t="s">
        <v>1296</v>
      </c>
    </row>
    <row r="14" spans="1:20">
      <c r="A14" t="s">
        <v>1315</v>
      </c>
      <c r="B14" t="s">
        <v>1291</v>
      </c>
      <c r="C14" t="s">
        <v>74</v>
      </c>
      <c r="D14" s="39" t="s">
        <v>1299</v>
      </c>
      <c r="E14" s="11">
        <f t="shared" si="0"/>
        <v>5</v>
      </c>
      <c r="F14" s="4">
        <f t="shared" si="1"/>
        <v>2001</v>
      </c>
      <c r="G14" t="s">
        <v>25</v>
      </c>
      <c r="H14" s="4">
        <v>14.7</v>
      </c>
      <c r="I14" s="4" t="s">
        <v>35</v>
      </c>
      <c r="J14" s="4">
        <v>34.799999999999997</v>
      </c>
      <c r="K14" s="4" t="s">
        <v>978</v>
      </c>
      <c r="L14" s="4">
        <v>0</v>
      </c>
      <c r="M14" s="4" t="s">
        <v>1327</v>
      </c>
      <c r="N14" s="11" t="s">
        <v>1318</v>
      </c>
      <c r="R14" t="s">
        <v>439</v>
      </c>
      <c r="T14" t="s">
        <v>1296</v>
      </c>
    </row>
    <row r="15" spans="1:20">
      <c r="A15" t="s">
        <v>1315</v>
      </c>
      <c r="B15" t="s">
        <v>1291</v>
      </c>
      <c r="C15" t="s">
        <v>74</v>
      </c>
      <c r="D15" s="39" t="s">
        <v>1328</v>
      </c>
      <c r="E15" s="11">
        <f t="shared" si="0"/>
        <v>6</v>
      </c>
      <c r="F15" s="4">
        <f t="shared" si="1"/>
        <v>2002</v>
      </c>
      <c r="G15" t="s">
        <v>25</v>
      </c>
      <c r="H15" s="4">
        <v>15.8</v>
      </c>
      <c r="I15" s="4" t="s">
        <v>35</v>
      </c>
      <c r="J15" s="4">
        <v>37.5</v>
      </c>
      <c r="K15" s="4" t="s">
        <v>969</v>
      </c>
      <c r="L15" s="4">
        <v>0</v>
      </c>
      <c r="M15" s="4" t="s">
        <v>1329</v>
      </c>
      <c r="N15" s="11" t="s">
        <v>1318</v>
      </c>
      <c r="R15" t="s">
        <v>1330</v>
      </c>
      <c r="T15" t="s">
        <v>1296</v>
      </c>
    </row>
    <row r="16" spans="1:20">
      <c r="A16" t="s">
        <v>1315</v>
      </c>
      <c r="B16" t="s">
        <v>1291</v>
      </c>
      <c r="C16" t="s">
        <v>74</v>
      </c>
      <c r="D16" s="39" t="s">
        <v>1331</v>
      </c>
      <c r="E16" s="11">
        <f t="shared" si="0"/>
        <v>5</v>
      </c>
      <c r="F16" s="4">
        <f t="shared" si="1"/>
        <v>2003</v>
      </c>
      <c r="G16" t="s">
        <v>25</v>
      </c>
      <c r="H16" s="4">
        <v>16.7</v>
      </c>
      <c r="I16" s="4" t="s">
        <v>35</v>
      </c>
      <c r="J16" s="4">
        <v>38.5</v>
      </c>
      <c r="K16" s="4" t="s">
        <v>1332</v>
      </c>
      <c r="L16" s="4">
        <v>0</v>
      </c>
      <c r="M16" s="4" t="s">
        <v>1333</v>
      </c>
      <c r="N16" s="11" t="s">
        <v>1318</v>
      </c>
      <c r="R16" t="s">
        <v>1334</v>
      </c>
      <c r="T16" t="s">
        <v>1296</v>
      </c>
    </row>
    <row r="17" spans="1:20">
      <c r="A17" t="s">
        <v>1315</v>
      </c>
      <c r="B17" t="s">
        <v>1291</v>
      </c>
      <c r="C17" t="s">
        <v>74</v>
      </c>
      <c r="D17" s="39" t="s">
        <v>1335</v>
      </c>
      <c r="E17" s="11">
        <f t="shared" si="0"/>
        <v>5</v>
      </c>
      <c r="F17" s="4">
        <f t="shared" si="1"/>
        <v>2004</v>
      </c>
      <c r="G17" t="s">
        <v>25</v>
      </c>
      <c r="H17" s="4">
        <v>17.7</v>
      </c>
      <c r="I17" s="4" t="s">
        <v>35</v>
      </c>
      <c r="J17" s="4">
        <v>40.4</v>
      </c>
      <c r="K17" s="4" t="s">
        <v>1332</v>
      </c>
      <c r="L17" s="4">
        <v>0</v>
      </c>
      <c r="M17" s="4" t="s">
        <v>1336</v>
      </c>
      <c r="N17" s="11" t="s">
        <v>1318</v>
      </c>
      <c r="R17" t="s">
        <v>1309</v>
      </c>
      <c r="T17" t="s">
        <v>1296</v>
      </c>
    </row>
    <row r="18" spans="1:20">
      <c r="A18" t="s">
        <v>1315</v>
      </c>
      <c r="B18" t="s">
        <v>1291</v>
      </c>
      <c r="C18" t="s">
        <v>74</v>
      </c>
      <c r="D18" s="39" t="s">
        <v>1337</v>
      </c>
      <c r="E18" s="11">
        <f t="shared" si="0"/>
        <v>5</v>
      </c>
      <c r="F18" s="4">
        <f t="shared" si="1"/>
        <v>2005</v>
      </c>
      <c r="G18" t="s">
        <v>25</v>
      </c>
      <c r="H18" s="4">
        <v>18.7</v>
      </c>
      <c r="I18" s="4" t="s">
        <v>35</v>
      </c>
      <c r="J18" s="4">
        <v>41</v>
      </c>
      <c r="K18" s="4" t="s">
        <v>1338</v>
      </c>
      <c r="L18" s="4">
        <v>0</v>
      </c>
      <c r="M18" s="4" t="s">
        <v>1339</v>
      </c>
      <c r="N18" s="11" t="s">
        <v>1318</v>
      </c>
      <c r="R18" t="s">
        <v>1340</v>
      </c>
      <c r="T18" t="s">
        <v>1296</v>
      </c>
    </row>
    <row r="19" spans="1:20">
      <c r="A19" t="s">
        <v>1341</v>
      </c>
      <c r="B19" t="s">
        <v>1291</v>
      </c>
      <c r="C19" t="s">
        <v>20</v>
      </c>
      <c r="D19" s="39" t="s">
        <v>1342</v>
      </c>
      <c r="E19" s="11">
        <f t="shared" si="0"/>
        <v>5</v>
      </c>
      <c r="F19" s="4">
        <f t="shared" si="1"/>
        <v>2013</v>
      </c>
      <c r="G19" t="s">
        <v>21</v>
      </c>
      <c r="I19" s="4" t="str">
        <f t="shared" ref="I19:I66" si="2">IF(ISBLANK(H19), "", "k")</f>
        <v/>
      </c>
      <c r="J19" s="4">
        <v>21</v>
      </c>
      <c r="K19" s="4" t="s">
        <v>866</v>
      </c>
      <c r="L19" s="4">
        <v>0</v>
      </c>
      <c r="M19" s="4" t="s">
        <v>1343</v>
      </c>
      <c r="N19" s="11" t="s">
        <v>1344</v>
      </c>
      <c r="R19" t="s">
        <v>1345</v>
      </c>
      <c r="T19" t="s">
        <v>1296</v>
      </c>
    </row>
    <row r="20" spans="1:20">
      <c r="A20" t="s">
        <v>1341</v>
      </c>
      <c r="B20" t="s">
        <v>1291</v>
      </c>
      <c r="C20" t="s">
        <v>74</v>
      </c>
      <c r="D20" s="39" t="s">
        <v>1346</v>
      </c>
      <c r="E20" s="11">
        <f t="shared" si="0"/>
        <v>5</v>
      </c>
      <c r="F20" s="4">
        <f t="shared" si="1"/>
        <v>2015</v>
      </c>
      <c r="G20" t="s">
        <v>21</v>
      </c>
      <c r="I20" s="4" t="str">
        <f t="shared" si="2"/>
        <v/>
      </c>
      <c r="J20" s="4">
        <v>22.7</v>
      </c>
      <c r="K20" s="4" t="s">
        <v>779</v>
      </c>
      <c r="L20" s="4">
        <v>0</v>
      </c>
      <c r="M20" s="4" t="s">
        <v>1347</v>
      </c>
      <c r="N20" s="11" t="s">
        <v>1344</v>
      </c>
      <c r="R20" t="s">
        <v>1348</v>
      </c>
      <c r="T20" t="s">
        <v>1296</v>
      </c>
    </row>
    <row r="21" spans="1:20">
      <c r="A21" t="s">
        <v>1341</v>
      </c>
      <c r="B21" t="s">
        <v>1291</v>
      </c>
      <c r="C21" t="s">
        <v>74</v>
      </c>
      <c r="D21" s="39" t="s">
        <v>1349</v>
      </c>
      <c r="E21" s="11">
        <f t="shared" si="0"/>
        <v>5</v>
      </c>
      <c r="F21" s="4">
        <f t="shared" si="1"/>
        <v>2016</v>
      </c>
      <c r="G21" t="s">
        <v>21</v>
      </c>
      <c r="I21" s="4" t="str">
        <f t="shared" si="2"/>
        <v/>
      </c>
      <c r="J21" s="4">
        <v>23.3</v>
      </c>
      <c r="K21" s="4" t="s">
        <v>836</v>
      </c>
      <c r="L21" s="4">
        <v>0</v>
      </c>
      <c r="M21" s="4" t="s">
        <v>1350</v>
      </c>
      <c r="N21" s="11" t="s">
        <v>1344</v>
      </c>
      <c r="R21" t="s">
        <v>1351</v>
      </c>
      <c r="T21" t="s">
        <v>1296</v>
      </c>
    </row>
    <row r="22" spans="1:20">
      <c r="A22" t="s">
        <v>1341</v>
      </c>
      <c r="B22" t="s">
        <v>1291</v>
      </c>
      <c r="C22" t="s">
        <v>74</v>
      </c>
      <c r="D22" s="39" t="s">
        <v>1352</v>
      </c>
      <c r="E22" s="11">
        <f t="shared" si="0"/>
        <v>5</v>
      </c>
      <c r="F22" s="4">
        <f t="shared" si="1"/>
        <v>2017</v>
      </c>
      <c r="G22" t="s">
        <v>21</v>
      </c>
      <c r="I22" s="4" t="str">
        <f t="shared" si="2"/>
        <v/>
      </c>
      <c r="J22" s="4">
        <v>23.1</v>
      </c>
      <c r="K22" s="4" t="s">
        <v>1181</v>
      </c>
      <c r="L22" s="4">
        <v>0</v>
      </c>
      <c r="M22" s="4" t="s">
        <v>1353</v>
      </c>
      <c r="N22" s="11" t="s">
        <v>1344</v>
      </c>
      <c r="R22" t="s">
        <v>1354</v>
      </c>
      <c r="T22" t="s">
        <v>1296</v>
      </c>
    </row>
    <row r="23" spans="1:20">
      <c r="A23" t="s">
        <v>1355</v>
      </c>
      <c r="B23" t="s">
        <v>1291</v>
      </c>
      <c r="C23" t="s">
        <v>20</v>
      </c>
      <c r="D23" s="39" t="s">
        <v>1356</v>
      </c>
      <c r="E23" s="11">
        <f t="shared" si="0"/>
        <v>5</v>
      </c>
      <c r="F23" s="4">
        <f t="shared" si="1"/>
        <v>2015</v>
      </c>
      <c r="G23" t="s">
        <v>25</v>
      </c>
      <c r="I23" s="4" t="str">
        <f t="shared" si="2"/>
        <v/>
      </c>
      <c r="J23" s="4">
        <v>20.8</v>
      </c>
      <c r="K23" s="4" t="s">
        <v>617</v>
      </c>
      <c r="L23" s="4">
        <v>0</v>
      </c>
      <c r="M23" s="4" t="s">
        <v>1357</v>
      </c>
      <c r="R23" t="s">
        <v>1358</v>
      </c>
      <c r="T23" t="s">
        <v>1296</v>
      </c>
    </row>
    <row r="24" spans="1:20">
      <c r="A24" t="s">
        <v>1359</v>
      </c>
      <c r="B24" t="s">
        <v>1291</v>
      </c>
      <c r="C24" t="s">
        <v>20</v>
      </c>
      <c r="D24" s="39" t="s">
        <v>1360</v>
      </c>
      <c r="E24" s="11">
        <f t="shared" si="0"/>
        <v>3</v>
      </c>
      <c r="F24" s="4">
        <f t="shared" si="1"/>
        <v>1986</v>
      </c>
      <c r="G24" t="s">
        <v>25</v>
      </c>
      <c r="H24" s="4" t="s">
        <v>1361</v>
      </c>
      <c r="I24" s="4" t="str">
        <f t="shared" si="2"/>
        <v>k</v>
      </c>
      <c r="J24" s="4">
        <v>13.02</v>
      </c>
      <c r="K24" s="4" t="s">
        <v>1362</v>
      </c>
      <c r="L24" s="4">
        <v>0</v>
      </c>
      <c r="M24" s="4" t="s">
        <v>1363</v>
      </c>
      <c r="N24" s="11" t="s">
        <v>1364</v>
      </c>
      <c r="O24" t="s">
        <v>1365</v>
      </c>
      <c r="T24" t="s">
        <v>1366</v>
      </c>
    </row>
    <row r="25" spans="1:20">
      <c r="A25" t="s">
        <v>1359</v>
      </c>
      <c r="B25" t="s">
        <v>1291</v>
      </c>
      <c r="C25" t="s">
        <v>74</v>
      </c>
      <c r="D25" s="39" t="s">
        <v>1367</v>
      </c>
      <c r="E25" s="11">
        <f t="shared" si="0"/>
        <v>3</v>
      </c>
      <c r="F25" s="4">
        <f t="shared" si="1"/>
        <v>1988</v>
      </c>
      <c r="G25" t="s">
        <v>25</v>
      </c>
      <c r="H25" s="4" t="s">
        <v>1368</v>
      </c>
      <c r="I25" s="4" t="str">
        <f t="shared" si="2"/>
        <v>k</v>
      </c>
      <c r="J25" s="4">
        <v>15.24</v>
      </c>
      <c r="K25" s="4" t="s">
        <v>1369</v>
      </c>
      <c r="L25" s="4">
        <v>0</v>
      </c>
      <c r="M25" s="4" t="s">
        <v>1370</v>
      </c>
      <c r="N25" s="11" t="s">
        <v>1364</v>
      </c>
      <c r="O25" t="s">
        <v>1365</v>
      </c>
      <c r="R25" t="s">
        <v>1371</v>
      </c>
      <c r="T25" t="s">
        <v>1366</v>
      </c>
    </row>
    <row r="26" spans="1:20">
      <c r="A26" t="s">
        <v>1359</v>
      </c>
      <c r="B26" t="s">
        <v>1291</v>
      </c>
      <c r="C26" t="s">
        <v>74</v>
      </c>
      <c r="D26" s="39" t="s">
        <v>1372</v>
      </c>
      <c r="E26" s="11">
        <f t="shared" si="0"/>
        <v>3</v>
      </c>
      <c r="F26" s="4">
        <f t="shared" si="1"/>
        <v>1990</v>
      </c>
      <c r="G26" t="s">
        <v>25</v>
      </c>
      <c r="H26" s="4" t="s">
        <v>149</v>
      </c>
      <c r="I26" s="4" t="str">
        <f t="shared" si="2"/>
        <v>k</v>
      </c>
      <c r="J26" s="4">
        <v>17.78</v>
      </c>
      <c r="K26" s="4" t="s">
        <v>1373</v>
      </c>
      <c r="L26" s="4">
        <v>0</v>
      </c>
      <c r="M26" s="4" t="s">
        <v>1374</v>
      </c>
      <c r="N26" s="11" t="s">
        <v>1364</v>
      </c>
      <c r="O26" t="s">
        <v>1365</v>
      </c>
      <c r="R26" t="s">
        <v>1375</v>
      </c>
      <c r="T26" t="s">
        <v>1366</v>
      </c>
    </row>
    <row r="27" spans="1:20">
      <c r="A27" t="s">
        <v>1359</v>
      </c>
      <c r="B27" t="s">
        <v>1291</v>
      </c>
      <c r="C27" t="s">
        <v>74</v>
      </c>
      <c r="D27" s="39" t="s">
        <v>1320</v>
      </c>
      <c r="E27" s="11">
        <f t="shared" si="0"/>
        <v>3</v>
      </c>
      <c r="F27" s="4">
        <f t="shared" si="1"/>
        <v>1996</v>
      </c>
      <c r="G27" t="s">
        <v>25</v>
      </c>
      <c r="H27" s="4" t="s">
        <v>1376</v>
      </c>
      <c r="I27" s="4" t="str">
        <f t="shared" si="2"/>
        <v>k</v>
      </c>
      <c r="J27" s="4">
        <v>22.5</v>
      </c>
      <c r="K27" s="4" t="s">
        <v>946</v>
      </c>
      <c r="L27" s="4">
        <v>0</v>
      </c>
      <c r="M27" s="4" t="s">
        <v>1377</v>
      </c>
      <c r="N27" s="11" t="s">
        <v>1364</v>
      </c>
      <c r="O27" t="s">
        <v>1365</v>
      </c>
      <c r="R27" t="s">
        <v>585</v>
      </c>
      <c r="T27" t="s">
        <v>1366</v>
      </c>
    </row>
    <row r="28" spans="1:20">
      <c r="A28" t="s">
        <v>1359</v>
      </c>
      <c r="B28" t="s">
        <v>1291</v>
      </c>
      <c r="C28" t="s">
        <v>74</v>
      </c>
      <c r="D28" s="39" t="s">
        <v>1378</v>
      </c>
      <c r="E28" s="11">
        <f t="shared" si="0"/>
        <v>5</v>
      </c>
      <c r="F28" s="4">
        <f t="shared" si="1"/>
        <v>2002</v>
      </c>
      <c r="G28" t="s">
        <v>25</v>
      </c>
      <c r="H28" s="4" t="s">
        <v>1038</v>
      </c>
      <c r="I28" s="4" t="str">
        <f t="shared" si="2"/>
        <v>k</v>
      </c>
      <c r="J28" s="4">
        <v>25</v>
      </c>
      <c r="K28" s="4" t="s">
        <v>729</v>
      </c>
      <c r="L28" s="4">
        <v>0</v>
      </c>
      <c r="M28" s="4" t="s">
        <v>1321</v>
      </c>
      <c r="N28" s="11" t="s">
        <v>1364</v>
      </c>
      <c r="O28" t="s">
        <v>1365</v>
      </c>
      <c r="R28" t="s">
        <v>1379</v>
      </c>
      <c r="T28" t="s">
        <v>1366</v>
      </c>
    </row>
    <row r="29" spans="1:20">
      <c r="A29" t="s">
        <v>1359</v>
      </c>
      <c r="B29" t="s">
        <v>1291</v>
      </c>
      <c r="C29" t="s">
        <v>74</v>
      </c>
      <c r="D29" s="39" t="s">
        <v>1380</v>
      </c>
      <c r="E29" s="11">
        <f t="shared" si="0"/>
        <v>5</v>
      </c>
      <c r="F29" s="4">
        <f t="shared" si="1"/>
        <v>2004</v>
      </c>
      <c r="G29" t="s">
        <v>25</v>
      </c>
      <c r="H29" s="4" t="s">
        <v>488</v>
      </c>
      <c r="I29" s="4" t="str">
        <f t="shared" si="2"/>
        <v>k</v>
      </c>
      <c r="J29" s="4">
        <v>27</v>
      </c>
      <c r="K29" s="4" t="s">
        <v>870</v>
      </c>
      <c r="L29" s="4">
        <v>0</v>
      </c>
      <c r="M29" s="4" t="s">
        <v>1381</v>
      </c>
      <c r="N29" s="11" t="s">
        <v>1364</v>
      </c>
      <c r="O29" t="s">
        <v>1365</v>
      </c>
      <c r="R29" t="s">
        <v>1382</v>
      </c>
      <c r="T29" t="s">
        <v>1366</v>
      </c>
    </row>
    <row r="30" spans="1:20">
      <c r="A30" t="s">
        <v>1359</v>
      </c>
      <c r="B30" t="s">
        <v>1291</v>
      </c>
      <c r="C30" t="s">
        <v>74</v>
      </c>
      <c r="D30" s="39" t="s">
        <v>1310</v>
      </c>
      <c r="E30" s="11">
        <f t="shared" si="0"/>
        <v>5</v>
      </c>
      <c r="F30" s="4">
        <f t="shared" si="1"/>
        <v>2005</v>
      </c>
      <c r="G30" t="s">
        <v>25</v>
      </c>
      <c r="H30" s="4" t="s">
        <v>401</v>
      </c>
      <c r="I30" s="4" t="str">
        <f t="shared" si="2"/>
        <v>k</v>
      </c>
      <c r="J30" s="4">
        <v>27.5</v>
      </c>
      <c r="K30" s="4" t="s">
        <v>58</v>
      </c>
      <c r="L30" s="4">
        <v>0</v>
      </c>
      <c r="M30" s="4" t="s">
        <v>1383</v>
      </c>
      <c r="N30" s="11" t="s">
        <v>1364</v>
      </c>
      <c r="O30" t="s">
        <v>1365</v>
      </c>
      <c r="R30" t="s">
        <v>1384</v>
      </c>
      <c r="T30" t="s">
        <v>1366</v>
      </c>
    </row>
    <row r="31" spans="1:20">
      <c r="A31" t="s">
        <v>1359</v>
      </c>
      <c r="B31" t="s">
        <v>1291</v>
      </c>
      <c r="C31" t="s">
        <v>74</v>
      </c>
      <c r="D31" s="39" t="s">
        <v>1385</v>
      </c>
      <c r="E31" s="11">
        <f t="shared" si="0"/>
        <v>5</v>
      </c>
      <c r="F31" s="4">
        <f t="shared" si="1"/>
        <v>2008</v>
      </c>
      <c r="G31" t="s">
        <v>25</v>
      </c>
      <c r="H31" s="4" t="s">
        <v>997</v>
      </c>
      <c r="I31" s="4" t="str">
        <f t="shared" si="2"/>
        <v>k</v>
      </c>
      <c r="J31" s="4">
        <v>31.2</v>
      </c>
      <c r="K31" s="4" t="s">
        <v>704</v>
      </c>
      <c r="L31" s="4">
        <v>0</v>
      </c>
      <c r="M31" s="4" t="s">
        <v>1386</v>
      </c>
      <c r="N31" s="11" t="s">
        <v>1364</v>
      </c>
      <c r="O31" t="s">
        <v>1365</v>
      </c>
      <c r="R31" t="s">
        <v>1387</v>
      </c>
      <c r="T31" t="s">
        <v>1366</v>
      </c>
    </row>
    <row r="32" spans="1:20">
      <c r="A32" t="s">
        <v>1359</v>
      </c>
      <c r="B32" t="s">
        <v>1291</v>
      </c>
      <c r="C32" t="s">
        <v>74</v>
      </c>
      <c r="D32" s="39" t="s">
        <v>1388</v>
      </c>
      <c r="E32" s="11">
        <f t="shared" si="0"/>
        <v>5</v>
      </c>
      <c r="F32" s="4">
        <f t="shared" si="1"/>
        <v>2009</v>
      </c>
      <c r="G32" t="s">
        <v>25</v>
      </c>
      <c r="H32" s="4" t="s">
        <v>1389</v>
      </c>
      <c r="I32" s="4" t="str">
        <f t="shared" si="2"/>
        <v>k</v>
      </c>
      <c r="J32" s="4">
        <v>31.5</v>
      </c>
      <c r="K32" s="4" t="s">
        <v>426</v>
      </c>
      <c r="L32" s="4">
        <v>0</v>
      </c>
      <c r="M32" s="4" t="s">
        <v>1390</v>
      </c>
      <c r="N32" s="11" t="s">
        <v>1364</v>
      </c>
      <c r="O32" t="s">
        <v>1365</v>
      </c>
      <c r="R32" t="s">
        <v>1391</v>
      </c>
      <c r="T32" t="s">
        <v>1366</v>
      </c>
    </row>
    <row r="33" spans="1:20">
      <c r="A33" t="s">
        <v>1359</v>
      </c>
      <c r="B33" t="s">
        <v>1291</v>
      </c>
      <c r="C33" t="s">
        <v>74</v>
      </c>
      <c r="D33" s="39" t="s">
        <v>1392</v>
      </c>
      <c r="E33" s="11">
        <f t="shared" si="0"/>
        <v>5</v>
      </c>
      <c r="F33" s="4">
        <f t="shared" si="1"/>
        <v>2010</v>
      </c>
      <c r="G33" t="s">
        <v>25</v>
      </c>
      <c r="H33" s="4" t="s">
        <v>742</v>
      </c>
      <c r="I33" s="4" t="str">
        <f t="shared" si="2"/>
        <v>k</v>
      </c>
      <c r="J33" s="4">
        <v>32.1</v>
      </c>
      <c r="K33" s="4" t="s">
        <v>1393</v>
      </c>
      <c r="L33" s="4">
        <v>0</v>
      </c>
      <c r="M33" s="4" t="s">
        <v>1394</v>
      </c>
      <c r="N33" s="11" t="s">
        <v>1364</v>
      </c>
      <c r="O33" t="s">
        <v>1365</v>
      </c>
      <c r="R33" t="s">
        <v>1395</v>
      </c>
      <c r="T33" t="s">
        <v>1366</v>
      </c>
    </row>
    <row r="34" spans="1:20">
      <c r="A34" t="s">
        <v>1359</v>
      </c>
      <c r="B34" t="s">
        <v>1291</v>
      </c>
      <c r="C34" t="s">
        <v>74</v>
      </c>
      <c r="D34" s="39" t="s">
        <v>1396</v>
      </c>
      <c r="E34" s="11">
        <f t="shared" si="0"/>
        <v>5</v>
      </c>
      <c r="F34" s="4">
        <f t="shared" si="1"/>
        <v>2011</v>
      </c>
      <c r="G34" t="s">
        <v>25</v>
      </c>
      <c r="H34" s="4" t="s">
        <v>293</v>
      </c>
      <c r="I34" s="4" t="str">
        <f t="shared" si="2"/>
        <v>k</v>
      </c>
      <c r="J34" s="4">
        <v>33.200000000000003</v>
      </c>
      <c r="K34" s="4" t="s">
        <v>1397</v>
      </c>
      <c r="L34" s="4">
        <v>0</v>
      </c>
      <c r="M34" s="4" t="s">
        <v>1398</v>
      </c>
      <c r="N34" s="11" t="s">
        <v>1364</v>
      </c>
      <c r="O34" t="s">
        <v>1365</v>
      </c>
      <c r="R34" t="s">
        <v>1399</v>
      </c>
      <c r="T34" t="s">
        <v>1366</v>
      </c>
    </row>
    <row r="35" spans="1:20">
      <c r="A35" t="s">
        <v>1359</v>
      </c>
      <c r="B35" t="s">
        <v>1291</v>
      </c>
      <c r="C35" t="s">
        <v>74</v>
      </c>
      <c r="D35" s="39" t="s">
        <v>1342</v>
      </c>
      <c r="E35" s="11">
        <f t="shared" si="0"/>
        <v>5</v>
      </c>
      <c r="F35" s="4">
        <f t="shared" si="1"/>
        <v>2013</v>
      </c>
      <c r="G35" t="s">
        <v>25</v>
      </c>
      <c r="H35" s="4" t="s">
        <v>172</v>
      </c>
      <c r="I35" s="4" t="str">
        <f t="shared" si="2"/>
        <v>k</v>
      </c>
      <c r="J35" s="4">
        <v>33.5</v>
      </c>
      <c r="K35" s="4" t="s">
        <v>256</v>
      </c>
      <c r="L35" s="4">
        <v>0</v>
      </c>
      <c r="M35" s="4" t="s">
        <v>1400</v>
      </c>
      <c r="N35" s="11" t="s">
        <v>1364</v>
      </c>
      <c r="O35" t="s">
        <v>1365</v>
      </c>
      <c r="R35" t="s">
        <v>1401</v>
      </c>
      <c r="T35" t="s">
        <v>1366</v>
      </c>
    </row>
    <row r="36" spans="1:20">
      <c r="A36" t="s">
        <v>1359</v>
      </c>
      <c r="B36" t="s">
        <v>1291</v>
      </c>
      <c r="C36" t="s">
        <v>74</v>
      </c>
      <c r="D36" s="39" t="s">
        <v>1402</v>
      </c>
      <c r="E36" s="11">
        <f t="shared" si="0"/>
        <v>5</v>
      </c>
      <c r="F36" s="4">
        <f t="shared" si="1"/>
        <v>2015</v>
      </c>
      <c r="G36" t="s">
        <v>25</v>
      </c>
      <c r="H36" s="4" t="s">
        <v>358</v>
      </c>
      <c r="I36" s="4" t="str">
        <f t="shared" si="2"/>
        <v>k</v>
      </c>
      <c r="J36" s="4">
        <v>35.799999999999997</v>
      </c>
      <c r="K36" s="4" t="s">
        <v>233</v>
      </c>
      <c r="L36" s="4">
        <v>0</v>
      </c>
      <c r="M36" s="4" t="s">
        <v>1403</v>
      </c>
      <c r="N36" s="11" t="s">
        <v>1364</v>
      </c>
      <c r="O36" t="s">
        <v>1365</v>
      </c>
      <c r="R36" t="s">
        <v>1404</v>
      </c>
      <c r="T36" t="s">
        <v>1366</v>
      </c>
    </row>
    <row r="37" spans="1:20">
      <c r="A37" t="s">
        <v>1359</v>
      </c>
      <c r="B37" t="s">
        <v>1291</v>
      </c>
      <c r="C37" t="s">
        <v>74</v>
      </c>
      <c r="D37" s="39" t="s">
        <v>1349</v>
      </c>
      <c r="E37" s="11">
        <f t="shared" si="0"/>
        <v>5</v>
      </c>
      <c r="F37" s="4">
        <f t="shared" si="1"/>
        <v>2016</v>
      </c>
      <c r="G37" t="s">
        <v>25</v>
      </c>
      <c r="H37" s="4" t="s">
        <v>461</v>
      </c>
      <c r="I37" s="4" t="str">
        <f t="shared" si="2"/>
        <v>k</v>
      </c>
      <c r="J37" s="4">
        <v>35.200000000000003</v>
      </c>
      <c r="K37" s="4" t="s">
        <v>1405</v>
      </c>
      <c r="L37" s="4">
        <v>0</v>
      </c>
      <c r="M37" s="4" t="s">
        <v>1406</v>
      </c>
      <c r="N37" s="11" t="s">
        <v>1364</v>
      </c>
      <c r="O37" t="s">
        <v>1365</v>
      </c>
      <c r="R37" t="s">
        <v>1407</v>
      </c>
      <c r="T37" t="s">
        <v>1366</v>
      </c>
    </row>
    <row r="38" spans="1:20">
      <c r="A38" t="s">
        <v>1359</v>
      </c>
      <c r="B38" t="s">
        <v>1291</v>
      </c>
      <c r="C38" t="s">
        <v>74</v>
      </c>
      <c r="D38" s="39" t="s">
        <v>1408</v>
      </c>
      <c r="E38" s="11">
        <f t="shared" si="0"/>
        <v>9</v>
      </c>
      <c r="F38" s="4">
        <f t="shared" si="1"/>
        <v>2016</v>
      </c>
      <c r="G38" t="s">
        <v>25</v>
      </c>
      <c r="H38" s="4" t="s">
        <v>240</v>
      </c>
      <c r="I38" s="4" t="str">
        <f t="shared" si="2"/>
        <v>k</v>
      </c>
      <c r="J38" s="4">
        <v>34.299999999999997</v>
      </c>
      <c r="K38" s="4" t="s">
        <v>248</v>
      </c>
      <c r="L38" s="4">
        <v>0</v>
      </c>
      <c r="M38" s="4" t="s">
        <v>1409</v>
      </c>
      <c r="N38" s="11" t="s">
        <v>1364</v>
      </c>
      <c r="O38" t="s">
        <v>1365</v>
      </c>
      <c r="Q38" t="s">
        <v>1410</v>
      </c>
      <c r="R38" t="s">
        <v>1411</v>
      </c>
      <c r="T38" t="s">
        <v>1366</v>
      </c>
    </row>
    <row r="39" spans="1:20">
      <c r="A39" t="s">
        <v>1359</v>
      </c>
      <c r="B39" t="s">
        <v>1291</v>
      </c>
      <c r="C39" t="s">
        <v>74</v>
      </c>
      <c r="D39" s="39" t="s">
        <v>1412</v>
      </c>
      <c r="E39" s="11">
        <f t="shared" si="0"/>
        <v>5</v>
      </c>
      <c r="F39" s="4">
        <f t="shared" si="1"/>
        <v>2019</v>
      </c>
      <c r="G39" t="s">
        <v>25</v>
      </c>
      <c r="H39" s="4" t="s">
        <v>958</v>
      </c>
      <c r="I39" s="4" t="str">
        <f t="shared" si="2"/>
        <v>k</v>
      </c>
      <c r="J39" s="4">
        <v>34.5</v>
      </c>
      <c r="K39" s="4" t="s">
        <v>256</v>
      </c>
      <c r="L39" s="4">
        <v>0</v>
      </c>
      <c r="M39" s="4" t="s">
        <v>1413</v>
      </c>
      <c r="N39" s="11" t="s">
        <v>1364</v>
      </c>
      <c r="O39" t="s">
        <v>1365</v>
      </c>
      <c r="R39" t="s">
        <v>1414</v>
      </c>
      <c r="T39" t="s">
        <v>1366</v>
      </c>
    </row>
    <row r="40" spans="1:20">
      <c r="A40" t="s">
        <v>1415</v>
      </c>
      <c r="B40" t="s">
        <v>1291</v>
      </c>
      <c r="C40" t="s">
        <v>20</v>
      </c>
      <c r="D40" s="39" t="s">
        <v>1416</v>
      </c>
      <c r="E40" s="11">
        <f t="shared" si="0"/>
        <v>3</v>
      </c>
      <c r="F40" s="4">
        <f t="shared" si="1"/>
        <v>1996</v>
      </c>
      <c r="G40" t="s">
        <v>25</v>
      </c>
      <c r="H40" s="4" t="s">
        <v>87</v>
      </c>
      <c r="I40" s="4" t="str">
        <f t="shared" si="2"/>
        <v>k</v>
      </c>
      <c r="J40" s="4">
        <v>21.2</v>
      </c>
      <c r="K40" s="4" t="s">
        <v>88</v>
      </c>
      <c r="L40" s="4">
        <v>0</v>
      </c>
      <c r="M40" s="4" t="s">
        <v>1357</v>
      </c>
      <c r="N40" s="11" t="s">
        <v>1417</v>
      </c>
      <c r="R40" t="s">
        <v>607</v>
      </c>
      <c r="T40" t="s">
        <v>1296</v>
      </c>
    </row>
    <row r="41" spans="1:20">
      <c r="A41" t="s">
        <v>1415</v>
      </c>
      <c r="B41" t="s">
        <v>1291</v>
      </c>
      <c r="C41" t="s">
        <v>74</v>
      </c>
      <c r="D41" s="39" t="s">
        <v>1418</v>
      </c>
      <c r="E41" s="11">
        <f t="shared" si="0"/>
        <v>5</v>
      </c>
      <c r="F41" s="4">
        <f t="shared" si="1"/>
        <v>2001</v>
      </c>
      <c r="G41" t="s">
        <v>25</v>
      </c>
      <c r="H41" s="4" t="s">
        <v>410</v>
      </c>
      <c r="I41" s="4" t="str">
        <f t="shared" si="2"/>
        <v>k</v>
      </c>
      <c r="J41" s="4">
        <v>24.6</v>
      </c>
      <c r="K41" s="4" t="s">
        <v>497</v>
      </c>
      <c r="L41" s="4">
        <v>0</v>
      </c>
      <c r="M41" s="4" t="s">
        <v>1419</v>
      </c>
      <c r="N41" s="11" t="s">
        <v>1417</v>
      </c>
      <c r="R41" t="s">
        <v>1420</v>
      </c>
      <c r="T41" t="s">
        <v>1421</v>
      </c>
    </row>
    <row r="42" spans="1:20">
      <c r="A42" t="s">
        <v>1415</v>
      </c>
      <c r="B42" t="s">
        <v>1291</v>
      </c>
      <c r="C42" t="s">
        <v>74</v>
      </c>
      <c r="D42" s="39" t="s">
        <v>1422</v>
      </c>
      <c r="E42" s="11">
        <f t="shared" si="0"/>
        <v>5</v>
      </c>
      <c r="F42" s="4">
        <f t="shared" si="1"/>
        <v>2002</v>
      </c>
      <c r="G42" t="s">
        <v>25</v>
      </c>
      <c r="H42" s="4" t="s">
        <v>717</v>
      </c>
      <c r="I42" s="4" t="str">
        <f t="shared" si="2"/>
        <v>k</v>
      </c>
      <c r="J42" s="4">
        <v>25.5</v>
      </c>
      <c r="K42" s="4" t="s">
        <v>729</v>
      </c>
      <c r="L42" s="4">
        <v>0</v>
      </c>
      <c r="M42" s="4" t="s">
        <v>1321</v>
      </c>
      <c r="N42" s="11" t="s">
        <v>1417</v>
      </c>
      <c r="R42" t="s">
        <v>1423</v>
      </c>
      <c r="T42" t="s">
        <v>1421</v>
      </c>
    </row>
    <row r="43" spans="1:20">
      <c r="A43" t="s">
        <v>1415</v>
      </c>
      <c r="B43" t="s">
        <v>1291</v>
      </c>
      <c r="C43" t="s">
        <v>74</v>
      </c>
      <c r="D43" s="39" t="s">
        <v>1424</v>
      </c>
      <c r="E43" s="11">
        <f t="shared" si="0"/>
        <v>5</v>
      </c>
      <c r="F43" s="4">
        <f t="shared" si="1"/>
        <v>2004</v>
      </c>
      <c r="G43" t="s">
        <v>25</v>
      </c>
      <c r="H43" s="4" t="s">
        <v>609</v>
      </c>
      <c r="I43" s="4" t="str">
        <f t="shared" si="2"/>
        <v>k</v>
      </c>
      <c r="J43" s="4">
        <v>25.8</v>
      </c>
      <c r="K43" s="4" t="s">
        <v>870</v>
      </c>
      <c r="L43" s="4">
        <v>0</v>
      </c>
      <c r="M43" s="4" t="s">
        <v>1425</v>
      </c>
      <c r="N43" s="11" t="s">
        <v>1417</v>
      </c>
      <c r="R43" t="s">
        <v>1426</v>
      </c>
      <c r="T43" t="s">
        <v>1421</v>
      </c>
    </row>
    <row r="44" spans="1:20">
      <c r="A44" t="s">
        <v>1415</v>
      </c>
      <c r="B44" t="s">
        <v>1291</v>
      </c>
      <c r="C44" t="s">
        <v>74</v>
      </c>
      <c r="D44" s="39" t="s">
        <v>1337</v>
      </c>
      <c r="E44" s="11">
        <f t="shared" si="0"/>
        <v>5</v>
      </c>
      <c r="F44" s="4">
        <f t="shared" si="1"/>
        <v>2005</v>
      </c>
      <c r="G44" t="s">
        <v>25</v>
      </c>
      <c r="H44" s="4" t="s">
        <v>977</v>
      </c>
      <c r="I44" s="4" t="str">
        <f t="shared" si="2"/>
        <v>k</v>
      </c>
      <c r="J44" s="4">
        <v>25.9</v>
      </c>
      <c r="K44" s="4" t="s">
        <v>870</v>
      </c>
      <c r="L44" s="4">
        <v>0</v>
      </c>
      <c r="M44" s="4" t="s">
        <v>1427</v>
      </c>
      <c r="N44" s="11" t="s">
        <v>1417</v>
      </c>
      <c r="R44" t="s">
        <v>1428</v>
      </c>
      <c r="T44" t="s">
        <v>1421</v>
      </c>
    </row>
    <row r="45" spans="1:20">
      <c r="A45" t="s">
        <v>1415</v>
      </c>
      <c r="B45" t="s">
        <v>1291</v>
      </c>
      <c r="C45" t="s">
        <v>74</v>
      </c>
      <c r="D45" s="39" t="s">
        <v>1429</v>
      </c>
      <c r="E45" s="11">
        <f t="shared" si="0"/>
        <v>3</v>
      </c>
      <c r="F45" s="4">
        <f t="shared" si="1"/>
        <v>2008</v>
      </c>
      <c r="G45" t="s">
        <v>25</v>
      </c>
      <c r="H45" s="4" t="s">
        <v>1046</v>
      </c>
      <c r="I45" s="4" t="str">
        <f t="shared" si="2"/>
        <v>k</v>
      </c>
      <c r="J45" s="4">
        <v>26.4</v>
      </c>
      <c r="K45" s="4" t="s">
        <v>958</v>
      </c>
      <c r="L45" s="4">
        <v>0</v>
      </c>
      <c r="M45" s="4" t="s">
        <v>1430</v>
      </c>
      <c r="N45" s="11" t="s">
        <v>1417</v>
      </c>
      <c r="R45" t="s">
        <v>1431</v>
      </c>
      <c r="T45" t="s">
        <v>1421</v>
      </c>
    </row>
    <row r="46" spans="1:20">
      <c r="A46" t="s">
        <v>1415</v>
      </c>
      <c r="B46" t="s">
        <v>1291</v>
      </c>
      <c r="C46" t="s">
        <v>74</v>
      </c>
      <c r="D46" s="39" t="s">
        <v>1432</v>
      </c>
      <c r="E46" s="11">
        <f t="shared" si="0"/>
        <v>5</v>
      </c>
      <c r="F46" s="4">
        <f t="shared" si="1"/>
        <v>2013</v>
      </c>
      <c r="G46" t="s">
        <v>25</v>
      </c>
      <c r="H46" s="4" t="s">
        <v>997</v>
      </c>
      <c r="I46" s="4" t="str">
        <f t="shared" si="2"/>
        <v>k</v>
      </c>
      <c r="J46" s="4">
        <v>27</v>
      </c>
      <c r="K46" s="4" t="s">
        <v>479</v>
      </c>
      <c r="L46" s="4">
        <v>0</v>
      </c>
      <c r="M46" s="4" t="s">
        <v>1433</v>
      </c>
      <c r="N46" s="11" t="s">
        <v>1417</v>
      </c>
      <c r="R46" t="s">
        <v>1434</v>
      </c>
      <c r="T46" t="s">
        <v>1421</v>
      </c>
    </row>
    <row r="47" spans="1:20">
      <c r="A47" t="s">
        <v>1415</v>
      </c>
      <c r="B47" t="s">
        <v>1291</v>
      </c>
      <c r="C47" t="s">
        <v>74</v>
      </c>
      <c r="D47" s="39" t="s">
        <v>1435</v>
      </c>
      <c r="E47" s="11">
        <f t="shared" si="0"/>
        <v>5</v>
      </c>
      <c r="F47" s="4">
        <f t="shared" si="1"/>
        <v>2015</v>
      </c>
      <c r="G47" t="s">
        <v>25</v>
      </c>
      <c r="H47" s="4" t="s">
        <v>742</v>
      </c>
      <c r="I47" s="4" t="str">
        <f t="shared" si="2"/>
        <v>k</v>
      </c>
      <c r="J47" s="4">
        <v>27.6</v>
      </c>
      <c r="K47" s="4" t="s">
        <v>441</v>
      </c>
      <c r="L47" s="4">
        <v>0</v>
      </c>
      <c r="M47" s="4" t="s">
        <v>1436</v>
      </c>
      <c r="N47" s="11" t="s">
        <v>1417</v>
      </c>
      <c r="R47" t="s">
        <v>1437</v>
      </c>
      <c r="T47" t="s">
        <v>1421</v>
      </c>
    </row>
    <row r="48" spans="1:20">
      <c r="A48" t="s">
        <v>1415</v>
      </c>
      <c r="B48" t="s">
        <v>1291</v>
      </c>
      <c r="C48" t="s">
        <v>74</v>
      </c>
      <c r="D48" s="39" t="s">
        <v>1352</v>
      </c>
      <c r="E48" s="11">
        <f t="shared" si="0"/>
        <v>5</v>
      </c>
      <c r="F48" s="4">
        <f t="shared" si="1"/>
        <v>2017</v>
      </c>
      <c r="G48" t="s">
        <v>25</v>
      </c>
      <c r="H48" s="4" t="s">
        <v>362</v>
      </c>
      <c r="I48" s="4" t="str">
        <f t="shared" si="2"/>
        <v>k</v>
      </c>
      <c r="J48" s="4">
        <v>27.5</v>
      </c>
      <c r="K48" s="4" t="s">
        <v>312</v>
      </c>
      <c r="L48" s="4">
        <v>0</v>
      </c>
      <c r="M48" s="4" t="s">
        <v>1438</v>
      </c>
      <c r="N48" s="11" t="s">
        <v>1417</v>
      </c>
      <c r="R48" t="s">
        <v>1439</v>
      </c>
      <c r="T48" t="s">
        <v>1421</v>
      </c>
    </row>
    <row r="49" spans="1:20">
      <c r="A49" t="s">
        <v>1415</v>
      </c>
      <c r="B49" t="s">
        <v>1291</v>
      </c>
      <c r="C49" t="s">
        <v>74</v>
      </c>
      <c r="D49" s="39" t="s">
        <v>1440</v>
      </c>
      <c r="E49" s="11">
        <f t="shared" si="0"/>
        <v>5</v>
      </c>
      <c r="F49" s="4">
        <f t="shared" si="1"/>
        <v>2024</v>
      </c>
      <c r="G49" t="s">
        <v>25</v>
      </c>
      <c r="H49" s="4" t="s">
        <v>958</v>
      </c>
      <c r="I49" s="4" t="str">
        <f t="shared" si="2"/>
        <v>k</v>
      </c>
      <c r="J49" s="4">
        <v>26.7</v>
      </c>
      <c r="K49" s="4" t="s">
        <v>444</v>
      </c>
      <c r="L49" s="4">
        <v>0</v>
      </c>
      <c r="M49" s="4" t="s">
        <v>1441</v>
      </c>
      <c r="N49" s="11" t="s">
        <v>1417</v>
      </c>
      <c r="R49" t="s">
        <v>1442</v>
      </c>
    </row>
    <row r="50" spans="1:20">
      <c r="A50" t="s">
        <v>1443</v>
      </c>
      <c r="B50" t="s">
        <v>1291</v>
      </c>
      <c r="C50" t="s">
        <v>20</v>
      </c>
      <c r="D50" s="39" t="s">
        <v>1402</v>
      </c>
      <c r="E50" s="11">
        <f t="shared" si="0"/>
        <v>5</v>
      </c>
      <c r="F50" s="4">
        <f t="shared" si="1"/>
        <v>2015</v>
      </c>
      <c r="G50" t="s">
        <v>103</v>
      </c>
      <c r="H50" s="4" t="s">
        <v>1444</v>
      </c>
      <c r="I50" s="4" t="str">
        <f t="shared" si="2"/>
        <v>k</v>
      </c>
      <c r="J50" s="4">
        <v>13.4</v>
      </c>
      <c r="K50" s="4" t="s">
        <v>1445</v>
      </c>
      <c r="L50" s="4">
        <v>0</v>
      </c>
      <c r="M50" s="4" t="s">
        <v>1446</v>
      </c>
      <c r="R50" t="s">
        <v>1447</v>
      </c>
      <c r="T50" t="s">
        <v>1296</v>
      </c>
    </row>
    <row r="51" spans="1:20">
      <c r="A51" t="s">
        <v>1448</v>
      </c>
      <c r="B51" t="s">
        <v>1291</v>
      </c>
      <c r="C51" t="s">
        <v>20</v>
      </c>
      <c r="D51" s="39" t="s">
        <v>1402</v>
      </c>
      <c r="E51" s="11">
        <f t="shared" si="0"/>
        <v>5</v>
      </c>
      <c r="F51" s="4">
        <f t="shared" si="1"/>
        <v>2015</v>
      </c>
      <c r="G51" t="s">
        <v>103</v>
      </c>
      <c r="H51" s="4" t="s">
        <v>1444</v>
      </c>
      <c r="I51" s="4" t="str">
        <f t="shared" si="2"/>
        <v>k</v>
      </c>
      <c r="J51" s="4">
        <v>13.9</v>
      </c>
      <c r="K51" s="4" t="s">
        <v>538</v>
      </c>
      <c r="L51" s="4">
        <v>0</v>
      </c>
      <c r="M51" s="4" t="s">
        <v>1449</v>
      </c>
      <c r="N51" s="11" t="s">
        <v>1450</v>
      </c>
      <c r="R51" t="s">
        <v>1451</v>
      </c>
      <c r="T51" t="s">
        <v>1296</v>
      </c>
    </row>
    <row r="52" spans="1:20">
      <c r="A52" t="s">
        <v>1448</v>
      </c>
      <c r="B52" t="s">
        <v>1291</v>
      </c>
      <c r="C52" t="s">
        <v>74</v>
      </c>
      <c r="D52" s="39" t="s">
        <v>1349</v>
      </c>
      <c r="E52" s="11">
        <f t="shared" si="0"/>
        <v>5</v>
      </c>
      <c r="F52" s="4">
        <f t="shared" si="1"/>
        <v>2016</v>
      </c>
      <c r="G52" t="s">
        <v>373</v>
      </c>
      <c r="H52" s="4" t="s">
        <v>1452</v>
      </c>
      <c r="I52" s="4" t="str">
        <f t="shared" si="2"/>
        <v>k</v>
      </c>
      <c r="J52" s="4">
        <v>16.2</v>
      </c>
      <c r="K52" s="4" t="s">
        <v>746</v>
      </c>
      <c r="L52" s="4">
        <v>0</v>
      </c>
      <c r="M52" s="4" t="s">
        <v>1453</v>
      </c>
      <c r="N52" s="11" t="s">
        <v>1450</v>
      </c>
      <c r="R52" t="s">
        <v>1454</v>
      </c>
      <c r="T52" t="s">
        <v>1296</v>
      </c>
    </row>
    <row r="53" spans="1:20">
      <c r="A53" t="s">
        <v>1448</v>
      </c>
      <c r="B53" t="s">
        <v>1291</v>
      </c>
      <c r="C53" t="s">
        <v>74</v>
      </c>
      <c r="D53" s="39" t="s">
        <v>1455</v>
      </c>
      <c r="E53" s="11">
        <f t="shared" si="0"/>
        <v>5</v>
      </c>
      <c r="F53" s="4">
        <f t="shared" si="1"/>
        <v>2017</v>
      </c>
      <c r="G53" t="s">
        <v>21</v>
      </c>
      <c r="H53" s="4" t="s">
        <v>1456</v>
      </c>
      <c r="I53" s="4" t="str">
        <f t="shared" si="2"/>
        <v>k</v>
      </c>
      <c r="L53" s="4">
        <v>0</v>
      </c>
      <c r="M53" s="4" t="s">
        <v>1457</v>
      </c>
      <c r="N53" s="11" t="s">
        <v>1450</v>
      </c>
      <c r="R53" t="s">
        <v>1458</v>
      </c>
      <c r="T53" t="s">
        <v>1296</v>
      </c>
    </row>
    <row r="54" spans="1:20">
      <c r="A54" t="s">
        <v>1448</v>
      </c>
      <c r="B54" t="s">
        <v>1291</v>
      </c>
      <c r="C54" t="s">
        <v>74</v>
      </c>
      <c r="D54" s="39" t="s">
        <v>1459</v>
      </c>
      <c r="E54" s="11">
        <f t="shared" si="0"/>
        <v>9</v>
      </c>
      <c r="F54" s="4">
        <f t="shared" si="1"/>
        <v>2018</v>
      </c>
      <c r="G54" t="s">
        <v>21</v>
      </c>
      <c r="H54" s="4" t="s">
        <v>1460</v>
      </c>
      <c r="I54" s="4" t="str">
        <f t="shared" si="2"/>
        <v>k</v>
      </c>
      <c r="J54" s="4">
        <v>21.5</v>
      </c>
      <c r="K54" s="4" t="s">
        <v>1181</v>
      </c>
      <c r="L54" s="4">
        <v>0</v>
      </c>
      <c r="M54" s="4" t="s">
        <v>1461</v>
      </c>
      <c r="N54" s="11" t="s">
        <v>1450</v>
      </c>
      <c r="R54" t="s">
        <v>1462</v>
      </c>
      <c r="T54" t="s">
        <v>1296</v>
      </c>
    </row>
    <row r="55" spans="1:20">
      <c r="A55" t="s">
        <v>1448</v>
      </c>
      <c r="B55" t="s">
        <v>1291</v>
      </c>
      <c r="C55" t="s">
        <v>74</v>
      </c>
      <c r="D55" s="39" t="s">
        <v>1412</v>
      </c>
      <c r="E55" s="11">
        <f t="shared" si="0"/>
        <v>5</v>
      </c>
      <c r="F55" s="4">
        <f t="shared" si="1"/>
        <v>2019</v>
      </c>
      <c r="G55" t="s">
        <v>21</v>
      </c>
      <c r="H55" s="4" t="s">
        <v>482</v>
      </c>
      <c r="I55" s="4" t="str">
        <f t="shared" si="2"/>
        <v>k</v>
      </c>
      <c r="J55" s="4">
        <v>23.5</v>
      </c>
      <c r="K55" s="4" t="s">
        <v>1106</v>
      </c>
      <c r="L55" s="4">
        <v>0</v>
      </c>
      <c r="M55" s="4" t="s">
        <v>1463</v>
      </c>
      <c r="N55" s="11" t="s">
        <v>1450</v>
      </c>
      <c r="R55" t="s">
        <v>1464</v>
      </c>
      <c r="T55" t="s">
        <v>1296</v>
      </c>
    </row>
    <row r="56" spans="1:20">
      <c r="A56" t="s">
        <v>1448</v>
      </c>
      <c r="B56" t="s">
        <v>1291</v>
      </c>
      <c r="C56" t="s">
        <v>74</v>
      </c>
      <c r="D56" s="39" t="s">
        <v>1211</v>
      </c>
      <c r="E56" s="11">
        <f t="shared" si="0"/>
        <v>5</v>
      </c>
      <c r="F56" s="4">
        <f t="shared" si="1"/>
        <v>2021</v>
      </c>
      <c r="G56" t="s">
        <v>21</v>
      </c>
      <c r="H56" s="4">
        <v>9.6999999999999993</v>
      </c>
      <c r="I56" s="4" t="str">
        <f t="shared" si="2"/>
        <v>k</v>
      </c>
      <c r="J56" s="4">
        <v>26.4</v>
      </c>
      <c r="K56" s="4" t="s">
        <v>116</v>
      </c>
      <c r="L56" s="4">
        <v>0</v>
      </c>
      <c r="M56" s="4" t="s">
        <v>1465</v>
      </c>
      <c r="N56" s="11" t="s">
        <v>1450</v>
      </c>
      <c r="Q56" t="s">
        <v>1466</v>
      </c>
      <c r="R56" t="s">
        <v>1467</v>
      </c>
    </row>
    <row r="57" spans="1:20">
      <c r="A57" t="s">
        <v>1448</v>
      </c>
      <c r="B57" t="s">
        <v>1291</v>
      </c>
      <c r="C57" t="s">
        <v>74</v>
      </c>
      <c r="D57" s="39" t="s">
        <v>1260</v>
      </c>
      <c r="E57" s="11">
        <f t="shared" si="0"/>
        <v>5</v>
      </c>
      <c r="F57" s="4">
        <f t="shared" si="1"/>
        <v>2024</v>
      </c>
      <c r="G57" t="s">
        <v>21</v>
      </c>
      <c r="H57" s="4" t="s">
        <v>410</v>
      </c>
      <c r="I57" s="4" t="str">
        <f t="shared" si="2"/>
        <v>k</v>
      </c>
      <c r="J57" s="4">
        <v>27.6</v>
      </c>
      <c r="K57" s="4" t="s">
        <v>800</v>
      </c>
      <c r="L57" s="4">
        <v>0</v>
      </c>
      <c r="M57" s="4" t="s">
        <v>1468</v>
      </c>
      <c r="N57" s="11" t="s">
        <v>1450</v>
      </c>
      <c r="R57" t="s">
        <v>1469</v>
      </c>
    </row>
    <row r="58" spans="1:20">
      <c r="A58" t="s">
        <v>1448</v>
      </c>
      <c r="B58" s="4" t="s">
        <v>1291</v>
      </c>
      <c r="C58" s="4" t="s">
        <v>74</v>
      </c>
      <c r="D58" s="39" t="s">
        <v>1470</v>
      </c>
      <c r="E58" s="11">
        <f t="shared" si="0"/>
        <v>4</v>
      </c>
      <c r="F58" s="4">
        <f t="shared" si="1"/>
        <v>2026</v>
      </c>
      <c r="G58" s="4" t="s">
        <v>21</v>
      </c>
      <c r="H58" s="4">
        <v>13.6</v>
      </c>
      <c r="I58" s="4" t="str">
        <f t="shared" si="2"/>
        <v>k</v>
      </c>
      <c r="J58" s="4">
        <v>28.3</v>
      </c>
      <c r="K58" s="4">
        <v>37.1</v>
      </c>
      <c r="L58" s="4">
        <v>0</v>
      </c>
      <c r="M58" s="4">
        <v>810</v>
      </c>
      <c r="N58" s="11" t="s">
        <v>1450</v>
      </c>
      <c r="R58" s="4" t="s">
        <v>1471</v>
      </c>
    </row>
    <row r="59" spans="1:20">
      <c r="A59" t="s">
        <v>1472</v>
      </c>
      <c r="B59" t="s">
        <v>1291</v>
      </c>
      <c r="C59" t="s">
        <v>20</v>
      </c>
      <c r="D59" s="39" t="s">
        <v>1435</v>
      </c>
      <c r="E59" s="11">
        <f t="shared" si="0"/>
        <v>5</v>
      </c>
      <c r="F59" s="4">
        <f t="shared" si="1"/>
        <v>2015</v>
      </c>
      <c r="G59" t="s">
        <v>21</v>
      </c>
      <c r="I59" s="4" t="str">
        <f t="shared" si="2"/>
        <v/>
      </c>
      <c r="J59" s="4">
        <v>21</v>
      </c>
      <c r="K59" s="4" t="s">
        <v>521</v>
      </c>
      <c r="L59" s="4">
        <v>0</v>
      </c>
      <c r="M59" s="4" t="s">
        <v>1473</v>
      </c>
      <c r="N59" s="11" t="s">
        <v>1474</v>
      </c>
      <c r="R59" t="s">
        <v>1475</v>
      </c>
      <c r="T59" t="s">
        <v>1296</v>
      </c>
    </row>
    <row r="60" spans="1:20">
      <c r="A60" t="s">
        <v>1472</v>
      </c>
      <c r="B60" t="s">
        <v>1291</v>
      </c>
      <c r="C60" t="s">
        <v>74</v>
      </c>
      <c r="D60" s="39" t="s">
        <v>1455</v>
      </c>
      <c r="E60" s="11">
        <f t="shared" si="0"/>
        <v>5</v>
      </c>
      <c r="F60" s="4">
        <f t="shared" si="1"/>
        <v>2017</v>
      </c>
      <c r="G60" t="s">
        <v>21</v>
      </c>
      <c r="I60" s="4" t="str">
        <f t="shared" si="2"/>
        <v/>
      </c>
      <c r="J60" s="4">
        <v>23.5</v>
      </c>
      <c r="K60" s="4" t="s">
        <v>881</v>
      </c>
      <c r="L60" s="4">
        <v>0</v>
      </c>
      <c r="M60" s="4" t="s">
        <v>1476</v>
      </c>
      <c r="N60" s="11" t="s">
        <v>1474</v>
      </c>
      <c r="R60" t="s">
        <v>1477</v>
      </c>
      <c r="T60" t="s">
        <v>1296</v>
      </c>
    </row>
    <row r="61" spans="1:20">
      <c r="A61" t="s">
        <v>1472</v>
      </c>
      <c r="B61" t="s">
        <v>1291</v>
      </c>
      <c r="C61" t="s">
        <v>74</v>
      </c>
      <c r="D61" s="39" t="s">
        <v>1440</v>
      </c>
      <c r="E61" s="11">
        <f t="shared" si="0"/>
        <v>5</v>
      </c>
      <c r="F61" s="4">
        <f t="shared" si="1"/>
        <v>2024</v>
      </c>
      <c r="G61" t="s">
        <v>21</v>
      </c>
      <c r="I61" s="4" t="str">
        <f t="shared" si="2"/>
        <v/>
      </c>
      <c r="J61" s="4">
        <v>28.1</v>
      </c>
      <c r="K61" s="4" t="s">
        <v>127</v>
      </c>
      <c r="L61" s="4">
        <v>0</v>
      </c>
      <c r="M61" s="4" t="s">
        <v>1478</v>
      </c>
      <c r="N61" s="11" t="s">
        <v>1474</v>
      </c>
      <c r="R61" t="s">
        <v>1479</v>
      </c>
    </row>
    <row r="62" spans="1:20">
      <c r="A62" t="s">
        <v>1472</v>
      </c>
      <c r="B62" s="4" t="s">
        <v>1291</v>
      </c>
      <c r="C62" s="17" t="s">
        <v>74</v>
      </c>
      <c r="D62" s="39" t="s">
        <v>1480</v>
      </c>
      <c r="E62" s="11">
        <f t="shared" si="0"/>
        <v>4</v>
      </c>
      <c r="F62" s="4">
        <f t="shared" si="1"/>
        <v>2026</v>
      </c>
      <c r="G62" s="4" t="s">
        <v>21</v>
      </c>
      <c r="I62" s="4" t="str">
        <f t="shared" si="2"/>
        <v/>
      </c>
      <c r="J62" s="4">
        <v>27.5</v>
      </c>
      <c r="K62" s="4">
        <v>35.5</v>
      </c>
      <c r="L62" s="4">
        <v>0</v>
      </c>
      <c r="M62" s="4">
        <v>930</v>
      </c>
      <c r="N62" s="27" t="s">
        <v>1474</v>
      </c>
      <c r="R62" s="4" t="s">
        <v>1481</v>
      </c>
    </row>
    <row r="63" spans="1:20">
      <c r="A63" t="s">
        <v>1482</v>
      </c>
      <c r="B63" t="s">
        <v>1291</v>
      </c>
      <c r="C63" s="17" t="s">
        <v>20</v>
      </c>
      <c r="D63" s="39" t="s">
        <v>1435</v>
      </c>
      <c r="E63" s="11">
        <f t="shared" si="0"/>
        <v>5</v>
      </c>
      <c r="F63" s="4">
        <f t="shared" si="1"/>
        <v>2015</v>
      </c>
      <c r="G63" t="s">
        <v>21</v>
      </c>
      <c r="H63" s="4" t="s">
        <v>1452</v>
      </c>
      <c r="I63" s="4" t="str">
        <f t="shared" si="2"/>
        <v>k</v>
      </c>
      <c r="J63" s="4">
        <v>16.7</v>
      </c>
      <c r="K63" s="4" t="s">
        <v>1483</v>
      </c>
      <c r="L63" s="4">
        <v>0</v>
      </c>
      <c r="M63" s="4" t="s">
        <v>1484</v>
      </c>
      <c r="N63" s="11" t="s">
        <v>1485</v>
      </c>
      <c r="R63" t="s">
        <v>1486</v>
      </c>
      <c r="T63" t="s">
        <v>1296</v>
      </c>
    </row>
    <row r="64" spans="1:20">
      <c r="A64" t="s">
        <v>1482</v>
      </c>
      <c r="B64" t="s">
        <v>1291</v>
      </c>
      <c r="C64" s="17" t="s">
        <v>74</v>
      </c>
      <c r="D64" s="39" t="s">
        <v>1104</v>
      </c>
      <c r="E64" s="11">
        <f t="shared" si="0"/>
        <v>5</v>
      </c>
      <c r="F64" s="4">
        <f t="shared" si="1"/>
        <v>2017</v>
      </c>
      <c r="G64" t="s">
        <v>21</v>
      </c>
      <c r="H64" s="4" t="s">
        <v>654</v>
      </c>
      <c r="I64" s="4" t="str">
        <f t="shared" si="2"/>
        <v>k</v>
      </c>
      <c r="J64" s="4">
        <v>20.7</v>
      </c>
      <c r="K64" s="4" t="s">
        <v>866</v>
      </c>
      <c r="L64" s="4">
        <v>0</v>
      </c>
      <c r="M64" s="4" t="s">
        <v>1487</v>
      </c>
      <c r="N64" s="11" t="s">
        <v>1485</v>
      </c>
      <c r="R64" t="s">
        <v>1488</v>
      </c>
      <c r="T64" t="s">
        <v>1296</v>
      </c>
    </row>
    <row r="65" spans="1:20">
      <c r="A65" t="s">
        <v>1482</v>
      </c>
      <c r="B65" t="s">
        <v>1291</v>
      </c>
      <c r="C65" s="17" t="s">
        <v>74</v>
      </c>
      <c r="D65" s="39" t="s">
        <v>1412</v>
      </c>
      <c r="E65" s="11">
        <f t="shared" si="0"/>
        <v>5</v>
      </c>
      <c r="F65" s="4">
        <f t="shared" si="1"/>
        <v>2019</v>
      </c>
      <c r="G65" t="s">
        <v>21</v>
      </c>
      <c r="H65" s="4" t="s">
        <v>682</v>
      </c>
      <c r="I65" s="4" t="str">
        <f t="shared" si="2"/>
        <v>k</v>
      </c>
      <c r="J65" s="4">
        <v>24</v>
      </c>
      <c r="K65" s="4" t="s">
        <v>264</v>
      </c>
      <c r="L65" s="4">
        <v>0</v>
      </c>
      <c r="M65" s="4" t="s">
        <v>1489</v>
      </c>
      <c r="N65" s="11" t="s">
        <v>1485</v>
      </c>
      <c r="R65" t="s">
        <v>1490</v>
      </c>
      <c r="T65" t="s">
        <v>1296</v>
      </c>
    </row>
    <row r="66" spans="1:20">
      <c r="A66" t="s">
        <v>1482</v>
      </c>
      <c r="B66" t="s">
        <v>1291</v>
      </c>
      <c r="C66" t="s">
        <v>74</v>
      </c>
      <c r="D66" s="39" t="s">
        <v>1491</v>
      </c>
      <c r="E66" s="11">
        <f t="shared" ref="E66:E129" si="3">MONTH(D66)</f>
        <v>4</v>
      </c>
      <c r="F66" s="4">
        <f t="shared" ref="F66:F129" si="4">YEAR(D66)</f>
        <v>2024</v>
      </c>
      <c r="G66" t="s">
        <v>21</v>
      </c>
      <c r="H66" s="4" t="s">
        <v>717</v>
      </c>
      <c r="I66" s="4" t="str">
        <f t="shared" si="2"/>
        <v>k</v>
      </c>
      <c r="J66" s="4">
        <v>25.5</v>
      </c>
      <c r="K66" s="4" t="s">
        <v>464</v>
      </c>
      <c r="L66" s="4">
        <v>0</v>
      </c>
      <c r="M66" s="4" t="s">
        <v>1419</v>
      </c>
      <c r="N66" s="11" t="s">
        <v>1485</v>
      </c>
      <c r="R66" t="s">
        <v>1492</v>
      </c>
    </row>
    <row r="67" spans="1:20">
      <c r="A67" t="s">
        <v>1493</v>
      </c>
      <c r="B67" t="s">
        <v>1291</v>
      </c>
      <c r="C67" t="s">
        <v>20</v>
      </c>
      <c r="D67" s="39" t="s">
        <v>1494</v>
      </c>
      <c r="E67" s="11">
        <f t="shared" si="3"/>
        <v>3</v>
      </c>
      <c r="F67" s="4">
        <f t="shared" si="4"/>
        <v>1986</v>
      </c>
      <c r="G67" t="s">
        <v>25</v>
      </c>
      <c r="H67" s="4">
        <v>11.5</v>
      </c>
      <c r="I67" s="4" t="s">
        <v>35</v>
      </c>
      <c r="J67" s="4">
        <v>28.89</v>
      </c>
      <c r="K67" s="4" t="s">
        <v>1495</v>
      </c>
      <c r="L67" s="4">
        <v>0</v>
      </c>
      <c r="M67" s="4" t="s">
        <v>1496</v>
      </c>
      <c r="N67" s="11" t="s">
        <v>1497</v>
      </c>
      <c r="R67" t="s">
        <v>1498</v>
      </c>
      <c r="T67" t="s">
        <v>1296</v>
      </c>
    </row>
    <row r="68" spans="1:20">
      <c r="A68" t="s">
        <v>1493</v>
      </c>
      <c r="B68" t="s">
        <v>1291</v>
      </c>
      <c r="C68" t="s">
        <v>74</v>
      </c>
      <c r="D68" s="39" t="s">
        <v>1499</v>
      </c>
      <c r="E68" s="11">
        <f t="shared" si="3"/>
        <v>3</v>
      </c>
      <c r="F68" s="4">
        <f t="shared" si="4"/>
        <v>1988</v>
      </c>
      <c r="G68" t="s">
        <v>25</v>
      </c>
      <c r="H68" s="4">
        <v>13.5</v>
      </c>
      <c r="I68" s="4" t="s">
        <v>35</v>
      </c>
      <c r="J68" s="4">
        <v>31.75</v>
      </c>
      <c r="K68" s="4" t="s">
        <v>1297</v>
      </c>
      <c r="L68" s="4">
        <v>0</v>
      </c>
      <c r="M68" s="4" t="s">
        <v>1500</v>
      </c>
      <c r="N68" s="11" t="s">
        <v>1497</v>
      </c>
      <c r="R68" t="s">
        <v>1500</v>
      </c>
      <c r="T68" t="s">
        <v>1296</v>
      </c>
    </row>
    <row r="69" spans="1:20">
      <c r="A69" t="s">
        <v>1493</v>
      </c>
      <c r="B69" t="s">
        <v>1291</v>
      </c>
      <c r="C69" t="s">
        <v>74</v>
      </c>
      <c r="D69" s="39" t="s">
        <v>1501</v>
      </c>
      <c r="E69" s="11">
        <f t="shared" si="3"/>
        <v>3</v>
      </c>
      <c r="F69" s="4">
        <f t="shared" si="4"/>
        <v>1990</v>
      </c>
      <c r="G69" t="s">
        <v>25</v>
      </c>
      <c r="H69" s="4">
        <v>15.5</v>
      </c>
      <c r="I69" s="4" t="s">
        <v>35</v>
      </c>
      <c r="J69" s="4">
        <v>38.74</v>
      </c>
      <c r="K69" s="4" t="s">
        <v>1502</v>
      </c>
      <c r="L69" s="4">
        <v>0</v>
      </c>
      <c r="M69" s="4" t="s">
        <v>1503</v>
      </c>
      <c r="N69" s="11" t="s">
        <v>1497</v>
      </c>
      <c r="T69" t="s">
        <v>1296</v>
      </c>
    </row>
    <row r="70" spans="1:20">
      <c r="A70" t="s">
        <v>1493</v>
      </c>
      <c r="B70" t="s">
        <v>1291</v>
      </c>
      <c r="C70" t="s">
        <v>74</v>
      </c>
      <c r="D70" s="39" t="s">
        <v>1342</v>
      </c>
      <c r="E70" s="11">
        <f t="shared" si="3"/>
        <v>5</v>
      </c>
      <c r="F70" s="4">
        <f t="shared" si="4"/>
        <v>2013</v>
      </c>
      <c r="G70" t="s">
        <v>25</v>
      </c>
      <c r="H70" s="4">
        <v>38.700000000000003</v>
      </c>
      <c r="I70" s="4" t="s">
        <v>35</v>
      </c>
      <c r="J70" s="4">
        <v>31.7</v>
      </c>
      <c r="K70" s="4" t="s">
        <v>193</v>
      </c>
      <c r="L70" s="4">
        <v>0</v>
      </c>
      <c r="M70" s="4" t="s">
        <v>1504</v>
      </c>
      <c r="N70" s="11" t="s">
        <v>1497</v>
      </c>
      <c r="R70" t="s">
        <v>1505</v>
      </c>
      <c r="T70" t="s">
        <v>1296</v>
      </c>
    </row>
    <row r="71" spans="1:20">
      <c r="A71" t="s">
        <v>1506</v>
      </c>
      <c r="B71" t="s">
        <v>1291</v>
      </c>
      <c r="C71" t="s">
        <v>74</v>
      </c>
      <c r="D71" s="39" t="s">
        <v>1320</v>
      </c>
      <c r="E71" s="11">
        <f t="shared" si="3"/>
        <v>3</v>
      </c>
      <c r="F71" s="4">
        <f t="shared" si="4"/>
        <v>1996</v>
      </c>
      <c r="G71" t="s">
        <v>25</v>
      </c>
      <c r="H71" s="4">
        <v>14.5</v>
      </c>
      <c r="I71" s="4" t="s">
        <v>35</v>
      </c>
      <c r="J71" s="4">
        <v>32.700000000000003</v>
      </c>
      <c r="K71" s="4" t="s">
        <v>338</v>
      </c>
      <c r="L71" s="4">
        <v>0</v>
      </c>
      <c r="M71" s="4" t="s">
        <v>1507</v>
      </c>
      <c r="R71" t="s">
        <v>1508</v>
      </c>
      <c r="T71" t="s">
        <v>1296</v>
      </c>
    </row>
    <row r="72" spans="1:20">
      <c r="A72" t="s">
        <v>1509</v>
      </c>
      <c r="B72" t="s">
        <v>1291</v>
      </c>
      <c r="C72" t="s">
        <v>74</v>
      </c>
      <c r="D72" s="39" t="s">
        <v>1402</v>
      </c>
      <c r="E72" s="11">
        <f t="shared" si="3"/>
        <v>5</v>
      </c>
      <c r="F72" s="4">
        <f t="shared" si="4"/>
        <v>2015</v>
      </c>
      <c r="G72" t="s">
        <v>21</v>
      </c>
      <c r="H72" s="4" t="s">
        <v>654</v>
      </c>
      <c r="I72" s="4" t="str">
        <f>IF(ISBLANK(H72), "", "k")</f>
        <v>k</v>
      </c>
      <c r="J72" s="4">
        <v>19.399999999999999</v>
      </c>
      <c r="K72" s="4" t="s">
        <v>91</v>
      </c>
      <c r="L72" s="4">
        <v>0</v>
      </c>
      <c r="M72" s="4" t="s">
        <v>1510</v>
      </c>
      <c r="N72" s="11" t="s">
        <v>1511</v>
      </c>
      <c r="R72" t="s">
        <v>1512</v>
      </c>
      <c r="T72" t="s">
        <v>1296</v>
      </c>
    </row>
    <row r="73" spans="1:20">
      <c r="A73" t="s">
        <v>1509</v>
      </c>
      <c r="B73" t="s">
        <v>1291</v>
      </c>
      <c r="C73" t="s">
        <v>74</v>
      </c>
      <c r="D73" s="39" t="s">
        <v>1455</v>
      </c>
      <c r="E73" s="11">
        <f t="shared" si="3"/>
        <v>5</v>
      </c>
      <c r="F73" s="4">
        <f t="shared" si="4"/>
        <v>2017</v>
      </c>
      <c r="G73" t="s">
        <v>21</v>
      </c>
      <c r="H73" s="4" t="s">
        <v>682</v>
      </c>
      <c r="I73" s="4" t="str">
        <f>IF(ISBLANK(H73), "", "k")</f>
        <v>k</v>
      </c>
      <c r="J73" s="4">
        <v>21.5</v>
      </c>
      <c r="K73" s="4" t="s">
        <v>385</v>
      </c>
      <c r="L73" s="4">
        <v>0</v>
      </c>
      <c r="M73" s="4" t="s">
        <v>1513</v>
      </c>
      <c r="N73" s="11" t="s">
        <v>1511</v>
      </c>
      <c r="R73" t="s">
        <v>1514</v>
      </c>
      <c r="T73" t="s">
        <v>1296</v>
      </c>
    </row>
    <row r="74" spans="1:20">
      <c r="A74" t="s">
        <v>1509</v>
      </c>
      <c r="B74" t="s">
        <v>1291</v>
      </c>
      <c r="C74" t="s">
        <v>74</v>
      </c>
      <c r="D74" s="39" t="s">
        <v>1515</v>
      </c>
      <c r="E74" s="11">
        <f t="shared" si="3"/>
        <v>5</v>
      </c>
      <c r="F74" s="4">
        <f t="shared" si="4"/>
        <v>2019</v>
      </c>
      <c r="G74" t="s">
        <v>21</v>
      </c>
      <c r="H74" s="4" t="s">
        <v>477</v>
      </c>
      <c r="I74" s="4" t="str">
        <f>IF(ISBLANK(H74), "", "k")</f>
        <v>k</v>
      </c>
      <c r="J74" s="4">
        <v>23.8</v>
      </c>
      <c r="K74" s="4" t="s">
        <v>614</v>
      </c>
      <c r="L74" s="4">
        <v>0</v>
      </c>
      <c r="M74" s="4" t="s">
        <v>1516</v>
      </c>
      <c r="N74" s="11" t="s">
        <v>1511</v>
      </c>
      <c r="R74" t="s">
        <v>1517</v>
      </c>
      <c r="T74" t="s">
        <v>1296</v>
      </c>
    </row>
    <row r="75" spans="1:20">
      <c r="A75" t="s">
        <v>1509</v>
      </c>
      <c r="B75" t="s">
        <v>1291</v>
      </c>
      <c r="C75" t="s">
        <v>74</v>
      </c>
      <c r="D75" s="39" t="s">
        <v>1440</v>
      </c>
      <c r="E75" s="11">
        <f t="shared" si="3"/>
        <v>5</v>
      </c>
      <c r="F75" s="4">
        <f t="shared" si="4"/>
        <v>2024</v>
      </c>
      <c r="G75" t="s">
        <v>21</v>
      </c>
      <c r="H75" s="4" t="s">
        <v>609</v>
      </c>
      <c r="I75" s="4" t="str">
        <f>IF(ISBLANK(H75), "", "k")</f>
        <v>k</v>
      </c>
      <c r="J75" s="4">
        <v>27.5</v>
      </c>
      <c r="K75" s="4" t="s">
        <v>49</v>
      </c>
      <c r="L75" s="4">
        <v>0</v>
      </c>
      <c r="M75" s="4" t="s">
        <v>1386</v>
      </c>
      <c r="N75" s="11" t="s">
        <v>1511</v>
      </c>
      <c r="R75" t="s">
        <v>1518</v>
      </c>
    </row>
    <row r="76" spans="1:20">
      <c r="A76" t="s">
        <v>1519</v>
      </c>
      <c r="B76" t="s">
        <v>1291</v>
      </c>
      <c r="C76" t="s">
        <v>20</v>
      </c>
      <c r="D76" s="39" t="s">
        <v>1520</v>
      </c>
      <c r="E76" s="11">
        <f t="shared" si="3"/>
        <v>3</v>
      </c>
      <c r="F76" s="4">
        <f t="shared" si="4"/>
        <v>1993</v>
      </c>
      <c r="G76" t="s">
        <v>21</v>
      </c>
      <c r="H76" s="4">
        <v>23.5</v>
      </c>
      <c r="I76" s="4" t="s">
        <v>35</v>
      </c>
      <c r="J76" s="4">
        <v>32.299999999999997</v>
      </c>
      <c r="K76" s="4" t="s">
        <v>1253</v>
      </c>
      <c r="L76" s="4">
        <v>0</v>
      </c>
      <c r="M76" s="4" t="s">
        <v>1521</v>
      </c>
      <c r="N76" s="11" t="s">
        <v>1522</v>
      </c>
      <c r="R76" t="s">
        <v>1523</v>
      </c>
      <c r="T76" t="s">
        <v>1296</v>
      </c>
    </row>
    <row r="77" spans="1:20">
      <c r="A77" t="s">
        <v>1519</v>
      </c>
      <c r="B77" t="s">
        <v>1291</v>
      </c>
      <c r="C77" t="s">
        <v>74</v>
      </c>
      <c r="D77" s="39" t="s">
        <v>1524</v>
      </c>
      <c r="E77" s="11">
        <f t="shared" si="3"/>
        <v>3</v>
      </c>
      <c r="F77" s="4">
        <f t="shared" si="4"/>
        <v>1995</v>
      </c>
      <c r="G77" t="s">
        <v>21</v>
      </c>
      <c r="H77" s="4">
        <v>25.5</v>
      </c>
      <c r="I77" s="4" t="s">
        <v>35</v>
      </c>
      <c r="J77" s="4">
        <v>32.200000000000003</v>
      </c>
      <c r="K77" s="4" t="s">
        <v>1393</v>
      </c>
      <c r="L77" s="4">
        <v>0</v>
      </c>
      <c r="M77" s="4" t="s">
        <v>1525</v>
      </c>
      <c r="N77" s="11" t="s">
        <v>1522</v>
      </c>
      <c r="R77" t="s">
        <v>1525</v>
      </c>
      <c r="T77" t="s">
        <v>1296</v>
      </c>
    </row>
    <row r="78" spans="1:20">
      <c r="A78" t="s">
        <v>1519</v>
      </c>
      <c r="B78" t="s">
        <v>1291</v>
      </c>
      <c r="C78" t="s">
        <v>74</v>
      </c>
      <c r="D78" s="39" t="s">
        <v>1416</v>
      </c>
      <c r="E78" s="11">
        <f t="shared" si="3"/>
        <v>3</v>
      </c>
      <c r="F78" s="4">
        <f t="shared" si="4"/>
        <v>1996</v>
      </c>
      <c r="G78" t="s">
        <v>21</v>
      </c>
      <c r="H78" s="4">
        <v>26.5</v>
      </c>
      <c r="I78" s="4" t="s">
        <v>35</v>
      </c>
      <c r="J78" s="4">
        <v>32.299999999999997</v>
      </c>
      <c r="K78" s="4" t="s">
        <v>209</v>
      </c>
      <c r="L78" s="4">
        <v>0</v>
      </c>
      <c r="M78" s="4" t="s">
        <v>1526</v>
      </c>
      <c r="N78" s="11" t="s">
        <v>1522</v>
      </c>
      <c r="T78" t="s">
        <v>1296</v>
      </c>
    </row>
    <row r="79" spans="1:20">
      <c r="A79" t="s">
        <v>1519</v>
      </c>
      <c r="B79" t="s">
        <v>1291</v>
      </c>
      <c r="C79" t="s">
        <v>74</v>
      </c>
      <c r="D79" s="39" t="s">
        <v>1527</v>
      </c>
      <c r="E79" s="11">
        <f t="shared" si="3"/>
        <v>3</v>
      </c>
      <c r="F79" s="4">
        <f t="shared" si="4"/>
        <v>1998</v>
      </c>
      <c r="G79" t="s">
        <v>21</v>
      </c>
      <c r="H79" s="4">
        <v>28.5</v>
      </c>
      <c r="I79" s="4" t="s">
        <v>35</v>
      </c>
      <c r="J79" s="4">
        <v>31.7</v>
      </c>
      <c r="K79" s="4" t="s">
        <v>1279</v>
      </c>
      <c r="L79" s="4">
        <v>0</v>
      </c>
      <c r="M79" s="4" t="s">
        <v>1528</v>
      </c>
      <c r="N79" s="11" t="s">
        <v>1522</v>
      </c>
      <c r="R79" t="s">
        <v>1529</v>
      </c>
      <c r="T79" t="s">
        <v>1296</v>
      </c>
    </row>
    <row r="80" spans="1:20">
      <c r="A80" t="s">
        <v>1530</v>
      </c>
      <c r="B80" t="s">
        <v>1291</v>
      </c>
      <c r="C80" t="s">
        <v>20</v>
      </c>
      <c r="D80" s="39" t="s">
        <v>1531</v>
      </c>
      <c r="E80" s="11">
        <f t="shared" si="3"/>
        <v>5</v>
      </c>
      <c r="F80" s="4">
        <f t="shared" si="4"/>
        <v>2013</v>
      </c>
      <c r="G80" t="s">
        <v>21</v>
      </c>
      <c r="H80" s="4">
        <v>43.7</v>
      </c>
      <c r="I80" s="4" t="s">
        <v>35</v>
      </c>
      <c r="J80" s="4">
        <v>28.5</v>
      </c>
      <c r="K80" s="4" t="s">
        <v>508</v>
      </c>
      <c r="L80" s="4">
        <v>0</v>
      </c>
      <c r="M80" s="4" t="s">
        <v>1532</v>
      </c>
      <c r="R80" t="s">
        <v>1533</v>
      </c>
      <c r="T80" t="s">
        <v>1296</v>
      </c>
    </row>
    <row r="81" spans="1:20">
      <c r="A81" t="s">
        <v>1534</v>
      </c>
      <c r="B81" t="s">
        <v>1291</v>
      </c>
      <c r="C81" t="s">
        <v>20</v>
      </c>
      <c r="D81" s="39" t="s">
        <v>1535</v>
      </c>
      <c r="E81" s="11">
        <f t="shared" si="3"/>
        <v>5</v>
      </c>
      <c r="F81" s="4">
        <f t="shared" si="4"/>
        <v>2010</v>
      </c>
      <c r="G81" t="s">
        <v>103</v>
      </c>
      <c r="H81" s="4" t="s">
        <v>1536</v>
      </c>
      <c r="I81" s="4" t="str">
        <f t="shared" ref="I81:I105" si="5">IF(ISBLANK(H81), "", "k")</f>
        <v>k</v>
      </c>
      <c r="J81" s="4">
        <v>9.8000000000000007</v>
      </c>
      <c r="K81" s="4" t="s">
        <v>553</v>
      </c>
      <c r="L81" s="4">
        <v>0</v>
      </c>
      <c r="M81" s="4" t="s">
        <v>836</v>
      </c>
      <c r="R81" t="s">
        <v>1537</v>
      </c>
      <c r="T81" t="s">
        <v>1296</v>
      </c>
    </row>
    <row r="82" spans="1:20">
      <c r="A82" t="s">
        <v>1538</v>
      </c>
      <c r="B82" t="s">
        <v>1291</v>
      </c>
      <c r="C82" t="s">
        <v>20</v>
      </c>
      <c r="D82" s="39" t="s">
        <v>1531</v>
      </c>
      <c r="E82" s="11">
        <f t="shared" si="3"/>
        <v>5</v>
      </c>
      <c r="F82" s="4">
        <f t="shared" si="4"/>
        <v>2013</v>
      </c>
      <c r="G82" t="s">
        <v>103</v>
      </c>
      <c r="H82" s="4" t="s">
        <v>1539</v>
      </c>
      <c r="I82" s="4" t="str">
        <f t="shared" si="5"/>
        <v>k</v>
      </c>
      <c r="J82" s="4">
        <v>12.3</v>
      </c>
      <c r="K82" s="4" t="s">
        <v>1540</v>
      </c>
      <c r="L82" s="4">
        <v>0</v>
      </c>
      <c r="M82" s="4" t="s">
        <v>468</v>
      </c>
      <c r="R82" t="s">
        <v>1541</v>
      </c>
      <c r="T82" t="s">
        <v>1296</v>
      </c>
    </row>
    <row r="83" spans="1:20">
      <c r="A83" t="s">
        <v>1542</v>
      </c>
      <c r="B83" t="s">
        <v>1291</v>
      </c>
      <c r="C83" t="s">
        <v>20</v>
      </c>
      <c r="D83" s="39" t="s">
        <v>1392</v>
      </c>
      <c r="E83" s="11">
        <f t="shared" si="3"/>
        <v>5</v>
      </c>
      <c r="F83" s="4">
        <f t="shared" si="4"/>
        <v>2010</v>
      </c>
      <c r="G83" t="s">
        <v>21</v>
      </c>
      <c r="I83" s="4" t="str">
        <f t="shared" si="5"/>
        <v/>
      </c>
      <c r="J83" s="4">
        <v>27.5</v>
      </c>
      <c r="K83" s="4" t="s">
        <v>854</v>
      </c>
      <c r="L83" s="4">
        <v>0</v>
      </c>
      <c r="M83" s="4" t="s">
        <v>1543</v>
      </c>
      <c r="N83" s="11" t="s">
        <v>1544</v>
      </c>
      <c r="R83" t="s">
        <v>1545</v>
      </c>
      <c r="T83" t="s">
        <v>1296</v>
      </c>
    </row>
    <row r="84" spans="1:20">
      <c r="A84" t="s">
        <v>1542</v>
      </c>
      <c r="B84" t="s">
        <v>1291</v>
      </c>
      <c r="C84" t="s">
        <v>74</v>
      </c>
      <c r="D84" s="39" t="s">
        <v>1396</v>
      </c>
      <c r="E84" s="11">
        <f t="shared" si="3"/>
        <v>5</v>
      </c>
      <c r="F84" s="4">
        <f t="shared" si="4"/>
        <v>2011</v>
      </c>
      <c r="G84" t="s">
        <v>21</v>
      </c>
      <c r="I84" s="4" t="str">
        <f t="shared" si="5"/>
        <v/>
      </c>
      <c r="J84" s="4">
        <v>27.8</v>
      </c>
      <c r="K84" s="4" t="s">
        <v>674</v>
      </c>
      <c r="L84" s="4">
        <v>0</v>
      </c>
      <c r="M84" s="4" t="s">
        <v>1546</v>
      </c>
      <c r="N84" s="11" t="s">
        <v>1544</v>
      </c>
      <c r="R84" t="s">
        <v>1547</v>
      </c>
      <c r="T84" t="s">
        <v>1296</v>
      </c>
    </row>
    <row r="85" spans="1:20">
      <c r="A85" t="s">
        <v>1542</v>
      </c>
      <c r="B85" t="s">
        <v>1291</v>
      </c>
      <c r="C85" t="s">
        <v>74</v>
      </c>
      <c r="D85" s="39" t="s">
        <v>1356</v>
      </c>
      <c r="E85" s="11">
        <f t="shared" si="3"/>
        <v>5</v>
      </c>
      <c r="F85" s="4">
        <f t="shared" si="4"/>
        <v>2015</v>
      </c>
      <c r="G85" t="s">
        <v>21</v>
      </c>
      <c r="I85" s="4" t="str">
        <f t="shared" si="5"/>
        <v/>
      </c>
      <c r="J85" s="4">
        <v>28.7</v>
      </c>
      <c r="K85" s="4" t="s">
        <v>577</v>
      </c>
      <c r="L85" s="4">
        <v>0</v>
      </c>
      <c r="M85" s="4" t="s">
        <v>1548</v>
      </c>
      <c r="N85" s="11" t="s">
        <v>1544</v>
      </c>
      <c r="R85" t="s">
        <v>1549</v>
      </c>
      <c r="T85" t="s">
        <v>1296</v>
      </c>
    </row>
    <row r="86" spans="1:20">
      <c r="A86" t="s">
        <v>1542</v>
      </c>
      <c r="B86" t="s">
        <v>1291</v>
      </c>
      <c r="C86" t="s">
        <v>74</v>
      </c>
      <c r="D86" s="39" t="s">
        <v>1349</v>
      </c>
      <c r="E86" s="11">
        <f t="shared" si="3"/>
        <v>5</v>
      </c>
      <c r="F86" s="4">
        <f t="shared" si="4"/>
        <v>2016</v>
      </c>
      <c r="G86" t="s">
        <v>21</v>
      </c>
      <c r="I86" s="4" t="str">
        <f t="shared" si="5"/>
        <v/>
      </c>
      <c r="J86" s="4">
        <v>29.2</v>
      </c>
      <c r="K86" s="4" t="s">
        <v>642</v>
      </c>
      <c r="L86" s="4">
        <v>0</v>
      </c>
      <c r="M86" s="4" t="s">
        <v>1550</v>
      </c>
      <c r="N86" s="11" t="s">
        <v>1544</v>
      </c>
      <c r="R86" t="s">
        <v>1551</v>
      </c>
      <c r="T86" t="s">
        <v>1296</v>
      </c>
    </row>
    <row r="87" spans="1:20">
      <c r="A87" t="s">
        <v>1542</v>
      </c>
      <c r="B87" t="s">
        <v>1291</v>
      </c>
      <c r="C87" t="s">
        <v>74</v>
      </c>
      <c r="D87" s="39" t="s">
        <v>1412</v>
      </c>
      <c r="E87" s="11">
        <f t="shared" si="3"/>
        <v>5</v>
      </c>
      <c r="F87" s="4">
        <f t="shared" si="4"/>
        <v>2019</v>
      </c>
      <c r="G87" t="s">
        <v>21</v>
      </c>
      <c r="I87" s="4" t="str">
        <f t="shared" si="5"/>
        <v/>
      </c>
      <c r="J87" s="4">
        <v>29</v>
      </c>
      <c r="K87" s="4" t="s">
        <v>436</v>
      </c>
      <c r="L87" s="4">
        <v>0</v>
      </c>
      <c r="M87" s="4" t="s">
        <v>1528</v>
      </c>
      <c r="N87" s="11" t="s">
        <v>1544</v>
      </c>
      <c r="R87" t="s">
        <v>1552</v>
      </c>
      <c r="T87" t="s">
        <v>1296</v>
      </c>
    </row>
    <row r="88" spans="1:20">
      <c r="A88" t="s">
        <v>1542</v>
      </c>
      <c r="B88" s="4" t="s">
        <v>1291</v>
      </c>
      <c r="C88" s="4" t="s">
        <v>74</v>
      </c>
      <c r="D88" s="39" t="s">
        <v>1553</v>
      </c>
      <c r="E88" s="11">
        <f t="shared" si="3"/>
        <v>4</v>
      </c>
      <c r="F88" s="4">
        <f t="shared" si="4"/>
        <v>2026</v>
      </c>
      <c r="G88" s="4" t="s">
        <v>21</v>
      </c>
      <c r="I88" s="4" t="str">
        <f t="shared" si="5"/>
        <v/>
      </c>
      <c r="J88" s="4">
        <v>29.5</v>
      </c>
      <c r="K88" s="4">
        <v>26.5</v>
      </c>
      <c r="L88" s="4">
        <v>2.4</v>
      </c>
      <c r="M88" s="4">
        <v>880</v>
      </c>
      <c r="N88" s="11" t="s">
        <v>1544</v>
      </c>
      <c r="R88" s="4" t="s">
        <v>1554</v>
      </c>
    </row>
    <row r="89" spans="1:20">
      <c r="A89" t="s">
        <v>1555</v>
      </c>
      <c r="B89" t="s">
        <v>1291</v>
      </c>
      <c r="C89" t="s">
        <v>20</v>
      </c>
      <c r="D89" s="39" t="s">
        <v>1556</v>
      </c>
      <c r="E89" s="11">
        <f t="shared" si="3"/>
        <v>5</v>
      </c>
      <c r="F89" s="4">
        <f t="shared" si="4"/>
        <v>2010</v>
      </c>
      <c r="G89" t="s">
        <v>25</v>
      </c>
      <c r="H89" s="4" t="s">
        <v>1452</v>
      </c>
      <c r="I89" s="4" t="str">
        <f t="shared" si="5"/>
        <v>k</v>
      </c>
      <c r="J89" s="4">
        <v>15.9</v>
      </c>
      <c r="K89" s="4" t="s">
        <v>1557</v>
      </c>
      <c r="L89" s="4">
        <v>0</v>
      </c>
      <c r="M89" s="4" t="s">
        <v>1558</v>
      </c>
      <c r="N89" s="11" t="s">
        <v>1559</v>
      </c>
      <c r="R89" t="s">
        <v>1560</v>
      </c>
      <c r="T89" t="s">
        <v>1296</v>
      </c>
    </row>
    <row r="90" spans="1:20">
      <c r="A90" t="s">
        <v>1555</v>
      </c>
      <c r="B90" t="s">
        <v>1291</v>
      </c>
      <c r="C90" t="s">
        <v>74</v>
      </c>
      <c r="D90" s="39" t="s">
        <v>1561</v>
      </c>
      <c r="E90" s="11">
        <f t="shared" si="3"/>
        <v>5</v>
      </c>
      <c r="F90" s="4">
        <f t="shared" si="4"/>
        <v>2011</v>
      </c>
      <c r="G90" t="s">
        <v>25</v>
      </c>
      <c r="H90" s="4" t="s">
        <v>1456</v>
      </c>
      <c r="I90" s="4" t="str">
        <f t="shared" si="5"/>
        <v>k</v>
      </c>
      <c r="J90" s="4">
        <v>17.7</v>
      </c>
      <c r="K90" s="4" t="s">
        <v>658</v>
      </c>
      <c r="L90" s="4">
        <v>0</v>
      </c>
      <c r="M90" s="4" t="s">
        <v>1562</v>
      </c>
      <c r="N90" s="11" t="s">
        <v>1559</v>
      </c>
      <c r="R90" t="s">
        <v>1563</v>
      </c>
      <c r="T90" t="s">
        <v>1296</v>
      </c>
    </row>
    <row r="91" spans="1:20">
      <c r="A91" t="s">
        <v>1555</v>
      </c>
      <c r="B91" t="s">
        <v>1291</v>
      </c>
      <c r="C91" t="s">
        <v>74</v>
      </c>
      <c r="D91" s="39" t="s">
        <v>1531</v>
      </c>
      <c r="E91" s="11">
        <f t="shared" si="3"/>
        <v>5</v>
      </c>
      <c r="F91" s="4">
        <f t="shared" si="4"/>
        <v>2013</v>
      </c>
      <c r="G91" t="s">
        <v>25</v>
      </c>
      <c r="H91" s="4" t="s">
        <v>482</v>
      </c>
      <c r="I91" s="4" t="str">
        <f t="shared" si="5"/>
        <v>k</v>
      </c>
      <c r="J91" s="4">
        <v>22.5</v>
      </c>
      <c r="K91" s="4" t="s">
        <v>244</v>
      </c>
      <c r="L91" s="4">
        <v>0</v>
      </c>
      <c r="M91" s="4" t="s">
        <v>1564</v>
      </c>
      <c r="N91" s="11" t="s">
        <v>1559</v>
      </c>
      <c r="R91" t="s">
        <v>1565</v>
      </c>
      <c r="T91" t="s">
        <v>1296</v>
      </c>
    </row>
    <row r="92" spans="1:20">
      <c r="A92" t="s">
        <v>1555</v>
      </c>
      <c r="B92" t="s">
        <v>1291</v>
      </c>
      <c r="C92" t="s">
        <v>74</v>
      </c>
      <c r="D92" s="39" t="s">
        <v>1402</v>
      </c>
      <c r="E92" s="11">
        <f t="shared" si="3"/>
        <v>5</v>
      </c>
      <c r="F92" s="4">
        <f t="shared" si="4"/>
        <v>2015</v>
      </c>
      <c r="G92" t="s">
        <v>25</v>
      </c>
      <c r="H92" s="4" t="s">
        <v>57</v>
      </c>
      <c r="I92" s="4" t="str">
        <f t="shared" si="5"/>
        <v>k</v>
      </c>
      <c r="J92" s="4">
        <v>25.5</v>
      </c>
      <c r="K92" s="4" t="s">
        <v>278</v>
      </c>
      <c r="L92" s="4">
        <v>0</v>
      </c>
      <c r="M92" s="4" t="s">
        <v>1566</v>
      </c>
      <c r="N92" s="11" t="s">
        <v>1559</v>
      </c>
      <c r="R92" t="s">
        <v>1567</v>
      </c>
      <c r="T92" t="s">
        <v>1296</v>
      </c>
    </row>
    <row r="93" spans="1:20">
      <c r="A93" t="s">
        <v>1555</v>
      </c>
      <c r="B93" t="s">
        <v>1291</v>
      </c>
      <c r="C93" t="s">
        <v>74</v>
      </c>
      <c r="D93" s="39" t="s">
        <v>1568</v>
      </c>
      <c r="E93" s="11">
        <f t="shared" si="3"/>
        <v>5</v>
      </c>
      <c r="F93" s="4">
        <f t="shared" si="4"/>
        <v>2016</v>
      </c>
      <c r="G93" t="s">
        <v>25</v>
      </c>
      <c r="H93" s="4" t="s">
        <v>477</v>
      </c>
      <c r="I93" s="4" t="str">
        <f t="shared" si="5"/>
        <v>k</v>
      </c>
      <c r="J93" s="4">
        <v>28.6</v>
      </c>
      <c r="K93" s="4" t="s">
        <v>1115</v>
      </c>
      <c r="L93" s="4">
        <v>0</v>
      </c>
      <c r="M93" s="4" t="s">
        <v>1569</v>
      </c>
      <c r="N93" s="11" t="s">
        <v>1559</v>
      </c>
      <c r="Q93">
        <v>14</v>
      </c>
      <c r="R93" t="s">
        <v>1570</v>
      </c>
      <c r="T93" t="s">
        <v>1296</v>
      </c>
    </row>
    <row r="94" spans="1:20">
      <c r="A94" t="s">
        <v>1555</v>
      </c>
      <c r="B94" t="s">
        <v>1291</v>
      </c>
      <c r="C94" t="s">
        <v>74</v>
      </c>
      <c r="D94" s="39" t="s">
        <v>1455</v>
      </c>
      <c r="E94" s="11">
        <f t="shared" si="3"/>
        <v>5</v>
      </c>
      <c r="F94" s="4">
        <f t="shared" si="4"/>
        <v>2017</v>
      </c>
      <c r="G94" t="s">
        <v>25</v>
      </c>
      <c r="H94" s="4" t="s">
        <v>496</v>
      </c>
      <c r="I94" s="4" t="str">
        <f t="shared" si="5"/>
        <v>k</v>
      </c>
      <c r="J94" s="4">
        <v>31.2</v>
      </c>
      <c r="K94" s="4" t="s">
        <v>230</v>
      </c>
      <c r="L94" s="4">
        <v>0</v>
      </c>
      <c r="M94" s="4" t="s">
        <v>1571</v>
      </c>
      <c r="N94" s="11" t="s">
        <v>1559</v>
      </c>
      <c r="Q94" t="s">
        <v>1572</v>
      </c>
      <c r="R94" t="s">
        <v>1573</v>
      </c>
      <c r="T94" t="s">
        <v>1296</v>
      </c>
    </row>
    <row r="95" spans="1:20">
      <c r="A95" t="s">
        <v>1555</v>
      </c>
      <c r="B95" t="s">
        <v>1291</v>
      </c>
      <c r="C95" t="s">
        <v>74</v>
      </c>
      <c r="D95" s="39" t="s">
        <v>1574</v>
      </c>
      <c r="E95" s="11">
        <f t="shared" si="3"/>
        <v>6</v>
      </c>
      <c r="F95" s="4">
        <f t="shared" si="4"/>
        <v>2018</v>
      </c>
      <c r="G95" t="s">
        <v>25</v>
      </c>
      <c r="H95" s="4" t="s">
        <v>410</v>
      </c>
      <c r="I95" s="4" t="str">
        <f t="shared" si="5"/>
        <v>k</v>
      </c>
      <c r="J95" s="4">
        <v>34</v>
      </c>
      <c r="K95" s="4" t="s">
        <v>1575</v>
      </c>
      <c r="L95" s="4">
        <v>0</v>
      </c>
      <c r="M95" s="4" t="s">
        <v>1576</v>
      </c>
      <c r="N95" s="11" t="s">
        <v>1559</v>
      </c>
      <c r="Q95" t="s">
        <v>1577</v>
      </c>
      <c r="R95" t="s">
        <v>1578</v>
      </c>
      <c r="T95" t="s">
        <v>1296</v>
      </c>
    </row>
    <row r="96" spans="1:20">
      <c r="A96" t="s">
        <v>1555</v>
      </c>
      <c r="B96" t="s">
        <v>1291</v>
      </c>
      <c r="C96" t="s">
        <v>74</v>
      </c>
      <c r="D96" s="39" t="s">
        <v>1459</v>
      </c>
      <c r="E96" s="11">
        <f t="shared" si="3"/>
        <v>9</v>
      </c>
      <c r="F96" s="4">
        <f t="shared" si="4"/>
        <v>2018</v>
      </c>
      <c r="G96" t="s">
        <v>25</v>
      </c>
      <c r="H96" s="4" t="s">
        <v>1083</v>
      </c>
      <c r="I96" s="4" t="str">
        <f t="shared" si="5"/>
        <v>k</v>
      </c>
      <c r="J96" s="4">
        <v>35.799999999999997</v>
      </c>
      <c r="K96" s="4" t="s">
        <v>1579</v>
      </c>
      <c r="L96" s="4">
        <v>0</v>
      </c>
      <c r="M96" s="4" t="s">
        <v>1580</v>
      </c>
      <c r="N96" s="11" t="s">
        <v>1559</v>
      </c>
      <c r="R96" t="s">
        <v>1581</v>
      </c>
      <c r="T96" t="s">
        <v>1296</v>
      </c>
    </row>
    <row r="97" spans="1:20">
      <c r="A97" t="s">
        <v>1555</v>
      </c>
      <c r="B97" t="s">
        <v>1291</v>
      </c>
      <c r="C97" t="s">
        <v>74</v>
      </c>
      <c r="D97" s="39" t="s">
        <v>1582</v>
      </c>
      <c r="E97" s="11">
        <f t="shared" si="3"/>
        <v>5</v>
      </c>
      <c r="F97" s="4">
        <f t="shared" si="4"/>
        <v>2019</v>
      </c>
      <c r="G97" t="s">
        <v>25</v>
      </c>
      <c r="H97" s="4" t="s">
        <v>717</v>
      </c>
      <c r="I97" s="4" t="str">
        <f t="shared" si="5"/>
        <v>k</v>
      </c>
      <c r="J97" s="4">
        <v>37.5</v>
      </c>
      <c r="K97" s="4" t="s">
        <v>300</v>
      </c>
      <c r="L97" s="4">
        <v>0</v>
      </c>
      <c r="M97" s="4" t="s">
        <v>1583</v>
      </c>
      <c r="N97" s="11" t="s">
        <v>1559</v>
      </c>
      <c r="R97" t="s">
        <v>1584</v>
      </c>
      <c r="T97" t="s">
        <v>1296</v>
      </c>
    </row>
    <row r="98" spans="1:20">
      <c r="A98" t="s">
        <v>1585</v>
      </c>
      <c r="B98" t="s">
        <v>1291</v>
      </c>
      <c r="C98" t="s">
        <v>20</v>
      </c>
      <c r="D98" s="39" t="s">
        <v>1586</v>
      </c>
      <c r="E98" s="11">
        <f t="shared" si="3"/>
        <v>5</v>
      </c>
      <c r="F98" s="4">
        <f t="shared" si="4"/>
        <v>2013</v>
      </c>
      <c r="G98" t="s">
        <v>21</v>
      </c>
      <c r="I98" s="4" t="str">
        <f t="shared" si="5"/>
        <v/>
      </c>
      <c r="J98" s="4">
        <v>21.7</v>
      </c>
      <c r="K98" s="4" t="s">
        <v>779</v>
      </c>
      <c r="L98" s="4">
        <v>0</v>
      </c>
      <c r="M98" s="4" t="s">
        <v>1587</v>
      </c>
      <c r="N98" s="11" t="s">
        <v>1588</v>
      </c>
      <c r="R98" t="s">
        <v>1589</v>
      </c>
      <c r="T98" t="s">
        <v>1296</v>
      </c>
    </row>
    <row r="99" spans="1:20">
      <c r="A99" t="s">
        <v>1585</v>
      </c>
      <c r="B99" t="s">
        <v>1291</v>
      </c>
      <c r="C99" t="s">
        <v>74</v>
      </c>
      <c r="D99" s="39" t="s">
        <v>1590</v>
      </c>
      <c r="E99" s="11">
        <f t="shared" si="3"/>
        <v>5</v>
      </c>
      <c r="F99" s="4">
        <f t="shared" si="4"/>
        <v>2016</v>
      </c>
      <c r="G99" t="s">
        <v>21</v>
      </c>
      <c r="I99" s="4" t="str">
        <f t="shared" si="5"/>
        <v/>
      </c>
      <c r="J99" s="4">
        <v>24.4</v>
      </c>
      <c r="K99" s="4" t="s">
        <v>919</v>
      </c>
      <c r="L99" s="4">
        <v>0</v>
      </c>
      <c r="M99" s="4" t="s">
        <v>1591</v>
      </c>
      <c r="N99" s="11" t="s">
        <v>1588</v>
      </c>
      <c r="Q99">
        <v>50</v>
      </c>
      <c r="R99" t="s">
        <v>1592</v>
      </c>
      <c r="T99" t="s">
        <v>1296</v>
      </c>
    </row>
    <row r="100" spans="1:20">
      <c r="A100" t="s">
        <v>1585</v>
      </c>
      <c r="B100" t="s">
        <v>1291</v>
      </c>
      <c r="C100" t="s">
        <v>74</v>
      </c>
      <c r="D100" s="39" t="s">
        <v>1455</v>
      </c>
      <c r="E100" s="11">
        <f t="shared" si="3"/>
        <v>5</v>
      </c>
      <c r="F100" s="4">
        <f t="shared" si="4"/>
        <v>2017</v>
      </c>
      <c r="G100" t="s">
        <v>21</v>
      </c>
      <c r="I100" s="4" t="str">
        <f t="shared" si="5"/>
        <v/>
      </c>
      <c r="J100" s="4">
        <v>25.6</v>
      </c>
      <c r="K100" s="4">
        <v>26.5</v>
      </c>
      <c r="L100" s="4">
        <v>0</v>
      </c>
      <c r="M100" s="4" t="s">
        <v>1593</v>
      </c>
      <c r="N100" s="11" t="s">
        <v>1588</v>
      </c>
      <c r="Q100" t="s">
        <v>1221</v>
      </c>
      <c r="R100" t="s">
        <v>1594</v>
      </c>
      <c r="T100" t="s">
        <v>1296</v>
      </c>
    </row>
    <row r="101" spans="1:20">
      <c r="A101" t="s">
        <v>1585</v>
      </c>
      <c r="B101" t="s">
        <v>1291</v>
      </c>
      <c r="C101" t="s">
        <v>74</v>
      </c>
      <c r="D101" s="39" t="s">
        <v>1582</v>
      </c>
      <c r="E101" s="11">
        <f t="shared" si="3"/>
        <v>5</v>
      </c>
      <c r="F101" s="4">
        <f t="shared" si="4"/>
        <v>2019</v>
      </c>
      <c r="G101" t="s">
        <v>21</v>
      </c>
      <c r="I101" s="4" t="str">
        <f t="shared" si="5"/>
        <v/>
      </c>
      <c r="J101" s="4">
        <v>28.9</v>
      </c>
      <c r="L101" s="4">
        <v>0</v>
      </c>
      <c r="M101" s="4" t="s">
        <v>1595</v>
      </c>
      <c r="N101" s="11" t="s">
        <v>1588</v>
      </c>
      <c r="R101" t="s">
        <v>1596</v>
      </c>
      <c r="T101" t="s">
        <v>1296</v>
      </c>
    </row>
    <row r="102" spans="1:20">
      <c r="A102" t="s">
        <v>1597</v>
      </c>
      <c r="B102" t="s">
        <v>1291</v>
      </c>
      <c r="C102" t="s">
        <v>20</v>
      </c>
      <c r="D102" s="39" t="s">
        <v>1531</v>
      </c>
      <c r="E102" s="11">
        <f t="shared" si="3"/>
        <v>5</v>
      </c>
      <c r="F102" s="4">
        <f t="shared" si="4"/>
        <v>2013</v>
      </c>
      <c r="G102" t="s">
        <v>25</v>
      </c>
      <c r="I102" s="4" t="str">
        <f t="shared" si="5"/>
        <v/>
      </c>
      <c r="J102" s="4">
        <v>31.4</v>
      </c>
      <c r="K102" s="4" t="s">
        <v>426</v>
      </c>
      <c r="L102" s="4">
        <v>0</v>
      </c>
      <c r="M102" s="4" t="s">
        <v>1598</v>
      </c>
      <c r="N102" s="11" t="s">
        <v>1599</v>
      </c>
      <c r="R102" t="s">
        <v>1600</v>
      </c>
      <c r="T102" t="s">
        <v>1296</v>
      </c>
    </row>
    <row r="103" spans="1:20">
      <c r="A103" t="s">
        <v>1597</v>
      </c>
      <c r="B103" t="s">
        <v>1291</v>
      </c>
      <c r="C103" t="s">
        <v>74</v>
      </c>
      <c r="D103" s="39" t="s">
        <v>1568</v>
      </c>
      <c r="E103" s="11">
        <f t="shared" si="3"/>
        <v>5</v>
      </c>
      <c r="F103" s="4">
        <f t="shared" si="4"/>
        <v>2016</v>
      </c>
      <c r="G103" t="s">
        <v>25</v>
      </c>
      <c r="I103" s="4" t="str">
        <f t="shared" si="5"/>
        <v/>
      </c>
      <c r="J103" s="4">
        <v>35.200000000000003</v>
      </c>
      <c r="K103" s="4" t="s">
        <v>638</v>
      </c>
      <c r="L103" s="4">
        <v>0</v>
      </c>
      <c r="M103" s="4" t="s">
        <v>1327</v>
      </c>
      <c r="N103" s="11" t="s">
        <v>1599</v>
      </c>
      <c r="Q103">
        <v>13</v>
      </c>
      <c r="R103" t="s">
        <v>1601</v>
      </c>
      <c r="T103" t="s">
        <v>1296</v>
      </c>
    </row>
    <row r="104" spans="1:20">
      <c r="A104" t="s">
        <v>1597</v>
      </c>
      <c r="B104" t="s">
        <v>1291</v>
      </c>
      <c r="C104" t="s">
        <v>74</v>
      </c>
      <c r="D104" s="39" t="s">
        <v>1104</v>
      </c>
      <c r="E104" s="11">
        <f t="shared" si="3"/>
        <v>5</v>
      </c>
      <c r="F104" s="4">
        <f t="shared" si="4"/>
        <v>2017</v>
      </c>
      <c r="G104" t="s">
        <v>25</v>
      </c>
      <c r="I104" s="4" t="str">
        <f t="shared" si="5"/>
        <v/>
      </c>
      <c r="J104" s="4">
        <v>37</v>
      </c>
      <c r="K104" s="4" t="s">
        <v>840</v>
      </c>
      <c r="L104" s="4">
        <v>0</v>
      </c>
      <c r="M104" s="4" t="s">
        <v>1602</v>
      </c>
      <c r="N104" s="11" t="s">
        <v>1599</v>
      </c>
      <c r="R104" t="s">
        <v>1603</v>
      </c>
      <c r="T104" t="s">
        <v>1296</v>
      </c>
    </row>
    <row r="105" spans="1:20">
      <c r="A105" t="s">
        <v>1604</v>
      </c>
      <c r="B105" s="4" t="s">
        <v>1291</v>
      </c>
      <c r="C105" s="4" t="s">
        <v>74</v>
      </c>
      <c r="D105" s="39" t="s">
        <v>1470</v>
      </c>
      <c r="E105" s="11">
        <f t="shared" si="3"/>
        <v>4</v>
      </c>
      <c r="F105" s="4">
        <f t="shared" si="4"/>
        <v>2026</v>
      </c>
      <c r="G105" s="4" t="s">
        <v>21</v>
      </c>
      <c r="I105" s="4" t="str">
        <f t="shared" si="5"/>
        <v/>
      </c>
      <c r="J105" s="4">
        <v>28.3</v>
      </c>
      <c r="K105" s="4">
        <v>30</v>
      </c>
      <c r="L105" s="4">
        <v>0</v>
      </c>
      <c r="M105" s="4">
        <v>835</v>
      </c>
      <c r="R105" s="4" t="s">
        <v>1605</v>
      </c>
    </row>
    <row r="106" spans="1:20">
      <c r="A106" t="s">
        <v>677</v>
      </c>
      <c r="B106" t="s">
        <v>1291</v>
      </c>
      <c r="C106" t="s">
        <v>20</v>
      </c>
      <c r="D106" s="39" t="s">
        <v>1606</v>
      </c>
      <c r="E106" s="11">
        <f t="shared" si="3"/>
        <v>3</v>
      </c>
      <c r="F106" s="4">
        <f t="shared" si="4"/>
        <v>1982</v>
      </c>
      <c r="G106" t="s">
        <v>21</v>
      </c>
      <c r="H106" s="4">
        <v>13.5</v>
      </c>
      <c r="I106" s="4" t="s">
        <v>35</v>
      </c>
      <c r="J106" s="4">
        <v>27.31</v>
      </c>
      <c r="L106" s="4">
        <v>0</v>
      </c>
      <c r="M106" s="4" t="s">
        <v>1607</v>
      </c>
      <c r="R106" t="s">
        <v>1608</v>
      </c>
      <c r="T106" t="s">
        <v>1296</v>
      </c>
    </row>
    <row r="107" spans="1:20">
      <c r="A107" t="s">
        <v>1609</v>
      </c>
      <c r="B107" t="s">
        <v>1291</v>
      </c>
      <c r="C107" t="s">
        <v>20</v>
      </c>
      <c r="D107" s="39" t="s">
        <v>1494</v>
      </c>
      <c r="E107" s="11">
        <f t="shared" si="3"/>
        <v>3</v>
      </c>
      <c r="F107" s="4">
        <f t="shared" si="4"/>
        <v>1986</v>
      </c>
      <c r="G107" t="s">
        <v>25</v>
      </c>
      <c r="H107" s="4" t="s">
        <v>1610</v>
      </c>
      <c r="I107" s="4" t="str">
        <f t="shared" ref="I107:I120" si="6">IF(ISBLANK(H107), "", "k")</f>
        <v>k</v>
      </c>
      <c r="J107" s="4">
        <v>23.5</v>
      </c>
      <c r="K107" s="4" t="s">
        <v>1611</v>
      </c>
      <c r="L107" s="4">
        <v>0</v>
      </c>
      <c r="M107" s="4" t="s">
        <v>1612</v>
      </c>
      <c r="T107" t="s">
        <v>1296</v>
      </c>
    </row>
    <row r="108" spans="1:20">
      <c r="A108" t="s">
        <v>1609</v>
      </c>
      <c r="B108" t="s">
        <v>1291</v>
      </c>
      <c r="C108" t="s">
        <v>74</v>
      </c>
      <c r="D108" s="39" t="s">
        <v>1499</v>
      </c>
      <c r="E108" s="11">
        <f t="shared" si="3"/>
        <v>3</v>
      </c>
      <c r="F108" s="4">
        <f t="shared" si="4"/>
        <v>1988</v>
      </c>
      <c r="G108" t="s">
        <v>25</v>
      </c>
      <c r="H108" s="4" t="s">
        <v>126</v>
      </c>
      <c r="I108" s="4" t="str">
        <f t="shared" si="6"/>
        <v>k</v>
      </c>
      <c r="J108" s="4">
        <v>29.21</v>
      </c>
      <c r="K108" s="4" t="s">
        <v>1613</v>
      </c>
      <c r="L108" s="4">
        <v>0</v>
      </c>
      <c r="M108" s="4" t="s">
        <v>1614</v>
      </c>
      <c r="R108" t="s">
        <v>1614</v>
      </c>
      <c r="T108" t="s">
        <v>1296</v>
      </c>
    </row>
    <row r="109" spans="1:20">
      <c r="A109" t="s">
        <v>1615</v>
      </c>
      <c r="B109" t="s">
        <v>1291</v>
      </c>
      <c r="C109" t="s">
        <v>20</v>
      </c>
      <c r="D109" s="39" t="s">
        <v>1616</v>
      </c>
      <c r="E109" s="11">
        <f t="shared" si="3"/>
        <v>3</v>
      </c>
      <c r="F109" s="4">
        <f t="shared" si="4"/>
        <v>1992</v>
      </c>
      <c r="G109" t="s">
        <v>25</v>
      </c>
      <c r="H109" s="4" t="s">
        <v>1610</v>
      </c>
      <c r="I109" s="4" t="str">
        <f t="shared" si="6"/>
        <v>k</v>
      </c>
      <c r="J109" s="4">
        <v>22.54</v>
      </c>
      <c r="K109" s="4" t="s">
        <v>1617</v>
      </c>
      <c r="L109" s="4">
        <v>0</v>
      </c>
      <c r="M109" s="4" t="s">
        <v>1618</v>
      </c>
      <c r="N109" s="11" t="s">
        <v>1619</v>
      </c>
      <c r="R109" t="s">
        <v>607</v>
      </c>
      <c r="T109" t="s">
        <v>1296</v>
      </c>
    </row>
    <row r="110" spans="1:20">
      <c r="A110" t="s">
        <v>1615</v>
      </c>
      <c r="B110" t="s">
        <v>1291</v>
      </c>
      <c r="C110" t="s">
        <v>74</v>
      </c>
      <c r="D110" s="39" t="s">
        <v>1620</v>
      </c>
      <c r="E110" s="11">
        <f t="shared" si="3"/>
        <v>3</v>
      </c>
      <c r="F110" s="4">
        <f t="shared" si="4"/>
        <v>1994</v>
      </c>
      <c r="G110" t="s">
        <v>25</v>
      </c>
      <c r="H110" s="4" t="s">
        <v>126</v>
      </c>
      <c r="I110" s="4" t="str">
        <f t="shared" si="6"/>
        <v>k</v>
      </c>
      <c r="J110" s="4">
        <v>26</v>
      </c>
      <c r="K110" s="4" t="s">
        <v>715</v>
      </c>
      <c r="L110" s="4">
        <v>0</v>
      </c>
      <c r="M110" s="4" t="s">
        <v>1621</v>
      </c>
      <c r="N110" s="11" t="s">
        <v>1619</v>
      </c>
      <c r="T110" t="s">
        <v>1296</v>
      </c>
    </row>
    <row r="111" spans="1:20">
      <c r="A111" t="s">
        <v>1615</v>
      </c>
      <c r="B111" t="s">
        <v>1291</v>
      </c>
      <c r="C111" t="s">
        <v>74</v>
      </c>
      <c r="D111" s="39" t="s">
        <v>1524</v>
      </c>
      <c r="E111" s="11">
        <f t="shared" si="3"/>
        <v>3</v>
      </c>
      <c r="F111" s="4">
        <f t="shared" si="4"/>
        <v>1995</v>
      </c>
      <c r="G111" t="s">
        <v>25</v>
      </c>
      <c r="H111" s="4" t="s">
        <v>1622</v>
      </c>
      <c r="I111" s="4" t="str">
        <f t="shared" si="6"/>
        <v>k</v>
      </c>
      <c r="J111" s="4">
        <v>26.8</v>
      </c>
      <c r="K111" s="4" t="s">
        <v>1282</v>
      </c>
      <c r="L111" s="4">
        <v>0</v>
      </c>
      <c r="M111" s="4" t="s">
        <v>1623</v>
      </c>
      <c r="N111" s="11" t="s">
        <v>1619</v>
      </c>
      <c r="T111" t="s">
        <v>1296</v>
      </c>
    </row>
    <row r="112" spans="1:20">
      <c r="A112" t="s">
        <v>1615</v>
      </c>
      <c r="B112" t="s">
        <v>1291</v>
      </c>
      <c r="C112" t="s">
        <v>74</v>
      </c>
      <c r="D112" s="39" t="s">
        <v>1527</v>
      </c>
      <c r="E112" s="11">
        <f t="shared" si="3"/>
        <v>3</v>
      </c>
      <c r="F112" s="4">
        <f t="shared" si="4"/>
        <v>1998</v>
      </c>
      <c r="G112" t="s">
        <v>25</v>
      </c>
      <c r="H112" s="4" t="s">
        <v>137</v>
      </c>
      <c r="I112" s="4" t="str">
        <f t="shared" si="6"/>
        <v>k</v>
      </c>
      <c r="J112" s="4">
        <v>31.5</v>
      </c>
      <c r="K112" s="4" t="s">
        <v>1158</v>
      </c>
      <c r="L112" s="4">
        <v>0</v>
      </c>
      <c r="M112" s="4" t="s">
        <v>1624</v>
      </c>
      <c r="N112" s="11" t="s">
        <v>1619</v>
      </c>
      <c r="T112" t="s">
        <v>1296</v>
      </c>
    </row>
    <row r="113" spans="1:20">
      <c r="A113" t="s">
        <v>1615</v>
      </c>
      <c r="B113" t="s">
        <v>1291</v>
      </c>
      <c r="C113" t="s">
        <v>74</v>
      </c>
      <c r="D113" s="39" t="s">
        <v>1325</v>
      </c>
      <c r="E113" s="11">
        <f t="shared" si="3"/>
        <v>3</v>
      </c>
      <c r="F113" s="4">
        <f t="shared" si="4"/>
        <v>2000</v>
      </c>
      <c r="G113" t="s">
        <v>25</v>
      </c>
      <c r="H113" s="4" t="s">
        <v>597</v>
      </c>
      <c r="I113" s="4" t="str">
        <f t="shared" si="6"/>
        <v>k</v>
      </c>
      <c r="J113" s="4">
        <v>37</v>
      </c>
      <c r="K113" s="4" t="s">
        <v>320</v>
      </c>
      <c r="L113" s="4">
        <v>0</v>
      </c>
      <c r="M113" s="4" t="s">
        <v>1625</v>
      </c>
      <c r="N113" s="11" t="s">
        <v>1619</v>
      </c>
      <c r="R113" t="s">
        <v>1626</v>
      </c>
      <c r="T113" t="s">
        <v>1296</v>
      </c>
    </row>
    <row r="114" spans="1:20">
      <c r="A114" t="s">
        <v>1615</v>
      </c>
      <c r="B114" t="s">
        <v>1291</v>
      </c>
      <c r="C114" t="s">
        <v>74</v>
      </c>
      <c r="D114" s="39" t="s">
        <v>1418</v>
      </c>
      <c r="E114" s="11">
        <f t="shared" si="3"/>
        <v>5</v>
      </c>
      <c r="F114" s="4">
        <f t="shared" si="4"/>
        <v>2001</v>
      </c>
      <c r="G114" t="s">
        <v>25</v>
      </c>
      <c r="H114" s="4" t="s">
        <v>893</v>
      </c>
      <c r="I114" s="4" t="str">
        <f t="shared" si="6"/>
        <v>k</v>
      </c>
      <c r="J114" s="4">
        <v>38.5</v>
      </c>
      <c r="K114" s="4" t="s">
        <v>120</v>
      </c>
      <c r="L114" s="4">
        <v>0</v>
      </c>
      <c r="M114" s="4" t="s">
        <v>1627</v>
      </c>
      <c r="N114" s="11" t="s">
        <v>1619</v>
      </c>
      <c r="R114" t="s">
        <v>1628</v>
      </c>
      <c r="T114" t="s">
        <v>1296</v>
      </c>
    </row>
    <row r="115" spans="1:20">
      <c r="A115" t="s">
        <v>1615</v>
      </c>
      <c r="B115" t="s">
        <v>1291</v>
      </c>
      <c r="C115" t="s">
        <v>74</v>
      </c>
      <c r="D115" s="39" t="s">
        <v>1378</v>
      </c>
      <c r="E115" s="11">
        <f t="shared" si="3"/>
        <v>5</v>
      </c>
      <c r="F115" s="4">
        <f t="shared" si="4"/>
        <v>2002</v>
      </c>
      <c r="G115" t="s">
        <v>25</v>
      </c>
      <c r="H115" s="4" t="s">
        <v>1038</v>
      </c>
      <c r="I115" s="4" t="str">
        <f t="shared" si="6"/>
        <v>k</v>
      </c>
      <c r="J115" s="4">
        <v>41.5</v>
      </c>
      <c r="K115" s="4" t="s">
        <v>1332</v>
      </c>
      <c r="L115" s="4">
        <v>0</v>
      </c>
      <c r="M115" s="4" t="s">
        <v>1629</v>
      </c>
      <c r="N115" s="11" t="s">
        <v>1619</v>
      </c>
      <c r="R115" t="s">
        <v>1630</v>
      </c>
      <c r="T115" t="s">
        <v>1296</v>
      </c>
    </row>
    <row r="116" spans="1:20">
      <c r="A116" t="s">
        <v>1631</v>
      </c>
      <c r="B116" t="s">
        <v>1291</v>
      </c>
      <c r="C116" t="s">
        <v>20</v>
      </c>
      <c r="D116" s="39" t="s">
        <v>1632</v>
      </c>
      <c r="E116" s="11">
        <f t="shared" si="3"/>
        <v>3</v>
      </c>
      <c r="F116" s="4">
        <f t="shared" si="4"/>
        <v>1993</v>
      </c>
      <c r="G116" t="s">
        <v>25</v>
      </c>
      <c r="H116" s="4" t="s">
        <v>1610</v>
      </c>
      <c r="I116" s="4" t="str">
        <f t="shared" si="6"/>
        <v>k</v>
      </c>
      <c r="J116" s="4">
        <v>23.2</v>
      </c>
      <c r="K116" s="4" t="s">
        <v>1181</v>
      </c>
      <c r="L116" s="4">
        <v>0</v>
      </c>
      <c r="M116" s="4" t="s">
        <v>1633</v>
      </c>
      <c r="N116" s="11" t="s">
        <v>1634</v>
      </c>
      <c r="R116" t="s">
        <v>607</v>
      </c>
      <c r="T116" t="s">
        <v>1296</v>
      </c>
    </row>
    <row r="117" spans="1:20">
      <c r="A117" t="s">
        <v>1631</v>
      </c>
      <c r="B117" t="s">
        <v>1291</v>
      </c>
      <c r="C117" t="s">
        <v>74</v>
      </c>
      <c r="D117" s="39" t="s">
        <v>1620</v>
      </c>
      <c r="E117" s="11">
        <f t="shared" si="3"/>
        <v>3</v>
      </c>
      <c r="F117" s="4">
        <f t="shared" si="4"/>
        <v>1994</v>
      </c>
      <c r="G117" t="s">
        <v>25</v>
      </c>
      <c r="H117" s="4" t="s">
        <v>1635</v>
      </c>
      <c r="I117" s="4" t="str">
        <f t="shared" si="6"/>
        <v>k</v>
      </c>
      <c r="J117" s="4">
        <v>23.2</v>
      </c>
      <c r="K117" s="4" t="s">
        <v>303</v>
      </c>
      <c r="L117" s="4">
        <v>0</v>
      </c>
      <c r="M117" s="4" t="s">
        <v>1636</v>
      </c>
      <c r="N117" s="11" t="s">
        <v>1634</v>
      </c>
      <c r="R117" t="s">
        <v>1636</v>
      </c>
      <c r="T117" t="s">
        <v>1296</v>
      </c>
    </row>
    <row r="118" spans="1:20">
      <c r="A118" t="s">
        <v>1631</v>
      </c>
      <c r="B118" t="s">
        <v>1291</v>
      </c>
      <c r="C118" t="s">
        <v>74</v>
      </c>
      <c r="D118" s="39" t="s">
        <v>1316</v>
      </c>
      <c r="E118" s="11">
        <f t="shared" si="3"/>
        <v>3</v>
      </c>
      <c r="F118" s="4">
        <f t="shared" si="4"/>
        <v>1995</v>
      </c>
      <c r="G118" t="s">
        <v>25</v>
      </c>
      <c r="H118" s="4" t="s">
        <v>126</v>
      </c>
      <c r="I118" s="4" t="str">
        <f t="shared" si="6"/>
        <v>k</v>
      </c>
      <c r="J118" s="4">
        <v>25.5</v>
      </c>
      <c r="K118" s="4" t="s">
        <v>116</v>
      </c>
      <c r="L118" s="4">
        <v>0</v>
      </c>
      <c r="M118" s="4" t="s">
        <v>1637</v>
      </c>
      <c r="N118" s="11" t="s">
        <v>1634</v>
      </c>
      <c r="T118" t="s">
        <v>1296</v>
      </c>
    </row>
    <row r="119" spans="1:20">
      <c r="A119" t="s">
        <v>1631</v>
      </c>
      <c r="B119" t="s">
        <v>1291</v>
      </c>
      <c r="C119" t="s">
        <v>74</v>
      </c>
      <c r="D119" s="39" t="s">
        <v>1320</v>
      </c>
      <c r="E119" s="11">
        <f t="shared" si="3"/>
        <v>3</v>
      </c>
      <c r="F119" s="4">
        <f t="shared" si="4"/>
        <v>1996</v>
      </c>
      <c r="G119" t="s">
        <v>25</v>
      </c>
      <c r="H119" s="4" t="s">
        <v>1622</v>
      </c>
      <c r="I119" s="4" t="str">
        <f t="shared" si="6"/>
        <v>k</v>
      </c>
      <c r="J119" s="4">
        <v>28.5</v>
      </c>
      <c r="K119" s="4" t="s">
        <v>435</v>
      </c>
      <c r="L119" s="4">
        <v>0</v>
      </c>
      <c r="M119" s="4" t="s">
        <v>1638</v>
      </c>
      <c r="N119" s="11" t="s">
        <v>1634</v>
      </c>
      <c r="R119" t="s">
        <v>1638</v>
      </c>
      <c r="T119" t="s">
        <v>1296</v>
      </c>
    </row>
    <row r="120" spans="1:20">
      <c r="A120" t="s">
        <v>1631</v>
      </c>
      <c r="B120" t="s">
        <v>1291</v>
      </c>
      <c r="C120" t="s">
        <v>74</v>
      </c>
      <c r="D120" s="39" t="s">
        <v>1527</v>
      </c>
      <c r="E120" s="11">
        <f t="shared" si="3"/>
        <v>3</v>
      </c>
      <c r="F120" s="4">
        <f t="shared" si="4"/>
        <v>1998</v>
      </c>
      <c r="G120" t="s">
        <v>25</v>
      </c>
      <c r="H120" s="4" t="s">
        <v>1639</v>
      </c>
      <c r="I120" s="4" t="str">
        <f t="shared" si="6"/>
        <v>k</v>
      </c>
      <c r="J120" s="4">
        <v>33.700000000000003</v>
      </c>
      <c r="K120" s="4" t="s">
        <v>1575</v>
      </c>
      <c r="L120" s="4">
        <v>0</v>
      </c>
      <c r="M120" s="4" t="s">
        <v>1640</v>
      </c>
      <c r="N120" s="11" t="s">
        <v>1634</v>
      </c>
      <c r="R120" t="s">
        <v>1641</v>
      </c>
      <c r="T120" t="s">
        <v>1296</v>
      </c>
    </row>
    <row r="121" spans="1:20">
      <c r="A121" t="s">
        <v>1642</v>
      </c>
      <c r="B121" t="s">
        <v>1291</v>
      </c>
      <c r="C121" t="s">
        <v>20</v>
      </c>
      <c r="D121" s="39" t="s">
        <v>1524</v>
      </c>
      <c r="E121" s="11">
        <f t="shared" si="3"/>
        <v>3</v>
      </c>
      <c r="F121" s="4">
        <f t="shared" si="4"/>
        <v>1995</v>
      </c>
      <c r="G121" t="s">
        <v>21</v>
      </c>
      <c r="H121" s="4">
        <v>14.5</v>
      </c>
      <c r="I121" s="4" t="s">
        <v>35</v>
      </c>
      <c r="J121" s="4">
        <v>27.5</v>
      </c>
      <c r="K121" s="4" t="s">
        <v>456</v>
      </c>
      <c r="L121" s="4">
        <v>0</v>
      </c>
      <c r="M121" s="4" t="s">
        <v>1643</v>
      </c>
      <c r="N121" s="11" t="s">
        <v>1644</v>
      </c>
      <c r="R121" t="s">
        <v>1508</v>
      </c>
      <c r="T121" t="s">
        <v>1296</v>
      </c>
    </row>
    <row r="122" spans="1:20">
      <c r="A122" t="s">
        <v>1642</v>
      </c>
      <c r="B122" t="s">
        <v>1291</v>
      </c>
      <c r="C122" t="s">
        <v>74</v>
      </c>
      <c r="D122" s="39" t="s">
        <v>1527</v>
      </c>
      <c r="E122" s="11">
        <f t="shared" si="3"/>
        <v>3</v>
      </c>
      <c r="F122" s="4">
        <f t="shared" si="4"/>
        <v>1998</v>
      </c>
      <c r="G122" t="s">
        <v>21</v>
      </c>
      <c r="H122" s="4">
        <v>17.5</v>
      </c>
      <c r="I122" s="4" t="s">
        <v>35</v>
      </c>
      <c r="J122" s="4">
        <v>28.1</v>
      </c>
      <c r="K122" s="4" t="s">
        <v>475</v>
      </c>
      <c r="L122" s="4">
        <v>0</v>
      </c>
      <c r="M122" s="4" t="s">
        <v>1645</v>
      </c>
      <c r="N122" s="11" t="s">
        <v>1644</v>
      </c>
      <c r="R122" t="s">
        <v>1646</v>
      </c>
      <c r="T122" t="s">
        <v>1296</v>
      </c>
    </row>
    <row r="123" spans="1:20">
      <c r="A123" t="s">
        <v>1642</v>
      </c>
      <c r="B123" t="s">
        <v>1291</v>
      </c>
      <c r="C123" t="s">
        <v>74</v>
      </c>
      <c r="D123" s="39" t="s">
        <v>1647</v>
      </c>
      <c r="E123" s="11">
        <f t="shared" si="3"/>
        <v>3</v>
      </c>
      <c r="F123" s="4">
        <f t="shared" si="4"/>
        <v>2000</v>
      </c>
      <c r="G123" t="s">
        <v>21</v>
      </c>
      <c r="H123" s="4">
        <v>19.5</v>
      </c>
      <c r="I123" s="4" t="s">
        <v>35</v>
      </c>
      <c r="J123" s="4">
        <v>28</v>
      </c>
      <c r="K123" s="4" t="s">
        <v>36</v>
      </c>
      <c r="L123" s="4">
        <v>0</v>
      </c>
      <c r="M123" s="4" t="s">
        <v>1648</v>
      </c>
      <c r="N123" s="11" t="s">
        <v>1644</v>
      </c>
      <c r="R123" t="s">
        <v>1649</v>
      </c>
      <c r="T123" t="s">
        <v>1296</v>
      </c>
    </row>
    <row r="124" spans="1:20">
      <c r="A124" t="s">
        <v>1642</v>
      </c>
      <c r="B124" t="s">
        <v>1291</v>
      </c>
      <c r="C124" t="s">
        <v>74</v>
      </c>
      <c r="D124" s="39" t="s">
        <v>1418</v>
      </c>
      <c r="E124" s="11">
        <f t="shared" si="3"/>
        <v>5</v>
      </c>
      <c r="F124" s="4">
        <f t="shared" si="4"/>
        <v>2001</v>
      </c>
      <c r="G124" t="s">
        <v>21</v>
      </c>
      <c r="H124" s="4">
        <v>20.7</v>
      </c>
      <c r="I124" s="4" t="s">
        <v>35</v>
      </c>
      <c r="J124" s="4">
        <v>29</v>
      </c>
      <c r="K124" s="4" t="s">
        <v>584</v>
      </c>
      <c r="L124" s="4">
        <v>0</v>
      </c>
      <c r="M124" s="4" t="s">
        <v>1650</v>
      </c>
      <c r="N124" s="11" t="s">
        <v>1644</v>
      </c>
      <c r="R124" t="s">
        <v>1651</v>
      </c>
      <c r="T124" t="s">
        <v>1296</v>
      </c>
    </row>
    <row r="125" spans="1:20">
      <c r="A125" t="s">
        <v>1642</v>
      </c>
      <c r="B125" t="s">
        <v>1291</v>
      </c>
      <c r="C125" t="s">
        <v>74</v>
      </c>
      <c r="D125" s="39" t="s">
        <v>1378</v>
      </c>
      <c r="E125" s="11">
        <f t="shared" si="3"/>
        <v>5</v>
      </c>
      <c r="F125" s="4">
        <f t="shared" si="4"/>
        <v>2002</v>
      </c>
      <c r="G125" t="s">
        <v>21</v>
      </c>
      <c r="H125" s="4">
        <v>21.7</v>
      </c>
      <c r="I125" s="4" t="s">
        <v>35</v>
      </c>
      <c r="J125" s="4">
        <v>30</v>
      </c>
      <c r="K125" s="4" t="s">
        <v>584</v>
      </c>
      <c r="L125" s="4">
        <v>0</v>
      </c>
      <c r="M125" s="4" t="s">
        <v>1652</v>
      </c>
      <c r="N125" s="11" t="s">
        <v>1644</v>
      </c>
      <c r="R125" t="s">
        <v>1653</v>
      </c>
      <c r="T125" t="s">
        <v>1296</v>
      </c>
    </row>
    <row r="126" spans="1:20">
      <c r="A126" t="s">
        <v>1642</v>
      </c>
      <c r="B126" t="s">
        <v>1291</v>
      </c>
      <c r="C126" t="s">
        <v>74</v>
      </c>
      <c r="D126" s="39" t="s">
        <v>1654</v>
      </c>
      <c r="E126" s="11">
        <f t="shared" si="3"/>
        <v>6</v>
      </c>
      <c r="F126" s="4">
        <f t="shared" si="4"/>
        <v>2002</v>
      </c>
      <c r="G126" t="s">
        <v>21</v>
      </c>
      <c r="H126" s="4">
        <v>21.8</v>
      </c>
      <c r="I126" s="4" t="s">
        <v>35</v>
      </c>
      <c r="J126" s="4">
        <v>30</v>
      </c>
      <c r="L126" s="4">
        <v>0</v>
      </c>
      <c r="N126" s="11" t="s">
        <v>1644</v>
      </c>
      <c r="R126" t="s">
        <v>1655</v>
      </c>
      <c r="T126" t="s">
        <v>1296</v>
      </c>
    </row>
    <row r="127" spans="1:20">
      <c r="A127" t="s">
        <v>1642</v>
      </c>
      <c r="B127" t="s">
        <v>1291</v>
      </c>
      <c r="C127" t="s">
        <v>74</v>
      </c>
      <c r="D127" s="39" t="s">
        <v>34</v>
      </c>
      <c r="E127" s="11">
        <f t="shared" si="3"/>
        <v>5</v>
      </c>
      <c r="F127" s="4">
        <f t="shared" si="4"/>
        <v>2003</v>
      </c>
      <c r="G127" t="s">
        <v>21</v>
      </c>
      <c r="H127" s="4">
        <v>22.7</v>
      </c>
      <c r="I127" s="4" t="s">
        <v>35</v>
      </c>
      <c r="J127" s="4">
        <v>31.2</v>
      </c>
      <c r="K127" s="4" t="s">
        <v>378</v>
      </c>
      <c r="L127" s="4">
        <v>0</v>
      </c>
      <c r="M127" s="4" t="s">
        <v>1656</v>
      </c>
      <c r="N127" s="11" t="s">
        <v>1644</v>
      </c>
      <c r="R127" t="s">
        <v>1657</v>
      </c>
      <c r="T127" t="s">
        <v>1296</v>
      </c>
    </row>
    <row r="128" spans="1:20">
      <c r="A128" t="s">
        <v>1642</v>
      </c>
      <c r="B128" t="s">
        <v>1291</v>
      </c>
      <c r="C128" t="s">
        <v>74</v>
      </c>
      <c r="D128" s="39" t="s">
        <v>1335</v>
      </c>
      <c r="E128" s="11">
        <f t="shared" si="3"/>
        <v>5</v>
      </c>
      <c r="F128" s="4">
        <f t="shared" si="4"/>
        <v>2004</v>
      </c>
      <c r="G128" t="s">
        <v>21</v>
      </c>
      <c r="H128" s="4">
        <v>23.7</v>
      </c>
      <c r="I128" s="4" t="s">
        <v>35</v>
      </c>
      <c r="J128" s="4">
        <v>30.7</v>
      </c>
      <c r="K128" s="4" t="s">
        <v>206</v>
      </c>
      <c r="L128" s="4">
        <v>0</v>
      </c>
      <c r="M128" s="4" t="s">
        <v>1658</v>
      </c>
      <c r="N128" s="11" t="s">
        <v>1644</v>
      </c>
      <c r="R128" t="s">
        <v>1309</v>
      </c>
      <c r="T128" t="s">
        <v>1296</v>
      </c>
    </row>
    <row r="129" spans="1:20">
      <c r="A129" t="s">
        <v>1642</v>
      </c>
      <c r="B129" t="s">
        <v>1291</v>
      </c>
      <c r="C129" t="s">
        <v>74</v>
      </c>
      <c r="D129" s="39" t="s">
        <v>1310</v>
      </c>
      <c r="E129" s="11">
        <f t="shared" si="3"/>
        <v>5</v>
      </c>
      <c r="F129" s="4">
        <f t="shared" si="4"/>
        <v>2005</v>
      </c>
      <c r="G129" t="s">
        <v>21</v>
      </c>
      <c r="H129" s="4">
        <v>24.7</v>
      </c>
      <c r="I129" s="4" t="s">
        <v>35</v>
      </c>
      <c r="J129" s="4">
        <v>30</v>
      </c>
      <c r="K129" s="4" t="s">
        <v>378</v>
      </c>
      <c r="L129" s="4">
        <v>0</v>
      </c>
      <c r="M129" s="4" t="s">
        <v>1659</v>
      </c>
      <c r="N129" s="11" t="s">
        <v>1644</v>
      </c>
      <c r="R129" t="s">
        <v>1660</v>
      </c>
      <c r="T129" t="s">
        <v>1296</v>
      </c>
    </row>
    <row r="130" spans="1:20">
      <c r="A130" t="s">
        <v>1642</v>
      </c>
      <c r="B130" t="s">
        <v>1291</v>
      </c>
      <c r="C130" t="s">
        <v>74</v>
      </c>
      <c r="D130" s="39" t="s">
        <v>1385</v>
      </c>
      <c r="E130" s="11">
        <f t="shared" ref="E130:E193" si="7">MONTH(D130)</f>
        <v>5</v>
      </c>
      <c r="F130" s="4">
        <f t="shared" ref="F130:F193" si="8">YEAR(D130)</f>
        <v>2008</v>
      </c>
      <c r="G130" t="s">
        <v>21</v>
      </c>
      <c r="H130" s="4">
        <v>27.7</v>
      </c>
      <c r="I130" s="4" t="s">
        <v>35</v>
      </c>
      <c r="J130" s="4">
        <v>30.2</v>
      </c>
      <c r="K130" s="4" t="s">
        <v>397</v>
      </c>
      <c r="L130" s="4">
        <v>0</v>
      </c>
      <c r="M130" s="4" t="s">
        <v>1661</v>
      </c>
      <c r="N130" s="11" t="s">
        <v>1644</v>
      </c>
      <c r="R130" t="s">
        <v>1662</v>
      </c>
      <c r="T130" t="s">
        <v>1296</v>
      </c>
    </row>
    <row r="131" spans="1:20">
      <c r="A131" t="s">
        <v>1642</v>
      </c>
      <c r="B131" t="s">
        <v>1291</v>
      </c>
      <c r="C131" t="s">
        <v>74</v>
      </c>
      <c r="D131" s="39" t="s">
        <v>1663</v>
      </c>
      <c r="E131" s="11">
        <f t="shared" si="7"/>
        <v>5</v>
      </c>
      <c r="F131" s="4">
        <f t="shared" si="8"/>
        <v>2009</v>
      </c>
      <c r="G131" t="s">
        <v>21</v>
      </c>
      <c r="H131" s="4">
        <v>28.7</v>
      </c>
      <c r="I131" s="4" t="s">
        <v>35</v>
      </c>
      <c r="J131" s="4">
        <v>31.2</v>
      </c>
      <c r="K131" s="4" t="s">
        <v>674</v>
      </c>
      <c r="L131" s="4">
        <v>0</v>
      </c>
      <c r="M131" s="4" t="s">
        <v>1664</v>
      </c>
      <c r="N131" s="11" t="s">
        <v>1644</v>
      </c>
      <c r="R131" t="s">
        <v>1665</v>
      </c>
      <c r="T131" t="s">
        <v>1296</v>
      </c>
    </row>
    <row r="132" spans="1:20">
      <c r="A132" t="s">
        <v>1642</v>
      </c>
      <c r="B132" t="s">
        <v>1291</v>
      </c>
      <c r="C132" t="s">
        <v>74</v>
      </c>
      <c r="D132" s="39" t="s">
        <v>1535</v>
      </c>
      <c r="E132" s="11">
        <f t="shared" si="7"/>
        <v>5</v>
      </c>
      <c r="F132" s="4">
        <f t="shared" si="8"/>
        <v>2010</v>
      </c>
      <c r="G132" t="s">
        <v>21</v>
      </c>
      <c r="H132" s="4">
        <v>29.7</v>
      </c>
      <c r="I132" s="4" t="s">
        <v>35</v>
      </c>
      <c r="J132" s="4">
        <v>31</v>
      </c>
      <c r="K132" s="4" t="s">
        <v>40</v>
      </c>
      <c r="L132" s="4">
        <v>0</v>
      </c>
      <c r="M132" s="4" t="s">
        <v>1666</v>
      </c>
      <c r="N132" s="11" t="s">
        <v>1644</v>
      </c>
      <c r="R132" t="s">
        <v>1667</v>
      </c>
      <c r="T132" t="s">
        <v>1296</v>
      </c>
    </row>
    <row r="133" spans="1:20">
      <c r="A133" t="s">
        <v>1642</v>
      </c>
      <c r="B133" t="s">
        <v>1291</v>
      </c>
      <c r="C133" t="s">
        <v>74</v>
      </c>
      <c r="D133" s="39" t="s">
        <v>1586</v>
      </c>
      <c r="E133" s="11">
        <f t="shared" si="7"/>
        <v>5</v>
      </c>
      <c r="F133" s="4">
        <f t="shared" si="8"/>
        <v>2013</v>
      </c>
      <c r="G133" t="s">
        <v>21</v>
      </c>
      <c r="H133" s="4">
        <v>32.700000000000003</v>
      </c>
      <c r="I133" s="4" t="s">
        <v>35</v>
      </c>
      <c r="J133" s="4">
        <v>30.2</v>
      </c>
      <c r="K133" s="4" t="s">
        <v>800</v>
      </c>
      <c r="L133" s="4">
        <v>0</v>
      </c>
      <c r="M133" s="4" t="s">
        <v>1668</v>
      </c>
      <c r="N133" s="11" t="s">
        <v>1644</v>
      </c>
      <c r="R133" t="s">
        <v>1669</v>
      </c>
      <c r="T133" t="s">
        <v>1296</v>
      </c>
    </row>
    <row r="134" spans="1:20">
      <c r="A134" t="s">
        <v>1670</v>
      </c>
      <c r="B134" t="s">
        <v>1291</v>
      </c>
      <c r="C134" t="s">
        <v>20</v>
      </c>
      <c r="D134" s="39" t="s">
        <v>1422</v>
      </c>
      <c r="E134" s="11">
        <f t="shared" si="7"/>
        <v>5</v>
      </c>
      <c r="F134" s="4">
        <f t="shared" si="8"/>
        <v>2002</v>
      </c>
      <c r="G134" t="s">
        <v>25</v>
      </c>
      <c r="H134" s="4">
        <v>10.8</v>
      </c>
      <c r="I134" s="4" t="str">
        <f t="shared" ref="I134:I147" si="9">IF(ISBLANK(H134), "", "k")</f>
        <v>k</v>
      </c>
      <c r="J134" s="4">
        <v>26.5</v>
      </c>
      <c r="K134" s="4">
        <v>23.6</v>
      </c>
      <c r="L134" s="4">
        <v>3.5</v>
      </c>
      <c r="M134" s="4" t="s">
        <v>1671</v>
      </c>
      <c r="N134" s="11" t="s">
        <v>1672</v>
      </c>
      <c r="R134" t="s">
        <v>1673</v>
      </c>
      <c r="T134" t="s">
        <v>1296</v>
      </c>
    </row>
    <row r="135" spans="1:20">
      <c r="A135" t="s">
        <v>1670</v>
      </c>
      <c r="B135" t="s">
        <v>1291</v>
      </c>
      <c r="C135" t="s">
        <v>74</v>
      </c>
      <c r="D135" s="39" t="s">
        <v>1674</v>
      </c>
      <c r="E135" s="11">
        <f t="shared" si="7"/>
        <v>5</v>
      </c>
      <c r="F135" s="4">
        <f t="shared" si="8"/>
        <v>2004</v>
      </c>
      <c r="G135" t="s">
        <v>25</v>
      </c>
      <c r="H135" s="4">
        <v>12.7</v>
      </c>
      <c r="I135" s="4" t="str">
        <f t="shared" si="9"/>
        <v>k</v>
      </c>
      <c r="J135" s="4">
        <v>26.5</v>
      </c>
      <c r="K135" s="4">
        <v>23.6</v>
      </c>
      <c r="L135" s="4">
        <v>3.5</v>
      </c>
      <c r="M135" s="4" t="s">
        <v>1438</v>
      </c>
      <c r="N135" s="11" t="s">
        <v>1672</v>
      </c>
      <c r="R135" t="s">
        <v>1675</v>
      </c>
      <c r="T135" t="s">
        <v>1296</v>
      </c>
    </row>
    <row r="136" spans="1:20">
      <c r="A136" t="s">
        <v>1670</v>
      </c>
      <c r="B136" t="s">
        <v>1291</v>
      </c>
      <c r="C136" t="s">
        <v>74</v>
      </c>
      <c r="D136" s="39" t="s">
        <v>1663</v>
      </c>
      <c r="E136" s="11">
        <f t="shared" si="7"/>
        <v>5</v>
      </c>
      <c r="F136" s="4">
        <f t="shared" si="8"/>
        <v>2009</v>
      </c>
      <c r="G136" t="s">
        <v>25</v>
      </c>
      <c r="H136" s="4">
        <v>17.7</v>
      </c>
      <c r="I136" s="4" t="str">
        <f t="shared" si="9"/>
        <v>k</v>
      </c>
      <c r="J136" s="4">
        <v>28.8</v>
      </c>
      <c r="K136" s="4">
        <v>25.7</v>
      </c>
      <c r="L136" s="4">
        <v>3.8</v>
      </c>
      <c r="M136" s="4" t="s">
        <v>1676</v>
      </c>
      <c r="N136" s="11" t="s">
        <v>1672</v>
      </c>
      <c r="R136" t="s">
        <v>1677</v>
      </c>
      <c r="T136" t="s">
        <v>1296</v>
      </c>
    </row>
    <row r="137" spans="1:20">
      <c r="A137" t="s">
        <v>1670</v>
      </c>
      <c r="B137" t="s">
        <v>1291</v>
      </c>
      <c r="C137" t="s">
        <v>74</v>
      </c>
      <c r="D137" s="39" t="s">
        <v>1396</v>
      </c>
      <c r="E137" s="11">
        <f t="shared" si="7"/>
        <v>5</v>
      </c>
      <c r="F137" s="4">
        <f t="shared" si="8"/>
        <v>2011</v>
      </c>
      <c r="G137" t="s">
        <v>25</v>
      </c>
      <c r="H137" s="4">
        <v>19.7</v>
      </c>
      <c r="I137" s="4" t="str">
        <f t="shared" si="9"/>
        <v>k</v>
      </c>
      <c r="J137" s="4">
        <v>31.3</v>
      </c>
      <c r="K137" s="4">
        <v>27.7</v>
      </c>
      <c r="L137" s="4">
        <v>3.8</v>
      </c>
      <c r="M137" s="4" t="s">
        <v>1678</v>
      </c>
      <c r="N137" s="11" t="s">
        <v>1672</v>
      </c>
      <c r="R137" t="s">
        <v>1679</v>
      </c>
      <c r="T137" t="s">
        <v>1296</v>
      </c>
    </row>
    <row r="138" spans="1:20">
      <c r="A138" t="s">
        <v>1670</v>
      </c>
      <c r="B138" t="s">
        <v>1291</v>
      </c>
      <c r="C138" t="s">
        <v>74</v>
      </c>
      <c r="D138" s="39" t="s">
        <v>1680</v>
      </c>
      <c r="E138" s="11">
        <f t="shared" si="7"/>
        <v>4</v>
      </c>
      <c r="F138" s="4">
        <f t="shared" si="8"/>
        <v>2012</v>
      </c>
      <c r="G138" t="s">
        <v>25</v>
      </c>
      <c r="H138" s="4">
        <v>20.6</v>
      </c>
      <c r="I138" s="4" t="str">
        <f t="shared" si="9"/>
        <v>k</v>
      </c>
      <c r="J138" s="4">
        <v>31.1</v>
      </c>
      <c r="K138" s="4">
        <v>27.8</v>
      </c>
      <c r="L138" s="4">
        <v>3.9</v>
      </c>
      <c r="M138" s="4" t="s">
        <v>1681</v>
      </c>
      <c r="N138" s="11" t="s">
        <v>1672</v>
      </c>
      <c r="R138" t="s">
        <v>1682</v>
      </c>
      <c r="T138" t="s">
        <v>1296</v>
      </c>
    </row>
    <row r="139" spans="1:20">
      <c r="A139" t="s">
        <v>1670</v>
      </c>
      <c r="B139" t="s">
        <v>1291</v>
      </c>
      <c r="C139" t="s">
        <v>74</v>
      </c>
      <c r="D139" s="39" t="s">
        <v>1531</v>
      </c>
      <c r="E139" s="11">
        <f t="shared" si="7"/>
        <v>5</v>
      </c>
      <c r="F139" s="4">
        <f t="shared" si="8"/>
        <v>2013</v>
      </c>
      <c r="G139" t="s">
        <v>25</v>
      </c>
      <c r="H139" s="4">
        <v>21.7</v>
      </c>
      <c r="I139" s="4" t="str">
        <f t="shared" si="9"/>
        <v>k</v>
      </c>
      <c r="J139" s="4">
        <v>32.200000000000003</v>
      </c>
      <c r="K139" s="4">
        <v>29</v>
      </c>
      <c r="L139" s="4">
        <v>4</v>
      </c>
      <c r="M139" s="4" t="s">
        <v>1683</v>
      </c>
      <c r="N139" s="11" t="s">
        <v>1672</v>
      </c>
      <c r="R139" t="s">
        <v>1684</v>
      </c>
      <c r="T139" t="s">
        <v>1296</v>
      </c>
    </row>
    <row r="140" spans="1:20">
      <c r="A140" t="s">
        <v>1670</v>
      </c>
      <c r="B140" t="s">
        <v>1291</v>
      </c>
      <c r="C140" t="s">
        <v>74</v>
      </c>
      <c r="D140" s="39" t="s">
        <v>1346</v>
      </c>
      <c r="E140" s="11">
        <f t="shared" si="7"/>
        <v>5</v>
      </c>
      <c r="F140" s="4">
        <f t="shared" si="8"/>
        <v>2015</v>
      </c>
      <c r="G140" t="s">
        <v>25</v>
      </c>
      <c r="H140" s="4">
        <v>23.7</v>
      </c>
      <c r="I140" s="4" t="str">
        <f t="shared" si="9"/>
        <v>k</v>
      </c>
      <c r="J140" s="4">
        <v>34.799999999999997</v>
      </c>
      <c r="K140" s="4">
        <v>30</v>
      </c>
      <c r="L140" s="4">
        <v>4</v>
      </c>
      <c r="M140" s="4" t="s">
        <v>1685</v>
      </c>
      <c r="N140" s="11" t="s">
        <v>1672</v>
      </c>
      <c r="R140" t="s">
        <v>1686</v>
      </c>
      <c r="T140" t="s">
        <v>1296</v>
      </c>
    </row>
    <row r="141" spans="1:20">
      <c r="A141" t="s">
        <v>1670</v>
      </c>
      <c r="B141" t="s">
        <v>1291</v>
      </c>
      <c r="C141" t="s">
        <v>74</v>
      </c>
      <c r="D141" s="39" t="s">
        <v>1349</v>
      </c>
      <c r="E141" s="11">
        <f t="shared" si="7"/>
        <v>5</v>
      </c>
      <c r="F141" s="4">
        <f t="shared" si="8"/>
        <v>2016</v>
      </c>
      <c r="G141" t="s">
        <v>25</v>
      </c>
      <c r="H141" s="4">
        <v>24.7</v>
      </c>
      <c r="I141" s="4" t="str">
        <f t="shared" si="9"/>
        <v>k</v>
      </c>
      <c r="J141" s="4">
        <v>35.200000000000003</v>
      </c>
      <c r="K141" s="4">
        <v>31</v>
      </c>
      <c r="L141" s="4">
        <v>3.9</v>
      </c>
      <c r="M141" s="4" t="s">
        <v>1687</v>
      </c>
      <c r="N141" s="11" t="s">
        <v>1672</v>
      </c>
      <c r="R141" t="s">
        <v>1688</v>
      </c>
      <c r="T141" t="s">
        <v>1296</v>
      </c>
    </row>
    <row r="142" spans="1:20">
      <c r="A142" t="s">
        <v>1670</v>
      </c>
      <c r="B142" t="s">
        <v>1291</v>
      </c>
      <c r="C142" t="s">
        <v>74</v>
      </c>
      <c r="D142" s="39" t="s">
        <v>1455</v>
      </c>
      <c r="E142" s="11">
        <f t="shared" si="7"/>
        <v>5</v>
      </c>
      <c r="F142" s="4">
        <f t="shared" si="8"/>
        <v>2017</v>
      </c>
      <c r="G142" t="s">
        <v>25</v>
      </c>
      <c r="H142" s="4">
        <v>25.7</v>
      </c>
      <c r="I142" s="4" t="str">
        <f t="shared" si="9"/>
        <v>k</v>
      </c>
      <c r="J142" s="4">
        <v>35.6</v>
      </c>
      <c r="K142" s="4">
        <v>31.7</v>
      </c>
      <c r="L142" s="4">
        <v>4</v>
      </c>
      <c r="M142" s="4" t="s">
        <v>1689</v>
      </c>
      <c r="N142" s="11" t="s">
        <v>1672</v>
      </c>
      <c r="Q142" t="s">
        <v>1690</v>
      </c>
      <c r="R142" t="s">
        <v>1691</v>
      </c>
      <c r="T142" t="s">
        <v>1296</v>
      </c>
    </row>
    <row r="143" spans="1:20">
      <c r="A143" t="s">
        <v>1692</v>
      </c>
      <c r="B143" t="s">
        <v>1291</v>
      </c>
      <c r="C143" t="s">
        <v>20</v>
      </c>
      <c r="D143" s="39" t="s">
        <v>1422</v>
      </c>
      <c r="E143" s="11">
        <f t="shared" si="7"/>
        <v>5</v>
      </c>
      <c r="F143" s="4">
        <f t="shared" si="8"/>
        <v>2002</v>
      </c>
      <c r="G143" t="s">
        <v>25</v>
      </c>
      <c r="H143" s="4" t="s">
        <v>1693</v>
      </c>
      <c r="I143" s="4" t="str">
        <f t="shared" si="9"/>
        <v>k</v>
      </c>
      <c r="J143" s="4">
        <v>18.5</v>
      </c>
      <c r="K143" s="4" t="s">
        <v>354</v>
      </c>
      <c r="L143" s="4">
        <v>0</v>
      </c>
      <c r="M143" s="4" t="s">
        <v>1694</v>
      </c>
      <c r="N143" s="11" t="s">
        <v>1695</v>
      </c>
      <c r="R143" t="s">
        <v>1696</v>
      </c>
      <c r="T143" t="s">
        <v>1296</v>
      </c>
    </row>
    <row r="144" spans="1:20">
      <c r="A144" t="s">
        <v>1692</v>
      </c>
      <c r="B144" t="s">
        <v>1291</v>
      </c>
      <c r="C144" t="s">
        <v>74</v>
      </c>
      <c r="D144" s="39" t="s">
        <v>1385</v>
      </c>
      <c r="E144" s="11">
        <f t="shared" si="7"/>
        <v>5</v>
      </c>
      <c r="F144" s="4">
        <f t="shared" si="8"/>
        <v>2008</v>
      </c>
      <c r="G144" t="s">
        <v>21</v>
      </c>
      <c r="H144" s="4" t="s">
        <v>410</v>
      </c>
      <c r="I144" s="4" t="str">
        <f t="shared" si="9"/>
        <v>k</v>
      </c>
      <c r="J144" s="4">
        <v>27.5</v>
      </c>
      <c r="K144" s="4" t="s">
        <v>203</v>
      </c>
      <c r="L144" s="4">
        <v>0</v>
      </c>
      <c r="M144" s="4" t="s">
        <v>1697</v>
      </c>
      <c r="N144" s="11" t="s">
        <v>1695</v>
      </c>
      <c r="R144" t="s">
        <v>1698</v>
      </c>
      <c r="T144" t="s">
        <v>1296</v>
      </c>
    </row>
    <row r="145" spans="1:20">
      <c r="A145" t="s">
        <v>1692</v>
      </c>
      <c r="B145" t="s">
        <v>1291</v>
      </c>
      <c r="C145" t="s">
        <v>74</v>
      </c>
      <c r="D145" s="39" t="s">
        <v>1663</v>
      </c>
      <c r="E145" s="11">
        <f t="shared" si="7"/>
        <v>5</v>
      </c>
      <c r="F145" s="4">
        <f t="shared" si="8"/>
        <v>2009</v>
      </c>
      <c r="G145" t="s">
        <v>21</v>
      </c>
      <c r="H145" s="4" t="s">
        <v>717</v>
      </c>
      <c r="I145" s="4" t="str">
        <f t="shared" si="9"/>
        <v>k</v>
      </c>
      <c r="J145" s="4">
        <v>30</v>
      </c>
      <c r="K145" s="4" t="s">
        <v>1699</v>
      </c>
      <c r="L145" s="4">
        <v>0</v>
      </c>
      <c r="M145" s="4" t="s">
        <v>1700</v>
      </c>
      <c r="N145" s="11" t="s">
        <v>1695</v>
      </c>
      <c r="R145" t="s">
        <v>1701</v>
      </c>
      <c r="T145" t="s">
        <v>1296</v>
      </c>
    </row>
    <row r="146" spans="1:20">
      <c r="A146" t="s">
        <v>1692</v>
      </c>
      <c r="B146" t="s">
        <v>1291</v>
      </c>
      <c r="C146" t="s">
        <v>74</v>
      </c>
      <c r="D146" s="39" t="s">
        <v>1342</v>
      </c>
      <c r="E146" s="11">
        <f t="shared" si="7"/>
        <v>5</v>
      </c>
      <c r="F146" s="4">
        <f t="shared" si="8"/>
        <v>2013</v>
      </c>
      <c r="G146" t="s">
        <v>25</v>
      </c>
      <c r="H146" s="4" t="s">
        <v>893</v>
      </c>
      <c r="I146" s="4" t="str">
        <f t="shared" si="9"/>
        <v>k</v>
      </c>
      <c r="J146" s="4">
        <v>35.9</v>
      </c>
      <c r="K146" s="4" t="s">
        <v>823</v>
      </c>
      <c r="L146" s="4">
        <v>0</v>
      </c>
      <c r="M146" s="4" t="s">
        <v>1702</v>
      </c>
      <c r="N146" s="11" t="s">
        <v>1695</v>
      </c>
      <c r="R146" t="s">
        <v>1703</v>
      </c>
      <c r="T146" t="s">
        <v>1296</v>
      </c>
    </row>
    <row r="147" spans="1:20">
      <c r="A147" t="s">
        <v>1692</v>
      </c>
      <c r="B147" t="s">
        <v>1291</v>
      </c>
      <c r="C147" t="s">
        <v>74</v>
      </c>
      <c r="D147" s="39" t="s">
        <v>1352</v>
      </c>
      <c r="E147" s="11">
        <f t="shared" si="7"/>
        <v>5</v>
      </c>
      <c r="F147" s="4">
        <f t="shared" si="8"/>
        <v>2017</v>
      </c>
      <c r="G147" t="s">
        <v>25</v>
      </c>
      <c r="H147" s="4" t="s">
        <v>401</v>
      </c>
      <c r="I147" s="4" t="str">
        <f t="shared" si="9"/>
        <v>k</v>
      </c>
      <c r="J147" s="4">
        <v>38.200000000000003</v>
      </c>
      <c r="K147" s="4" t="s">
        <v>1704</v>
      </c>
      <c r="L147" s="4">
        <v>0</v>
      </c>
      <c r="M147" s="4" t="s">
        <v>1705</v>
      </c>
      <c r="N147" s="11" t="s">
        <v>1695</v>
      </c>
      <c r="R147" t="s">
        <v>1706</v>
      </c>
      <c r="T147" t="s">
        <v>1296</v>
      </c>
    </row>
    <row r="148" spans="1:20">
      <c r="A148" t="s">
        <v>1707</v>
      </c>
      <c r="B148" t="s">
        <v>1291</v>
      </c>
      <c r="C148" t="s">
        <v>20</v>
      </c>
      <c r="D148" s="39" t="s">
        <v>1708</v>
      </c>
      <c r="E148" s="11">
        <f t="shared" si="7"/>
        <v>3</v>
      </c>
      <c r="F148" s="4">
        <f t="shared" si="8"/>
        <v>1994</v>
      </c>
      <c r="G148" t="s">
        <v>25</v>
      </c>
      <c r="H148" s="4">
        <v>12.5</v>
      </c>
      <c r="I148" s="4" t="s">
        <v>35</v>
      </c>
      <c r="J148" s="4">
        <v>30.7</v>
      </c>
      <c r="K148" s="4" t="s">
        <v>426</v>
      </c>
      <c r="L148" s="4">
        <v>0</v>
      </c>
      <c r="M148" s="4" t="s">
        <v>1709</v>
      </c>
      <c r="N148" s="11" t="s">
        <v>1710</v>
      </c>
      <c r="R148" t="s">
        <v>1711</v>
      </c>
      <c r="T148" t="s">
        <v>1296</v>
      </c>
    </row>
    <row r="149" spans="1:20">
      <c r="A149" t="s">
        <v>1707</v>
      </c>
      <c r="B149" t="s">
        <v>1291</v>
      </c>
      <c r="C149" t="s">
        <v>74</v>
      </c>
      <c r="D149" s="39" t="s">
        <v>1322</v>
      </c>
      <c r="E149" s="11">
        <f t="shared" si="7"/>
        <v>3</v>
      </c>
      <c r="F149" s="4">
        <f t="shared" si="8"/>
        <v>1998</v>
      </c>
      <c r="G149" t="s">
        <v>25</v>
      </c>
      <c r="H149" s="4">
        <v>16.5</v>
      </c>
      <c r="I149" s="4" t="s">
        <v>35</v>
      </c>
      <c r="J149" s="4">
        <v>32.5</v>
      </c>
      <c r="K149" s="4" t="s">
        <v>1712</v>
      </c>
      <c r="L149" s="4">
        <v>0</v>
      </c>
      <c r="M149" s="4" t="s">
        <v>1713</v>
      </c>
      <c r="N149" s="11" t="s">
        <v>1710</v>
      </c>
      <c r="R149" t="s">
        <v>1714</v>
      </c>
      <c r="T149" t="s">
        <v>1296</v>
      </c>
    </row>
    <row r="150" spans="1:20">
      <c r="A150" t="s">
        <v>1707</v>
      </c>
      <c r="B150" t="s">
        <v>1291</v>
      </c>
      <c r="C150" t="s">
        <v>74</v>
      </c>
      <c r="D150" s="39" t="s">
        <v>1715</v>
      </c>
      <c r="E150" s="11">
        <f t="shared" si="7"/>
        <v>3</v>
      </c>
      <c r="F150" s="4">
        <f t="shared" si="8"/>
        <v>2000</v>
      </c>
      <c r="G150" t="s">
        <v>25</v>
      </c>
      <c r="H150" s="4">
        <v>18.5</v>
      </c>
      <c r="I150" s="4" t="s">
        <v>35</v>
      </c>
      <c r="J150" s="4">
        <v>34</v>
      </c>
      <c r="K150" s="4" t="s">
        <v>307</v>
      </c>
      <c r="L150" s="4">
        <v>0</v>
      </c>
      <c r="M150" s="4" t="s">
        <v>1406</v>
      </c>
      <c r="N150" s="11" t="s">
        <v>1710</v>
      </c>
      <c r="R150" t="s">
        <v>439</v>
      </c>
      <c r="T150" t="s">
        <v>1296</v>
      </c>
    </row>
    <row r="151" spans="1:20">
      <c r="A151" t="s">
        <v>1707</v>
      </c>
      <c r="B151" t="s">
        <v>1291</v>
      </c>
      <c r="C151" t="s">
        <v>74</v>
      </c>
      <c r="D151" s="39" t="s">
        <v>1418</v>
      </c>
      <c r="E151" s="11">
        <f t="shared" si="7"/>
        <v>5</v>
      </c>
      <c r="F151" s="4">
        <f t="shared" si="8"/>
        <v>2001</v>
      </c>
      <c r="G151" t="s">
        <v>25</v>
      </c>
      <c r="H151" s="4">
        <v>19.7</v>
      </c>
      <c r="I151" s="4" t="s">
        <v>35</v>
      </c>
      <c r="J151" s="4">
        <v>34.200000000000003</v>
      </c>
      <c r="K151" s="4" t="s">
        <v>638</v>
      </c>
      <c r="L151" s="4">
        <v>0</v>
      </c>
      <c r="M151" s="4" t="s">
        <v>1716</v>
      </c>
      <c r="N151" s="11" t="s">
        <v>1710</v>
      </c>
      <c r="R151" t="s">
        <v>1717</v>
      </c>
      <c r="T151" t="s">
        <v>1296</v>
      </c>
    </row>
    <row r="152" spans="1:20">
      <c r="A152" t="s">
        <v>1707</v>
      </c>
      <c r="B152" t="s">
        <v>1291</v>
      </c>
      <c r="C152" t="s">
        <v>74</v>
      </c>
      <c r="D152" s="39" t="s">
        <v>1302</v>
      </c>
      <c r="E152" s="11">
        <f t="shared" si="7"/>
        <v>5</v>
      </c>
      <c r="F152" s="4">
        <f t="shared" si="8"/>
        <v>2002</v>
      </c>
      <c r="G152" t="s">
        <v>25</v>
      </c>
      <c r="H152" s="4">
        <v>20.7</v>
      </c>
      <c r="I152" s="4" t="s">
        <v>35</v>
      </c>
      <c r="J152" s="4">
        <v>35.299999999999997</v>
      </c>
      <c r="K152" s="4" t="s">
        <v>1020</v>
      </c>
      <c r="L152" s="4">
        <v>0</v>
      </c>
      <c r="M152" s="4" t="s">
        <v>1718</v>
      </c>
      <c r="N152" s="11" t="s">
        <v>1710</v>
      </c>
      <c r="R152" t="s">
        <v>1630</v>
      </c>
      <c r="T152" t="s">
        <v>1296</v>
      </c>
    </row>
    <row r="153" spans="1:20">
      <c r="A153" t="s">
        <v>1707</v>
      </c>
      <c r="B153" t="s">
        <v>1291</v>
      </c>
      <c r="C153" t="s">
        <v>74</v>
      </c>
      <c r="D153" s="39" t="s">
        <v>1305</v>
      </c>
      <c r="E153" s="11">
        <f t="shared" si="7"/>
        <v>5</v>
      </c>
      <c r="F153" s="4">
        <f t="shared" si="8"/>
        <v>2003</v>
      </c>
      <c r="G153" t="s">
        <v>25</v>
      </c>
      <c r="H153" s="4">
        <v>21.7</v>
      </c>
      <c r="I153" s="4" t="s">
        <v>35</v>
      </c>
      <c r="J153" s="4">
        <v>36</v>
      </c>
      <c r="K153" s="4" t="s">
        <v>30</v>
      </c>
      <c r="L153" s="4">
        <v>0</v>
      </c>
      <c r="M153" s="4" t="s">
        <v>1719</v>
      </c>
      <c r="N153" s="11" t="s">
        <v>1710</v>
      </c>
      <c r="R153" t="s">
        <v>1334</v>
      </c>
      <c r="T153" t="s">
        <v>1296</v>
      </c>
    </row>
    <row r="154" spans="1:20">
      <c r="A154" t="s">
        <v>1707</v>
      </c>
      <c r="B154" t="s">
        <v>1291</v>
      </c>
      <c r="C154" t="s">
        <v>74</v>
      </c>
      <c r="D154" s="39" t="s">
        <v>1720</v>
      </c>
      <c r="E154" s="11">
        <f t="shared" si="7"/>
        <v>5</v>
      </c>
      <c r="F154" s="4">
        <f t="shared" si="8"/>
        <v>2004</v>
      </c>
      <c r="G154" t="s">
        <v>25</v>
      </c>
      <c r="H154" s="4">
        <v>22.7</v>
      </c>
      <c r="I154" s="4" t="s">
        <v>35</v>
      </c>
      <c r="J154" s="4">
        <v>37.5</v>
      </c>
      <c r="K154" s="4" t="s">
        <v>30</v>
      </c>
      <c r="L154" s="4">
        <v>0</v>
      </c>
      <c r="M154" s="4" t="s">
        <v>1721</v>
      </c>
      <c r="N154" s="11" t="s">
        <v>1710</v>
      </c>
      <c r="R154" t="s">
        <v>1722</v>
      </c>
      <c r="T154" t="s">
        <v>1296</v>
      </c>
    </row>
    <row r="155" spans="1:20">
      <c r="A155" t="s">
        <v>1723</v>
      </c>
      <c r="B155" t="s">
        <v>1291</v>
      </c>
      <c r="C155" t="s">
        <v>20</v>
      </c>
      <c r="D155" s="39" t="s">
        <v>1524</v>
      </c>
      <c r="E155" s="11">
        <f t="shared" si="7"/>
        <v>3</v>
      </c>
      <c r="F155" s="4">
        <f t="shared" si="8"/>
        <v>1995</v>
      </c>
      <c r="G155" t="s">
        <v>21</v>
      </c>
      <c r="H155" s="4">
        <v>11.5</v>
      </c>
      <c r="I155" s="4" t="s">
        <v>35</v>
      </c>
      <c r="J155" s="4">
        <v>25.8</v>
      </c>
      <c r="K155" s="4" t="s">
        <v>1160</v>
      </c>
      <c r="L155" s="4">
        <v>0</v>
      </c>
      <c r="M155" s="4" t="s">
        <v>1671</v>
      </c>
      <c r="N155" s="11" t="s">
        <v>1724</v>
      </c>
      <c r="R155" t="s">
        <v>1725</v>
      </c>
      <c r="T155" t="s">
        <v>1296</v>
      </c>
    </row>
    <row r="156" spans="1:20">
      <c r="A156" t="s">
        <v>1723</v>
      </c>
      <c r="B156" t="s">
        <v>1291</v>
      </c>
      <c r="C156" t="s">
        <v>74</v>
      </c>
      <c r="D156" s="39" t="s">
        <v>1320</v>
      </c>
      <c r="E156" s="11">
        <f t="shared" si="7"/>
        <v>3</v>
      </c>
      <c r="F156" s="4">
        <f t="shared" si="8"/>
        <v>1996</v>
      </c>
      <c r="G156" t="s">
        <v>21</v>
      </c>
      <c r="H156" s="4">
        <v>12.5</v>
      </c>
      <c r="I156" s="4" t="s">
        <v>35</v>
      </c>
      <c r="J156" s="4">
        <v>26.2</v>
      </c>
      <c r="K156" s="4" t="s">
        <v>954</v>
      </c>
      <c r="L156" s="4">
        <v>0</v>
      </c>
      <c r="M156" s="4" t="s">
        <v>1726</v>
      </c>
      <c r="N156" s="11" t="s">
        <v>1724</v>
      </c>
      <c r="T156" t="s">
        <v>1296</v>
      </c>
    </row>
    <row r="157" spans="1:20">
      <c r="A157" t="s">
        <v>1723</v>
      </c>
      <c r="B157" t="s">
        <v>1291</v>
      </c>
      <c r="C157" t="s">
        <v>74</v>
      </c>
      <c r="D157" s="39" t="s">
        <v>1715</v>
      </c>
      <c r="E157" s="11">
        <f t="shared" si="7"/>
        <v>3</v>
      </c>
      <c r="F157" s="4">
        <f t="shared" si="8"/>
        <v>2000</v>
      </c>
      <c r="G157" t="s">
        <v>21</v>
      </c>
      <c r="H157" s="4">
        <v>16.5</v>
      </c>
      <c r="I157" s="4" t="s">
        <v>35</v>
      </c>
      <c r="J157" s="4">
        <v>27.5</v>
      </c>
      <c r="K157" s="4" t="s">
        <v>842</v>
      </c>
      <c r="L157" s="4">
        <v>0</v>
      </c>
      <c r="M157" s="4" t="s">
        <v>1727</v>
      </c>
      <c r="N157" s="11" t="s">
        <v>1724</v>
      </c>
      <c r="R157" t="s">
        <v>1728</v>
      </c>
      <c r="T157" t="s">
        <v>1296</v>
      </c>
    </row>
    <row r="158" spans="1:20">
      <c r="A158" t="s">
        <v>1723</v>
      </c>
      <c r="B158" t="s">
        <v>1291</v>
      </c>
      <c r="C158" t="s">
        <v>74</v>
      </c>
      <c r="D158" s="39" t="s">
        <v>1729</v>
      </c>
      <c r="E158" s="11">
        <f t="shared" si="7"/>
        <v>6</v>
      </c>
      <c r="F158" s="4">
        <f t="shared" si="8"/>
        <v>2001</v>
      </c>
      <c r="G158" t="s">
        <v>21</v>
      </c>
      <c r="H158" s="4">
        <v>17.8</v>
      </c>
      <c r="I158" s="4" t="s">
        <v>35</v>
      </c>
      <c r="J158" s="4">
        <v>28.5</v>
      </c>
      <c r="K158" s="4" t="s">
        <v>479</v>
      </c>
      <c r="L158" s="4">
        <v>0</v>
      </c>
      <c r="N158" s="11" t="s">
        <v>1724</v>
      </c>
      <c r="R158" t="s">
        <v>1730</v>
      </c>
      <c r="T158" t="s">
        <v>1296</v>
      </c>
    </row>
    <row r="159" spans="1:20">
      <c r="A159" t="s">
        <v>1723</v>
      </c>
      <c r="B159" t="s">
        <v>1291</v>
      </c>
      <c r="C159" t="s">
        <v>74</v>
      </c>
      <c r="D159" s="39" t="s">
        <v>1731</v>
      </c>
      <c r="E159" s="11">
        <f t="shared" si="7"/>
        <v>6</v>
      </c>
      <c r="F159" s="4">
        <f t="shared" si="8"/>
        <v>2002</v>
      </c>
      <c r="G159" t="s">
        <v>21</v>
      </c>
      <c r="H159" s="4">
        <v>18.8</v>
      </c>
      <c r="I159" s="4" t="s">
        <v>35</v>
      </c>
      <c r="J159" s="4">
        <v>29.1</v>
      </c>
      <c r="K159" s="4" t="s">
        <v>1061</v>
      </c>
      <c r="L159" s="4">
        <v>0</v>
      </c>
      <c r="M159" s="4" t="s">
        <v>1732</v>
      </c>
      <c r="N159" s="11" t="s">
        <v>1724</v>
      </c>
      <c r="R159" t="s">
        <v>1733</v>
      </c>
      <c r="T159" t="s">
        <v>1296</v>
      </c>
    </row>
    <row r="160" spans="1:20">
      <c r="A160" t="s">
        <v>1723</v>
      </c>
      <c r="B160" t="s">
        <v>1291</v>
      </c>
      <c r="C160" t="s">
        <v>74</v>
      </c>
      <c r="D160" s="39" t="s">
        <v>34</v>
      </c>
      <c r="E160" s="11">
        <f t="shared" si="7"/>
        <v>5</v>
      </c>
      <c r="F160" s="4">
        <f t="shared" si="8"/>
        <v>2003</v>
      </c>
      <c r="G160" t="s">
        <v>21</v>
      </c>
      <c r="H160" s="4">
        <v>19.7</v>
      </c>
      <c r="I160" s="4" t="s">
        <v>35</v>
      </c>
      <c r="J160" s="4">
        <v>28.5</v>
      </c>
      <c r="K160" s="4" t="s">
        <v>571</v>
      </c>
      <c r="L160" s="4">
        <v>0</v>
      </c>
      <c r="M160" s="4" t="s">
        <v>1734</v>
      </c>
      <c r="N160" s="11" t="s">
        <v>1724</v>
      </c>
      <c r="R160" t="s">
        <v>1735</v>
      </c>
      <c r="T160" t="s">
        <v>1296</v>
      </c>
    </row>
    <row r="161" spans="1:20">
      <c r="A161" t="s">
        <v>1723</v>
      </c>
      <c r="B161" t="s">
        <v>1291</v>
      </c>
      <c r="C161" t="s">
        <v>74</v>
      </c>
      <c r="D161" s="39" t="s">
        <v>1736</v>
      </c>
      <c r="E161" s="11">
        <f t="shared" si="7"/>
        <v>5</v>
      </c>
      <c r="F161" s="4">
        <f t="shared" si="8"/>
        <v>2004</v>
      </c>
      <c r="G161" t="s">
        <v>21</v>
      </c>
      <c r="H161" s="4">
        <v>20.7</v>
      </c>
      <c r="I161" s="4" t="s">
        <v>35</v>
      </c>
      <c r="J161" s="4">
        <v>29</v>
      </c>
      <c r="K161" s="4" t="s">
        <v>643</v>
      </c>
      <c r="L161" s="4">
        <v>0</v>
      </c>
      <c r="M161" s="4" t="s">
        <v>1737</v>
      </c>
      <c r="N161" s="11" t="s">
        <v>1724</v>
      </c>
      <c r="R161" t="s">
        <v>1738</v>
      </c>
      <c r="T161" t="s">
        <v>1296</v>
      </c>
    </row>
    <row r="162" spans="1:20">
      <c r="A162" t="s">
        <v>1723</v>
      </c>
      <c r="B162" t="s">
        <v>1291</v>
      </c>
      <c r="C162" t="s">
        <v>74</v>
      </c>
      <c r="D162" s="39" t="s">
        <v>1337</v>
      </c>
      <c r="E162" s="11">
        <f t="shared" si="7"/>
        <v>5</v>
      </c>
      <c r="F162" s="4">
        <f t="shared" si="8"/>
        <v>2005</v>
      </c>
      <c r="G162" t="s">
        <v>21</v>
      </c>
      <c r="H162" s="4">
        <v>21.7</v>
      </c>
      <c r="I162" s="4" t="s">
        <v>35</v>
      </c>
      <c r="J162" s="4">
        <v>28.2</v>
      </c>
      <c r="K162" s="4" t="s">
        <v>643</v>
      </c>
      <c r="L162" s="4">
        <v>0</v>
      </c>
      <c r="M162" s="4" t="s">
        <v>1739</v>
      </c>
      <c r="N162" s="11" t="s">
        <v>1724</v>
      </c>
      <c r="R162" t="s">
        <v>1740</v>
      </c>
      <c r="T162" t="s">
        <v>1296</v>
      </c>
    </row>
    <row r="163" spans="1:20">
      <c r="A163" t="s">
        <v>1741</v>
      </c>
      <c r="B163" t="s">
        <v>1291</v>
      </c>
      <c r="C163" t="s">
        <v>20</v>
      </c>
      <c r="D163" s="39" t="s">
        <v>1416</v>
      </c>
      <c r="E163" s="11">
        <f t="shared" si="7"/>
        <v>3</v>
      </c>
      <c r="F163" s="4">
        <f t="shared" si="8"/>
        <v>1996</v>
      </c>
      <c r="G163" t="s">
        <v>21</v>
      </c>
      <c r="H163" s="4" t="s">
        <v>1610</v>
      </c>
      <c r="I163" s="4" t="str">
        <f t="shared" ref="I163:I194" si="10">IF(ISBLANK(H163), "", "k")</f>
        <v>k</v>
      </c>
      <c r="J163" s="4">
        <v>21.5</v>
      </c>
      <c r="K163" s="4" t="s">
        <v>88</v>
      </c>
      <c r="L163" s="4">
        <v>0</v>
      </c>
      <c r="M163" s="4" t="s">
        <v>1742</v>
      </c>
      <c r="N163" s="11" t="s">
        <v>1743</v>
      </c>
      <c r="R163" t="s">
        <v>607</v>
      </c>
      <c r="T163" t="s">
        <v>1296</v>
      </c>
    </row>
    <row r="164" spans="1:20">
      <c r="A164" t="s">
        <v>1741</v>
      </c>
      <c r="B164" t="s">
        <v>1291</v>
      </c>
      <c r="C164" t="s">
        <v>74</v>
      </c>
      <c r="D164" s="39" t="s">
        <v>1744</v>
      </c>
      <c r="E164" s="11">
        <f t="shared" si="7"/>
        <v>3</v>
      </c>
      <c r="F164" s="4">
        <f t="shared" si="8"/>
        <v>1998</v>
      </c>
      <c r="G164" t="s">
        <v>21</v>
      </c>
      <c r="H164" s="4" t="s">
        <v>126</v>
      </c>
      <c r="I164" s="4" t="str">
        <f t="shared" si="10"/>
        <v>k</v>
      </c>
      <c r="J164" s="4">
        <v>22.3</v>
      </c>
      <c r="K164" s="4" t="s">
        <v>723</v>
      </c>
      <c r="L164" s="4">
        <v>0</v>
      </c>
      <c r="M164" s="4" t="s">
        <v>1745</v>
      </c>
      <c r="N164" s="11" t="s">
        <v>1743</v>
      </c>
      <c r="T164" t="s">
        <v>1296</v>
      </c>
    </row>
    <row r="165" spans="1:20">
      <c r="A165" t="s">
        <v>1741</v>
      </c>
      <c r="B165" t="s">
        <v>1291</v>
      </c>
      <c r="C165" t="s">
        <v>74</v>
      </c>
      <c r="D165" s="39" t="s">
        <v>1746</v>
      </c>
      <c r="E165" s="11">
        <f t="shared" si="7"/>
        <v>5</v>
      </c>
      <c r="F165" s="4">
        <f t="shared" si="8"/>
        <v>2001</v>
      </c>
      <c r="G165" t="s">
        <v>21</v>
      </c>
      <c r="H165" s="4" t="s">
        <v>717</v>
      </c>
      <c r="I165" s="4" t="str">
        <f t="shared" si="10"/>
        <v>k</v>
      </c>
      <c r="J165" s="4">
        <v>23.1</v>
      </c>
      <c r="K165" s="4" t="s">
        <v>1215</v>
      </c>
      <c r="L165" s="4">
        <v>0</v>
      </c>
      <c r="M165" s="4" t="s">
        <v>1747</v>
      </c>
      <c r="N165" s="11" t="s">
        <v>1743</v>
      </c>
      <c r="R165" t="s">
        <v>1748</v>
      </c>
      <c r="T165" t="s">
        <v>1296</v>
      </c>
    </row>
    <row r="166" spans="1:20">
      <c r="A166" t="s">
        <v>1741</v>
      </c>
      <c r="B166" t="s">
        <v>1291</v>
      </c>
      <c r="C166" t="s">
        <v>74</v>
      </c>
      <c r="D166" s="39" t="s">
        <v>1749</v>
      </c>
      <c r="E166" s="11">
        <f t="shared" si="7"/>
        <v>5</v>
      </c>
      <c r="F166" s="4">
        <f t="shared" si="8"/>
        <v>2002</v>
      </c>
      <c r="G166" t="s">
        <v>21</v>
      </c>
      <c r="H166" s="4" t="s">
        <v>712</v>
      </c>
      <c r="I166" s="4" t="str">
        <f t="shared" si="10"/>
        <v>k</v>
      </c>
      <c r="J166" s="4">
        <v>23.5</v>
      </c>
      <c r="K166" s="4" t="s">
        <v>836</v>
      </c>
      <c r="L166" s="4">
        <v>0</v>
      </c>
      <c r="M166" s="4" t="s">
        <v>1750</v>
      </c>
      <c r="N166" s="11" t="s">
        <v>1743</v>
      </c>
      <c r="R166" t="s">
        <v>1751</v>
      </c>
      <c r="T166" t="s">
        <v>1296</v>
      </c>
    </row>
    <row r="167" spans="1:20">
      <c r="A167" t="s">
        <v>1741</v>
      </c>
      <c r="B167" t="s">
        <v>1291</v>
      </c>
      <c r="C167" t="s">
        <v>74</v>
      </c>
      <c r="D167" s="39" t="s">
        <v>1380</v>
      </c>
      <c r="E167" s="11">
        <f t="shared" si="7"/>
        <v>5</v>
      </c>
      <c r="F167" s="4">
        <f t="shared" si="8"/>
        <v>2004</v>
      </c>
      <c r="G167" t="s">
        <v>21</v>
      </c>
      <c r="H167" s="4" t="s">
        <v>977</v>
      </c>
      <c r="I167" s="4" t="str">
        <f t="shared" si="10"/>
        <v>k</v>
      </c>
      <c r="J167" s="4">
        <v>23.6</v>
      </c>
      <c r="K167" s="4" t="s">
        <v>881</v>
      </c>
      <c r="L167" s="4">
        <v>0</v>
      </c>
      <c r="M167" s="4" t="s">
        <v>1752</v>
      </c>
      <c r="N167" s="11" t="s">
        <v>1743</v>
      </c>
      <c r="R167" t="s">
        <v>1753</v>
      </c>
      <c r="T167" t="s">
        <v>1296</v>
      </c>
    </row>
    <row r="168" spans="1:20">
      <c r="A168" t="s">
        <v>1741</v>
      </c>
      <c r="B168" t="s">
        <v>1291</v>
      </c>
      <c r="C168" t="s">
        <v>74</v>
      </c>
      <c r="D168" s="39" t="s">
        <v>44</v>
      </c>
      <c r="E168" s="11">
        <f t="shared" si="7"/>
        <v>5</v>
      </c>
      <c r="F168" s="4">
        <f t="shared" si="8"/>
        <v>2005</v>
      </c>
      <c r="G168" t="s">
        <v>21</v>
      </c>
      <c r="H168" s="4" t="s">
        <v>893</v>
      </c>
      <c r="I168" s="4" t="str">
        <f t="shared" si="10"/>
        <v>k</v>
      </c>
      <c r="J168" s="4">
        <v>24.5</v>
      </c>
      <c r="K168" s="4" t="s">
        <v>718</v>
      </c>
      <c r="L168" s="4">
        <v>0</v>
      </c>
      <c r="M168" s="4" t="s">
        <v>1754</v>
      </c>
      <c r="N168" s="11" t="s">
        <v>1743</v>
      </c>
      <c r="R168" t="s">
        <v>1755</v>
      </c>
      <c r="T168" t="s">
        <v>1296</v>
      </c>
    </row>
    <row r="169" spans="1:20">
      <c r="A169" t="s">
        <v>1741</v>
      </c>
      <c r="B169" t="s">
        <v>1291</v>
      </c>
      <c r="C169" t="s">
        <v>74</v>
      </c>
      <c r="D169" s="39" t="s">
        <v>1429</v>
      </c>
      <c r="E169" s="11">
        <f t="shared" si="7"/>
        <v>3</v>
      </c>
      <c r="F169" s="4">
        <f t="shared" si="8"/>
        <v>2008</v>
      </c>
      <c r="G169" t="s">
        <v>21</v>
      </c>
      <c r="H169" s="4" t="s">
        <v>1756</v>
      </c>
      <c r="I169" s="4" t="str">
        <f t="shared" si="10"/>
        <v>k</v>
      </c>
      <c r="J169" s="4">
        <v>24.9</v>
      </c>
      <c r="K169" s="4" t="s">
        <v>461</v>
      </c>
      <c r="L169" s="4">
        <v>0</v>
      </c>
      <c r="M169" s="4" t="s">
        <v>1671</v>
      </c>
      <c r="N169" s="11" t="s">
        <v>1743</v>
      </c>
      <c r="R169" t="s">
        <v>1757</v>
      </c>
      <c r="T169" t="s">
        <v>1296</v>
      </c>
    </row>
    <row r="170" spans="1:20">
      <c r="A170" t="s">
        <v>1741</v>
      </c>
      <c r="B170" t="s">
        <v>1291</v>
      </c>
      <c r="C170" t="s">
        <v>74</v>
      </c>
      <c r="D170" s="39" t="s">
        <v>1663</v>
      </c>
      <c r="E170" s="11">
        <f t="shared" si="7"/>
        <v>5</v>
      </c>
      <c r="F170" s="4">
        <f t="shared" si="8"/>
        <v>2009</v>
      </c>
      <c r="G170" t="s">
        <v>21</v>
      </c>
      <c r="H170" s="4" t="s">
        <v>401</v>
      </c>
      <c r="I170" s="4" t="str">
        <f t="shared" si="10"/>
        <v>k</v>
      </c>
      <c r="J170" s="4">
        <v>27</v>
      </c>
      <c r="K170" s="4" t="s">
        <v>464</v>
      </c>
      <c r="L170" s="4">
        <v>0</v>
      </c>
      <c r="M170" s="4" t="s">
        <v>1758</v>
      </c>
      <c r="N170" s="11" t="s">
        <v>1743</v>
      </c>
      <c r="R170" t="s">
        <v>1759</v>
      </c>
      <c r="T170" t="s">
        <v>1296</v>
      </c>
    </row>
    <row r="171" spans="1:20">
      <c r="A171" t="s">
        <v>1741</v>
      </c>
      <c r="B171" t="s">
        <v>1291</v>
      </c>
      <c r="C171" t="s">
        <v>74</v>
      </c>
      <c r="D171" s="39" t="s">
        <v>1556</v>
      </c>
      <c r="E171" s="11">
        <f t="shared" si="7"/>
        <v>5</v>
      </c>
      <c r="F171" s="4">
        <f t="shared" si="8"/>
        <v>2010</v>
      </c>
      <c r="G171" t="s">
        <v>21</v>
      </c>
      <c r="H171" s="4" t="s">
        <v>772</v>
      </c>
      <c r="I171" s="4" t="str">
        <f t="shared" si="10"/>
        <v>k</v>
      </c>
      <c r="J171" s="4">
        <v>27.3</v>
      </c>
      <c r="K171" s="4" t="s">
        <v>116</v>
      </c>
      <c r="L171" s="4">
        <v>0</v>
      </c>
      <c r="M171" s="4" t="s">
        <v>1760</v>
      </c>
      <c r="N171" s="11" t="s">
        <v>1743</v>
      </c>
      <c r="R171" t="s">
        <v>1761</v>
      </c>
      <c r="T171" t="s">
        <v>1296</v>
      </c>
    </row>
    <row r="172" spans="1:20">
      <c r="A172" t="s">
        <v>1741</v>
      </c>
      <c r="B172" t="s">
        <v>1291</v>
      </c>
      <c r="C172" t="s">
        <v>74</v>
      </c>
      <c r="D172" s="39" t="s">
        <v>1396</v>
      </c>
      <c r="E172" s="11">
        <f t="shared" si="7"/>
        <v>5</v>
      </c>
      <c r="F172" s="4">
        <f t="shared" si="8"/>
        <v>2011</v>
      </c>
      <c r="G172" t="s">
        <v>21</v>
      </c>
      <c r="H172" s="4" t="s">
        <v>600</v>
      </c>
      <c r="I172" s="4" t="str">
        <f t="shared" si="10"/>
        <v>k</v>
      </c>
      <c r="J172" s="4">
        <v>27.6</v>
      </c>
      <c r="K172" s="4" t="s">
        <v>497</v>
      </c>
      <c r="L172" s="4">
        <v>0</v>
      </c>
      <c r="M172" s="4" t="s">
        <v>1433</v>
      </c>
      <c r="N172" s="11" t="s">
        <v>1743</v>
      </c>
      <c r="R172" t="s">
        <v>1762</v>
      </c>
      <c r="T172" t="s">
        <v>1296</v>
      </c>
    </row>
    <row r="173" spans="1:20">
      <c r="A173" t="s">
        <v>1741</v>
      </c>
      <c r="B173" t="s">
        <v>1291</v>
      </c>
      <c r="C173" t="s">
        <v>74</v>
      </c>
      <c r="D173" s="39" t="s">
        <v>1586</v>
      </c>
      <c r="E173" s="11">
        <f t="shared" si="7"/>
        <v>5</v>
      </c>
      <c r="F173" s="4">
        <f t="shared" si="8"/>
        <v>2013</v>
      </c>
      <c r="G173" t="s">
        <v>21</v>
      </c>
      <c r="H173" s="4" t="s">
        <v>1389</v>
      </c>
      <c r="I173" s="4" t="str">
        <f t="shared" si="10"/>
        <v>k</v>
      </c>
      <c r="J173" s="4">
        <v>26.9</v>
      </c>
      <c r="K173" s="4" t="s">
        <v>116</v>
      </c>
      <c r="L173" s="4">
        <v>0</v>
      </c>
      <c r="M173" s="4" t="s">
        <v>1763</v>
      </c>
      <c r="N173" s="11" t="s">
        <v>1743</v>
      </c>
      <c r="R173" t="s">
        <v>1764</v>
      </c>
      <c r="T173" t="s">
        <v>1296</v>
      </c>
    </row>
    <row r="174" spans="1:20">
      <c r="A174" t="s">
        <v>1741</v>
      </c>
      <c r="B174" t="s">
        <v>1291</v>
      </c>
      <c r="C174" t="s">
        <v>74</v>
      </c>
      <c r="D174" s="39" t="s">
        <v>1356</v>
      </c>
      <c r="E174" s="11">
        <f t="shared" si="7"/>
        <v>5</v>
      </c>
      <c r="F174" s="4">
        <f t="shared" si="8"/>
        <v>2015</v>
      </c>
      <c r="G174" t="s">
        <v>21</v>
      </c>
      <c r="H174" s="4" t="s">
        <v>293</v>
      </c>
      <c r="I174" s="4" t="str">
        <f t="shared" si="10"/>
        <v>k</v>
      </c>
      <c r="J174" s="4">
        <v>28</v>
      </c>
      <c r="K174" s="4" t="s">
        <v>715</v>
      </c>
      <c r="L174" s="4">
        <v>0</v>
      </c>
      <c r="M174" s="4" t="s">
        <v>1765</v>
      </c>
      <c r="N174" s="11" t="s">
        <v>1743</v>
      </c>
      <c r="R174" t="s">
        <v>1766</v>
      </c>
      <c r="T174" t="s">
        <v>1296</v>
      </c>
    </row>
    <row r="175" spans="1:20">
      <c r="A175" t="s">
        <v>1741</v>
      </c>
      <c r="B175" t="s">
        <v>1291</v>
      </c>
      <c r="C175" t="s">
        <v>74</v>
      </c>
      <c r="D175" s="39" t="s">
        <v>1349</v>
      </c>
      <c r="E175" s="11">
        <f t="shared" si="7"/>
        <v>5</v>
      </c>
      <c r="F175" s="4">
        <f t="shared" si="8"/>
        <v>2016</v>
      </c>
      <c r="G175" t="s">
        <v>21</v>
      </c>
      <c r="H175" s="4" t="s">
        <v>362</v>
      </c>
      <c r="I175" s="4" t="str">
        <f t="shared" si="10"/>
        <v>k</v>
      </c>
      <c r="J175" s="4">
        <v>26.8</v>
      </c>
      <c r="K175" s="4" t="s">
        <v>1160</v>
      </c>
      <c r="L175" s="4">
        <v>0</v>
      </c>
      <c r="M175" s="4" t="s">
        <v>1767</v>
      </c>
      <c r="N175" s="11" t="s">
        <v>1743</v>
      </c>
      <c r="R175" t="s">
        <v>1768</v>
      </c>
      <c r="T175" t="s">
        <v>1296</v>
      </c>
    </row>
    <row r="176" spans="1:20">
      <c r="A176" s="9" t="s">
        <v>1769</v>
      </c>
      <c r="B176" s="4" t="s">
        <v>1291</v>
      </c>
      <c r="C176" s="4" t="s">
        <v>74</v>
      </c>
      <c r="D176" s="39" t="s">
        <v>1470</v>
      </c>
      <c r="E176" s="11">
        <f t="shared" si="7"/>
        <v>4</v>
      </c>
      <c r="F176" s="4">
        <f t="shared" si="8"/>
        <v>2026</v>
      </c>
      <c r="G176" s="4" t="s">
        <v>21</v>
      </c>
      <c r="I176" s="4" t="str">
        <f t="shared" si="10"/>
        <v/>
      </c>
      <c r="J176" s="4">
        <v>28.5</v>
      </c>
      <c r="K176" s="4">
        <v>36.5</v>
      </c>
      <c r="L176" s="4">
        <v>0</v>
      </c>
      <c r="M176" s="4">
        <v>925</v>
      </c>
      <c r="N176" s="11" t="s">
        <v>1770</v>
      </c>
      <c r="R176" s="4" t="s">
        <v>1771</v>
      </c>
    </row>
    <row r="177" spans="1:20">
      <c r="A177" t="s">
        <v>1772</v>
      </c>
      <c r="B177" t="s">
        <v>1291</v>
      </c>
      <c r="C177" t="s">
        <v>20</v>
      </c>
      <c r="D177" s="39" t="s">
        <v>1435</v>
      </c>
      <c r="E177" s="11">
        <f t="shared" si="7"/>
        <v>5</v>
      </c>
      <c r="F177" s="4">
        <f t="shared" si="8"/>
        <v>2015</v>
      </c>
      <c r="G177" t="s">
        <v>21</v>
      </c>
      <c r="H177" s="4" t="s">
        <v>654</v>
      </c>
      <c r="I177" s="4" t="str">
        <f t="shared" si="10"/>
        <v>k</v>
      </c>
      <c r="J177" s="4">
        <v>18.5</v>
      </c>
      <c r="K177" s="4" t="s">
        <v>354</v>
      </c>
      <c r="L177" s="4">
        <v>0</v>
      </c>
      <c r="M177" s="4" t="s">
        <v>1773</v>
      </c>
      <c r="N177" s="11" t="s">
        <v>1774</v>
      </c>
      <c r="R177" t="s">
        <v>1775</v>
      </c>
      <c r="T177" t="s">
        <v>1296</v>
      </c>
    </row>
    <row r="178" spans="1:20">
      <c r="A178" t="s">
        <v>1772</v>
      </c>
      <c r="B178" t="s">
        <v>1291</v>
      </c>
      <c r="C178" t="s">
        <v>74</v>
      </c>
      <c r="D178" s="39" t="s">
        <v>1515</v>
      </c>
      <c r="E178" s="11">
        <f t="shared" si="7"/>
        <v>5</v>
      </c>
      <c r="F178" s="4">
        <f t="shared" si="8"/>
        <v>2019</v>
      </c>
      <c r="G178" t="s">
        <v>21</v>
      </c>
      <c r="H178" s="4" t="s">
        <v>477</v>
      </c>
      <c r="I178" s="4" t="str">
        <f t="shared" si="10"/>
        <v>k</v>
      </c>
      <c r="J178" s="4">
        <v>25.1</v>
      </c>
      <c r="K178" s="4" t="s">
        <v>870</v>
      </c>
      <c r="L178" s="4">
        <v>0</v>
      </c>
      <c r="M178" s="4" t="s">
        <v>1776</v>
      </c>
      <c r="N178" s="11" t="s">
        <v>1774</v>
      </c>
      <c r="R178" t="s">
        <v>1777</v>
      </c>
      <c r="T178" t="s">
        <v>1296</v>
      </c>
    </row>
    <row r="179" spans="1:20">
      <c r="A179" s="9" t="s">
        <v>1772</v>
      </c>
      <c r="B179" t="s">
        <v>1291</v>
      </c>
      <c r="C179" t="s">
        <v>74</v>
      </c>
      <c r="D179" s="39" t="s">
        <v>1260</v>
      </c>
      <c r="E179" s="11">
        <f t="shared" si="7"/>
        <v>5</v>
      </c>
      <c r="F179" s="4">
        <f t="shared" si="8"/>
        <v>2024</v>
      </c>
      <c r="G179" t="s">
        <v>21</v>
      </c>
      <c r="H179" s="4" t="s">
        <v>609</v>
      </c>
      <c r="I179" s="4" t="str">
        <f t="shared" si="10"/>
        <v>k</v>
      </c>
      <c r="J179" s="4">
        <v>26.7</v>
      </c>
      <c r="K179" s="4" t="s">
        <v>127</v>
      </c>
      <c r="L179" s="4">
        <v>0</v>
      </c>
      <c r="M179" s="4" t="s">
        <v>1778</v>
      </c>
      <c r="N179" s="11" t="s">
        <v>1774</v>
      </c>
      <c r="R179" t="s">
        <v>1779</v>
      </c>
    </row>
    <row r="180" spans="1:20">
      <c r="A180" t="s">
        <v>1772</v>
      </c>
      <c r="B180" s="4" t="s">
        <v>1291</v>
      </c>
      <c r="C180" s="4" t="s">
        <v>74</v>
      </c>
      <c r="D180" s="39" t="s">
        <v>1780</v>
      </c>
      <c r="E180" s="11">
        <f t="shared" si="7"/>
        <v>4</v>
      </c>
      <c r="F180" s="4">
        <f t="shared" si="8"/>
        <v>2026</v>
      </c>
      <c r="G180" s="4" t="s">
        <v>21</v>
      </c>
      <c r="H180" s="4">
        <v>16.600000000000001</v>
      </c>
      <c r="I180" s="4" t="str">
        <f t="shared" si="10"/>
        <v>k</v>
      </c>
      <c r="J180" s="4">
        <v>27</v>
      </c>
      <c r="K180" s="4">
        <v>35</v>
      </c>
      <c r="L180" s="4">
        <v>0</v>
      </c>
      <c r="M180" s="4">
        <v>765</v>
      </c>
      <c r="N180" s="11" t="s">
        <v>1774</v>
      </c>
      <c r="R180" s="4" t="s">
        <v>1554</v>
      </c>
    </row>
    <row r="181" spans="1:20">
      <c r="A181" t="s">
        <v>1781</v>
      </c>
      <c r="B181" t="s">
        <v>1291</v>
      </c>
      <c r="C181" t="s">
        <v>20</v>
      </c>
      <c r="D181" s="39" t="s">
        <v>1435</v>
      </c>
      <c r="E181" s="11">
        <f t="shared" si="7"/>
        <v>5</v>
      </c>
      <c r="F181" s="4">
        <f t="shared" si="8"/>
        <v>2015</v>
      </c>
      <c r="G181" t="s">
        <v>21</v>
      </c>
      <c r="I181" s="4" t="str">
        <f t="shared" si="10"/>
        <v/>
      </c>
      <c r="J181" s="4">
        <v>23.7</v>
      </c>
      <c r="K181" s="4" t="s">
        <v>1782</v>
      </c>
      <c r="L181" s="4">
        <v>0</v>
      </c>
      <c r="M181" s="4" t="s">
        <v>1783</v>
      </c>
      <c r="N181" s="11" t="s">
        <v>1784</v>
      </c>
      <c r="R181" t="s">
        <v>1785</v>
      </c>
      <c r="T181" t="s">
        <v>1296</v>
      </c>
    </row>
    <row r="182" spans="1:20">
      <c r="A182" t="s">
        <v>1781</v>
      </c>
      <c r="B182" t="s">
        <v>1291</v>
      </c>
      <c r="C182" t="s">
        <v>74</v>
      </c>
      <c r="D182" s="39" t="s">
        <v>859</v>
      </c>
      <c r="E182" s="11">
        <f t="shared" si="7"/>
        <v>5</v>
      </c>
      <c r="F182" s="4">
        <f t="shared" si="8"/>
        <v>2016</v>
      </c>
      <c r="G182" t="s">
        <v>21</v>
      </c>
      <c r="I182" s="4" t="str">
        <f t="shared" si="10"/>
        <v/>
      </c>
      <c r="J182" s="4">
        <v>24</v>
      </c>
      <c r="K182" s="4" t="s">
        <v>1215</v>
      </c>
      <c r="L182" s="4">
        <v>0</v>
      </c>
      <c r="M182" s="4" t="s">
        <v>1786</v>
      </c>
      <c r="N182" s="11" t="s">
        <v>1784</v>
      </c>
      <c r="R182" t="s">
        <v>1787</v>
      </c>
      <c r="T182" t="s">
        <v>1296</v>
      </c>
    </row>
    <row r="183" spans="1:20">
      <c r="A183" t="s">
        <v>1781</v>
      </c>
      <c r="B183" t="s">
        <v>1291</v>
      </c>
      <c r="C183" t="s">
        <v>74</v>
      </c>
      <c r="D183" s="39" t="s">
        <v>1412</v>
      </c>
      <c r="E183" s="11">
        <f t="shared" si="7"/>
        <v>5</v>
      </c>
      <c r="F183" s="4">
        <f t="shared" si="8"/>
        <v>2019</v>
      </c>
      <c r="G183" t="s">
        <v>21</v>
      </c>
      <c r="I183" s="4" t="str">
        <f t="shared" si="10"/>
        <v/>
      </c>
      <c r="J183" s="4">
        <v>27.2</v>
      </c>
      <c r="K183" s="4" t="s">
        <v>508</v>
      </c>
      <c r="L183" s="4">
        <v>0</v>
      </c>
      <c r="M183" s="4" t="s">
        <v>1788</v>
      </c>
      <c r="N183" s="11" t="s">
        <v>1784</v>
      </c>
      <c r="R183" t="s">
        <v>1789</v>
      </c>
      <c r="T183" t="s">
        <v>1296</v>
      </c>
    </row>
    <row r="184" spans="1:20">
      <c r="A184" t="s">
        <v>1781</v>
      </c>
      <c r="B184" t="s">
        <v>1291</v>
      </c>
      <c r="C184" t="s">
        <v>74</v>
      </c>
      <c r="D184" s="39" t="s">
        <v>1211</v>
      </c>
      <c r="E184" s="11">
        <f t="shared" si="7"/>
        <v>5</v>
      </c>
      <c r="F184" s="4">
        <f t="shared" si="8"/>
        <v>2021</v>
      </c>
      <c r="G184" t="s">
        <v>21</v>
      </c>
      <c r="I184" s="4" t="str">
        <f t="shared" si="10"/>
        <v/>
      </c>
      <c r="J184" s="4">
        <v>28.1</v>
      </c>
      <c r="K184" s="4" t="s">
        <v>1160</v>
      </c>
      <c r="L184" s="4">
        <v>0</v>
      </c>
      <c r="M184" s="4" t="s">
        <v>1790</v>
      </c>
      <c r="N184" s="11" t="s">
        <v>1784</v>
      </c>
      <c r="Q184" t="s">
        <v>1791</v>
      </c>
      <c r="R184" t="s">
        <v>1792</v>
      </c>
    </row>
    <row r="185" spans="1:20">
      <c r="A185" t="s">
        <v>1781</v>
      </c>
      <c r="B185" s="4" t="s">
        <v>1291</v>
      </c>
      <c r="C185" s="4" t="s">
        <v>74</v>
      </c>
      <c r="D185" s="39" t="s">
        <v>1793</v>
      </c>
      <c r="E185" s="11">
        <f t="shared" si="7"/>
        <v>4</v>
      </c>
      <c r="F185" s="4">
        <f t="shared" si="8"/>
        <v>2026</v>
      </c>
      <c r="G185" s="4" t="s">
        <v>21</v>
      </c>
      <c r="I185" s="4" t="str">
        <f t="shared" si="10"/>
        <v/>
      </c>
      <c r="J185" s="4">
        <v>29</v>
      </c>
      <c r="K185" s="4">
        <v>34</v>
      </c>
      <c r="L185" s="4">
        <v>0</v>
      </c>
      <c r="M185" s="4">
        <v>933</v>
      </c>
      <c r="N185" s="11" t="s">
        <v>1784</v>
      </c>
      <c r="O185">
        <f>COUNTIF(C2:C184,"n")</f>
        <v>31</v>
      </c>
      <c r="R185" s="4" t="s">
        <v>1471</v>
      </c>
    </row>
    <row r="186" spans="1:20">
      <c r="A186" t="s">
        <v>1794</v>
      </c>
      <c r="B186" t="s">
        <v>1291</v>
      </c>
      <c r="C186" t="s">
        <v>20</v>
      </c>
      <c r="D186" s="39" t="s">
        <v>1346</v>
      </c>
      <c r="E186" s="11">
        <f t="shared" si="7"/>
        <v>5</v>
      </c>
      <c r="F186" s="4">
        <f t="shared" si="8"/>
        <v>2015</v>
      </c>
      <c r="G186" t="s">
        <v>21</v>
      </c>
      <c r="I186" s="4" t="str">
        <f t="shared" si="10"/>
        <v/>
      </c>
      <c r="J186" s="4">
        <v>24.5</v>
      </c>
      <c r="K186" s="4" t="s">
        <v>350</v>
      </c>
      <c r="L186" s="4">
        <v>0</v>
      </c>
      <c r="M186" s="4" t="s">
        <v>1593</v>
      </c>
      <c r="N186" s="11" t="s">
        <v>1795</v>
      </c>
      <c r="R186" t="s">
        <v>1796</v>
      </c>
      <c r="T186" t="s">
        <v>1296</v>
      </c>
    </row>
    <row r="187" spans="1:20">
      <c r="A187" t="s">
        <v>1794</v>
      </c>
      <c r="B187" t="s">
        <v>1291</v>
      </c>
      <c r="C187" t="s">
        <v>74</v>
      </c>
      <c r="D187" s="39">
        <v>42508</v>
      </c>
      <c r="E187" s="11">
        <f t="shared" si="7"/>
        <v>5</v>
      </c>
      <c r="F187" s="4">
        <f t="shared" si="8"/>
        <v>2016</v>
      </c>
      <c r="G187" t="s">
        <v>21</v>
      </c>
      <c r="I187" s="4" t="str">
        <f t="shared" si="10"/>
        <v/>
      </c>
      <c r="J187" s="4">
        <v>26.2</v>
      </c>
      <c r="K187" s="4" t="s">
        <v>842</v>
      </c>
      <c r="L187" s="4">
        <v>0</v>
      </c>
      <c r="M187" s="4" t="s">
        <v>1797</v>
      </c>
      <c r="N187" s="11" t="s">
        <v>1795</v>
      </c>
      <c r="Q187">
        <v>35</v>
      </c>
      <c r="R187" t="s">
        <v>1798</v>
      </c>
      <c r="T187" t="s">
        <v>1296</v>
      </c>
    </row>
    <row r="188" spans="1:20">
      <c r="A188" t="s">
        <v>1794</v>
      </c>
      <c r="B188" t="s">
        <v>1291</v>
      </c>
      <c r="C188" t="s">
        <v>74</v>
      </c>
      <c r="D188" s="39" t="s">
        <v>1582</v>
      </c>
      <c r="E188" s="11">
        <f t="shared" si="7"/>
        <v>5</v>
      </c>
      <c r="F188" s="4">
        <f t="shared" si="8"/>
        <v>2019</v>
      </c>
      <c r="G188" t="s">
        <v>21</v>
      </c>
      <c r="I188" s="4" t="str">
        <f t="shared" si="10"/>
        <v/>
      </c>
      <c r="J188" s="4">
        <v>27.6</v>
      </c>
      <c r="K188" s="4" t="s">
        <v>800</v>
      </c>
      <c r="L188" s="4">
        <v>0</v>
      </c>
      <c r="M188" s="4" t="s">
        <v>1799</v>
      </c>
      <c r="N188" s="11" t="s">
        <v>1795</v>
      </c>
      <c r="Q188" t="s">
        <v>1800</v>
      </c>
      <c r="R188" t="s">
        <v>1801</v>
      </c>
      <c r="T188" t="s">
        <v>1296</v>
      </c>
    </row>
    <row r="189" spans="1:20">
      <c r="A189" t="s">
        <v>1794</v>
      </c>
      <c r="B189" s="4" t="s">
        <v>1291</v>
      </c>
      <c r="C189" s="4" t="s">
        <v>74</v>
      </c>
      <c r="D189" s="39" t="s">
        <v>1793</v>
      </c>
      <c r="E189" s="11">
        <f t="shared" si="7"/>
        <v>4</v>
      </c>
      <c r="F189" s="4">
        <f t="shared" si="8"/>
        <v>2026</v>
      </c>
      <c r="G189" s="4" t="s">
        <v>21</v>
      </c>
      <c r="I189" s="4" t="str">
        <f t="shared" si="10"/>
        <v/>
      </c>
      <c r="J189" s="4">
        <v>29.9</v>
      </c>
      <c r="K189" s="4">
        <v>39.700000000000003</v>
      </c>
      <c r="L189" s="4">
        <v>0</v>
      </c>
      <c r="M189" s="4">
        <v>995</v>
      </c>
      <c r="N189" s="11" t="s">
        <v>1795</v>
      </c>
      <c r="O189">
        <f>SUM(O187:O188)</f>
        <v>0</v>
      </c>
      <c r="R189" s="4" t="s">
        <v>1471</v>
      </c>
    </row>
    <row r="190" spans="1:20">
      <c r="A190" t="s">
        <v>1802</v>
      </c>
      <c r="B190" t="s">
        <v>1291</v>
      </c>
      <c r="C190" t="s">
        <v>20</v>
      </c>
      <c r="D190" s="39" t="s">
        <v>1346</v>
      </c>
      <c r="E190" s="11">
        <f t="shared" si="7"/>
        <v>5</v>
      </c>
      <c r="F190" s="4">
        <f t="shared" si="8"/>
        <v>2015</v>
      </c>
      <c r="G190" t="s">
        <v>21</v>
      </c>
      <c r="I190" s="4" t="str">
        <f t="shared" si="10"/>
        <v/>
      </c>
      <c r="J190" s="4">
        <v>25.9</v>
      </c>
      <c r="K190" s="4" t="s">
        <v>479</v>
      </c>
      <c r="L190" s="4">
        <v>0</v>
      </c>
      <c r="M190" s="4" t="s">
        <v>1803</v>
      </c>
      <c r="N190" s="11" t="s">
        <v>1804</v>
      </c>
      <c r="R190" t="s">
        <v>1805</v>
      </c>
      <c r="T190" t="s">
        <v>1296</v>
      </c>
    </row>
    <row r="191" spans="1:20">
      <c r="A191" t="s">
        <v>1802</v>
      </c>
      <c r="B191" t="s">
        <v>1291</v>
      </c>
      <c r="C191" t="s">
        <v>74</v>
      </c>
      <c r="D191" s="39" t="s">
        <v>1349</v>
      </c>
      <c r="E191" s="11">
        <f t="shared" si="7"/>
        <v>5</v>
      </c>
      <c r="F191" s="4">
        <f t="shared" si="8"/>
        <v>2016</v>
      </c>
      <c r="G191" t="s">
        <v>21</v>
      </c>
      <c r="I191" s="4" t="str">
        <f t="shared" si="10"/>
        <v/>
      </c>
      <c r="J191" s="4">
        <v>26</v>
      </c>
      <c r="K191" s="4" t="s">
        <v>369</v>
      </c>
      <c r="L191" s="4">
        <v>0</v>
      </c>
      <c r="M191" s="4" t="s">
        <v>1806</v>
      </c>
      <c r="N191" s="11" t="s">
        <v>1804</v>
      </c>
      <c r="R191" t="s">
        <v>1807</v>
      </c>
      <c r="T191" t="s">
        <v>1296</v>
      </c>
    </row>
    <row r="192" spans="1:20">
      <c r="A192" t="s">
        <v>1802</v>
      </c>
      <c r="B192" t="s">
        <v>1291</v>
      </c>
      <c r="C192" t="s">
        <v>74</v>
      </c>
      <c r="D192" s="39" t="s">
        <v>1352</v>
      </c>
      <c r="E192" s="11">
        <f t="shared" si="7"/>
        <v>5</v>
      </c>
      <c r="F192" s="4">
        <f t="shared" si="8"/>
        <v>2017</v>
      </c>
      <c r="G192" t="s">
        <v>21</v>
      </c>
      <c r="I192" s="4" t="str">
        <f t="shared" si="10"/>
        <v/>
      </c>
      <c r="J192" s="4">
        <v>25.5</v>
      </c>
      <c r="K192" s="4" t="s">
        <v>312</v>
      </c>
      <c r="L192" s="4">
        <v>0</v>
      </c>
      <c r="M192" s="4" t="s">
        <v>1463</v>
      </c>
      <c r="N192" s="11" t="s">
        <v>1804</v>
      </c>
      <c r="R192" t="s">
        <v>1808</v>
      </c>
      <c r="T192" t="s">
        <v>1296</v>
      </c>
    </row>
    <row r="193" spans="1:20">
      <c r="A193" t="s">
        <v>1802</v>
      </c>
      <c r="B193" t="s">
        <v>1291</v>
      </c>
      <c r="C193" t="s">
        <v>74</v>
      </c>
      <c r="D193" s="39" t="s">
        <v>1459</v>
      </c>
      <c r="E193" s="11">
        <f t="shared" si="7"/>
        <v>9</v>
      </c>
      <c r="F193" s="4">
        <f t="shared" si="8"/>
        <v>2018</v>
      </c>
      <c r="G193" t="s">
        <v>21</v>
      </c>
      <c r="I193" s="4" t="str">
        <f t="shared" si="10"/>
        <v/>
      </c>
      <c r="J193" s="4">
        <v>25.5</v>
      </c>
      <c r="K193" s="4" t="s">
        <v>1282</v>
      </c>
      <c r="L193" s="4">
        <v>0</v>
      </c>
      <c r="M193" s="4" t="s">
        <v>1809</v>
      </c>
      <c r="N193" s="11" t="s">
        <v>1804</v>
      </c>
      <c r="R193" t="s">
        <v>1810</v>
      </c>
      <c r="T193" t="s">
        <v>1296</v>
      </c>
    </row>
    <row r="194" spans="1:20">
      <c r="A194" t="s">
        <v>1802</v>
      </c>
      <c r="B194" s="4" t="s">
        <v>1291</v>
      </c>
      <c r="C194" s="4" t="s">
        <v>74</v>
      </c>
      <c r="D194" s="39" t="s">
        <v>1793</v>
      </c>
      <c r="E194" s="11">
        <f t="shared" ref="E194:E257" si="11">MONTH(D194)</f>
        <v>4</v>
      </c>
      <c r="F194" s="4">
        <f t="shared" ref="F194:F257" si="12">YEAR(D194)</f>
        <v>2026</v>
      </c>
      <c r="G194" s="4" t="s">
        <v>21</v>
      </c>
      <c r="I194" s="4" t="str">
        <f t="shared" si="10"/>
        <v/>
      </c>
      <c r="J194" s="4">
        <v>29</v>
      </c>
      <c r="K194" s="4">
        <v>37.1</v>
      </c>
      <c r="L194" s="4">
        <v>0</v>
      </c>
      <c r="M194" s="4">
        <v>986</v>
      </c>
      <c r="N194" s="11" t="s">
        <v>1804</v>
      </c>
      <c r="R194" s="4" t="s">
        <v>1471</v>
      </c>
    </row>
    <row r="195" spans="1:20">
      <c r="A195" t="s">
        <v>679</v>
      </c>
      <c r="B195" t="s">
        <v>1291</v>
      </c>
      <c r="C195" t="s">
        <v>20</v>
      </c>
      <c r="D195" s="39" t="s">
        <v>1494</v>
      </c>
      <c r="E195" s="11">
        <f t="shared" si="11"/>
        <v>3</v>
      </c>
      <c r="F195" s="4">
        <f t="shared" si="12"/>
        <v>1986</v>
      </c>
      <c r="G195" t="s">
        <v>25</v>
      </c>
      <c r="H195" s="4">
        <v>13.5</v>
      </c>
      <c r="I195" s="4" t="s">
        <v>35</v>
      </c>
      <c r="J195" s="4">
        <v>31.75</v>
      </c>
      <c r="K195" s="4" t="s">
        <v>1811</v>
      </c>
      <c r="L195" s="4">
        <v>0</v>
      </c>
      <c r="M195" s="4" t="s">
        <v>1812</v>
      </c>
      <c r="R195" t="s">
        <v>1813</v>
      </c>
      <c r="T195" t="s">
        <v>1296</v>
      </c>
    </row>
    <row r="196" spans="1:20">
      <c r="A196" t="s">
        <v>681</v>
      </c>
      <c r="B196" t="s">
        <v>1291</v>
      </c>
      <c r="C196" t="s">
        <v>20</v>
      </c>
      <c r="D196" s="39" t="s">
        <v>1708</v>
      </c>
      <c r="E196" s="11">
        <f t="shared" si="11"/>
        <v>3</v>
      </c>
      <c r="F196" s="4">
        <f t="shared" si="12"/>
        <v>1994</v>
      </c>
      <c r="G196" t="s">
        <v>21</v>
      </c>
      <c r="H196" s="4">
        <v>22.5</v>
      </c>
      <c r="I196" s="4" t="s">
        <v>35</v>
      </c>
      <c r="J196" s="4">
        <v>32</v>
      </c>
      <c r="K196" s="4" t="s">
        <v>1814</v>
      </c>
      <c r="L196" s="4">
        <v>0</v>
      </c>
      <c r="M196" s="4" t="s">
        <v>1815</v>
      </c>
      <c r="R196" t="s">
        <v>1816</v>
      </c>
      <c r="T196" t="s">
        <v>1296</v>
      </c>
    </row>
    <row r="197" spans="1:20">
      <c r="A197" t="s">
        <v>1817</v>
      </c>
      <c r="B197" t="s">
        <v>1291</v>
      </c>
      <c r="C197" t="s">
        <v>20</v>
      </c>
      <c r="D197" s="39" t="s">
        <v>1416</v>
      </c>
      <c r="E197" s="11">
        <f t="shared" si="11"/>
        <v>3</v>
      </c>
      <c r="F197" s="4">
        <f t="shared" si="12"/>
        <v>1996</v>
      </c>
      <c r="G197" t="s">
        <v>25</v>
      </c>
      <c r="H197" s="4" t="s">
        <v>87</v>
      </c>
      <c r="I197" s="4" t="str">
        <f t="shared" ref="I197:I209" si="13">IF(ISBLANK(H197), "", "k")</f>
        <v>k</v>
      </c>
      <c r="J197" s="4">
        <v>20</v>
      </c>
      <c r="K197" s="4" t="s">
        <v>1818</v>
      </c>
      <c r="L197" s="4">
        <v>0</v>
      </c>
      <c r="M197" s="4" t="s">
        <v>1819</v>
      </c>
      <c r="R197" t="s">
        <v>607</v>
      </c>
      <c r="T197" t="s">
        <v>1296</v>
      </c>
    </row>
    <row r="198" spans="1:20">
      <c r="A198" t="s">
        <v>1817</v>
      </c>
      <c r="B198" t="s">
        <v>1291</v>
      </c>
      <c r="C198" t="s">
        <v>74</v>
      </c>
      <c r="D198" s="39" t="s">
        <v>1322</v>
      </c>
      <c r="E198" s="11">
        <f t="shared" si="11"/>
        <v>3</v>
      </c>
      <c r="F198" s="4">
        <f t="shared" si="12"/>
        <v>1998</v>
      </c>
      <c r="G198" t="s">
        <v>25</v>
      </c>
      <c r="H198" s="4" t="s">
        <v>1635</v>
      </c>
      <c r="I198" s="4" t="str">
        <f t="shared" si="13"/>
        <v>k</v>
      </c>
      <c r="J198" s="4">
        <v>22.5</v>
      </c>
      <c r="K198" s="4" t="s">
        <v>1215</v>
      </c>
      <c r="L198" s="4">
        <v>0</v>
      </c>
      <c r="M198" s="4" t="s">
        <v>1820</v>
      </c>
      <c r="T198" t="s">
        <v>1296</v>
      </c>
    </row>
    <row r="199" spans="1:20">
      <c r="A199" t="s">
        <v>1817</v>
      </c>
      <c r="B199" t="s">
        <v>1291</v>
      </c>
      <c r="C199" t="s">
        <v>74</v>
      </c>
      <c r="D199" s="39" t="s">
        <v>1647</v>
      </c>
      <c r="E199" s="11">
        <f t="shared" si="11"/>
        <v>3</v>
      </c>
      <c r="F199" s="4">
        <f t="shared" si="12"/>
        <v>2000</v>
      </c>
      <c r="G199" t="s">
        <v>25</v>
      </c>
      <c r="H199" s="4" t="s">
        <v>1622</v>
      </c>
      <c r="I199" s="4" t="str">
        <f t="shared" si="13"/>
        <v>k</v>
      </c>
      <c r="J199" s="4">
        <v>25</v>
      </c>
      <c r="K199" s="4" t="s">
        <v>988</v>
      </c>
      <c r="L199" s="4">
        <v>0</v>
      </c>
      <c r="M199" s="4" t="s">
        <v>1593</v>
      </c>
      <c r="R199" t="s">
        <v>585</v>
      </c>
      <c r="T199" t="s">
        <v>1296</v>
      </c>
    </row>
    <row r="200" spans="1:20">
      <c r="A200" t="s">
        <v>1821</v>
      </c>
      <c r="B200" t="s">
        <v>1291</v>
      </c>
      <c r="C200" t="s">
        <v>74</v>
      </c>
      <c r="D200" s="39" t="s">
        <v>1632</v>
      </c>
      <c r="E200" s="11">
        <f t="shared" si="11"/>
        <v>3</v>
      </c>
      <c r="F200" s="4">
        <f t="shared" si="12"/>
        <v>1993</v>
      </c>
      <c r="G200" t="s">
        <v>25</v>
      </c>
      <c r="H200" s="4" t="s">
        <v>1635</v>
      </c>
      <c r="I200" s="4" t="str">
        <f t="shared" si="13"/>
        <v>k</v>
      </c>
      <c r="J200" s="4">
        <v>24.7</v>
      </c>
      <c r="K200" s="4" t="s">
        <v>154</v>
      </c>
      <c r="L200" s="4">
        <v>0</v>
      </c>
      <c r="M200" s="4" t="s">
        <v>1799</v>
      </c>
      <c r="N200" s="11" t="s">
        <v>1822</v>
      </c>
      <c r="O200" t="s">
        <v>1823</v>
      </c>
      <c r="R200" t="s">
        <v>1824</v>
      </c>
      <c r="T200" t="s">
        <v>1296</v>
      </c>
    </row>
    <row r="201" spans="1:20">
      <c r="A201" t="s">
        <v>1821</v>
      </c>
      <c r="B201" t="s">
        <v>1291</v>
      </c>
      <c r="C201" t="s">
        <v>20</v>
      </c>
      <c r="D201" s="39" t="s">
        <v>1416</v>
      </c>
      <c r="E201" s="11">
        <f t="shared" si="11"/>
        <v>3</v>
      </c>
      <c r="F201" s="4">
        <f t="shared" si="12"/>
        <v>1996</v>
      </c>
      <c r="G201" t="s">
        <v>21</v>
      </c>
      <c r="H201" s="4" t="s">
        <v>1376</v>
      </c>
      <c r="I201" s="4" t="str">
        <f t="shared" si="13"/>
        <v>k</v>
      </c>
      <c r="J201" s="4">
        <v>28.5</v>
      </c>
      <c r="K201" s="4" t="s">
        <v>949</v>
      </c>
      <c r="L201" s="4">
        <v>0</v>
      </c>
      <c r="M201" s="4" t="s">
        <v>1825</v>
      </c>
      <c r="N201" s="11" t="s">
        <v>1822</v>
      </c>
      <c r="O201" t="s">
        <v>1823</v>
      </c>
      <c r="R201" t="s">
        <v>1826</v>
      </c>
      <c r="T201" t="s">
        <v>1296</v>
      </c>
    </row>
    <row r="202" spans="1:20">
      <c r="A202" t="s">
        <v>1821</v>
      </c>
      <c r="B202" t="s">
        <v>1291</v>
      </c>
      <c r="C202" t="s">
        <v>74</v>
      </c>
      <c r="D202" s="39" t="s">
        <v>1322</v>
      </c>
      <c r="E202" s="11">
        <f t="shared" si="11"/>
        <v>3</v>
      </c>
      <c r="F202" s="4">
        <f t="shared" si="12"/>
        <v>1998</v>
      </c>
      <c r="G202" t="s">
        <v>21</v>
      </c>
      <c r="H202" s="4" t="s">
        <v>137</v>
      </c>
      <c r="I202" s="4" t="str">
        <f t="shared" si="13"/>
        <v>k</v>
      </c>
      <c r="J202" s="4">
        <v>29.5</v>
      </c>
      <c r="K202" s="4" t="s">
        <v>960</v>
      </c>
      <c r="L202" s="4">
        <v>0</v>
      </c>
      <c r="M202" s="4" t="s">
        <v>1650</v>
      </c>
      <c r="N202" s="11" t="s">
        <v>1822</v>
      </c>
      <c r="O202" t="s">
        <v>1823</v>
      </c>
      <c r="R202" t="s">
        <v>1827</v>
      </c>
      <c r="T202" t="s">
        <v>1296</v>
      </c>
    </row>
    <row r="203" spans="1:20">
      <c r="A203" t="s">
        <v>1821</v>
      </c>
      <c r="B203" t="s">
        <v>1291</v>
      </c>
      <c r="C203" t="s">
        <v>74</v>
      </c>
      <c r="D203" s="39" t="s">
        <v>1715</v>
      </c>
      <c r="E203" s="11">
        <f t="shared" si="11"/>
        <v>3</v>
      </c>
      <c r="F203" s="4">
        <f t="shared" si="12"/>
        <v>2000</v>
      </c>
      <c r="G203" t="s">
        <v>21</v>
      </c>
      <c r="H203" s="4" t="s">
        <v>597</v>
      </c>
      <c r="I203" s="4" t="str">
        <f t="shared" si="13"/>
        <v>k</v>
      </c>
      <c r="J203" s="4">
        <v>29</v>
      </c>
      <c r="K203" s="4" t="s">
        <v>40</v>
      </c>
      <c r="L203" s="4">
        <v>0</v>
      </c>
      <c r="M203" s="4" t="s">
        <v>1828</v>
      </c>
      <c r="N203" s="11" t="s">
        <v>1822</v>
      </c>
      <c r="O203" t="s">
        <v>1823</v>
      </c>
      <c r="R203" t="s">
        <v>1829</v>
      </c>
      <c r="T203" t="s">
        <v>1296</v>
      </c>
    </row>
    <row r="204" spans="1:20">
      <c r="A204" t="s">
        <v>1821</v>
      </c>
      <c r="B204" t="s">
        <v>1291</v>
      </c>
      <c r="C204" t="s">
        <v>74</v>
      </c>
      <c r="D204" s="39" t="s">
        <v>1746</v>
      </c>
      <c r="E204" s="11">
        <f t="shared" si="11"/>
        <v>5</v>
      </c>
      <c r="F204" s="4">
        <f t="shared" si="12"/>
        <v>2001</v>
      </c>
      <c r="G204" t="s">
        <v>21</v>
      </c>
      <c r="H204" s="4" t="s">
        <v>893</v>
      </c>
      <c r="I204" s="4" t="str">
        <f t="shared" si="13"/>
        <v>k</v>
      </c>
      <c r="J204" s="4">
        <v>29</v>
      </c>
      <c r="K204" s="4" t="s">
        <v>182</v>
      </c>
      <c r="L204" s="4">
        <v>0</v>
      </c>
      <c r="M204" s="4" t="s">
        <v>1666</v>
      </c>
      <c r="N204" s="11" t="s">
        <v>1822</v>
      </c>
      <c r="O204" t="s">
        <v>1823</v>
      </c>
      <c r="R204" t="s">
        <v>1830</v>
      </c>
      <c r="T204" t="s">
        <v>1296</v>
      </c>
    </row>
    <row r="205" spans="1:20">
      <c r="A205" t="s">
        <v>1821</v>
      </c>
      <c r="B205" t="s">
        <v>1291</v>
      </c>
      <c r="C205" t="s">
        <v>74</v>
      </c>
      <c r="D205" s="39" t="s">
        <v>1831</v>
      </c>
      <c r="E205" s="11">
        <f t="shared" si="11"/>
        <v>5</v>
      </c>
      <c r="F205" s="4">
        <f t="shared" si="12"/>
        <v>2008</v>
      </c>
      <c r="G205" t="s">
        <v>21</v>
      </c>
      <c r="H205" s="4" t="s">
        <v>997</v>
      </c>
      <c r="I205" s="4" t="str">
        <f t="shared" si="13"/>
        <v>k</v>
      </c>
      <c r="J205" s="4">
        <v>31.2</v>
      </c>
      <c r="K205" s="4" t="s">
        <v>1121</v>
      </c>
      <c r="L205" s="4">
        <v>0</v>
      </c>
      <c r="M205" s="4" t="s">
        <v>1832</v>
      </c>
      <c r="N205" s="11" t="s">
        <v>1822</v>
      </c>
      <c r="O205" t="s">
        <v>1823</v>
      </c>
      <c r="R205" t="s">
        <v>1662</v>
      </c>
      <c r="T205" t="s">
        <v>1296</v>
      </c>
    </row>
    <row r="206" spans="1:20">
      <c r="A206" t="s">
        <v>1821</v>
      </c>
      <c r="B206" t="s">
        <v>1291</v>
      </c>
      <c r="C206" t="s">
        <v>74</v>
      </c>
      <c r="D206" s="39" t="s">
        <v>1535</v>
      </c>
      <c r="E206" s="11">
        <f t="shared" si="11"/>
        <v>5</v>
      </c>
      <c r="F206" s="4">
        <f t="shared" si="12"/>
        <v>2010</v>
      </c>
      <c r="G206" t="s">
        <v>21</v>
      </c>
      <c r="H206" s="4" t="s">
        <v>742</v>
      </c>
      <c r="I206" s="4" t="str">
        <f t="shared" si="13"/>
        <v>k</v>
      </c>
      <c r="J206" s="4">
        <v>31</v>
      </c>
      <c r="K206" s="4" t="s">
        <v>227</v>
      </c>
      <c r="L206" s="4">
        <v>0</v>
      </c>
      <c r="M206" s="4" t="s">
        <v>1833</v>
      </c>
      <c r="N206" s="11" t="s">
        <v>1822</v>
      </c>
      <c r="O206" t="s">
        <v>1823</v>
      </c>
      <c r="R206" t="s">
        <v>1834</v>
      </c>
      <c r="T206" t="s">
        <v>1296</v>
      </c>
    </row>
    <row r="207" spans="1:20">
      <c r="A207" t="s">
        <v>1821</v>
      </c>
      <c r="B207" t="s">
        <v>1291</v>
      </c>
      <c r="C207" t="s">
        <v>74</v>
      </c>
      <c r="D207" s="39" t="s">
        <v>1561</v>
      </c>
      <c r="E207" s="11">
        <f t="shared" si="11"/>
        <v>5</v>
      </c>
      <c r="F207" s="4">
        <f t="shared" si="12"/>
        <v>2011</v>
      </c>
      <c r="G207" t="s">
        <v>21</v>
      </c>
      <c r="H207" s="4" t="s">
        <v>293</v>
      </c>
      <c r="I207" s="4" t="str">
        <f t="shared" si="13"/>
        <v>k</v>
      </c>
      <c r="J207" s="4">
        <v>31.6</v>
      </c>
      <c r="K207" s="4" t="s">
        <v>1393</v>
      </c>
      <c r="L207" s="4">
        <v>0</v>
      </c>
      <c r="M207" s="4" t="s">
        <v>1835</v>
      </c>
      <c r="N207" s="11" t="s">
        <v>1822</v>
      </c>
      <c r="O207" t="s">
        <v>1823</v>
      </c>
      <c r="R207" t="s">
        <v>1836</v>
      </c>
      <c r="T207" t="s">
        <v>1296</v>
      </c>
    </row>
    <row r="208" spans="1:20">
      <c r="A208" t="s">
        <v>1837</v>
      </c>
      <c r="B208" t="s">
        <v>1291</v>
      </c>
      <c r="C208" t="s">
        <v>20</v>
      </c>
      <c r="D208" s="39" t="s">
        <v>859</v>
      </c>
      <c r="E208" s="11">
        <f t="shared" si="11"/>
        <v>5</v>
      </c>
      <c r="F208" s="4">
        <f t="shared" si="12"/>
        <v>2016</v>
      </c>
      <c r="G208" t="s">
        <v>25</v>
      </c>
      <c r="I208" s="4" t="str">
        <f t="shared" si="13"/>
        <v/>
      </c>
      <c r="J208" s="4">
        <v>26</v>
      </c>
      <c r="K208" s="4" t="s">
        <v>444</v>
      </c>
      <c r="L208" s="4">
        <v>0</v>
      </c>
      <c r="M208" s="4" t="s">
        <v>1838</v>
      </c>
      <c r="N208" s="11" t="s">
        <v>1839</v>
      </c>
      <c r="R208" t="s">
        <v>1840</v>
      </c>
      <c r="T208" t="s">
        <v>1296</v>
      </c>
    </row>
    <row r="209" spans="1:20">
      <c r="A209" t="s">
        <v>1837</v>
      </c>
      <c r="B209" t="s">
        <v>1291</v>
      </c>
      <c r="C209" t="s">
        <v>74</v>
      </c>
      <c r="D209" s="39" t="s">
        <v>1455</v>
      </c>
      <c r="E209" s="11">
        <f t="shared" si="11"/>
        <v>5</v>
      </c>
      <c r="F209" s="4">
        <f t="shared" si="12"/>
        <v>2017</v>
      </c>
      <c r="G209" t="s">
        <v>25</v>
      </c>
      <c r="I209" s="4" t="str">
        <f t="shared" si="13"/>
        <v/>
      </c>
      <c r="J209" s="4">
        <v>27.3</v>
      </c>
      <c r="K209" s="4" t="s">
        <v>933</v>
      </c>
      <c r="L209" s="4">
        <v>0</v>
      </c>
      <c r="M209" s="4" t="s">
        <v>1825</v>
      </c>
      <c r="N209" s="11" t="s">
        <v>1839</v>
      </c>
      <c r="R209" t="s">
        <v>1841</v>
      </c>
      <c r="T209" t="s">
        <v>1296</v>
      </c>
    </row>
    <row r="210" spans="1:20">
      <c r="A210" t="s">
        <v>1842</v>
      </c>
      <c r="B210" t="s">
        <v>1291</v>
      </c>
      <c r="C210" t="s">
        <v>20</v>
      </c>
      <c r="D210" s="39" t="s">
        <v>1708</v>
      </c>
      <c r="E210" s="11">
        <f t="shared" si="11"/>
        <v>3</v>
      </c>
      <c r="F210" s="4">
        <f t="shared" si="12"/>
        <v>1994</v>
      </c>
      <c r="G210" t="s">
        <v>25</v>
      </c>
      <c r="H210" s="4">
        <v>9.5</v>
      </c>
      <c r="I210" s="4" t="s">
        <v>35</v>
      </c>
      <c r="J210" s="4">
        <v>26.4</v>
      </c>
      <c r="K210" s="4" t="s">
        <v>842</v>
      </c>
      <c r="L210" s="4">
        <v>0</v>
      </c>
      <c r="M210" s="4" t="s">
        <v>1843</v>
      </c>
      <c r="N210" s="11" t="s">
        <v>1844</v>
      </c>
      <c r="R210" t="s">
        <v>1319</v>
      </c>
      <c r="T210" t="s">
        <v>1296</v>
      </c>
    </row>
    <row r="211" spans="1:20">
      <c r="A211" t="s">
        <v>1842</v>
      </c>
      <c r="B211" t="s">
        <v>1291</v>
      </c>
      <c r="C211" t="s">
        <v>74</v>
      </c>
      <c r="D211" s="39" t="s">
        <v>1320</v>
      </c>
      <c r="E211" s="11">
        <f t="shared" si="11"/>
        <v>3</v>
      </c>
      <c r="F211" s="4">
        <f t="shared" si="12"/>
        <v>1996</v>
      </c>
      <c r="G211" t="s">
        <v>25</v>
      </c>
      <c r="H211" s="4">
        <v>11.5</v>
      </c>
      <c r="I211" s="4" t="s">
        <v>35</v>
      </c>
      <c r="J211" s="4">
        <v>28.5</v>
      </c>
      <c r="K211" s="4" t="s">
        <v>206</v>
      </c>
      <c r="L211" s="4">
        <v>0</v>
      </c>
      <c r="M211" s="4" t="s">
        <v>1666</v>
      </c>
      <c r="N211" s="11" t="s">
        <v>1844</v>
      </c>
      <c r="T211" t="s">
        <v>1296</v>
      </c>
    </row>
    <row r="212" spans="1:20">
      <c r="A212" t="s">
        <v>1842</v>
      </c>
      <c r="B212" t="s">
        <v>1291</v>
      </c>
      <c r="C212" t="s">
        <v>74</v>
      </c>
      <c r="D212" s="39" t="s">
        <v>1845</v>
      </c>
      <c r="E212" s="11">
        <f t="shared" si="11"/>
        <v>6</v>
      </c>
      <c r="F212" s="4">
        <f t="shared" si="12"/>
        <v>2001</v>
      </c>
      <c r="G212" t="s">
        <v>25</v>
      </c>
      <c r="H212" s="4">
        <v>16.8</v>
      </c>
      <c r="I212" s="4" t="s">
        <v>35</v>
      </c>
      <c r="J212" s="4">
        <v>32</v>
      </c>
      <c r="K212" s="4" t="s">
        <v>828</v>
      </c>
      <c r="L212" s="4">
        <v>0</v>
      </c>
      <c r="N212" s="11" t="s">
        <v>1844</v>
      </c>
      <c r="R212" t="s">
        <v>1846</v>
      </c>
      <c r="T212" t="s">
        <v>1296</v>
      </c>
    </row>
    <row r="213" spans="1:20">
      <c r="A213" t="s">
        <v>1842</v>
      </c>
      <c r="B213" t="s">
        <v>1291</v>
      </c>
      <c r="C213" t="s">
        <v>74</v>
      </c>
      <c r="D213" s="39" t="s">
        <v>1847</v>
      </c>
      <c r="E213" s="11">
        <f t="shared" si="11"/>
        <v>7</v>
      </c>
      <c r="F213" s="4">
        <f t="shared" si="12"/>
        <v>2002</v>
      </c>
      <c r="G213" t="s">
        <v>25</v>
      </c>
      <c r="H213" s="4">
        <v>17.8</v>
      </c>
      <c r="I213" s="4" t="s">
        <v>35</v>
      </c>
      <c r="J213" s="4">
        <v>32</v>
      </c>
      <c r="K213" s="4" t="s">
        <v>1397</v>
      </c>
      <c r="L213" s="4">
        <v>0</v>
      </c>
      <c r="M213" s="4" t="s">
        <v>1848</v>
      </c>
      <c r="N213" s="11" t="s">
        <v>1844</v>
      </c>
      <c r="R213" t="s">
        <v>1849</v>
      </c>
      <c r="T213" t="s">
        <v>1296</v>
      </c>
    </row>
    <row r="214" spans="1:20">
      <c r="A214" t="s">
        <v>1842</v>
      </c>
      <c r="B214" t="s">
        <v>1291</v>
      </c>
      <c r="C214" t="s">
        <v>74</v>
      </c>
      <c r="D214" s="39" t="s">
        <v>1380</v>
      </c>
      <c r="E214" s="11">
        <f t="shared" si="11"/>
        <v>5</v>
      </c>
      <c r="F214" s="4">
        <f t="shared" si="12"/>
        <v>2004</v>
      </c>
      <c r="G214" t="s">
        <v>25</v>
      </c>
      <c r="H214" s="4">
        <v>19.7</v>
      </c>
      <c r="I214" s="4" t="s">
        <v>35</v>
      </c>
      <c r="J214" s="4">
        <v>32.5</v>
      </c>
      <c r="K214" s="4" t="s">
        <v>1158</v>
      </c>
      <c r="L214" s="4">
        <v>0</v>
      </c>
      <c r="M214" s="4" t="s">
        <v>1850</v>
      </c>
      <c r="N214" s="11" t="s">
        <v>1844</v>
      </c>
      <c r="R214" t="s">
        <v>1851</v>
      </c>
      <c r="T214" t="s">
        <v>1296</v>
      </c>
    </row>
    <row r="215" spans="1:20">
      <c r="A215" t="s">
        <v>1842</v>
      </c>
      <c r="B215" t="s">
        <v>1291</v>
      </c>
      <c r="C215" t="s">
        <v>74</v>
      </c>
      <c r="D215" s="39" t="s">
        <v>1429</v>
      </c>
      <c r="E215" s="11">
        <f t="shared" si="11"/>
        <v>3</v>
      </c>
      <c r="F215" s="4">
        <f t="shared" si="12"/>
        <v>2008</v>
      </c>
      <c r="G215" t="s">
        <v>25</v>
      </c>
      <c r="H215" s="4">
        <v>23.5</v>
      </c>
      <c r="I215" s="4" t="s">
        <v>35</v>
      </c>
      <c r="J215" s="4">
        <v>33.200000000000003</v>
      </c>
      <c r="K215" s="4" t="s">
        <v>1712</v>
      </c>
      <c r="L215" s="4">
        <v>0</v>
      </c>
      <c r="M215" s="4" t="s">
        <v>1500</v>
      </c>
      <c r="N215" s="11" t="s">
        <v>1844</v>
      </c>
      <c r="R215" t="s">
        <v>1852</v>
      </c>
      <c r="T215" t="s">
        <v>1296</v>
      </c>
    </row>
    <row r="216" spans="1:20">
      <c r="A216" t="s">
        <v>1842</v>
      </c>
      <c r="B216" t="s">
        <v>1291</v>
      </c>
      <c r="C216" t="s">
        <v>74</v>
      </c>
      <c r="D216" s="39" t="s">
        <v>1556</v>
      </c>
      <c r="E216" s="11">
        <f t="shared" si="11"/>
        <v>5</v>
      </c>
      <c r="F216" s="4">
        <f t="shared" si="12"/>
        <v>2010</v>
      </c>
      <c r="G216" t="s">
        <v>25</v>
      </c>
      <c r="H216" s="4">
        <v>25.7</v>
      </c>
      <c r="I216" s="4" t="s">
        <v>35</v>
      </c>
      <c r="J216" s="4">
        <v>34</v>
      </c>
      <c r="K216" s="4" t="s">
        <v>341</v>
      </c>
      <c r="L216" s="4">
        <v>0</v>
      </c>
      <c r="M216" s="4" t="s">
        <v>1853</v>
      </c>
      <c r="N216" s="11" t="s">
        <v>1844</v>
      </c>
      <c r="R216" t="s">
        <v>1854</v>
      </c>
      <c r="T216" t="s">
        <v>1296</v>
      </c>
    </row>
    <row r="217" spans="1:20">
      <c r="A217" t="s">
        <v>1855</v>
      </c>
      <c r="B217" t="s">
        <v>1291</v>
      </c>
      <c r="C217" t="s">
        <v>20</v>
      </c>
      <c r="D217" s="39" t="s">
        <v>1378</v>
      </c>
      <c r="E217" s="11">
        <f t="shared" si="11"/>
        <v>5</v>
      </c>
      <c r="F217" s="4">
        <f t="shared" si="12"/>
        <v>2002</v>
      </c>
      <c r="G217" t="s">
        <v>21</v>
      </c>
      <c r="H217" s="4">
        <v>7.8</v>
      </c>
      <c r="I217" s="4" t="str">
        <f t="shared" ref="I217:I232" si="14">IF(ISBLANK(H217), "", "k")</f>
        <v>k</v>
      </c>
      <c r="J217" s="4">
        <v>22</v>
      </c>
      <c r="K217" s="4" t="s">
        <v>1856</v>
      </c>
      <c r="L217" s="4">
        <v>0</v>
      </c>
      <c r="M217" s="4" t="s">
        <v>1857</v>
      </c>
      <c r="N217" s="11" t="s">
        <v>1858</v>
      </c>
      <c r="R217" t="s">
        <v>1859</v>
      </c>
      <c r="T217" t="s">
        <v>1296</v>
      </c>
    </row>
    <row r="218" spans="1:20">
      <c r="A218" t="s">
        <v>1855</v>
      </c>
      <c r="B218" t="s">
        <v>1291</v>
      </c>
      <c r="C218" t="s">
        <v>74</v>
      </c>
      <c r="D218" s="39" t="s">
        <v>34</v>
      </c>
      <c r="E218" s="11">
        <f t="shared" si="11"/>
        <v>5</v>
      </c>
      <c r="F218" s="4">
        <f t="shared" si="12"/>
        <v>2003</v>
      </c>
      <c r="G218" t="s">
        <v>21</v>
      </c>
      <c r="H218" s="4">
        <v>8.6999999999999993</v>
      </c>
      <c r="I218" s="4" t="str">
        <f t="shared" si="14"/>
        <v>k</v>
      </c>
      <c r="J218" s="4">
        <v>21</v>
      </c>
      <c r="K218" s="4" t="s">
        <v>806</v>
      </c>
      <c r="L218" s="4">
        <v>0</v>
      </c>
      <c r="M218" s="4" t="s">
        <v>1377</v>
      </c>
      <c r="N218" s="11" t="s">
        <v>1858</v>
      </c>
      <c r="R218" t="s">
        <v>1860</v>
      </c>
      <c r="T218" t="s">
        <v>1296</v>
      </c>
    </row>
    <row r="219" spans="1:20">
      <c r="A219" t="s">
        <v>1855</v>
      </c>
      <c r="B219" t="s">
        <v>1291</v>
      </c>
      <c r="C219" t="s">
        <v>74</v>
      </c>
      <c r="D219" s="39" t="s">
        <v>1674</v>
      </c>
      <c r="E219" s="11">
        <f t="shared" si="11"/>
        <v>5</v>
      </c>
      <c r="F219" s="4">
        <f t="shared" si="12"/>
        <v>2004</v>
      </c>
      <c r="G219" t="s">
        <v>21</v>
      </c>
      <c r="H219" s="4">
        <v>9.6999999999999993</v>
      </c>
      <c r="I219" s="4" t="str">
        <f t="shared" si="14"/>
        <v>k</v>
      </c>
      <c r="J219" s="4">
        <v>22.6</v>
      </c>
      <c r="K219" s="4" t="s">
        <v>1861</v>
      </c>
      <c r="L219" s="4">
        <v>0</v>
      </c>
      <c r="M219" s="4" t="s">
        <v>1857</v>
      </c>
      <c r="N219" s="11" t="s">
        <v>1858</v>
      </c>
      <c r="R219" t="s">
        <v>1862</v>
      </c>
      <c r="T219" t="s">
        <v>1296</v>
      </c>
    </row>
    <row r="220" spans="1:20">
      <c r="A220" t="s">
        <v>1855</v>
      </c>
      <c r="B220" t="s">
        <v>1291</v>
      </c>
      <c r="C220" t="s">
        <v>74</v>
      </c>
      <c r="D220" s="39" t="s">
        <v>1863</v>
      </c>
      <c r="E220" s="11">
        <f t="shared" si="11"/>
        <v>4</v>
      </c>
      <c r="F220" s="4">
        <f t="shared" si="12"/>
        <v>2010</v>
      </c>
      <c r="G220" t="s">
        <v>21</v>
      </c>
      <c r="H220" s="4">
        <v>15.6</v>
      </c>
      <c r="I220" s="4" t="str">
        <f t="shared" si="14"/>
        <v>k</v>
      </c>
      <c r="J220" s="4">
        <v>25.6</v>
      </c>
      <c r="K220" s="4" t="s">
        <v>919</v>
      </c>
      <c r="L220" s="4">
        <v>0</v>
      </c>
      <c r="M220" s="4" t="s">
        <v>1381</v>
      </c>
      <c r="N220" s="11" t="s">
        <v>1858</v>
      </c>
      <c r="R220" t="s">
        <v>1864</v>
      </c>
      <c r="T220" t="s">
        <v>1296</v>
      </c>
    </row>
    <row r="221" spans="1:20">
      <c r="A221" t="s">
        <v>1855</v>
      </c>
      <c r="B221" t="s">
        <v>1291</v>
      </c>
      <c r="C221" t="s">
        <v>74</v>
      </c>
      <c r="D221" s="39" t="s">
        <v>1346</v>
      </c>
      <c r="E221" s="11">
        <f t="shared" si="11"/>
        <v>5</v>
      </c>
      <c r="F221" s="4">
        <f t="shared" si="12"/>
        <v>2015</v>
      </c>
      <c r="G221" t="s">
        <v>21</v>
      </c>
      <c r="H221" s="4">
        <v>20.7</v>
      </c>
      <c r="I221" s="4" t="str">
        <f t="shared" si="14"/>
        <v>k</v>
      </c>
      <c r="J221" s="4">
        <v>27.3</v>
      </c>
      <c r="K221" s="4" t="s">
        <v>154</v>
      </c>
      <c r="L221" s="4">
        <v>0</v>
      </c>
      <c r="M221" s="4" t="s">
        <v>1381</v>
      </c>
      <c r="N221" s="11" t="s">
        <v>1858</v>
      </c>
      <c r="R221" t="s">
        <v>1865</v>
      </c>
      <c r="T221" t="s">
        <v>1296</v>
      </c>
    </row>
    <row r="222" spans="1:20">
      <c r="A222" t="s">
        <v>1855</v>
      </c>
      <c r="B222" t="s">
        <v>1291</v>
      </c>
      <c r="C222" t="s">
        <v>74</v>
      </c>
      <c r="D222" s="39" t="s">
        <v>1590</v>
      </c>
      <c r="E222" s="11">
        <f t="shared" si="11"/>
        <v>5</v>
      </c>
      <c r="F222" s="4">
        <f t="shared" si="12"/>
        <v>2016</v>
      </c>
      <c r="G222" t="s">
        <v>21</v>
      </c>
      <c r="H222" s="4">
        <v>21.7</v>
      </c>
      <c r="I222" s="4" t="str">
        <f t="shared" si="14"/>
        <v>k</v>
      </c>
      <c r="J222" s="4">
        <v>28.1</v>
      </c>
      <c r="K222" s="4" t="s">
        <v>58</v>
      </c>
      <c r="L222" s="4">
        <v>0</v>
      </c>
      <c r="M222" s="4" t="s">
        <v>1866</v>
      </c>
      <c r="N222" s="11" t="s">
        <v>1858</v>
      </c>
      <c r="Q222">
        <v>48</v>
      </c>
      <c r="R222" t="s">
        <v>1867</v>
      </c>
      <c r="T222" t="s">
        <v>1296</v>
      </c>
    </row>
    <row r="223" spans="1:20">
      <c r="A223" t="s">
        <v>1868</v>
      </c>
      <c r="B223" t="s">
        <v>1291</v>
      </c>
      <c r="C223" t="s">
        <v>20</v>
      </c>
      <c r="D223" s="39" t="s">
        <v>1346</v>
      </c>
      <c r="E223" s="11">
        <f t="shared" si="11"/>
        <v>5</v>
      </c>
      <c r="F223" s="4">
        <f t="shared" si="12"/>
        <v>2015</v>
      </c>
      <c r="G223" t="s">
        <v>21</v>
      </c>
      <c r="H223" s="4" t="s">
        <v>654</v>
      </c>
      <c r="I223" s="4" t="str">
        <f t="shared" si="14"/>
        <v>k</v>
      </c>
      <c r="J223" s="4">
        <v>19</v>
      </c>
      <c r="K223" s="4" t="s">
        <v>1869</v>
      </c>
      <c r="L223" s="4">
        <v>0</v>
      </c>
      <c r="M223" s="4" t="s">
        <v>1870</v>
      </c>
      <c r="N223" s="11" t="s">
        <v>1871</v>
      </c>
      <c r="R223" t="s">
        <v>1872</v>
      </c>
      <c r="T223" t="s">
        <v>1296</v>
      </c>
    </row>
    <row r="224" spans="1:20">
      <c r="A224" t="s">
        <v>1868</v>
      </c>
      <c r="B224" t="s">
        <v>1291</v>
      </c>
      <c r="C224" t="s">
        <v>74</v>
      </c>
      <c r="D224" s="39" t="s">
        <v>839</v>
      </c>
      <c r="E224" s="11">
        <f t="shared" si="11"/>
        <v>5</v>
      </c>
      <c r="F224" s="4">
        <f t="shared" si="12"/>
        <v>2016</v>
      </c>
      <c r="G224" t="s">
        <v>21</v>
      </c>
      <c r="H224" s="4" t="s">
        <v>482</v>
      </c>
      <c r="I224" s="4" t="str">
        <f t="shared" si="14"/>
        <v>k</v>
      </c>
      <c r="J224" s="4">
        <v>21</v>
      </c>
      <c r="K224" s="4" t="s">
        <v>1181</v>
      </c>
      <c r="L224" s="4">
        <v>0</v>
      </c>
      <c r="M224" s="4" t="s">
        <v>1873</v>
      </c>
      <c r="N224" s="11" t="s">
        <v>1871</v>
      </c>
      <c r="R224" t="s">
        <v>1874</v>
      </c>
      <c r="T224" t="s">
        <v>1296</v>
      </c>
    </row>
    <row r="225" spans="1:20">
      <c r="A225" t="s">
        <v>1868</v>
      </c>
      <c r="B225" t="s">
        <v>1291</v>
      </c>
      <c r="C225" t="s">
        <v>74</v>
      </c>
      <c r="D225" s="39" t="s">
        <v>1352</v>
      </c>
      <c r="E225" s="11">
        <f t="shared" si="11"/>
        <v>5</v>
      </c>
      <c r="F225" s="4">
        <f t="shared" si="12"/>
        <v>2017</v>
      </c>
      <c r="G225" t="s">
        <v>21</v>
      </c>
      <c r="H225" s="4" t="s">
        <v>682</v>
      </c>
      <c r="I225" s="4" t="str">
        <f t="shared" si="14"/>
        <v>k</v>
      </c>
      <c r="J225" s="4">
        <v>22.1</v>
      </c>
      <c r="K225" s="4" t="s">
        <v>1875</v>
      </c>
      <c r="L225" s="4">
        <v>0</v>
      </c>
      <c r="M225" s="4" t="s">
        <v>1876</v>
      </c>
      <c r="N225" s="11" t="s">
        <v>1871</v>
      </c>
      <c r="R225" t="s">
        <v>1877</v>
      </c>
      <c r="T225" t="s">
        <v>1296</v>
      </c>
    </row>
    <row r="226" spans="1:20">
      <c r="A226" t="s">
        <v>1868</v>
      </c>
      <c r="B226" t="s">
        <v>1291</v>
      </c>
      <c r="C226" t="s">
        <v>74</v>
      </c>
      <c r="D226" s="39" t="s">
        <v>1878</v>
      </c>
      <c r="E226" s="11">
        <f t="shared" si="11"/>
        <v>5</v>
      </c>
      <c r="F226" s="4">
        <f t="shared" si="12"/>
        <v>2019</v>
      </c>
      <c r="G226" t="s">
        <v>21</v>
      </c>
      <c r="H226" s="4" t="s">
        <v>477</v>
      </c>
      <c r="I226" s="4" t="str">
        <f t="shared" si="14"/>
        <v>k</v>
      </c>
      <c r="J226" s="4">
        <v>26</v>
      </c>
      <c r="K226" s="4" t="s">
        <v>1879</v>
      </c>
      <c r="L226" s="4">
        <v>0</v>
      </c>
      <c r="M226" s="4" t="s">
        <v>1880</v>
      </c>
      <c r="N226" s="11" t="s">
        <v>1871</v>
      </c>
      <c r="R226" t="s">
        <v>1881</v>
      </c>
      <c r="T226" t="s">
        <v>1296</v>
      </c>
    </row>
    <row r="227" spans="1:20">
      <c r="A227" t="s">
        <v>1868</v>
      </c>
      <c r="B227" t="s">
        <v>1291</v>
      </c>
      <c r="C227" t="s">
        <v>74</v>
      </c>
      <c r="D227" s="39" t="s">
        <v>1211</v>
      </c>
      <c r="E227" s="11">
        <f t="shared" si="11"/>
        <v>5</v>
      </c>
      <c r="F227" s="4">
        <f t="shared" si="12"/>
        <v>2021</v>
      </c>
      <c r="G227" t="s">
        <v>21</v>
      </c>
      <c r="H227" s="4">
        <v>12.7</v>
      </c>
      <c r="I227" s="4" t="str">
        <f t="shared" si="14"/>
        <v>k</v>
      </c>
      <c r="J227" s="4">
        <v>27.1</v>
      </c>
      <c r="K227" s="4" t="s">
        <v>378</v>
      </c>
      <c r="L227" s="4">
        <v>0</v>
      </c>
      <c r="M227" s="4" t="s">
        <v>1739</v>
      </c>
      <c r="N227" s="11" t="s">
        <v>1871</v>
      </c>
      <c r="Q227" t="s">
        <v>1882</v>
      </c>
      <c r="R227" t="s">
        <v>1883</v>
      </c>
    </row>
    <row r="228" spans="1:20">
      <c r="A228" t="s">
        <v>1868</v>
      </c>
      <c r="B228" s="4" t="s">
        <v>1291</v>
      </c>
      <c r="C228" s="4" t="s">
        <v>74</v>
      </c>
      <c r="D228" s="39" t="s">
        <v>1793</v>
      </c>
      <c r="E228" s="11">
        <f t="shared" si="11"/>
        <v>4</v>
      </c>
      <c r="F228" s="4">
        <f t="shared" si="12"/>
        <v>2026</v>
      </c>
      <c r="G228" s="4" t="s">
        <v>21</v>
      </c>
      <c r="H228" s="4">
        <v>16.600000000000001</v>
      </c>
      <c r="I228" s="4" t="str">
        <f t="shared" si="14"/>
        <v>k</v>
      </c>
      <c r="J228" s="4">
        <v>29.5</v>
      </c>
      <c r="K228" s="4">
        <v>40</v>
      </c>
      <c r="L228" s="4">
        <v>0</v>
      </c>
      <c r="N228" s="11">
        <v>8259979</v>
      </c>
      <c r="R228" s="4" t="s">
        <v>1884</v>
      </c>
    </row>
    <row r="229" spans="1:20">
      <c r="A229" t="s">
        <v>1885</v>
      </c>
      <c r="B229" t="s">
        <v>1291</v>
      </c>
      <c r="C229" t="s">
        <v>20</v>
      </c>
      <c r="D229" s="39" t="s">
        <v>1346</v>
      </c>
      <c r="E229" s="11">
        <f t="shared" si="11"/>
        <v>5</v>
      </c>
      <c r="F229" s="4">
        <f t="shared" si="12"/>
        <v>2015</v>
      </c>
      <c r="G229" t="s">
        <v>103</v>
      </c>
      <c r="H229" s="4" t="s">
        <v>1456</v>
      </c>
      <c r="I229" s="4" t="str">
        <f t="shared" si="14"/>
        <v>k</v>
      </c>
      <c r="J229" s="4">
        <v>17.899999999999999</v>
      </c>
      <c r="K229" s="4" t="s">
        <v>1886</v>
      </c>
      <c r="L229" s="4">
        <v>0</v>
      </c>
      <c r="M229" s="4" t="s">
        <v>1887</v>
      </c>
      <c r="R229" t="s">
        <v>1888</v>
      </c>
      <c r="T229" t="s">
        <v>1296</v>
      </c>
    </row>
    <row r="230" spans="1:20">
      <c r="A230" t="s">
        <v>1889</v>
      </c>
      <c r="B230" t="s">
        <v>1291</v>
      </c>
      <c r="C230" t="s">
        <v>20</v>
      </c>
      <c r="D230" s="39" t="s">
        <v>1346</v>
      </c>
      <c r="E230" s="11">
        <f t="shared" si="11"/>
        <v>5</v>
      </c>
      <c r="F230" s="4">
        <f t="shared" si="12"/>
        <v>2015</v>
      </c>
      <c r="G230" t="s">
        <v>103</v>
      </c>
      <c r="H230" s="4" t="s">
        <v>1444</v>
      </c>
      <c r="I230" s="4" t="str">
        <f t="shared" si="14"/>
        <v>k</v>
      </c>
      <c r="J230" s="4">
        <v>15.2</v>
      </c>
      <c r="K230" s="4" t="s">
        <v>1890</v>
      </c>
      <c r="L230" s="4">
        <v>0</v>
      </c>
      <c r="M230" s="4" t="s">
        <v>1891</v>
      </c>
      <c r="N230" s="11" t="s">
        <v>1892</v>
      </c>
      <c r="R230" t="s">
        <v>1893</v>
      </c>
      <c r="T230" t="s">
        <v>1296</v>
      </c>
    </row>
    <row r="231" spans="1:20">
      <c r="A231" t="s">
        <v>1889</v>
      </c>
      <c r="B231" t="s">
        <v>1291</v>
      </c>
      <c r="C231" t="s">
        <v>74</v>
      </c>
      <c r="D231" s="39" t="s">
        <v>1352</v>
      </c>
      <c r="E231" s="11">
        <f t="shared" si="11"/>
        <v>5</v>
      </c>
      <c r="F231" s="4">
        <f t="shared" si="12"/>
        <v>2017</v>
      </c>
      <c r="G231" t="s">
        <v>25</v>
      </c>
      <c r="H231" s="4" t="s">
        <v>1456</v>
      </c>
      <c r="I231" s="4" t="str">
        <f t="shared" si="14"/>
        <v>k</v>
      </c>
      <c r="J231" s="4">
        <v>18.100000000000001</v>
      </c>
      <c r="K231" s="4" t="s">
        <v>150</v>
      </c>
      <c r="L231" s="4">
        <v>0</v>
      </c>
      <c r="M231" s="4" t="s">
        <v>1894</v>
      </c>
      <c r="N231" s="11" t="s">
        <v>1892</v>
      </c>
      <c r="R231" t="s">
        <v>1895</v>
      </c>
      <c r="T231" t="s">
        <v>1296</v>
      </c>
    </row>
    <row r="232" spans="1:20">
      <c r="A232" t="s">
        <v>1889</v>
      </c>
      <c r="B232" s="4" t="s">
        <v>1291</v>
      </c>
      <c r="C232" s="4" t="s">
        <v>74</v>
      </c>
      <c r="D232" s="39" t="s">
        <v>1793</v>
      </c>
      <c r="E232" s="11">
        <f t="shared" si="11"/>
        <v>4</v>
      </c>
      <c r="F232" s="4">
        <f t="shared" si="12"/>
        <v>2026</v>
      </c>
      <c r="G232" s="4" t="s">
        <v>25</v>
      </c>
      <c r="H232" s="4">
        <v>13.6</v>
      </c>
      <c r="I232" s="4" t="str">
        <f t="shared" si="14"/>
        <v>k</v>
      </c>
      <c r="J232" s="4">
        <v>30.5</v>
      </c>
      <c r="K232" s="13">
        <v>40.6</v>
      </c>
      <c r="L232" s="4">
        <v>0</v>
      </c>
      <c r="M232" s="4">
        <v>1170</v>
      </c>
      <c r="N232" s="11" t="s">
        <v>1892</v>
      </c>
      <c r="R232" s="4" t="s">
        <v>1896</v>
      </c>
    </row>
    <row r="233" spans="1:20">
      <c r="A233" t="s">
        <v>686</v>
      </c>
      <c r="B233" t="s">
        <v>1291</v>
      </c>
      <c r="C233" t="s">
        <v>20</v>
      </c>
      <c r="D233" s="39" t="s">
        <v>1494</v>
      </c>
      <c r="E233" s="11">
        <f t="shared" si="11"/>
        <v>3</v>
      </c>
      <c r="F233" s="4">
        <f t="shared" si="12"/>
        <v>1986</v>
      </c>
      <c r="G233" t="s">
        <v>25</v>
      </c>
      <c r="H233" s="4">
        <v>7.5</v>
      </c>
      <c r="I233" s="4" t="s">
        <v>35</v>
      </c>
      <c r="J233" s="4">
        <v>23.18</v>
      </c>
      <c r="K233" s="4" t="s">
        <v>1897</v>
      </c>
      <c r="L233" s="4">
        <v>0</v>
      </c>
      <c r="M233" s="4" t="s">
        <v>1591</v>
      </c>
      <c r="R233" t="s">
        <v>1898</v>
      </c>
      <c r="T233" t="s">
        <v>1296</v>
      </c>
    </row>
    <row r="234" spans="1:20">
      <c r="A234" t="s">
        <v>686</v>
      </c>
      <c r="B234" t="s">
        <v>1291</v>
      </c>
      <c r="C234" t="s">
        <v>74</v>
      </c>
      <c r="D234" s="39" t="s">
        <v>1322</v>
      </c>
      <c r="E234" s="11">
        <f t="shared" si="11"/>
        <v>3</v>
      </c>
      <c r="F234" s="4">
        <f t="shared" si="12"/>
        <v>1998</v>
      </c>
      <c r="G234" t="s">
        <v>25</v>
      </c>
      <c r="H234" s="4">
        <v>19.5</v>
      </c>
      <c r="I234" s="4" t="s">
        <v>35</v>
      </c>
      <c r="J234" s="4">
        <v>24.5</v>
      </c>
      <c r="K234" s="4" t="s">
        <v>264</v>
      </c>
      <c r="L234" s="4">
        <v>0</v>
      </c>
      <c r="M234" s="4" t="s">
        <v>1321</v>
      </c>
      <c r="R234" t="s">
        <v>1899</v>
      </c>
      <c r="T234" t="s">
        <v>1296</v>
      </c>
    </row>
    <row r="235" spans="1:20">
      <c r="A235" t="s">
        <v>686</v>
      </c>
      <c r="B235" t="s">
        <v>1291</v>
      </c>
      <c r="C235" t="s">
        <v>74</v>
      </c>
      <c r="D235" s="39" t="s">
        <v>1729</v>
      </c>
      <c r="E235" s="11">
        <f t="shared" si="11"/>
        <v>6</v>
      </c>
      <c r="F235" s="4">
        <f t="shared" si="12"/>
        <v>2001</v>
      </c>
      <c r="G235" t="s">
        <v>25</v>
      </c>
      <c r="H235" s="4">
        <v>22.8</v>
      </c>
      <c r="I235" s="4" t="s">
        <v>35</v>
      </c>
      <c r="J235" s="4">
        <v>29.7</v>
      </c>
      <c r="K235" s="4" t="s">
        <v>577</v>
      </c>
      <c r="L235" s="4">
        <v>0</v>
      </c>
      <c r="R235" t="s">
        <v>1900</v>
      </c>
      <c r="T235" t="s">
        <v>1296</v>
      </c>
    </row>
    <row r="236" spans="1:20">
      <c r="A236" t="s">
        <v>1901</v>
      </c>
      <c r="B236" t="s">
        <v>1291</v>
      </c>
      <c r="C236" t="s">
        <v>20</v>
      </c>
      <c r="D236" s="39" t="s">
        <v>1708</v>
      </c>
      <c r="E236" s="11">
        <f t="shared" si="11"/>
        <v>3</v>
      </c>
      <c r="F236" s="4">
        <f t="shared" si="12"/>
        <v>1994</v>
      </c>
      <c r="G236" t="s">
        <v>21</v>
      </c>
      <c r="H236" s="4">
        <v>16.5</v>
      </c>
      <c r="I236" s="4" t="s">
        <v>35</v>
      </c>
      <c r="J236" s="4">
        <v>29.1</v>
      </c>
      <c r="K236" s="4">
        <v>29.5</v>
      </c>
      <c r="L236" s="4">
        <v>2.8</v>
      </c>
      <c r="M236" s="4" t="s">
        <v>1650</v>
      </c>
      <c r="N236" s="11" t="s">
        <v>1902</v>
      </c>
      <c r="R236" t="s">
        <v>1903</v>
      </c>
      <c r="T236" t="s">
        <v>1296</v>
      </c>
    </row>
    <row r="237" spans="1:20">
      <c r="A237" t="s">
        <v>1901</v>
      </c>
      <c r="B237" t="s">
        <v>1291</v>
      </c>
      <c r="C237" t="s">
        <v>74</v>
      </c>
      <c r="D237" s="39" t="s">
        <v>1320</v>
      </c>
      <c r="E237" s="11">
        <f t="shared" si="11"/>
        <v>3</v>
      </c>
      <c r="F237" s="4">
        <f t="shared" si="12"/>
        <v>1996</v>
      </c>
      <c r="G237" t="s">
        <v>21</v>
      </c>
      <c r="H237" s="4">
        <v>18.5</v>
      </c>
      <c r="I237" s="4" t="s">
        <v>35</v>
      </c>
      <c r="J237" s="4">
        <v>28.5</v>
      </c>
      <c r="K237" s="4">
        <v>30.5</v>
      </c>
      <c r="L237" s="4">
        <v>3</v>
      </c>
      <c r="M237" s="4" t="s">
        <v>1904</v>
      </c>
      <c r="N237" s="11" t="s">
        <v>1902</v>
      </c>
      <c r="R237" t="s">
        <v>1905</v>
      </c>
      <c r="T237" t="s">
        <v>1296</v>
      </c>
    </row>
    <row r="238" spans="1:20">
      <c r="A238" t="s">
        <v>1901</v>
      </c>
      <c r="B238" t="s">
        <v>1291</v>
      </c>
      <c r="C238" t="s">
        <v>74</v>
      </c>
      <c r="D238" s="39" t="s">
        <v>1744</v>
      </c>
      <c r="E238" s="11">
        <f t="shared" si="11"/>
        <v>3</v>
      </c>
      <c r="F238" s="4">
        <f t="shared" si="12"/>
        <v>1998</v>
      </c>
      <c r="G238" t="s">
        <v>21</v>
      </c>
      <c r="H238" s="4">
        <v>20.5</v>
      </c>
      <c r="I238" s="4" t="s">
        <v>35</v>
      </c>
      <c r="J238" s="4">
        <v>27.5</v>
      </c>
      <c r="K238" s="4">
        <v>29.8</v>
      </c>
      <c r="L238" s="4">
        <v>2.8</v>
      </c>
      <c r="M238" s="4" t="s">
        <v>1739</v>
      </c>
      <c r="N238" s="11" t="s">
        <v>1902</v>
      </c>
      <c r="R238" t="s">
        <v>1906</v>
      </c>
      <c r="T238" t="s">
        <v>1296</v>
      </c>
    </row>
    <row r="239" spans="1:20">
      <c r="A239" t="s">
        <v>1901</v>
      </c>
      <c r="B239" t="s">
        <v>1291</v>
      </c>
      <c r="C239" t="s">
        <v>74</v>
      </c>
      <c r="D239" s="39" t="s">
        <v>1418</v>
      </c>
      <c r="E239" s="11">
        <f t="shared" si="11"/>
        <v>5</v>
      </c>
      <c r="F239" s="4">
        <f t="shared" si="12"/>
        <v>2001</v>
      </c>
      <c r="G239" t="s">
        <v>21</v>
      </c>
      <c r="H239" s="4">
        <v>23.7</v>
      </c>
      <c r="I239" s="4" t="s">
        <v>35</v>
      </c>
      <c r="J239" s="4">
        <v>29</v>
      </c>
      <c r="K239" s="4">
        <v>30</v>
      </c>
      <c r="L239" s="4">
        <v>2.9</v>
      </c>
      <c r="M239" s="4" t="s">
        <v>1907</v>
      </c>
      <c r="N239" s="11" t="s">
        <v>1902</v>
      </c>
      <c r="R239" t="s">
        <v>1908</v>
      </c>
      <c r="T239" t="s">
        <v>1296</v>
      </c>
    </row>
    <row r="240" spans="1:20">
      <c r="A240" t="s">
        <v>1901</v>
      </c>
      <c r="B240" t="s">
        <v>1291</v>
      </c>
      <c r="C240" t="s">
        <v>74</v>
      </c>
      <c r="D240" s="39" t="s">
        <v>1749</v>
      </c>
      <c r="E240" s="11">
        <f t="shared" si="11"/>
        <v>5</v>
      </c>
      <c r="F240" s="4">
        <f t="shared" si="12"/>
        <v>2002</v>
      </c>
      <c r="G240" t="s">
        <v>21</v>
      </c>
      <c r="H240" s="4">
        <v>24.7</v>
      </c>
      <c r="I240" s="4" t="s">
        <v>35</v>
      </c>
      <c r="J240" s="4">
        <v>29</v>
      </c>
      <c r="K240" s="4">
        <v>30</v>
      </c>
      <c r="L240" s="4">
        <v>2.8</v>
      </c>
      <c r="M240" s="4" t="s">
        <v>1909</v>
      </c>
      <c r="N240" s="11" t="s">
        <v>1902</v>
      </c>
      <c r="R240" t="s">
        <v>1910</v>
      </c>
      <c r="T240" t="s">
        <v>1296</v>
      </c>
    </row>
    <row r="241" spans="1:20">
      <c r="A241" t="s">
        <v>1911</v>
      </c>
      <c r="B241" t="s">
        <v>1291</v>
      </c>
      <c r="C241" t="s">
        <v>20</v>
      </c>
      <c r="D241" s="39" t="s">
        <v>1416</v>
      </c>
      <c r="E241" s="11">
        <f t="shared" si="11"/>
        <v>3</v>
      </c>
      <c r="F241" s="4">
        <f t="shared" si="12"/>
        <v>1996</v>
      </c>
      <c r="G241" t="s">
        <v>21</v>
      </c>
      <c r="H241" s="4">
        <v>15.5</v>
      </c>
      <c r="I241" s="4" t="s">
        <v>35</v>
      </c>
      <c r="J241" s="4">
        <v>28.6</v>
      </c>
      <c r="K241" s="4" t="s">
        <v>584</v>
      </c>
      <c r="L241" s="4">
        <v>0</v>
      </c>
      <c r="M241" s="4" t="s">
        <v>1323</v>
      </c>
      <c r="N241" s="11" t="s">
        <v>1912</v>
      </c>
      <c r="R241" t="s">
        <v>1913</v>
      </c>
      <c r="T241" t="s">
        <v>1296</v>
      </c>
    </row>
    <row r="242" spans="1:20">
      <c r="A242" t="s">
        <v>1911</v>
      </c>
      <c r="B242" t="s">
        <v>1291</v>
      </c>
      <c r="C242" t="s">
        <v>74</v>
      </c>
      <c r="D242" s="39" t="s">
        <v>1378</v>
      </c>
      <c r="E242" s="11">
        <f t="shared" si="11"/>
        <v>5</v>
      </c>
      <c r="F242" s="4">
        <f t="shared" si="12"/>
        <v>2002</v>
      </c>
      <c r="G242" t="s">
        <v>21</v>
      </c>
      <c r="H242" s="4">
        <v>16.7</v>
      </c>
      <c r="I242" s="4" t="s">
        <v>35</v>
      </c>
      <c r="J242" s="4">
        <v>29.5</v>
      </c>
      <c r="K242" s="4" t="s">
        <v>577</v>
      </c>
      <c r="L242" s="4">
        <v>0</v>
      </c>
      <c r="M242" s="4" t="s">
        <v>1765</v>
      </c>
      <c r="N242" s="11" t="s">
        <v>1912</v>
      </c>
      <c r="R242" t="s">
        <v>1914</v>
      </c>
      <c r="T242" t="s">
        <v>1296</v>
      </c>
    </row>
    <row r="243" spans="1:20">
      <c r="A243" t="s">
        <v>1911</v>
      </c>
      <c r="B243" t="s">
        <v>1291</v>
      </c>
      <c r="C243" t="s">
        <v>74</v>
      </c>
      <c r="D243" s="39" t="s">
        <v>1331</v>
      </c>
      <c r="E243" s="11">
        <f t="shared" si="11"/>
        <v>5</v>
      </c>
      <c r="F243" s="4">
        <f t="shared" si="12"/>
        <v>2003</v>
      </c>
      <c r="G243" t="s">
        <v>21</v>
      </c>
      <c r="H243" s="4">
        <v>17.7</v>
      </c>
      <c r="I243" s="4" t="s">
        <v>35</v>
      </c>
      <c r="J243" s="4">
        <v>29.5</v>
      </c>
      <c r="K243" s="4" t="s">
        <v>142</v>
      </c>
      <c r="L243" s="4">
        <v>0</v>
      </c>
      <c r="M243" s="4" t="s">
        <v>1548</v>
      </c>
      <c r="N243" s="11" t="s">
        <v>1912</v>
      </c>
      <c r="R243" t="s">
        <v>1915</v>
      </c>
      <c r="T243" t="s">
        <v>1296</v>
      </c>
    </row>
    <row r="244" spans="1:20">
      <c r="A244" t="s">
        <v>1911</v>
      </c>
      <c r="B244" t="s">
        <v>1291</v>
      </c>
      <c r="C244" t="s">
        <v>74</v>
      </c>
      <c r="D244" s="39" t="s">
        <v>1337</v>
      </c>
      <c r="E244" s="11">
        <f t="shared" si="11"/>
        <v>5</v>
      </c>
      <c r="F244" s="4">
        <f t="shared" si="12"/>
        <v>2005</v>
      </c>
      <c r="G244" t="s">
        <v>21</v>
      </c>
      <c r="H244" s="4">
        <v>19.7</v>
      </c>
      <c r="I244" s="4" t="s">
        <v>35</v>
      </c>
      <c r="J244" s="4">
        <v>30.2</v>
      </c>
      <c r="K244" s="4" t="s">
        <v>138</v>
      </c>
      <c r="L244" s="4">
        <v>0</v>
      </c>
      <c r="M244" s="4" t="s">
        <v>1916</v>
      </c>
      <c r="N244" s="11" t="s">
        <v>1912</v>
      </c>
      <c r="R244" t="s">
        <v>1917</v>
      </c>
      <c r="T244" t="s">
        <v>1296</v>
      </c>
    </row>
    <row r="245" spans="1:20">
      <c r="A245" t="s">
        <v>1911</v>
      </c>
      <c r="B245" t="s">
        <v>1291</v>
      </c>
      <c r="C245" t="s">
        <v>74</v>
      </c>
      <c r="D245" s="39" t="s">
        <v>1432</v>
      </c>
      <c r="E245" s="11">
        <f t="shared" si="11"/>
        <v>5</v>
      </c>
      <c r="F245" s="4">
        <f t="shared" si="12"/>
        <v>2013</v>
      </c>
      <c r="G245" t="s">
        <v>21</v>
      </c>
      <c r="H245" s="4">
        <v>27.7</v>
      </c>
      <c r="I245" s="4" t="s">
        <v>35</v>
      </c>
      <c r="J245" s="4">
        <v>30.5</v>
      </c>
      <c r="K245" s="4" t="s">
        <v>298</v>
      </c>
      <c r="L245" s="4">
        <v>0</v>
      </c>
      <c r="M245" s="4" t="s">
        <v>1918</v>
      </c>
      <c r="N245" s="11" t="s">
        <v>1912</v>
      </c>
      <c r="R245" t="s">
        <v>1919</v>
      </c>
      <c r="T245" t="s">
        <v>1296</v>
      </c>
    </row>
    <row r="246" spans="1:20">
      <c r="A246" t="s">
        <v>1911</v>
      </c>
      <c r="B246" t="s">
        <v>1291</v>
      </c>
      <c r="C246" t="s">
        <v>74</v>
      </c>
      <c r="D246" s="39" t="s">
        <v>1515</v>
      </c>
      <c r="E246" s="11">
        <f t="shared" si="11"/>
        <v>5</v>
      </c>
      <c r="F246" s="4">
        <f t="shared" si="12"/>
        <v>2019</v>
      </c>
      <c r="G246" t="s">
        <v>21</v>
      </c>
      <c r="H246" s="4">
        <v>33.700000000000003</v>
      </c>
      <c r="I246" s="4" t="s">
        <v>35</v>
      </c>
      <c r="J246" s="4">
        <v>29.6</v>
      </c>
      <c r="K246" s="4" t="s">
        <v>1814</v>
      </c>
      <c r="L246" s="4">
        <v>0</v>
      </c>
      <c r="M246" s="4" t="s">
        <v>1548</v>
      </c>
      <c r="N246" s="11" t="s">
        <v>1912</v>
      </c>
      <c r="R246" t="s">
        <v>1920</v>
      </c>
      <c r="T246" t="s">
        <v>1296</v>
      </c>
    </row>
    <row r="247" spans="1:20">
      <c r="A247" t="s">
        <v>1921</v>
      </c>
      <c r="B247" t="s">
        <v>1291</v>
      </c>
      <c r="C247" t="s">
        <v>20</v>
      </c>
      <c r="D247" s="39" t="s">
        <v>1412</v>
      </c>
      <c r="E247" s="11">
        <f t="shared" si="11"/>
        <v>5</v>
      </c>
      <c r="F247" s="4">
        <f t="shared" si="12"/>
        <v>2019</v>
      </c>
      <c r="G247" t="s">
        <v>25</v>
      </c>
      <c r="I247" s="4" t="str">
        <f>IF(ISBLANK(H247), "", "k")</f>
        <v/>
      </c>
      <c r="J247" s="4">
        <v>28</v>
      </c>
      <c r="K247" s="4" t="s">
        <v>397</v>
      </c>
      <c r="L247" s="4">
        <v>0</v>
      </c>
      <c r="M247" s="4" t="s">
        <v>1676</v>
      </c>
      <c r="N247" s="11" t="s">
        <v>1922</v>
      </c>
      <c r="O247" t="s">
        <v>1923</v>
      </c>
      <c r="R247" t="s">
        <v>1924</v>
      </c>
      <c r="T247" t="s">
        <v>1296</v>
      </c>
    </row>
    <row r="248" spans="1:20">
      <c r="A248" t="s">
        <v>1921</v>
      </c>
      <c r="B248" t="s">
        <v>1291</v>
      </c>
      <c r="C248" t="s">
        <v>74</v>
      </c>
      <c r="D248" s="39" t="s">
        <v>1491</v>
      </c>
      <c r="E248" s="11">
        <f t="shared" si="11"/>
        <v>4</v>
      </c>
      <c r="F248" s="4">
        <f t="shared" si="12"/>
        <v>2024</v>
      </c>
      <c r="G248" t="s">
        <v>25</v>
      </c>
      <c r="I248" s="4" t="str">
        <f>IF(ISBLANK(H248), "", "k")</f>
        <v/>
      </c>
      <c r="J248" s="4">
        <v>34</v>
      </c>
      <c r="K248" s="4" t="s">
        <v>236</v>
      </c>
      <c r="L248" s="4">
        <v>0</v>
      </c>
      <c r="M248" s="4" t="s">
        <v>1925</v>
      </c>
      <c r="N248" s="11" t="s">
        <v>1922</v>
      </c>
      <c r="O248" t="s">
        <v>1923</v>
      </c>
      <c r="Q248" t="s">
        <v>1926</v>
      </c>
      <c r="R248" t="s">
        <v>1927</v>
      </c>
    </row>
    <row r="249" spans="1:20">
      <c r="A249" t="s">
        <v>1928</v>
      </c>
      <c r="B249" t="s">
        <v>1291</v>
      </c>
      <c r="C249" t="s">
        <v>20</v>
      </c>
      <c r="D249" s="39" t="s">
        <v>1708</v>
      </c>
      <c r="E249" s="11">
        <f t="shared" si="11"/>
        <v>3</v>
      </c>
      <c r="F249" s="4">
        <f t="shared" si="12"/>
        <v>1994</v>
      </c>
      <c r="G249" t="s">
        <v>25</v>
      </c>
      <c r="H249" s="4">
        <v>10.5</v>
      </c>
      <c r="I249" s="4" t="s">
        <v>35</v>
      </c>
      <c r="J249" s="4">
        <v>26.8</v>
      </c>
      <c r="K249" s="4" t="s">
        <v>1160</v>
      </c>
      <c r="L249" s="4">
        <v>0</v>
      </c>
      <c r="M249" s="4" t="s">
        <v>1929</v>
      </c>
      <c r="N249" s="11" t="s">
        <v>1930</v>
      </c>
      <c r="R249" t="s">
        <v>1931</v>
      </c>
      <c r="T249" t="s">
        <v>1296</v>
      </c>
    </row>
    <row r="250" spans="1:20">
      <c r="A250" t="s">
        <v>1928</v>
      </c>
      <c r="B250" t="s">
        <v>1291</v>
      </c>
      <c r="C250" t="s">
        <v>74</v>
      </c>
      <c r="D250" s="39" t="s">
        <v>1322</v>
      </c>
      <c r="E250" s="11">
        <f t="shared" si="11"/>
        <v>3</v>
      </c>
      <c r="F250" s="4">
        <f t="shared" si="12"/>
        <v>1998</v>
      </c>
      <c r="G250" t="s">
        <v>25</v>
      </c>
      <c r="H250" s="4">
        <v>14.5</v>
      </c>
      <c r="I250" s="4" t="s">
        <v>35</v>
      </c>
      <c r="J250" s="4">
        <v>27.4</v>
      </c>
      <c r="K250" s="4" t="s">
        <v>369</v>
      </c>
      <c r="L250" s="4">
        <v>0</v>
      </c>
      <c r="M250" s="4" t="s">
        <v>1932</v>
      </c>
      <c r="N250" s="11" t="s">
        <v>1930</v>
      </c>
      <c r="R250" t="s">
        <v>1933</v>
      </c>
      <c r="T250" t="s">
        <v>1296</v>
      </c>
    </row>
    <row r="251" spans="1:20">
      <c r="A251" t="s">
        <v>1934</v>
      </c>
      <c r="B251" t="s">
        <v>1291</v>
      </c>
      <c r="C251" t="s">
        <v>20</v>
      </c>
      <c r="D251" s="39" t="s">
        <v>1524</v>
      </c>
      <c r="E251" s="11">
        <f t="shared" si="11"/>
        <v>3</v>
      </c>
      <c r="F251" s="4">
        <f t="shared" si="12"/>
        <v>1995</v>
      </c>
      <c r="G251" t="s">
        <v>21</v>
      </c>
      <c r="H251" s="4" t="s">
        <v>87</v>
      </c>
      <c r="I251" s="4" t="str">
        <f t="shared" ref="I251:I281" si="15">IF(ISBLANK(H251), "", "k")</f>
        <v>k</v>
      </c>
      <c r="J251" s="4">
        <v>21</v>
      </c>
      <c r="K251" s="4" t="s">
        <v>929</v>
      </c>
      <c r="L251" s="4">
        <v>0</v>
      </c>
      <c r="M251" s="4" t="s">
        <v>1742</v>
      </c>
      <c r="R251" t="s">
        <v>1935</v>
      </c>
      <c r="T251" t="s">
        <v>1296</v>
      </c>
    </row>
    <row r="252" spans="1:20">
      <c r="A252" t="s">
        <v>1936</v>
      </c>
      <c r="B252" t="s">
        <v>1291</v>
      </c>
      <c r="C252" t="s">
        <v>20</v>
      </c>
      <c r="D252" s="39" t="s">
        <v>1937</v>
      </c>
      <c r="E252" s="11">
        <f t="shared" si="11"/>
        <v>7</v>
      </c>
      <c r="F252" s="4">
        <f t="shared" si="12"/>
        <v>2002</v>
      </c>
      <c r="G252" t="s">
        <v>21</v>
      </c>
      <c r="H252" s="4" t="s">
        <v>1938</v>
      </c>
      <c r="I252" s="4" t="str">
        <f t="shared" si="15"/>
        <v>k</v>
      </c>
      <c r="J252" s="4">
        <v>12</v>
      </c>
      <c r="K252" s="4" t="s">
        <v>667</v>
      </c>
      <c r="L252" s="4">
        <v>0</v>
      </c>
      <c r="M252" s="4" t="s">
        <v>1939</v>
      </c>
      <c r="N252" s="11" t="s">
        <v>1940</v>
      </c>
      <c r="R252" t="s">
        <v>1941</v>
      </c>
      <c r="T252" t="s">
        <v>1296</v>
      </c>
    </row>
    <row r="253" spans="1:20">
      <c r="A253" t="s">
        <v>1936</v>
      </c>
      <c r="B253" t="s">
        <v>1291</v>
      </c>
      <c r="C253" t="s">
        <v>74</v>
      </c>
      <c r="D253" s="39" t="s">
        <v>1337</v>
      </c>
      <c r="E253" s="11">
        <f t="shared" si="11"/>
        <v>5</v>
      </c>
      <c r="F253" s="4">
        <f t="shared" si="12"/>
        <v>2005</v>
      </c>
      <c r="G253" t="s">
        <v>21</v>
      </c>
      <c r="H253" s="4" t="s">
        <v>1456</v>
      </c>
      <c r="I253" s="4" t="str">
        <f t="shared" si="15"/>
        <v>k</v>
      </c>
      <c r="J253" s="4">
        <v>16.399999999999999</v>
      </c>
      <c r="K253" s="4" t="s">
        <v>658</v>
      </c>
      <c r="L253" s="4">
        <v>0</v>
      </c>
      <c r="M253" s="4" t="s">
        <v>1942</v>
      </c>
      <c r="N253" s="11" t="s">
        <v>1940</v>
      </c>
      <c r="R253" t="s">
        <v>1943</v>
      </c>
      <c r="T253" t="s">
        <v>1296</v>
      </c>
    </row>
    <row r="254" spans="1:20">
      <c r="A254" t="s">
        <v>1936</v>
      </c>
      <c r="B254" t="s">
        <v>1291</v>
      </c>
      <c r="C254" t="s">
        <v>74</v>
      </c>
      <c r="D254" s="39" t="s">
        <v>1385</v>
      </c>
      <c r="E254" s="11">
        <f t="shared" si="11"/>
        <v>5</v>
      </c>
      <c r="F254" s="4">
        <f t="shared" si="12"/>
        <v>2008</v>
      </c>
      <c r="G254" t="s">
        <v>21</v>
      </c>
      <c r="H254" s="4" t="s">
        <v>682</v>
      </c>
      <c r="I254" s="4" t="str">
        <f t="shared" si="15"/>
        <v>k</v>
      </c>
      <c r="J254" s="4">
        <v>24</v>
      </c>
      <c r="K254" s="4" t="s">
        <v>919</v>
      </c>
      <c r="L254" s="4">
        <v>0</v>
      </c>
      <c r="M254" s="4" t="s">
        <v>1944</v>
      </c>
      <c r="N254" s="11" t="s">
        <v>1940</v>
      </c>
      <c r="R254" t="s">
        <v>1698</v>
      </c>
      <c r="T254" t="s">
        <v>1296</v>
      </c>
    </row>
    <row r="255" spans="1:20">
      <c r="A255" t="s">
        <v>1936</v>
      </c>
      <c r="B255" t="s">
        <v>1291</v>
      </c>
      <c r="C255" t="s">
        <v>74</v>
      </c>
      <c r="D255" s="39" t="s">
        <v>1663</v>
      </c>
      <c r="E255" s="11">
        <f t="shared" si="11"/>
        <v>5</v>
      </c>
      <c r="F255" s="4">
        <f t="shared" si="12"/>
        <v>2009</v>
      </c>
      <c r="G255" t="s">
        <v>21</v>
      </c>
      <c r="H255" s="4" t="s">
        <v>57</v>
      </c>
      <c r="I255" s="4" t="str">
        <f t="shared" si="15"/>
        <v>k</v>
      </c>
      <c r="J255" s="4">
        <v>25.5</v>
      </c>
      <c r="K255" s="4" t="s">
        <v>475</v>
      </c>
      <c r="L255" s="4">
        <v>0</v>
      </c>
      <c r="M255" s="4" t="s">
        <v>1945</v>
      </c>
      <c r="N255" s="11" t="s">
        <v>1940</v>
      </c>
      <c r="R255" t="s">
        <v>1946</v>
      </c>
      <c r="T255" t="s">
        <v>1296</v>
      </c>
    </row>
    <row r="256" spans="1:20">
      <c r="A256" t="s">
        <v>1936</v>
      </c>
      <c r="B256" t="s">
        <v>1291</v>
      </c>
      <c r="C256" t="s">
        <v>74</v>
      </c>
      <c r="D256" s="39" t="s">
        <v>1392</v>
      </c>
      <c r="E256" s="11">
        <f t="shared" si="11"/>
        <v>5</v>
      </c>
      <c r="F256" s="4">
        <f t="shared" si="12"/>
        <v>2010</v>
      </c>
      <c r="G256" t="s">
        <v>21</v>
      </c>
      <c r="H256" s="4" t="s">
        <v>477</v>
      </c>
      <c r="I256" s="4" t="str">
        <f t="shared" si="15"/>
        <v>k</v>
      </c>
      <c r="J256" s="4">
        <v>26.8</v>
      </c>
      <c r="K256" s="4" t="s">
        <v>674</v>
      </c>
      <c r="L256" s="4">
        <v>0</v>
      </c>
      <c r="M256" s="4" t="s">
        <v>1947</v>
      </c>
      <c r="N256" s="11" t="s">
        <v>1940</v>
      </c>
      <c r="R256" t="s">
        <v>1948</v>
      </c>
      <c r="T256" t="s">
        <v>1296</v>
      </c>
    </row>
    <row r="257" spans="1:20">
      <c r="A257" t="s">
        <v>1936</v>
      </c>
      <c r="B257" t="s">
        <v>1291</v>
      </c>
      <c r="C257" t="s">
        <v>74</v>
      </c>
      <c r="D257" s="39" t="s">
        <v>1396</v>
      </c>
      <c r="E257" s="11">
        <f t="shared" si="11"/>
        <v>5</v>
      </c>
      <c r="F257" s="4">
        <f t="shared" si="12"/>
        <v>2011</v>
      </c>
      <c r="G257" t="s">
        <v>21</v>
      </c>
      <c r="H257" s="4" t="s">
        <v>496</v>
      </c>
      <c r="I257" s="4" t="str">
        <f t="shared" si="15"/>
        <v>k</v>
      </c>
      <c r="J257" s="4">
        <v>28.4</v>
      </c>
      <c r="K257" s="4" t="s">
        <v>620</v>
      </c>
      <c r="L257" s="4">
        <v>0</v>
      </c>
      <c r="M257" s="4" t="s">
        <v>1548</v>
      </c>
      <c r="N257" s="11" t="s">
        <v>1940</v>
      </c>
      <c r="R257" t="s">
        <v>1762</v>
      </c>
      <c r="T257" t="s">
        <v>1296</v>
      </c>
    </row>
    <row r="258" spans="1:20">
      <c r="A258" t="s">
        <v>1936</v>
      </c>
      <c r="B258" t="s">
        <v>1291</v>
      </c>
      <c r="C258" t="s">
        <v>74</v>
      </c>
      <c r="D258" s="39" t="s">
        <v>1680</v>
      </c>
      <c r="E258" s="11">
        <f t="shared" ref="E258:E321" si="16">MONTH(D258)</f>
        <v>4</v>
      </c>
      <c r="F258" s="4">
        <f t="shared" ref="F258:F321" si="17">YEAR(D258)</f>
        <v>2012</v>
      </c>
      <c r="G258" t="s">
        <v>21</v>
      </c>
      <c r="H258" s="4" t="s">
        <v>1949</v>
      </c>
      <c r="I258" s="4" t="str">
        <f t="shared" si="15"/>
        <v>k</v>
      </c>
      <c r="J258" s="4">
        <v>27.6</v>
      </c>
      <c r="K258" s="4" t="s">
        <v>690</v>
      </c>
      <c r="L258" s="4">
        <v>0</v>
      </c>
      <c r="M258" s="4" t="s">
        <v>1950</v>
      </c>
      <c r="N258" s="11" t="s">
        <v>1940</v>
      </c>
      <c r="R258" t="s">
        <v>1951</v>
      </c>
      <c r="T258" t="s">
        <v>1296</v>
      </c>
    </row>
    <row r="259" spans="1:20">
      <c r="A259" t="s">
        <v>1936</v>
      </c>
      <c r="B259" t="s">
        <v>1291</v>
      </c>
      <c r="C259" t="s">
        <v>74</v>
      </c>
      <c r="D259" s="39" t="s">
        <v>1586</v>
      </c>
      <c r="E259" s="11">
        <f t="shared" si="16"/>
        <v>5</v>
      </c>
      <c r="F259" s="4">
        <f t="shared" si="17"/>
        <v>2013</v>
      </c>
      <c r="G259" t="s">
        <v>21</v>
      </c>
      <c r="H259" s="4" t="s">
        <v>717</v>
      </c>
      <c r="I259" s="4" t="str">
        <f t="shared" si="15"/>
        <v>k</v>
      </c>
      <c r="J259" s="4">
        <v>29.2</v>
      </c>
      <c r="K259" s="4" t="s">
        <v>193</v>
      </c>
      <c r="L259" s="4">
        <v>0</v>
      </c>
      <c r="M259" s="4" t="s">
        <v>1952</v>
      </c>
      <c r="N259" s="11" t="s">
        <v>1940</v>
      </c>
      <c r="R259" t="s">
        <v>1953</v>
      </c>
      <c r="T259" t="s">
        <v>1296</v>
      </c>
    </row>
    <row r="260" spans="1:20">
      <c r="A260" t="s">
        <v>1954</v>
      </c>
      <c r="B260" t="s">
        <v>1291</v>
      </c>
      <c r="C260" t="s">
        <v>20</v>
      </c>
      <c r="D260" s="39" t="s">
        <v>1346</v>
      </c>
      <c r="E260" s="11">
        <f t="shared" si="16"/>
        <v>5</v>
      </c>
      <c r="F260" s="4">
        <f t="shared" si="17"/>
        <v>2015</v>
      </c>
      <c r="G260" t="s">
        <v>25</v>
      </c>
      <c r="H260" s="4" t="s">
        <v>654</v>
      </c>
      <c r="I260" s="4" t="str">
        <f t="shared" si="15"/>
        <v>k</v>
      </c>
      <c r="J260" s="4">
        <v>18.5</v>
      </c>
      <c r="K260" s="4" t="s">
        <v>742</v>
      </c>
      <c r="L260" s="4">
        <v>0</v>
      </c>
      <c r="M260" s="4" t="s">
        <v>1510</v>
      </c>
      <c r="N260" s="11" t="s">
        <v>1955</v>
      </c>
      <c r="R260" t="s">
        <v>1956</v>
      </c>
      <c r="T260" t="s">
        <v>1296</v>
      </c>
    </row>
    <row r="261" spans="1:20">
      <c r="A261" t="s">
        <v>1954</v>
      </c>
      <c r="B261" t="s">
        <v>1291</v>
      </c>
      <c r="C261" t="s">
        <v>74</v>
      </c>
      <c r="D261" s="39" t="s">
        <v>859</v>
      </c>
      <c r="E261" s="11">
        <f t="shared" si="16"/>
        <v>5</v>
      </c>
      <c r="F261" s="4">
        <f t="shared" si="17"/>
        <v>2016</v>
      </c>
      <c r="G261" t="s">
        <v>25</v>
      </c>
      <c r="H261" s="4" t="s">
        <v>482</v>
      </c>
      <c r="I261" s="4" t="str">
        <f t="shared" si="15"/>
        <v>k</v>
      </c>
      <c r="J261" s="4">
        <v>20</v>
      </c>
      <c r="K261" s="4" t="s">
        <v>521</v>
      </c>
      <c r="L261" s="4">
        <v>0</v>
      </c>
      <c r="M261" s="4" t="s">
        <v>1957</v>
      </c>
      <c r="N261" s="11" t="s">
        <v>1955</v>
      </c>
      <c r="R261" t="s">
        <v>1958</v>
      </c>
      <c r="T261" t="s">
        <v>1296</v>
      </c>
    </row>
    <row r="262" spans="1:20">
      <c r="A262" t="s">
        <v>1954</v>
      </c>
      <c r="B262" t="s">
        <v>1291</v>
      </c>
      <c r="C262" t="s">
        <v>74</v>
      </c>
      <c r="D262" s="39" t="s">
        <v>1412</v>
      </c>
      <c r="E262" s="11">
        <f t="shared" si="16"/>
        <v>5</v>
      </c>
      <c r="F262" s="4">
        <f t="shared" si="17"/>
        <v>2019</v>
      </c>
      <c r="G262" t="s">
        <v>25</v>
      </c>
      <c r="H262" s="4" t="s">
        <v>477</v>
      </c>
      <c r="I262" s="4" t="str">
        <f t="shared" si="15"/>
        <v>k</v>
      </c>
      <c r="J262" s="4">
        <v>25</v>
      </c>
      <c r="K262" s="4" t="s">
        <v>919</v>
      </c>
      <c r="L262" s="4">
        <v>0</v>
      </c>
      <c r="M262" s="4" t="s">
        <v>1433</v>
      </c>
      <c r="N262" s="11" t="s">
        <v>1955</v>
      </c>
      <c r="R262" t="s">
        <v>1959</v>
      </c>
      <c r="T262" t="s">
        <v>1296</v>
      </c>
    </row>
    <row r="263" spans="1:20">
      <c r="A263" t="s">
        <v>1954</v>
      </c>
      <c r="B263" t="s">
        <v>1291</v>
      </c>
      <c r="C263" t="s">
        <v>74</v>
      </c>
      <c r="D263" s="39" t="s">
        <v>1211</v>
      </c>
      <c r="E263" s="11">
        <f t="shared" si="16"/>
        <v>5</v>
      </c>
      <c r="F263" s="4">
        <f t="shared" si="17"/>
        <v>2021</v>
      </c>
      <c r="G263" t="s">
        <v>25</v>
      </c>
      <c r="H263" s="4">
        <v>12.7</v>
      </c>
      <c r="I263" s="4" t="str">
        <f t="shared" si="15"/>
        <v>k</v>
      </c>
      <c r="J263" s="4">
        <v>29.5</v>
      </c>
      <c r="K263" s="4" t="s">
        <v>690</v>
      </c>
      <c r="L263" s="4">
        <v>0</v>
      </c>
      <c r="M263" s="4" t="s">
        <v>1960</v>
      </c>
      <c r="N263" s="11" t="s">
        <v>1955</v>
      </c>
      <c r="R263" t="s">
        <v>1961</v>
      </c>
    </row>
    <row r="264" spans="1:20">
      <c r="A264" s="9" t="s">
        <v>1954</v>
      </c>
      <c r="B264" t="s">
        <v>1291</v>
      </c>
      <c r="C264" t="s">
        <v>74</v>
      </c>
      <c r="D264" s="39" t="s">
        <v>1491</v>
      </c>
      <c r="E264" s="11">
        <f t="shared" si="16"/>
        <v>4</v>
      </c>
      <c r="F264" s="4">
        <f t="shared" si="17"/>
        <v>2024</v>
      </c>
      <c r="G264" t="s">
        <v>25</v>
      </c>
      <c r="H264" s="4" t="s">
        <v>609</v>
      </c>
      <c r="I264" s="4" t="str">
        <f t="shared" si="15"/>
        <v>k</v>
      </c>
      <c r="J264" s="4">
        <v>35.4</v>
      </c>
      <c r="K264" s="4" t="s">
        <v>438</v>
      </c>
      <c r="L264" s="4">
        <v>0</v>
      </c>
      <c r="M264" s="4" t="s">
        <v>1962</v>
      </c>
      <c r="N264" s="11" t="s">
        <v>1955</v>
      </c>
      <c r="Q264" t="s">
        <v>1963</v>
      </c>
      <c r="R264" t="s">
        <v>1964</v>
      </c>
    </row>
    <row r="265" spans="1:20">
      <c r="A265" t="s">
        <v>1965</v>
      </c>
      <c r="B265" t="s">
        <v>1291</v>
      </c>
      <c r="C265" t="s">
        <v>20</v>
      </c>
      <c r="D265" s="39" t="s">
        <v>1346</v>
      </c>
      <c r="E265" s="11">
        <f t="shared" si="16"/>
        <v>5</v>
      </c>
      <c r="F265" s="4">
        <f t="shared" si="17"/>
        <v>2015</v>
      </c>
      <c r="G265" t="s">
        <v>21</v>
      </c>
      <c r="I265" s="4" t="str">
        <f t="shared" si="15"/>
        <v/>
      </c>
      <c r="J265" s="4">
        <v>21.4</v>
      </c>
      <c r="K265" s="4" t="s">
        <v>172</v>
      </c>
      <c r="L265" s="4">
        <v>0</v>
      </c>
      <c r="M265" s="4" t="s">
        <v>1473</v>
      </c>
      <c r="N265" s="11" t="s">
        <v>1966</v>
      </c>
      <c r="R265" t="s">
        <v>1967</v>
      </c>
      <c r="T265" t="s">
        <v>1296</v>
      </c>
    </row>
    <row r="266" spans="1:20">
      <c r="A266" t="s">
        <v>1965</v>
      </c>
      <c r="B266" t="s">
        <v>1291</v>
      </c>
      <c r="C266" t="s">
        <v>74</v>
      </c>
      <c r="D266" s="39" t="s">
        <v>1352</v>
      </c>
      <c r="E266" s="11">
        <f t="shared" si="16"/>
        <v>5</v>
      </c>
      <c r="F266" s="4">
        <f t="shared" si="17"/>
        <v>2017</v>
      </c>
      <c r="G266" t="s">
        <v>21</v>
      </c>
      <c r="I266" s="4" t="str">
        <f t="shared" si="15"/>
        <v/>
      </c>
      <c r="J266" s="4">
        <v>22.4</v>
      </c>
      <c r="K266" s="4" t="s">
        <v>385</v>
      </c>
      <c r="L266" s="4">
        <v>0</v>
      </c>
      <c r="M266" s="4" t="s">
        <v>1783</v>
      </c>
      <c r="N266" s="11" t="s">
        <v>1966</v>
      </c>
      <c r="R266" t="s">
        <v>1968</v>
      </c>
      <c r="T266" t="s">
        <v>1296</v>
      </c>
    </row>
    <row r="267" spans="1:20">
      <c r="A267" t="s">
        <v>1965</v>
      </c>
      <c r="B267" t="s">
        <v>1291</v>
      </c>
      <c r="C267" t="s">
        <v>74</v>
      </c>
      <c r="D267" s="39" t="s">
        <v>1582</v>
      </c>
      <c r="E267" s="11">
        <f t="shared" si="16"/>
        <v>5</v>
      </c>
      <c r="F267" s="4">
        <f t="shared" si="17"/>
        <v>2019</v>
      </c>
      <c r="G267" t="s">
        <v>21</v>
      </c>
      <c r="I267" s="4" t="str">
        <f t="shared" si="15"/>
        <v/>
      </c>
      <c r="J267" s="4">
        <v>24.4</v>
      </c>
      <c r="K267" s="4" t="s">
        <v>303</v>
      </c>
      <c r="L267" s="4">
        <v>0</v>
      </c>
      <c r="M267" s="4" t="s">
        <v>1969</v>
      </c>
      <c r="N267" s="11" t="s">
        <v>1966</v>
      </c>
      <c r="R267" t="s">
        <v>1970</v>
      </c>
      <c r="T267" t="s">
        <v>1296</v>
      </c>
    </row>
    <row r="268" spans="1:20">
      <c r="A268" s="9" t="s">
        <v>1965</v>
      </c>
      <c r="B268" t="s">
        <v>1291</v>
      </c>
      <c r="C268" t="s">
        <v>74</v>
      </c>
      <c r="D268" s="39" t="s">
        <v>1440</v>
      </c>
      <c r="E268" s="11">
        <f t="shared" si="16"/>
        <v>5</v>
      </c>
      <c r="F268" s="4">
        <f t="shared" si="17"/>
        <v>2024</v>
      </c>
      <c r="G268" t="s">
        <v>21</v>
      </c>
      <c r="I268" s="4" t="str">
        <f t="shared" si="15"/>
        <v/>
      </c>
      <c r="J268" s="4">
        <v>26.6</v>
      </c>
      <c r="K268" s="4" t="s">
        <v>1140</v>
      </c>
      <c r="L268" s="4">
        <v>0</v>
      </c>
      <c r="M268" s="4" t="s">
        <v>1971</v>
      </c>
      <c r="N268" s="11" t="s">
        <v>1966</v>
      </c>
      <c r="R268" t="s">
        <v>1479</v>
      </c>
    </row>
    <row r="269" spans="1:20">
      <c r="A269" t="s">
        <v>1965</v>
      </c>
      <c r="B269" s="4" t="s">
        <v>1291</v>
      </c>
      <c r="C269" s="4" t="s">
        <v>74</v>
      </c>
      <c r="D269" s="39" t="s">
        <v>1793</v>
      </c>
      <c r="E269" s="11">
        <f t="shared" si="16"/>
        <v>4</v>
      </c>
      <c r="F269" s="4">
        <f t="shared" si="17"/>
        <v>2026</v>
      </c>
      <c r="G269" s="4" t="s">
        <v>21</v>
      </c>
      <c r="I269" s="4" t="str">
        <f t="shared" si="15"/>
        <v/>
      </c>
      <c r="J269" s="4">
        <v>27.2</v>
      </c>
      <c r="K269" s="4">
        <v>34.1</v>
      </c>
      <c r="L269" s="4">
        <v>0</v>
      </c>
      <c r="M269" s="4">
        <v>790</v>
      </c>
      <c r="N269" s="11" t="s">
        <v>1966</v>
      </c>
      <c r="R269" s="4" t="s">
        <v>1471</v>
      </c>
    </row>
    <row r="270" spans="1:20">
      <c r="A270" t="s">
        <v>1972</v>
      </c>
      <c r="B270" t="s">
        <v>1291</v>
      </c>
      <c r="C270" t="s">
        <v>20</v>
      </c>
      <c r="D270" s="39" t="s">
        <v>1346</v>
      </c>
      <c r="E270" s="11">
        <f t="shared" si="16"/>
        <v>5</v>
      </c>
      <c r="F270" s="4">
        <f t="shared" si="17"/>
        <v>2015</v>
      </c>
      <c r="G270" t="s">
        <v>25</v>
      </c>
      <c r="I270" s="4" t="str">
        <f t="shared" si="15"/>
        <v/>
      </c>
      <c r="J270" s="4">
        <v>20.8</v>
      </c>
      <c r="K270" s="4">
        <v>24.3</v>
      </c>
      <c r="L270" s="4">
        <v>0.4</v>
      </c>
      <c r="M270" s="4" t="s">
        <v>1343</v>
      </c>
      <c r="N270" s="11" t="s">
        <v>1973</v>
      </c>
      <c r="R270" t="s">
        <v>1974</v>
      </c>
      <c r="T270" t="s">
        <v>1296</v>
      </c>
    </row>
    <row r="271" spans="1:20">
      <c r="A271" t="s">
        <v>1972</v>
      </c>
      <c r="B271" t="s">
        <v>1291</v>
      </c>
      <c r="C271" t="s">
        <v>74</v>
      </c>
      <c r="D271" s="39" t="s">
        <v>839</v>
      </c>
      <c r="E271" s="11">
        <f t="shared" si="16"/>
        <v>5</v>
      </c>
      <c r="F271" s="4">
        <f t="shared" si="17"/>
        <v>2016</v>
      </c>
      <c r="G271" t="s">
        <v>25</v>
      </c>
      <c r="I271" s="4" t="str">
        <f t="shared" si="15"/>
        <v/>
      </c>
      <c r="J271" s="4">
        <v>23.9</v>
      </c>
      <c r="K271" s="4">
        <v>27.2</v>
      </c>
      <c r="L271" s="4">
        <v>0</v>
      </c>
      <c r="M271" s="4" t="s">
        <v>1944</v>
      </c>
      <c r="N271" s="11" t="s">
        <v>1973</v>
      </c>
      <c r="R271" t="s">
        <v>1975</v>
      </c>
      <c r="T271" t="s">
        <v>1296</v>
      </c>
    </row>
    <row r="272" spans="1:20">
      <c r="A272" t="s">
        <v>1972</v>
      </c>
      <c r="B272" t="s">
        <v>1291</v>
      </c>
      <c r="C272" t="s">
        <v>74</v>
      </c>
      <c r="D272" s="39" t="s">
        <v>1408</v>
      </c>
      <c r="E272" s="11">
        <f t="shared" si="16"/>
        <v>9</v>
      </c>
      <c r="F272" s="4">
        <f t="shared" si="17"/>
        <v>2016</v>
      </c>
      <c r="G272" t="s">
        <v>25</v>
      </c>
      <c r="I272" s="4" t="str">
        <f t="shared" si="15"/>
        <v/>
      </c>
      <c r="J272" s="4">
        <v>24</v>
      </c>
      <c r="K272" s="4">
        <v>29</v>
      </c>
      <c r="L272" s="4">
        <v>0</v>
      </c>
      <c r="M272" s="4" t="s">
        <v>1350</v>
      </c>
      <c r="N272" s="11" t="s">
        <v>1973</v>
      </c>
      <c r="Q272" t="s">
        <v>1976</v>
      </c>
      <c r="R272" t="s">
        <v>1977</v>
      </c>
      <c r="T272" t="s">
        <v>1296</v>
      </c>
    </row>
    <row r="273" spans="1:20">
      <c r="A273" t="s">
        <v>1972</v>
      </c>
      <c r="B273" t="s">
        <v>1291</v>
      </c>
      <c r="C273" t="s">
        <v>74</v>
      </c>
      <c r="D273" s="39" t="s">
        <v>1455</v>
      </c>
      <c r="E273" s="11">
        <f t="shared" si="16"/>
        <v>5</v>
      </c>
      <c r="F273" s="4">
        <f t="shared" si="17"/>
        <v>2017</v>
      </c>
      <c r="G273" t="s">
        <v>25</v>
      </c>
      <c r="I273" s="4" t="str">
        <f t="shared" si="15"/>
        <v/>
      </c>
      <c r="J273" s="4">
        <v>24.8</v>
      </c>
      <c r="K273" s="4">
        <v>29</v>
      </c>
      <c r="L273" s="4">
        <v>0</v>
      </c>
      <c r="M273" s="4" t="s">
        <v>1591</v>
      </c>
      <c r="N273" s="11" t="s">
        <v>1973</v>
      </c>
      <c r="Q273" t="s">
        <v>1978</v>
      </c>
      <c r="R273" t="s">
        <v>1979</v>
      </c>
      <c r="T273" t="s">
        <v>1296</v>
      </c>
    </row>
    <row r="274" spans="1:20">
      <c r="A274" t="s">
        <v>1972</v>
      </c>
      <c r="B274" s="4" t="s">
        <v>1291</v>
      </c>
      <c r="C274" s="4" t="s">
        <v>74</v>
      </c>
      <c r="D274" s="39" t="s">
        <v>1553</v>
      </c>
      <c r="E274" s="11">
        <f t="shared" si="16"/>
        <v>4</v>
      </c>
      <c r="F274" s="4">
        <f t="shared" si="17"/>
        <v>2026</v>
      </c>
      <c r="G274" s="4" t="s">
        <v>25</v>
      </c>
      <c r="I274" s="4" t="str">
        <f t="shared" si="15"/>
        <v/>
      </c>
      <c r="J274" s="4">
        <v>37.799999999999997</v>
      </c>
      <c r="K274" s="4">
        <v>40.700000000000003</v>
      </c>
      <c r="L274" s="4">
        <v>0</v>
      </c>
      <c r="M274" s="4">
        <v>2620</v>
      </c>
      <c r="N274" s="11" t="s">
        <v>1973</v>
      </c>
      <c r="R274" s="4" t="s">
        <v>1980</v>
      </c>
    </row>
    <row r="275" spans="1:20">
      <c r="A275" t="s">
        <v>1981</v>
      </c>
      <c r="B275" t="s">
        <v>1291</v>
      </c>
      <c r="C275" t="s">
        <v>20</v>
      </c>
      <c r="D275" s="39" t="s">
        <v>1346</v>
      </c>
      <c r="E275" s="11">
        <f t="shared" si="16"/>
        <v>5</v>
      </c>
      <c r="F275" s="4">
        <f t="shared" si="17"/>
        <v>2015</v>
      </c>
      <c r="G275" t="s">
        <v>25</v>
      </c>
      <c r="I275" s="4" t="str">
        <f t="shared" si="15"/>
        <v/>
      </c>
      <c r="J275" s="4">
        <v>21.5</v>
      </c>
      <c r="K275" s="4" t="s">
        <v>358</v>
      </c>
      <c r="L275" s="4">
        <v>0</v>
      </c>
      <c r="M275" s="4" t="s">
        <v>1618</v>
      </c>
      <c r="N275" s="11" t="s">
        <v>1982</v>
      </c>
      <c r="O275" t="s">
        <v>1983</v>
      </c>
      <c r="R275" t="s">
        <v>1984</v>
      </c>
      <c r="T275" t="s">
        <v>1296</v>
      </c>
    </row>
    <row r="276" spans="1:20">
      <c r="A276" t="s">
        <v>1981</v>
      </c>
      <c r="B276" t="s">
        <v>1291</v>
      </c>
      <c r="C276" t="s">
        <v>74</v>
      </c>
      <c r="D276" s="39" t="s">
        <v>1349</v>
      </c>
      <c r="E276" s="11">
        <f t="shared" si="16"/>
        <v>5</v>
      </c>
      <c r="F276" s="4">
        <f t="shared" si="17"/>
        <v>2016</v>
      </c>
      <c r="G276" t="s">
        <v>25</v>
      </c>
      <c r="I276" s="4" t="str">
        <f t="shared" si="15"/>
        <v/>
      </c>
      <c r="J276" s="4">
        <v>22.6</v>
      </c>
      <c r="K276" s="4" t="s">
        <v>461</v>
      </c>
      <c r="L276" s="4">
        <v>0</v>
      </c>
      <c r="M276" s="4" t="s">
        <v>1985</v>
      </c>
      <c r="N276" s="11" t="s">
        <v>1982</v>
      </c>
      <c r="R276" t="s">
        <v>1986</v>
      </c>
      <c r="T276" t="s">
        <v>1296</v>
      </c>
    </row>
    <row r="277" spans="1:20">
      <c r="A277" t="s">
        <v>1981</v>
      </c>
      <c r="B277" t="s">
        <v>1291</v>
      </c>
      <c r="C277" t="s">
        <v>74</v>
      </c>
      <c r="D277" s="39" t="s">
        <v>1455</v>
      </c>
      <c r="E277" s="11">
        <f t="shared" si="16"/>
        <v>5</v>
      </c>
      <c r="F277" s="4">
        <f t="shared" si="17"/>
        <v>2017</v>
      </c>
      <c r="G277" t="s">
        <v>25</v>
      </c>
      <c r="I277" s="4" t="str">
        <f t="shared" si="15"/>
        <v/>
      </c>
      <c r="J277" s="4">
        <v>24.5</v>
      </c>
      <c r="K277" s="4" t="s">
        <v>614</v>
      </c>
      <c r="L277" s="4">
        <v>0</v>
      </c>
      <c r="M277" s="4" t="s">
        <v>1987</v>
      </c>
      <c r="N277" s="11" t="s">
        <v>1982</v>
      </c>
      <c r="R277" t="s">
        <v>1988</v>
      </c>
      <c r="T277" t="s">
        <v>1296</v>
      </c>
    </row>
    <row r="278" spans="1:20">
      <c r="A278" t="s">
        <v>1981</v>
      </c>
      <c r="B278" t="s">
        <v>1291</v>
      </c>
      <c r="C278" t="s">
        <v>74</v>
      </c>
      <c r="D278" s="39" t="s">
        <v>1582</v>
      </c>
      <c r="E278" s="11">
        <f t="shared" si="16"/>
        <v>5</v>
      </c>
      <c r="F278" s="4">
        <f t="shared" si="17"/>
        <v>2019</v>
      </c>
      <c r="G278" t="s">
        <v>25</v>
      </c>
      <c r="I278" s="4" t="str">
        <f t="shared" si="15"/>
        <v/>
      </c>
      <c r="J278" s="4">
        <v>29.4</v>
      </c>
      <c r="K278" s="4" t="s">
        <v>642</v>
      </c>
      <c r="L278" s="4">
        <v>0</v>
      </c>
      <c r="M278" s="4" t="s">
        <v>1989</v>
      </c>
      <c r="N278" s="11" t="s">
        <v>1982</v>
      </c>
      <c r="Q278" t="s">
        <v>1990</v>
      </c>
      <c r="R278" t="s">
        <v>1991</v>
      </c>
      <c r="T278" t="s">
        <v>1296</v>
      </c>
    </row>
    <row r="279" spans="1:20">
      <c r="A279" t="s">
        <v>1981</v>
      </c>
      <c r="B279" t="s">
        <v>1291</v>
      </c>
      <c r="C279" t="s">
        <v>74</v>
      </c>
      <c r="D279" s="39" t="s">
        <v>1992</v>
      </c>
      <c r="E279" s="11">
        <f t="shared" si="16"/>
        <v>5</v>
      </c>
      <c r="F279" s="4">
        <f t="shared" si="17"/>
        <v>2021</v>
      </c>
      <c r="G279" t="s">
        <v>25</v>
      </c>
      <c r="I279" s="4" t="str">
        <f t="shared" si="15"/>
        <v/>
      </c>
      <c r="J279" s="4">
        <v>32</v>
      </c>
      <c r="K279" s="4" t="s">
        <v>825</v>
      </c>
      <c r="L279" s="4">
        <v>0</v>
      </c>
      <c r="M279" s="4" t="s">
        <v>1993</v>
      </c>
      <c r="N279" s="11" t="s">
        <v>1982</v>
      </c>
      <c r="Q279" t="s">
        <v>1994</v>
      </c>
      <c r="R279" t="s">
        <v>1995</v>
      </c>
    </row>
    <row r="280" spans="1:20">
      <c r="A280" s="9" t="s">
        <v>1981</v>
      </c>
      <c r="B280" t="s">
        <v>1291</v>
      </c>
      <c r="C280" t="s">
        <v>74</v>
      </c>
      <c r="D280" s="39" t="s">
        <v>1491</v>
      </c>
      <c r="E280" s="11">
        <f t="shared" si="16"/>
        <v>4</v>
      </c>
      <c r="F280" s="4">
        <f t="shared" si="17"/>
        <v>2024</v>
      </c>
      <c r="G280" t="s">
        <v>25</v>
      </c>
      <c r="I280" s="4" t="str">
        <f t="shared" si="15"/>
        <v/>
      </c>
      <c r="J280" s="4">
        <v>39.4</v>
      </c>
      <c r="K280" s="4" t="s">
        <v>703</v>
      </c>
      <c r="L280" s="4">
        <v>0</v>
      </c>
      <c r="M280" s="4" t="s">
        <v>1996</v>
      </c>
      <c r="N280" s="11" t="s">
        <v>1982</v>
      </c>
      <c r="Q280" t="s">
        <v>1997</v>
      </c>
      <c r="R280" t="s">
        <v>1998</v>
      </c>
    </row>
    <row r="281" spans="1:20">
      <c r="A281" t="s">
        <v>1981</v>
      </c>
      <c r="B281" s="4" t="s">
        <v>1291</v>
      </c>
      <c r="C281" s="4" t="s">
        <v>74</v>
      </c>
      <c r="D281" s="39" t="s">
        <v>1793</v>
      </c>
      <c r="E281" s="11">
        <f t="shared" si="16"/>
        <v>4</v>
      </c>
      <c r="F281" s="4">
        <f t="shared" si="17"/>
        <v>2026</v>
      </c>
      <c r="G281" s="4" t="s">
        <v>25</v>
      </c>
      <c r="H281" s="4">
        <v>17.600000000000001</v>
      </c>
      <c r="I281" s="4" t="str">
        <f t="shared" si="15"/>
        <v>k</v>
      </c>
      <c r="J281" s="4">
        <v>40.5</v>
      </c>
      <c r="K281" s="4">
        <v>47.7</v>
      </c>
      <c r="L281" s="4">
        <v>0</v>
      </c>
      <c r="M281" s="4">
        <v>3055</v>
      </c>
      <c r="N281" s="11" t="s">
        <v>1982</v>
      </c>
      <c r="R281" s="4" t="s">
        <v>1471</v>
      </c>
    </row>
    <row r="282" spans="1:20">
      <c r="A282" t="s">
        <v>760</v>
      </c>
      <c r="B282" t="s">
        <v>1291</v>
      </c>
      <c r="C282" t="s">
        <v>20</v>
      </c>
      <c r="D282" s="39" t="s">
        <v>1494</v>
      </c>
      <c r="E282" s="11">
        <f t="shared" si="16"/>
        <v>3</v>
      </c>
      <c r="F282" s="4">
        <f t="shared" si="17"/>
        <v>1986</v>
      </c>
      <c r="G282" t="s">
        <v>25</v>
      </c>
      <c r="H282" s="4">
        <v>13.5</v>
      </c>
      <c r="I282" s="4" t="s">
        <v>35</v>
      </c>
      <c r="J282" s="4">
        <v>30.16</v>
      </c>
      <c r="K282" s="4" t="s">
        <v>1292</v>
      </c>
      <c r="L282" s="4">
        <v>0</v>
      </c>
      <c r="M282" s="4" t="s">
        <v>1999</v>
      </c>
      <c r="N282" s="11" t="s">
        <v>2000</v>
      </c>
      <c r="R282" t="s">
        <v>2001</v>
      </c>
      <c r="T282" t="s">
        <v>1296</v>
      </c>
    </row>
    <row r="283" spans="1:20">
      <c r="A283" t="s">
        <v>760</v>
      </c>
      <c r="B283" t="s">
        <v>1291</v>
      </c>
      <c r="C283" t="s">
        <v>74</v>
      </c>
      <c r="D283" s="39" t="s">
        <v>2002</v>
      </c>
      <c r="E283" s="11">
        <f t="shared" si="16"/>
        <v>3</v>
      </c>
      <c r="F283" s="4">
        <f t="shared" si="17"/>
        <v>1988</v>
      </c>
      <c r="G283" t="s">
        <v>25</v>
      </c>
      <c r="H283" s="4">
        <v>15.5</v>
      </c>
      <c r="I283" s="4" t="s">
        <v>35</v>
      </c>
      <c r="J283" s="4">
        <v>35.56</v>
      </c>
      <c r="K283" s="4" t="s">
        <v>2003</v>
      </c>
      <c r="L283" s="4">
        <v>0</v>
      </c>
      <c r="M283" s="4" t="s">
        <v>2004</v>
      </c>
      <c r="N283" s="11" t="s">
        <v>2000</v>
      </c>
      <c r="R283" t="s">
        <v>2005</v>
      </c>
      <c r="T283" t="s">
        <v>1296</v>
      </c>
    </row>
    <row r="284" spans="1:20">
      <c r="A284" t="s">
        <v>760</v>
      </c>
      <c r="B284" t="s">
        <v>1291</v>
      </c>
      <c r="C284" t="s">
        <v>74</v>
      </c>
      <c r="D284" s="39" t="s">
        <v>1501</v>
      </c>
      <c r="E284" s="11">
        <f t="shared" si="16"/>
        <v>3</v>
      </c>
      <c r="F284" s="4">
        <f t="shared" si="17"/>
        <v>1990</v>
      </c>
      <c r="G284" t="s">
        <v>25</v>
      </c>
      <c r="H284" s="4">
        <v>17.5</v>
      </c>
      <c r="I284" s="4" t="s">
        <v>35</v>
      </c>
      <c r="J284" s="4">
        <v>40.64</v>
      </c>
      <c r="K284" s="4" t="s">
        <v>1502</v>
      </c>
      <c r="L284" s="4">
        <v>0</v>
      </c>
      <c r="M284" s="4" t="s">
        <v>2006</v>
      </c>
      <c r="N284" s="11" t="s">
        <v>2000</v>
      </c>
      <c r="T284" t="s">
        <v>1296</v>
      </c>
    </row>
    <row r="285" spans="1:20">
      <c r="A285" t="s">
        <v>760</v>
      </c>
      <c r="B285" t="s">
        <v>1291</v>
      </c>
      <c r="C285" t="s">
        <v>74</v>
      </c>
      <c r="D285" s="39" t="s">
        <v>2007</v>
      </c>
      <c r="E285" s="11">
        <f t="shared" si="16"/>
        <v>3</v>
      </c>
      <c r="F285" s="4">
        <f t="shared" si="17"/>
        <v>1992</v>
      </c>
      <c r="G285" t="s">
        <v>25</v>
      </c>
      <c r="H285" s="4">
        <v>19.5</v>
      </c>
      <c r="I285" s="4" t="s">
        <v>35</v>
      </c>
      <c r="J285" s="4">
        <v>40.64</v>
      </c>
      <c r="K285" s="4" t="s">
        <v>1502</v>
      </c>
      <c r="L285" s="4">
        <v>0</v>
      </c>
      <c r="M285" s="4" t="s">
        <v>2008</v>
      </c>
      <c r="N285" s="11" t="s">
        <v>2000</v>
      </c>
      <c r="R285" t="s">
        <v>2009</v>
      </c>
      <c r="T285" t="s">
        <v>1296</v>
      </c>
    </row>
    <row r="286" spans="1:20">
      <c r="A286" t="s">
        <v>760</v>
      </c>
      <c r="B286" t="s">
        <v>1291</v>
      </c>
      <c r="C286" t="s">
        <v>74</v>
      </c>
      <c r="D286" s="39" t="s">
        <v>1620</v>
      </c>
      <c r="E286" s="11">
        <f t="shared" si="16"/>
        <v>3</v>
      </c>
      <c r="F286" s="4">
        <f t="shared" si="17"/>
        <v>1994</v>
      </c>
      <c r="G286" t="s">
        <v>25</v>
      </c>
      <c r="H286" s="4">
        <v>21.5</v>
      </c>
      <c r="I286" s="4" t="s">
        <v>35</v>
      </c>
      <c r="J286" s="4">
        <v>41</v>
      </c>
      <c r="K286" s="4" t="s">
        <v>214</v>
      </c>
      <c r="L286" s="4">
        <v>0</v>
      </c>
      <c r="M286" s="4" t="s">
        <v>2010</v>
      </c>
      <c r="N286" s="11" t="s">
        <v>2000</v>
      </c>
      <c r="T286" t="s">
        <v>1296</v>
      </c>
    </row>
    <row r="287" spans="1:20">
      <c r="A287" t="s">
        <v>760</v>
      </c>
      <c r="B287" t="s">
        <v>1291</v>
      </c>
      <c r="C287" t="s">
        <v>74</v>
      </c>
      <c r="D287" s="39" t="s">
        <v>1416</v>
      </c>
      <c r="E287" s="11">
        <f t="shared" si="16"/>
        <v>3</v>
      </c>
      <c r="F287" s="4">
        <f t="shared" si="17"/>
        <v>1996</v>
      </c>
      <c r="G287" t="s">
        <v>25</v>
      </c>
      <c r="H287" s="4">
        <v>23.5</v>
      </c>
      <c r="I287" s="4" t="s">
        <v>35</v>
      </c>
      <c r="J287" s="4">
        <v>41.5</v>
      </c>
      <c r="K287" s="4" t="s">
        <v>1338</v>
      </c>
      <c r="L287" s="4">
        <v>0</v>
      </c>
      <c r="M287" s="4" t="s">
        <v>2011</v>
      </c>
      <c r="N287" s="11" t="s">
        <v>2000</v>
      </c>
      <c r="R287" t="s">
        <v>2012</v>
      </c>
      <c r="T287" t="s">
        <v>1296</v>
      </c>
    </row>
    <row r="288" spans="1:20">
      <c r="A288" t="s">
        <v>760</v>
      </c>
      <c r="B288" t="s">
        <v>1291</v>
      </c>
      <c r="C288" t="s">
        <v>74</v>
      </c>
      <c r="D288" s="39" t="s">
        <v>1527</v>
      </c>
      <c r="E288" s="11">
        <f t="shared" si="16"/>
        <v>3</v>
      </c>
      <c r="F288" s="4">
        <f t="shared" si="17"/>
        <v>1998</v>
      </c>
      <c r="G288" t="s">
        <v>25</v>
      </c>
      <c r="H288" s="4">
        <v>25.5</v>
      </c>
      <c r="I288" s="4" t="s">
        <v>35</v>
      </c>
      <c r="J288" s="4">
        <v>42.5</v>
      </c>
      <c r="K288" s="4" t="s">
        <v>2013</v>
      </c>
      <c r="L288" s="4">
        <v>0</v>
      </c>
      <c r="M288" s="4" t="s">
        <v>2014</v>
      </c>
      <c r="N288" s="11" t="s">
        <v>2000</v>
      </c>
      <c r="R288" t="s">
        <v>439</v>
      </c>
      <c r="T288" t="s">
        <v>1296</v>
      </c>
    </row>
    <row r="289" spans="1:20">
      <c r="A289" t="s">
        <v>760</v>
      </c>
      <c r="B289" t="s">
        <v>1291</v>
      </c>
      <c r="C289" t="s">
        <v>74</v>
      </c>
      <c r="D289" s="39" t="s">
        <v>1647</v>
      </c>
      <c r="E289" s="11">
        <f t="shared" si="16"/>
        <v>3</v>
      </c>
      <c r="F289" s="4">
        <f t="shared" si="17"/>
        <v>2000</v>
      </c>
      <c r="G289" t="s">
        <v>25</v>
      </c>
      <c r="H289" s="4">
        <v>27.5</v>
      </c>
      <c r="I289" s="4" t="s">
        <v>35</v>
      </c>
      <c r="J289" s="4">
        <v>43</v>
      </c>
      <c r="K289" s="4" t="s">
        <v>703</v>
      </c>
      <c r="L289" s="4">
        <v>0</v>
      </c>
      <c r="M289" s="4" t="s">
        <v>2015</v>
      </c>
      <c r="N289" s="11" t="s">
        <v>2000</v>
      </c>
      <c r="R289" t="s">
        <v>2016</v>
      </c>
      <c r="T289" t="s">
        <v>1296</v>
      </c>
    </row>
    <row r="290" spans="1:20">
      <c r="A290" t="s">
        <v>760</v>
      </c>
      <c r="B290" t="s">
        <v>1291</v>
      </c>
      <c r="C290" t="s">
        <v>74</v>
      </c>
      <c r="D290" s="39" t="s">
        <v>1746</v>
      </c>
      <c r="E290" s="11">
        <f t="shared" si="16"/>
        <v>5</v>
      </c>
      <c r="F290" s="4">
        <f t="shared" si="17"/>
        <v>2001</v>
      </c>
      <c r="G290" t="s">
        <v>25</v>
      </c>
      <c r="H290" s="4">
        <v>28.7</v>
      </c>
      <c r="I290" s="4" t="s">
        <v>35</v>
      </c>
      <c r="J290" s="4">
        <v>41</v>
      </c>
      <c r="K290" s="4" t="s">
        <v>1124</v>
      </c>
      <c r="L290" s="4">
        <v>0</v>
      </c>
      <c r="M290" s="4" t="s">
        <v>2017</v>
      </c>
      <c r="N290" s="11" t="s">
        <v>2000</v>
      </c>
      <c r="R290" t="s">
        <v>2018</v>
      </c>
      <c r="T290" t="s">
        <v>1296</v>
      </c>
    </row>
    <row r="291" spans="1:20">
      <c r="A291" t="s">
        <v>760</v>
      </c>
      <c r="B291" t="s">
        <v>1291</v>
      </c>
      <c r="C291" t="s">
        <v>74</v>
      </c>
      <c r="D291" s="39" t="s">
        <v>2019</v>
      </c>
      <c r="E291" s="11">
        <f t="shared" si="16"/>
        <v>6</v>
      </c>
      <c r="F291" s="4">
        <f t="shared" si="17"/>
        <v>2002</v>
      </c>
      <c r="G291" t="s">
        <v>25</v>
      </c>
      <c r="H291" s="4">
        <v>29.8</v>
      </c>
      <c r="I291" s="4" t="s">
        <v>35</v>
      </c>
      <c r="L291" s="4">
        <v>0</v>
      </c>
      <c r="N291" s="11" t="s">
        <v>2000</v>
      </c>
      <c r="R291" t="s">
        <v>2020</v>
      </c>
      <c r="T291" t="s">
        <v>1296</v>
      </c>
    </row>
    <row r="292" spans="1:20">
      <c r="A292" t="s">
        <v>2021</v>
      </c>
      <c r="B292" t="s">
        <v>1291</v>
      </c>
      <c r="C292" t="s">
        <v>20</v>
      </c>
      <c r="D292" s="39" t="s">
        <v>1708</v>
      </c>
      <c r="E292" s="11">
        <f t="shared" si="16"/>
        <v>3</v>
      </c>
      <c r="F292" s="4">
        <f t="shared" si="17"/>
        <v>1994</v>
      </c>
      <c r="G292" t="s">
        <v>21</v>
      </c>
      <c r="H292" s="4">
        <v>20.5</v>
      </c>
      <c r="I292" s="4" t="s">
        <v>35</v>
      </c>
      <c r="J292" s="4">
        <v>31</v>
      </c>
      <c r="K292" s="4" t="s">
        <v>1253</v>
      </c>
      <c r="L292" s="4">
        <v>0</v>
      </c>
      <c r="M292" s="4" t="s">
        <v>2022</v>
      </c>
      <c r="N292" s="11" t="s">
        <v>2023</v>
      </c>
      <c r="R292" t="s">
        <v>2024</v>
      </c>
      <c r="T292" t="s">
        <v>1296</v>
      </c>
    </row>
    <row r="293" spans="1:20">
      <c r="A293" t="s">
        <v>2021</v>
      </c>
      <c r="B293" t="s">
        <v>1291</v>
      </c>
      <c r="C293" t="s">
        <v>74</v>
      </c>
      <c r="D293" s="39" t="s">
        <v>1322</v>
      </c>
      <c r="E293" s="11">
        <f t="shared" si="16"/>
        <v>3</v>
      </c>
      <c r="F293" s="4">
        <f t="shared" si="17"/>
        <v>1998</v>
      </c>
      <c r="G293" t="s">
        <v>21</v>
      </c>
      <c r="H293" s="4">
        <v>24.5</v>
      </c>
      <c r="I293" s="4" t="s">
        <v>35</v>
      </c>
      <c r="J293" s="4">
        <v>30.5</v>
      </c>
      <c r="K293" s="4" t="s">
        <v>256</v>
      </c>
      <c r="L293" s="4">
        <v>0</v>
      </c>
      <c r="M293" s="4" t="s">
        <v>2025</v>
      </c>
      <c r="N293" s="11" t="s">
        <v>2023</v>
      </c>
      <c r="R293" t="s">
        <v>2026</v>
      </c>
      <c r="T293" t="s">
        <v>1296</v>
      </c>
    </row>
    <row r="294" spans="1:20">
      <c r="A294" t="s">
        <v>2021</v>
      </c>
      <c r="B294" t="s">
        <v>1291</v>
      </c>
      <c r="C294" t="s">
        <v>74</v>
      </c>
      <c r="D294" s="39" t="s">
        <v>1647</v>
      </c>
      <c r="E294" s="11">
        <f t="shared" si="16"/>
        <v>3</v>
      </c>
      <c r="F294" s="4">
        <f t="shared" si="17"/>
        <v>2000</v>
      </c>
      <c r="G294" t="s">
        <v>21</v>
      </c>
      <c r="H294" s="4">
        <v>26.5</v>
      </c>
      <c r="I294" s="4" t="s">
        <v>35</v>
      </c>
      <c r="J294" s="4">
        <v>30.5</v>
      </c>
      <c r="K294" s="4" t="s">
        <v>1393</v>
      </c>
      <c r="L294" s="4">
        <v>0</v>
      </c>
      <c r="M294" s="4" t="s">
        <v>2027</v>
      </c>
      <c r="N294" s="11" t="s">
        <v>2023</v>
      </c>
      <c r="R294" t="s">
        <v>439</v>
      </c>
      <c r="T294" t="s">
        <v>1296</v>
      </c>
    </row>
    <row r="295" spans="1:20">
      <c r="A295" t="s">
        <v>2021</v>
      </c>
      <c r="B295" t="s">
        <v>1291</v>
      </c>
      <c r="C295" t="s">
        <v>74</v>
      </c>
      <c r="D295" s="39" t="s">
        <v>1418</v>
      </c>
      <c r="E295" s="11">
        <f t="shared" si="16"/>
        <v>5</v>
      </c>
      <c r="F295" s="4">
        <f t="shared" si="17"/>
        <v>2001</v>
      </c>
      <c r="G295" t="s">
        <v>21</v>
      </c>
      <c r="H295" s="4">
        <v>27.7</v>
      </c>
      <c r="I295" s="4" t="s">
        <v>35</v>
      </c>
      <c r="J295" s="4">
        <v>32</v>
      </c>
      <c r="K295" s="4" t="s">
        <v>341</v>
      </c>
      <c r="L295" s="4">
        <v>0</v>
      </c>
      <c r="M295" s="4" t="s">
        <v>1709</v>
      </c>
      <c r="N295" s="11" t="s">
        <v>2023</v>
      </c>
      <c r="R295" t="s">
        <v>1717</v>
      </c>
      <c r="T295" t="s">
        <v>1296</v>
      </c>
    </row>
    <row r="296" spans="1:20">
      <c r="A296" t="s">
        <v>2021</v>
      </c>
      <c r="B296" t="s">
        <v>1291</v>
      </c>
      <c r="C296" t="s">
        <v>74</v>
      </c>
      <c r="D296" s="39" t="s">
        <v>2028</v>
      </c>
      <c r="E296" s="11">
        <f t="shared" si="16"/>
        <v>7</v>
      </c>
      <c r="F296" s="4">
        <f t="shared" si="17"/>
        <v>2001</v>
      </c>
      <c r="G296" t="s">
        <v>21</v>
      </c>
      <c r="H296" s="4">
        <v>27.8</v>
      </c>
      <c r="I296" s="4" t="s">
        <v>35</v>
      </c>
      <c r="J296" s="4">
        <v>32</v>
      </c>
      <c r="L296" s="4">
        <v>0</v>
      </c>
      <c r="N296" s="11" t="s">
        <v>2023</v>
      </c>
      <c r="R296" t="s">
        <v>2029</v>
      </c>
      <c r="T296" t="s">
        <v>1296</v>
      </c>
    </row>
    <row r="297" spans="1:20">
      <c r="A297" t="s">
        <v>2021</v>
      </c>
      <c r="B297" t="s">
        <v>1291</v>
      </c>
      <c r="C297" t="s">
        <v>74</v>
      </c>
      <c r="D297" s="39" t="s">
        <v>1302</v>
      </c>
      <c r="E297" s="11">
        <f t="shared" si="16"/>
        <v>5</v>
      </c>
      <c r="F297" s="4">
        <f t="shared" si="17"/>
        <v>2002</v>
      </c>
      <c r="G297" t="s">
        <v>21</v>
      </c>
      <c r="H297" s="4">
        <v>28.7</v>
      </c>
      <c r="I297" s="4" t="s">
        <v>35</v>
      </c>
      <c r="J297" s="4">
        <v>32</v>
      </c>
      <c r="K297" s="4" t="s">
        <v>256</v>
      </c>
      <c r="L297" s="4">
        <v>0</v>
      </c>
      <c r="M297" s="4" t="s">
        <v>2030</v>
      </c>
      <c r="N297" s="11" t="s">
        <v>2023</v>
      </c>
      <c r="R297" t="s">
        <v>2031</v>
      </c>
      <c r="T297" t="s">
        <v>1296</v>
      </c>
    </row>
    <row r="298" spans="1:20">
      <c r="A298" t="s">
        <v>2021</v>
      </c>
      <c r="B298" t="s">
        <v>1291</v>
      </c>
      <c r="C298" t="s">
        <v>74</v>
      </c>
      <c r="D298" s="39" t="s">
        <v>2032</v>
      </c>
      <c r="E298" s="11">
        <f t="shared" si="16"/>
        <v>7</v>
      </c>
      <c r="F298" s="4">
        <f t="shared" si="17"/>
        <v>2002</v>
      </c>
      <c r="G298" t="s">
        <v>21</v>
      </c>
      <c r="H298" s="4">
        <v>28.8</v>
      </c>
      <c r="I298" s="4" t="s">
        <v>35</v>
      </c>
      <c r="J298" s="4">
        <v>32</v>
      </c>
      <c r="L298" s="4">
        <v>0</v>
      </c>
      <c r="N298" s="11" t="s">
        <v>2023</v>
      </c>
      <c r="R298" t="s">
        <v>2033</v>
      </c>
      <c r="T298" t="s">
        <v>1296</v>
      </c>
    </row>
    <row r="299" spans="1:20">
      <c r="A299" t="s">
        <v>2021</v>
      </c>
      <c r="B299" t="s">
        <v>1291</v>
      </c>
      <c r="C299" t="s">
        <v>74</v>
      </c>
      <c r="D299" s="39" t="s">
        <v>1392</v>
      </c>
      <c r="E299" s="11">
        <f t="shared" si="16"/>
        <v>5</v>
      </c>
      <c r="F299" s="4">
        <f t="shared" si="17"/>
        <v>2010</v>
      </c>
      <c r="G299" t="s">
        <v>21</v>
      </c>
      <c r="H299" s="4">
        <v>36.700000000000003</v>
      </c>
      <c r="I299" s="4" t="s">
        <v>35</v>
      </c>
      <c r="J299" s="4">
        <v>32.5</v>
      </c>
      <c r="K299" s="4" t="s">
        <v>569</v>
      </c>
      <c r="L299" s="4">
        <v>0</v>
      </c>
      <c r="M299" s="4" t="s">
        <v>2034</v>
      </c>
      <c r="N299" s="11" t="s">
        <v>2023</v>
      </c>
      <c r="R299" t="s">
        <v>2035</v>
      </c>
      <c r="T299" t="s">
        <v>1296</v>
      </c>
    </row>
    <row r="300" spans="1:20">
      <c r="A300" t="s">
        <v>2036</v>
      </c>
      <c r="B300" t="s">
        <v>1291</v>
      </c>
      <c r="C300" t="s">
        <v>20</v>
      </c>
      <c r="D300" s="39" t="s">
        <v>2037</v>
      </c>
      <c r="E300" s="11">
        <f t="shared" si="16"/>
        <v>7</v>
      </c>
      <c r="F300" s="4">
        <f t="shared" si="17"/>
        <v>2001</v>
      </c>
      <c r="G300" t="s">
        <v>25</v>
      </c>
      <c r="H300" s="4">
        <v>7.8</v>
      </c>
      <c r="I300" s="4" t="str">
        <f t="shared" ref="I300:I333" si="18">IF(ISBLANK(H300), "", "k")</f>
        <v>k</v>
      </c>
      <c r="J300" s="4">
        <v>22.5</v>
      </c>
      <c r="K300" s="4" t="s">
        <v>492</v>
      </c>
      <c r="L300" s="4">
        <v>0</v>
      </c>
      <c r="N300" s="11" t="s">
        <v>2038</v>
      </c>
      <c r="R300" t="s">
        <v>2039</v>
      </c>
      <c r="T300" t="s">
        <v>1296</v>
      </c>
    </row>
    <row r="301" spans="1:20">
      <c r="A301" t="s">
        <v>2036</v>
      </c>
      <c r="B301" t="s">
        <v>1291</v>
      </c>
      <c r="C301" t="s">
        <v>74</v>
      </c>
      <c r="D301" s="39" t="s">
        <v>2040</v>
      </c>
      <c r="E301" s="11">
        <f t="shared" si="16"/>
        <v>5</v>
      </c>
      <c r="F301" s="4">
        <f t="shared" si="17"/>
        <v>2003</v>
      </c>
      <c r="G301" t="s">
        <v>25</v>
      </c>
      <c r="H301" s="4">
        <v>9.6999999999999993</v>
      </c>
      <c r="I301" s="4" t="str">
        <f t="shared" si="18"/>
        <v>k</v>
      </c>
      <c r="J301" s="4">
        <v>24.1</v>
      </c>
      <c r="K301" s="4" t="s">
        <v>240</v>
      </c>
      <c r="L301" s="4">
        <v>0</v>
      </c>
      <c r="M301" s="4" t="s">
        <v>2041</v>
      </c>
      <c r="N301" s="11" t="s">
        <v>2038</v>
      </c>
      <c r="R301" t="s">
        <v>2042</v>
      </c>
      <c r="T301" t="s">
        <v>1296</v>
      </c>
    </row>
    <row r="302" spans="1:20">
      <c r="A302" t="s">
        <v>2036</v>
      </c>
      <c r="B302" t="s">
        <v>1291</v>
      </c>
      <c r="C302" t="s">
        <v>74</v>
      </c>
      <c r="D302" s="39" t="s">
        <v>1335</v>
      </c>
      <c r="E302" s="11">
        <f t="shared" si="16"/>
        <v>5</v>
      </c>
      <c r="F302" s="4">
        <f t="shared" si="17"/>
        <v>2004</v>
      </c>
      <c r="G302" t="s">
        <v>25</v>
      </c>
      <c r="H302" s="4">
        <v>10.7</v>
      </c>
      <c r="I302" s="4" t="str">
        <f t="shared" si="18"/>
        <v>k</v>
      </c>
      <c r="J302" s="4">
        <v>26</v>
      </c>
      <c r="K302" s="4" t="s">
        <v>870</v>
      </c>
      <c r="L302" s="4">
        <v>0</v>
      </c>
      <c r="M302" s="4" t="s">
        <v>2043</v>
      </c>
      <c r="N302" s="11" t="s">
        <v>2038</v>
      </c>
      <c r="R302" t="s">
        <v>1722</v>
      </c>
      <c r="T302" t="s">
        <v>1296</v>
      </c>
    </row>
    <row r="303" spans="1:20">
      <c r="A303" t="s">
        <v>2036</v>
      </c>
      <c r="B303" t="s">
        <v>1291</v>
      </c>
      <c r="C303" t="s">
        <v>74</v>
      </c>
      <c r="D303" s="39" t="s">
        <v>1310</v>
      </c>
      <c r="E303" s="11">
        <f t="shared" si="16"/>
        <v>5</v>
      </c>
      <c r="F303" s="4">
        <f t="shared" si="17"/>
        <v>2005</v>
      </c>
      <c r="G303" t="s">
        <v>25</v>
      </c>
      <c r="H303" s="4">
        <v>11.7</v>
      </c>
      <c r="I303" s="4" t="str">
        <f t="shared" si="18"/>
        <v>k</v>
      </c>
      <c r="J303" s="4">
        <v>27.5</v>
      </c>
      <c r="K303" s="4" t="s">
        <v>854</v>
      </c>
      <c r="L303" s="4">
        <v>0</v>
      </c>
      <c r="M303" s="4" t="s">
        <v>2044</v>
      </c>
      <c r="N303" s="11" t="s">
        <v>2038</v>
      </c>
      <c r="R303" t="s">
        <v>2045</v>
      </c>
      <c r="T303" t="s">
        <v>1296</v>
      </c>
    </row>
    <row r="304" spans="1:20">
      <c r="A304" t="s">
        <v>2046</v>
      </c>
      <c r="B304" t="s">
        <v>1291</v>
      </c>
      <c r="C304" t="s">
        <v>20</v>
      </c>
      <c r="D304" s="39" t="s">
        <v>1729</v>
      </c>
      <c r="E304" s="11">
        <f t="shared" si="16"/>
        <v>6</v>
      </c>
      <c r="F304" s="4">
        <f t="shared" si="17"/>
        <v>2001</v>
      </c>
      <c r="G304" t="s">
        <v>25</v>
      </c>
      <c r="H304" s="4" t="s">
        <v>1693</v>
      </c>
      <c r="I304" s="4" t="str">
        <f t="shared" si="18"/>
        <v>k</v>
      </c>
      <c r="J304" s="4">
        <v>19.7</v>
      </c>
      <c r="K304" s="4" t="s">
        <v>617</v>
      </c>
      <c r="L304" s="4">
        <v>0</v>
      </c>
      <c r="N304" s="11" t="s">
        <v>2047</v>
      </c>
      <c r="R304" t="s">
        <v>2048</v>
      </c>
      <c r="T304" t="s">
        <v>1296</v>
      </c>
    </row>
    <row r="305" spans="1:20">
      <c r="A305" t="s">
        <v>2046</v>
      </c>
      <c r="B305" t="s">
        <v>1291</v>
      </c>
      <c r="C305" t="s">
        <v>74</v>
      </c>
      <c r="D305" s="39" t="s">
        <v>1749</v>
      </c>
      <c r="E305" s="11">
        <f t="shared" si="16"/>
        <v>5</v>
      </c>
      <c r="F305" s="4">
        <f t="shared" si="17"/>
        <v>2002</v>
      </c>
      <c r="G305" t="s">
        <v>25</v>
      </c>
      <c r="H305" s="4" t="s">
        <v>482</v>
      </c>
      <c r="I305" s="4" t="str">
        <f t="shared" si="18"/>
        <v>k</v>
      </c>
      <c r="J305" s="4">
        <v>21</v>
      </c>
      <c r="K305" s="4" t="s">
        <v>806</v>
      </c>
      <c r="L305" s="4">
        <v>0</v>
      </c>
      <c r="M305" s="4" t="s">
        <v>2049</v>
      </c>
      <c r="N305" s="11" t="s">
        <v>2047</v>
      </c>
      <c r="R305" t="s">
        <v>2050</v>
      </c>
      <c r="T305" t="s">
        <v>1296</v>
      </c>
    </row>
    <row r="306" spans="1:20">
      <c r="A306" t="s">
        <v>2046</v>
      </c>
      <c r="B306" t="s">
        <v>1291</v>
      </c>
      <c r="C306" t="s">
        <v>74</v>
      </c>
      <c r="D306" s="39" t="s">
        <v>1331</v>
      </c>
      <c r="E306" s="11">
        <f t="shared" si="16"/>
        <v>5</v>
      </c>
      <c r="F306" s="4">
        <f t="shared" si="17"/>
        <v>2003</v>
      </c>
      <c r="G306" t="s">
        <v>25</v>
      </c>
      <c r="H306" s="4" t="s">
        <v>682</v>
      </c>
      <c r="I306" s="4" t="str">
        <f t="shared" si="18"/>
        <v>k</v>
      </c>
      <c r="J306" s="4">
        <v>22</v>
      </c>
      <c r="K306" s="4" t="s">
        <v>709</v>
      </c>
      <c r="L306" s="4">
        <v>0</v>
      </c>
      <c r="M306" s="4" t="s">
        <v>2051</v>
      </c>
      <c r="N306" s="11" t="s">
        <v>2047</v>
      </c>
      <c r="R306" t="s">
        <v>2052</v>
      </c>
      <c r="T306" t="s">
        <v>1296</v>
      </c>
    </row>
    <row r="307" spans="1:20">
      <c r="A307" t="s">
        <v>2046</v>
      </c>
      <c r="B307" t="s">
        <v>1291</v>
      </c>
      <c r="C307" t="s">
        <v>74</v>
      </c>
      <c r="D307" s="39" t="s">
        <v>1424</v>
      </c>
      <c r="E307" s="11">
        <f t="shared" si="16"/>
        <v>5</v>
      </c>
      <c r="F307" s="4">
        <f t="shared" si="17"/>
        <v>2004</v>
      </c>
      <c r="G307" t="s">
        <v>25</v>
      </c>
      <c r="H307" s="4" t="s">
        <v>57</v>
      </c>
      <c r="I307" s="4" t="str">
        <f t="shared" si="18"/>
        <v>k</v>
      </c>
      <c r="J307" s="4">
        <v>23</v>
      </c>
      <c r="K307" s="4" t="s">
        <v>240</v>
      </c>
      <c r="L307" s="4">
        <v>0</v>
      </c>
      <c r="M307" s="4" t="s">
        <v>2053</v>
      </c>
      <c r="N307" s="11" t="s">
        <v>2047</v>
      </c>
      <c r="R307" t="s">
        <v>2054</v>
      </c>
      <c r="T307" t="s">
        <v>1296</v>
      </c>
    </row>
    <row r="308" spans="1:20">
      <c r="A308" t="s">
        <v>2046</v>
      </c>
      <c r="B308" t="s">
        <v>1291</v>
      </c>
      <c r="C308" t="s">
        <v>74</v>
      </c>
      <c r="D308" s="39" t="s">
        <v>1429</v>
      </c>
      <c r="E308" s="11">
        <f t="shared" si="16"/>
        <v>3</v>
      </c>
      <c r="F308" s="4">
        <f t="shared" si="17"/>
        <v>2008</v>
      </c>
      <c r="G308" t="s">
        <v>25</v>
      </c>
      <c r="H308" s="4" t="s">
        <v>1639</v>
      </c>
      <c r="I308" s="4" t="str">
        <f t="shared" si="18"/>
        <v>k</v>
      </c>
      <c r="J308" s="4">
        <v>28.9</v>
      </c>
      <c r="K308" s="4" t="s">
        <v>142</v>
      </c>
      <c r="L308" s="4">
        <v>0</v>
      </c>
      <c r="M308" s="4" t="s">
        <v>2055</v>
      </c>
      <c r="N308" s="11" t="s">
        <v>2047</v>
      </c>
      <c r="R308" t="s">
        <v>2056</v>
      </c>
      <c r="T308" t="s">
        <v>1296</v>
      </c>
    </row>
    <row r="309" spans="1:20">
      <c r="A309" t="s">
        <v>2046</v>
      </c>
      <c r="B309" t="s">
        <v>1291</v>
      </c>
      <c r="C309" t="s">
        <v>74</v>
      </c>
      <c r="D309" s="39" t="s">
        <v>1396</v>
      </c>
      <c r="E309" s="11">
        <f t="shared" si="16"/>
        <v>5</v>
      </c>
      <c r="F309" s="4">
        <f t="shared" si="17"/>
        <v>2011</v>
      </c>
      <c r="G309" t="s">
        <v>25</v>
      </c>
      <c r="H309" s="4" t="s">
        <v>977</v>
      </c>
      <c r="I309" s="4" t="str">
        <f t="shared" si="18"/>
        <v>k</v>
      </c>
      <c r="J309" s="4">
        <v>34</v>
      </c>
      <c r="K309" s="4" t="s">
        <v>178</v>
      </c>
      <c r="L309" s="4">
        <v>0</v>
      </c>
      <c r="M309" s="4" t="s">
        <v>2057</v>
      </c>
      <c r="N309" s="11" t="s">
        <v>2047</v>
      </c>
      <c r="R309" t="s">
        <v>1762</v>
      </c>
      <c r="T309" t="s">
        <v>1296</v>
      </c>
    </row>
    <row r="310" spans="1:20">
      <c r="A310" t="s">
        <v>2046</v>
      </c>
      <c r="B310" t="s">
        <v>1291</v>
      </c>
      <c r="C310" t="s">
        <v>74</v>
      </c>
      <c r="D310" s="39" t="s">
        <v>1680</v>
      </c>
      <c r="E310" s="11">
        <f t="shared" si="16"/>
        <v>4</v>
      </c>
      <c r="F310" s="4">
        <f t="shared" si="17"/>
        <v>2012</v>
      </c>
      <c r="G310" t="s">
        <v>25</v>
      </c>
      <c r="H310" s="4" t="s">
        <v>752</v>
      </c>
      <c r="I310" s="4" t="str">
        <f t="shared" si="18"/>
        <v>k</v>
      </c>
      <c r="J310" s="4">
        <v>32.1</v>
      </c>
      <c r="K310" s="4" t="s">
        <v>341</v>
      </c>
      <c r="L310" s="4">
        <v>0</v>
      </c>
      <c r="M310" s="4" t="s">
        <v>1409</v>
      </c>
      <c r="N310" s="11" t="s">
        <v>2047</v>
      </c>
      <c r="R310" t="s">
        <v>2058</v>
      </c>
      <c r="T310" t="s">
        <v>1296</v>
      </c>
    </row>
    <row r="311" spans="1:20">
      <c r="A311" t="s">
        <v>2046</v>
      </c>
      <c r="B311" t="s">
        <v>1291</v>
      </c>
      <c r="C311" t="s">
        <v>74</v>
      </c>
      <c r="D311" s="39" t="s">
        <v>1531</v>
      </c>
      <c r="E311" s="11">
        <f t="shared" si="16"/>
        <v>5</v>
      </c>
      <c r="F311" s="4">
        <f t="shared" si="17"/>
        <v>2013</v>
      </c>
      <c r="G311" t="s">
        <v>25</v>
      </c>
      <c r="H311" s="4" t="s">
        <v>1038</v>
      </c>
      <c r="I311" s="4" t="str">
        <f t="shared" si="18"/>
        <v>k</v>
      </c>
      <c r="J311" s="4">
        <v>35.6</v>
      </c>
      <c r="K311" s="4" t="s">
        <v>332</v>
      </c>
      <c r="L311" s="4">
        <v>0</v>
      </c>
      <c r="M311" s="4" t="s">
        <v>2059</v>
      </c>
      <c r="N311" s="11" t="s">
        <v>2047</v>
      </c>
      <c r="R311" t="s">
        <v>2060</v>
      </c>
      <c r="T311" t="s">
        <v>1296</v>
      </c>
    </row>
    <row r="312" spans="1:20">
      <c r="A312" t="s">
        <v>2046</v>
      </c>
      <c r="B312" t="s">
        <v>1291</v>
      </c>
      <c r="C312" t="s">
        <v>74</v>
      </c>
      <c r="D312" s="39" t="s">
        <v>1356</v>
      </c>
      <c r="E312" s="11">
        <f t="shared" si="16"/>
        <v>5</v>
      </c>
      <c r="F312" s="4">
        <f t="shared" si="17"/>
        <v>2015</v>
      </c>
      <c r="G312" t="s">
        <v>25</v>
      </c>
      <c r="H312" s="4" t="s">
        <v>488</v>
      </c>
      <c r="I312" s="4" t="str">
        <f t="shared" si="18"/>
        <v>k</v>
      </c>
      <c r="J312" s="4">
        <v>38.5</v>
      </c>
      <c r="K312" s="4" t="s">
        <v>2061</v>
      </c>
      <c r="L312" s="4">
        <v>0</v>
      </c>
      <c r="M312" s="4" t="s">
        <v>2062</v>
      </c>
      <c r="N312" s="11" t="s">
        <v>2047</v>
      </c>
      <c r="R312" t="s">
        <v>2063</v>
      </c>
      <c r="T312" t="s">
        <v>1296</v>
      </c>
    </row>
    <row r="313" spans="1:20">
      <c r="A313" t="s">
        <v>2046</v>
      </c>
      <c r="B313" t="s">
        <v>1291</v>
      </c>
      <c r="C313" t="s">
        <v>74</v>
      </c>
      <c r="D313" s="39" t="s">
        <v>1349</v>
      </c>
      <c r="E313" s="11">
        <f t="shared" si="16"/>
        <v>5</v>
      </c>
      <c r="F313" s="4">
        <f t="shared" si="17"/>
        <v>2016</v>
      </c>
      <c r="G313" t="s">
        <v>25</v>
      </c>
      <c r="H313" s="4" t="s">
        <v>401</v>
      </c>
      <c r="I313" s="4" t="str">
        <f t="shared" si="18"/>
        <v>k</v>
      </c>
      <c r="J313" s="4">
        <v>39.5</v>
      </c>
      <c r="K313" s="4" t="s">
        <v>888</v>
      </c>
      <c r="L313" s="4">
        <v>0</v>
      </c>
      <c r="M313" s="4" t="s">
        <v>2064</v>
      </c>
      <c r="N313" s="11" t="s">
        <v>2047</v>
      </c>
      <c r="R313" t="s">
        <v>1953</v>
      </c>
      <c r="T313" t="s">
        <v>1296</v>
      </c>
    </row>
    <row r="314" spans="1:20">
      <c r="A314" t="s">
        <v>2046</v>
      </c>
      <c r="B314" t="s">
        <v>1291</v>
      </c>
      <c r="C314" t="s">
        <v>74</v>
      </c>
      <c r="D314" s="39" t="s">
        <v>1455</v>
      </c>
      <c r="E314" s="11">
        <f t="shared" si="16"/>
        <v>5</v>
      </c>
      <c r="F314" s="4">
        <f t="shared" si="17"/>
        <v>2017</v>
      </c>
      <c r="G314" t="s">
        <v>25</v>
      </c>
      <c r="H314" s="4" t="s">
        <v>772</v>
      </c>
      <c r="I314" s="4" t="str">
        <f t="shared" si="18"/>
        <v>k</v>
      </c>
      <c r="J314" s="4">
        <v>41.2</v>
      </c>
      <c r="K314" s="4" t="s">
        <v>134</v>
      </c>
      <c r="L314" s="4">
        <v>0</v>
      </c>
      <c r="M314" s="4" t="s">
        <v>2065</v>
      </c>
      <c r="N314" s="11" t="s">
        <v>2047</v>
      </c>
      <c r="R314" t="s">
        <v>2066</v>
      </c>
      <c r="T314" t="s">
        <v>1296</v>
      </c>
    </row>
    <row r="315" spans="1:20">
      <c r="A315" t="s">
        <v>2046</v>
      </c>
      <c r="B315" t="s">
        <v>1291</v>
      </c>
      <c r="C315" t="s">
        <v>74</v>
      </c>
      <c r="D315" s="39" t="s">
        <v>1412</v>
      </c>
      <c r="E315" s="11">
        <f t="shared" si="16"/>
        <v>5</v>
      </c>
      <c r="F315" s="4">
        <f t="shared" si="17"/>
        <v>2019</v>
      </c>
      <c r="G315" t="s">
        <v>25</v>
      </c>
      <c r="H315" s="4" t="s">
        <v>997</v>
      </c>
      <c r="I315" s="4" t="str">
        <f t="shared" si="18"/>
        <v>k</v>
      </c>
      <c r="J315" s="4">
        <v>41</v>
      </c>
      <c r="K315" s="4" t="s">
        <v>423</v>
      </c>
      <c r="L315" s="4">
        <v>0</v>
      </c>
      <c r="M315" s="4" t="s">
        <v>2067</v>
      </c>
      <c r="N315" s="11" t="s">
        <v>2047</v>
      </c>
      <c r="R315" t="s">
        <v>2068</v>
      </c>
      <c r="T315" t="s">
        <v>1296</v>
      </c>
    </row>
    <row r="316" spans="1:20">
      <c r="A316" t="s">
        <v>2069</v>
      </c>
      <c r="B316" t="s">
        <v>1291</v>
      </c>
      <c r="C316" t="s">
        <v>20</v>
      </c>
      <c r="D316" s="39" t="s">
        <v>1708</v>
      </c>
      <c r="E316" s="11">
        <f t="shared" si="16"/>
        <v>3</v>
      </c>
      <c r="F316" s="4">
        <f t="shared" si="17"/>
        <v>1994</v>
      </c>
      <c r="G316" t="s">
        <v>25</v>
      </c>
      <c r="H316" s="4" t="s">
        <v>1610</v>
      </c>
      <c r="I316" s="4" t="str">
        <f t="shared" si="18"/>
        <v>k</v>
      </c>
      <c r="J316" s="4">
        <v>22.1</v>
      </c>
      <c r="K316" s="4" t="s">
        <v>1220</v>
      </c>
      <c r="L316" s="4">
        <v>0</v>
      </c>
      <c r="M316" s="4" t="s">
        <v>1745</v>
      </c>
      <c r="R316" t="s">
        <v>607</v>
      </c>
      <c r="T316" t="s">
        <v>1296</v>
      </c>
    </row>
    <row r="317" spans="1:20">
      <c r="A317" t="s">
        <v>2069</v>
      </c>
      <c r="B317" t="s">
        <v>1291</v>
      </c>
      <c r="C317" t="s">
        <v>74</v>
      </c>
      <c r="D317" s="39" t="s">
        <v>1416</v>
      </c>
      <c r="E317" s="11">
        <f t="shared" si="16"/>
        <v>3</v>
      </c>
      <c r="F317" s="4">
        <f t="shared" si="17"/>
        <v>1996</v>
      </c>
      <c r="G317" t="s">
        <v>25</v>
      </c>
      <c r="H317" s="4" t="s">
        <v>126</v>
      </c>
      <c r="I317" s="4" t="str">
        <f t="shared" si="18"/>
        <v>k</v>
      </c>
      <c r="J317" s="4">
        <v>23.2</v>
      </c>
      <c r="K317" s="4" t="s">
        <v>1106</v>
      </c>
      <c r="L317" s="4">
        <v>0</v>
      </c>
      <c r="M317" s="4" t="s">
        <v>2041</v>
      </c>
      <c r="T317" t="s">
        <v>1296</v>
      </c>
    </row>
    <row r="318" spans="1:20">
      <c r="A318" t="s">
        <v>2069</v>
      </c>
      <c r="B318" t="s">
        <v>1291</v>
      </c>
      <c r="C318" t="s">
        <v>74</v>
      </c>
      <c r="D318" s="39" t="s">
        <v>1325</v>
      </c>
      <c r="E318" s="11">
        <f t="shared" si="16"/>
        <v>3</v>
      </c>
      <c r="F318" s="4">
        <f t="shared" si="17"/>
        <v>2000</v>
      </c>
      <c r="G318" t="s">
        <v>25</v>
      </c>
      <c r="H318" s="4" t="s">
        <v>137</v>
      </c>
      <c r="I318" s="4" t="str">
        <f t="shared" si="18"/>
        <v>k</v>
      </c>
      <c r="J318" s="4">
        <v>29.2</v>
      </c>
      <c r="K318" s="4" t="s">
        <v>206</v>
      </c>
      <c r="L318" s="4">
        <v>0</v>
      </c>
      <c r="M318" s="4" t="s">
        <v>1398</v>
      </c>
      <c r="R318" t="s">
        <v>2070</v>
      </c>
      <c r="T318" t="s">
        <v>1296</v>
      </c>
    </row>
    <row r="319" spans="1:20">
      <c r="A319" t="s">
        <v>2071</v>
      </c>
      <c r="B319" t="s">
        <v>1291</v>
      </c>
      <c r="C319" t="s">
        <v>20</v>
      </c>
      <c r="D319" s="39" t="s">
        <v>1524</v>
      </c>
      <c r="E319" s="11">
        <f t="shared" si="16"/>
        <v>3</v>
      </c>
      <c r="F319" s="4">
        <f t="shared" si="17"/>
        <v>1995</v>
      </c>
      <c r="G319" t="s">
        <v>21</v>
      </c>
      <c r="H319" s="4" t="s">
        <v>87</v>
      </c>
      <c r="I319" s="4" t="str">
        <f t="shared" si="18"/>
        <v>k</v>
      </c>
      <c r="J319" s="4">
        <v>21</v>
      </c>
      <c r="K319" s="4" t="s">
        <v>362</v>
      </c>
      <c r="L319" s="4">
        <v>0</v>
      </c>
      <c r="M319" s="4" t="s">
        <v>2072</v>
      </c>
      <c r="R319" t="s">
        <v>2073</v>
      </c>
      <c r="T319" t="s">
        <v>1296</v>
      </c>
    </row>
    <row r="320" spans="1:20">
      <c r="A320" t="s">
        <v>2074</v>
      </c>
      <c r="B320" t="s">
        <v>1291</v>
      </c>
      <c r="C320" t="s">
        <v>20</v>
      </c>
      <c r="D320" s="39" t="s">
        <v>1346</v>
      </c>
      <c r="E320" s="11">
        <f t="shared" si="16"/>
        <v>5</v>
      </c>
      <c r="F320" s="4">
        <f t="shared" si="17"/>
        <v>2015</v>
      </c>
      <c r="G320" t="s">
        <v>25</v>
      </c>
      <c r="I320" s="4" t="str">
        <f t="shared" si="18"/>
        <v/>
      </c>
      <c r="J320" s="4">
        <v>24.2</v>
      </c>
      <c r="K320" s="4" t="s">
        <v>461</v>
      </c>
      <c r="L320" s="4">
        <v>0</v>
      </c>
      <c r="N320" s="11" t="s">
        <v>2075</v>
      </c>
      <c r="R320" t="s">
        <v>2076</v>
      </c>
      <c r="T320" t="s">
        <v>1296</v>
      </c>
    </row>
    <row r="321" spans="1:20">
      <c r="A321" t="s">
        <v>2074</v>
      </c>
      <c r="B321" t="s">
        <v>1291</v>
      </c>
      <c r="C321" t="s">
        <v>74</v>
      </c>
      <c r="D321" s="39" t="s">
        <v>839</v>
      </c>
      <c r="E321" s="11">
        <f t="shared" si="16"/>
        <v>5</v>
      </c>
      <c r="F321" s="4">
        <f t="shared" si="17"/>
        <v>2016</v>
      </c>
      <c r="G321" t="s">
        <v>25</v>
      </c>
      <c r="I321" s="4" t="str">
        <f t="shared" si="18"/>
        <v/>
      </c>
      <c r="J321" s="4">
        <v>25</v>
      </c>
      <c r="K321" s="4" t="s">
        <v>814</v>
      </c>
      <c r="L321" s="4">
        <v>0</v>
      </c>
      <c r="M321" s="4" t="s">
        <v>2077</v>
      </c>
      <c r="N321" s="11" t="s">
        <v>2075</v>
      </c>
      <c r="R321" t="s">
        <v>2078</v>
      </c>
      <c r="T321" t="s">
        <v>1296</v>
      </c>
    </row>
    <row r="322" spans="1:20">
      <c r="A322" t="s">
        <v>2074</v>
      </c>
      <c r="B322" t="s">
        <v>1291</v>
      </c>
      <c r="C322" t="s">
        <v>74</v>
      </c>
      <c r="D322" s="39" t="s">
        <v>2079</v>
      </c>
      <c r="E322" s="11">
        <f t="shared" ref="E322:E385" si="19">MONTH(D322)</f>
        <v>6</v>
      </c>
      <c r="F322" s="4">
        <f t="shared" ref="F322:F385" si="20">YEAR(D322)</f>
        <v>2018</v>
      </c>
      <c r="G322" t="s">
        <v>25</v>
      </c>
      <c r="I322" s="4" t="str">
        <f t="shared" si="18"/>
        <v/>
      </c>
      <c r="J322" s="4">
        <v>26.6</v>
      </c>
      <c r="K322" s="4" t="s">
        <v>154</v>
      </c>
      <c r="L322" s="4">
        <v>0</v>
      </c>
      <c r="M322" s="4" t="s">
        <v>2080</v>
      </c>
      <c r="N322" s="11" t="s">
        <v>2075</v>
      </c>
      <c r="Q322" t="s">
        <v>2081</v>
      </c>
      <c r="R322" t="s">
        <v>2082</v>
      </c>
      <c r="T322" t="s">
        <v>1296</v>
      </c>
    </row>
    <row r="323" spans="1:20">
      <c r="A323" t="s">
        <v>2074</v>
      </c>
      <c r="B323" t="s">
        <v>1291</v>
      </c>
      <c r="C323" t="s">
        <v>74</v>
      </c>
      <c r="D323" s="39" t="s">
        <v>1459</v>
      </c>
      <c r="E323" s="11">
        <f t="shared" si="19"/>
        <v>9</v>
      </c>
      <c r="F323" s="4">
        <f t="shared" si="20"/>
        <v>2018</v>
      </c>
      <c r="G323" t="s">
        <v>25</v>
      </c>
      <c r="I323" s="4" t="str">
        <f t="shared" si="18"/>
        <v/>
      </c>
      <c r="J323" s="4">
        <v>27.5</v>
      </c>
      <c r="K323" s="4" t="s">
        <v>1282</v>
      </c>
      <c r="L323" s="4">
        <v>0</v>
      </c>
      <c r="M323" s="4" t="s">
        <v>2083</v>
      </c>
      <c r="N323" s="11" t="s">
        <v>2075</v>
      </c>
      <c r="R323" t="s">
        <v>2084</v>
      </c>
      <c r="T323" t="s">
        <v>1296</v>
      </c>
    </row>
    <row r="324" spans="1:20">
      <c r="A324" t="s">
        <v>2085</v>
      </c>
      <c r="B324" t="s">
        <v>1291</v>
      </c>
      <c r="C324" t="s">
        <v>20</v>
      </c>
      <c r="D324" s="39" t="s">
        <v>1346</v>
      </c>
      <c r="E324" s="11">
        <f t="shared" si="19"/>
        <v>5</v>
      </c>
      <c r="F324" s="4">
        <f t="shared" si="20"/>
        <v>2015</v>
      </c>
      <c r="G324" t="s">
        <v>21</v>
      </c>
      <c r="I324" s="4" t="str">
        <f t="shared" si="18"/>
        <v/>
      </c>
      <c r="J324" s="4">
        <v>23.9</v>
      </c>
      <c r="K324" s="4" t="s">
        <v>497</v>
      </c>
      <c r="L324" s="4">
        <v>0</v>
      </c>
      <c r="M324" s="4" t="s">
        <v>2086</v>
      </c>
      <c r="N324" s="11" t="s">
        <v>2087</v>
      </c>
      <c r="R324" t="s">
        <v>2088</v>
      </c>
      <c r="T324" t="s">
        <v>1296</v>
      </c>
    </row>
    <row r="325" spans="1:20">
      <c r="A325" t="s">
        <v>2085</v>
      </c>
      <c r="B325" t="s">
        <v>1291</v>
      </c>
      <c r="C325" t="s">
        <v>74</v>
      </c>
      <c r="D325" s="39" t="s">
        <v>1349</v>
      </c>
      <c r="E325" s="11">
        <f t="shared" si="19"/>
        <v>5</v>
      </c>
      <c r="F325" s="4">
        <f t="shared" si="20"/>
        <v>2016</v>
      </c>
      <c r="G325" t="s">
        <v>21</v>
      </c>
      <c r="I325" s="4" t="str">
        <f t="shared" si="18"/>
        <v/>
      </c>
      <c r="J325" s="4">
        <v>24.7</v>
      </c>
      <c r="K325" s="4" t="s">
        <v>898</v>
      </c>
      <c r="L325" s="4">
        <v>0</v>
      </c>
      <c r="M325" s="4" t="s">
        <v>1765</v>
      </c>
      <c r="N325" s="11" t="s">
        <v>2087</v>
      </c>
      <c r="R325" t="s">
        <v>2089</v>
      </c>
      <c r="T325" t="s">
        <v>1296</v>
      </c>
    </row>
    <row r="326" spans="1:20">
      <c r="A326" t="s">
        <v>2085</v>
      </c>
      <c r="B326" t="s">
        <v>1291</v>
      </c>
      <c r="C326" t="s">
        <v>74</v>
      </c>
      <c r="D326" s="39" t="s">
        <v>1878</v>
      </c>
      <c r="E326" s="11">
        <f t="shared" si="19"/>
        <v>5</v>
      </c>
      <c r="F326" s="4">
        <f t="shared" si="20"/>
        <v>2019</v>
      </c>
      <c r="G326" t="s">
        <v>21</v>
      </c>
      <c r="I326" s="4" t="str">
        <f t="shared" si="18"/>
        <v/>
      </c>
      <c r="J326" s="4">
        <v>27.1</v>
      </c>
      <c r="K326" s="4" t="s">
        <v>40</v>
      </c>
      <c r="L326" s="4">
        <v>0</v>
      </c>
      <c r="M326" s="4" t="s">
        <v>2090</v>
      </c>
      <c r="N326" s="11" t="s">
        <v>2087</v>
      </c>
      <c r="R326" t="s">
        <v>2091</v>
      </c>
      <c r="T326" t="s">
        <v>1296</v>
      </c>
    </row>
    <row r="327" spans="1:20">
      <c r="A327" t="s">
        <v>2085</v>
      </c>
      <c r="B327" s="4" t="s">
        <v>1291</v>
      </c>
      <c r="C327" s="4" t="s">
        <v>74</v>
      </c>
      <c r="D327" s="39" t="s">
        <v>1553</v>
      </c>
      <c r="E327" s="11">
        <f t="shared" si="19"/>
        <v>4</v>
      </c>
      <c r="F327" s="4">
        <f t="shared" si="20"/>
        <v>2026</v>
      </c>
      <c r="G327" s="4" t="s">
        <v>21</v>
      </c>
      <c r="I327" s="4" t="str">
        <f t="shared" si="18"/>
        <v/>
      </c>
      <c r="J327" s="4">
        <v>29.5</v>
      </c>
      <c r="K327" s="4">
        <v>38.1</v>
      </c>
      <c r="L327" s="4">
        <v>0</v>
      </c>
      <c r="M327" s="4">
        <v>876</v>
      </c>
      <c r="N327" s="11" t="s">
        <v>2087</v>
      </c>
      <c r="R327" s="4" t="s">
        <v>2092</v>
      </c>
    </row>
    <row r="328" spans="1:20">
      <c r="A328" t="s">
        <v>2093</v>
      </c>
      <c r="B328" t="s">
        <v>1291</v>
      </c>
      <c r="C328" t="s">
        <v>20</v>
      </c>
      <c r="D328" s="39" t="s">
        <v>1346</v>
      </c>
      <c r="E328" s="11">
        <f t="shared" si="19"/>
        <v>5</v>
      </c>
      <c r="F328" s="4">
        <f t="shared" si="20"/>
        <v>2015</v>
      </c>
      <c r="G328" t="s">
        <v>21</v>
      </c>
      <c r="I328" s="4" t="str">
        <f t="shared" si="18"/>
        <v/>
      </c>
      <c r="J328" s="4">
        <v>24.9</v>
      </c>
      <c r="K328" s="4" t="s">
        <v>924</v>
      </c>
      <c r="L328" s="4">
        <v>0</v>
      </c>
      <c r="M328" s="4" t="s">
        <v>2094</v>
      </c>
      <c r="R328" t="s">
        <v>2095</v>
      </c>
      <c r="T328" t="s">
        <v>1296</v>
      </c>
    </row>
    <row r="329" spans="1:20">
      <c r="A329" t="s">
        <v>2096</v>
      </c>
      <c r="B329" t="s">
        <v>1291</v>
      </c>
      <c r="C329" t="s">
        <v>20</v>
      </c>
      <c r="D329" s="39" t="s">
        <v>1346</v>
      </c>
      <c r="E329" s="11">
        <f t="shared" si="19"/>
        <v>5</v>
      </c>
      <c r="F329" s="4">
        <f t="shared" si="20"/>
        <v>2015</v>
      </c>
      <c r="G329" t="s">
        <v>25</v>
      </c>
      <c r="I329" s="4" t="str">
        <f t="shared" si="18"/>
        <v/>
      </c>
      <c r="J329" s="4">
        <v>26.2</v>
      </c>
      <c r="K329" s="4" t="s">
        <v>1140</v>
      </c>
      <c r="L329" s="4">
        <v>0</v>
      </c>
      <c r="M329" s="4" t="s">
        <v>1436</v>
      </c>
      <c r="N329" s="11" t="s">
        <v>2097</v>
      </c>
      <c r="R329" t="s">
        <v>2098</v>
      </c>
      <c r="T329" t="s">
        <v>1296</v>
      </c>
    </row>
    <row r="330" spans="1:20">
      <c r="A330" t="s">
        <v>2096</v>
      </c>
      <c r="B330" t="s">
        <v>1291</v>
      </c>
      <c r="C330" t="s">
        <v>74</v>
      </c>
      <c r="D330" s="39" t="s">
        <v>839</v>
      </c>
      <c r="E330" s="11">
        <f t="shared" si="19"/>
        <v>5</v>
      </c>
      <c r="F330" s="4">
        <f t="shared" si="20"/>
        <v>2016</v>
      </c>
      <c r="G330" t="s">
        <v>25</v>
      </c>
      <c r="I330" s="4" t="str">
        <f t="shared" si="18"/>
        <v/>
      </c>
      <c r="J330" s="4">
        <v>26.5</v>
      </c>
      <c r="K330" s="4" t="s">
        <v>278</v>
      </c>
      <c r="L330" s="4">
        <v>0</v>
      </c>
      <c r="M330" s="4" t="s">
        <v>1468</v>
      </c>
      <c r="N330" s="11" t="s">
        <v>2097</v>
      </c>
      <c r="R330" t="s">
        <v>2099</v>
      </c>
      <c r="T330" t="s">
        <v>1296</v>
      </c>
    </row>
    <row r="331" spans="1:20">
      <c r="A331" t="s">
        <v>2096</v>
      </c>
      <c r="B331" t="s">
        <v>1291</v>
      </c>
      <c r="C331" t="s">
        <v>74</v>
      </c>
      <c r="D331" s="39" t="s">
        <v>1412</v>
      </c>
      <c r="E331" s="11">
        <f t="shared" si="19"/>
        <v>5</v>
      </c>
      <c r="F331" s="4">
        <f t="shared" si="20"/>
        <v>2019</v>
      </c>
      <c r="G331" t="s">
        <v>25</v>
      </c>
      <c r="I331" s="4" t="str">
        <f t="shared" si="18"/>
        <v/>
      </c>
      <c r="J331" s="4">
        <v>28</v>
      </c>
      <c r="K331" s="4" t="s">
        <v>1282</v>
      </c>
      <c r="L331" s="4">
        <v>0</v>
      </c>
      <c r="M331" s="4" t="s">
        <v>1797</v>
      </c>
      <c r="N331" s="11" t="s">
        <v>2097</v>
      </c>
      <c r="R331" t="s">
        <v>2100</v>
      </c>
      <c r="T331" t="s">
        <v>1296</v>
      </c>
    </row>
    <row r="332" spans="1:20">
      <c r="A332" s="9" t="s">
        <v>2096</v>
      </c>
      <c r="B332" t="s">
        <v>1291</v>
      </c>
      <c r="C332" t="s">
        <v>74</v>
      </c>
      <c r="D332" s="39" t="s">
        <v>1440</v>
      </c>
      <c r="E332" s="11">
        <f t="shared" si="19"/>
        <v>5</v>
      </c>
      <c r="F332" s="4">
        <f t="shared" si="20"/>
        <v>2024</v>
      </c>
      <c r="G332" t="s">
        <v>25</v>
      </c>
      <c r="I332" s="4" t="str">
        <f t="shared" si="18"/>
        <v/>
      </c>
      <c r="J332" s="4">
        <v>29.8</v>
      </c>
      <c r="K332" s="4" t="s">
        <v>854</v>
      </c>
      <c r="L332" s="4">
        <v>0</v>
      </c>
      <c r="M332" s="4" t="s">
        <v>1676</v>
      </c>
      <c r="N332" s="11" t="s">
        <v>2097</v>
      </c>
      <c r="R332" t="s">
        <v>2101</v>
      </c>
    </row>
    <row r="333" spans="1:20">
      <c r="A333" t="s">
        <v>2096</v>
      </c>
      <c r="B333" s="4" t="s">
        <v>1291</v>
      </c>
      <c r="C333" s="17" t="s">
        <v>74</v>
      </c>
      <c r="D333" s="39" t="s">
        <v>1480</v>
      </c>
      <c r="E333" s="11">
        <f t="shared" si="19"/>
        <v>4</v>
      </c>
      <c r="F333" s="4">
        <f t="shared" si="20"/>
        <v>2026</v>
      </c>
      <c r="G333" s="4" t="s">
        <v>25</v>
      </c>
      <c r="I333" s="4" t="str">
        <f t="shared" si="18"/>
        <v/>
      </c>
      <c r="J333" s="4">
        <v>29.7</v>
      </c>
      <c r="K333" s="4">
        <v>37.299999999999997</v>
      </c>
      <c r="L333" s="4">
        <v>0</v>
      </c>
      <c r="M333" s="4">
        <v>1040</v>
      </c>
      <c r="N333" s="11" t="s">
        <v>2097</v>
      </c>
      <c r="R333" s="4" t="s">
        <v>2102</v>
      </c>
    </row>
    <row r="334" spans="1:20">
      <c r="A334" t="s">
        <v>764</v>
      </c>
      <c r="B334" t="s">
        <v>1291</v>
      </c>
      <c r="C334" t="s">
        <v>20</v>
      </c>
      <c r="D334" s="39" t="s">
        <v>1494</v>
      </c>
      <c r="E334" s="11">
        <f t="shared" si="19"/>
        <v>3</v>
      </c>
      <c r="F334" s="4">
        <f t="shared" si="20"/>
        <v>1986</v>
      </c>
      <c r="G334" t="s">
        <v>21</v>
      </c>
      <c r="H334" s="4">
        <v>11.5</v>
      </c>
      <c r="I334" s="4" t="s">
        <v>35</v>
      </c>
      <c r="J334" s="4">
        <v>25.72</v>
      </c>
      <c r="K334" s="4" t="s">
        <v>2103</v>
      </c>
      <c r="L334" s="4">
        <v>0</v>
      </c>
      <c r="M334" s="4" t="s">
        <v>2104</v>
      </c>
      <c r="R334" t="s">
        <v>1498</v>
      </c>
      <c r="T334" t="s">
        <v>1296</v>
      </c>
    </row>
    <row r="335" spans="1:20">
      <c r="A335" t="s">
        <v>764</v>
      </c>
      <c r="B335" t="s">
        <v>1291</v>
      </c>
      <c r="C335" t="s">
        <v>74</v>
      </c>
      <c r="D335" s="39" t="s">
        <v>1499</v>
      </c>
      <c r="E335" s="11">
        <f t="shared" si="19"/>
        <v>3</v>
      </c>
      <c r="F335" s="4">
        <f t="shared" si="20"/>
        <v>1988</v>
      </c>
      <c r="G335" t="s">
        <v>21</v>
      </c>
      <c r="H335" s="4">
        <v>13.5</v>
      </c>
      <c r="I335" s="4" t="s">
        <v>35</v>
      </c>
      <c r="J335" s="4">
        <v>27.31</v>
      </c>
      <c r="K335" s="4" t="s">
        <v>2105</v>
      </c>
      <c r="L335" s="4">
        <v>0</v>
      </c>
      <c r="M335" s="4" t="s">
        <v>1528</v>
      </c>
      <c r="T335" t="s">
        <v>1296</v>
      </c>
    </row>
    <row r="336" spans="1:20">
      <c r="A336" t="s">
        <v>764</v>
      </c>
      <c r="B336" t="s">
        <v>1291</v>
      </c>
      <c r="C336" t="s">
        <v>74</v>
      </c>
      <c r="D336" s="39" t="s">
        <v>2106</v>
      </c>
      <c r="E336" s="11">
        <f t="shared" si="19"/>
        <v>3</v>
      </c>
      <c r="F336" s="4">
        <f t="shared" si="20"/>
        <v>1990</v>
      </c>
      <c r="G336" t="s">
        <v>21</v>
      </c>
      <c r="H336" s="4">
        <v>15.5</v>
      </c>
      <c r="I336" s="4" t="s">
        <v>35</v>
      </c>
      <c r="J336" s="4">
        <v>30.48</v>
      </c>
      <c r="K336" s="4" t="s">
        <v>2107</v>
      </c>
      <c r="L336" s="4">
        <v>0</v>
      </c>
      <c r="M336" s="4" t="s">
        <v>2108</v>
      </c>
      <c r="T336" t="s">
        <v>1296</v>
      </c>
    </row>
    <row r="337" spans="1:20">
      <c r="A337" t="s">
        <v>2109</v>
      </c>
      <c r="B337" t="s">
        <v>1291</v>
      </c>
      <c r="C337" t="s">
        <v>20</v>
      </c>
      <c r="D337" s="39" t="s">
        <v>2007</v>
      </c>
      <c r="E337" s="11">
        <f t="shared" si="19"/>
        <v>3</v>
      </c>
      <c r="F337" s="4">
        <f t="shared" si="20"/>
        <v>1992</v>
      </c>
      <c r="G337" t="s">
        <v>25</v>
      </c>
      <c r="H337" s="4">
        <v>12.5</v>
      </c>
      <c r="I337" s="4" t="s">
        <v>35</v>
      </c>
      <c r="J337" s="4">
        <v>29.85</v>
      </c>
      <c r="K337" s="4" t="s">
        <v>2107</v>
      </c>
      <c r="L337" s="4">
        <v>0</v>
      </c>
      <c r="M337" s="4" t="s">
        <v>2110</v>
      </c>
      <c r="R337" t="s">
        <v>1711</v>
      </c>
      <c r="T337" t="s">
        <v>1296</v>
      </c>
    </row>
    <row r="338" spans="1:20">
      <c r="A338" t="s">
        <v>2109</v>
      </c>
      <c r="B338" t="s">
        <v>1291</v>
      </c>
      <c r="C338" t="s">
        <v>74</v>
      </c>
      <c r="D338" s="39" t="s">
        <v>1320</v>
      </c>
      <c r="E338" s="11">
        <f t="shared" si="19"/>
        <v>3</v>
      </c>
      <c r="F338" s="4">
        <f t="shared" si="20"/>
        <v>1996</v>
      </c>
      <c r="G338" t="s">
        <v>25</v>
      </c>
      <c r="H338" s="4">
        <v>16.5</v>
      </c>
      <c r="I338" s="4" t="s">
        <v>35</v>
      </c>
      <c r="J338" s="4">
        <v>30.7</v>
      </c>
      <c r="K338" s="4" t="s">
        <v>801</v>
      </c>
      <c r="L338" s="4">
        <v>0</v>
      </c>
      <c r="M338" s="4" t="s">
        <v>2111</v>
      </c>
      <c r="R338" t="s">
        <v>2112</v>
      </c>
      <c r="T338" t="s">
        <v>1296</v>
      </c>
    </row>
    <row r="339" spans="1:20">
      <c r="A339" t="s">
        <v>2113</v>
      </c>
      <c r="B339" t="s">
        <v>1291</v>
      </c>
      <c r="C339" t="s">
        <v>20</v>
      </c>
      <c r="D339" s="39" t="s">
        <v>2037</v>
      </c>
      <c r="E339" s="11">
        <f t="shared" si="19"/>
        <v>7</v>
      </c>
      <c r="F339" s="4">
        <f t="shared" si="20"/>
        <v>2001</v>
      </c>
      <c r="G339" t="s">
        <v>21</v>
      </c>
      <c r="H339" s="4" t="s">
        <v>1938</v>
      </c>
      <c r="I339" s="4" t="str">
        <f t="shared" ref="I339:I352" si="21">IF(ISBLANK(H339), "", "k")</f>
        <v>k</v>
      </c>
      <c r="J339" s="4">
        <v>13.5</v>
      </c>
      <c r="K339" s="4" t="s">
        <v>2114</v>
      </c>
      <c r="L339" s="4">
        <v>0</v>
      </c>
      <c r="R339" t="s">
        <v>2115</v>
      </c>
      <c r="T339" t="s">
        <v>1296</v>
      </c>
    </row>
    <row r="340" spans="1:20">
      <c r="A340" t="s">
        <v>2116</v>
      </c>
      <c r="B340" t="s">
        <v>1291</v>
      </c>
      <c r="C340" t="s">
        <v>20</v>
      </c>
      <c r="D340" s="39" t="s">
        <v>2037</v>
      </c>
      <c r="E340" s="11">
        <f t="shared" si="19"/>
        <v>7</v>
      </c>
      <c r="F340" s="4">
        <f t="shared" si="20"/>
        <v>2001</v>
      </c>
      <c r="G340" t="s">
        <v>25</v>
      </c>
      <c r="H340" s="4">
        <v>10.8</v>
      </c>
      <c r="I340" s="4" t="str">
        <f t="shared" si="21"/>
        <v>k</v>
      </c>
      <c r="J340" s="4">
        <v>27.1</v>
      </c>
      <c r="K340" s="4" t="s">
        <v>49</v>
      </c>
      <c r="L340" s="4">
        <v>0</v>
      </c>
      <c r="N340" s="11" t="s">
        <v>2117</v>
      </c>
      <c r="R340" t="s">
        <v>2118</v>
      </c>
      <c r="T340" t="s">
        <v>1296</v>
      </c>
    </row>
    <row r="341" spans="1:20">
      <c r="A341" t="s">
        <v>2116</v>
      </c>
      <c r="B341" t="s">
        <v>1291</v>
      </c>
      <c r="C341" t="s">
        <v>74</v>
      </c>
      <c r="D341" s="39" t="s">
        <v>2119</v>
      </c>
      <c r="E341" s="11">
        <f t="shared" si="19"/>
        <v>7</v>
      </c>
      <c r="F341" s="4">
        <f t="shared" si="20"/>
        <v>2002</v>
      </c>
      <c r="G341" t="s">
        <v>25</v>
      </c>
      <c r="H341" s="4">
        <v>11.8</v>
      </c>
      <c r="I341" s="4" t="str">
        <f t="shared" si="21"/>
        <v>k</v>
      </c>
      <c r="J341" s="4">
        <v>27.5</v>
      </c>
      <c r="K341" s="4" t="s">
        <v>1879</v>
      </c>
      <c r="L341" s="4">
        <v>0</v>
      </c>
      <c r="M341" s="4" t="s">
        <v>2120</v>
      </c>
      <c r="N341" s="11" t="s">
        <v>2117</v>
      </c>
      <c r="R341" t="s">
        <v>2121</v>
      </c>
      <c r="T341" t="s">
        <v>1296</v>
      </c>
    </row>
    <row r="342" spans="1:20">
      <c r="A342" t="s">
        <v>2116</v>
      </c>
      <c r="B342" t="s">
        <v>1291</v>
      </c>
      <c r="C342" t="s">
        <v>74</v>
      </c>
      <c r="D342" s="39" t="s">
        <v>2040</v>
      </c>
      <c r="E342" s="11">
        <f t="shared" si="19"/>
        <v>5</v>
      </c>
      <c r="F342" s="4">
        <f t="shared" si="20"/>
        <v>2003</v>
      </c>
      <c r="G342" t="s">
        <v>21</v>
      </c>
      <c r="H342" s="4">
        <v>12.7</v>
      </c>
      <c r="I342" s="4" t="str">
        <f t="shared" si="21"/>
        <v>k</v>
      </c>
      <c r="J342" s="4">
        <v>28.1</v>
      </c>
      <c r="K342" s="4" t="s">
        <v>36</v>
      </c>
      <c r="L342" s="4">
        <v>0</v>
      </c>
      <c r="M342" s="4" t="s">
        <v>2122</v>
      </c>
      <c r="N342" s="11" t="s">
        <v>2117</v>
      </c>
      <c r="R342" t="s">
        <v>2123</v>
      </c>
      <c r="T342" t="s">
        <v>1296</v>
      </c>
    </row>
    <row r="343" spans="1:20">
      <c r="A343" t="s">
        <v>2116</v>
      </c>
      <c r="B343" t="s">
        <v>1291</v>
      </c>
      <c r="C343" t="s">
        <v>74</v>
      </c>
      <c r="D343" s="39" t="s">
        <v>44</v>
      </c>
      <c r="E343" s="11">
        <f t="shared" si="19"/>
        <v>5</v>
      </c>
      <c r="F343" s="4">
        <f t="shared" si="20"/>
        <v>2005</v>
      </c>
      <c r="G343" t="s">
        <v>21</v>
      </c>
      <c r="H343" s="4">
        <v>14.7</v>
      </c>
      <c r="I343" s="4" t="str">
        <f t="shared" si="21"/>
        <v>k</v>
      </c>
      <c r="J343" s="4">
        <v>29</v>
      </c>
      <c r="K343" s="4" t="s">
        <v>584</v>
      </c>
      <c r="L343" s="4">
        <v>0</v>
      </c>
      <c r="M343" s="4" t="s">
        <v>2124</v>
      </c>
      <c r="N343" s="11" t="s">
        <v>2117</v>
      </c>
      <c r="R343" t="s">
        <v>2125</v>
      </c>
      <c r="T343" t="s">
        <v>1296</v>
      </c>
    </row>
    <row r="344" spans="1:20">
      <c r="A344" t="s">
        <v>2116</v>
      </c>
      <c r="B344" t="s">
        <v>1291</v>
      </c>
      <c r="C344" t="s">
        <v>74</v>
      </c>
      <c r="D344" s="39" t="s">
        <v>2126</v>
      </c>
      <c r="E344" s="11">
        <f t="shared" si="19"/>
        <v>5</v>
      </c>
      <c r="F344" s="4">
        <f t="shared" si="20"/>
        <v>2008</v>
      </c>
      <c r="G344" t="s">
        <v>21</v>
      </c>
      <c r="H344" s="4">
        <v>17.7</v>
      </c>
      <c r="I344" s="4" t="str">
        <f t="shared" si="21"/>
        <v>k</v>
      </c>
      <c r="J344" s="4">
        <v>30</v>
      </c>
      <c r="K344" s="4" t="s">
        <v>577</v>
      </c>
      <c r="L344" s="4">
        <v>0</v>
      </c>
      <c r="M344" s="4" t="s">
        <v>1526</v>
      </c>
      <c r="N344" s="11" t="s">
        <v>2117</v>
      </c>
      <c r="R344" t="s">
        <v>1662</v>
      </c>
      <c r="T344" t="s">
        <v>1296</v>
      </c>
    </row>
    <row r="345" spans="1:20">
      <c r="A345" t="s">
        <v>2116</v>
      </c>
      <c r="B345" t="s">
        <v>1291</v>
      </c>
      <c r="C345" t="s">
        <v>74</v>
      </c>
      <c r="D345" s="39" t="s">
        <v>1388</v>
      </c>
      <c r="E345" s="11">
        <f t="shared" si="19"/>
        <v>5</v>
      </c>
      <c r="F345" s="4">
        <f t="shared" si="20"/>
        <v>2009</v>
      </c>
      <c r="G345" t="s">
        <v>21</v>
      </c>
      <c r="H345" s="4">
        <v>18.7</v>
      </c>
      <c r="I345" s="4" t="str">
        <f t="shared" si="21"/>
        <v>k</v>
      </c>
      <c r="J345" s="4">
        <v>29.7</v>
      </c>
      <c r="K345" s="4" t="s">
        <v>182</v>
      </c>
      <c r="L345" s="4">
        <v>0</v>
      </c>
      <c r="M345" s="4" t="s">
        <v>2127</v>
      </c>
      <c r="N345" s="11" t="s">
        <v>2117</v>
      </c>
      <c r="R345" t="s">
        <v>2128</v>
      </c>
      <c r="T345" t="s">
        <v>1296</v>
      </c>
    </row>
    <row r="346" spans="1:20">
      <c r="A346" t="s">
        <v>2116</v>
      </c>
      <c r="B346" t="s">
        <v>1291</v>
      </c>
      <c r="C346" t="s">
        <v>74</v>
      </c>
      <c r="D346" s="39" t="s">
        <v>2129</v>
      </c>
      <c r="E346" s="11">
        <f t="shared" si="19"/>
        <v>4</v>
      </c>
      <c r="F346" s="4">
        <f t="shared" si="20"/>
        <v>2010</v>
      </c>
      <c r="G346" t="s">
        <v>21</v>
      </c>
      <c r="H346" s="4">
        <v>19.600000000000001</v>
      </c>
      <c r="I346" s="4" t="str">
        <f t="shared" si="21"/>
        <v>k</v>
      </c>
      <c r="J346" s="4">
        <v>29.5</v>
      </c>
      <c r="K346" s="4" t="s">
        <v>436</v>
      </c>
      <c r="L346" s="4">
        <v>0</v>
      </c>
      <c r="M346" s="4" t="s">
        <v>1386</v>
      </c>
      <c r="N346" s="11" t="s">
        <v>2117</v>
      </c>
      <c r="R346" t="s">
        <v>2130</v>
      </c>
      <c r="T346" t="s">
        <v>1296</v>
      </c>
    </row>
    <row r="347" spans="1:20">
      <c r="A347" t="s">
        <v>2116</v>
      </c>
      <c r="B347" t="s">
        <v>1291</v>
      </c>
      <c r="C347" t="s">
        <v>74</v>
      </c>
      <c r="D347" s="39" t="s">
        <v>1455</v>
      </c>
      <c r="E347" s="11">
        <f t="shared" si="19"/>
        <v>5</v>
      </c>
      <c r="F347" s="4">
        <f t="shared" si="20"/>
        <v>2017</v>
      </c>
      <c r="G347" t="s">
        <v>21</v>
      </c>
      <c r="H347" s="4">
        <v>26.7</v>
      </c>
      <c r="I347" s="4" t="str">
        <f t="shared" si="21"/>
        <v>k</v>
      </c>
      <c r="J347" s="4">
        <v>29.5</v>
      </c>
      <c r="L347" s="4">
        <v>0</v>
      </c>
      <c r="N347" s="11" t="s">
        <v>2117</v>
      </c>
      <c r="R347" t="s">
        <v>2131</v>
      </c>
      <c r="T347" t="s">
        <v>1296</v>
      </c>
    </row>
    <row r="348" spans="1:20">
      <c r="A348" t="s">
        <v>2132</v>
      </c>
      <c r="B348" t="s">
        <v>1291</v>
      </c>
      <c r="C348" t="s">
        <v>20</v>
      </c>
      <c r="D348" s="39" t="s">
        <v>859</v>
      </c>
      <c r="E348" s="11">
        <f t="shared" si="19"/>
        <v>5</v>
      </c>
      <c r="F348" s="4">
        <f t="shared" si="20"/>
        <v>2016</v>
      </c>
      <c r="G348" t="s">
        <v>21</v>
      </c>
      <c r="H348" s="4" t="s">
        <v>1444</v>
      </c>
      <c r="I348" s="4" t="str">
        <f t="shared" si="21"/>
        <v>k</v>
      </c>
      <c r="L348" s="4">
        <v>0</v>
      </c>
      <c r="N348" s="11" t="s">
        <v>2133</v>
      </c>
      <c r="R348" t="s">
        <v>2134</v>
      </c>
      <c r="T348" t="s">
        <v>1296</v>
      </c>
    </row>
    <row r="349" spans="1:20">
      <c r="A349" t="s">
        <v>2132</v>
      </c>
      <c r="B349" t="s">
        <v>1291</v>
      </c>
      <c r="C349" t="s">
        <v>74</v>
      </c>
      <c r="D349" s="39" t="s">
        <v>1104</v>
      </c>
      <c r="E349" s="11">
        <f t="shared" si="19"/>
        <v>5</v>
      </c>
      <c r="F349" s="4">
        <f t="shared" si="20"/>
        <v>2017</v>
      </c>
      <c r="G349" t="s">
        <v>21</v>
      </c>
      <c r="H349" s="4" t="s">
        <v>1452</v>
      </c>
      <c r="I349" s="4" t="str">
        <f t="shared" si="21"/>
        <v>k</v>
      </c>
      <c r="J349" s="4">
        <v>15</v>
      </c>
      <c r="K349" s="4">
        <v>13.4</v>
      </c>
      <c r="L349" s="4">
        <v>2.5</v>
      </c>
      <c r="M349" s="4" t="s">
        <v>2135</v>
      </c>
      <c r="N349" s="11" t="s">
        <v>2133</v>
      </c>
      <c r="R349" t="s">
        <v>2136</v>
      </c>
      <c r="T349" t="s">
        <v>1296</v>
      </c>
    </row>
    <row r="350" spans="1:20">
      <c r="A350" t="s">
        <v>2132</v>
      </c>
      <c r="B350" t="s">
        <v>1291</v>
      </c>
      <c r="C350" t="s">
        <v>74</v>
      </c>
      <c r="D350" s="39" t="s">
        <v>1515</v>
      </c>
      <c r="E350" s="11">
        <f t="shared" si="19"/>
        <v>5</v>
      </c>
      <c r="F350" s="4">
        <f t="shared" si="20"/>
        <v>2019</v>
      </c>
      <c r="G350" t="s">
        <v>21</v>
      </c>
      <c r="H350" s="4" t="s">
        <v>654</v>
      </c>
      <c r="I350" s="4" t="str">
        <f t="shared" si="21"/>
        <v>k</v>
      </c>
      <c r="J350" s="4">
        <v>17.8</v>
      </c>
      <c r="K350" s="4">
        <v>17.399999999999999</v>
      </c>
      <c r="L350" s="4">
        <v>3</v>
      </c>
      <c r="M350" s="4" t="s">
        <v>2137</v>
      </c>
      <c r="N350" s="11" t="s">
        <v>2133</v>
      </c>
      <c r="R350" t="s">
        <v>2138</v>
      </c>
      <c r="T350" t="s">
        <v>1296</v>
      </c>
    </row>
    <row r="351" spans="1:20">
      <c r="A351" t="s">
        <v>2132</v>
      </c>
      <c r="B351" t="s">
        <v>1291</v>
      </c>
      <c r="C351" t="s">
        <v>74</v>
      </c>
      <c r="D351" s="39" t="s">
        <v>1260</v>
      </c>
      <c r="E351" s="11">
        <f t="shared" si="19"/>
        <v>5</v>
      </c>
      <c r="F351" s="4">
        <f t="shared" si="20"/>
        <v>2024</v>
      </c>
      <c r="G351" t="s">
        <v>21</v>
      </c>
      <c r="H351" s="4" t="s">
        <v>496</v>
      </c>
      <c r="I351" s="4" t="str">
        <f t="shared" si="21"/>
        <v>k</v>
      </c>
      <c r="J351" s="4">
        <v>24.5</v>
      </c>
      <c r="K351" s="4">
        <v>17.8</v>
      </c>
      <c r="L351" s="4">
        <v>4</v>
      </c>
      <c r="M351" s="4" t="s">
        <v>2139</v>
      </c>
      <c r="N351" s="11" t="s">
        <v>2133</v>
      </c>
      <c r="R351" t="s">
        <v>2140</v>
      </c>
    </row>
    <row r="352" spans="1:20">
      <c r="A352" t="s">
        <v>2132</v>
      </c>
      <c r="B352" s="4" t="s">
        <v>1291</v>
      </c>
      <c r="C352" s="4" t="s">
        <v>74</v>
      </c>
      <c r="D352" s="39" t="s">
        <v>1553</v>
      </c>
      <c r="E352" s="11">
        <f t="shared" si="19"/>
        <v>4</v>
      </c>
      <c r="F352" s="4">
        <f t="shared" si="20"/>
        <v>2026</v>
      </c>
      <c r="G352" s="4" t="s">
        <v>21</v>
      </c>
      <c r="H352" s="21">
        <v>12.6</v>
      </c>
      <c r="I352" s="4" t="str">
        <f t="shared" si="21"/>
        <v>k</v>
      </c>
      <c r="J352" s="4">
        <v>26.6</v>
      </c>
      <c r="K352" s="4">
        <v>19.5</v>
      </c>
      <c r="L352" s="4">
        <v>4</v>
      </c>
      <c r="M352" s="4">
        <v>735</v>
      </c>
      <c r="N352" s="11" t="s">
        <v>2133</v>
      </c>
      <c r="R352" s="4" t="s">
        <v>2141</v>
      </c>
    </row>
    <row r="353" spans="1:20">
      <c r="A353" t="s">
        <v>2142</v>
      </c>
      <c r="B353" t="s">
        <v>1291</v>
      </c>
      <c r="C353" t="s">
        <v>20</v>
      </c>
      <c r="D353" s="39" t="s">
        <v>1708</v>
      </c>
      <c r="E353" s="11">
        <f t="shared" si="19"/>
        <v>3</v>
      </c>
      <c r="F353" s="4">
        <f t="shared" si="20"/>
        <v>1994</v>
      </c>
      <c r="G353" t="s">
        <v>25</v>
      </c>
      <c r="H353" s="4">
        <v>9.5</v>
      </c>
      <c r="I353" s="4" t="s">
        <v>35</v>
      </c>
      <c r="J353" s="4">
        <v>25.2</v>
      </c>
      <c r="K353" s="4" t="s">
        <v>199</v>
      </c>
      <c r="L353" s="4">
        <v>0</v>
      </c>
      <c r="M353" s="4" t="s">
        <v>2143</v>
      </c>
      <c r="N353" s="11" t="s">
        <v>2144</v>
      </c>
      <c r="R353" t="s">
        <v>1319</v>
      </c>
      <c r="T353" t="s">
        <v>1296</v>
      </c>
    </row>
    <row r="354" spans="1:20">
      <c r="A354" t="s">
        <v>2142</v>
      </c>
      <c r="B354" t="s">
        <v>1291</v>
      </c>
      <c r="C354" t="s">
        <v>74</v>
      </c>
      <c r="D354" s="39" t="s">
        <v>1647</v>
      </c>
      <c r="E354" s="11">
        <f t="shared" si="19"/>
        <v>3</v>
      </c>
      <c r="F354" s="4">
        <f t="shared" si="20"/>
        <v>2000</v>
      </c>
      <c r="G354" t="s">
        <v>25</v>
      </c>
      <c r="H354" s="4">
        <v>15.5</v>
      </c>
      <c r="I354" s="4" t="s">
        <v>35</v>
      </c>
      <c r="J354" s="4">
        <v>27</v>
      </c>
      <c r="K354" s="4" t="s">
        <v>1282</v>
      </c>
      <c r="L354" s="4">
        <v>0</v>
      </c>
      <c r="M354" s="4" t="s">
        <v>2145</v>
      </c>
      <c r="N354" s="11" t="s">
        <v>2144</v>
      </c>
      <c r="R354" t="s">
        <v>2146</v>
      </c>
      <c r="T354" t="s">
        <v>1296</v>
      </c>
    </row>
    <row r="355" spans="1:20">
      <c r="A355" t="s">
        <v>2142</v>
      </c>
      <c r="B355" t="s">
        <v>1291</v>
      </c>
      <c r="C355" t="s">
        <v>74</v>
      </c>
      <c r="D355" s="39" t="s">
        <v>2040</v>
      </c>
      <c r="E355" s="11">
        <f t="shared" si="19"/>
        <v>5</v>
      </c>
      <c r="F355" s="4">
        <f t="shared" si="20"/>
        <v>2003</v>
      </c>
      <c r="G355" t="s">
        <v>25</v>
      </c>
      <c r="H355" s="4">
        <v>18.7</v>
      </c>
      <c r="I355" s="4" t="s">
        <v>35</v>
      </c>
      <c r="J355" s="4">
        <v>27.9</v>
      </c>
      <c r="K355" s="4" t="s">
        <v>49</v>
      </c>
      <c r="L355" s="4">
        <v>0</v>
      </c>
      <c r="M355" s="4" t="s">
        <v>2147</v>
      </c>
      <c r="N355" s="11" t="s">
        <v>2144</v>
      </c>
      <c r="R355" t="s">
        <v>2148</v>
      </c>
      <c r="T355" t="s">
        <v>1296</v>
      </c>
    </row>
    <row r="356" spans="1:20">
      <c r="A356" t="s">
        <v>2149</v>
      </c>
      <c r="B356" t="s">
        <v>1291</v>
      </c>
      <c r="C356" t="s">
        <v>20</v>
      </c>
      <c r="D356" s="39" t="s">
        <v>1524</v>
      </c>
      <c r="E356" s="11">
        <f t="shared" si="19"/>
        <v>3</v>
      </c>
      <c r="F356" s="4">
        <f t="shared" si="20"/>
        <v>1995</v>
      </c>
      <c r="G356" t="s">
        <v>21</v>
      </c>
      <c r="H356" s="4">
        <v>15.5</v>
      </c>
      <c r="I356" s="4" t="s">
        <v>35</v>
      </c>
      <c r="J356" s="4">
        <v>28.5</v>
      </c>
      <c r="K356" s="4" t="s">
        <v>36</v>
      </c>
      <c r="L356" s="4">
        <v>0</v>
      </c>
      <c r="M356" s="4" t="s">
        <v>2150</v>
      </c>
      <c r="R356" t="s">
        <v>1913</v>
      </c>
      <c r="T356" t="s">
        <v>1296</v>
      </c>
    </row>
    <row r="357" spans="1:20">
      <c r="A357" t="s">
        <v>2149</v>
      </c>
      <c r="B357" t="s">
        <v>1291</v>
      </c>
      <c r="C357" t="s">
        <v>74</v>
      </c>
      <c r="D357" s="39" t="s">
        <v>1744</v>
      </c>
      <c r="E357" s="11">
        <f t="shared" si="19"/>
        <v>3</v>
      </c>
      <c r="F357" s="4">
        <f t="shared" si="20"/>
        <v>1998</v>
      </c>
      <c r="G357" t="s">
        <v>21</v>
      </c>
      <c r="H357" s="4">
        <v>18.5</v>
      </c>
      <c r="I357" s="4" t="s">
        <v>35</v>
      </c>
      <c r="J357" s="4">
        <v>28.8</v>
      </c>
      <c r="K357" s="4" t="s">
        <v>642</v>
      </c>
      <c r="L357" s="4">
        <v>0</v>
      </c>
      <c r="M357" s="4" t="s">
        <v>1526</v>
      </c>
      <c r="T357" t="s">
        <v>1296</v>
      </c>
    </row>
    <row r="358" spans="1:20">
      <c r="A358" t="s">
        <v>2149</v>
      </c>
      <c r="B358" t="s">
        <v>1291</v>
      </c>
      <c r="C358" t="s">
        <v>74</v>
      </c>
      <c r="D358" s="39" t="s">
        <v>1729</v>
      </c>
      <c r="E358" s="11">
        <f t="shared" si="19"/>
        <v>6</v>
      </c>
      <c r="F358" s="4">
        <f t="shared" si="20"/>
        <v>2001</v>
      </c>
      <c r="G358" t="s">
        <v>21</v>
      </c>
      <c r="H358" s="4">
        <v>21.6</v>
      </c>
      <c r="I358" s="4" t="s">
        <v>35</v>
      </c>
      <c r="J358" s="4">
        <v>28.5</v>
      </c>
      <c r="K358" s="4" t="s">
        <v>49</v>
      </c>
      <c r="L358" s="4">
        <v>0</v>
      </c>
      <c r="R358" t="s">
        <v>1846</v>
      </c>
      <c r="T358" t="s">
        <v>1296</v>
      </c>
    </row>
    <row r="359" spans="1:20">
      <c r="A359" t="s">
        <v>2149</v>
      </c>
      <c r="B359" t="s">
        <v>1291</v>
      </c>
      <c r="C359" t="s">
        <v>74</v>
      </c>
      <c r="D359" s="39" t="s">
        <v>1328</v>
      </c>
      <c r="E359" s="11">
        <f t="shared" si="19"/>
        <v>6</v>
      </c>
      <c r="F359" s="4">
        <f t="shared" si="20"/>
        <v>2002</v>
      </c>
      <c r="G359" t="s">
        <v>21</v>
      </c>
      <c r="H359" s="4">
        <v>22.6</v>
      </c>
      <c r="I359" s="4" t="s">
        <v>35</v>
      </c>
      <c r="J359" s="4">
        <v>27.6</v>
      </c>
      <c r="K359" s="4" t="s">
        <v>571</v>
      </c>
      <c r="L359" s="4">
        <v>0</v>
      </c>
      <c r="M359" s="4" t="s">
        <v>1739</v>
      </c>
      <c r="R359" t="s">
        <v>2151</v>
      </c>
      <c r="T359" t="s">
        <v>1296</v>
      </c>
    </row>
    <row r="360" spans="1:20">
      <c r="A360" t="s">
        <v>2152</v>
      </c>
      <c r="B360" t="s">
        <v>1291</v>
      </c>
      <c r="C360" t="s">
        <v>20</v>
      </c>
      <c r="D360" s="39" t="s">
        <v>1349</v>
      </c>
      <c r="E360" s="11">
        <f t="shared" si="19"/>
        <v>5</v>
      </c>
      <c r="F360" s="4">
        <f t="shared" si="20"/>
        <v>2016</v>
      </c>
      <c r="G360" t="s">
        <v>21</v>
      </c>
      <c r="H360" s="4" t="s">
        <v>1444</v>
      </c>
      <c r="I360" s="4" t="str">
        <f t="shared" ref="I360:I365" si="22">IF(ISBLANK(H360), "", "k")</f>
        <v>k</v>
      </c>
      <c r="J360" s="4">
        <v>14.2</v>
      </c>
      <c r="K360" s="4" t="s">
        <v>818</v>
      </c>
      <c r="L360" s="4">
        <v>0</v>
      </c>
      <c r="M360" s="4" t="s">
        <v>2153</v>
      </c>
      <c r="N360" s="11" t="s">
        <v>2154</v>
      </c>
      <c r="R360" t="s">
        <v>2155</v>
      </c>
      <c r="T360" t="s">
        <v>1296</v>
      </c>
    </row>
    <row r="361" spans="1:20">
      <c r="A361" t="s">
        <v>2152</v>
      </c>
      <c r="B361" t="s">
        <v>1291</v>
      </c>
      <c r="C361" t="s">
        <v>74</v>
      </c>
      <c r="D361" s="39" t="s">
        <v>1412</v>
      </c>
      <c r="E361" s="11">
        <f t="shared" si="19"/>
        <v>5</v>
      </c>
      <c r="F361" s="4">
        <f t="shared" si="20"/>
        <v>2019</v>
      </c>
      <c r="G361" t="s">
        <v>21</v>
      </c>
      <c r="H361" s="4" t="s">
        <v>654</v>
      </c>
      <c r="I361" s="4" t="str">
        <f t="shared" si="22"/>
        <v>k</v>
      </c>
      <c r="J361" s="4">
        <v>20</v>
      </c>
      <c r="K361" s="4" t="s">
        <v>582</v>
      </c>
      <c r="L361" s="4">
        <v>0</v>
      </c>
      <c r="M361" s="4" t="s">
        <v>2156</v>
      </c>
      <c r="N361" s="11" t="s">
        <v>2154</v>
      </c>
      <c r="R361" t="s">
        <v>2157</v>
      </c>
      <c r="T361" t="s">
        <v>1296</v>
      </c>
    </row>
    <row r="362" spans="1:20">
      <c r="A362" t="s">
        <v>2152</v>
      </c>
      <c r="B362" t="s">
        <v>1291</v>
      </c>
      <c r="C362" t="s">
        <v>74</v>
      </c>
      <c r="D362" s="39" t="s">
        <v>1211</v>
      </c>
      <c r="E362" s="11">
        <f t="shared" si="19"/>
        <v>5</v>
      </c>
      <c r="F362" s="4">
        <f t="shared" si="20"/>
        <v>2021</v>
      </c>
      <c r="G362" t="s">
        <v>25</v>
      </c>
      <c r="I362" s="4" t="str">
        <f t="shared" si="22"/>
        <v/>
      </c>
      <c r="J362" s="4">
        <v>23.5</v>
      </c>
      <c r="K362" s="4" t="s">
        <v>988</v>
      </c>
      <c r="L362" s="4">
        <v>0</v>
      </c>
      <c r="M362" s="4" t="s">
        <v>2086</v>
      </c>
      <c r="N362" s="11" t="s">
        <v>2154</v>
      </c>
      <c r="R362" t="s">
        <v>2158</v>
      </c>
    </row>
    <row r="363" spans="1:20">
      <c r="A363" t="s">
        <v>2159</v>
      </c>
      <c r="B363" t="s">
        <v>1291</v>
      </c>
      <c r="C363" t="s">
        <v>20</v>
      </c>
      <c r="D363" s="39" t="s">
        <v>1349</v>
      </c>
      <c r="E363" s="11">
        <f t="shared" si="19"/>
        <v>5</v>
      </c>
      <c r="F363" s="4">
        <f t="shared" si="20"/>
        <v>2016</v>
      </c>
      <c r="G363" t="s">
        <v>373</v>
      </c>
      <c r="H363" s="4" t="s">
        <v>1444</v>
      </c>
      <c r="I363" s="4" t="str">
        <f t="shared" si="22"/>
        <v>k</v>
      </c>
      <c r="J363" s="4">
        <v>14.7</v>
      </c>
      <c r="K363" s="4" t="s">
        <v>2160</v>
      </c>
      <c r="L363" s="4">
        <v>0</v>
      </c>
      <c r="M363" s="4" t="s">
        <v>1487</v>
      </c>
      <c r="R363" t="s">
        <v>2161</v>
      </c>
      <c r="T363" t="s">
        <v>1296</v>
      </c>
    </row>
    <row r="364" spans="1:20">
      <c r="A364" t="s">
        <v>2162</v>
      </c>
      <c r="B364" t="s">
        <v>1291</v>
      </c>
      <c r="C364" t="s">
        <v>20</v>
      </c>
      <c r="D364" s="39" t="s">
        <v>1349</v>
      </c>
      <c r="E364" s="11">
        <f t="shared" si="19"/>
        <v>5</v>
      </c>
      <c r="F364" s="4">
        <f t="shared" si="20"/>
        <v>2016</v>
      </c>
      <c r="G364" t="s">
        <v>373</v>
      </c>
      <c r="H364" s="4" t="s">
        <v>1444</v>
      </c>
      <c r="I364" s="4" t="str">
        <f t="shared" si="22"/>
        <v>k</v>
      </c>
      <c r="J364" s="4">
        <v>13.6</v>
      </c>
      <c r="K364" s="4" t="s">
        <v>756</v>
      </c>
      <c r="L364" s="4">
        <v>0</v>
      </c>
      <c r="M364" s="4" t="s">
        <v>2163</v>
      </c>
      <c r="R364" t="s">
        <v>2164</v>
      </c>
      <c r="T364" t="s">
        <v>1296</v>
      </c>
    </row>
    <row r="365" spans="1:20">
      <c r="A365" t="s">
        <v>2165</v>
      </c>
      <c r="B365" t="s">
        <v>1291</v>
      </c>
      <c r="C365" t="s">
        <v>20</v>
      </c>
      <c r="D365" s="39" t="s">
        <v>1349</v>
      </c>
      <c r="E365" s="11">
        <f t="shared" si="19"/>
        <v>5</v>
      </c>
      <c r="F365" s="4">
        <f t="shared" si="20"/>
        <v>2016</v>
      </c>
      <c r="G365" t="s">
        <v>373</v>
      </c>
      <c r="H365" s="4" t="s">
        <v>1444</v>
      </c>
      <c r="I365" s="4" t="str">
        <f t="shared" si="22"/>
        <v>k</v>
      </c>
      <c r="J365" s="4">
        <v>14.2</v>
      </c>
      <c r="K365" s="4" t="s">
        <v>2166</v>
      </c>
      <c r="L365" s="4">
        <v>0</v>
      </c>
      <c r="M365" s="4" t="s">
        <v>2167</v>
      </c>
      <c r="R365" t="s">
        <v>2168</v>
      </c>
      <c r="T365" t="s">
        <v>1296</v>
      </c>
    </row>
    <row r="366" spans="1:20">
      <c r="A366" t="s">
        <v>767</v>
      </c>
      <c r="B366" t="s">
        <v>1291</v>
      </c>
      <c r="C366" t="s">
        <v>20</v>
      </c>
      <c r="D366" s="39" t="s">
        <v>1494</v>
      </c>
      <c r="E366" s="11">
        <f t="shared" si="19"/>
        <v>3</v>
      </c>
      <c r="F366" s="4">
        <f t="shared" si="20"/>
        <v>1986</v>
      </c>
      <c r="G366" t="s">
        <v>25</v>
      </c>
      <c r="H366" s="4">
        <v>12.5</v>
      </c>
      <c r="I366" s="4" t="s">
        <v>35</v>
      </c>
      <c r="J366" s="4">
        <v>30.8</v>
      </c>
      <c r="K366" s="4" t="s">
        <v>2169</v>
      </c>
      <c r="L366" s="4">
        <v>0</v>
      </c>
      <c r="M366" s="4" t="s">
        <v>2170</v>
      </c>
      <c r="R366" t="s">
        <v>2001</v>
      </c>
      <c r="T366" t="s">
        <v>1296</v>
      </c>
    </row>
    <row r="367" spans="1:20">
      <c r="A367" t="s">
        <v>767</v>
      </c>
      <c r="B367" t="s">
        <v>1291</v>
      </c>
      <c r="C367" t="s">
        <v>74</v>
      </c>
      <c r="D367" s="39" t="s">
        <v>2002</v>
      </c>
      <c r="E367" s="11">
        <f t="shared" si="19"/>
        <v>3</v>
      </c>
      <c r="F367" s="4">
        <f t="shared" si="20"/>
        <v>1988</v>
      </c>
      <c r="G367" t="s">
        <v>25</v>
      </c>
      <c r="H367" s="4">
        <v>14.5</v>
      </c>
      <c r="I367" s="4" t="s">
        <v>35</v>
      </c>
      <c r="J367" s="4">
        <v>35.56</v>
      </c>
      <c r="K367" s="4" t="s">
        <v>2171</v>
      </c>
      <c r="L367" s="4">
        <v>0</v>
      </c>
      <c r="M367" s="4" t="s">
        <v>2172</v>
      </c>
      <c r="T367" t="s">
        <v>1296</v>
      </c>
    </row>
    <row r="368" spans="1:20">
      <c r="A368" t="s">
        <v>2173</v>
      </c>
      <c r="B368" t="s">
        <v>1291</v>
      </c>
      <c r="C368" t="s">
        <v>20</v>
      </c>
      <c r="D368" s="39" t="s">
        <v>1708</v>
      </c>
      <c r="E368" s="11">
        <f t="shared" si="19"/>
        <v>3</v>
      </c>
      <c r="F368" s="4">
        <f t="shared" si="20"/>
        <v>1994</v>
      </c>
      <c r="G368" t="s">
        <v>21</v>
      </c>
      <c r="H368" s="4" t="s">
        <v>87</v>
      </c>
      <c r="I368" s="4" t="str">
        <f t="shared" ref="I368:I374" si="23">IF(ISBLANK(H368), "", "k")</f>
        <v>k</v>
      </c>
      <c r="J368" s="4">
        <v>19.600000000000001</v>
      </c>
      <c r="K368" s="4" t="s">
        <v>293</v>
      </c>
      <c r="L368" s="4">
        <v>0</v>
      </c>
      <c r="M368" s="4" t="s">
        <v>1894</v>
      </c>
      <c r="N368" s="11" t="s">
        <v>2174</v>
      </c>
      <c r="R368" t="s">
        <v>2175</v>
      </c>
      <c r="T368" t="s">
        <v>1296</v>
      </c>
    </row>
    <row r="369" spans="1:20">
      <c r="A369" t="s">
        <v>2173</v>
      </c>
      <c r="B369" t="s">
        <v>1291</v>
      </c>
      <c r="C369" t="s">
        <v>74</v>
      </c>
      <c r="D369" s="39" t="s">
        <v>1316</v>
      </c>
      <c r="E369" s="11">
        <f t="shared" si="19"/>
        <v>3</v>
      </c>
      <c r="F369" s="4">
        <f t="shared" si="20"/>
        <v>1995</v>
      </c>
      <c r="G369" t="s">
        <v>21</v>
      </c>
      <c r="H369" s="4" t="s">
        <v>1610</v>
      </c>
      <c r="I369" s="4" t="str">
        <f t="shared" si="23"/>
        <v>k</v>
      </c>
      <c r="J369" s="4">
        <v>20</v>
      </c>
      <c r="K369" s="4" t="s">
        <v>2176</v>
      </c>
      <c r="L369" s="4">
        <v>0</v>
      </c>
      <c r="M369" s="4" t="s">
        <v>2177</v>
      </c>
      <c r="N369" s="11" t="s">
        <v>2174</v>
      </c>
      <c r="R369" t="s">
        <v>2178</v>
      </c>
      <c r="T369" t="s">
        <v>1296</v>
      </c>
    </row>
    <row r="370" spans="1:20">
      <c r="A370" t="s">
        <v>2173</v>
      </c>
      <c r="B370" t="s">
        <v>1291</v>
      </c>
      <c r="C370" t="s">
        <v>74</v>
      </c>
      <c r="D370" s="39" t="s">
        <v>1527</v>
      </c>
      <c r="E370" s="11">
        <f t="shared" si="19"/>
        <v>3</v>
      </c>
      <c r="F370" s="4">
        <f t="shared" si="20"/>
        <v>1998</v>
      </c>
      <c r="G370" t="s">
        <v>21</v>
      </c>
      <c r="H370" s="4" t="s">
        <v>1622</v>
      </c>
      <c r="I370" s="4" t="str">
        <f t="shared" si="23"/>
        <v>k</v>
      </c>
      <c r="J370" s="4">
        <v>23</v>
      </c>
      <c r="K370" s="4" t="s">
        <v>2179</v>
      </c>
      <c r="L370" s="4">
        <v>0</v>
      </c>
      <c r="M370" s="4" t="s">
        <v>1591</v>
      </c>
      <c r="N370" s="11" t="s">
        <v>2174</v>
      </c>
      <c r="R370" t="s">
        <v>2180</v>
      </c>
      <c r="T370" t="s">
        <v>1296</v>
      </c>
    </row>
    <row r="371" spans="1:20">
      <c r="A371" t="s">
        <v>2173</v>
      </c>
      <c r="B371" t="s">
        <v>1291</v>
      </c>
      <c r="C371" t="s">
        <v>74</v>
      </c>
      <c r="D371" s="39" t="s">
        <v>1647</v>
      </c>
      <c r="E371" s="11">
        <f t="shared" si="19"/>
        <v>3</v>
      </c>
      <c r="F371" s="4">
        <f t="shared" si="20"/>
        <v>2000</v>
      </c>
      <c r="G371" t="s">
        <v>21</v>
      </c>
      <c r="H371" s="4" t="s">
        <v>1639</v>
      </c>
      <c r="I371" s="4" t="str">
        <f t="shared" si="23"/>
        <v>k</v>
      </c>
      <c r="J371" s="4">
        <v>27.5</v>
      </c>
      <c r="K371" s="4" t="s">
        <v>203</v>
      </c>
      <c r="L371" s="4">
        <v>0</v>
      </c>
      <c r="M371" s="4" t="s">
        <v>2181</v>
      </c>
      <c r="N371" s="11" t="s">
        <v>2174</v>
      </c>
      <c r="R371" t="s">
        <v>2182</v>
      </c>
      <c r="T371" t="s">
        <v>1296</v>
      </c>
    </row>
    <row r="372" spans="1:20">
      <c r="A372" t="s">
        <v>2173</v>
      </c>
      <c r="B372" t="s">
        <v>1291</v>
      </c>
      <c r="C372" t="s">
        <v>74</v>
      </c>
      <c r="D372" s="39" t="s">
        <v>1418</v>
      </c>
      <c r="E372" s="11">
        <f t="shared" si="19"/>
        <v>5</v>
      </c>
      <c r="F372" s="4">
        <f t="shared" si="20"/>
        <v>2001</v>
      </c>
      <c r="G372" t="s">
        <v>21</v>
      </c>
      <c r="H372" s="4" t="s">
        <v>712</v>
      </c>
      <c r="I372" s="4" t="str">
        <f t="shared" si="23"/>
        <v>k</v>
      </c>
      <c r="J372" s="4">
        <v>28.2</v>
      </c>
      <c r="K372" s="4" t="s">
        <v>1115</v>
      </c>
      <c r="L372" s="4">
        <v>0</v>
      </c>
      <c r="M372" s="4" t="s">
        <v>1661</v>
      </c>
      <c r="N372" s="11" t="s">
        <v>2174</v>
      </c>
      <c r="R372" t="s">
        <v>2183</v>
      </c>
      <c r="T372" t="s">
        <v>1296</v>
      </c>
    </row>
    <row r="373" spans="1:20">
      <c r="A373" t="s">
        <v>2173</v>
      </c>
      <c r="B373" t="s">
        <v>1291</v>
      </c>
      <c r="C373" t="s">
        <v>74</v>
      </c>
      <c r="D373" s="39" t="s">
        <v>2184</v>
      </c>
      <c r="E373" s="11">
        <f t="shared" si="19"/>
        <v>7</v>
      </c>
      <c r="F373" s="4">
        <f t="shared" si="20"/>
        <v>2001</v>
      </c>
      <c r="G373" t="s">
        <v>21</v>
      </c>
      <c r="H373" s="4">
        <v>13.8</v>
      </c>
      <c r="I373" s="4" t="str">
        <f t="shared" si="23"/>
        <v>k</v>
      </c>
      <c r="J373" s="4">
        <v>28.2</v>
      </c>
      <c r="L373" s="4">
        <v>0</v>
      </c>
      <c r="N373" s="11" t="s">
        <v>2174</v>
      </c>
      <c r="R373" t="s">
        <v>2185</v>
      </c>
      <c r="T373" t="s">
        <v>1296</v>
      </c>
    </row>
    <row r="374" spans="1:20">
      <c r="A374" t="s">
        <v>2173</v>
      </c>
      <c r="B374" t="s">
        <v>1291</v>
      </c>
      <c r="C374" t="s">
        <v>74</v>
      </c>
      <c r="D374" s="39" t="s">
        <v>1422</v>
      </c>
      <c r="E374" s="11">
        <f t="shared" si="19"/>
        <v>5</v>
      </c>
      <c r="F374" s="4">
        <f t="shared" si="20"/>
        <v>2002</v>
      </c>
      <c r="G374" t="s">
        <v>21</v>
      </c>
      <c r="H374" s="4" t="s">
        <v>609</v>
      </c>
      <c r="I374" s="4" t="str">
        <f t="shared" si="23"/>
        <v>k</v>
      </c>
      <c r="J374" s="4">
        <v>29.5</v>
      </c>
      <c r="K374" s="4" t="s">
        <v>142</v>
      </c>
      <c r="L374" s="4">
        <v>0</v>
      </c>
      <c r="M374" s="4" t="s">
        <v>1950</v>
      </c>
      <c r="N374" s="11" t="s">
        <v>2174</v>
      </c>
      <c r="R374" t="s">
        <v>2031</v>
      </c>
      <c r="T374" t="s">
        <v>1296</v>
      </c>
    </row>
    <row r="375" spans="1:20">
      <c r="A375" t="s">
        <v>2186</v>
      </c>
      <c r="B375" t="s">
        <v>1291</v>
      </c>
      <c r="C375" t="s">
        <v>20</v>
      </c>
      <c r="D375" s="39" t="s">
        <v>1418</v>
      </c>
      <c r="E375" s="11">
        <f t="shared" si="19"/>
        <v>5</v>
      </c>
      <c r="F375" s="4">
        <f t="shared" si="20"/>
        <v>2001</v>
      </c>
      <c r="G375" t="s">
        <v>25</v>
      </c>
      <c r="H375" s="4">
        <v>10.7</v>
      </c>
      <c r="I375" s="4" t="s">
        <v>35</v>
      </c>
      <c r="J375" s="4">
        <v>26.7</v>
      </c>
      <c r="K375" s="4" t="s">
        <v>958</v>
      </c>
      <c r="L375" s="4">
        <v>0</v>
      </c>
      <c r="M375" s="4" t="s">
        <v>1430</v>
      </c>
      <c r="N375" s="11" t="s">
        <v>2187</v>
      </c>
      <c r="R375" t="s">
        <v>2188</v>
      </c>
      <c r="T375" t="s">
        <v>1296</v>
      </c>
    </row>
    <row r="376" spans="1:20">
      <c r="A376" t="s">
        <v>2186</v>
      </c>
      <c r="B376" t="s">
        <v>1291</v>
      </c>
      <c r="C376" t="s">
        <v>74</v>
      </c>
      <c r="D376" s="39" t="s">
        <v>1302</v>
      </c>
      <c r="E376" s="11">
        <f t="shared" si="19"/>
        <v>5</v>
      </c>
      <c r="F376" s="4">
        <f t="shared" si="20"/>
        <v>2002</v>
      </c>
      <c r="G376" t="s">
        <v>25</v>
      </c>
      <c r="H376" s="4">
        <v>11.7</v>
      </c>
      <c r="I376" s="4" t="s">
        <v>35</v>
      </c>
      <c r="J376" s="4">
        <v>28.3</v>
      </c>
      <c r="K376" s="4" t="s">
        <v>350</v>
      </c>
      <c r="L376" s="4">
        <v>0</v>
      </c>
      <c r="M376" s="4" t="s">
        <v>1739</v>
      </c>
      <c r="N376" s="11" t="s">
        <v>2187</v>
      </c>
      <c r="R376" t="s">
        <v>2189</v>
      </c>
      <c r="T376" t="s">
        <v>1296</v>
      </c>
    </row>
    <row r="377" spans="1:20">
      <c r="A377" t="s">
        <v>2186</v>
      </c>
      <c r="B377" t="s">
        <v>1291</v>
      </c>
      <c r="C377" t="s">
        <v>74</v>
      </c>
      <c r="D377" s="39" t="s">
        <v>2040</v>
      </c>
      <c r="E377" s="11">
        <f t="shared" si="19"/>
        <v>5</v>
      </c>
      <c r="F377" s="4">
        <f t="shared" si="20"/>
        <v>2003</v>
      </c>
      <c r="G377" t="s">
        <v>25</v>
      </c>
      <c r="H377" s="4">
        <v>12.7</v>
      </c>
      <c r="I377" s="4" t="s">
        <v>35</v>
      </c>
      <c r="J377" s="4">
        <v>28.2</v>
      </c>
      <c r="K377" s="4" t="s">
        <v>479</v>
      </c>
      <c r="L377" s="4">
        <v>0</v>
      </c>
      <c r="M377" s="4" t="s">
        <v>2190</v>
      </c>
      <c r="N377" s="11" t="s">
        <v>2187</v>
      </c>
      <c r="R377" t="s">
        <v>2191</v>
      </c>
      <c r="T377" t="s">
        <v>1296</v>
      </c>
    </row>
    <row r="378" spans="1:20">
      <c r="A378" t="s">
        <v>2186</v>
      </c>
      <c r="B378" t="s">
        <v>1291</v>
      </c>
      <c r="C378" t="s">
        <v>74</v>
      </c>
      <c r="D378" s="39" t="s">
        <v>1335</v>
      </c>
      <c r="E378" s="11">
        <f t="shared" si="19"/>
        <v>5</v>
      </c>
      <c r="F378" s="4">
        <f t="shared" si="20"/>
        <v>2004</v>
      </c>
      <c r="G378" t="s">
        <v>25</v>
      </c>
      <c r="H378" s="4">
        <v>13.7</v>
      </c>
      <c r="I378" s="4" t="s">
        <v>35</v>
      </c>
      <c r="J378" s="4">
        <v>29.8</v>
      </c>
      <c r="K378" s="4" t="s">
        <v>40</v>
      </c>
      <c r="L378" s="4">
        <v>0</v>
      </c>
      <c r="M378" s="4" t="s">
        <v>2192</v>
      </c>
      <c r="N378" s="11" t="s">
        <v>2187</v>
      </c>
      <c r="R378" t="s">
        <v>2193</v>
      </c>
      <c r="T378" t="s">
        <v>1296</v>
      </c>
    </row>
    <row r="379" spans="1:20">
      <c r="A379" t="s">
        <v>2186</v>
      </c>
      <c r="B379" t="s">
        <v>1291</v>
      </c>
      <c r="C379" t="s">
        <v>74</v>
      </c>
      <c r="D379" s="39" t="s">
        <v>2194</v>
      </c>
      <c r="E379" s="11">
        <f t="shared" si="19"/>
        <v>5</v>
      </c>
      <c r="F379" s="4">
        <f t="shared" si="20"/>
        <v>2005</v>
      </c>
      <c r="G379" t="s">
        <v>25</v>
      </c>
      <c r="H379" s="4">
        <v>14.7</v>
      </c>
      <c r="I379" s="4" t="s">
        <v>35</v>
      </c>
      <c r="J379" s="4">
        <v>31.3</v>
      </c>
      <c r="K379" s="4" t="s">
        <v>193</v>
      </c>
      <c r="L379" s="4">
        <v>0</v>
      </c>
      <c r="M379" s="4" t="s">
        <v>2195</v>
      </c>
      <c r="N379" s="11" t="s">
        <v>2187</v>
      </c>
      <c r="R379" t="s">
        <v>2196</v>
      </c>
      <c r="T379" t="s">
        <v>1296</v>
      </c>
    </row>
    <row r="380" spans="1:20">
      <c r="A380" t="s">
        <v>2186</v>
      </c>
      <c r="B380" t="s">
        <v>1291</v>
      </c>
      <c r="C380" t="s">
        <v>74</v>
      </c>
      <c r="D380" s="39" t="s">
        <v>2126</v>
      </c>
      <c r="E380" s="11">
        <f t="shared" si="19"/>
        <v>5</v>
      </c>
      <c r="F380" s="4">
        <f t="shared" si="20"/>
        <v>2008</v>
      </c>
      <c r="G380" t="s">
        <v>25</v>
      </c>
      <c r="H380" s="4">
        <v>17.7</v>
      </c>
      <c r="I380" s="4" t="s">
        <v>35</v>
      </c>
      <c r="J380" s="4">
        <v>38.1</v>
      </c>
      <c r="K380" s="4" t="s">
        <v>640</v>
      </c>
      <c r="L380" s="4">
        <v>0</v>
      </c>
      <c r="M380" s="4" t="s">
        <v>2197</v>
      </c>
      <c r="N380" s="11" t="s">
        <v>2187</v>
      </c>
      <c r="R380" t="s">
        <v>2198</v>
      </c>
      <c r="T380" t="s">
        <v>1296</v>
      </c>
    </row>
    <row r="381" spans="1:20">
      <c r="A381" t="s">
        <v>2186</v>
      </c>
      <c r="B381" t="s">
        <v>1291</v>
      </c>
      <c r="C381" t="s">
        <v>74</v>
      </c>
      <c r="D381" s="39" t="s">
        <v>2199</v>
      </c>
      <c r="E381" s="11">
        <f t="shared" si="19"/>
        <v>5</v>
      </c>
      <c r="F381" s="4">
        <f t="shared" si="20"/>
        <v>2011</v>
      </c>
      <c r="G381" t="s">
        <v>25</v>
      </c>
      <c r="H381" s="4">
        <v>20.7</v>
      </c>
      <c r="I381" s="4" t="s">
        <v>35</v>
      </c>
      <c r="J381" s="4">
        <v>39.799999999999997</v>
      </c>
      <c r="K381" s="4" t="s">
        <v>320</v>
      </c>
      <c r="L381" s="4">
        <v>0</v>
      </c>
      <c r="M381" s="4" t="s">
        <v>2200</v>
      </c>
      <c r="N381" s="11" t="s">
        <v>2187</v>
      </c>
      <c r="R381" t="s">
        <v>2201</v>
      </c>
      <c r="T381" t="s">
        <v>1296</v>
      </c>
    </row>
    <row r="382" spans="1:20">
      <c r="A382" t="s">
        <v>2186</v>
      </c>
      <c r="B382" t="s">
        <v>1291</v>
      </c>
      <c r="C382" t="s">
        <v>74</v>
      </c>
      <c r="D382" s="39" t="s">
        <v>1356</v>
      </c>
      <c r="E382" s="11">
        <f t="shared" si="19"/>
        <v>5</v>
      </c>
      <c r="F382" s="4">
        <f t="shared" si="20"/>
        <v>2015</v>
      </c>
      <c r="G382" t="s">
        <v>25</v>
      </c>
      <c r="H382" s="4">
        <v>24.7</v>
      </c>
      <c r="I382" s="4" t="s">
        <v>35</v>
      </c>
      <c r="L382" s="4">
        <v>0</v>
      </c>
      <c r="N382" s="11" t="s">
        <v>2187</v>
      </c>
      <c r="R382" t="s">
        <v>2202</v>
      </c>
      <c r="T382" t="s">
        <v>1296</v>
      </c>
    </row>
    <row r="383" spans="1:20">
      <c r="A383" t="s">
        <v>2203</v>
      </c>
      <c r="B383" t="s">
        <v>1291</v>
      </c>
      <c r="C383" t="s">
        <v>20</v>
      </c>
      <c r="D383" s="39" t="s">
        <v>2204</v>
      </c>
      <c r="E383" s="11">
        <f t="shared" si="19"/>
        <v>7</v>
      </c>
      <c r="F383" s="4">
        <f t="shared" si="20"/>
        <v>2001</v>
      </c>
      <c r="G383" t="s">
        <v>21</v>
      </c>
      <c r="H383" s="4">
        <v>8.8000000000000007</v>
      </c>
      <c r="I383" s="4" t="str">
        <f t="shared" ref="I383:I388" si="24">IF(ISBLANK(H383), "", "k")</f>
        <v>k</v>
      </c>
      <c r="J383" s="4">
        <v>23.1</v>
      </c>
      <c r="K383" s="4" t="s">
        <v>244</v>
      </c>
      <c r="L383" s="4">
        <v>0</v>
      </c>
      <c r="R383" t="s">
        <v>2205</v>
      </c>
      <c r="T383" t="s">
        <v>1296</v>
      </c>
    </row>
    <row r="384" spans="1:20">
      <c r="A384" t="s">
        <v>2206</v>
      </c>
      <c r="B384" t="s">
        <v>1291</v>
      </c>
      <c r="C384" t="s">
        <v>20</v>
      </c>
      <c r="D384" s="39" t="s">
        <v>859</v>
      </c>
      <c r="E384" s="11">
        <f t="shared" si="19"/>
        <v>5</v>
      </c>
      <c r="F384" s="4">
        <f t="shared" si="20"/>
        <v>2016</v>
      </c>
      <c r="G384" t="s">
        <v>25</v>
      </c>
      <c r="I384" s="4" t="str">
        <f t="shared" si="24"/>
        <v/>
      </c>
      <c r="J384" s="4">
        <v>23.5</v>
      </c>
      <c r="K384" s="4" t="s">
        <v>2179</v>
      </c>
      <c r="L384" s="4">
        <v>0</v>
      </c>
      <c r="M384" s="4" t="s">
        <v>1463</v>
      </c>
      <c r="N384" s="11" t="s">
        <v>2207</v>
      </c>
      <c r="R384" t="s">
        <v>2208</v>
      </c>
      <c r="T384" t="s">
        <v>1296</v>
      </c>
    </row>
    <row r="385" spans="1:20">
      <c r="A385" t="s">
        <v>2206</v>
      </c>
      <c r="B385" t="s">
        <v>1291</v>
      </c>
      <c r="C385" t="s">
        <v>74</v>
      </c>
      <c r="D385" s="39" t="s">
        <v>1455</v>
      </c>
      <c r="E385" s="11">
        <f t="shared" si="19"/>
        <v>5</v>
      </c>
      <c r="F385" s="4">
        <f t="shared" si="20"/>
        <v>2017</v>
      </c>
      <c r="G385" t="s">
        <v>25</v>
      </c>
      <c r="I385" s="4" t="str">
        <f t="shared" si="24"/>
        <v/>
      </c>
      <c r="J385" s="4">
        <v>25.4</v>
      </c>
      <c r="K385" s="4" t="s">
        <v>1160</v>
      </c>
      <c r="L385" s="4">
        <v>0</v>
      </c>
      <c r="M385" s="4" t="s">
        <v>2209</v>
      </c>
      <c r="N385" s="11" t="s">
        <v>2207</v>
      </c>
      <c r="R385" t="s">
        <v>1953</v>
      </c>
      <c r="T385" t="s">
        <v>1296</v>
      </c>
    </row>
    <row r="386" spans="1:20">
      <c r="A386" t="s">
        <v>2210</v>
      </c>
      <c r="B386" t="s">
        <v>1291</v>
      </c>
      <c r="C386" t="s">
        <v>20</v>
      </c>
      <c r="D386" s="39" t="s">
        <v>1582</v>
      </c>
      <c r="E386" s="11">
        <f t="shared" ref="E386:E449" si="25">MONTH(D386)</f>
        <v>5</v>
      </c>
      <c r="F386" s="4">
        <f t="shared" ref="F386:F449" si="26">YEAR(D386)</f>
        <v>2019</v>
      </c>
      <c r="G386" t="s">
        <v>21</v>
      </c>
      <c r="I386" s="4" t="str">
        <f t="shared" si="24"/>
        <v/>
      </c>
      <c r="J386" s="4">
        <v>26</v>
      </c>
      <c r="K386" s="4" t="s">
        <v>870</v>
      </c>
      <c r="L386" s="4">
        <v>0</v>
      </c>
      <c r="M386" s="4" t="s">
        <v>1907</v>
      </c>
      <c r="R386" t="s">
        <v>2211</v>
      </c>
      <c r="T386" t="s">
        <v>1296</v>
      </c>
    </row>
    <row r="387" spans="1:20">
      <c r="A387" t="s">
        <v>2210</v>
      </c>
      <c r="B387" s="4" t="s">
        <v>1291</v>
      </c>
      <c r="C387" s="4" t="s">
        <v>74</v>
      </c>
      <c r="D387" s="39" t="s">
        <v>1553</v>
      </c>
      <c r="E387" s="11">
        <f t="shared" si="25"/>
        <v>4</v>
      </c>
      <c r="F387" s="4">
        <f t="shared" si="26"/>
        <v>2026</v>
      </c>
      <c r="G387" s="4" t="s">
        <v>21</v>
      </c>
      <c r="I387" s="4" t="str">
        <f t="shared" si="24"/>
        <v/>
      </c>
      <c r="J387" s="4">
        <v>29.5</v>
      </c>
      <c r="K387" s="4">
        <v>31.3</v>
      </c>
      <c r="L387" s="4">
        <v>0</v>
      </c>
      <c r="R387" s="4" t="s">
        <v>2212</v>
      </c>
    </row>
    <row r="388" spans="1:20">
      <c r="A388" t="s">
        <v>2213</v>
      </c>
      <c r="B388" t="s">
        <v>1291</v>
      </c>
      <c r="C388" t="s">
        <v>74</v>
      </c>
      <c r="D388" s="39" t="s">
        <v>1708</v>
      </c>
      <c r="E388" s="11">
        <f t="shared" si="25"/>
        <v>3</v>
      </c>
      <c r="F388" s="4">
        <f t="shared" si="26"/>
        <v>1994</v>
      </c>
      <c r="G388" t="s">
        <v>25</v>
      </c>
      <c r="H388" s="4">
        <v>7.5</v>
      </c>
      <c r="I388" s="4" t="str">
        <f t="shared" si="24"/>
        <v>k</v>
      </c>
      <c r="J388" s="4">
        <v>23.6</v>
      </c>
      <c r="K388" s="4" t="s">
        <v>508</v>
      </c>
      <c r="L388" s="4">
        <v>0</v>
      </c>
      <c r="R388" t="s">
        <v>2214</v>
      </c>
      <c r="T388" t="s">
        <v>1296</v>
      </c>
    </row>
    <row r="389" spans="1:20">
      <c r="A389" t="s">
        <v>2215</v>
      </c>
      <c r="B389" t="s">
        <v>1291</v>
      </c>
      <c r="C389" t="s">
        <v>20</v>
      </c>
      <c r="D389" s="39" t="s">
        <v>1524</v>
      </c>
      <c r="E389" s="11">
        <f t="shared" si="25"/>
        <v>3</v>
      </c>
      <c r="F389" s="4">
        <f t="shared" si="26"/>
        <v>1995</v>
      </c>
      <c r="G389" t="s">
        <v>21</v>
      </c>
      <c r="H389" s="4">
        <v>23.5</v>
      </c>
      <c r="I389" s="4" t="s">
        <v>35</v>
      </c>
      <c r="J389" s="4">
        <v>32.200000000000003</v>
      </c>
      <c r="K389" s="4" t="s">
        <v>233</v>
      </c>
      <c r="L389" s="4">
        <v>0</v>
      </c>
      <c r="M389" s="4" t="s">
        <v>2216</v>
      </c>
      <c r="R389" t="s">
        <v>2217</v>
      </c>
      <c r="T389" t="s">
        <v>1296</v>
      </c>
    </row>
    <row r="390" spans="1:20">
      <c r="A390" t="s">
        <v>2215</v>
      </c>
      <c r="B390" t="s">
        <v>1291</v>
      </c>
      <c r="C390" t="s">
        <v>74</v>
      </c>
      <c r="D390" s="39" t="s">
        <v>1744</v>
      </c>
      <c r="E390" s="11">
        <f t="shared" si="25"/>
        <v>3</v>
      </c>
      <c r="F390" s="4">
        <f t="shared" si="26"/>
        <v>1998</v>
      </c>
      <c r="G390" t="s">
        <v>21</v>
      </c>
      <c r="H390" s="4">
        <v>26.5</v>
      </c>
      <c r="I390" s="4" t="s">
        <v>35</v>
      </c>
      <c r="J390" s="4">
        <v>33.5</v>
      </c>
      <c r="K390" s="4" t="s">
        <v>1020</v>
      </c>
      <c r="L390" s="4">
        <v>0</v>
      </c>
      <c r="M390" s="4" t="s">
        <v>2218</v>
      </c>
      <c r="R390" t="s">
        <v>2218</v>
      </c>
      <c r="T390" t="s">
        <v>1296</v>
      </c>
    </row>
    <row r="391" spans="1:20">
      <c r="A391" t="s">
        <v>771</v>
      </c>
      <c r="B391" t="s">
        <v>1291</v>
      </c>
      <c r="C391" t="s">
        <v>20</v>
      </c>
      <c r="D391" s="39" t="s">
        <v>1494</v>
      </c>
      <c r="E391" s="11">
        <f t="shared" si="25"/>
        <v>3</v>
      </c>
      <c r="F391" s="4">
        <f t="shared" si="26"/>
        <v>1986</v>
      </c>
      <c r="G391" t="s">
        <v>25</v>
      </c>
      <c r="H391" s="4">
        <v>16.5</v>
      </c>
      <c r="I391" s="4" t="s">
        <v>35</v>
      </c>
      <c r="J391" s="4">
        <v>35.56</v>
      </c>
      <c r="K391" s="4" t="s">
        <v>2219</v>
      </c>
      <c r="L391" s="4">
        <v>0</v>
      </c>
      <c r="M391" s="4" t="s">
        <v>2220</v>
      </c>
      <c r="R391" t="s">
        <v>2221</v>
      </c>
      <c r="T391" t="s">
        <v>1296</v>
      </c>
    </row>
    <row r="392" spans="1:20">
      <c r="A392" t="s">
        <v>2222</v>
      </c>
      <c r="B392" t="s">
        <v>1291</v>
      </c>
      <c r="C392" t="s">
        <v>20</v>
      </c>
      <c r="D392" s="39" t="s">
        <v>1708</v>
      </c>
      <c r="E392" s="11">
        <f t="shared" si="25"/>
        <v>3</v>
      </c>
      <c r="F392" s="4">
        <f t="shared" si="26"/>
        <v>1994</v>
      </c>
      <c r="G392" t="s">
        <v>21</v>
      </c>
      <c r="I392" s="4" t="str">
        <f t="shared" ref="I392:I405" si="27">IF(ISBLANK(H392), "", "k")</f>
        <v/>
      </c>
      <c r="J392" s="4">
        <v>27.5</v>
      </c>
      <c r="K392" s="4" t="s">
        <v>479</v>
      </c>
      <c r="L392" s="4">
        <v>0</v>
      </c>
      <c r="M392" s="4" t="s">
        <v>2223</v>
      </c>
      <c r="N392" s="11" t="s">
        <v>2224</v>
      </c>
      <c r="R392" t="s">
        <v>2225</v>
      </c>
      <c r="T392" t="s">
        <v>1296</v>
      </c>
    </row>
    <row r="393" spans="1:20">
      <c r="A393" t="s">
        <v>2222</v>
      </c>
      <c r="B393" t="s">
        <v>1291</v>
      </c>
      <c r="C393" t="s">
        <v>74</v>
      </c>
      <c r="D393" s="39" t="s">
        <v>1416</v>
      </c>
      <c r="E393" s="11">
        <f t="shared" si="25"/>
        <v>3</v>
      </c>
      <c r="F393" s="4">
        <f t="shared" si="26"/>
        <v>1996</v>
      </c>
      <c r="G393" t="s">
        <v>21</v>
      </c>
      <c r="I393" s="4" t="str">
        <f t="shared" si="27"/>
        <v/>
      </c>
      <c r="J393" s="4">
        <v>27.5</v>
      </c>
      <c r="K393" s="4" t="s">
        <v>49</v>
      </c>
      <c r="L393" s="4">
        <v>0</v>
      </c>
      <c r="M393" s="4" t="s">
        <v>2090</v>
      </c>
      <c r="N393" s="11" t="s">
        <v>2224</v>
      </c>
      <c r="T393" t="s">
        <v>1296</v>
      </c>
    </row>
    <row r="394" spans="1:20">
      <c r="A394" t="s">
        <v>2222</v>
      </c>
      <c r="B394" t="s">
        <v>1291</v>
      </c>
      <c r="C394" t="s">
        <v>74</v>
      </c>
      <c r="D394" s="39" t="s">
        <v>1527</v>
      </c>
      <c r="E394" s="11">
        <f t="shared" si="25"/>
        <v>3</v>
      </c>
      <c r="F394" s="4">
        <f t="shared" si="26"/>
        <v>1998</v>
      </c>
      <c r="G394" t="s">
        <v>21</v>
      </c>
      <c r="I394" s="4" t="str">
        <f t="shared" si="27"/>
        <v/>
      </c>
      <c r="J394" s="4">
        <v>28.2</v>
      </c>
      <c r="K394" s="4" t="s">
        <v>1061</v>
      </c>
      <c r="L394" s="4">
        <v>0</v>
      </c>
      <c r="M394" s="4" t="s">
        <v>2226</v>
      </c>
      <c r="N394" s="11" t="s">
        <v>2224</v>
      </c>
      <c r="R394" t="s">
        <v>2227</v>
      </c>
      <c r="T394" t="s">
        <v>1296</v>
      </c>
    </row>
    <row r="395" spans="1:20">
      <c r="A395" t="s">
        <v>2222</v>
      </c>
      <c r="B395" t="s">
        <v>1291</v>
      </c>
      <c r="C395" t="s">
        <v>74</v>
      </c>
      <c r="D395" s="39" t="s">
        <v>1647</v>
      </c>
      <c r="E395" s="11">
        <f t="shared" si="25"/>
        <v>3</v>
      </c>
      <c r="F395" s="4">
        <f t="shared" si="26"/>
        <v>2000</v>
      </c>
      <c r="G395" t="s">
        <v>21</v>
      </c>
      <c r="I395" s="4" t="str">
        <f t="shared" si="27"/>
        <v/>
      </c>
      <c r="J395" s="4">
        <v>29.5</v>
      </c>
      <c r="K395" s="4" t="s">
        <v>182</v>
      </c>
      <c r="L395" s="4">
        <v>0</v>
      </c>
      <c r="M395" s="4" t="s">
        <v>2228</v>
      </c>
      <c r="N395" s="11" t="s">
        <v>2224</v>
      </c>
      <c r="R395" t="s">
        <v>439</v>
      </c>
      <c r="T395" t="s">
        <v>1296</v>
      </c>
    </row>
    <row r="396" spans="1:20">
      <c r="A396" t="s">
        <v>2222</v>
      </c>
      <c r="B396" t="s">
        <v>1291</v>
      </c>
      <c r="C396" t="s">
        <v>74</v>
      </c>
      <c r="D396" s="39" t="s">
        <v>1746</v>
      </c>
      <c r="E396" s="11">
        <f t="shared" si="25"/>
        <v>5</v>
      </c>
      <c r="F396" s="4">
        <f t="shared" si="26"/>
        <v>2001</v>
      </c>
      <c r="G396" t="s">
        <v>21</v>
      </c>
      <c r="I396" s="4" t="str">
        <f t="shared" si="27"/>
        <v/>
      </c>
      <c r="J396" s="4">
        <v>30.5</v>
      </c>
      <c r="K396" s="4" t="s">
        <v>577</v>
      </c>
      <c r="L396" s="4">
        <v>0</v>
      </c>
      <c r="M396" s="4" t="s">
        <v>1734</v>
      </c>
      <c r="N396" s="11" t="s">
        <v>2224</v>
      </c>
      <c r="R396" t="s">
        <v>439</v>
      </c>
      <c r="T396" t="s">
        <v>1296</v>
      </c>
    </row>
    <row r="397" spans="1:20">
      <c r="A397" t="s">
        <v>2229</v>
      </c>
      <c r="B397" t="s">
        <v>1291</v>
      </c>
      <c r="C397" t="s">
        <v>20</v>
      </c>
      <c r="D397" s="39" t="s">
        <v>1418</v>
      </c>
      <c r="E397" s="11">
        <f t="shared" si="25"/>
        <v>5</v>
      </c>
      <c r="F397" s="4">
        <f t="shared" si="26"/>
        <v>2001</v>
      </c>
      <c r="G397" t="s">
        <v>25</v>
      </c>
      <c r="H397" s="4">
        <v>10.7</v>
      </c>
      <c r="I397" s="4" t="str">
        <f t="shared" si="27"/>
        <v>k</v>
      </c>
      <c r="J397" s="4">
        <v>27.2</v>
      </c>
      <c r="K397" s="4" t="s">
        <v>800</v>
      </c>
      <c r="L397" s="4">
        <v>0</v>
      </c>
      <c r="M397" s="4" t="s">
        <v>1797</v>
      </c>
      <c r="R397" t="s">
        <v>2230</v>
      </c>
      <c r="T397" t="s">
        <v>1296</v>
      </c>
    </row>
    <row r="398" spans="1:20">
      <c r="A398" t="s">
        <v>2229</v>
      </c>
      <c r="B398" t="s">
        <v>1291</v>
      </c>
      <c r="C398" t="s">
        <v>74</v>
      </c>
      <c r="D398" s="39" t="s">
        <v>1302</v>
      </c>
      <c r="E398" s="11">
        <f t="shared" si="25"/>
        <v>5</v>
      </c>
      <c r="F398" s="4">
        <f t="shared" si="26"/>
        <v>2002</v>
      </c>
      <c r="G398" t="s">
        <v>25</v>
      </c>
      <c r="H398" s="4">
        <v>11.7</v>
      </c>
      <c r="I398" s="4" t="str">
        <f t="shared" si="27"/>
        <v>k</v>
      </c>
      <c r="J398" s="4">
        <v>27.4</v>
      </c>
      <c r="K398" s="4" t="s">
        <v>571</v>
      </c>
      <c r="L398" s="4">
        <v>0</v>
      </c>
      <c r="M398" s="4" t="s">
        <v>2231</v>
      </c>
      <c r="R398" t="s">
        <v>2031</v>
      </c>
      <c r="T398" t="s">
        <v>1296</v>
      </c>
    </row>
    <row r="399" spans="1:20">
      <c r="A399" t="s">
        <v>2229</v>
      </c>
      <c r="B399" t="s">
        <v>1291</v>
      </c>
      <c r="C399" t="s">
        <v>74</v>
      </c>
      <c r="D399" s="39" t="s">
        <v>2040</v>
      </c>
      <c r="E399" s="11">
        <f t="shared" si="25"/>
        <v>5</v>
      </c>
      <c r="F399" s="4">
        <f t="shared" si="26"/>
        <v>2003</v>
      </c>
      <c r="G399" t="s">
        <v>25</v>
      </c>
      <c r="H399" s="4">
        <v>12.7</v>
      </c>
      <c r="I399" s="4" t="str">
        <f t="shared" si="27"/>
        <v>k</v>
      </c>
      <c r="J399" s="4">
        <v>28</v>
      </c>
      <c r="K399" s="4" t="s">
        <v>40</v>
      </c>
      <c r="L399" s="4">
        <v>0</v>
      </c>
      <c r="M399" s="4" t="s">
        <v>2090</v>
      </c>
      <c r="R399" t="s">
        <v>2191</v>
      </c>
      <c r="T399" t="s">
        <v>1296</v>
      </c>
    </row>
    <row r="400" spans="1:20">
      <c r="A400" t="s">
        <v>2232</v>
      </c>
      <c r="B400" t="s">
        <v>1291</v>
      </c>
      <c r="C400" t="s">
        <v>20</v>
      </c>
      <c r="D400" s="39" t="s">
        <v>2204</v>
      </c>
      <c r="E400" s="11">
        <f t="shared" si="25"/>
        <v>7</v>
      </c>
      <c r="F400" s="4">
        <f t="shared" si="26"/>
        <v>2001</v>
      </c>
      <c r="G400" t="s">
        <v>21</v>
      </c>
      <c r="H400" s="4" t="s">
        <v>2233</v>
      </c>
      <c r="I400" s="4" t="str">
        <f t="shared" si="27"/>
        <v>k</v>
      </c>
      <c r="J400" s="4">
        <v>15.4</v>
      </c>
      <c r="K400" s="4" t="s">
        <v>2234</v>
      </c>
      <c r="L400" s="4">
        <v>0</v>
      </c>
      <c r="N400" s="11" t="s">
        <v>2235</v>
      </c>
      <c r="R400" t="s">
        <v>2048</v>
      </c>
      <c r="T400" t="s">
        <v>1296</v>
      </c>
    </row>
    <row r="401" spans="1:20">
      <c r="A401" t="s">
        <v>2232</v>
      </c>
      <c r="B401" t="s">
        <v>1291</v>
      </c>
      <c r="C401" t="s">
        <v>74</v>
      </c>
      <c r="D401" s="39" t="s">
        <v>1831</v>
      </c>
      <c r="E401" s="11">
        <f t="shared" si="25"/>
        <v>5</v>
      </c>
      <c r="F401" s="4">
        <f t="shared" si="26"/>
        <v>2008</v>
      </c>
      <c r="G401" t="s">
        <v>21</v>
      </c>
      <c r="H401" s="4" t="s">
        <v>496</v>
      </c>
      <c r="I401" s="4" t="str">
        <f t="shared" si="27"/>
        <v>k</v>
      </c>
      <c r="J401" s="4">
        <v>24.3</v>
      </c>
      <c r="K401" s="4" t="s">
        <v>116</v>
      </c>
      <c r="L401" s="4">
        <v>0</v>
      </c>
      <c r="M401" s="4" t="s">
        <v>2051</v>
      </c>
      <c r="N401" s="11" t="s">
        <v>2235</v>
      </c>
      <c r="R401" t="s">
        <v>1698</v>
      </c>
      <c r="T401" t="s">
        <v>1296</v>
      </c>
    </row>
    <row r="402" spans="1:20">
      <c r="A402" t="s">
        <v>2232</v>
      </c>
      <c r="B402" t="s">
        <v>1291</v>
      </c>
      <c r="C402" t="s">
        <v>74</v>
      </c>
      <c r="D402" s="39" t="s">
        <v>1455</v>
      </c>
      <c r="E402" s="11">
        <f t="shared" si="25"/>
        <v>5</v>
      </c>
      <c r="F402" s="4">
        <f t="shared" si="26"/>
        <v>2017</v>
      </c>
      <c r="G402" t="s">
        <v>21</v>
      </c>
      <c r="H402" s="4" t="s">
        <v>772</v>
      </c>
      <c r="I402" s="4" t="str">
        <f t="shared" si="27"/>
        <v>k</v>
      </c>
      <c r="J402" s="4">
        <v>27.1</v>
      </c>
      <c r="K402" s="4" t="s">
        <v>933</v>
      </c>
      <c r="L402" s="4">
        <v>0</v>
      </c>
      <c r="M402" s="4" t="s">
        <v>2236</v>
      </c>
      <c r="N402" s="11" t="s">
        <v>2235</v>
      </c>
      <c r="R402" t="s">
        <v>2237</v>
      </c>
      <c r="T402" t="s">
        <v>1296</v>
      </c>
    </row>
    <row r="403" spans="1:20">
      <c r="A403" t="s">
        <v>2232</v>
      </c>
      <c r="B403" t="s">
        <v>1291</v>
      </c>
      <c r="C403" t="s">
        <v>74</v>
      </c>
      <c r="D403" s="39" t="s">
        <v>1582</v>
      </c>
      <c r="E403" s="11">
        <f t="shared" si="25"/>
        <v>5</v>
      </c>
      <c r="F403" s="4">
        <f t="shared" si="26"/>
        <v>2019</v>
      </c>
      <c r="G403" t="s">
        <v>21</v>
      </c>
      <c r="H403" s="4" t="s">
        <v>997</v>
      </c>
      <c r="I403" s="4" t="str">
        <f t="shared" si="27"/>
        <v>k</v>
      </c>
      <c r="J403" s="4">
        <v>29.5</v>
      </c>
      <c r="K403" s="4" t="s">
        <v>1115</v>
      </c>
      <c r="L403" s="4">
        <v>0</v>
      </c>
      <c r="M403" s="4" t="s">
        <v>1638</v>
      </c>
      <c r="N403" s="11" t="s">
        <v>2235</v>
      </c>
      <c r="Q403" t="s">
        <v>2238</v>
      </c>
      <c r="R403" t="s">
        <v>2239</v>
      </c>
      <c r="T403" t="s">
        <v>1296</v>
      </c>
    </row>
    <row r="404" spans="1:20">
      <c r="A404" t="s">
        <v>2240</v>
      </c>
      <c r="B404" t="s">
        <v>1291</v>
      </c>
      <c r="C404" t="s">
        <v>20</v>
      </c>
      <c r="D404" s="39" t="s">
        <v>1412</v>
      </c>
      <c r="E404" s="11">
        <f t="shared" si="25"/>
        <v>5</v>
      </c>
      <c r="F404" s="4">
        <f t="shared" si="26"/>
        <v>2019</v>
      </c>
      <c r="G404" t="s">
        <v>25</v>
      </c>
      <c r="I404" s="4" t="str">
        <f t="shared" si="27"/>
        <v/>
      </c>
      <c r="J404" s="4">
        <v>21.5</v>
      </c>
      <c r="K404" s="4" t="s">
        <v>1712</v>
      </c>
      <c r="L404" s="4">
        <v>0</v>
      </c>
      <c r="N404" s="11" t="s">
        <v>2241</v>
      </c>
      <c r="R404" t="s">
        <v>2242</v>
      </c>
      <c r="T404" t="s">
        <v>1296</v>
      </c>
    </row>
    <row r="405" spans="1:20">
      <c r="A405" t="s">
        <v>2240</v>
      </c>
      <c r="B405" s="4" t="s">
        <v>1291</v>
      </c>
      <c r="C405" s="4" t="s">
        <v>74</v>
      </c>
      <c r="D405" s="39" t="s">
        <v>1553</v>
      </c>
      <c r="E405" s="11">
        <f t="shared" si="25"/>
        <v>4</v>
      </c>
      <c r="F405" s="4">
        <f t="shared" si="26"/>
        <v>2026</v>
      </c>
      <c r="G405" s="4" t="s">
        <v>25</v>
      </c>
      <c r="I405" s="4" t="str">
        <f t="shared" si="27"/>
        <v/>
      </c>
      <c r="J405" s="4">
        <v>42.1</v>
      </c>
      <c r="K405" s="4">
        <v>50.8</v>
      </c>
      <c r="L405" s="4">
        <v>0</v>
      </c>
      <c r="M405" s="4">
        <v>3595</v>
      </c>
      <c r="N405" s="11" t="s">
        <v>2241</v>
      </c>
      <c r="R405" s="4" t="s">
        <v>2243</v>
      </c>
    </row>
    <row r="406" spans="1:20">
      <c r="A406" t="s">
        <v>2244</v>
      </c>
      <c r="B406" t="s">
        <v>1291</v>
      </c>
      <c r="C406" t="s">
        <v>20</v>
      </c>
      <c r="D406" s="39" t="s">
        <v>1708</v>
      </c>
      <c r="E406" s="11">
        <f t="shared" si="25"/>
        <v>3</v>
      </c>
      <c r="F406" s="4">
        <f t="shared" si="26"/>
        <v>1994</v>
      </c>
      <c r="G406" t="s">
        <v>25</v>
      </c>
      <c r="H406" s="4">
        <v>12.5</v>
      </c>
      <c r="I406" s="4" t="s">
        <v>35</v>
      </c>
      <c r="J406" s="4">
        <v>29.2</v>
      </c>
      <c r="K406" s="4" t="s">
        <v>800</v>
      </c>
      <c r="L406" s="4">
        <v>0</v>
      </c>
      <c r="M406" s="4" t="s">
        <v>1638</v>
      </c>
      <c r="N406" s="11" t="s">
        <v>2245</v>
      </c>
      <c r="O406" t="s">
        <v>2246</v>
      </c>
      <c r="R406" t="s">
        <v>1711</v>
      </c>
      <c r="T406" t="s">
        <v>1296</v>
      </c>
    </row>
    <row r="407" spans="1:20">
      <c r="A407" t="s">
        <v>2244</v>
      </c>
      <c r="B407" t="s">
        <v>1291</v>
      </c>
      <c r="C407" t="s">
        <v>74</v>
      </c>
      <c r="D407" s="39" t="s">
        <v>1316</v>
      </c>
      <c r="E407" s="11">
        <f t="shared" si="25"/>
        <v>3</v>
      </c>
      <c r="F407" s="4">
        <f t="shared" si="26"/>
        <v>1995</v>
      </c>
      <c r="G407" t="s">
        <v>25</v>
      </c>
      <c r="H407" s="4">
        <v>13.5</v>
      </c>
      <c r="I407" s="4" t="s">
        <v>35</v>
      </c>
      <c r="J407" s="4">
        <v>29.7</v>
      </c>
      <c r="K407" s="4" t="s">
        <v>36</v>
      </c>
      <c r="L407" s="4">
        <v>0</v>
      </c>
      <c r="M407" s="4" t="s">
        <v>1638</v>
      </c>
      <c r="N407" s="11" t="s">
        <v>2245</v>
      </c>
      <c r="O407" t="s">
        <v>2246</v>
      </c>
      <c r="R407" t="s">
        <v>2247</v>
      </c>
      <c r="T407" t="s">
        <v>1296</v>
      </c>
    </row>
    <row r="408" spans="1:20">
      <c r="A408" t="s">
        <v>2244</v>
      </c>
      <c r="B408" t="s">
        <v>1291</v>
      </c>
      <c r="C408" t="s">
        <v>74</v>
      </c>
      <c r="D408" s="39" t="s">
        <v>1744</v>
      </c>
      <c r="E408" s="11">
        <f t="shared" si="25"/>
        <v>3</v>
      </c>
      <c r="F408" s="4">
        <f t="shared" si="26"/>
        <v>1998</v>
      </c>
      <c r="G408" t="s">
        <v>25</v>
      </c>
      <c r="H408" s="4">
        <v>16.5</v>
      </c>
      <c r="I408" s="4" t="s">
        <v>35</v>
      </c>
      <c r="J408" s="4">
        <v>30.4</v>
      </c>
      <c r="K408" s="4" t="s">
        <v>690</v>
      </c>
      <c r="L408" s="4">
        <v>0</v>
      </c>
      <c r="M408" s="4" t="s">
        <v>2248</v>
      </c>
      <c r="N408" s="11" t="s">
        <v>2245</v>
      </c>
      <c r="O408" t="s">
        <v>2246</v>
      </c>
      <c r="R408" t="s">
        <v>2249</v>
      </c>
      <c r="T408" t="s">
        <v>1296</v>
      </c>
    </row>
    <row r="409" spans="1:20">
      <c r="A409" t="s">
        <v>2244</v>
      </c>
      <c r="B409" t="s">
        <v>1291</v>
      </c>
      <c r="C409" t="s">
        <v>74</v>
      </c>
      <c r="D409" s="39" t="s">
        <v>1715</v>
      </c>
      <c r="E409" s="11">
        <f t="shared" si="25"/>
        <v>3</v>
      </c>
      <c r="F409" s="4">
        <f t="shared" si="26"/>
        <v>2000</v>
      </c>
      <c r="G409" t="s">
        <v>25</v>
      </c>
      <c r="H409" s="4">
        <v>18.5</v>
      </c>
      <c r="I409" s="4" t="s">
        <v>35</v>
      </c>
      <c r="J409" s="4">
        <v>31.2</v>
      </c>
      <c r="K409" s="4" t="s">
        <v>1393</v>
      </c>
      <c r="L409" s="4">
        <v>0</v>
      </c>
      <c r="M409" s="4" t="s">
        <v>2250</v>
      </c>
      <c r="N409" s="11" t="s">
        <v>2245</v>
      </c>
      <c r="O409" t="s">
        <v>2246</v>
      </c>
      <c r="R409" t="s">
        <v>225</v>
      </c>
      <c r="T409" t="s">
        <v>1296</v>
      </c>
    </row>
    <row r="410" spans="1:20">
      <c r="A410" t="s">
        <v>2244</v>
      </c>
      <c r="B410" t="s">
        <v>1291</v>
      </c>
      <c r="C410" t="s">
        <v>74</v>
      </c>
      <c r="D410" s="39" t="s">
        <v>1302</v>
      </c>
      <c r="E410" s="11">
        <f t="shared" si="25"/>
        <v>5</v>
      </c>
      <c r="F410" s="4">
        <f t="shared" si="26"/>
        <v>2002</v>
      </c>
      <c r="G410" t="s">
        <v>25</v>
      </c>
      <c r="H410" s="4">
        <v>20.7</v>
      </c>
      <c r="I410" s="4" t="s">
        <v>35</v>
      </c>
      <c r="J410" s="4">
        <v>31.5</v>
      </c>
      <c r="K410" s="4" t="s">
        <v>1393</v>
      </c>
      <c r="L410" s="4">
        <v>0</v>
      </c>
      <c r="M410" s="4" t="s">
        <v>1394</v>
      </c>
      <c r="N410" s="11" t="s">
        <v>2245</v>
      </c>
      <c r="O410" t="s">
        <v>2246</v>
      </c>
      <c r="R410" t="s">
        <v>2251</v>
      </c>
      <c r="T410" t="s">
        <v>1296</v>
      </c>
    </row>
    <row r="411" spans="1:20">
      <c r="A411" t="s">
        <v>2244</v>
      </c>
      <c r="B411" t="s">
        <v>1291</v>
      </c>
      <c r="C411" t="s">
        <v>74</v>
      </c>
      <c r="D411" s="39" t="s">
        <v>1335</v>
      </c>
      <c r="E411" s="11">
        <f t="shared" si="25"/>
        <v>5</v>
      </c>
      <c r="F411" s="4">
        <f t="shared" si="26"/>
        <v>2004</v>
      </c>
      <c r="G411" t="s">
        <v>25</v>
      </c>
      <c r="H411" s="4">
        <v>22.7</v>
      </c>
      <c r="I411" s="4" t="s">
        <v>35</v>
      </c>
      <c r="J411" s="4">
        <v>32.1</v>
      </c>
      <c r="K411" s="4" t="s">
        <v>2252</v>
      </c>
      <c r="L411" s="4">
        <v>0</v>
      </c>
      <c r="M411" s="4" t="s">
        <v>2253</v>
      </c>
      <c r="N411" s="11" t="s">
        <v>2245</v>
      </c>
      <c r="O411" t="s">
        <v>2246</v>
      </c>
      <c r="R411" t="s">
        <v>2254</v>
      </c>
      <c r="T411" t="s">
        <v>1296</v>
      </c>
    </row>
    <row r="412" spans="1:20">
      <c r="A412" t="s">
        <v>2255</v>
      </c>
      <c r="B412" t="s">
        <v>1291</v>
      </c>
      <c r="C412" t="s">
        <v>20</v>
      </c>
      <c r="D412" s="39" t="s">
        <v>1524</v>
      </c>
      <c r="E412" s="11">
        <f t="shared" si="25"/>
        <v>3</v>
      </c>
      <c r="F412" s="4">
        <f t="shared" si="26"/>
        <v>1995</v>
      </c>
      <c r="G412" t="s">
        <v>21</v>
      </c>
      <c r="H412" s="4">
        <v>13.5</v>
      </c>
      <c r="I412" s="4" t="s">
        <v>35</v>
      </c>
      <c r="J412" s="4">
        <v>27.4</v>
      </c>
      <c r="K412" s="4" t="s">
        <v>1115</v>
      </c>
      <c r="L412" s="4">
        <v>0</v>
      </c>
      <c r="M412" s="4" t="s">
        <v>2256</v>
      </c>
      <c r="N412" s="11" t="s">
        <v>2257</v>
      </c>
      <c r="R412" t="s">
        <v>2258</v>
      </c>
      <c r="T412" t="s">
        <v>1296</v>
      </c>
    </row>
    <row r="413" spans="1:20">
      <c r="A413" t="s">
        <v>2255</v>
      </c>
      <c r="B413" t="s">
        <v>1291</v>
      </c>
      <c r="C413" t="s">
        <v>74</v>
      </c>
      <c r="D413" s="39" t="s">
        <v>1322</v>
      </c>
      <c r="E413" s="11">
        <f t="shared" si="25"/>
        <v>3</v>
      </c>
      <c r="F413" s="4">
        <f t="shared" si="26"/>
        <v>1998</v>
      </c>
      <c r="G413" t="s">
        <v>21</v>
      </c>
      <c r="H413" s="4">
        <v>16.5</v>
      </c>
      <c r="I413" s="4" t="s">
        <v>35</v>
      </c>
      <c r="J413" s="4">
        <v>29</v>
      </c>
      <c r="K413" s="4" t="s">
        <v>138</v>
      </c>
      <c r="L413" s="4">
        <v>0</v>
      </c>
      <c r="M413" s="4" t="s">
        <v>1323</v>
      </c>
      <c r="N413" s="11" t="s">
        <v>2257</v>
      </c>
      <c r="T413" t="s">
        <v>1296</v>
      </c>
    </row>
    <row r="414" spans="1:20">
      <c r="A414" t="s">
        <v>2255</v>
      </c>
      <c r="B414" t="s">
        <v>1291</v>
      </c>
      <c r="C414" t="s">
        <v>74</v>
      </c>
      <c r="D414" s="39" t="s">
        <v>1647</v>
      </c>
      <c r="E414" s="11">
        <f t="shared" si="25"/>
        <v>3</v>
      </c>
      <c r="F414" s="4">
        <f t="shared" si="26"/>
        <v>2000</v>
      </c>
      <c r="G414" t="s">
        <v>21</v>
      </c>
      <c r="H414" s="4">
        <v>18.5</v>
      </c>
      <c r="I414" s="4" t="s">
        <v>35</v>
      </c>
      <c r="J414" s="4">
        <v>28.5</v>
      </c>
      <c r="K414" s="4" t="s">
        <v>577</v>
      </c>
      <c r="L414" s="4">
        <v>0</v>
      </c>
      <c r="M414" s="4" t="s">
        <v>2259</v>
      </c>
      <c r="N414" s="11" t="s">
        <v>2257</v>
      </c>
      <c r="R414" t="s">
        <v>2260</v>
      </c>
      <c r="T414" t="s">
        <v>1296</v>
      </c>
    </row>
    <row r="415" spans="1:20">
      <c r="A415" t="s">
        <v>2261</v>
      </c>
      <c r="B415" t="s">
        <v>1291</v>
      </c>
      <c r="C415" t="s">
        <v>20</v>
      </c>
      <c r="D415" s="39" t="s">
        <v>2262</v>
      </c>
      <c r="E415" s="11">
        <f t="shared" si="25"/>
        <v>6</v>
      </c>
      <c r="F415" s="4">
        <f t="shared" si="26"/>
        <v>2002</v>
      </c>
      <c r="G415" t="s">
        <v>21</v>
      </c>
      <c r="H415" s="4" t="s">
        <v>2233</v>
      </c>
      <c r="I415" s="4" t="str">
        <f>IF(ISBLANK(H415), "", "k")</f>
        <v>k</v>
      </c>
      <c r="J415" s="4">
        <v>16.5</v>
      </c>
      <c r="K415" s="4" t="s">
        <v>611</v>
      </c>
      <c r="L415" s="4">
        <v>0</v>
      </c>
      <c r="M415" s="4" t="s">
        <v>2263</v>
      </c>
      <c r="N415" s="11" t="s">
        <v>2264</v>
      </c>
      <c r="R415" t="s">
        <v>2265</v>
      </c>
      <c r="T415" t="s">
        <v>1296</v>
      </c>
    </row>
    <row r="416" spans="1:20">
      <c r="A416" t="s">
        <v>2261</v>
      </c>
      <c r="B416" t="s">
        <v>1291</v>
      </c>
      <c r="C416" t="s">
        <v>74</v>
      </c>
      <c r="D416" s="39" t="s">
        <v>1831</v>
      </c>
      <c r="E416" s="11">
        <f t="shared" si="25"/>
        <v>5</v>
      </c>
      <c r="F416" s="4">
        <f t="shared" si="26"/>
        <v>2008</v>
      </c>
      <c r="G416" t="s">
        <v>21</v>
      </c>
      <c r="H416" s="4" t="s">
        <v>477</v>
      </c>
      <c r="I416" s="4" t="str">
        <f>IF(ISBLANK(H416), "", "k")</f>
        <v>k</v>
      </c>
      <c r="J416" s="4">
        <v>23.1</v>
      </c>
      <c r="K416" s="4" t="s">
        <v>1861</v>
      </c>
      <c r="L416" s="4">
        <v>0</v>
      </c>
      <c r="M416" s="4" t="s">
        <v>2266</v>
      </c>
      <c r="N416" s="11" t="s">
        <v>2264</v>
      </c>
      <c r="R416" t="s">
        <v>2267</v>
      </c>
      <c r="T416" t="s">
        <v>1296</v>
      </c>
    </row>
    <row r="417" spans="1:20">
      <c r="A417" t="s">
        <v>2261</v>
      </c>
      <c r="B417" t="s">
        <v>1291</v>
      </c>
      <c r="C417" t="s">
        <v>74</v>
      </c>
      <c r="D417" s="39" t="s">
        <v>1432</v>
      </c>
      <c r="E417" s="11">
        <f t="shared" si="25"/>
        <v>5</v>
      </c>
      <c r="F417" s="4">
        <f t="shared" si="26"/>
        <v>2013</v>
      </c>
      <c r="G417" t="s">
        <v>21</v>
      </c>
      <c r="H417" s="4" t="s">
        <v>609</v>
      </c>
      <c r="I417" s="4" t="str">
        <f>IF(ISBLANK(H417), "", "k")</f>
        <v>k</v>
      </c>
      <c r="J417" s="4">
        <v>25</v>
      </c>
      <c r="K417" s="4" t="s">
        <v>794</v>
      </c>
      <c r="L417" s="4">
        <v>0</v>
      </c>
      <c r="M417" s="4" t="s">
        <v>2209</v>
      </c>
      <c r="N417" s="11" t="s">
        <v>2264</v>
      </c>
      <c r="R417" t="s">
        <v>2268</v>
      </c>
      <c r="T417" t="s">
        <v>1296</v>
      </c>
    </row>
    <row r="418" spans="1:20">
      <c r="A418" t="s">
        <v>2261</v>
      </c>
      <c r="B418" t="s">
        <v>1291</v>
      </c>
      <c r="C418" t="s">
        <v>74</v>
      </c>
      <c r="D418" s="39" t="s">
        <v>1435</v>
      </c>
      <c r="E418" s="11">
        <f t="shared" si="25"/>
        <v>5</v>
      </c>
      <c r="F418" s="4">
        <f t="shared" si="26"/>
        <v>2015</v>
      </c>
      <c r="G418" t="s">
        <v>21</v>
      </c>
      <c r="H418" s="4" t="s">
        <v>893</v>
      </c>
      <c r="I418" s="4" t="str">
        <f>IF(ISBLANK(H418), "", "k")</f>
        <v>k</v>
      </c>
      <c r="J418" s="4">
        <v>25.3</v>
      </c>
      <c r="K418" s="4" t="s">
        <v>729</v>
      </c>
      <c r="L418" s="4">
        <v>0</v>
      </c>
      <c r="M418" s="4" t="s">
        <v>2269</v>
      </c>
      <c r="N418" s="11" t="s">
        <v>2264</v>
      </c>
      <c r="R418" t="s">
        <v>2270</v>
      </c>
      <c r="T418" t="s">
        <v>1296</v>
      </c>
    </row>
    <row r="419" spans="1:20">
      <c r="A419" t="s">
        <v>2261</v>
      </c>
      <c r="B419" t="s">
        <v>1291</v>
      </c>
      <c r="C419" t="s">
        <v>74</v>
      </c>
      <c r="D419" s="39" t="s">
        <v>1352</v>
      </c>
      <c r="E419" s="11">
        <f t="shared" si="25"/>
        <v>5</v>
      </c>
      <c r="F419" s="4">
        <f t="shared" si="26"/>
        <v>2017</v>
      </c>
      <c r="G419" t="s">
        <v>21</v>
      </c>
      <c r="H419" s="4" t="s">
        <v>1046</v>
      </c>
      <c r="I419" s="4" t="str">
        <f>IF(ISBLANK(H419), "", "k")</f>
        <v>k</v>
      </c>
      <c r="J419" s="4">
        <v>26.2</v>
      </c>
      <c r="K419" s="4" t="s">
        <v>715</v>
      </c>
      <c r="L419" s="4">
        <v>0</v>
      </c>
      <c r="M419" s="4" t="s">
        <v>1427</v>
      </c>
      <c r="N419" s="11" t="s">
        <v>2264</v>
      </c>
      <c r="R419" t="s">
        <v>2271</v>
      </c>
      <c r="T419" t="s">
        <v>1296</v>
      </c>
    </row>
    <row r="420" spans="1:20">
      <c r="A420" t="s">
        <v>773</v>
      </c>
      <c r="B420" t="s">
        <v>1291</v>
      </c>
      <c r="C420" t="s">
        <v>20</v>
      </c>
      <c r="D420" s="39" t="s">
        <v>1494</v>
      </c>
      <c r="E420" s="11">
        <f t="shared" si="25"/>
        <v>3</v>
      </c>
      <c r="F420" s="4">
        <f t="shared" si="26"/>
        <v>1986</v>
      </c>
      <c r="G420" t="s">
        <v>21</v>
      </c>
      <c r="H420" s="4">
        <v>21.5</v>
      </c>
      <c r="I420" s="4" t="s">
        <v>35</v>
      </c>
      <c r="J420" s="4">
        <v>31.75</v>
      </c>
      <c r="K420" s="4" t="s">
        <v>2169</v>
      </c>
      <c r="L420" s="4">
        <v>0</v>
      </c>
      <c r="M420" s="4" t="s">
        <v>1812</v>
      </c>
      <c r="R420" t="s">
        <v>2272</v>
      </c>
      <c r="T420" t="s">
        <v>1296</v>
      </c>
    </row>
    <row r="421" spans="1:20">
      <c r="A421" t="s">
        <v>2273</v>
      </c>
      <c r="B421" t="s">
        <v>1291</v>
      </c>
      <c r="C421" t="s">
        <v>20</v>
      </c>
      <c r="D421" s="39" t="s">
        <v>2007</v>
      </c>
      <c r="E421" s="11">
        <f t="shared" si="25"/>
        <v>3</v>
      </c>
      <c r="F421" s="4">
        <f t="shared" si="26"/>
        <v>1992</v>
      </c>
      <c r="G421" t="s">
        <v>25</v>
      </c>
      <c r="H421" s="4" t="s">
        <v>2274</v>
      </c>
      <c r="I421" s="4" t="str">
        <f>IF(ISBLANK(H421), "", "k")</f>
        <v>k</v>
      </c>
      <c r="J421" s="4">
        <v>17.78</v>
      </c>
      <c r="K421" s="4" t="s">
        <v>2275</v>
      </c>
      <c r="L421" s="4">
        <v>0</v>
      </c>
      <c r="M421" s="4" t="s">
        <v>2276</v>
      </c>
      <c r="R421" t="s">
        <v>593</v>
      </c>
      <c r="T421" t="s">
        <v>1296</v>
      </c>
    </row>
    <row r="422" spans="1:20">
      <c r="A422" t="s">
        <v>2273</v>
      </c>
      <c r="B422" t="s">
        <v>1291</v>
      </c>
      <c r="C422" t="s">
        <v>74</v>
      </c>
      <c r="D422" s="39" t="s">
        <v>1524</v>
      </c>
      <c r="E422" s="11">
        <f t="shared" si="25"/>
        <v>3</v>
      </c>
      <c r="F422" s="4">
        <f t="shared" si="26"/>
        <v>1995</v>
      </c>
      <c r="G422" t="s">
        <v>25</v>
      </c>
      <c r="H422" s="4" t="s">
        <v>1610</v>
      </c>
      <c r="I422" s="4" t="str">
        <f>IF(ISBLANK(H422), "", "k")</f>
        <v>k</v>
      </c>
      <c r="J422" s="4">
        <v>23.5</v>
      </c>
      <c r="K422" s="4" t="s">
        <v>885</v>
      </c>
      <c r="L422" s="4">
        <v>0</v>
      </c>
      <c r="M422" s="4" t="s">
        <v>1463</v>
      </c>
      <c r="T422" t="s">
        <v>1296</v>
      </c>
    </row>
    <row r="423" spans="1:20">
      <c r="A423" t="s">
        <v>2273</v>
      </c>
      <c r="B423" t="s">
        <v>1291</v>
      </c>
      <c r="C423" t="s">
        <v>74</v>
      </c>
      <c r="D423" s="39" t="s">
        <v>1320</v>
      </c>
      <c r="E423" s="11">
        <f t="shared" si="25"/>
        <v>3</v>
      </c>
      <c r="F423" s="4">
        <f t="shared" si="26"/>
        <v>1996</v>
      </c>
      <c r="G423" t="s">
        <v>25</v>
      </c>
      <c r="H423" s="4" t="s">
        <v>1635</v>
      </c>
      <c r="I423" s="4" t="str">
        <f>IF(ISBLANK(H423), "", "k")</f>
        <v>k</v>
      </c>
      <c r="J423" s="4">
        <v>25</v>
      </c>
      <c r="K423" s="4" t="s">
        <v>614</v>
      </c>
      <c r="L423" s="4">
        <v>0</v>
      </c>
      <c r="M423" s="4" t="s">
        <v>1623</v>
      </c>
      <c r="R423" t="s">
        <v>585</v>
      </c>
      <c r="T423" t="s">
        <v>1296</v>
      </c>
    </row>
    <row r="424" spans="1:20">
      <c r="A424" t="s">
        <v>2277</v>
      </c>
      <c r="B424" t="s">
        <v>1291</v>
      </c>
      <c r="C424" t="s">
        <v>20</v>
      </c>
      <c r="D424" s="39" t="s">
        <v>1412</v>
      </c>
      <c r="E424" s="11">
        <f t="shared" si="25"/>
        <v>5</v>
      </c>
      <c r="F424" s="4">
        <f t="shared" si="26"/>
        <v>2019</v>
      </c>
      <c r="G424" t="s">
        <v>21</v>
      </c>
      <c r="H424" s="4" t="s">
        <v>654</v>
      </c>
      <c r="I424" s="4" t="str">
        <f>IF(ISBLANK(H424), "", "k")</f>
        <v>k</v>
      </c>
      <c r="J424" s="4">
        <v>19.2</v>
      </c>
      <c r="K424" s="4" t="s">
        <v>354</v>
      </c>
      <c r="L424" s="4">
        <v>0</v>
      </c>
      <c r="M424" s="4" t="s">
        <v>2278</v>
      </c>
      <c r="N424" s="11" t="s">
        <v>2279</v>
      </c>
      <c r="R424" t="s">
        <v>2280</v>
      </c>
      <c r="T424" t="s">
        <v>1296</v>
      </c>
    </row>
    <row r="425" spans="1:20">
      <c r="A425" t="s">
        <v>2277</v>
      </c>
      <c r="B425" t="s">
        <v>1291</v>
      </c>
      <c r="C425" t="s">
        <v>74</v>
      </c>
      <c r="D425" s="39" t="s">
        <v>1260</v>
      </c>
      <c r="E425" s="11">
        <f t="shared" si="25"/>
        <v>5</v>
      </c>
      <c r="F425" s="4">
        <f t="shared" si="26"/>
        <v>2024</v>
      </c>
      <c r="G425" t="s">
        <v>21</v>
      </c>
      <c r="H425" s="4" t="s">
        <v>496</v>
      </c>
      <c r="I425" s="4" t="str">
        <f>IF(ISBLANK(H425), "", "k")</f>
        <v>k</v>
      </c>
      <c r="J425" s="4">
        <v>25.1</v>
      </c>
      <c r="K425" s="4" t="s">
        <v>715</v>
      </c>
      <c r="L425" s="4">
        <v>0</v>
      </c>
      <c r="M425" s="4" t="s">
        <v>2281</v>
      </c>
      <c r="N425" s="11" t="s">
        <v>2279</v>
      </c>
      <c r="R425" t="s">
        <v>2282</v>
      </c>
    </row>
    <row r="426" spans="1:20">
      <c r="A426" t="s">
        <v>2283</v>
      </c>
      <c r="B426" t="s">
        <v>1291</v>
      </c>
      <c r="C426" t="s">
        <v>20</v>
      </c>
      <c r="D426" s="39" t="s">
        <v>1708</v>
      </c>
      <c r="E426" s="11">
        <f t="shared" si="25"/>
        <v>3</v>
      </c>
      <c r="F426" s="4">
        <f t="shared" si="26"/>
        <v>1994</v>
      </c>
      <c r="G426" t="s">
        <v>25</v>
      </c>
      <c r="H426" s="4">
        <v>11.5</v>
      </c>
      <c r="I426" s="4" t="s">
        <v>35</v>
      </c>
      <c r="J426" s="4">
        <v>28.6</v>
      </c>
      <c r="K426" s="4" t="s">
        <v>620</v>
      </c>
      <c r="L426" s="4">
        <v>0</v>
      </c>
      <c r="M426" s="4" t="s">
        <v>2284</v>
      </c>
      <c r="N426" s="11" t="s">
        <v>2285</v>
      </c>
      <c r="R426" t="s">
        <v>2286</v>
      </c>
      <c r="T426" t="s">
        <v>1296</v>
      </c>
    </row>
    <row r="427" spans="1:20">
      <c r="A427" t="s">
        <v>2283</v>
      </c>
      <c r="B427" t="s">
        <v>1291</v>
      </c>
      <c r="C427" t="s">
        <v>74</v>
      </c>
      <c r="D427" s="39" t="s">
        <v>1416</v>
      </c>
      <c r="E427" s="11">
        <f t="shared" si="25"/>
        <v>3</v>
      </c>
      <c r="F427" s="4">
        <f t="shared" si="26"/>
        <v>1996</v>
      </c>
      <c r="G427" t="s">
        <v>25</v>
      </c>
      <c r="H427" s="4">
        <v>13.5</v>
      </c>
      <c r="I427" s="4" t="s">
        <v>35</v>
      </c>
      <c r="J427" s="4">
        <v>30.3</v>
      </c>
      <c r="K427" s="4" t="s">
        <v>801</v>
      </c>
      <c r="L427" s="4">
        <v>0</v>
      </c>
      <c r="M427" s="4" t="s">
        <v>1681</v>
      </c>
      <c r="N427" s="11" t="s">
        <v>2285</v>
      </c>
      <c r="R427" t="s">
        <v>1681</v>
      </c>
      <c r="T427" t="s">
        <v>1296</v>
      </c>
    </row>
    <row r="428" spans="1:20">
      <c r="A428" t="s">
        <v>2283</v>
      </c>
      <c r="B428" t="s">
        <v>1291</v>
      </c>
      <c r="C428" t="s">
        <v>74</v>
      </c>
      <c r="D428" s="39" t="s">
        <v>1322</v>
      </c>
      <c r="E428" s="11">
        <f t="shared" si="25"/>
        <v>3</v>
      </c>
      <c r="F428" s="4">
        <f t="shared" si="26"/>
        <v>1998</v>
      </c>
      <c r="G428" t="s">
        <v>25</v>
      </c>
      <c r="H428" s="4">
        <v>15.5</v>
      </c>
      <c r="I428" s="4" t="s">
        <v>35</v>
      </c>
      <c r="J428" s="4">
        <v>30.8</v>
      </c>
      <c r="K428" s="4" t="s">
        <v>1397</v>
      </c>
      <c r="L428" s="4">
        <v>0</v>
      </c>
      <c r="M428" s="4" t="s">
        <v>2287</v>
      </c>
      <c r="N428" s="11" t="s">
        <v>2285</v>
      </c>
      <c r="R428" t="s">
        <v>2288</v>
      </c>
      <c r="T428" t="s">
        <v>1296</v>
      </c>
    </row>
    <row r="429" spans="1:20">
      <c r="A429" t="s">
        <v>2283</v>
      </c>
      <c r="B429" t="s">
        <v>1291</v>
      </c>
      <c r="C429" t="s">
        <v>74</v>
      </c>
      <c r="D429" s="39" t="s">
        <v>2289</v>
      </c>
      <c r="E429" s="11">
        <f t="shared" si="25"/>
        <v>6</v>
      </c>
      <c r="F429" s="4">
        <f t="shared" si="26"/>
        <v>2001</v>
      </c>
      <c r="G429" t="s">
        <v>25</v>
      </c>
      <c r="H429" s="4">
        <v>18.8</v>
      </c>
      <c r="I429" s="4" t="s">
        <v>35</v>
      </c>
      <c r="J429" s="4">
        <v>32.1</v>
      </c>
      <c r="K429" s="4" t="s">
        <v>1397</v>
      </c>
      <c r="L429" s="4">
        <v>0</v>
      </c>
      <c r="N429" s="11" t="s">
        <v>2285</v>
      </c>
      <c r="R429" t="s">
        <v>2290</v>
      </c>
      <c r="T429" t="s">
        <v>1296</v>
      </c>
    </row>
    <row r="430" spans="1:20">
      <c r="A430" t="s">
        <v>2283</v>
      </c>
      <c r="B430" t="s">
        <v>1291</v>
      </c>
      <c r="C430" t="s">
        <v>74</v>
      </c>
      <c r="D430" s="39" t="s">
        <v>2126</v>
      </c>
      <c r="E430" s="11">
        <f t="shared" si="25"/>
        <v>5</v>
      </c>
      <c r="F430" s="4">
        <f t="shared" si="26"/>
        <v>2008</v>
      </c>
      <c r="G430" t="s">
        <v>25</v>
      </c>
      <c r="H430" s="4">
        <v>25.7</v>
      </c>
      <c r="I430" s="4" t="s">
        <v>35</v>
      </c>
      <c r="J430" s="4">
        <v>32.299999999999997</v>
      </c>
      <c r="K430" s="4" t="s">
        <v>163</v>
      </c>
      <c r="L430" s="4">
        <v>0</v>
      </c>
      <c r="M430" s="4" t="s">
        <v>2291</v>
      </c>
      <c r="N430" s="11" t="s">
        <v>2285</v>
      </c>
      <c r="R430" t="s">
        <v>2292</v>
      </c>
      <c r="T430" t="s">
        <v>1296</v>
      </c>
    </row>
    <row r="431" spans="1:20">
      <c r="A431" t="s">
        <v>2293</v>
      </c>
      <c r="B431" t="s">
        <v>1291</v>
      </c>
      <c r="C431" t="s">
        <v>20</v>
      </c>
      <c r="D431" s="39" t="s">
        <v>1744</v>
      </c>
      <c r="E431" s="11">
        <f t="shared" si="25"/>
        <v>3</v>
      </c>
      <c r="F431" s="4">
        <f t="shared" si="26"/>
        <v>1998</v>
      </c>
      <c r="G431" t="s">
        <v>21</v>
      </c>
      <c r="H431" s="4">
        <v>11.5</v>
      </c>
      <c r="I431" s="4" t="s">
        <v>35</v>
      </c>
      <c r="J431" s="4">
        <v>27.5</v>
      </c>
      <c r="K431" s="4" t="s">
        <v>436</v>
      </c>
      <c r="L431" s="4">
        <v>0</v>
      </c>
      <c r="M431" s="4" t="s">
        <v>2181</v>
      </c>
      <c r="N431" s="11" t="s">
        <v>2294</v>
      </c>
      <c r="R431" t="s">
        <v>2286</v>
      </c>
      <c r="T431" t="s">
        <v>1296</v>
      </c>
    </row>
    <row r="432" spans="1:20">
      <c r="A432" t="s">
        <v>2293</v>
      </c>
      <c r="B432" t="s">
        <v>1291</v>
      </c>
      <c r="C432" t="s">
        <v>74</v>
      </c>
      <c r="D432" s="39" t="s">
        <v>1418</v>
      </c>
      <c r="E432" s="11">
        <f t="shared" si="25"/>
        <v>5</v>
      </c>
      <c r="F432" s="4">
        <f t="shared" si="26"/>
        <v>2001</v>
      </c>
      <c r="G432" t="s">
        <v>21</v>
      </c>
      <c r="H432" s="4">
        <v>14.7</v>
      </c>
      <c r="I432" s="4" t="s">
        <v>35</v>
      </c>
      <c r="J432" s="4">
        <v>29</v>
      </c>
      <c r="K432" s="4" t="s">
        <v>182</v>
      </c>
      <c r="L432" s="4">
        <v>0</v>
      </c>
      <c r="M432" s="4" t="s">
        <v>1825</v>
      </c>
      <c r="N432" s="11" t="s">
        <v>2294</v>
      </c>
      <c r="R432" t="s">
        <v>2295</v>
      </c>
      <c r="T432" t="s">
        <v>1296</v>
      </c>
    </row>
    <row r="433" spans="1:20">
      <c r="A433" t="s">
        <v>2293</v>
      </c>
      <c r="B433" t="s">
        <v>1291</v>
      </c>
      <c r="C433" t="s">
        <v>74</v>
      </c>
      <c r="D433" s="39" t="s">
        <v>1378</v>
      </c>
      <c r="E433" s="11">
        <f t="shared" si="25"/>
        <v>5</v>
      </c>
      <c r="F433" s="4">
        <f t="shared" si="26"/>
        <v>2002</v>
      </c>
      <c r="G433" t="s">
        <v>21</v>
      </c>
      <c r="H433" s="4">
        <v>15.7</v>
      </c>
      <c r="I433" s="4" t="s">
        <v>35</v>
      </c>
      <c r="J433" s="4">
        <v>28.8</v>
      </c>
      <c r="K433" s="4" t="s">
        <v>704</v>
      </c>
      <c r="L433" s="4">
        <v>0</v>
      </c>
      <c r="M433" s="4" t="s">
        <v>2150</v>
      </c>
      <c r="N433" s="11" t="s">
        <v>2294</v>
      </c>
      <c r="R433" t="s">
        <v>2296</v>
      </c>
      <c r="T433" t="s">
        <v>1296</v>
      </c>
    </row>
    <row r="434" spans="1:20">
      <c r="A434" t="s">
        <v>2293</v>
      </c>
      <c r="B434" t="s">
        <v>1291</v>
      </c>
      <c r="C434" t="s">
        <v>74</v>
      </c>
      <c r="D434" s="39" t="s">
        <v>1335</v>
      </c>
      <c r="E434" s="11">
        <f t="shared" si="25"/>
        <v>5</v>
      </c>
      <c r="F434" s="4">
        <f t="shared" si="26"/>
        <v>2004</v>
      </c>
      <c r="G434" t="s">
        <v>21</v>
      </c>
      <c r="H434" s="4">
        <v>17.7</v>
      </c>
      <c r="I434" s="4" t="s">
        <v>35</v>
      </c>
      <c r="J434" s="4">
        <v>31</v>
      </c>
      <c r="K434" s="4" t="s">
        <v>1121</v>
      </c>
      <c r="L434" s="4">
        <v>0</v>
      </c>
      <c r="M434" s="4" t="s">
        <v>2297</v>
      </c>
      <c r="N434" s="11" t="s">
        <v>2294</v>
      </c>
      <c r="R434" t="s">
        <v>2298</v>
      </c>
      <c r="T434" t="s">
        <v>1296</v>
      </c>
    </row>
    <row r="435" spans="1:20">
      <c r="A435" t="s">
        <v>776</v>
      </c>
      <c r="B435" t="s">
        <v>1291</v>
      </c>
      <c r="C435" t="s">
        <v>20</v>
      </c>
      <c r="D435" s="39" t="s">
        <v>1494</v>
      </c>
      <c r="E435" s="11">
        <f t="shared" si="25"/>
        <v>3</v>
      </c>
      <c r="F435" s="4">
        <f t="shared" si="26"/>
        <v>1986</v>
      </c>
      <c r="G435" t="s">
        <v>25</v>
      </c>
      <c r="H435" s="4">
        <v>13.5</v>
      </c>
      <c r="I435" s="4" t="s">
        <v>35</v>
      </c>
      <c r="J435" s="4">
        <v>31.12</v>
      </c>
      <c r="K435" s="4" t="s">
        <v>2299</v>
      </c>
      <c r="L435" s="4">
        <v>0</v>
      </c>
      <c r="M435" s="4" t="s">
        <v>2300</v>
      </c>
      <c r="R435" t="s">
        <v>1813</v>
      </c>
      <c r="T435" t="s">
        <v>1296</v>
      </c>
    </row>
    <row r="436" spans="1:20">
      <c r="A436" t="s">
        <v>2301</v>
      </c>
      <c r="B436" t="s">
        <v>1291</v>
      </c>
      <c r="C436" t="s">
        <v>20</v>
      </c>
      <c r="D436" s="39" t="s">
        <v>1494</v>
      </c>
      <c r="E436" s="11">
        <f t="shared" si="25"/>
        <v>3</v>
      </c>
      <c r="F436" s="4">
        <f t="shared" si="26"/>
        <v>1986</v>
      </c>
      <c r="G436" t="s">
        <v>25</v>
      </c>
      <c r="H436" s="4">
        <v>15.5</v>
      </c>
      <c r="I436" s="4" t="s">
        <v>35</v>
      </c>
      <c r="J436" s="4">
        <v>34.29</v>
      </c>
      <c r="K436" s="4" t="s">
        <v>2302</v>
      </c>
      <c r="L436" s="4">
        <v>0</v>
      </c>
      <c r="M436" s="4" t="s">
        <v>2303</v>
      </c>
      <c r="R436" t="s">
        <v>2304</v>
      </c>
      <c r="T436" t="s">
        <v>1296</v>
      </c>
    </row>
    <row r="437" spans="1:20">
      <c r="A437" t="s">
        <v>2301</v>
      </c>
      <c r="B437" t="s">
        <v>1291</v>
      </c>
      <c r="C437" t="s">
        <v>74</v>
      </c>
      <c r="D437" s="39" t="s">
        <v>2002</v>
      </c>
      <c r="E437" s="11">
        <f t="shared" si="25"/>
        <v>3</v>
      </c>
      <c r="F437" s="4">
        <f t="shared" si="26"/>
        <v>1988</v>
      </c>
      <c r="G437" t="s">
        <v>25</v>
      </c>
      <c r="I437" s="4" t="str">
        <f>IF(ISBLANK(H437), "", "k")</f>
        <v/>
      </c>
      <c r="J437" s="4">
        <v>40.01</v>
      </c>
      <c r="K437" s="4" t="s">
        <v>2305</v>
      </c>
      <c r="L437" s="4">
        <v>0</v>
      </c>
      <c r="M437" s="4" t="s">
        <v>2306</v>
      </c>
      <c r="T437" t="s">
        <v>1296</v>
      </c>
    </row>
    <row r="438" spans="1:20">
      <c r="A438" t="s">
        <v>2301</v>
      </c>
      <c r="B438" t="s">
        <v>1291</v>
      </c>
      <c r="C438" t="s">
        <v>74</v>
      </c>
      <c r="D438" s="39" t="s">
        <v>1501</v>
      </c>
      <c r="E438" s="11">
        <f t="shared" si="25"/>
        <v>3</v>
      </c>
      <c r="F438" s="4">
        <f t="shared" si="26"/>
        <v>1990</v>
      </c>
      <c r="G438" t="s">
        <v>25</v>
      </c>
      <c r="I438" s="4" t="str">
        <f>IF(ISBLANK(H438), "", "k")</f>
        <v/>
      </c>
      <c r="J438" s="4">
        <v>43.18</v>
      </c>
      <c r="K438" s="4" t="s">
        <v>2307</v>
      </c>
      <c r="L438" s="4">
        <v>0</v>
      </c>
      <c r="M438" s="4" t="s">
        <v>2308</v>
      </c>
      <c r="T438" t="s">
        <v>1296</v>
      </c>
    </row>
    <row r="439" spans="1:20">
      <c r="A439" t="s">
        <v>2301</v>
      </c>
      <c r="B439" t="s">
        <v>1291</v>
      </c>
      <c r="C439" t="s">
        <v>74</v>
      </c>
      <c r="D439" s="39" t="s">
        <v>2309</v>
      </c>
      <c r="E439" s="11">
        <f t="shared" si="25"/>
        <v>3</v>
      </c>
      <c r="F439" s="4">
        <f t="shared" si="26"/>
        <v>1992</v>
      </c>
      <c r="G439" t="s">
        <v>25</v>
      </c>
      <c r="I439" s="4" t="str">
        <f>IF(ISBLANK(H439), "", "k")</f>
        <v/>
      </c>
      <c r="J439" s="4">
        <v>43.18</v>
      </c>
      <c r="K439" s="4" t="s">
        <v>2310</v>
      </c>
      <c r="L439" s="4">
        <v>0</v>
      </c>
      <c r="M439" s="4" t="s">
        <v>2311</v>
      </c>
      <c r="R439" t="s">
        <v>2312</v>
      </c>
      <c r="T439" t="s">
        <v>1296</v>
      </c>
    </row>
    <row r="440" spans="1:20">
      <c r="A440" t="s">
        <v>2301</v>
      </c>
      <c r="B440" t="s">
        <v>1291</v>
      </c>
      <c r="C440" t="s">
        <v>74</v>
      </c>
      <c r="D440" s="39" t="s">
        <v>2313</v>
      </c>
      <c r="E440" s="11">
        <f t="shared" si="25"/>
        <v>3</v>
      </c>
      <c r="F440" s="4">
        <f t="shared" si="26"/>
        <v>1993</v>
      </c>
      <c r="G440" t="s">
        <v>25</v>
      </c>
      <c r="I440" s="4" t="str">
        <f>IF(ISBLANK(H440), "", "k")</f>
        <v/>
      </c>
      <c r="J440" s="4">
        <v>46.3</v>
      </c>
      <c r="K440" s="4" t="s">
        <v>222</v>
      </c>
      <c r="L440" s="4">
        <v>0</v>
      </c>
      <c r="M440" s="4" t="s">
        <v>2314</v>
      </c>
      <c r="T440" t="s">
        <v>1296</v>
      </c>
    </row>
    <row r="441" spans="1:20">
      <c r="A441" t="s">
        <v>2315</v>
      </c>
      <c r="B441" t="s">
        <v>1291</v>
      </c>
      <c r="C441" t="s">
        <v>20</v>
      </c>
      <c r="D441" s="39" t="s">
        <v>1322</v>
      </c>
      <c r="E441" s="11">
        <f t="shared" si="25"/>
        <v>3</v>
      </c>
      <c r="F441" s="4">
        <f t="shared" si="26"/>
        <v>1998</v>
      </c>
      <c r="G441" t="s">
        <v>21</v>
      </c>
      <c r="H441" s="4">
        <v>10.5</v>
      </c>
      <c r="I441" s="4" t="s">
        <v>35</v>
      </c>
      <c r="J441" s="4">
        <v>24.5</v>
      </c>
      <c r="K441" s="4" t="s">
        <v>1160</v>
      </c>
      <c r="L441" s="4">
        <v>0</v>
      </c>
      <c r="M441" s="4" t="s">
        <v>1987</v>
      </c>
      <c r="N441" s="11" t="s">
        <v>2316</v>
      </c>
      <c r="R441" t="s">
        <v>2317</v>
      </c>
      <c r="T441" t="s">
        <v>1296</v>
      </c>
    </row>
    <row r="442" spans="1:20">
      <c r="A442" t="s">
        <v>2315</v>
      </c>
      <c r="B442" t="s">
        <v>1291</v>
      </c>
      <c r="C442" t="s">
        <v>74</v>
      </c>
      <c r="D442" s="39" t="s">
        <v>1647</v>
      </c>
      <c r="E442" s="11">
        <f t="shared" si="25"/>
        <v>3</v>
      </c>
      <c r="F442" s="4">
        <f t="shared" si="26"/>
        <v>2000</v>
      </c>
      <c r="G442" t="s">
        <v>21</v>
      </c>
      <c r="H442" s="4">
        <v>12.5</v>
      </c>
      <c r="I442" s="4" t="s">
        <v>35</v>
      </c>
      <c r="J442" s="4">
        <v>26.3</v>
      </c>
      <c r="K442" s="4" t="s">
        <v>350</v>
      </c>
      <c r="L442" s="4">
        <v>0</v>
      </c>
      <c r="M442" s="4" t="s">
        <v>1637</v>
      </c>
      <c r="N442" s="11" t="s">
        <v>2316</v>
      </c>
      <c r="R442" t="s">
        <v>2318</v>
      </c>
      <c r="T442" t="s">
        <v>1296</v>
      </c>
    </row>
    <row r="443" spans="1:20">
      <c r="A443" t="s">
        <v>2315</v>
      </c>
      <c r="B443" t="s">
        <v>1291</v>
      </c>
      <c r="C443" t="s">
        <v>74</v>
      </c>
      <c r="D443" s="39" t="s">
        <v>1299</v>
      </c>
      <c r="E443" s="11">
        <f t="shared" si="25"/>
        <v>5</v>
      </c>
      <c r="F443" s="4">
        <f t="shared" si="26"/>
        <v>2001</v>
      </c>
      <c r="G443" t="s">
        <v>21</v>
      </c>
      <c r="H443" s="4">
        <v>13.7</v>
      </c>
      <c r="I443" s="4" t="s">
        <v>35</v>
      </c>
      <c r="J443" s="4">
        <v>26.8</v>
      </c>
      <c r="K443" s="4" t="s">
        <v>312</v>
      </c>
      <c r="L443" s="4">
        <v>0</v>
      </c>
      <c r="M443" s="4" t="s">
        <v>1932</v>
      </c>
      <c r="N443" s="11" t="s">
        <v>2316</v>
      </c>
      <c r="R443" t="s">
        <v>2319</v>
      </c>
      <c r="T443" t="s">
        <v>1296</v>
      </c>
    </row>
    <row r="444" spans="1:20">
      <c r="A444" t="s">
        <v>2315</v>
      </c>
      <c r="B444" t="s">
        <v>1291</v>
      </c>
      <c r="C444" t="s">
        <v>74</v>
      </c>
      <c r="D444" s="39" t="s">
        <v>1302</v>
      </c>
      <c r="E444" s="11">
        <f t="shared" si="25"/>
        <v>5</v>
      </c>
      <c r="F444" s="4">
        <f t="shared" si="26"/>
        <v>2002</v>
      </c>
      <c r="G444" t="s">
        <v>21</v>
      </c>
      <c r="H444" s="4">
        <v>14.7</v>
      </c>
      <c r="I444" s="4" t="s">
        <v>35</v>
      </c>
      <c r="J444" s="4">
        <v>29</v>
      </c>
      <c r="K444" s="4" t="s">
        <v>40</v>
      </c>
      <c r="L444" s="4">
        <v>0</v>
      </c>
      <c r="M444" s="4" t="s">
        <v>2320</v>
      </c>
      <c r="N444" s="11" t="s">
        <v>2316</v>
      </c>
      <c r="R444" t="s">
        <v>1630</v>
      </c>
      <c r="T444" t="s">
        <v>1296</v>
      </c>
    </row>
    <row r="445" spans="1:20">
      <c r="A445" t="s">
        <v>2315</v>
      </c>
      <c r="B445" t="s">
        <v>1291</v>
      </c>
      <c r="C445" t="s">
        <v>74</v>
      </c>
      <c r="D445" s="39" t="s">
        <v>2321</v>
      </c>
      <c r="E445" s="11">
        <f t="shared" si="25"/>
        <v>7</v>
      </c>
      <c r="F445" s="4">
        <f t="shared" si="26"/>
        <v>2002</v>
      </c>
      <c r="G445" t="s">
        <v>21</v>
      </c>
      <c r="H445" s="4">
        <v>14.8</v>
      </c>
      <c r="I445" s="4" t="s">
        <v>35</v>
      </c>
      <c r="J445" s="4">
        <v>29</v>
      </c>
      <c r="L445" s="4">
        <v>0</v>
      </c>
      <c r="N445" s="11" t="s">
        <v>2316</v>
      </c>
      <c r="R445" t="s">
        <v>2322</v>
      </c>
      <c r="T445" t="s">
        <v>1296</v>
      </c>
    </row>
    <row r="446" spans="1:20">
      <c r="A446" t="s">
        <v>2315</v>
      </c>
      <c r="B446" t="s">
        <v>1291</v>
      </c>
      <c r="C446" t="s">
        <v>74</v>
      </c>
      <c r="D446" s="39" t="s">
        <v>2040</v>
      </c>
      <c r="E446" s="11">
        <f t="shared" si="25"/>
        <v>5</v>
      </c>
      <c r="F446" s="4">
        <f t="shared" si="26"/>
        <v>2003</v>
      </c>
      <c r="G446" t="s">
        <v>21</v>
      </c>
      <c r="H446" s="4">
        <v>15.7</v>
      </c>
      <c r="I446" s="4" t="s">
        <v>35</v>
      </c>
      <c r="J446" s="4">
        <v>29</v>
      </c>
      <c r="K446" s="4" t="s">
        <v>203</v>
      </c>
      <c r="L446" s="4">
        <v>0</v>
      </c>
      <c r="M446" s="4" t="s">
        <v>2323</v>
      </c>
      <c r="N446" s="11" t="s">
        <v>2316</v>
      </c>
      <c r="R446" t="s">
        <v>2324</v>
      </c>
      <c r="T446" t="s">
        <v>1296</v>
      </c>
    </row>
    <row r="447" spans="1:20">
      <c r="A447" t="s">
        <v>2315</v>
      </c>
      <c r="B447" t="s">
        <v>1291</v>
      </c>
      <c r="C447" t="s">
        <v>74</v>
      </c>
      <c r="D447" s="39" t="s">
        <v>1720</v>
      </c>
      <c r="E447" s="11">
        <f t="shared" si="25"/>
        <v>5</v>
      </c>
      <c r="F447" s="4">
        <f t="shared" si="26"/>
        <v>2004</v>
      </c>
      <c r="G447" t="s">
        <v>21</v>
      </c>
      <c r="H447" s="4">
        <v>16.7</v>
      </c>
      <c r="I447" s="4" t="s">
        <v>35</v>
      </c>
      <c r="J447" s="4">
        <v>28.2</v>
      </c>
      <c r="K447" s="4" t="s">
        <v>1115</v>
      </c>
      <c r="L447" s="4">
        <v>0</v>
      </c>
      <c r="M447" s="4" t="s">
        <v>2325</v>
      </c>
      <c r="N447" s="11" t="s">
        <v>2316</v>
      </c>
      <c r="R447" t="s">
        <v>2326</v>
      </c>
      <c r="T447" t="s">
        <v>1296</v>
      </c>
    </row>
    <row r="448" spans="1:20">
      <c r="A448" t="s">
        <v>2327</v>
      </c>
      <c r="B448" t="s">
        <v>1291</v>
      </c>
      <c r="C448" t="s">
        <v>20</v>
      </c>
      <c r="D448" s="39" t="s">
        <v>2037</v>
      </c>
      <c r="E448" s="11">
        <f t="shared" si="25"/>
        <v>7</v>
      </c>
      <c r="F448" s="4">
        <f t="shared" si="26"/>
        <v>2001</v>
      </c>
      <c r="G448" t="s">
        <v>25</v>
      </c>
      <c r="H448" s="4" t="s">
        <v>2328</v>
      </c>
      <c r="I448" s="4" t="str">
        <f>IF(ISBLANK(H448), "", "k")</f>
        <v>k</v>
      </c>
      <c r="J448" s="4">
        <v>11.2</v>
      </c>
      <c r="K448" s="4" t="s">
        <v>984</v>
      </c>
      <c r="L448" s="4">
        <v>0</v>
      </c>
      <c r="R448" t="s">
        <v>2329</v>
      </c>
      <c r="T448" t="s">
        <v>1296</v>
      </c>
    </row>
    <row r="449" spans="1:20">
      <c r="A449" t="s">
        <v>2330</v>
      </c>
      <c r="B449" t="s">
        <v>1291</v>
      </c>
      <c r="C449" t="s">
        <v>20</v>
      </c>
      <c r="D449" s="39" t="s">
        <v>1412</v>
      </c>
      <c r="E449" s="11">
        <f t="shared" si="25"/>
        <v>5</v>
      </c>
      <c r="F449" s="4">
        <f t="shared" si="26"/>
        <v>2019</v>
      </c>
      <c r="G449" t="s">
        <v>103</v>
      </c>
      <c r="H449" s="4" t="s">
        <v>1536</v>
      </c>
      <c r="I449" s="4" t="str">
        <f>IF(ISBLANK(H449), "", "k")</f>
        <v>k</v>
      </c>
      <c r="J449" s="4">
        <v>10.4</v>
      </c>
      <c r="K449" s="4" t="s">
        <v>2331</v>
      </c>
      <c r="L449" s="4">
        <v>0</v>
      </c>
      <c r="M449" s="4" t="s">
        <v>836</v>
      </c>
      <c r="Q449" t="s">
        <v>2332</v>
      </c>
      <c r="R449" t="s">
        <v>2333</v>
      </c>
      <c r="T449" t="s">
        <v>1296</v>
      </c>
    </row>
    <row r="450" spans="1:20">
      <c r="A450" t="s">
        <v>2334</v>
      </c>
      <c r="B450" t="s">
        <v>1291</v>
      </c>
      <c r="C450" t="s">
        <v>20</v>
      </c>
      <c r="D450" s="39" t="s">
        <v>1708</v>
      </c>
      <c r="E450" s="11">
        <f t="shared" ref="E450:E513" si="28">MONTH(D450)</f>
        <v>3</v>
      </c>
      <c r="F450" s="4">
        <f t="shared" ref="F450:F513" si="29">YEAR(D450)</f>
        <v>1994</v>
      </c>
      <c r="G450" t="s">
        <v>25</v>
      </c>
      <c r="H450" s="4">
        <v>16.5</v>
      </c>
      <c r="I450" s="4" t="s">
        <v>35</v>
      </c>
      <c r="J450" s="4">
        <v>34.5</v>
      </c>
      <c r="K450" s="4" t="s">
        <v>638</v>
      </c>
      <c r="L450" s="4">
        <v>0</v>
      </c>
      <c r="M450" s="4" t="s">
        <v>2335</v>
      </c>
      <c r="R450" t="s">
        <v>2336</v>
      </c>
      <c r="T450" t="s">
        <v>1296</v>
      </c>
    </row>
    <row r="451" spans="1:20">
      <c r="A451" t="s">
        <v>2334</v>
      </c>
      <c r="B451" t="s">
        <v>1291</v>
      </c>
      <c r="C451" t="s">
        <v>74</v>
      </c>
      <c r="D451" s="39" t="s">
        <v>1524</v>
      </c>
      <c r="E451" s="11">
        <f t="shared" si="28"/>
        <v>3</v>
      </c>
      <c r="F451" s="4">
        <f t="shared" si="29"/>
        <v>1995</v>
      </c>
      <c r="G451" t="s">
        <v>25</v>
      </c>
      <c r="H451" s="4">
        <v>17.5</v>
      </c>
      <c r="I451" s="4" t="s">
        <v>35</v>
      </c>
      <c r="J451" s="4">
        <v>35.5</v>
      </c>
      <c r="K451" s="4" t="s">
        <v>638</v>
      </c>
      <c r="L451" s="4">
        <v>0</v>
      </c>
      <c r="M451" s="4" t="s">
        <v>1298</v>
      </c>
      <c r="T451" t="s">
        <v>1296</v>
      </c>
    </row>
    <row r="452" spans="1:20">
      <c r="A452" t="s">
        <v>2334</v>
      </c>
      <c r="B452" t="s">
        <v>1291</v>
      </c>
      <c r="C452" t="s">
        <v>74</v>
      </c>
      <c r="D452" s="39" t="s">
        <v>1744</v>
      </c>
      <c r="E452" s="11">
        <f t="shared" si="28"/>
        <v>3</v>
      </c>
      <c r="F452" s="4">
        <f t="shared" si="29"/>
        <v>1998</v>
      </c>
      <c r="G452" t="s">
        <v>25</v>
      </c>
      <c r="H452" s="4">
        <v>20.5</v>
      </c>
      <c r="I452" s="4" t="s">
        <v>35</v>
      </c>
      <c r="J452" s="4">
        <v>34.5</v>
      </c>
      <c r="K452" s="4" t="s">
        <v>572</v>
      </c>
      <c r="L452" s="4">
        <v>0</v>
      </c>
      <c r="M452" s="4" t="s">
        <v>2337</v>
      </c>
      <c r="T452" t="s">
        <v>1296</v>
      </c>
    </row>
    <row r="453" spans="1:20">
      <c r="A453" t="s">
        <v>2338</v>
      </c>
      <c r="B453" t="s">
        <v>1291</v>
      </c>
      <c r="C453" t="s">
        <v>20</v>
      </c>
      <c r="D453" s="39" t="s">
        <v>1708</v>
      </c>
      <c r="E453" s="11">
        <f t="shared" si="28"/>
        <v>3</v>
      </c>
      <c r="F453" s="4">
        <f t="shared" si="29"/>
        <v>1994</v>
      </c>
      <c r="G453" t="s">
        <v>21</v>
      </c>
      <c r="H453" s="4">
        <v>10.5</v>
      </c>
      <c r="I453" s="4" t="s">
        <v>35</v>
      </c>
      <c r="J453" s="4">
        <v>25</v>
      </c>
      <c r="K453" s="4" t="s">
        <v>1160</v>
      </c>
      <c r="L453" s="4">
        <v>0</v>
      </c>
      <c r="M453" s="4" t="s">
        <v>1803</v>
      </c>
      <c r="R453" t="s">
        <v>2339</v>
      </c>
      <c r="T453" t="s">
        <v>1296</v>
      </c>
    </row>
    <row r="454" spans="1:20">
      <c r="A454" t="s">
        <v>2340</v>
      </c>
      <c r="B454" t="s">
        <v>1291</v>
      </c>
      <c r="C454" t="s">
        <v>20</v>
      </c>
      <c r="D454" s="39" t="s">
        <v>1378</v>
      </c>
      <c r="E454" s="11">
        <f t="shared" si="28"/>
        <v>5</v>
      </c>
      <c r="F454" s="4">
        <f t="shared" si="29"/>
        <v>2002</v>
      </c>
      <c r="G454" t="s">
        <v>21</v>
      </c>
      <c r="H454" s="4">
        <v>18.7</v>
      </c>
      <c r="I454" s="4" t="s">
        <v>35</v>
      </c>
      <c r="J454" s="4">
        <v>21.1</v>
      </c>
      <c r="K454" s="4" t="s">
        <v>2341</v>
      </c>
      <c r="L454" s="4">
        <v>0</v>
      </c>
      <c r="M454" s="4" t="s">
        <v>2342</v>
      </c>
      <c r="N454" s="11" t="s">
        <v>2343</v>
      </c>
      <c r="O454" t="s">
        <v>2344</v>
      </c>
      <c r="R454" t="s">
        <v>2345</v>
      </c>
      <c r="T454" t="s">
        <v>1296</v>
      </c>
    </row>
    <row r="455" spans="1:20">
      <c r="A455" t="s">
        <v>2340</v>
      </c>
      <c r="B455" t="s">
        <v>1291</v>
      </c>
      <c r="C455" t="s">
        <v>74</v>
      </c>
      <c r="D455" s="39" t="s">
        <v>1424</v>
      </c>
      <c r="E455" s="11">
        <f t="shared" si="28"/>
        <v>5</v>
      </c>
      <c r="F455" s="4">
        <f t="shared" si="29"/>
        <v>2004</v>
      </c>
      <c r="G455" t="s">
        <v>21</v>
      </c>
      <c r="H455" s="4">
        <v>20.7</v>
      </c>
      <c r="I455" s="4" t="s">
        <v>35</v>
      </c>
      <c r="J455" s="4">
        <v>26.6</v>
      </c>
      <c r="K455" s="4" t="s">
        <v>715</v>
      </c>
      <c r="L455" s="4">
        <v>0</v>
      </c>
      <c r="M455" s="4" t="s">
        <v>2346</v>
      </c>
      <c r="N455" s="11" t="s">
        <v>2343</v>
      </c>
      <c r="O455" t="s">
        <v>2344</v>
      </c>
      <c r="R455" t="s">
        <v>2347</v>
      </c>
      <c r="T455" t="s">
        <v>1296</v>
      </c>
    </row>
    <row r="456" spans="1:20">
      <c r="A456" t="s">
        <v>2340</v>
      </c>
      <c r="B456" t="s">
        <v>1291</v>
      </c>
      <c r="C456" t="s">
        <v>74</v>
      </c>
      <c r="D456" s="39" t="s">
        <v>2194</v>
      </c>
      <c r="E456" s="11">
        <f t="shared" si="28"/>
        <v>5</v>
      </c>
      <c r="F456" s="4">
        <f t="shared" si="29"/>
        <v>2005</v>
      </c>
      <c r="G456" t="s">
        <v>21</v>
      </c>
      <c r="H456" s="4">
        <v>21.7</v>
      </c>
      <c r="I456" s="4" t="s">
        <v>35</v>
      </c>
      <c r="J456" s="4">
        <v>26.5</v>
      </c>
      <c r="K456" s="4" t="s">
        <v>954</v>
      </c>
      <c r="L456" s="4">
        <v>0</v>
      </c>
      <c r="M456" s="4" t="s">
        <v>1381</v>
      </c>
      <c r="N456" s="11" t="s">
        <v>2343</v>
      </c>
      <c r="O456" t="s">
        <v>2344</v>
      </c>
      <c r="R456" t="s">
        <v>2348</v>
      </c>
      <c r="T456" t="s">
        <v>1296</v>
      </c>
    </row>
    <row r="457" spans="1:20">
      <c r="A457" t="s">
        <v>2340</v>
      </c>
      <c r="B457" t="s">
        <v>1291</v>
      </c>
      <c r="C457" t="s">
        <v>74</v>
      </c>
      <c r="D457" s="39" t="s">
        <v>1385</v>
      </c>
      <c r="E457" s="11">
        <f t="shared" si="28"/>
        <v>5</v>
      </c>
      <c r="F457" s="4">
        <f t="shared" si="29"/>
        <v>2008</v>
      </c>
      <c r="G457" t="s">
        <v>21</v>
      </c>
      <c r="H457" s="4">
        <v>24.7</v>
      </c>
      <c r="I457" s="4" t="s">
        <v>35</v>
      </c>
      <c r="J457" s="4">
        <v>25.5</v>
      </c>
      <c r="K457" s="4" t="s">
        <v>464</v>
      </c>
      <c r="L457" s="4">
        <v>0</v>
      </c>
      <c r="M457" s="4" t="s">
        <v>2269</v>
      </c>
      <c r="N457" s="11" t="s">
        <v>2343</v>
      </c>
      <c r="O457" t="s">
        <v>2344</v>
      </c>
      <c r="R457" t="s">
        <v>2349</v>
      </c>
      <c r="T457" t="s">
        <v>1296</v>
      </c>
    </row>
    <row r="458" spans="1:20">
      <c r="A458" t="s">
        <v>2340</v>
      </c>
      <c r="B458" t="s">
        <v>1291</v>
      </c>
      <c r="C458" t="s">
        <v>74</v>
      </c>
      <c r="D458" s="39" t="s">
        <v>1663</v>
      </c>
      <c r="E458" s="11">
        <f t="shared" si="28"/>
        <v>5</v>
      </c>
      <c r="F458" s="4">
        <f t="shared" si="29"/>
        <v>2009</v>
      </c>
      <c r="G458" t="s">
        <v>21</v>
      </c>
      <c r="H458" s="4">
        <v>25.7</v>
      </c>
      <c r="I458" s="4" t="s">
        <v>35</v>
      </c>
      <c r="J458" s="4">
        <v>25.5</v>
      </c>
      <c r="K458" s="4" t="s">
        <v>614</v>
      </c>
      <c r="L458" s="4">
        <v>0</v>
      </c>
      <c r="M458" s="4" t="s">
        <v>2350</v>
      </c>
      <c r="N458" s="11" t="s">
        <v>2343</v>
      </c>
      <c r="O458" t="s">
        <v>2344</v>
      </c>
      <c r="R458" t="s">
        <v>2351</v>
      </c>
      <c r="T458" t="s">
        <v>1296</v>
      </c>
    </row>
    <row r="459" spans="1:20">
      <c r="A459" t="s">
        <v>2340</v>
      </c>
      <c r="B459" t="s">
        <v>1291</v>
      </c>
      <c r="C459" t="s">
        <v>74</v>
      </c>
      <c r="D459" s="39" t="s">
        <v>2199</v>
      </c>
      <c r="E459" s="11">
        <f t="shared" si="28"/>
        <v>5</v>
      </c>
      <c r="F459" s="4">
        <f t="shared" si="29"/>
        <v>2011</v>
      </c>
      <c r="G459" t="s">
        <v>21</v>
      </c>
      <c r="H459" s="4">
        <v>27.7</v>
      </c>
      <c r="I459" s="4" t="s">
        <v>35</v>
      </c>
      <c r="J459" s="4">
        <v>27</v>
      </c>
      <c r="K459" s="4" t="s">
        <v>154</v>
      </c>
      <c r="L459" s="4">
        <v>0</v>
      </c>
      <c r="M459" s="4" t="s">
        <v>1909</v>
      </c>
      <c r="N459" s="11" t="s">
        <v>2343</v>
      </c>
      <c r="O459" t="s">
        <v>2344</v>
      </c>
      <c r="R459" t="s">
        <v>2352</v>
      </c>
      <c r="T459" t="s">
        <v>1296</v>
      </c>
    </row>
    <row r="460" spans="1:20">
      <c r="A460" t="s">
        <v>2340</v>
      </c>
      <c r="B460" t="s">
        <v>1291</v>
      </c>
      <c r="C460" t="s">
        <v>74</v>
      </c>
      <c r="D460" s="39" t="s">
        <v>1586</v>
      </c>
      <c r="E460" s="11">
        <f t="shared" si="28"/>
        <v>5</v>
      </c>
      <c r="F460" s="4">
        <f t="shared" si="29"/>
        <v>2013</v>
      </c>
      <c r="G460" t="s">
        <v>21</v>
      </c>
      <c r="H460" s="4">
        <v>29.7</v>
      </c>
      <c r="I460" s="4" t="s">
        <v>35</v>
      </c>
      <c r="J460" s="4">
        <v>27.3</v>
      </c>
      <c r="K460" s="4" t="s">
        <v>898</v>
      </c>
      <c r="L460" s="4">
        <v>0</v>
      </c>
      <c r="M460" s="4" t="s">
        <v>2147</v>
      </c>
      <c r="N460" s="11" t="s">
        <v>2343</v>
      </c>
      <c r="O460" t="s">
        <v>2344</v>
      </c>
      <c r="R460" t="s">
        <v>1953</v>
      </c>
      <c r="T460" t="s">
        <v>1296</v>
      </c>
    </row>
    <row r="461" spans="1:20">
      <c r="A461" t="s">
        <v>2340</v>
      </c>
      <c r="B461" t="s">
        <v>1291</v>
      </c>
      <c r="C461" t="s">
        <v>74</v>
      </c>
      <c r="D461" s="39" t="s">
        <v>1349</v>
      </c>
      <c r="E461" s="11">
        <f t="shared" si="28"/>
        <v>5</v>
      </c>
      <c r="F461" s="4">
        <f t="shared" si="29"/>
        <v>2016</v>
      </c>
      <c r="G461" t="s">
        <v>21</v>
      </c>
      <c r="H461" s="4">
        <v>32.700000000000003</v>
      </c>
      <c r="I461" s="4" t="s">
        <v>35</v>
      </c>
      <c r="J461" s="4">
        <v>27.5</v>
      </c>
      <c r="K461" s="4" t="s">
        <v>350</v>
      </c>
      <c r="L461" s="4">
        <v>0</v>
      </c>
      <c r="M461" s="4" t="s">
        <v>2353</v>
      </c>
      <c r="N461" s="11" t="s">
        <v>2343</v>
      </c>
      <c r="O461" t="s">
        <v>2344</v>
      </c>
      <c r="R461" t="s">
        <v>2354</v>
      </c>
      <c r="T461" t="s">
        <v>1296</v>
      </c>
    </row>
    <row r="462" spans="1:20">
      <c r="A462" t="s">
        <v>2340</v>
      </c>
      <c r="B462" t="s">
        <v>1291</v>
      </c>
      <c r="C462" t="s">
        <v>74</v>
      </c>
      <c r="D462" s="39" t="s">
        <v>1455</v>
      </c>
      <c r="E462" s="11">
        <f t="shared" si="28"/>
        <v>5</v>
      </c>
      <c r="F462" s="4">
        <f t="shared" si="29"/>
        <v>2017</v>
      </c>
      <c r="G462" t="s">
        <v>21</v>
      </c>
      <c r="H462" s="4">
        <v>33.700000000000003</v>
      </c>
      <c r="I462" s="4" t="s">
        <v>35</v>
      </c>
      <c r="J462" s="4">
        <v>27.4</v>
      </c>
      <c r="K462" s="4" t="s">
        <v>350</v>
      </c>
      <c r="L462" s="4">
        <v>0</v>
      </c>
      <c r="M462" s="4" t="s">
        <v>1809</v>
      </c>
      <c r="N462" s="11" t="s">
        <v>2343</v>
      </c>
      <c r="O462" t="s">
        <v>2344</v>
      </c>
      <c r="Q462" t="s">
        <v>2355</v>
      </c>
      <c r="R462" t="s">
        <v>2356</v>
      </c>
      <c r="T462" t="s">
        <v>1296</v>
      </c>
    </row>
    <row r="463" spans="1:20">
      <c r="A463" t="s">
        <v>2340</v>
      </c>
      <c r="B463" t="s">
        <v>1291</v>
      </c>
      <c r="C463" t="s">
        <v>74</v>
      </c>
      <c r="D463" s="39" t="s">
        <v>1515</v>
      </c>
      <c r="E463" s="11">
        <f t="shared" si="28"/>
        <v>5</v>
      </c>
      <c r="F463" s="4">
        <f t="shared" si="29"/>
        <v>2019</v>
      </c>
      <c r="G463" t="s">
        <v>21</v>
      </c>
      <c r="H463" s="4">
        <v>35.700000000000003</v>
      </c>
      <c r="I463" s="4" t="s">
        <v>35</v>
      </c>
      <c r="J463" s="4">
        <v>27.5</v>
      </c>
      <c r="K463" s="4" t="s">
        <v>898</v>
      </c>
      <c r="L463" s="4">
        <v>0</v>
      </c>
      <c r="M463" s="4" t="s">
        <v>1468</v>
      </c>
      <c r="N463" s="11" t="s">
        <v>2343</v>
      </c>
      <c r="O463" t="s">
        <v>2344</v>
      </c>
      <c r="R463" t="s">
        <v>2357</v>
      </c>
      <c r="T463" t="s">
        <v>1296</v>
      </c>
    </row>
    <row r="464" spans="1:20">
      <c r="A464" t="s">
        <v>778</v>
      </c>
      <c r="B464" t="s">
        <v>1291</v>
      </c>
      <c r="C464" t="s">
        <v>20</v>
      </c>
      <c r="D464" s="39" t="s">
        <v>1494</v>
      </c>
      <c r="E464" s="11">
        <f t="shared" si="28"/>
        <v>3</v>
      </c>
      <c r="F464" s="4">
        <f t="shared" si="29"/>
        <v>1986</v>
      </c>
      <c r="G464" t="s">
        <v>25</v>
      </c>
      <c r="H464" s="4">
        <v>12.5</v>
      </c>
      <c r="I464" s="4" t="s">
        <v>35</v>
      </c>
      <c r="J464" s="4">
        <v>30.48</v>
      </c>
      <c r="K464" s="4" t="s">
        <v>1297</v>
      </c>
      <c r="L464" s="4">
        <v>0</v>
      </c>
      <c r="M464" s="4" t="s">
        <v>2358</v>
      </c>
      <c r="N464" s="11" t="s">
        <v>2359</v>
      </c>
      <c r="R464" t="s">
        <v>2360</v>
      </c>
      <c r="T464" t="s">
        <v>1296</v>
      </c>
    </row>
    <row r="465" spans="1:20">
      <c r="A465" t="s">
        <v>778</v>
      </c>
      <c r="B465" t="s">
        <v>1291</v>
      </c>
      <c r="C465" t="s">
        <v>74</v>
      </c>
      <c r="D465" s="39" t="s">
        <v>1418</v>
      </c>
      <c r="E465" s="11">
        <f t="shared" si="28"/>
        <v>5</v>
      </c>
      <c r="F465" s="4">
        <f t="shared" si="29"/>
        <v>2001</v>
      </c>
      <c r="G465" t="s">
        <v>25</v>
      </c>
      <c r="H465" s="4">
        <v>27.7</v>
      </c>
      <c r="I465" s="4" t="s">
        <v>35</v>
      </c>
      <c r="J465" s="4">
        <v>31</v>
      </c>
      <c r="K465" s="4" t="s">
        <v>426</v>
      </c>
      <c r="L465" s="4">
        <v>0</v>
      </c>
      <c r="M465" s="4" t="s">
        <v>2361</v>
      </c>
      <c r="N465" s="11" t="s">
        <v>2359</v>
      </c>
      <c r="R465" t="s">
        <v>2362</v>
      </c>
      <c r="T465" t="s">
        <v>1296</v>
      </c>
    </row>
    <row r="466" spans="1:20">
      <c r="A466" t="s">
        <v>778</v>
      </c>
      <c r="B466" t="s">
        <v>1291</v>
      </c>
      <c r="C466" t="s">
        <v>74</v>
      </c>
      <c r="D466" s="39" t="s">
        <v>2363</v>
      </c>
      <c r="E466" s="11">
        <f t="shared" si="28"/>
        <v>6</v>
      </c>
      <c r="F466" s="4">
        <f t="shared" si="29"/>
        <v>2001</v>
      </c>
      <c r="G466" t="s">
        <v>25</v>
      </c>
      <c r="H466" s="4">
        <v>27.8</v>
      </c>
      <c r="I466" s="4" t="s">
        <v>35</v>
      </c>
      <c r="J466" s="4">
        <v>32</v>
      </c>
      <c r="K466" s="4" t="s">
        <v>1393</v>
      </c>
      <c r="L466" s="4">
        <v>0</v>
      </c>
      <c r="N466" s="11" t="s">
        <v>2359</v>
      </c>
      <c r="R466" t="s">
        <v>2364</v>
      </c>
      <c r="T466" t="s">
        <v>1296</v>
      </c>
    </row>
    <row r="467" spans="1:20">
      <c r="A467" t="s">
        <v>778</v>
      </c>
      <c r="B467" t="s">
        <v>1291</v>
      </c>
      <c r="C467" t="s">
        <v>74</v>
      </c>
      <c r="D467" s="39" t="s">
        <v>2365</v>
      </c>
      <c r="E467" s="11">
        <f t="shared" si="28"/>
        <v>6</v>
      </c>
      <c r="F467" s="4">
        <f t="shared" si="29"/>
        <v>2002</v>
      </c>
      <c r="G467" t="s">
        <v>25</v>
      </c>
      <c r="H467" s="4">
        <v>28.8</v>
      </c>
      <c r="I467" s="4" t="s">
        <v>35</v>
      </c>
      <c r="J467" s="4">
        <v>31.5</v>
      </c>
      <c r="K467" s="4" t="s">
        <v>569</v>
      </c>
      <c r="L467" s="4">
        <v>0</v>
      </c>
      <c r="M467" s="4" t="s">
        <v>2366</v>
      </c>
      <c r="N467" s="11" t="s">
        <v>2359</v>
      </c>
      <c r="R467" t="s">
        <v>2367</v>
      </c>
      <c r="T467" t="s">
        <v>1296</v>
      </c>
    </row>
    <row r="468" spans="1:20">
      <c r="A468" t="s">
        <v>778</v>
      </c>
      <c r="B468" t="s">
        <v>1291</v>
      </c>
      <c r="C468" t="s">
        <v>74</v>
      </c>
      <c r="D468" s="39" t="s">
        <v>1331</v>
      </c>
      <c r="E468" s="11">
        <f t="shared" si="28"/>
        <v>5</v>
      </c>
      <c r="F468" s="4">
        <f t="shared" si="29"/>
        <v>2003</v>
      </c>
      <c r="G468" t="s">
        <v>25</v>
      </c>
      <c r="H468" s="4">
        <v>29.7</v>
      </c>
      <c r="I468" s="4" t="s">
        <v>35</v>
      </c>
      <c r="J468" s="4">
        <v>32</v>
      </c>
      <c r="K468" s="4" t="s">
        <v>309</v>
      </c>
      <c r="L468" s="4">
        <v>0</v>
      </c>
      <c r="M468" s="4" t="s">
        <v>2368</v>
      </c>
      <c r="N468" s="11" t="s">
        <v>2359</v>
      </c>
      <c r="R468" t="s">
        <v>2369</v>
      </c>
      <c r="T468" t="s">
        <v>1296</v>
      </c>
    </row>
    <row r="469" spans="1:20">
      <c r="A469" t="s">
        <v>778</v>
      </c>
      <c r="B469" t="s">
        <v>1291</v>
      </c>
      <c r="C469" t="s">
        <v>74</v>
      </c>
      <c r="D469" s="39" t="s">
        <v>1429</v>
      </c>
      <c r="E469" s="11">
        <f t="shared" si="28"/>
        <v>3</v>
      </c>
      <c r="F469" s="4">
        <f t="shared" si="29"/>
        <v>2008</v>
      </c>
      <c r="G469" t="s">
        <v>25</v>
      </c>
      <c r="H469" s="4">
        <v>34.5</v>
      </c>
      <c r="I469" s="4" t="s">
        <v>35</v>
      </c>
      <c r="J469" s="4">
        <v>32.200000000000003</v>
      </c>
      <c r="K469" s="4" t="s">
        <v>701</v>
      </c>
      <c r="L469" s="4">
        <v>0</v>
      </c>
      <c r="M469" s="4" t="s">
        <v>2218</v>
      </c>
      <c r="N469" s="11" t="s">
        <v>2359</v>
      </c>
      <c r="R469" t="s">
        <v>2370</v>
      </c>
      <c r="T469" t="s">
        <v>1296</v>
      </c>
    </row>
    <row r="470" spans="1:20">
      <c r="A470" t="s">
        <v>2371</v>
      </c>
      <c r="B470" t="s">
        <v>1291</v>
      </c>
      <c r="C470" t="s">
        <v>20</v>
      </c>
      <c r="D470" s="39" t="s">
        <v>1322</v>
      </c>
      <c r="E470" s="11">
        <f t="shared" si="28"/>
        <v>3</v>
      </c>
      <c r="F470" s="4">
        <f t="shared" si="29"/>
        <v>1998</v>
      </c>
      <c r="G470" t="s">
        <v>21</v>
      </c>
      <c r="H470" s="4">
        <v>14.5</v>
      </c>
      <c r="I470" s="4" t="s">
        <v>35</v>
      </c>
      <c r="J470" s="4">
        <v>27.5</v>
      </c>
      <c r="K470" s="4" t="s">
        <v>36</v>
      </c>
      <c r="L470" s="4">
        <v>0</v>
      </c>
      <c r="M470" s="4" t="s">
        <v>2080</v>
      </c>
      <c r="N470" s="11" t="s">
        <v>2372</v>
      </c>
      <c r="R470" t="s">
        <v>2225</v>
      </c>
      <c r="T470" t="s">
        <v>1296</v>
      </c>
    </row>
    <row r="471" spans="1:20">
      <c r="A471" t="s">
        <v>2371</v>
      </c>
      <c r="B471" t="s">
        <v>1291</v>
      </c>
      <c r="C471" t="s">
        <v>74</v>
      </c>
      <c r="D471" s="39" t="s">
        <v>1647</v>
      </c>
      <c r="E471" s="11">
        <f t="shared" si="28"/>
        <v>3</v>
      </c>
      <c r="F471" s="4">
        <f t="shared" si="29"/>
        <v>2000</v>
      </c>
      <c r="G471" t="s">
        <v>21</v>
      </c>
      <c r="H471" s="4">
        <v>16.5</v>
      </c>
      <c r="I471" s="4" t="s">
        <v>35</v>
      </c>
      <c r="J471" s="4">
        <v>28.5</v>
      </c>
      <c r="K471" s="4" t="s">
        <v>138</v>
      </c>
      <c r="L471" s="4">
        <v>0</v>
      </c>
      <c r="M471" s="4" t="s">
        <v>1734</v>
      </c>
      <c r="N471" s="11" t="s">
        <v>2372</v>
      </c>
      <c r="R471" t="s">
        <v>2373</v>
      </c>
      <c r="T471" t="s">
        <v>1296</v>
      </c>
    </row>
    <row r="472" spans="1:20">
      <c r="A472" t="s">
        <v>2371</v>
      </c>
      <c r="B472" t="s">
        <v>1291</v>
      </c>
      <c r="C472" t="s">
        <v>74</v>
      </c>
      <c r="D472" s="39" t="s">
        <v>1418</v>
      </c>
      <c r="E472" s="11">
        <f t="shared" si="28"/>
        <v>5</v>
      </c>
      <c r="F472" s="4">
        <f t="shared" si="29"/>
        <v>2001</v>
      </c>
      <c r="G472" t="s">
        <v>21</v>
      </c>
      <c r="H472" s="4">
        <v>17.7</v>
      </c>
      <c r="I472" s="4" t="s">
        <v>35</v>
      </c>
      <c r="J472" s="4">
        <v>30.1</v>
      </c>
      <c r="K472" s="4" t="s">
        <v>193</v>
      </c>
      <c r="L472" s="4">
        <v>0</v>
      </c>
      <c r="M472" s="4" t="s">
        <v>2374</v>
      </c>
      <c r="N472" s="11" t="s">
        <v>2372</v>
      </c>
      <c r="R472" t="s">
        <v>1717</v>
      </c>
      <c r="T472" t="s">
        <v>1296</v>
      </c>
    </row>
    <row r="473" spans="1:20">
      <c r="A473" t="s">
        <v>2371</v>
      </c>
      <c r="B473" t="s">
        <v>1291</v>
      </c>
      <c r="C473" t="s">
        <v>74</v>
      </c>
      <c r="D473" s="39" t="s">
        <v>1302</v>
      </c>
      <c r="E473" s="11">
        <f t="shared" si="28"/>
        <v>5</v>
      </c>
      <c r="F473" s="4">
        <f t="shared" si="29"/>
        <v>2002</v>
      </c>
      <c r="G473" t="s">
        <v>21</v>
      </c>
      <c r="H473" s="4">
        <v>18.7</v>
      </c>
      <c r="I473" s="4" t="s">
        <v>35</v>
      </c>
      <c r="J473" s="4">
        <v>30</v>
      </c>
      <c r="K473" s="4" t="s">
        <v>642</v>
      </c>
      <c r="L473" s="4">
        <v>0</v>
      </c>
      <c r="M473" s="4" t="s">
        <v>2375</v>
      </c>
      <c r="N473" s="11" t="s">
        <v>2372</v>
      </c>
      <c r="R473" t="s">
        <v>2376</v>
      </c>
      <c r="T473" t="s">
        <v>1296</v>
      </c>
    </row>
    <row r="474" spans="1:20">
      <c r="A474" t="s">
        <v>2371</v>
      </c>
      <c r="B474" t="s">
        <v>1291</v>
      </c>
      <c r="C474" t="s">
        <v>74</v>
      </c>
      <c r="D474" s="39" t="s">
        <v>1331</v>
      </c>
      <c r="E474" s="11">
        <f t="shared" si="28"/>
        <v>5</v>
      </c>
      <c r="F474" s="4">
        <f t="shared" si="29"/>
        <v>2003</v>
      </c>
      <c r="G474" t="s">
        <v>21</v>
      </c>
      <c r="H474" s="4">
        <v>19.7</v>
      </c>
      <c r="I474" s="4" t="s">
        <v>35</v>
      </c>
      <c r="J474" s="4">
        <v>30.7</v>
      </c>
      <c r="K474" s="4" t="s">
        <v>193</v>
      </c>
      <c r="L474" s="4">
        <v>0</v>
      </c>
      <c r="M474" s="4" t="s">
        <v>2377</v>
      </c>
      <c r="N474" s="11" t="s">
        <v>2372</v>
      </c>
      <c r="R474" t="s">
        <v>1334</v>
      </c>
      <c r="T474" t="s">
        <v>1296</v>
      </c>
    </row>
    <row r="475" spans="1:20">
      <c r="A475" t="s">
        <v>2371</v>
      </c>
      <c r="B475" t="s">
        <v>1291</v>
      </c>
      <c r="C475" t="s">
        <v>74</v>
      </c>
      <c r="D475" s="39" t="s">
        <v>1335</v>
      </c>
      <c r="E475" s="11">
        <f t="shared" si="28"/>
        <v>5</v>
      </c>
      <c r="F475" s="4">
        <f t="shared" si="29"/>
        <v>2004</v>
      </c>
      <c r="G475" t="s">
        <v>21</v>
      </c>
      <c r="H475" s="4">
        <v>20.7</v>
      </c>
      <c r="I475" s="4" t="s">
        <v>35</v>
      </c>
      <c r="J475" s="4">
        <v>31.5</v>
      </c>
      <c r="K475" s="4" t="s">
        <v>193</v>
      </c>
      <c r="L475" s="4">
        <v>0</v>
      </c>
      <c r="M475" s="4" t="s">
        <v>2378</v>
      </c>
      <c r="N475" s="11" t="s">
        <v>2372</v>
      </c>
      <c r="R475" t="s">
        <v>1309</v>
      </c>
      <c r="T475" t="s">
        <v>1296</v>
      </c>
    </row>
    <row r="476" spans="1:20">
      <c r="A476" t="s">
        <v>2379</v>
      </c>
      <c r="B476" t="s">
        <v>1291</v>
      </c>
      <c r="C476" t="s">
        <v>20</v>
      </c>
      <c r="D476" s="39" t="s">
        <v>2204</v>
      </c>
      <c r="E476" s="11">
        <f t="shared" si="28"/>
        <v>7</v>
      </c>
      <c r="F476" s="4">
        <f t="shared" si="29"/>
        <v>2001</v>
      </c>
      <c r="G476" t="s">
        <v>21</v>
      </c>
      <c r="H476" s="4">
        <v>9.8000000000000007</v>
      </c>
      <c r="I476" s="4" t="s">
        <v>35</v>
      </c>
      <c r="J476" s="4">
        <v>25.1</v>
      </c>
      <c r="K476" s="4" t="s">
        <v>1106</v>
      </c>
      <c r="L476" s="4">
        <v>0</v>
      </c>
      <c r="R476" t="s">
        <v>2380</v>
      </c>
      <c r="T476" t="s">
        <v>1296</v>
      </c>
    </row>
    <row r="477" spans="1:20">
      <c r="A477" t="s">
        <v>2379</v>
      </c>
      <c r="B477" t="s">
        <v>1291</v>
      </c>
      <c r="C477" t="s">
        <v>74</v>
      </c>
      <c r="D477" s="39" t="s">
        <v>1847</v>
      </c>
      <c r="E477" s="11">
        <f t="shared" si="28"/>
        <v>7</v>
      </c>
      <c r="F477" s="4">
        <f t="shared" si="29"/>
        <v>2002</v>
      </c>
      <c r="G477" t="s">
        <v>21</v>
      </c>
      <c r="H477" s="4">
        <v>10.8</v>
      </c>
      <c r="I477" s="4" t="s">
        <v>35</v>
      </c>
      <c r="J477" s="4">
        <v>25</v>
      </c>
      <c r="K477" s="4" t="s">
        <v>2381</v>
      </c>
      <c r="L477" s="4">
        <v>0</v>
      </c>
      <c r="M477" s="4" t="s">
        <v>2382</v>
      </c>
      <c r="R477" t="s">
        <v>2383</v>
      </c>
      <c r="T477" t="s">
        <v>1296</v>
      </c>
    </row>
    <row r="478" spans="1:20">
      <c r="A478" t="s">
        <v>2379</v>
      </c>
      <c r="B478" t="s">
        <v>1291</v>
      </c>
      <c r="C478" t="s">
        <v>74</v>
      </c>
      <c r="D478" s="39" t="s">
        <v>1331</v>
      </c>
      <c r="E478" s="11">
        <f t="shared" si="28"/>
        <v>5</v>
      </c>
      <c r="F478" s="4">
        <f t="shared" si="29"/>
        <v>2003</v>
      </c>
      <c r="G478" t="s">
        <v>21</v>
      </c>
      <c r="H478" s="4">
        <v>11.7</v>
      </c>
      <c r="I478" s="4" t="s">
        <v>35</v>
      </c>
      <c r="J478" s="4">
        <v>24.5</v>
      </c>
      <c r="K478" s="4" t="s">
        <v>924</v>
      </c>
      <c r="L478" s="4">
        <v>0</v>
      </c>
      <c r="M478" s="4" t="s">
        <v>2384</v>
      </c>
      <c r="R478" t="s">
        <v>2383</v>
      </c>
      <c r="T478" t="s">
        <v>1296</v>
      </c>
    </row>
    <row r="479" spans="1:20">
      <c r="A479" t="s">
        <v>2385</v>
      </c>
      <c r="B479" t="s">
        <v>1291</v>
      </c>
      <c r="C479" t="s">
        <v>20</v>
      </c>
      <c r="D479" s="39" t="s">
        <v>1412</v>
      </c>
      <c r="E479" s="11">
        <f t="shared" si="28"/>
        <v>5</v>
      </c>
      <c r="F479" s="4">
        <f t="shared" si="29"/>
        <v>2019</v>
      </c>
      <c r="G479" t="s">
        <v>21</v>
      </c>
      <c r="I479" s="4" t="str">
        <f>IF(ISBLANK(H479), "", "k")</f>
        <v/>
      </c>
      <c r="J479" s="4">
        <v>21.6</v>
      </c>
      <c r="K479" s="4" t="s">
        <v>1856</v>
      </c>
      <c r="L479" s="4">
        <v>0</v>
      </c>
      <c r="M479" s="4" t="s">
        <v>2386</v>
      </c>
      <c r="Q479" t="s">
        <v>2387</v>
      </c>
      <c r="R479" t="s">
        <v>2388</v>
      </c>
      <c r="T479" t="s">
        <v>1296</v>
      </c>
    </row>
    <row r="480" spans="1:20">
      <c r="A480" t="s">
        <v>2389</v>
      </c>
      <c r="B480" t="s">
        <v>1291</v>
      </c>
      <c r="C480" t="s">
        <v>20</v>
      </c>
      <c r="D480" s="39" t="s">
        <v>2390</v>
      </c>
      <c r="E480" s="11">
        <f t="shared" si="28"/>
        <v>3</v>
      </c>
      <c r="F480" s="4">
        <f t="shared" si="29"/>
        <v>1980</v>
      </c>
      <c r="G480" t="s">
        <v>103</v>
      </c>
      <c r="I480" s="4" t="str">
        <f>IF(ISBLANK(H480), "", "k")</f>
        <v/>
      </c>
      <c r="J480" s="4">
        <v>27.94</v>
      </c>
      <c r="K480" s="4" t="s">
        <v>933</v>
      </c>
      <c r="L480" s="4">
        <v>0</v>
      </c>
      <c r="M480" s="4" t="s">
        <v>2281</v>
      </c>
      <c r="R480" t="s">
        <v>585</v>
      </c>
      <c r="T480" t="s">
        <v>1296</v>
      </c>
    </row>
    <row r="481" spans="1:20">
      <c r="A481" t="s">
        <v>2391</v>
      </c>
      <c r="B481" t="s">
        <v>1291</v>
      </c>
      <c r="C481" t="s">
        <v>20</v>
      </c>
      <c r="D481" s="39" t="s">
        <v>1372</v>
      </c>
      <c r="E481" s="11">
        <f t="shared" si="28"/>
        <v>3</v>
      </c>
      <c r="F481" s="4">
        <f t="shared" si="29"/>
        <v>1990</v>
      </c>
      <c r="G481" t="s">
        <v>25</v>
      </c>
      <c r="H481" s="4" t="s">
        <v>2392</v>
      </c>
      <c r="I481" s="4" t="str">
        <f>IF(ISBLANK(H481), "", "k")</f>
        <v>k</v>
      </c>
      <c r="J481" s="4">
        <v>12.07</v>
      </c>
      <c r="K481" s="4" t="s">
        <v>2393</v>
      </c>
      <c r="L481" s="4">
        <v>0</v>
      </c>
      <c r="M481" s="4" t="s">
        <v>2394</v>
      </c>
      <c r="R481" t="s">
        <v>2395</v>
      </c>
      <c r="T481" t="s">
        <v>1296</v>
      </c>
    </row>
    <row r="482" spans="1:20">
      <c r="A482" t="s">
        <v>2396</v>
      </c>
      <c r="B482" t="s">
        <v>1291</v>
      </c>
      <c r="C482" t="s">
        <v>20</v>
      </c>
      <c r="D482" s="39" t="s">
        <v>2106</v>
      </c>
      <c r="E482" s="11">
        <f t="shared" si="28"/>
        <v>3</v>
      </c>
      <c r="F482" s="4">
        <f t="shared" si="29"/>
        <v>1990</v>
      </c>
      <c r="G482" t="s">
        <v>25</v>
      </c>
      <c r="H482" s="4">
        <v>19.5</v>
      </c>
      <c r="I482" s="4" t="s">
        <v>35</v>
      </c>
      <c r="J482" s="4">
        <v>40.64</v>
      </c>
      <c r="K482" s="4" t="s">
        <v>2397</v>
      </c>
      <c r="L482" s="4">
        <v>0</v>
      </c>
      <c r="M482" s="4" t="s">
        <v>2398</v>
      </c>
      <c r="N482" s="11" t="s">
        <v>2399</v>
      </c>
      <c r="R482" t="s">
        <v>2400</v>
      </c>
      <c r="T482" t="s">
        <v>1296</v>
      </c>
    </row>
    <row r="483" spans="1:20">
      <c r="A483" t="s">
        <v>2396</v>
      </c>
      <c r="B483" t="s">
        <v>1291</v>
      </c>
      <c r="C483" t="s">
        <v>74</v>
      </c>
      <c r="D483" s="39" t="s">
        <v>2401</v>
      </c>
      <c r="E483" s="11">
        <f t="shared" si="28"/>
        <v>3</v>
      </c>
      <c r="F483" s="4">
        <f t="shared" si="29"/>
        <v>1992</v>
      </c>
      <c r="G483" t="s">
        <v>25</v>
      </c>
      <c r="H483" s="4">
        <v>21.5</v>
      </c>
      <c r="I483" s="4" t="s">
        <v>35</v>
      </c>
      <c r="J483" s="4">
        <v>41.91</v>
      </c>
      <c r="K483" s="4" t="s">
        <v>2305</v>
      </c>
      <c r="L483" s="4">
        <v>0</v>
      </c>
      <c r="M483" s="4" t="s">
        <v>2402</v>
      </c>
      <c r="N483" s="11" t="s">
        <v>2399</v>
      </c>
      <c r="R483" t="s">
        <v>2070</v>
      </c>
      <c r="T483" t="s">
        <v>1296</v>
      </c>
    </row>
    <row r="484" spans="1:20">
      <c r="A484" t="s">
        <v>2396</v>
      </c>
      <c r="B484" t="s">
        <v>1291</v>
      </c>
      <c r="C484" t="s">
        <v>74</v>
      </c>
      <c r="D484" s="39" t="s">
        <v>2313</v>
      </c>
      <c r="E484" s="11">
        <f t="shared" si="28"/>
        <v>3</v>
      </c>
      <c r="F484" s="4">
        <f t="shared" si="29"/>
        <v>1993</v>
      </c>
      <c r="G484" t="s">
        <v>25</v>
      </c>
      <c r="H484" s="4">
        <v>22.5</v>
      </c>
      <c r="I484" s="4" t="s">
        <v>35</v>
      </c>
      <c r="K484" s="4" t="s">
        <v>2013</v>
      </c>
      <c r="L484" s="4">
        <v>0</v>
      </c>
      <c r="M484" s="4" t="s">
        <v>2403</v>
      </c>
      <c r="N484" s="11" t="s">
        <v>2399</v>
      </c>
      <c r="R484" t="s">
        <v>2404</v>
      </c>
      <c r="T484" t="s">
        <v>1296</v>
      </c>
    </row>
    <row r="485" spans="1:20">
      <c r="A485" t="s">
        <v>2396</v>
      </c>
      <c r="B485" t="s">
        <v>1291</v>
      </c>
      <c r="C485" t="s">
        <v>74</v>
      </c>
      <c r="D485" s="39" t="s">
        <v>1524</v>
      </c>
      <c r="E485" s="11">
        <f t="shared" si="28"/>
        <v>3</v>
      </c>
      <c r="F485" s="4">
        <f t="shared" si="29"/>
        <v>1995</v>
      </c>
      <c r="G485" t="s">
        <v>25</v>
      </c>
      <c r="H485" s="4">
        <v>24.5</v>
      </c>
      <c r="I485" s="4" t="s">
        <v>35</v>
      </c>
      <c r="J485" s="4">
        <v>41.5</v>
      </c>
      <c r="K485" s="4" t="s">
        <v>2405</v>
      </c>
      <c r="L485" s="4">
        <v>0</v>
      </c>
      <c r="M485" s="4" t="s">
        <v>2406</v>
      </c>
      <c r="N485" s="11" t="s">
        <v>2399</v>
      </c>
      <c r="T485" t="s">
        <v>1296</v>
      </c>
    </row>
    <row r="486" spans="1:20">
      <c r="A486" t="s">
        <v>2396</v>
      </c>
      <c r="B486" t="s">
        <v>1291</v>
      </c>
      <c r="C486" t="s">
        <v>74</v>
      </c>
      <c r="D486" s="39" t="s">
        <v>1320</v>
      </c>
      <c r="E486" s="11">
        <f t="shared" si="28"/>
        <v>3</v>
      </c>
      <c r="F486" s="4">
        <f t="shared" si="29"/>
        <v>1996</v>
      </c>
      <c r="G486" t="s">
        <v>25</v>
      </c>
      <c r="H486" s="4">
        <v>25.5</v>
      </c>
      <c r="I486" s="4" t="s">
        <v>35</v>
      </c>
      <c r="J486" s="4">
        <v>41.7</v>
      </c>
      <c r="K486" s="4" t="s">
        <v>829</v>
      </c>
      <c r="L486" s="4">
        <v>0</v>
      </c>
      <c r="M486" s="4" t="s">
        <v>2407</v>
      </c>
      <c r="N486" s="11" t="s">
        <v>2399</v>
      </c>
      <c r="R486" t="s">
        <v>2408</v>
      </c>
      <c r="T486" t="s">
        <v>1296</v>
      </c>
    </row>
    <row r="487" spans="1:20">
      <c r="A487" t="s">
        <v>2409</v>
      </c>
      <c r="B487" t="s">
        <v>1291</v>
      </c>
      <c r="C487" t="s">
        <v>20</v>
      </c>
      <c r="D487" s="39" t="s">
        <v>1749</v>
      </c>
      <c r="E487" s="11">
        <f t="shared" si="28"/>
        <v>5</v>
      </c>
      <c r="F487" s="4">
        <f t="shared" si="29"/>
        <v>2002</v>
      </c>
      <c r="G487" t="s">
        <v>21</v>
      </c>
      <c r="H487" s="4" t="s">
        <v>1536</v>
      </c>
      <c r="I487" s="4" t="str">
        <f t="shared" ref="I487:I492" si="30">IF(ISBLANK(H487), "", "k")</f>
        <v>k</v>
      </c>
      <c r="J487" s="4">
        <v>10.4</v>
      </c>
      <c r="K487" s="4" t="s">
        <v>2410</v>
      </c>
      <c r="L487" s="4">
        <v>0</v>
      </c>
      <c r="M487" s="4" t="s">
        <v>341</v>
      </c>
      <c r="N487" s="11" t="s">
        <v>2411</v>
      </c>
      <c r="R487" t="s">
        <v>2412</v>
      </c>
      <c r="T487" t="s">
        <v>1296</v>
      </c>
    </row>
    <row r="488" spans="1:20">
      <c r="A488" t="s">
        <v>2409</v>
      </c>
      <c r="B488" t="s">
        <v>1291</v>
      </c>
      <c r="C488" t="s">
        <v>74</v>
      </c>
      <c r="D488" s="39" t="s">
        <v>1342</v>
      </c>
      <c r="E488" s="11">
        <f t="shared" si="28"/>
        <v>5</v>
      </c>
      <c r="F488" s="4">
        <f t="shared" si="29"/>
        <v>2013</v>
      </c>
      <c r="G488" t="s">
        <v>21</v>
      </c>
      <c r="H488" s="4" t="s">
        <v>410</v>
      </c>
      <c r="I488" s="4" t="str">
        <f t="shared" si="30"/>
        <v>k</v>
      </c>
      <c r="J488" s="4">
        <v>21.1</v>
      </c>
      <c r="K488" s="4" t="s">
        <v>2413</v>
      </c>
      <c r="L488" s="4">
        <v>0</v>
      </c>
      <c r="M488" s="4" t="s">
        <v>2414</v>
      </c>
      <c r="N488" s="11" t="s">
        <v>2411</v>
      </c>
      <c r="R488" t="s">
        <v>2415</v>
      </c>
      <c r="T488" t="s">
        <v>1296</v>
      </c>
    </row>
    <row r="489" spans="1:20">
      <c r="A489" t="s">
        <v>2409</v>
      </c>
      <c r="B489" t="s">
        <v>1291</v>
      </c>
      <c r="C489" t="s">
        <v>74</v>
      </c>
      <c r="D489" s="39" t="s">
        <v>1435</v>
      </c>
      <c r="E489" s="11">
        <f t="shared" si="28"/>
        <v>5</v>
      </c>
      <c r="F489" s="4">
        <f t="shared" si="29"/>
        <v>2015</v>
      </c>
      <c r="G489" t="s">
        <v>21</v>
      </c>
      <c r="H489" s="4" t="s">
        <v>712</v>
      </c>
      <c r="I489" s="4" t="str">
        <f t="shared" si="30"/>
        <v>k</v>
      </c>
      <c r="J489" s="4">
        <v>23.6</v>
      </c>
      <c r="K489" s="4" t="s">
        <v>779</v>
      </c>
      <c r="L489" s="4">
        <v>0</v>
      </c>
      <c r="M489" s="4" t="s">
        <v>2266</v>
      </c>
      <c r="N489" s="11" t="s">
        <v>2411</v>
      </c>
      <c r="R489" t="s">
        <v>2416</v>
      </c>
      <c r="T489" t="s">
        <v>1296</v>
      </c>
    </row>
    <row r="490" spans="1:20">
      <c r="A490" t="s">
        <v>2409</v>
      </c>
      <c r="B490" t="s">
        <v>1291</v>
      </c>
      <c r="C490" t="s">
        <v>74</v>
      </c>
      <c r="D490" s="39" t="s">
        <v>1590</v>
      </c>
      <c r="E490" s="11">
        <f t="shared" si="28"/>
        <v>5</v>
      </c>
      <c r="F490" s="4">
        <f t="shared" si="29"/>
        <v>2016</v>
      </c>
      <c r="G490" t="s">
        <v>21</v>
      </c>
      <c r="H490" s="4" t="s">
        <v>609</v>
      </c>
      <c r="I490" s="4" t="str">
        <f t="shared" si="30"/>
        <v>k</v>
      </c>
      <c r="J490" s="4">
        <v>24.1</v>
      </c>
      <c r="K490" s="4" t="s">
        <v>924</v>
      </c>
      <c r="L490" s="4">
        <v>0</v>
      </c>
      <c r="M490" s="4" t="s">
        <v>2417</v>
      </c>
      <c r="N490" s="11" t="s">
        <v>2411</v>
      </c>
      <c r="Q490">
        <v>20</v>
      </c>
      <c r="R490" t="s">
        <v>2418</v>
      </c>
      <c r="T490" t="s">
        <v>1296</v>
      </c>
    </row>
    <row r="491" spans="1:20">
      <c r="A491" t="s">
        <v>2409</v>
      </c>
      <c r="B491" t="s">
        <v>1291</v>
      </c>
      <c r="C491" t="s">
        <v>74</v>
      </c>
      <c r="D491" s="39" t="s">
        <v>877</v>
      </c>
      <c r="E491" s="11">
        <f t="shared" si="28"/>
        <v>6</v>
      </c>
      <c r="F491" s="4">
        <f t="shared" si="29"/>
        <v>2016</v>
      </c>
      <c r="G491" t="s">
        <v>21</v>
      </c>
      <c r="H491" s="4" t="s">
        <v>2331</v>
      </c>
      <c r="I491" s="4" t="str">
        <f t="shared" si="30"/>
        <v>k</v>
      </c>
      <c r="J491" s="4">
        <v>24.5</v>
      </c>
      <c r="K491" s="4" t="s">
        <v>2381</v>
      </c>
      <c r="L491" s="4">
        <v>0</v>
      </c>
      <c r="M491" s="4" t="s">
        <v>2419</v>
      </c>
      <c r="N491" s="11" t="s">
        <v>2411</v>
      </c>
      <c r="Q491" t="s">
        <v>2420</v>
      </c>
      <c r="R491" t="s">
        <v>2421</v>
      </c>
      <c r="T491" t="s">
        <v>1296</v>
      </c>
    </row>
    <row r="492" spans="1:20">
      <c r="A492" t="s">
        <v>2409</v>
      </c>
      <c r="B492" t="s">
        <v>1291</v>
      </c>
      <c r="C492" t="s">
        <v>74</v>
      </c>
      <c r="D492" s="39" t="s">
        <v>1574</v>
      </c>
      <c r="E492" s="11">
        <f t="shared" si="28"/>
        <v>6</v>
      </c>
      <c r="F492" s="4">
        <f t="shared" si="29"/>
        <v>2018</v>
      </c>
      <c r="G492" t="s">
        <v>25</v>
      </c>
      <c r="H492" s="4" t="s">
        <v>893</v>
      </c>
      <c r="I492" s="4" t="str">
        <f t="shared" si="30"/>
        <v>k</v>
      </c>
      <c r="J492" s="4">
        <v>27.5</v>
      </c>
      <c r="K492" s="4" t="s">
        <v>58</v>
      </c>
      <c r="L492" s="4">
        <v>0</v>
      </c>
      <c r="M492" s="4" t="s">
        <v>2422</v>
      </c>
      <c r="N492" s="11" t="s">
        <v>2411</v>
      </c>
      <c r="Q492" t="s">
        <v>2423</v>
      </c>
      <c r="R492" t="s">
        <v>2424</v>
      </c>
      <c r="T492" t="s">
        <v>1296</v>
      </c>
    </row>
    <row r="493" spans="1:20">
      <c r="A493" t="s">
        <v>2425</v>
      </c>
      <c r="B493" t="s">
        <v>1291</v>
      </c>
      <c r="C493" t="s">
        <v>74</v>
      </c>
      <c r="D493" s="39" t="s">
        <v>1620</v>
      </c>
      <c r="E493" s="11">
        <f t="shared" si="28"/>
        <v>3</v>
      </c>
      <c r="F493" s="4">
        <f t="shared" si="29"/>
        <v>1994</v>
      </c>
      <c r="G493" t="s">
        <v>25</v>
      </c>
      <c r="H493" s="4">
        <v>10.5</v>
      </c>
      <c r="I493" s="4" t="s">
        <v>35</v>
      </c>
      <c r="J493" s="4">
        <v>27.3</v>
      </c>
      <c r="K493" s="4">
        <v>18.5</v>
      </c>
      <c r="L493" s="4">
        <v>7</v>
      </c>
      <c r="M493" s="4" t="s">
        <v>2426</v>
      </c>
      <c r="N493" s="11" t="s">
        <v>2427</v>
      </c>
      <c r="R493" t="s">
        <v>2428</v>
      </c>
      <c r="T493" t="s">
        <v>1296</v>
      </c>
    </row>
    <row r="494" spans="1:20">
      <c r="A494" t="s">
        <v>2425</v>
      </c>
      <c r="B494" t="s">
        <v>1291</v>
      </c>
      <c r="C494" t="s">
        <v>74</v>
      </c>
      <c r="D494" s="39" t="s">
        <v>1316</v>
      </c>
      <c r="E494" s="11">
        <f t="shared" si="28"/>
        <v>3</v>
      </c>
      <c r="F494" s="4">
        <f t="shared" si="29"/>
        <v>1995</v>
      </c>
      <c r="G494" t="s">
        <v>25</v>
      </c>
      <c r="H494" s="4">
        <v>11.5</v>
      </c>
      <c r="I494" s="4" t="s">
        <v>35</v>
      </c>
      <c r="J494" s="4">
        <v>29</v>
      </c>
      <c r="K494" s="4">
        <v>19.600000000000001</v>
      </c>
      <c r="L494" s="4">
        <v>7.5</v>
      </c>
      <c r="M494" s="4" t="s">
        <v>2361</v>
      </c>
      <c r="N494" s="11" t="s">
        <v>2427</v>
      </c>
      <c r="R494" t="s">
        <v>2429</v>
      </c>
      <c r="T494" t="s">
        <v>1296</v>
      </c>
    </row>
    <row r="495" spans="1:20">
      <c r="A495" t="s">
        <v>2425</v>
      </c>
      <c r="B495" t="s">
        <v>1291</v>
      </c>
      <c r="C495" t="s">
        <v>74</v>
      </c>
      <c r="D495" s="39" t="s">
        <v>1320</v>
      </c>
      <c r="E495" s="11">
        <f t="shared" si="28"/>
        <v>3</v>
      </c>
      <c r="F495" s="4">
        <f t="shared" si="29"/>
        <v>1996</v>
      </c>
      <c r="G495" t="s">
        <v>25</v>
      </c>
      <c r="H495" s="4">
        <v>12.5</v>
      </c>
      <c r="I495" s="4" t="s">
        <v>35</v>
      </c>
      <c r="J495" s="4">
        <v>31.3</v>
      </c>
      <c r="K495" s="4">
        <v>21.1</v>
      </c>
      <c r="L495" s="4">
        <v>8.1999999999999993</v>
      </c>
      <c r="M495" s="4" t="s">
        <v>2430</v>
      </c>
      <c r="N495" s="11" t="s">
        <v>2427</v>
      </c>
      <c r="R495" t="s">
        <v>2431</v>
      </c>
      <c r="T495" t="s">
        <v>1296</v>
      </c>
    </row>
    <row r="496" spans="1:20">
      <c r="A496" t="s">
        <v>2432</v>
      </c>
      <c r="B496" t="s">
        <v>1291</v>
      </c>
      <c r="C496" t="s">
        <v>20</v>
      </c>
      <c r="D496" s="39" t="s">
        <v>1320</v>
      </c>
      <c r="E496" s="11">
        <f t="shared" si="28"/>
        <v>3</v>
      </c>
      <c r="F496" s="4">
        <f t="shared" si="29"/>
        <v>1996</v>
      </c>
      <c r="G496" t="s">
        <v>25</v>
      </c>
      <c r="H496" s="4">
        <v>8.5</v>
      </c>
      <c r="I496" s="4" t="s">
        <v>35</v>
      </c>
      <c r="J496" s="4">
        <v>24</v>
      </c>
      <c r="K496" s="4" t="s">
        <v>885</v>
      </c>
      <c r="L496" s="4">
        <v>0</v>
      </c>
      <c r="M496" s="4" t="s">
        <v>2041</v>
      </c>
      <c r="R496" t="s">
        <v>2433</v>
      </c>
      <c r="T496" t="s">
        <v>1296</v>
      </c>
    </row>
    <row r="497" spans="1:20">
      <c r="A497" t="s">
        <v>2434</v>
      </c>
      <c r="B497" t="s">
        <v>1291</v>
      </c>
      <c r="C497" t="s">
        <v>20</v>
      </c>
      <c r="D497" s="39" t="s">
        <v>1320</v>
      </c>
      <c r="E497" s="11">
        <f t="shared" si="28"/>
        <v>3</v>
      </c>
      <c r="F497" s="4">
        <f t="shared" si="29"/>
        <v>1996</v>
      </c>
      <c r="G497" t="s">
        <v>21</v>
      </c>
      <c r="H497" s="4">
        <v>15.5</v>
      </c>
      <c r="I497" s="4" t="s">
        <v>35</v>
      </c>
      <c r="J497" s="4">
        <v>28.6</v>
      </c>
      <c r="K497" s="4" t="s">
        <v>193</v>
      </c>
      <c r="L497" s="4">
        <v>0</v>
      </c>
      <c r="M497" s="4" t="s">
        <v>2320</v>
      </c>
      <c r="R497" t="s">
        <v>2435</v>
      </c>
      <c r="T497" t="s">
        <v>1296</v>
      </c>
    </row>
    <row r="498" spans="1:20">
      <c r="A498" t="s">
        <v>2436</v>
      </c>
      <c r="B498" t="s">
        <v>1291</v>
      </c>
      <c r="C498" t="s">
        <v>20</v>
      </c>
      <c r="D498" s="39" t="s">
        <v>1349</v>
      </c>
      <c r="E498" s="11">
        <f t="shared" si="28"/>
        <v>5</v>
      </c>
      <c r="F498" s="4">
        <f t="shared" si="29"/>
        <v>2016</v>
      </c>
      <c r="G498" t="s">
        <v>21</v>
      </c>
      <c r="I498" s="4" t="str">
        <f t="shared" ref="I498:I529" si="31">IF(ISBLANK(H498), "", "k")</f>
        <v/>
      </c>
      <c r="J498" s="4">
        <v>23.5</v>
      </c>
      <c r="K498" s="4" t="s">
        <v>2381</v>
      </c>
      <c r="L498" s="4">
        <v>0</v>
      </c>
      <c r="M498" s="4" t="s">
        <v>2077</v>
      </c>
      <c r="N498" s="11" t="s">
        <v>2437</v>
      </c>
      <c r="R498" t="s">
        <v>2438</v>
      </c>
      <c r="T498" t="s">
        <v>1296</v>
      </c>
    </row>
    <row r="499" spans="1:20">
      <c r="A499" t="s">
        <v>2436</v>
      </c>
      <c r="B499" t="s">
        <v>1291</v>
      </c>
      <c r="C499" t="s">
        <v>74</v>
      </c>
      <c r="D499" s="39" t="s">
        <v>1455</v>
      </c>
      <c r="E499" s="11">
        <f t="shared" si="28"/>
        <v>5</v>
      </c>
      <c r="F499" s="4">
        <f t="shared" si="29"/>
        <v>2017</v>
      </c>
      <c r="G499" t="s">
        <v>21</v>
      </c>
      <c r="I499" s="4" t="str">
        <f t="shared" si="31"/>
        <v/>
      </c>
      <c r="J499" s="4">
        <v>24.5</v>
      </c>
      <c r="K499" s="4" t="s">
        <v>988</v>
      </c>
      <c r="L499" s="4">
        <v>0</v>
      </c>
      <c r="M499" s="4" t="s">
        <v>2439</v>
      </c>
      <c r="N499" s="11" t="s">
        <v>2437</v>
      </c>
      <c r="R499" t="s">
        <v>1953</v>
      </c>
      <c r="T499" t="s">
        <v>1296</v>
      </c>
    </row>
    <row r="500" spans="1:20">
      <c r="A500" t="s">
        <v>2436</v>
      </c>
      <c r="B500" t="s">
        <v>1291</v>
      </c>
      <c r="C500" t="s">
        <v>74</v>
      </c>
      <c r="D500" s="39" t="s">
        <v>2440</v>
      </c>
      <c r="E500" s="11">
        <f t="shared" si="28"/>
        <v>9</v>
      </c>
      <c r="F500" s="4">
        <f t="shared" si="29"/>
        <v>2018</v>
      </c>
      <c r="G500" t="s">
        <v>21</v>
      </c>
      <c r="I500" s="4" t="str">
        <f t="shared" si="31"/>
        <v/>
      </c>
      <c r="J500" s="4">
        <v>24.2</v>
      </c>
      <c r="K500" s="4" t="s">
        <v>497</v>
      </c>
      <c r="L500" s="4">
        <v>0</v>
      </c>
      <c r="M500" s="4" t="s">
        <v>2441</v>
      </c>
      <c r="N500" s="11" t="s">
        <v>2437</v>
      </c>
      <c r="R500" t="s">
        <v>2442</v>
      </c>
      <c r="T500" t="s">
        <v>1296</v>
      </c>
    </row>
    <row r="501" spans="1:20">
      <c r="A501" t="s">
        <v>2436</v>
      </c>
      <c r="B501" t="s">
        <v>1291</v>
      </c>
      <c r="C501" t="s">
        <v>74</v>
      </c>
      <c r="D501" s="39" t="s">
        <v>1582</v>
      </c>
      <c r="E501" s="11">
        <f t="shared" si="28"/>
        <v>5</v>
      </c>
      <c r="F501" s="4">
        <f t="shared" si="29"/>
        <v>2019</v>
      </c>
      <c r="G501" t="s">
        <v>21</v>
      </c>
      <c r="I501" s="4" t="str">
        <f t="shared" si="31"/>
        <v/>
      </c>
      <c r="J501" s="4">
        <v>25.1</v>
      </c>
      <c r="K501" s="4" t="s">
        <v>278</v>
      </c>
      <c r="L501" s="4">
        <v>0</v>
      </c>
      <c r="M501" s="4" t="s">
        <v>2443</v>
      </c>
      <c r="N501" s="11" t="s">
        <v>2437</v>
      </c>
      <c r="Q501" t="s">
        <v>2444</v>
      </c>
      <c r="R501" t="s">
        <v>2445</v>
      </c>
      <c r="T501" t="s">
        <v>1296</v>
      </c>
    </row>
    <row r="502" spans="1:20">
      <c r="A502" t="s">
        <v>2436</v>
      </c>
      <c r="B502" t="s">
        <v>1291</v>
      </c>
      <c r="C502" t="s">
        <v>74</v>
      </c>
      <c r="D502" s="39" t="s">
        <v>1211</v>
      </c>
      <c r="E502" s="11">
        <f t="shared" si="28"/>
        <v>5</v>
      </c>
      <c r="F502" s="4">
        <f t="shared" si="29"/>
        <v>2021</v>
      </c>
      <c r="G502" t="s">
        <v>21</v>
      </c>
      <c r="I502" s="4" t="str">
        <f t="shared" si="31"/>
        <v/>
      </c>
      <c r="J502" s="4">
        <v>26.5</v>
      </c>
      <c r="K502" s="4" t="s">
        <v>58</v>
      </c>
      <c r="L502" s="4">
        <v>0</v>
      </c>
      <c r="M502" s="4" t="s">
        <v>1797</v>
      </c>
      <c r="N502" s="11" t="s">
        <v>2437</v>
      </c>
      <c r="R502" t="s">
        <v>2446</v>
      </c>
    </row>
    <row r="503" spans="1:20">
      <c r="A503" t="s">
        <v>2436</v>
      </c>
      <c r="B503" t="s">
        <v>1291</v>
      </c>
      <c r="C503" t="s">
        <v>74</v>
      </c>
      <c r="D503" s="39" t="s">
        <v>1491</v>
      </c>
      <c r="E503" s="11">
        <f t="shared" si="28"/>
        <v>4</v>
      </c>
      <c r="F503" s="4">
        <f t="shared" si="29"/>
        <v>2024</v>
      </c>
      <c r="G503" t="s">
        <v>21</v>
      </c>
      <c r="I503" s="4" t="str">
        <f t="shared" si="31"/>
        <v/>
      </c>
      <c r="J503" s="4">
        <v>30.2</v>
      </c>
      <c r="K503" s="4" t="s">
        <v>182</v>
      </c>
      <c r="L503" s="4">
        <v>0</v>
      </c>
      <c r="M503" s="4" t="s">
        <v>2447</v>
      </c>
      <c r="N503" s="11" t="s">
        <v>2437</v>
      </c>
      <c r="R503" t="s">
        <v>2448</v>
      </c>
    </row>
    <row r="504" spans="1:20">
      <c r="A504" t="s">
        <v>2436</v>
      </c>
      <c r="B504" s="4" t="s">
        <v>1291</v>
      </c>
      <c r="C504" s="4" t="s">
        <v>74</v>
      </c>
      <c r="D504" s="39" t="s">
        <v>1553</v>
      </c>
      <c r="E504" s="11">
        <f t="shared" si="28"/>
        <v>4</v>
      </c>
      <c r="F504" s="4">
        <f t="shared" si="29"/>
        <v>2026</v>
      </c>
      <c r="G504" s="4" t="s">
        <v>21</v>
      </c>
      <c r="I504" s="4" t="str">
        <f t="shared" si="31"/>
        <v/>
      </c>
      <c r="J504" s="13">
        <v>30</v>
      </c>
      <c r="K504" s="4">
        <v>38.6</v>
      </c>
      <c r="L504" s="4">
        <v>0</v>
      </c>
      <c r="M504" s="4">
        <v>1090</v>
      </c>
      <c r="N504" s="11" t="s">
        <v>2437</v>
      </c>
      <c r="R504" s="4" t="s">
        <v>2449</v>
      </c>
    </row>
    <row r="505" spans="1:20">
      <c r="A505" t="s">
        <v>2450</v>
      </c>
      <c r="B505" t="s">
        <v>1291</v>
      </c>
      <c r="C505" t="s">
        <v>20</v>
      </c>
      <c r="D505" s="39" t="s">
        <v>1349</v>
      </c>
      <c r="E505" s="11">
        <f t="shared" si="28"/>
        <v>5</v>
      </c>
      <c r="F505" s="4">
        <f t="shared" si="29"/>
        <v>2016</v>
      </c>
      <c r="G505" t="s">
        <v>25</v>
      </c>
      <c r="H505" s="4" t="s">
        <v>1456</v>
      </c>
      <c r="I505" s="4" t="str">
        <f t="shared" si="31"/>
        <v>k</v>
      </c>
      <c r="J505" s="4">
        <v>17.600000000000001</v>
      </c>
      <c r="K505" s="4" t="s">
        <v>285</v>
      </c>
      <c r="L505" s="4">
        <v>0</v>
      </c>
      <c r="M505" s="4" t="s">
        <v>1457</v>
      </c>
      <c r="N505" s="11" t="s">
        <v>2451</v>
      </c>
      <c r="R505" t="s">
        <v>2452</v>
      </c>
      <c r="T505" t="s">
        <v>1296</v>
      </c>
    </row>
    <row r="506" spans="1:20">
      <c r="A506" t="s">
        <v>2450</v>
      </c>
      <c r="B506" t="s">
        <v>1291</v>
      </c>
      <c r="C506" t="s">
        <v>74</v>
      </c>
      <c r="D506" s="39" t="s">
        <v>1104</v>
      </c>
      <c r="E506" s="11">
        <f t="shared" si="28"/>
        <v>5</v>
      </c>
      <c r="F506" s="4">
        <f t="shared" si="29"/>
        <v>2017</v>
      </c>
      <c r="G506" t="s">
        <v>25</v>
      </c>
      <c r="H506" s="4" t="s">
        <v>654</v>
      </c>
      <c r="I506" s="4" t="str">
        <f t="shared" si="31"/>
        <v>k</v>
      </c>
      <c r="J506" s="4">
        <v>19.100000000000001</v>
      </c>
      <c r="K506" s="4" t="s">
        <v>511</v>
      </c>
      <c r="L506" s="4">
        <v>0</v>
      </c>
      <c r="M506" s="4" t="s">
        <v>2453</v>
      </c>
      <c r="N506" s="11" t="s">
        <v>2451</v>
      </c>
      <c r="R506" t="s">
        <v>2454</v>
      </c>
      <c r="T506" t="s">
        <v>1296</v>
      </c>
    </row>
    <row r="507" spans="1:20">
      <c r="A507" t="s">
        <v>2450</v>
      </c>
      <c r="B507" t="s">
        <v>1291</v>
      </c>
      <c r="C507" t="s">
        <v>74</v>
      </c>
      <c r="D507" s="39" t="s">
        <v>1574</v>
      </c>
      <c r="E507" s="11">
        <f t="shared" si="28"/>
        <v>6</v>
      </c>
      <c r="F507" s="4">
        <f t="shared" si="29"/>
        <v>2018</v>
      </c>
      <c r="G507" t="s">
        <v>25</v>
      </c>
      <c r="H507" s="4" t="s">
        <v>482</v>
      </c>
      <c r="I507" s="4" t="str">
        <f t="shared" si="31"/>
        <v>k</v>
      </c>
      <c r="J507" s="4">
        <v>21</v>
      </c>
      <c r="K507" s="4" t="s">
        <v>1861</v>
      </c>
      <c r="L507" s="4">
        <v>0</v>
      </c>
      <c r="M507" s="4" t="s">
        <v>2455</v>
      </c>
      <c r="N507" s="11" t="s">
        <v>2451</v>
      </c>
      <c r="R507" t="s">
        <v>2456</v>
      </c>
      <c r="T507" t="s">
        <v>1296</v>
      </c>
    </row>
    <row r="508" spans="1:20">
      <c r="A508" t="s">
        <v>2450</v>
      </c>
      <c r="B508" t="s">
        <v>1291</v>
      </c>
      <c r="C508" t="s">
        <v>74</v>
      </c>
      <c r="D508" s="39" t="s">
        <v>2440</v>
      </c>
      <c r="E508" s="11">
        <f t="shared" si="28"/>
        <v>9</v>
      </c>
      <c r="F508" s="4">
        <f t="shared" si="29"/>
        <v>2018</v>
      </c>
      <c r="G508" t="s">
        <v>25</v>
      </c>
      <c r="H508" s="4" t="s">
        <v>2457</v>
      </c>
      <c r="I508" s="4" t="str">
        <f t="shared" si="31"/>
        <v>k</v>
      </c>
      <c r="J508" s="4">
        <v>22.9</v>
      </c>
      <c r="K508" s="4" t="s">
        <v>924</v>
      </c>
      <c r="L508" s="4">
        <v>0</v>
      </c>
      <c r="M508" s="4" t="s">
        <v>1476</v>
      </c>
      <c r="N508" s="11" t="s">
        <v>2451</v>
      </c>
      <c r="R508" t="s">
        <v>2458</v>
      </c>
      <c r="T508" t="s">
        <v>1296</v>
      </c>
    </row>
    <row r="509" spans="1:20">
      <c r="A509" t="s">
        <v>2450</v>
      </c>
      <c r="B509" t="s">
        <v>1291</v>
      </c>
      <c r="C509" t="s">
        <v>74</v>
      </c>
      <c r="D509" s="39" t="s">
        <v>1582</v>
      </c>
      <c r="E509" s="11">
        <f t="shared" si="28"/>
        <v>5</v>
      </c>
      <c r="F509" s="4">
        <f t="shared" si="29"/>
        <v>2019</v>
      </c>
      <c r="G509" t="s">
        <v>25</v>
      </c>
      <c r="H509" s="4" t="s">
        <v>682</v>
      </c>
      <c r="I509" s="4" t="str">
        <f t="shared" si="31"/>
        <v>k</v>
      </c>
      <c r="J509" s="4">
        <v>23.7</v>
      </c>
      <c r="K509" s="4" t="s">
        <v>1160</v>
      </c>
      <c r="L509" s="4">
        <v>0</v>
      </c>
      <c r="M509" s="4" t="s">
        <v>1591</v>
      </c>
      <c r="N509" s="11" t="s">
        <v>2451</v>
      </c>
      <c r="Q509" t="s">
        <v>2459</v>
      </c>
      <c r="R509" t="s">
        <v>2460</v>
      </c>
      <c r="T509" t="s">
        <v>1296</v>
      </c>
    </row>
    <row r="510" spans="1:20">
      <c r="A510" t="s">
        <v>2450</v>
      </c>
      <c r="B510" t="s">
        <v>1291</v>
      </c>
      <c r="C510" t="s">
        <v>74</v>
      </c>
      <c r="D510" s="39" t="s">
        <v>1992</v>
      </c>
      <c r="E510" s="11">
        <f t="shared" si="28"/>
        <v>5</v>
      </c>
      <c r="F510" s="4">
        <f t="shared" si="29"/>
        <v>2021</v>
      </c>
      <c r="G510" t="s">
        <v>25</v>
      </c>
      <c r="H510" s="4">
        <v>10.7</v>
      </c>
      <c r="I510" s="4" t="str">
        <f t="shared" si="31"/>
        <v>k</v>
      </c>
      <c r="J510" s="4">
        <v>27.7</v>
      </c>
      <c r="K510" s="4" t="s">
        <v>206</v>
      </c>
      <c r="L510" s="4">
        <v>0</v>
      </c>
      <c r="M510" s="4" t="s">
        <v>1666</v>
      </c>
      <c r="N510" s="11" t="s">
        <v>2451</v>
      </c>
      <c r="R510" t="s">
        <v>2461</v>
      </c>
    </row>
    <row r="511" spans="1:20">
      <c r="A511" s="9" t="s">
        <v>2450</v>
      </c>
      <c r="B511" t="s">
        <v>1291</v>
      </c>
      <c r="C511" t="s">
        <v>74</v>
      </c>
      <c r="D511" s="39" t="s">
        <v>1491</v>
      </c>
      <c r="E511" s="11">
        <f t="shared" si="28"/>
        <v>4</v>
      </c>
      <c r="F511" s="4">
        <f t="shared" si="29"/>
        <v>2024</v>
      </c>
      <c r="G511" t="s">
        <v>25</v>
      </c>
      <c r="H511" s="4" t="s">
        <v>717</v>
      </c>
      <c r="I511" s="4" t="str">
        <f t="shared" si="31"/>
        <v>k</v>
      </c>
      <c r="J511" s="4">
        <v>33.5</v>
      </c>
      <c r="K511" s="4" t="s">
        <v>2462</v>
      </c>
      <c r="L511" s="4">
        <v>0</v>
      </c>
      <c r="M511" s="4" t="s">
        <v>2463</v>
      </c>
      <c r="N511" s="11" t="s">
        <v>2451</v>
      </c>
      <c r="R511" t="s">
        <v>2464</v>
      </c>
    </row>
    <row r="512" spans="1:20">
      <c r="A512" t="s">
        <v>2450</v>
      </c>
      <c r="B512" s="4" t="s">
        <v>1291</v>
      </c>
      <c r="C512" s="4" t="s">
        <v>74</v>
      </c>
      <c r="D512" s="39" t="s">
        <v>1793</v>
      </c>
      <c r="E512" s="11">
        <f t="shared" si="28"/>
        <v>4</v>
      </c>
      <c r="F512" s="4">
        <f t="shared" si="29"/>
        <v>2026</v>
      </c>
      <c r="G512" s="4" t="s">
        <v>25</v>
      </c>
      <c r="H512" s="4">
        <v>14.6</v>
      </c>
      <c r="I512" s="4" t="str">
        <f t="shared" si="31"/>
        <v>k</v>
      </c>
      <c r="J512" s="4">
        <v>35</v>
      </c>
      <c r="K512" s="4">
        <v>46.1</v>
      </c>
      <c r="L512" s="4">
        <v>0</v>
      </c>
      <c r="M512" s="4">
        <v>1783</v>
      </c>
      <c r="N512" s="11" t="s">
        <v>2451</v>
      </c>
      <c r="R512" s="4" t="s">
        <v>1471</v>
      </c>
    </row>
    <row r="513" spans="1:20">
      <c r="A513" t="s">
        <v>2465</v>
      </c>
      <c r="B513" t="s">
        <v>1291</v>
      </c>
      <c r="C513" t="s">
        <v>20</v>
      </c>
      <c r="D513" s="39" t="s">
        <v>1556</v>
      </c>
      <c r="E513" s="11">
        <f t="shared" si="28"/>
        <v>5</v>
      </c>
      <c r="F513" s="4">
        <f t="shared" si="29"/>
        <v>2010</v>
      </c>
      <c r="G513" t="s">
        <v>25</v>
      </c>
      <c r="H513" s="13">
        <v>2.7</v>
      </c>
      <c r="I513" s="4" t="str">
        <f t="shared" si="31"/>
        <v>k</v>
      </c>
      <c r="J513" s="4">
        <v>14.5</v>
      </c>
      <c r="K513" s="4" t="s">
        <v>488</v>
      </c>
      <c r="L513" s="4">
        <v>0</v>
      </c>
      <c r="M513" s="4" t="s">
        <v>2163</v>
      </c>
      <c r="N513" s="11" t="s">
        <v>2466</v>
      </c>
      <c r="R513" t="s">
        <v>2467</v>
      </c>
      <c r="S513" t="s">
        <v>2468</v>
      </c>
      <c r="T513" t="s">
        <v>1296</v>
      </c>
    </row>
    <row r="514" spans="1:20">
      <c r="A514" t="s">
        <v>2465</v>
      </c>
      <c r="B514" t="s">
        <v>1291</v>
      </c>
      <c r="C514" t="s">
        <v>74</v>
      </c>
      <c r="D514" s="39" t="s">
        <v>1435</v>
      </c>
      <c r="E514" s="11">
        <f t="shared" ref="E514:E577" si="32">MONTH(D514)</f>
        <v>5</v>
      </c>
      <c r="F514" s="4">
        <f t="shared" ref="F514:F577" si="33">YEAR(D514)</f>
        <v>2015</v>
      </c>
      <c r="G514" t="s">
        <v>25</v>
      </c>
      <c r="H514" s="4">
        <v>6.7</v>
      </c>
      <c r="I514" s="4" t="str">
        <f t="shared" si="31"/>
        <v>k</v>
      </c>
      <c r="J514" s="4">
        <v>24.5</v>
      </c>
      <c r="K514" s="4" t="s">
        <v>924</v>
      </c>
      <c r="L514" s="4">
        <v>0</v>
      </c>
      <c r="M514" s="4" t="s">
        <v>2469</v>
      </c>
      <c r="N514" s="11" t="s">
        <v>2466</v>
      </c>
      <c r="R514" t="s">
        <v>2470</v>
      </c>
      <c r="T514" t="s">
        <v>1296</v>
      </c>
    </row>
    <row r="515" spans="1:20">
      <c r="A515" t="s">
        <v>2465</v>
      </c>
      <c r="B515" t="s">
        <v>1291</v>
      </c>
      <c r="C515" t="s">
        <v>74</v>
      </c>
      <c r="D515" s="39" t="s">
        <v>1455</v>
      </c>
      <c r="E515" s="11">
        <f t="shared" si="32"/>
        <v>5</v>
      </c>
      <c r="F515" s="4">
        <f t="shared" si="33"/>
        <v>2017</v>
      </c>
      <c r="G515" t="s">
        <v>25</v>
      </c>
      <c r="H515" s="4">
        <v>8.6999999999999993</v>
      </c>
      <c r="I515" s="4" t="str">
        <f t="shared" si="31"/>
        <v>k</v>
      </c>
      <c r="J515" s="4">
        <v>26.6</v>
      </c>
      <c r="K515" s="4" t="s">
        <v>958</v>
      </c>
      <c r="L515" s="4">
        <v>0</v>
      </c>
      <c r="M515" s="4" t="s">
        <v>1433</v>
      </c>
      <c r="N515" s="11" t="s">
        <v>2466</v>
      </c>
      <c r="R515" t="s">
        <v>2471</v>
      </c>
      <c r="T515" t="s">
        <v>1296</v>
      </c>
    </row>
    <row r="516" spans="1:20">
      <c r="A516" t="s">
        <v>2465</v>
      </c>
      <c r="B516" s="4" t="s">
        <v>1291</v>
      </c>
      <c r="C516" s="4" t="s">
        <v>74</v>
      </c>
      <c r="D516" s="39" t="s">
        <v>1553</v>
      </c>
      <c r="E516" s="11">
        <f t="shared" si="32"/>
        <v>4</v>
      </c>
      <c r="F516" s="4">
        <f t="shared" si="33"/>
        <v>2026</v>
      </c>
      <c r="G516" s="4" t="s">
        <v>25</v>
      </c>
      <c r="H516" s="4">
        <v>18.600000000000001</v>
      </c>
      <c r="I516" s="4" t="str">
        <f t="shared" si="31"/>
        <v>k</v>
      </c>
      <c r="J516" s="4">
        <v>40</v>
      </c>
      <c r="K516" s="4">
        <v>48.5</v>
      </c>
      <c r="L516" s="4">
        <v>0</v>
      </c>
      <c r="M516" s="4">
        <v>2420</v>
      </c>
      <c r="N516" s="11" t="s">
        <v>2466</v>
      </c>
      <c r="R516" s="4" t="s">
        <v>1471</v>
      </c>
    </row>
    <row r="517" spans="1:20">
      <c r="A517" t="s">
        <v>2472</v>
      </c>
      <c r="B517" t="s">
        <v>1291</v>
      </c>
      <c r="C517" t="s">
        <v>20</v>
      </c>
      <c r="D517" s="39" t="s">
        <v>1561</v>
      </c>
      <c r="E517" s="11">
        <f t="shared" si="32"/>
        <v>5</v>
      </c>
      <c r="F517" s="4">
        <f t="shared" si="33"/>
        <v>2011</v>
      </c>
      <c r="G517" t="s">
        <v>103</v>
      </c>
      <c r="H517" s="4" t="s">
        <v>654</v>
      </c>
      <c r="I517" s="4" t="str">
        <f t="shared" si="31"/>
        <v>k</v>
      </c>
      <c r="J517" s="4">
        <v>18</v>
      </c>
      <c r="K517" s="4" t="s">
        <v>2473</v>
      </c>
      <c r="L517" s="4">
        <v>0</v>
      </c>
      <c r="M517" s="4" t="s">
        <v>2474</v>
      </c>
      <c r="R517" t="s">
        <v>2475</v>
      </c>
      <c r="T517" t="s">
        <v>1296</v>
      </c>
    </row>
    <row r="518" spans="1:20">
      <c r="A518" t="s">
        <v>2476</v>
      </c>
      <c r="B518" t="s">
        <v>1291</v>
      </c>
      <c r="C518" t="s">
        <v>20</v>
      </c>
      <c r="D518" s="39" t="s">
        <v>1556</v>
      </c>
      <c r="E518" s="11">
        <f t="shared" si="32"/>
        <v>5</v>
      </c>
      <c r="F518" s="4">
        <f t="shared" si="33"/>
        <v>2010</v>
      </c>
      <c r="G518" t="s">
        <v>21</v>
      </c>
      <c r="H518" s="4" t="s">
        <v>1539</v>
      </c>
      <c r="I518" s="4" t="str">
        <f t="shared" si="31"/>
        <v>k</v>
      </c>
      <c r="J518" s="4">
        <v>13.2</v>
      </c>
      <c r="K518" s="4" t="s">
        <v>104</v>
      </c>
      <c r="L518" s="4">
        <v>0</v>
      </c>
      <c r="M518" s="4" t="s">
        <v>2477</v>
      </c>
      <c r="N518" s="11" t="s">
        <v>2478</v>
      </c>
      <c r="R518" t="s">
        <v>2479</v>
      </c>
      <c r="T518" t="s">
        <v>1296</v>
      </c>
    </row>
    <row r="519" spans="1:20">
      <c r="A519" t="s">
        <v>2476</v>
      </c>
      <c r="B519" t="s">
        <v>1291</v>
      </c>
      <c r="C519" t="s">
        <v>74</v>
      </c>
      <c r="D519" s="39" t="s">
        <v>1396</v>
      </c>
      <c r="E519" s="11">
        <f t="shared" si="32"/>
        <v>5</v>
      </c>
      <c r="F519" s="4">
        <f t="shared" si="33"/>
        <v>2011</v>
      </c>
      <c r="G519" t="s">
        <v>21</v>
      </c>
      <c r="H519" s="4" t="s">
        <v>1444</v>
      </c>
      <c r="I519" s="4" t="str">
        <f t="shared" si="31"/>
        <v>k</v>
      </c>
      <c r="J519" s="4">
        <v>14.9</v>
      </c>
      <c r="K519" s="4" t="s">
        <v>388</v>
      </c>
      <c r="L519" s="4">
        <v>0</v>
      </c>
      <c r="M519" s="4" t="s">
        <v>2163</v>
      </c>
      <c r="N519" s="11" t="s">
        <v>2478</v>
      </c>
      <c r="R519" t="s">
        <v>2480</v>
      </c>
      <c r="T519" t="s">
        <v>1296</v>
      </c>
    </row>
    <row r="520" spans="1:20">
      <c r="A520" t="s">
        <v>2476</v>
      </c>
      <c r="B520" t="s">
        <v>1291</v>
      </c>
      <c r="C520" t="s">
        <v>74</v>
      </c>
      <c r="D520" s="39" t="s">
        <v>1586</v>
      </c>
      <c r="E520" s="11">
        <f t="shared" si="32"/>
        <v>5</v>
      </c>
      <c r="F520" s="4">
        <f t="shared" si="33"/>
        <v>2013</v>
      </c>
      <c r="G520" t="s">
        <v>21</v>
      </c>
      <c r="H520" s="4" t="s">
        <v>1456</v>
      </c>
      <c r="I520" s="4" t="str">
        <f t="shared" si="31"/>
        <v>k</v>
      </c>
      <c r="J520" s="4">
        <v>19.399999999999999</v>
      </c>
      <c r="K520" s="4" t="s">
        <v>88</v>
      </c>
      <c r="L520" s="4">
        <v>0</v>
      </c>
      <c r="M520" s="4" t="s">
        <v>2481</v>
      </c>
      <c r="N520" s="11" t="s">
        <v>2478</v>
      </c>
      <c r="R520" t="s">
        <v>2191</v>
      </c>
      <c r="T520" t="s">
        <v>1296</v>
      </c>
    </row>
    <row r="521" spans="1:20">
      <c r="A521" t="s">
        <v>2476</v>
      </c>
      <c r="B521" t="s">
        <v>1291</v>
      </c>
      <c r="C521" t="s">
        <v>74</v>
      </c>
      <c r="D521" s="39" t="s">
        <v>1356</v>
      </c>
      <c r="E521" s="11">
        <f t="shared" si="32"/>
        <v>5</v>
      </c>
      <c r="F521" s="4">
        <f t="shared" si="33"/>
        <v>2015</v>
      </c>
      <c r="G521" t="s">
        <v>21</v>
      </c>
      <c r="H521" s="4" t="s">
        <v>482</v>
      </c>
      <c r="I521" s="4" t="str">
        <f t="shared" si="31"/>
        <v>k</v>
      </c>
      <c r="J521" s="4">
        <v>23.2</v>
      </c>
      <c r="K521" s="4" t="s">
        <v>814</v>
      </c>
      <c r="L521" s="4">
        <v>0</v>
      </c>
      <c r="M521" s="4" t="s">
        <v>1350</v>
      </c>
      <c r="N521" s="11" t="s">
        <v>2478</v>
      </c>
      <c r="R521" t="s">
        <v>2482</v>
      </c>
      <c r="T521" t="s">
        <v>1296</v>
      </c>
    </row>
    <row r="522" spans="1:20">
      <c r="A522" t="s">
        <v>2476</v>
      </c>
      <c r="B522" t="s">
        <v>1291</v>
      </c>
      <c r="C522" t="s">
        <v>74</v>
      </c>
      <c r="D522" s="39" t="s">
        <v>1349</v>
      </c>
      <c r="E522" s="11">
        <f t="shared" si="32"/>
        <v>5</v>
      </c>
      <c r="F522" s="4">
        <f t="shared" si="33"/>
        <v>2016</v>
      </c>
      <c r="G522" t="s">
        <v>21</v>
      </c>
      <c r="H522" s="4" t="s">
        <v>682</v>
      </c>
      <c r="I522" s="4" t="str">
        <f t="shared" si="31"/>
        <v>k</v>
      </c>
      <c r="J522" s="4">
        <v>24.5</v>
      </c>
      <c r="K522" s="4" t="s">
        <v>127</v>
      </c>
      <c r="L522" s="4">
        <v>0</v>
      </c>
      <c r="M522" s="4" t="s">
        <v>1803</v>
      </c>
      <c r="N522" s="11" t="s">
        <v>2478</v>
      </c>
      <c r="R522" t="s">
        <v>2483</v>
      </c>
      <c r="T522" t="s">
        <v>1296</v>
      </c>
    </row>
    <row r="523" spans="1:20">
      <c r="A523" t="s">
        <v>2476</v>
      </c>
      <c r="B523" t="s">
        <v>1291</v>
      </c>
      <c r="C523" t="s">
        <v>74</v>
      </c>
      <c r="D523" s="39" t="s">
        <v>1455</v>
      </c>
      <c r="E523" s="11">
        <f t="shared" si="32"/>
        <v>5</v>
      </c>
      <c r="F523" s="4">
        <f t="shared" si="33"/>
        <v>2017</v>
      </c>
      <c r="G523" t="s">
        <v>21</v>
      </c>
      <c r="H523" s="4" t="s">
        <v>57</v>
      </c>
      <c r="I523" s="4" t="str">
        <f t="shared" si="31"/>
        <v>k</v>
      </c>
      <c r="J523" s="4">
        <v>26</v>
      </c>
      <c r="K523" s="4" t="s">
        <v>49</v>
      </c>
      <c r="L523" s="4">
        <v>0</v>
      </c>
      <c r="M523" s="4" t="s">
        <v>1797</v>
      </c>
      <c r="N523" s="11" t="s">
        <v>2478</v>
      </c>
      <c r="R523" t="s">
        <v>2484</v>
      </c>
      <c r="T523" t="s">
        <v>1296</v>
      </c>
    </row>
    <row r="524" spans="1:20">
      <c r="A524" t="s">
        <v>2476</v>
      </c>
      <c r="B524" t="s">
        <v>1291</v>
      </c>
      <c r="C524" t="s">
        <v>74</v>
      </c>
      <c r="D524" s="39" t="s">
        <v>1574</v>
      </c>
      <c r="E524" s="11">
        <f t="shared" si="32"/>
        <v>6</v>
      </c>
      <c r="F524" s="4">
        <f t="shared" si="33"/>
        <v>2018</v>
      </c>
      <c r="G524" t="s">
        <v>21</v>
      </c>
      <c r="H524" s="4" t="s">
        <v>477</v>
      </c>
      <c r="I524" s="4" t="str">
        <f t="shared" si="31"/>
        <v>k</v>
      </c>
      <c r="J524" s="4">
        <v>26.5</v>
      </c>
      <c r="K524" s="4" t="s">
        <v>378</v>
      </c>
      <c r="L524" s="4">
        <v>0</v>
      </c>
      <c r="M524" s="4" t="s">
        <v>2485</v>
      </c>
      <c r="N524" s="11" t="s">
        <v>2478</v>
      </c>
      <c r="Q524" t="s">
        <v>2486</v>
      </c>
      <c r="R524" t="s">
        <v>2487</v>
      </c>
      <c r="T524" t="s">
        <v>1296</v>
      </c>
    </row>
    <row r="525" spans="1:20">
      <c r="A525" t="s">
        <v>2488</v>
      </c>
      <c r="B525" t="s">
        <v>1291</v>
      </c>
      <c r="C525" t="s">
        <v>20</v>
      </c>
      <c r="D525" s="39" t="s">
        <v>2199</v>
      </c>
      <c r="E525" s="11">
        <f t="shared" si="32"/>
        <v>5</v>
      </c>
      <c r="F525" s="4">
        <f t="shared" si="33"/>
        <v>2011</v>
      </c>
      <c r="G525" t="s">
        <v>21</v>
      </c>
      <c r="H525" s="4" t="s">
        <v>1456</v>
      </c>
      <c r="I525" s="4" t="str">
        <f t="shared" si="31"/>
        <v>k</v>
      </c>
      <c r="J525" s="4">
        <v>16.8</v>
      </c>
      <c r="K525" s="4" t="s">
        <v>275</v>
      </c>
      <c r="L525" s="4">
        <v>0</v>
      </c>
      <c r="M525" s="4" t="s">
        <v>1562</v>
      </c>
      <c r="N525" s="11" t="s">
        <v>2489</v>
      </c>
      <c r="R525" t="s">
        <v>2490</v>
      </c>
      <c r="T525" t="s">
        <v>1296</v>
      </c>
    </row>
    <row r="526" spans="1:20">
      <c r="A526" t="s">
        <v>2488</v>
      </c>
      <c r="B526" t="s">
        <v>1291</v>
      </c>
      <c r="C526" t="s">
        <v>74</v>
      </c>
      <c r="D526" s="39" t="s">
        <v>1590</v>
      </c>
      <c r="E526" s="11">
        <f t="shared" si="32"/>
        <v>5</v>
      </c>
      <c r="F526" s="4">
        <f t="shared" si="33"/>
        <v>2016</v>
      </c>
      <c r="G526" t="s">
        <v>21</v>
      </c>
      <c r="H526" s="4" t="s">
        <v>477</v>
      </c>
      <c r="I526" s="4" t="str">
        <f t="shared" si="31"/>
        <v>k</v>
      </c>
      <c r="J526" s="4">
        <v>23</v>
      </c>
      <c r="K526" s="4" t="s">
        <v>718</v>
      </c>
      <c r="L526" s="4">
        <v>0</v>
      </c>
      <c r="M526" s="4" t="s">
        <v>2491</v>
      </c>
      <c r="N526" s="11" t="s">
        <v>2489</v>
      </c>
      <c r="Q526">
        <v>41</v>
      </c>
      <c r="R526" t="s">
        <v>2492</v>
      </c>
      <c r="T526" t="s">
        <v>1296</v>
      </c>
    </row>
    <row r="527" spans="1:20">
      <c r="A527" t="s">
        <v>2488</v>
      </c>
      <c r="B527" t="s">
        <v>1291</v>
      </c>
      <c r="C527" t="s">
        <v>74</v>
      </c>
      <c r="D527" s="39" t="s">
        <v>877</v>
      </c>
      <c r="E527" s="11">
        <f t="shared" si="32"/>
        <v>6</v>
      </c>
      <c r="F527" s="4">
        <f t="shared" si="33"/>
        <v>2016</v>
      </c>
      <c r="G527" t="s">
        <v>21</v>
      </c>
      <c r="H527" s="4" t="s">
        <v>474</v>
      </c>
      <c r="I527" s="4" t="str">
        <f t="shared" si="31"/>
        <v>k</v>
      </c>
      <c r="J527" s="4">
        <v>23.5</v>
      </c>
      <c r="K527" s="4" t="s">
        <v>831</v>
      </c>
      <c r="L527" s="4">
        <v>0</v>
      </c>
      <c r="M527" s="4" t="s">
        <v>2493</v>
      </c>
      <c r="N527" s="11" t="s">
        <v>2489</v>
      </c>
      <c r="Q527" t="s">
        <v>2494</v>
      </c>
      <c r="R527" t="s">
        <v>2495</v>
      </c>
      <c r="T527" t="s">
        <v>1296</v>
      </c>
    </row>
    <row r="528" spans="1:20">
      <c r="A528" t="s">
        <v>2488</v>
      </c>
      <c r="B528" t="s">
        <v>1291</v>
      </c>
      <c r="C528" t="s">
        <v>74</v>
      </c>
      <c r="D528" s="39" t="s">
        <v>1455</v>
      </c>
      <c r="E528" s="11">
        <f t="shared" si="32"/>
        <v>5</v>
      </c>
      <c r="F528" s="4">
        <f t="shared" si="33"/>
        <v>2017</v>
      </c>
      <c r="G528" t="s">
        <v>21</v>
      </c>
      <c r="H528" s="4" t="s">
        <v>496</v>
      </c>
      <c r="I528" s="4" t="str">
        <f t="shared" si="31"/>
        <v>k</v>
      </c>
      <c r="J528" s="4">
        <v>24.2</v>
      </c>
      <c r="K528" s="4" t="s">
        <v>461</v>
      </c>
      <c r="L528" s="4">
        <v>0</v>
      </c>
      <c r="M528" s="4" t="s">
        <v>1463</v>
      </c>
      <c r="N528" s="11" t="s">
        <v>2489</v>
      </c>
      <c r="R528" t="s">
        <v>2496</v>
      </c>
      <c r="T528" t="s">
        <v>1296</v>
      </c>
    </row>
    <row r="529" spans="1:20">
      <c r="A529" t="s">
        <v>2488</v>
      </c>
      <c r="B529" t="s">
        <v>1291</v>
      </c>
      <c r="C529" t="s">
        <v>74</v>
      </c>
      <c r="D529" s="39" t="s">
        <v>1260</v>
      </c>
      <c r="E529" s="11">
        <f t="shared" si="32"/>
        <v>5</v>
      </c>
      <c r="F529" s="4">
        <f t="shared" si="33"/>
        <v>2024</v>
      </c>
      <c r="G529" t="s">
        <v>21</v>
      </c>
      <c r="H529" s="4" t="s">
        <v>1038</v>
      </c>
      <c r="I529" s="4" t="str">
        <f t="shared" si="31"/>
        <v>k</v>
      </c>
      <c r="J529" s="4">
        <v>27.1</v>
      </c>
      <c r="K529" s="4" t="s">
        <v>958</v>
      </c>
      <c r="L529" s="4">
        <v>0</v>
      </c>
      <c r="M529" s="4" t="s">
        <v>1430</v>
      </c>
      <c r="N529" s="11" t="s">
        <v>2489</v>
      </c>
      <c r="R529" t="s">
        <v>1469</v>
      </c>
    </row>
    <row r="530" spans="1:20">
      <c r="A530" t="s">
        <v>2488</v>
      </c>
      <c r="B530" s="4" t="s">
        <v>1291</v>
      </c>
      <c r="C530" s="17" t="s">
        <v>74</v>
      </c>
      <c r="D530" s="39" t="s">
        <v>1480</v>
      </c>
      <c r="E530" s="11">
        <f t="shared" si="32"/>
        <v>4</v>
      </c>
      <c r="F530" s="4">
        <f t="shared" si="33"/>
        <v>2026</v>
      </c>
      <c r="G530" s="4" t="s">
        <v>21</v>
      </c>
      <c r="H530" s="4">
        <v>19.600000000000001</v>
      </c>
      <c r="I530" s="4" t="str">
        <f t="shared" ref="I530:I561" si="34">IF(ISBLANK(H530), "", "k")</f>
        <v>k</v>
      </c>
      <c r="J530" s="4">
        <v>27</v>
      </c>
      <c r="K530" s="4">
        <v>34.700000000000003</v>
      </c>
      <c r="L530" s="4">
        <v>0</v>
      </c>
      <c r="M530" s="4">
        <v>660</v>
      </c>
      <c r="N530" s="11" t="s">
        <v>2489</v>
      </c>
      <c r="R530" s="4" t="s">
        <v>2102</v>
      </c>
    </row>
    <row r="531" spans="1:20">
      <c r="A531" t="s">
        <v>2497</v>
      </c>
      <c r="B531" t="s">
        <v>1291</v>
      </c>
      <c r="C531" t="s">
        <v>20</v>
      </c>
      <c r="D531" s="39" t="s">
        <v>1556</v>
      </c>
      <c r="E531" s="11">
        <f t="shared" si="32"/>
        <v>5</v>
      </c>
      <c r="F531" s="4">
        <f t="shared" si="33"/>
        <v>2010</v>
      </c>
      <c r="G531" t="s">
        <v>25</v>
      </c>
      <c r="I531" s="4" t="str">
        <f t="shared" si="34"/>
        <v/>
      </c>
      <c r="J531" s="4">
        <v>20</v>
      </c>
      <c r="K531" s="4" t="s">
        <v>172</v>
      </c>
      <c r="L531" s="4">
        <v>0</v>
      </c>
      <c r="M531" s="4" t="s">
        <v>2498</v>
      </c>
      <c r="N531" s="11" t="s">
        <v>2499</v>
      </c>
      <c r="R531" t="s">
        <v>2500</v>
      </c>
      <c r="T531" t="s">
        <v>1296</v>
      </c>
    </row>
    <row r="532" spans="1:20">
      <c r="A532" t="s">
        <v>2497</v>
      </c>
      <c r="B532" t="s">
        <v>1291</v>
      </c>
      <c r="C532" t="s">
        <v>74</v>
      </c>
      <c r="D532" s="39" t="s">
        <v>1349</v>
      </c>
      <c r="E532" s="11">
        <f t="shared" si="32"/>
        <v>5</v>
      </c>
      <c r="F532" s="4">
        <f t="shared" si="33"/>
        <v>2016</v>
      </c>
      <c r="G532" t="s">
        <v>25</v>
      </c>
      <c r="I532" s="4" t="str">
        <f t="shared" si="34"/>
        <v/>
      </c>
      <c r="J532" s="4">
        <v>24.2</v>
      </c>
      <c r="K532" s="4" t="s">
        <v>591</v>
      </c>
      <c r="L532" s="4">
        <v>0</v>
      </c>
      <c r="M532" s="4" t="s">
        <v>2501</v>
      </c>
      <c r="N532" s="11" t="s">
        <v>2499</v>
      </c>
      <c r="R532" t="s">
        <v>2502</v>
      </c>
      <c r="T532" t="s">
        <v>1296</v>
      </c>
    </row>
    <row r="533" spans="1:20">
      <c r="A533" t="s">
        <v>2497</v>
      </c>
      <c r="B533" t="s">
        <v>1291</v>
      </c>
      <c r="C533" t="s">
        <v>74</v>
      </c>
      <c r="D533" s="39" t="s">
        <v>1455</v>
      </c>
      <c r="E533" s="11">
        <f t="shared" si="32"/>
        <v>5</v>
      </c>
      <c r="F533" s="4">
        <f t="shared" si="33"/>
        <v>2017</v>
      </c>
      <c r="G533" t="s">
        <v>25</v>
      </c>
      <c r="I533" s="4" t="str">
        <f t="shared" si="34"/>
        <v/>
      </c>
      <c r="J533" s="4">
        <v>25.8</v>
      </c>
      <c r="K533" s="4" t="s">
        <v>1140</v>
      </c>
      <c r="L533" s="4">
        <v>0</v>
      </c>
      <c r="M533" s="4" t="s">
        <v>1623</v>
      </c>
      <c r="N533" s="11" t="s">
        <v>2499</v>
      </c>
      <c r="R533" t="s">
        <v>2503</v>
      </c>
      <c r="T533" t="s">
        <v>1296</v>
      </c>
    </row>
    <row r="534" spans="1:20">
      <c r="A534" t="s">
        <v>2497</v>
      </c>
      <c r="B534" t="s">
        <v>1291</v>
      </c>
      <c r="C534" t="s">
        <v>74</v>
      </c>
      <c r="D534" s="39" t="s">
        <v>2079</v>
      </c>
      <c r="E534" s="11">
        <f t="shared" si="32"/>
        <v>6</v>
      </c>
      <c r="F534" s="4">
        <f t="shared" si="33"/>
        <v>2018</v>
      </c>
      <c r="G534" t="s">
        <v>25</v>
      </c>
      <c r="I534" s="4" t="str">
        <f t="shared" si="34"/>
        <v/>
      </c>
      <c r="J534" s="4">
        <v>28.6</v>
      </c>
      <c r="K534" s="4" t="s">
        <v>479</v>
      </c>
      <c r="L534" s="4">
        <v>0</v>
      </c>
      <c r="M534" s="4" t="s">
        <v>2504</v>
      </c>
      <c r="N534" s="11" t="s">
        <v>2499</v>
      </c>
      <c r="Q534" t="s">
        <v>2505</v>
      </c>
      <c r="R534" t="s">
        <v>2506</v>
      </c>
      <c r="T534" t="s">
        <v>1296</v>
      </c>
    </row>
    <row r="535" spans="1:20">
      <c r="A535" t="s">
        <v>2497</v>
      </c>
      <c r="B535" t="s">
        <v>1291</v>
      </c>
      <c r="C535" t="s">
        <v>74</v>
      </c>
      <c r="D535" s="39" t="s">
        <v>2440</v>
      </c>
      <c r="E535" s="11">
        <f t="shared" si="32"/>
        <v>9</v>
      </c>
      <c r="F535" s="4">
        <f t="shared" si="33"/>
        <v>2018</v>
      </c>
      <c r="G535" t="s">
        <v>25</v>
      </c>
      <c r="I535" s="4" t="str">
        <f t="shared" si="34"/>
        <v/>
      </c>
      <c r="J535" s="4">
        <v>27.1</v>
      </c>
      <c r="K535" s="4" t="s">
        <v>436</v>
      </c>
      <c r="L535" s="4">
        <v>0</v>
      </c>
      <c r="M535" s="4" t="s">
        <v>1528</v>
      </c>
      <c r="N535" s="11" t="s">
        <v>2499</v>
      </c>
      <c r="R535" t="s">
        <v>2507</v>
      </c>
      <c r="T535" t="s">
        <v>1296</v>
      </c>
    </row>
    <row r="536" spans="1:20">
      <c r="A536" t="s">
        <v>2497</v>
      </c>
      <c r="B536" t="s">
        <v>1291</v>
      </c>
      <c r="C536" t="s">
        <v>74</v>
      </c>
      <c r="D536" s="39" t="s">
        <v>1582</v>
      </c>
      <c r="E536" s="11">
        <f t="shared" si="32"/>
        <v>5</v>
      </c>
      <c r="F536" s="4">
        <f t="shared" si="33"/>
        <v>2019</v>
      </c>
      <c r="G536" t="s">
        <v>25</v>
      </c>
      <c r="I536" s="4" t="str">
        <f t="shared" si="34"/>
        <v/>
      </c>
      <c r="J536" s="4">
        <v>29.5</v>
      </c>
      <c r="K536" s="4" t="s">
        <v>690</v>
      </c>
      <c r="L536" s="4">
        <v>0</v>
      </c>
      <c r="M536" s="4" t="s">
        <v>2508</v>
      </c>
      <c r="N536" s="11" t="s">
        <v>2499</v>
      </c>
      <c r="Q536" t="s">
        <v>2509</v>
      </c>
      <c r="R536" t="s">
        <v>2510</v>
      </c>
      <c r="T536" t="s">
        <v>1296</v>
      </c>
    </row>
    <row r="537" spans="1:20">
      <c r="A537" s="9" t="s">
        <v>2497</v>
      </c>
      <c r="B537" t="s">
        <v>1291</v>
      </c>
      <c r="C537" t="s">
        <v>74</v>
      </c>
      <c r="D537" s="39" t="s">
        <v>1491</v>
      </c>
      <c r="E537" s="11">
        <f t="shared" si="32"/>
        <v>4</v>
      </c>
      <c r="F537" s="4">
        <f t="shared" si="33"/>
        <v>2024</v>
      </c>
      <c r="G537" t="s">
        <v>25</v>
      </c>
      <c r="I537" s="4" t="str">
        <f t="shared" si="34"/>
        <v/>
      </c>
      <c r="J537" s="4">
        <v>39.1</v>
      </c>
      <c r="K537" s="4" t="s">
        <v>123</v>
      </c>
      <c r="L537" s="4">
        <v>0</v>
      </c>
      <c r="M537" s="4" t="s">
        <v>2064</v>
      </c>
      <c r="N537" s="11" t="s">
        <v>2499</v>
      </c>
      <c r="R537" t="s">
        <v>2511</v>
      </c>
    </row>
    <row r="538" spans="1:20">
      <c r="A538" t="s">
        <v>2497</v>
      </c>
      <c r="B538" s="4" t="s">
        <v>1291</v>
      </c>
      <c r="C538" s="17" t="s">
        <v>74</v>
      </c>
      <c r="D538" s="39" t="s">
        <v>1480</v>
      </c>
      <c r="E538" s="11">
        <f t="shared" si="32"/>
        <v>4</v>
      </c>
      <c r="F538" s="4">
        <f t="shared" si="33"/>
        <v>2026</v>
      </c>
      <c r="G538" s="4" t="s">
        <v>25</v>
      </c>
      <c r="H538" s="4">
        <v>21.6</v>
      </c>
      <c r="I538" s="4" t="str">
        <f t="shared" si="34"/>
        <v>k</v>
      </c>
      <c r="J538" s="4">
        <v>40</v>
      </c>
      <c r="K538" s="4">
        <v>45.1</v>
      </c>
      <c r="L538" s="4">
        <v>0</v>
      </c>
      <c r="M538" s="4">
        <v>2550</v>
      </c>
      <c r="N538" s="11" t="s">
        <v>2499</v>
      </c>
      <c r="R538" s="4" t="s">
        <v>2512</v>
      </c>
    </row>
    <row r="539" spans="1:20">
      <c r="A539" t="s">
        <v>2513</v>
      </c>
      <c r="B539" t="s">
        <v>1291</v>
      </c>
      <c r="C539" t="s">
        <v>20</v>
      </c>
      <c r="D539" s="39" t="s">
        <v>2199</v>
      </c>
      <c r="E539" s="11">
        <f t="shared" si="32"/>
        <v>5</v>
      </c>
      <c r="F539" s="4">
        <f t="shared" si="33"/>
        <v>2011</v>
      </c>
      <c r="G539" t="s">
        <v>103</v>
      </c>
      <c r="H539" s="4" t="s">
        <v>654</v>
      </c>
      <c r="I539" s="4" t="str">
        <f t="shared" si="34"/>
        <v>k</v>
      </c>
      <c r="J539" s="4">
        <v>18</v>
      </c>
      <c r="K539" s="4" t="s">
        <v>285</v>
      </c>
      <c r="L539" s="4">
        <v>0</v>
      </c>
      <c r="M539" s="4" t="s">
        <v>2514</v>
      </c>
      <c r="N539" s="11" t="s">
        <v>2515</v>
      </c>
      <c r="R539" t="s">
        <v>2516</v>
      </c>
      <c r="T539" t="s">
        <v>1296</v>
      </c>
    </row>
    <row r="540" spans="1:20">
      <c r="A540" t="s">
        <v>2513</v>
      </c>
      <c r="B540" t="s">
        <v>1291</v>
      </c>
      <c r="C540" t="s">
        <v>74</v>
      </c>
      <c r="D540" s="39" t="s">
        <v>1349</v>
      </c>
      <c r="E540" s="11">
        <f t="shared" si="32"/>
        <v>5</v>
      </c>
      <c r="F540" s="4">
        <f t="shared" si="33"/>
        <v>2016</v>
      </c>
      <c r="G540" t="s">
        <v>21</v>
      </c>
      <c r="H540" s="4" t="s">
        <v>496</v>
      </c>
      <c r="I540" s="4" t="str">
        <f t="shared" si="34"/>
        <v>k</v>
      </c>
      <c r="J540" s="4">
        <v>26.1</v>
      </c>
      <c r="K540" s="4" t="s">
        <v>154</v>
      </c>
      <c r="L540" s="4">
        <v>0</v>
      </c>
      <c r="M540" s="4" t="s">
        <v>2419</v>
      </c>
      <c r="N540" s="11" t="s">
        <v>2515</v>
      </c>
      <c r="R540" t="s">
        <v>2517</v>
      </c>
      <c r="T540" t="s">
        <v>1296</v>
      </c>
    </row>
    <row r="541" spans="1:20">
      <c r="A541" t="s">
        <v>2513</v>
      </c>
      <c r="B541" t="s">
        <v>1291</v>
      </c>
      <c r="C541" t="s">
        <v>74</v>
      </c>
      <c r="D541" s="39" t="s">
        <v>1515</v>
      </c>
      <c r="E541" s="11">
        <f t="shared" si="32"/>
        <v>5</v>
      </c>
      <c r="F541" s="4">
        <f t="shared" si="33"/>
        <v>2019</v>
      </c>
      <c r="G541" t="s">
        <v>21</v>
      </c>
      <c r="H541" s="4" t="s">
        <v>712</v>
      </c>
      <c r="I541" s="4" t="str">
        <f t="shared" si="34"/>
        <v>k</v>
      </c>
      <c r="J541" s="4">
        <v>26.1</v>
      </c>
      <c r="K541" s="4" t="s">
        <v>1072</v>
      </c>
      <c r="L541" s="4">
        <v>0</v>
      </c>
      <c r="M541" s="4" t="s">
        <v>1436</v>
      </c>
      <c r="N541" s="11" t="s">
        <v>2515</v>
      </c>
      <c r="R541" t="s">
        <v>2518</v>
      </c>
      <c r="T541" t="s">
        <v>1296</v>
      </c>
    </row>
    <row r="542" spans="1:20">
      <c r="A542" t="s">
        <v>2519</v>
      </c>
      <c r="B542" t="s">
        <v>1291</v>
      </c>
      <c r="C542" t="s">
        <v>20</v>
      </c>
      <c r="D542" s="39" t="s">
        <v>1556</v>
      </c>
      <c r="E542" s="11">
        <f t="shared" si="32"/>
        <v>5</v>
      </c>
      <c r="F542" s="4">
        <f t="shared" si="33"/>
        <v>2010</v>
      </c>
      <c r="G542" t="s">
        <v>25</v>
      </c>
      <c r="I542" s="4" t="str">
        <f t="shared" si="34"/>
        <v/>
      </c>
      <c r="J542" s="4">
        <v>20.7</v>
      </c>
      <c r="K542" s="4" t="s">
        <v>789</v>
      </c>
      <c r="L542" s="4">
        <v>0</v>
      </c>
      <c r="M542" s="4" t="s">
        <v>1473</v>
      </c>
      <c r="N542" s="11" t="s">
        <v>2520</v>
      </c>
      <c r="R542" t="s">
        <v>2521</v>
      </c>
      <c r="T542" t="s">
        <v>1296</v>
      </c>
    </row>
    <row r="543" spans="1:20">
      <c r="A543" t="s">
        <v>2519</v>
      </c>
      <c r="B543" t="s">
        <v>1291</v>
      </c>
      <c r="C543" t="s">
        <v>74</v>
      </c>
      <c r="D543" s="39" t="s">
        <v>1586</v>
      </c>
      <c r="E543" s="11">
        <f t="shared" si="32"/>
        <v>5</v>
      </c>
      <c r="F543" s="4">
        <f t="shared" si="33"/>
        <v>2013</v>
      </c>
      <c r="G543" t="s">
        <v>25</v>
      </c>
      <c r="I543" s="4" t="str">
        <f t="shared" si="34"/>
        <v/>
      </c>
      <c r="J543" s="4">
        <v>25.3</v>
      </c>
      <c r="K543" s="4" t="s">
        <v>369</v>
      </c>
      <c r="L543" s="4">
        <v>0</v>
      </c>
      <c r="M543" s="4" t="s">
        <v>1436</v>
      </c>
      <c r="N543" s="11" t="s">
        <v>2520</v>
      </c>
      <c r="R543" t="s">
        <v>2191</v>
      </c>
      <c r="T543" t="s">
        <v>1296</v>
      </c>
    </row>
    <row r="544" spans="1:20">
      <c r="A544" t="s">
        <v>2519</v>
      </c>
      <c r="B544" t="s">
        <v>1291</v>
      </c>
      <c r="C544" t="s">
        <v>74</v>
      </c>
      <c r="D544" s="39" t="s">
        <v>877</v>
      </c>
      <c r="E544" s="11">
        <f t="shared" si="32"/>
        <v>6</v>
      </c>
      <c r="F544" s="4">
        <f t="shared" si="33"/>
        <v>2016</v>
      </c>
      <c r="G544" t="s">
        <v>25</v>
      </c>
      <c r="I544" s="4" t="str">
        <f t="shared" si="34"/>
        <v/>
      </c>
      <c r="J544" s="4">
        <v>28.8</v>
      </c>
      <c r="K544" s="4" t="s">
        <v>690</v>
      </c>
      <c r="L544" s="4">
        <v>0</v>
      </c>
      <c r="M544" s="4" t="s">
        <v>2226</v>
      </c>
      <c r="N544" s="11" t="s">
        <v>2520</v>
      </c>
      <c r="Q544" t="s">
        <v>2522</v>
      </c>
      <c r="R544" t="s">
        <v>2523</v>
      </c>
      <c r="T544" t="s">
        <v>1296</v>
      </c>
    </row>
    <row r="545" spans="1:20">
      <c r="A545" t="s">
        <v>2519</v>
      </c>
      <c r="B545" t="s">
        <v>1291</v>
      </c>
      <c r="C545" t="s">
        <v>74</v>
      </c>
      <c r="D545" s="39" t="s">
        <v>1408</v>
      </c>
      <c r="E545" s="11">
        <f t="shared" si="32"/>
        <v>9</v>
      </c>
      <c r="F545" s="4">
        <f t="shared" si="33"/>
        <v>2016</v>
      </c>
      <c r="G545" t="s">
        <v>25</v>
      </c>
      <c r="I545" s="4" t="str">
        <f t="shared" si="34"/>
        <v/>
      </c>
      <c r="J545" s="4">
        <v>29.5</v>
      </c>
      <c r="K545" s="4" t="s">
        <v>1699</v>
      </c>
      <c r="L545" s="4">
        <v>0</v>
      </c>
      <c r="M545" s="4" t="s">
        <v>2524</v>
      </c>
      <c r="N545" s="11" t="s">
        <v>2520</v>
      </c>
      <c r="Q545" t="s">
        <v>2525</v>
      </c>
      <c r="R545" t="s">
        <v>2526</v>
      </c>
      <c r="T545" t="s">
        <v>1296</v>
      </c>
    </row>
    <row r="546" spans="1:20">
      <c r="A546" t="s">
        <v>2519</v>
      </c>
      <c r="B546" t="s">
        <v>1291</v>
      </c>
      <c r="C546" t="s">
        <v>74</v>
      </c>
      <c r="D546" s="39" t="s">
        <v>1104</v>
      </c>
      <c r="E546" s="11">
        <f t="shared" si="32"/>
        <v>5</v>
      </c>
      <c r="F546" s="4">
        <f t="shared" si="33"/>
        <v>2017</v>
      </c>
      <c r="G546" t="s">
        <v>25</v>
      </c>
      <c r="I546" s="4" t="str">
        <f t="shared" si="34"/>
        <v/>
      </c>
      <c r="J546" s="4">
        <v>30</v>
      </c>
      <c r="K546" s="4" t="s">
        <v>1246</v>
      </c>
      <c r="L546" s="4">
        <v>0</v>
      </c>
      <c r="M546" s="4" t="s">
        <v>1681</v>
      </c>
      <c r="N546" s="11" t="s">
        <v>2520</v>
      </c>
      <c r="Q546" t="s">
        <v>2527</v>
      </c>
      <c r="R546" t="s">
        <v>2528</v>
      </c>
      <c r="T546" t="s">
        <v>1296</v>
      </c>
    </row>
    <row r="547" spans="1:20">
      <c r="A547" t="s">
        <v>2519</v>
      </c>
      <c r="B547" t="s">
        <v>1291</v>
      </c>
      <c r="C547" t="s">
        <v>74</v>
      </c>
      <c r="D547" s="39" t="s">
        <v>1440</v>
      </c>
      <c r="E547" s="11">
        <f t="shared" si="32"/>
        <v>5</v>
      </c>
      <c r="F547" s="4">
        <f t="shared" si="33"/>
        <v>2024</v>
      </c>
      <c r="G547" t="s">
        <v>25</v>
      </c>
      <c r="I547" s="4" t="str">
        <f t="shared" si="34"/>
        <v/>
      </c>
      <c r="J547" s="4">
        <v>40</v>
      </c>
      <c r="K547" s="4" t="s">
        <v>2529</v>
      </c>
      <c r="L547" s="4">
        <v>0</v>
      </c>
      <c r="M547" s="4" t="s">
        <v>2530</v>
      </c>
      <c r="N547" s="11" t="s">
        <v>2520</v>
      </c>
      <c r="R547" t="s">
        <v>2101</v>
      </c>
    </row>
    <row r="548" spans="1:20">
      <c r="A548" t="s">
        <v>2519</v>
      </c>
      <c r="B548" s="4" t="s">
        <v>1291</v>
      </c>
      <c r="C548" s="4" t="s">
        <v>74</v>
      </c>
      <c r="D548" s="39" t="s">
        <v>1793</v>
      </c>
      <c r="E548" s="11">
        <f t="shared" si="32"/>
        <v>4</v>
      </c>
      <c r="F548" s="4">
        <f t="shared" si="33"/>
        <v>2026</v>
      </c>
      <c r="G548" s="4" t="s">
        <v>25</v>
      </c>
      <c r="I548" s="4" t="str">
        <f t="shared" si="34"/>
        <v/>
      </c>
      <c r="J548" s="4">
        <v>40.5</v>
      </c>
      <c r="K548" s="4">
        <v>43</v>
      </c>
      <c r="L548" s="4">
        <v>0</v>
      </c>
      <c r="M548" s="4">
        <v>3269</v>
      </c>
      <c r="R548" s="4" t="s">
        <v>2531</v>
      </c>
    </row>
    <row r="549" spans="1:20">
      <c r="A549" t="s">
        <v>2532</v>
      </c>
      <c r="B549" t="s">
        <v>1291</v>
      </c>
      <c r="C549" t="s">
        <v>20</v>
      </c>
      <c r="D549" s="39" t="s">
        <v>2533</v>
      </c>
      <c r="E549" s="11">
        <f t="shared" si="32"/>
        <v>5</v>
      </c>
      <c r="F549" s="4">
        <f t="shared" si="33"/>
        <v>2010</v>
      </c>
      <c r="G549" t="s">
        <v>21</v>
      </c>
      <c r="H549" s="4" t="s">
        <v>1456</v>
      </c>
      <c r="I549" s="4" t="str">
        <f t="shared" si="34"/>
        <v>k</v>
      </c>
      <c r="J549" s="4">
        <v>17.100000000000001</v>
      </c>
      <c r="K549" s="4" t="s">
        <v>733</v>
      </c>
      <c r="L549" s="4">
        <v>0</v>
      </c>
      <c r="M549" s="4" t="s">
        <v>2534</v>
      </c>
      <c r="R549" t="s">
        <v>2535</v>
      </c>
      <c r="T549" t="s">
        <v>1296</v>
      </c>
    </row>
    <row r="550" spans="1:20">
      <c r="A550" t="s">
        <v>2536</v>
      </c>
      <c r="B550" t="s">
        <v>1291</v>
      </c>
      <c r="C550" t="s">
        <v>20</v>
      </c>
      <c r="D550" s="39" t="s">
        <v>2199</v>
      </c>
      <c r="E550" s="11">
        <f t="shared" si="32"/>
        <v>5</v>
      </c>
      <c r="F550" s="4">
        <f t="shared" si="33"/>
        <v>2011</v>
      </c>
      <c r="G550" t="s">
        <v>103</v>
      </c>
      <c r="H550" s="4" t="s">
        <v>1536</v>
      </c>
      <c r="I550" s="4" t="str">
        <f t="shared" si="34"/>
        <v>k</v>
      </c>
      <c r="J550" s="4">
        <v>10</v>
      </c>
      <c r="K550" s="4" t="s">
        <v>2537</v>
      </c>
      <c r="L550" s="4">
        <v>0</v>
      </c>
      <c r="M550" s="4" t="s">
        <v>40</v>
      </c>
      <c r="R550" t="s">
        <v>2538</v>
      </c>
      <c r="T550" t="s">
        <v>1296</v>
      </c>
    </row>
    <row r="551" spans="1:20">
      <c r="A551" t="s">
        <v>2539</v>
      </c>
      <c r="B551" t="s">
        <v>1291</v>
      </c>
      <c r="C551" t="s">
        <v>20</v>
      </c>
      <c r="D551" s="39" t="s">
        <v>1708</v>
      </c>
      <c r="E551" s="11">
        <f t="shared" si="32"/>
        <v>3</v>
      </c>
      <c r="F551" s="4">
        <f t="shared" si="33"/>
        <v>1994</v>
      </c>
      <c r="G551" t="s">
        <v>25</v>
      </c>
      <c r="H551" s="4">
        <v>8.5</v>
      </c>
      <c r="I551" s="4" t="s">
        <v>35</v>
      </c>
      <c r="J551" s="4">
        <v>25</v>
      </c>
      <c r="K551" s="4" t="s">
        <v>683</v>
      </c>
      <c r="L551" s="4">
        <v>0</v>
      </c>
      <c r="M551" s="4" t="s">
        <v>2441</v>
      </c>
      <c r="N551" s="11" t="s">
        <v>2540</v>
      </c>
      <c r="R551" t="s">
        <v>2541</v>
      </c>
      <c r="T551" t="s">
        <v>1296</v>
      </c>
    </row>
    <row r="552" spans="1:20">
      <c r="A552" t="s">
        <v>2539</v>
      </c>
      <c r="B552" t="s">
        <v>1291</v>
      </c>
      <c r="C552" t="s">
        <v>74</v>
      </c>
      <c r="D552" s="39" t="s">
        <v>24</v>
      </c>
      <c r="E552" s="11">
        <f t="shared" si="32"/>
        <v>5</v>
      </c>
      <c r="F552" s="4">
        <f t="shared" si="33"/>
        <v>2001</v>
      </c>
      <c r="G552" t="s">
        <v>25</v>
      </c>
      <c r="H552" s="4">
        <v>15.7</v>
      </c>
      <c r="I552" s="4" t="s">
        <v>35</v>
      </c>
      <c r="J552" s="4">
        <v>28</v>
      </c>
      <c r="K552" s="4" t="s">
        <v>933</v>
      </c>
      <c r="L552" s="4">
        <v>0</v>
      </c>
      <c r="M552" s="4" t="s">
        <v>1676</v>
      </c>
      <c r="N552" s="11" t="s">
        <v>2540</v>
      </c>
      <c r="R552" t="s">
        <v>2542</v>
      </c>
      <c r="T552" t="s">
        <v>1296</v>
      </c>
    </row>
    <row r="553" spans="1:20">
      <c r="A553" t="s">
        <v>2539</v>
      </c>
      <c r="B553" t="s">
        <v>1291</v>
      </c>
      <c r="C553" t="s">
        <v>74</v>
      </c>
      <c r="D553" s="39" t="s">
        <v>1749</v>
      </c>
      <c r="E553" s="11">
        <f t="shared" si="32"/>
        <v>5</v>
      </c>
      <c r="F553" s="4">
        <f t="shared" si="33"/>
        <v>2002</v>
      </c>
      <c r="G553" t="s">
        <v>25</v>
      </c>
      <c r="H553" s="4">
        <v>16.7</v>
      </c>
      <c r="I553" s="4" t="s">
        <v>35</v>
      </c>
      <c r="J553" s="4">
        <v>29.5</v>
      </c>
      <c r="K553" s="4" t="s">
        <v>949</v>
      </c>
      <c r="L553" s="4">
        <v>0</v>
      </c>
      <c r="M553" s="4" t="s">
        <v>2226</v>
      </c>
      <c r="N553" s="11" t="s">
        <v>2540</v>
      </c>
      <c r="R553" t="s">
        <v>2543</v>
      </c>
      <c r="T553" t="s">
        <v>1296</v>
      </c>
    </row>
    <row r="554" spans="1:20">
      <c r="A554" t="s">
        <v>2539</v>
      </c>
      <c r="B554" t="s">
        <v>1291</v>
      </c>
      <c r="C554" t="s">
        <v>74</v>
      </c>
      <c r="D554" s="39" t="s">
        <v>1335</v>
      </c>
      <c r="E554" s="11">
        <f t="shared" si="32"/>
        <v>5</v>
      </c>
      <c r="F554" s="4">
        <f t="shared" si="33"/>
        <v>2004</v>
      </c>
      <c r="G554" t="s">
        <v>25</v>
      </c>
      <c r="H554" s="4">
        <v>18.7</v>
      </c>
      <c r="I554" s="4" t="s">
        <v>35</v>
      </c>
      <c r="J554" s="4">
        <v>31.5</v>
      </c>
      <c r="K554" s="4" t="s">
        <v>142</v>
      </c>
      <c r="L554" s="4">
        <v>0</v>
      </c>
      <c r="M554" s="4" t="s">
        <v>2025</v>
      </c>
      <c r="N554" s="11" t="s">
        <v>2540</v>
      </c>
      <c r="R554" t="s">
        <v>2544</v>
      </c>
      <c r="T554" t="s">
        <v>1296</v>
      </c>
    </row>
    <row r="555" spans="1:20">
      <c r="A555" t="s">
        <v>2539</v>
      </c>
      <c r="B555" t="s">
        <v>1291</v>
      </c>
      <c r="C555" t="s">
        <v>74</v>
      </c>
      <c r="D555" s="39" t="s">
        <v>1310</v>
      </c>
      <c r="E555" s="11">
        <f t="shared" si="32"/>
        <v>5</v>
      </c>
      <c r="F555" s="4">
        <f t="shared" si="33"/>
        <v>2005</v>
      </c>
      <c r="G555" t="s">
        <v>25</v>
      </c>
      <c r="H555" s="4">
        <v>19.7</v>
      </c>
      <c r="I555" s="4" t="s">
        <v>35</v>
      </c>
      <c r="J555" s="4">
        <v>32.9</v>
      </c>
      <c r="K555" s="4" t="s">
        <v>1253</v>
      </c>
      <c r="L555" s="4">
        <v>0</v>
      </c>
      <c r="M555" s="4" t="s">
        <v>1571</v>
      </c>
      <c r="N555" s="11" t="s">
        <v>2540</v>
      </c>
      <c r="R555" t="s">
        <v>2545</v>
      </c>
      <c r="T555" t="s">
        <v>1296</v>
      </c>
    </row>
    <row r="556" spans="1:20">
      <c r="A556" t="s">
        <v>2539</v>
      </c>
      <c r="B556" t="s">
        <v>1291</v>
      </c>
      <c r="C556" t="s">
        <v>74</v>
      </c>
      <c r="D556" s="39" t="s">
        <v>1663</v>
      </c>
      <c r="E556" s="11">
        <f t="shared" si="32"/>
        <v>5</v>
      </c>
      <c r="F556" s="4">
        <f t="shared" si="33"/>
        <v>2009</v>
      </c>
      <c r="G556" t="s">
        <v>25</v>
      </c>
      <c r="H556" s="4">
        <v>23.7</v>
      </c>
      <c r="I556" s="4" t="s">
        <v>35</v>
      </c>
      <c r="J556" s="4">
        <v>33.6</v>
      </c>
      <c r="K556" s="4" t="s">
        <v>248</v>
      </c>
      <c r="L556" s="4">
        <v>0</v>
      </c>
      <c r="M556" s="4" t="s">
        <v>2546</v>
      </c>
      <c r="N556" s="11" t="s">
        <v>2540</v>
      </c>
      <c r="R556" t="s">
        <v>2547</v>
      </c>
      <c r="T556" t="s">
        <v>1296</v>
      </c>
    </row>
    <row r="557" spans="1:20">
      <c r="A557" t="s">
        <v>2539</v>
      </c>
      <c r="B557" t="s">
        <v>1291</v>
      </c>
      <c r="C557" t="s">
        <v>74</v>
      </c>
      <c r="D557" s="39" t="s">
        <v>1342</v>
      </c>
      <c r="E557" s="11">
        <f t="shared" si="32"/>
        <v>5</v>
      </c>
      <c r="F557" s="4">
        <f t="shared" si="33"/>
        <v>2013</v>
      </c>
      <c r="G557" t="s">
        <v>25</v>
      </c>
      <c r="H557" s="4">
        <v>27.7</v>
      </c>
      <c r="I557" s="4" t="s">
        <v>35</v>
      </c>
      <c r="J557" s="4">
        <v>36.5</v>
      </c>
      <c r="K557" s="4" t="s">
        <v>638</v>
      </c>
      <c r="L557" s="4">
        <v>0</v>
      </c>
      <c r="M557" s="4" t="s">
        <v>2548</v>
      </c>
      <c r="N557" s="11" t="s">
        <v>2540</v>
      </c>
      <c r="R557" t="s">
        <v>2549</v>
      </c>
      <c r="T557" t="s">
        <v>1296</v>
      </c>
    </row>
    <row r="558" spans="1:20">
      <c r="A558" t="s">
        <v>2539</v>
      </c>
      <c r="B558" t="s">
        <v>1291</v>
      </c>
      <c r="C558" t="s">
        <v>74</v>
      </c>
      <c r="D558" s="39" t="s">
        <v>1402</v>
      </c>
      <c r="E558" s="11">
        <f t="shared" si="32"/>
        <v>5</v>
      </c>
      <c r="F558" s="4">
        <f t="shared" si="33"/>
        <v>2015</v>
      </c>
      <c r="G558" t="s">
        <v>25</v>
      </c>
      <c r="H558" s="4">
        <v>29.7</v>
      </c>
      <c r="I558" s="4" t="s">
        <v>35</v>
      </c>
      <c r="J558" s="4">
        <v>38</v>
      </c>
      <c r="K558" s="4" t="s">
        <v>2550</v>
      </c>
      <c r="L558" s="4">
        <v>0</v>
      </c>
      <c r="M558" s="4" t="s">
        <v>2551</v>
      </c>
      <c r="N558" s="11" t="s">
        <v>2540</v>
      </c>
      <c r="R558" t="s">
        <v>2552</v>
      </c>
      <c r="T558" t="s">
        <v>1296</v>
      </c>
    </row>
    <row r="559" spans="1:20">
      <c r="A559" t="s">
        <v>2553</v>
      </c>
      <c r="B559" t="s">
        <v>1291</v>
      </c>
      <c r="C559" t="s">
        <v>20</v>
      </c>
      <c r="D559" s="39" t="s">
        <v>2363</v>
      </c>
      <c r="E559" s="11">
        <f t="shared" si="32"/>
        <v>6</v>
      </c>
      <c r="F559" s="4">
        <f t="shared" si="33"/>
        <v>2001</v>
      </c>
      <c r="G559" t="s">
        <v>21</v>
      </c>
      <c r="H559" s="4" t="s">
        <v>2328</v>
      </c>
      <c r="I559" s="4" t="str">
        <f>IF(ISBLANK(H559), "", "k")</f>
        <v>k</v>
      </c>
      <c r="J559" s="4">
        <v>10.7</v>
      </c>
      <c r="K559" s="4" t="s">
        <v>597</v>
      </c>
      <c r="L559" s="4">
        <v>0</v>
      </c>
      <c r="R559" t="s">
        <v>2554</v>
      </c>
      <c r="T559" t="s">
        <v>1296</v>
      </c>
    </row>
    <row r="560" spans="1:20">
      <c r="A560" t="s">
        <v>2555</v>
      </c>
      <c r="B560" t="s">
        <v>1291</v>
      </c>
      <c r="C560" t="s">
        <v>20</v>
      </c>
      <c r="D560" s="39" t="s">
        <v>1346</v>
      </c>
      <c r="E560" s="11">
        <f t="shared" si="32"/>
        <v>5</v>
      </c>
      <c r="F560" s="4">
        <f t="shared" si="33"/>
        <v>2015</v>
      </c>
      <c r="G560" t="s">
        <v>21</v>
      </c>
      <c r="I560" s="4" t="str">
        <f>IF(ISBLANK(H560), "", "k")</f>
        <v/>
      </c>
      <c r="J560" s="4">
        <v>26.5</v>
      </c>
      <c r="K560" s="4" t="s">
        <v>571</v>
      </c>
      <c r="L560" s="4">
        <v>0</v>
      </c>
      <c r="M560" s="4" t="s">
        <v>2556</v>
      </c>
      <c r="R560" t="s">
        <v>2557</v>
      </c>
      <c r="T560" t="s">
        <v>1296</v>
      </c>
    </row>
    <row r="561" spans="1:20">
      <c r="A561" t="s">
        <v>2558</v>
      </c>
      <c r="B561" t="s">
        <v>1291</v>
      </c>
      <c r="C561" t="s">
        <v>20</v>
      </c>
      <c r="D561" s="39" t="s">
        <v>1346</v>
      </c>
      <c r="E561" s="11">
        <f t="shared" si="32"/>
        <v>5</v>
      </c>
      <c r="F561" s="4">
        <f t="shared" si="33"/>
        <v>2015</v>
      </c>
      <c r="G561" t="s">
        <v>21</v>
      </c>
      <c r="I561" s="4" t="str">
        <f>IF(ISBLANK(H561), "", "k")</f>
        <v/>
      </c>
      <c r="J561" s="4">
        <v>24.9</v>
      </c>
      <c r="K561" s="4" t="s">
        <v>729</v>
      </c>
      <c r="L561" s="4">
        <v>0</v>
      </c>
      <c r="M561" s="4" t="s">
        <v>1593</v>
      </c>
      <c r="R561" t="s">
        <v>2559</v>
      </c>
      <c r="T561" t="s">
        <v>1296</v>
      </c>
    </row>
    <row r="562" spans="1:20">
      <c r="A562" t="s">
        <v>2560</v>
      </c>
      <c r="B562" t="s">
        <v>1291</v>
      </c>
      <c r="C562" t="s">
        <v>20</v>
      </c>
      <c r="D562" s="39" t="s">
        <v>1346</v>
      </c>
      <c r="E562" s="11">
        <f t="shared" si="32"/>
        <v>5</v>
      </c>
      <c r="F562" s="4">
        <f t="shared" si="33"/>
        <v>2015</v>
      </c>
      <c r="G562" t="s">
        <v>21</v>
      </c>
      <c r="I562" s="4" t="str">
        <f>IF(ISBLANK(H562), "", "k")</f>
        <v/>
      </c>
      <c r="J562" s="4">
        <v>21</v>
      </c>
      <c r="K562" s="4" t="s">
        <v>779</v>
      </c>
      <c r="L562" s="4">
        <v>0</v>
      </c>
      <c r="M562" s="4" t="s">
        <v>1857</v>
      </c>
      <c r="R562" t="s">
        <v>2561</v>
      </c>
      <c r="T562" t="s">
        <v>1296</v>
      </c>
    </row>
    <row r="563" spans="1:20">
      <c r="A563" t="s">
        <v>2562</v>
      </c>
      <c r="B563" t="s">
        <v>1291</v>
      </c>
      <c r="C563" t="s">
        <v>20</v>
      </c>
      <c r="D563" s="39" t="s">
        <v>1346</v>
      </c>
      <c r="E563" s="11">
        <f t="shared" si="32"/>
        <v>5</v>
      </c>
      <c r="F563" s="4">
        <f t="shared" si="33"/>
        <v>2015</v>
      </c>
      <c r="G563" t="s">
        <v>25</v>
      </c>
      <c r="I563" s="4" t="str">
        <f>IF(ISBLANK(H563), "", "k")</f>
        <v/>
      </c>
      <c r="J563" s="4">
        <v>21.6</v>
      </c>
      <c r="K563" s="4" t="s">
        <v>881</v>
      </c>
      <c r="L563" s="4">
        <v>0</v>
      </c>
      <c r="M563" s="4" t="s">
        <v>2563</v>
      </c>
      <c r="R563" t="s">
        <v>2564</v>
      </c>
      <c r="T563" t="s">
        <v>1296</v>
      </c>
    </row>
    <row r="564" spans="1:20">
      <c r="A564" t="s">
        <v>781</v>
      </c>
      <c r="B564" t="s">
        <v>1291</v>
      </c>
      <c r="C564" t="s">
        <v>20</v>
      </c>
      <c r="D564" s="39" t="s">
        <v>1708</v>
      </c>
      <c r="E564" s="11">
        <f t="shared" si="32"/>
        <v>3</v>
      </c>
      <c r="F564" s="4">
        <f t="shared" si="33"/>
        <v>1994</v>
      </c>
      <c r="G564" t="s">
        <v>21</v>
      </c>
      <c r="H564" s="4">
        <v>11.5</v>
      </c>
      <c r="I564" s="4" t="s">
        <v>35</v>
      </c>
      <c r="J564" s="4">
        <v>26</v>
      </c>
      <c r="K564" s="4" t="s">
        <v>870</v>
      </c>
      <c r="L564" s="4">
        <v>0</v>
      </c>
      <c r="M564" s="4" t="s">
        <v>1803</v>
      </c>
      <c r="N564" s="11" t="s">
        <v>2565</v>
      </c>
      <c r="R564" t="s">
        <v>1725</v>
      </c>
      <c r="T564" t="s">
        <v>1296</v>
      </c>
    </row>
    <row r="565" spans="1:20">
      <c r="A565" t="s">
        <v>781</v>
      </c>
      <c r="B565" t="s">
        <v>1291</v>
      </c>
      <c r="C565" t="s">
        <v>74</v>
      </c>
      <c r="D565" s="39" t="s">
        <v>1316</v>
      </c>
      <c r="E565" s="11">
        <f t="shared" si="32"/>
        <v>3</v>
      </c>
      <c r="F565" s="4">
        <f t="shared" si="33"/>
        <v>1995</v>
      </c>
      <c r="G565" t="s">
        <v>21</v>
      </c>
      <c r="H565" s="4">
        <v>12.5</v>
      </c>
      <c r="I565" s="4" t="s">
        <v>35</v>
      </c>
      <c r="J565" s="4">
        <v>26.5</v>
      </c>
      <c r="K565" s="4" t="s">
        <v>958</v>
      </c>
      <c r="L565" s="4">
        <v>0</v>
      </c>
      <c r="M565" s="4" t="s">
        <v>1321</v>
      </c>
      <c r="N565" s="11" t="s">
        <v>2565</v>
      </c>
      <c r="T565" t="s">
        <v>1296</v>
      </c>
    </row>
    <row r="566" spans="1:20">
      <c r="A566" t="s">
        <v>781</v>
      </c>
      <c r="B566" t="s">
        <v>1291</v>
      </c>
      <c r="C566" t="s">
        <v>74</v>
      </c>
      <c r="D566" s="39" t="s">
        <v>1322</v>
      </c>
      <c r="E566" s="11">
        <f t="shared" si="32"/>
        <v>3</v>
      </c>
      <c r="F566" s="4">
        <f t="shared" si="33"/>
        <v>1998</v>
      </c>
      <c r="G566" t="s">
        <v>21</v>
      </c>
      <c r="H566" s="4">
        <v>15.5</v>
      </c>
      <c r="I566" s="4" t="s">
        <v>35</v>
      </c>
      <c r="J566" s="4">
        <v>28.1</v>
      </c>
      <c r="K566" s="4" t="s">
        <v>1879</v>
      </c>
      <c r="L566" s="4">
        <v>0</v>
      </c>
      <c r="M566" s="4" t="s">
        <v>2122</v>
      </c>
      <c r="N566" s="11" t="s">
        <v>2565</v>
      </c>
      <c r="R566" t="s">
        <v>2566</v>
      </c>
      <c r="T566" t="s">
        <v>1296</v>
      </c>
    </row>
    <row r="567" spans="1:20">
      <c r="A567" t="s">
        <v>781</v>
      </c>
      <c r="B567" t="s">
        <v>1291</v>
      </c>
      <c r="C567" t="s">
        <v>74</v>
      </c>
      <c r="D567" s="39" t="s">
        <v>1647</v>
      </c>
      <c r="E567" s="11">
        <f t="shared" si="32"/>
        <v>3</v>
      </c>
      <c r="F567" s="4">
        <f t="shared" si="33"/>
        <v>2000</v>
      </c>
      <c r="G567" t="s">
        <v>21</v>
      </c>
      <c r="H567" s="4">
        <v>17.5</v>
      </c>
      <c r="I567" s="4" t="s">
        <v>35</v>
      </c>
      <c r="J567" s="4">
        <v>28.5</v>
      </c>
      <c r="K567" s="4" t="s">
        <v>690</v>
      </c>
      <c r="L567" s="4">
        <v>0</v>
      </c>
      <c r="M567" s="4" t="s">
        <v>2567</v>
      </c>
      <c r="N567" s="11" t="s">
        <v>2565</v>
      </c>
      <c r="R567" t="s">
        <v>2568</v>
      </c>
      <c r="T567" t="s">
        <v>1296</v>
      </c>
    </row>
    <row r="568" spans="1:20">
      <c r="A568" t="s">
        <v>781</v>
      </c>
      <c r="B568" t="s">
        <v>1291</v>
      </c>
      <c r="C568" t="s">
        <v>74</v>
      </c>
      <c r="D568" s="39" t="s">
        <v>1418</v>
      </c>
      <c r="E568" s="11">
        <f t="shared" si="32"/>
        <v>5</v>
      </c>
      <c r="F568" s="4">
        <f t="shared" si="33"/>
        <v>2001</v>
      </c>
      <c r="G568" t="s">
        <v>21</v>
      </c>
      <c r="H568" s="4">
        <v>18.7</v>
      </c>
      <c r="I568" s="4" t="s">
        <v>35</v>
      </c>
      <c r="J568" s="4">
        <v>29.8</v>
      </c>
      <c r="K568" s="4" t="s">
        <v>138</v>
      </c>
      <c r="L568" s="4">
        <v>0</v>
      </c>
      <c r="M568" s="4" t="s">
        <v>1960</v>
      </c>
      <c r="N568" s="11" t="s">
        <v>2565</v>
      </c>
      <c r="R568" t="s">
        <v>2569</v>
      </c>
      <c r="T568" t="s">
        <v>1296</v>
      </c>
    </row>
    <row r="569" spans="1:20">
      <c r="A569" t="s">
        <v>781</v>
      </c>
      <c r="B569" t="s">
        <v>1291</v>
      </c>
      <c r="C569" t="s">
        <v>74</v>
      </c>
      <c r="D569" s="39" t="s">
        <v>1302</v>
      </c>
      <c r="E569" s="11">
        <f t="shared" si="32"/>
        <v>5</v>
      </c>
      <c r="F569" s="4">
        <f t="shared" si="33"/>
        <v>2002</v>
      </c>
      <c r="G569" t="s">
        <v>21</v>
      </c>
      <c r="H569" s="4">
        <v>19.7</v>
      </c>
      <c r="I569" s="4" t="s">
        <v>35</v>
      </c>
      <c r="J569" s="4">
        <v>30.5</v>
      </c>
      <c r="K569" s="4" t="s">
        <v>1699</v>
      </c>
      <c r="L569" s="4">
        <v>0</v>
      </c>
      <c r="M569" s="4" t="s">
        <v>2570</v>
      </c>
      <c r="N569" s="11" t="s">
        <v>2565</v>
      </c>
      <c r="R569" t="s">
        <v>2571</v>
      </c>
      <c r="T569" t="s">
        <v>1296</v>
      </c>
    </row>
    <row r="570" spans="1:20">
      <c r="A570" t="s">
        <v>781</v>
      </c>
      <c r="B570" t="s">
        <v>1291</v>
      </c>
      <c r="C570" t="s">
        <v>74</v>
      </c>
      <c r="D570" s="39" t="s">
        <v>2119</v>
      </c>
      <c r="E570" s="11">
        <f t="shared" si="32"/>
        <v>7</v>
      </c>
      <c r="F570" s="4">
        <f t="shared" si="33"/>
        <v>2002</v>
      </c>
      <c r="G570" t="s">
        <v>21</v>
      </c>
      <c r="H570" s="4">
        <v>19.8</v>
      </c>
      <c r="I570" s="4" t="s">
        <v>35</v>
      </c>
      <c r="J570" s="4">
        <v>30.5</v>
      </c>
      <c r="L570" s="4">
        <v>0</v>
      </c>
      <c r="N570" s="11" t="s">
        <v>2565</v>
      </c>
      <c r="R570" t="s">
        <v>2572</v>
      </c>
      <c r="T570" t="s">
        <v>1296</v>
      </c>
    </row>
    <row r="571" spans="1:20">
      <c r="A571" t="s">
        <v>781</v>
      </c>
      <c r="B571" t="s">
        <v>1291</v>
      </c>
      <c r="C571" t="s">
        <v>74</v>
      </c>
      <c r="D571" s="39" t="s">
        <v>1720</v>
      </c>
      <c r="E571" s="11">
        <f t="shared" si="32"/>
        <v>5</v>
      </c>
      <c r="F571" s="4">
        <f t="shared" si="33"/>
        <v>2004</v>
      </c>
      <c r="G571" t="s">
        <v>21</v>
      </c>
      <c r="H571" s="4">
        <v>21.7</v>
      </c>
      <c r="I571" s="4" t="s">
        <v>35</v>
      </c>
      <c r="J571" s="4">
        <v>31</v>
      </c>
      <c r="K571" s="4" t="s">
        <v>690</v>
      </c>
      <c r="L571" s="4">
        <v>0</v>
      </c>
      <c r="M571" s="4" t="s">
        <v>1525</v>
      </c>
      <c r="N571" s="11" t="s">
        <v>2565</v>
      </c>
      <c r="R571" t="s">
        <v>1309</v>
      </c>
      <c r="T571" t="s">
        <v>1296</v>
      </c>
    </row>
    <row r="572" spans="1:20">
      <c r="A572" t="s">
        <v>781</v>
      </c>
      <c r="B572" t="s">
        <v>1291</v>
      </c>
      <c r="C572" t="s">
        <v>74</v>
      </c>
      <c r="D572" s="39" t="s">
        <v>1310</v>
      </c>
      <c r="E572" s="11">
        <f t="shared" si="32"/>
        <v>5</v>
      </c>
      <c r="F572" s="4">
        <f t="shared" si="33"/>
        <v>2005</v>
      </c>
      <c r="G572" t="s">
        <v>21</v>
      </c>
      <c r="H572" s="4">
        <v>22.7</v>
      </c>
      <c r="I572" s="4" t="s">
        <v>35</v>
      </c>
      <c r="J572" s="4">
        <v>30.7</v>
      </c>
      <c r="K572" s="4" t="s">
        <v>298</v>
      </c>
      <c r="L572" s="4">
        <v>0</v>
      </c>
      <c r="M572" s="4" t="s">
        <v>2573</v>
      </c>
      <c r="N572" s="11" t="s">
        <v>2565</v>
      </c>
      <c r="R572" t="s">
        <v>2574</v>
      </c>
      <c r="T572" t="s">
        <v>1296</v>
      </c>
    </row>
    <row r="573" spans="1:20">
      <c r="A573" t="s">
        <v>781</v>
      </c>
      <c r="B573" t="s">
        <v>1291</v>
      </c>
      <c r="C573" t="s">
        <v>74</v>
      </c>
      <c r="D573" s="39" t="s">
        <v>2575</v>
      </c>
      <c r="E573" s="11">
        <f t="shared" si="32"/>
        <v>5</v>
      </c>
      <c r="F573" s="4">
        <f t="shared" si="33"/>
        <v>2008</v>
      </c>
      <c r="G573" t="s">
        <v>21</v>
      </c>
      <c r="H573" s="4">
        <v>25.7</v>
      </c>
      <c r="I573" s="4" t="s">
        <v>35</v>
      </c>
      <c r="J573" s="4">
        <v>30.5</v>
      </c>
      <c r="K573" s="4" t="s">
        <v>828</v>
      </c>
      <c r="L573" s="4">
        <v>0</v>
      </c>
      <c r="M573" s="4" t="s">
        <v>2256</v>
      </c>
      <c r="N573" s="11" t="s">
        <v>2565</v>
      </c>
      <c r="R573" t="s">
        <v>2576</v>
      </c>
      <c r="T573" t="s">
        <v>1296</v>
      </c>
    </row>
    <row r="574" spans="1:20">
      <c r="A574" t="s">
        <v>781</v>
      </c>
      <c r="B574" t="s">
        <v>1291</v>
      </c>
      <c r="C574" t="s">
        <v>74</v>
      </c>
      <c r="D574" s="39" t="s">
        <v>1663</v>
      </c>
      <c r="E574" s="11">
        <f t="shared" si="32"/>
        <v>5</v>
      </c>
      <c r="F574" s="4">
        <f t="shared" si="33"/>
        <v>2009</v>
      </c>
      <c r="G574" t="s">
        <v>21</v>
      </c>
      <c r="H574" s="4">
        <v>26.7</v>
      </c>
      <c r="I574" s="4" t="s">
        <v>35</v>
      </c>
      <c r="J574" s="4">
        <v>30.8</v>
      </c>
      <c r="K574" s="4" t="s">
        <v>690</v>
      </c>
      <c r="L574" s="4">
        <v>0</v>
      </c>
      <c r="M574" s="4" t="s">
        <v>2181</v>
      </c>
      <c r="N574" s="11" t="s">
        <v>2565</v>
      </c>
      <c r="R574" t="s">
        <v>1662</v>
      </c>
      <c r="T574" t="s">
        <v>1296</v>
      </c>
    </row>
    <row r="575" spans="1:20">
      <c r="A575" t="s">
        <v>781</v>
      </c>
      <c r="B575" t="s">
        <v>1291</v>
      </c>
      <c r="C575" t="s">
        <v>74</v>
      </c>
      <c r="D575" s="39" t="s">
        <v>1342</v>
      </c>
      <c r="E575" s="11">
        <f t="shared" si="32"/>
        <v>5</v>
      </c>
      <c r="F575" s="4">
        <f t="shared" si="33"/>
        <v>2013</v>
      </c>
      <c r="G575" t="s">
        <v>21</v>
      </c>
      <c r="H575" s="4">
        <v>30.7</v>
      </c>
      <c r="I575" s="4" t="s">
        <v>35</v>
      </c>
      <c r="J575" s="4">
        <v>30.8</v>
      </c>
      <c r="K575" s="4" t="s">
        <v>1121</v>
      </c>
      <c r="L575" s="4">
        <v>0</v>
      </c>
      <c r="M575" s="4" t="s">
        <v>2577</v>
      </c>
      <c r="N575" s="11" t="s">
        <v>2565</v>
      </c>
      <c r="R575" t="s">
        <v>2578</v>
      </c>
      <c r="T575" t="s">
        <v>1296</v>
      </c>
    </row>
    <row r="576" spans="1:20">
      <c r="A576" t="s">
        <v>781</v>
      </c>
      <c r="B576" t="s">
        <v>1291</v>
      </c>
      <c r="C576" t="s">
        <v>74</v>
      </c>
      <c r="D576" s="39" t="s">
        <v>1402</v>
      </c>
      <c r="E576" s="11">
        <f t="shared" si="32"/>
        <v>5</v>
      </c>
      <c r="F576" s="4">
        <f t="shared" si="33"/>
        <v>2015</v>
      </c>
      <c r="G576" t="s">
        <v>21</v>
      </c>
      <c r="H576" s="4">
        <v>32.700000000000003</v>
      </c>
      <c r="I576" s="4" t="s">
        <v>35</v>
      </c>
      <c r="J576" s="4">
        <v>30</v>
      </c>
      <c r="K576" s="4" t="s">
        <v>227</v>
      </c>
      <c r="L576" s="4">
        <v>0</v>
      </c>
      <c r="M576" s="4" t="s">
        <v>2579</v>
      </c>
      <c r="N576" s="11" t="s">
        <v>2565</v>
      </c>
      <c r="R576" t="s">
        <v>2580</v>
      </c>
      <c r="T576" t="s">
        <v>1296</v>
      </c>
    </row>
    <row r="577" spans="1:20">
      <c r="A577" t="s">
        <v>781</v>
      </c>
      <c r="B577" t="s">
        <v>1291</v>
      </c>
      <c r="C577" t="s">
        <v>74</v>
      </c>
      <c r="D577" s="39" t="s">
        <v>1349</v>
      </c>
      <c r="E577" s="11">
        <f t="shared" si="32"/>
        <v>5</v>
      </c>
      <c r="F577" s="4">
        <f t="shared" si="33"/>
        <v>2016</v>
      </c>
      <c r="G577" t="s">
        <v>21</v>
      </c>
      <c r="H577" s="4">
        <v>33.700000000000003</v>
      </c>
      <c r="I577" s="4" t="s">
        <v>35</v>
      </c>
      <c r="J577" s="4">
        <v>30.6</v>
      </c>
      <c r="K577" s="4" t="s">
        <v>1121</v>
      </c>
      <c r="L577" s="4">
        <v>0</v>
      </c>
      <c r="M577" s="4" t="s">
        <v>2581</v>
      </c>
      <c r="N577" s="11" t="s">
        <v>2565</v>
      </c>
      <c r="R577" t="s">
        <v>2582</v>
      </c>
      <c r="T577" t="s">
        <v>1296</v>
      </c>
    </row>
    <row r="578" spans="1:20">
      <c r="A578" t="s">
        <v>2583</v>
      </c>
      <c r="B578" t="s">
        <v>1291</v>
      </c>
      <c r="C578" t="s">
        <v>20</v>
      </c>
      <c r="D578" s="39" t="s">
        <v>1708</v>
      </c>
      <c r="E578" s="11">
        <f t="shared" ref="E578:E641" si="35">MONTH(D578)</f>
        <v>3</v>
      </c>
      <c r="F578" s="4">
        <f t="shared" ref="F578:F641" si="36">YEAR(D578)</f>
        <v>1994</v>
      </c>
      <c r="G578" t="s">
        <v>21</v>
      </c>
      <c r="H578" s="4">
        <v>14.5</v>
      </c>
      <c r="I578" s="4" t="s">
        <v>35</v>
      </c>
      <c r="J578" s="4">
        <v>28</v>
      </c>
      <c r="K578" s="4" t="s">
        <v>479</v>
      </c>
      <c r="L578" s="4">
        <v>0</v>
      </c>
      <c r="M578" s="4" t="s">
        <v>1833</v>
      </c>
      <c r="R578" t="s">
        <v>2225</v>
      </c>
      <c r="T578" t="s">
        <v>1296</v>
      </c>
    </row>
    <row r="579" spans="1:20">
      <c r="A579" t="s">
        <v>2584</v>
      </c>
      <c r="B579" t="s">
        <v>1291</v>
      </c>
      <c r="C579" t="s">
        <v>20</v>
      </c>
      <c r="D579" s="39" t="s">
        <v>1708</v>
      </c>
      <c r="E579" s="11">
        <f t="shared" si="35"/>
        <v>3</v>
      </c>
      <c r="F579" s="4">
        <f t="shared" si="36"/>
        <v>1994</v>
      </c>
      <c r="G579" t="s">
        <v>25</v>
      </c>
      <c r="H579" s="4">
        <v>8.5</v>
      </c>
      <c r="I579" s="4" t="s">
        <v>35</v>
      </c>
      <c r="J579" s="4">
        <v>23.8</v>
      </c>
      <c r="K579" s="4" t="s">
        <v>885</v>
      </c>
      <c r="L579" s="4">
        <v>0</v>
      </c>
      <c r="M579" s="4" t="s">
        <v>1876</v>
      </c>
      <c r="R579" t="s">
        <v>2541</v>
      </c>
      <c r="T579" t="s">
        <v>1296</v>
      </c>
    </row>
    <row r="580" spans="1:20">
      <c r="A580" t="s">
        <v>2585</v>
      </c>
      <c r="B580" t="s">
        <v>1291</v>
      </c>
      <c r="C580" t="s">
        <v>20</v>
      </c>
      <c r="D580" s="39" t="s">
        <v>1494</v>
      </c>
      <c r="E580" s="11">
        <f t="shared" si="35"/>
        <v>3</v>
      </c>
      <c r="F580" s="4">
        <f t="shared" si="36"/>
        <v>1986</v>
      </c>
      <c r="G580" t="s">
        <v>25</v>
      </c>
      <c r="H580" s="4">
        <v>9.5</v>
      </c>
      <c r="I580" s="4" t="s">
        <v>35</v>
      </c>
      <c r="J580" s="4">
        <v>26.04</v>
      </c>
      <c r="K580" s="4" t="s">
        <v>2586</v>
      </c>
      <c r="L580" s="4">
        <v>0</v>
      </c>
      <c r="M580" s="4" t="s">
        <v>2587</v>
      </c>
      <c r="R580" t="s">
        <v>2588</v>
      </c>
      <c r="T580" t="s">
        <v>1296</v>
      </c>
    </row>
    <row r="581" spans="1:20">
      <c r="A581" t="s">
        <v>2585</v>
      </c>
      <c r="B581" t="s">
        <v>1291</v>
      </c>
      <c r="C581" t="s">
        <v>74</v>
      </c>
      <c r="D581" s="39" t="s">
        <v>1499</v>
      </c>
      <c r="E581" s="11">
        <f t="shared" si="35"/>
        <v>3</v>
      </c>
      <c r="F581" s="4">
        <f t="shared" si="36"/>
        <v>1988</v>
      </c>
      <c r="G581" t="s">
        <v>25</v>
      </c>
      <c r="H581" s="4">
        <v>11.5</v>
      </c>
      <c r="I581" s="4" t="s">
        <v>35</v>
      </c>
      <c r="J581" s="4">
        <v>30.8</v>
      </c>
      <c r="K581" s="4" t="s">
        <v>2589</v>
      </c>
      <c r="L581" s="4">
        <v>0</v>
      </c>
      <c r="M581" s="4" t="s">
        <v>2590</v>
      </c>
      <c r="R581" t="s">
        <v>2070</v>
      </c>
      <c r="T581" t="s">
        <v>1296</v>
      </c>
    </row>
    <row r="582" spans="1:20">
      <c r="A582" t="s">
        <v>2591</v>
      </c>
      <c r="B582" t="s">
        <v>1291</v>
      </c>
      <c r="C582" t="s">
        <v>20</v>
      </c>
      <c r="D582" s="39" t="s">
        <v>1422</v>
      </c>
      <c r="E582" s="11">
        <f t="shared" si="35"/>
        <v>5</v>
      </c>
      <c r="F582" s="4">
        <f t="shared" si="36"/>
        <v>2002</v>
      </c>
      <c r="G582" t="s">
        <v>103</v>
      </c>
      <c r="H582" s="4" t="s">
        <v>1536</v>
      </c>
      <c r="I582" s="4" t="str">
        <f t="shared" ref="I582:I601" si="37">IF(ISBLANK(H582), "", "k")</f>
        <v>k</v>
      </c>
      <c r="J582" s="4">
        <v>9.6</v>
      </c>
      <c r="K582" s="4" t="s">
        <v>2410</v>
      </c>
      <c r="L582" s="4">
        <v>0</v>
      </c>
      <c r="M582" s="4" t="s">
        <v>836</v>
      </c>
      <c r="R582" t="s">
        <v>2592</v>
      </c>
      <c r="T582" t="s">
        <v>1296</v>
      </c>
    </row>
    <row r="583" spans="1:20">
      <c r="A583" t="s">
        <v>2593</v>
      </c>
      <c r="B583" t="s">
        <v>1291</v>
      </c>
      <c r="C583" t="s">
        <v>20</v>
      </c>
      <c r="D583" s="39" t="s">
        <v>2262</v>
      </c>
      <c r="E583" s="11">
        <f t="shared" si="35"/>
        <v>6</v>
      </c>
      <c r="F583" s="4">
        <f t="shared" si="36"/>
        <v>2002</v>
      </c>
      <c r="G583" t="s">
        <v>25</v>
      </c>
      <c r="H583" s="4" t="s">
        <v>1938</v>
      </c>
      <c r="I583" s="4" t="str">
        <f t="shared" si="37"/>
        <v>k</v>
      </c>
      <c r="J583" s="4">
        <v>13.8</v>
      </c>
      <c r="K583" s="4" t="s">
        <v>756</v>
      </c>
      <c r="L583" s="4">
        <v>0</v>
      </c>
      <c r="M583" s="4" t="s">
        <v>2594</v>
      </c>
      <c r="N583" s="11" t="s">
        <v>2595</v>
      </c>
      <c r="O583" t="s">
        <v>2596</v>
      </c>
      <c r="R583" t="s">
        <v>2597</v>
      </c>
      <c r="T583" t="s">
        <v>1296</v>
      </c>
    </row>
    <row r="584" spans="1:20">
      <c r="A584" t="s">
        <v>2593</v>
      </c>
      <c r="B584" t="s">
        <v>1291</v>
      </c>
      <c r="C584" t="s">
        <v>74</v>
      </c>
      <c r="D584" s="39" t="s">
        <v>1424</v>
      </c>
      <c r="E584" s="11">
        <f t="shared" si="35"/>
        <v>5</v>
      </c>
      <c r="F584" s="4">
        <f t="shared" si="36"/>
        <v>2004</v>
      </c>
      <c r="G584" t="s">
        <v>25</v>
      </c>
      <c r="H584" s="4" t="s">
        <v>1452</v>
      </c>
      <c r="I584" s="4" t="str">
        <f t="shared" si="37"/>
        <v>k</v>
      </c>
      <c r="J584" s="4">
        <v>16.7</v>
      </c>
      <c r="K584" s="4" t="s">
        <v>2473</v>
      </c>
      <c r="L584" s="4">
        <v>0</v>
      </c>
      <c r="M584" s="4" t="s">
        <v>2598</v>
      </c>
      <c r="N584" s="11" t="s">
        <v>2595</v>
      </c>
      <c r="O584" t="s">
        <v>2596</v>
      </c>
      <c r="R584" t="s">
        <v>2599</v>
      </c>
      <c r="T584" t="s">
        <v>1296</v>
      </c>
    </row>
    <row r="585" spans="1:20">
      <c r="A585" t="s">
        <v>2593</v>
      </c>
      <c r="B585" t="s">
        <v>1291</v>
      </c>
      <c r="C585" t="s">
        <v>74</v>
      </c>
      <c r="D585" s="39" t="s">
        <v>1337</v>
      </c>
      <c r="E585" s="11">
        <f t="shared" si="35"/>
        <v>5</v>
      </c>
      <c r="F585" s="4">
        <f t="shared" si="36"/>
        <v>2005</v>
      </c>
      <c r="G585" t="s">
        <v>25</v>
      </c>
      <c r="H585" s="4" t="s">
        <v>1456</v>
      </c>
      <c r="I585" s="4" t="str">
        <f t="shared" si="37"/>
        <v>k</v>
      </c>
      <c r="J585" s="4">
        <v>19</v>
      </c>
      <c r="K585" s="4" t="s">
        <v>67</v>
      </c>
      <c r="L585" s="4">
        <v>0</v>
      </c>
      <c r="M585" s="4" t="s">
        <v>2600</v>
      </c>
      <c r="N585" s="11" t="s">
        <v>2595</v>
      </c>
      <c r="O585" t="s">
        <v>2596</v>
      </c>
      <c r="R585" t="s">
        <v>2601</v>
      </c>
      <c r="T585" t="s">
        <v>1296</v>
      </c>
    </row>
    <row r="586" spans="1:20">
      <c r="A586" t="s">
        <v>2593</v>
      </c>
      <c r="B586" t="s">
        <v>1291</v>
      </c>
      <c r="C586" t="s">
        <v>74</v>
      </c>
      <c r="D586" s="39" t="s">
        <v>1385</v>
      </c>
      <c r="E586" s="11">
        <f t="shared" si="35"/>
        <v>5</v>
      </c>
      <c r="F586" s="4">
        <f t="shared" si="36"/>
        <v>2008</v>
      </c>
      <c r="G586" t="s">
        <v>25</v>
      </c>
      <c r="H586" s="4" t="s">
        <v>893</v>
      </c>
      <c r="I586" s="4" t="str">
        <f t="shared" si="37"/>
        <v>k</v>
      </c>
      <c r="J586" s="4">
        <v>25</v>
      </c>
      <c r="K586" s="4" t="s">
        <v>1140</v>
      </c>
      <c r="L586" s="4">
        <v>0</v>
      </c>
      <c r="M586" s="4" t="s">
        <v>2602</v>
      </c>
      <c r="N586" s="11" t="s">
        <v>2595</v>
      </c>
      <c r="O586" t="s">
        <v>2596</v>
      </c>
      <c r="R586" t="s">
        <v>2603</v>
      </c>
      <c r="T586" t="s">
        <v>1296</v>
      </c>
    </row>
    <row r="587" spans="1:20">
      <c r="A587" t="s">
        <v>2593</v>
      </c>
      <c r="B587" t="s">
        <v>1291</v>
      </c>
      <c r="C587" t="s">
        <v>74</v>
      </c>
      <c r="D587" s="39" t="s">
        <v>1663</v>
      </c>
      <c r="E587" s="11">
        <f t="shared" si="35"/>
        <v>5</v>
      </c>
      <c r="F587" s="4">
        <f t="shared" si="36"/>
        <v>2009</v>
      </c>
      <c r="G587" t="s">
        <v>25</v>
      </c>
      <c r="H587" s="4" t="s">
        <v>1038</v>
      </c>
      <c r="I587" s="4" t="str">
        <f t="shared" si="37"/>
        <v>k</v>
      </c>
      <c r="J587" s="4">
        <v>27.3</v>
      </c>
      <c r="K587" s="4" t="s">
        <v>397</v>
      </c>
      <c r="L587" s="4">
        <v>0</v>
      </c>
      <c r="M587" s="4" t="s">
        <v>2604</v>
      </c>
      <c r="N587" s="11" t="s">
        <v>2595</v>
      </c>
      <c r="O587" t="s">
        <v>2596</v>
      </c>
      <c r="R587" t="s">
        <v>2605</v>
      </c>
      <c r="T587" t="s">
        <v>1296</v>
      </c>
    </row>
    <row r="588" spans="1:20">
      <c r="A588" t="s">
        <v>2593</v>
      </c>
      <c r="B588" t="s">
        <v>1291</v>
      </c>
      <c r="C588" t="s">
        <v>74</v>
      </c>
      <c r="D588" s="39" t="s">
        <v>1392</v>
      </c>
      <c r="E588" s="11">
        <f t="shared" si="35"/>
        <v>5</v>
      </c>
      <c r="F588" s="4">
        <f t="shared" si="36"/>
        <v>2010</v>
      </c>
      <c r="G588" t="s">
        <v>25</v>
      </c>
      <c r="H588" s="4" t="s">
        <v>1046</v>
      </c>
      <c r="I588" s="4" t="str">
        <f t="shared" si="37"/>
        <v>k</v>
      </c>
      <c r="J588" s="4">
        <v>28.5</v>
      </c>
      <c r="K588" s="4" t="s">
        <v>1699</v>
      </c>
      <c r="L588" s="4">
        <v>0</v>
      </c>
      <c r="M588" s="4" t="s">
        <v>1650</v>
      </c>
      <c r="N588" s="11" t="s">
        <v>2595</v>
      </c>
      <c r="O588" t="s">
        <v>2596</v>
      </c>
      <c r="R588" t="s">
        <v>2606</v>
      </c>
      <c r="T588" t="s">
        <v>1296</v>
      </c>
    </row>
    <row r="589" spans="1:20">
      <c r="A589" t="s">
        <v>2593</v>
      </c>
      <c r="B589" t="s">
        <v>1291</v>
      </c>
      <c r="C589" t="s">
        <v>74</v>
      </c>
      <c r="D589" s="39" t="s">
        <v>1396</v>
      </c>
      <c r="E589" s="11">
        <f t="shared" si="35"/>
        <v>5</v>
      </c>
      <c r="F589" s="4">
        <f t="shared" si="36"/>
        <v>2011</v>
      </c>
      <c r="G589" t="s">
        <v>25</v>
      </c>
      <c r="H589" s="4" t="s">
        <v>488</v>
      </c>
      <c r="I589" s="4" t="str">
        <f t="shared" si="37"/>
        <v>k</v>
      </c>
      <c r="J589" s="4">
        <v>31</v>
      </c>
      <c r="K589" s="4" t="s">
        <v>309</v>
      </c>
      <c r="L589" s="4">
        <v>0</v>
      </c>
      <c r="M589" s="4" t="s">
        <v>2607</v>
      </c>
      <c r="N589" s="11" t="s">
        <v>2595</v>
      </c>
      <c r="O589" t="s">
        <v>2596</v>
      </c>
      <c r="R589" t="s">
        <v>1762</v>
      </c>
      <c r="T589" t="s">
        <v>1296</v>
      </c>
    </row>
    <row r="590" spans="1:20">
      <c r="A590" t="s">
        <v>2593</v>
      </c>
      <c r="B590" t="s">
        <v>1291</v>
      </c>
      <c r="C590" t="s">
        <v>74</v>
      </c>
      <c r="D590" s="39" t="s">
        <v>1680</v>
      </c>
      <c r="E590" s="11">
        <f t="shared" si="35"/>
        <v>4</v>
      </c>
      <c r="F590" s="4">
        <f t="shared" si="36"/>
        <v>2012</v>
      </c>
      <c r="G590" t="s">
        <v>25</v>
      </c>
      <c r="H590" s="4" t="s">
        <v>2608</v>
      </c>
      <c r="I590" s="4" t="str">
        <f t="shared" si="37"/>
        <v>k</v>
      </c>
      <c r="J590" s="4">
        <v>32.1</v>
      </c>
      <c r="K590" s="4" t="s">
        <v>2609</v>
      </c>
      <c r="L590" s="4">
        <v>0</v>
      </c>
      <c r="M590" s="4" t="s">
        <v>2430</v>
      </c>
      <c r="N590" s="11" t="s">
        <v>2595</v>
      </c>
      <c r="O590" t="s">
        <v>2596</v>
      </c>
      <c r="R590" t="s">
        <v>2058</v>
      </c>
      <c r="T590" t="s">
        <v>1296</v>
      </c>
    </row>
    <row r="591" spans="1:20">
      <c r="A591" t="s">
        <v>2593</v>
      </c>
      <c r="B591" t="s">
        <v>1291</v>
      </c>
      <c r="C591" t="s">
        <v>74</v>
      </c>
      <c r="D591" s="39" t="s">
        <v>1342</v>
      </c>
      <c r="E591" s="11">
        <f t="shared" si="35"/>
        <v>5</v>
      </c>
      <c r="F591" s="4">
        <f t="shared" si="36"/>
        <v>2013</v>
      </c>
      <c r="G591" t="s">
        <v>25</v>
      </c>
      <c r="H591" s="4" t="s">
        <v>772</v>
      </c>
      <c r="I591" s="4" t="str">
        <f t="shared" si="37"/>
        <v>k</v>
      </c>
      <c r="J591" s="4">
        <v>35.6</v>
      </c>
      <c r="K591" s="4" t="s">
        <v>2462</v>
      </c>
      <c r="L591" s="4">
        <v>0</v>
      </c>
      <c r="M591" s="4" t="s">
        <v>2610</v>
      </c>
      <c r="N591" s="11" t="s">
        <v>2595</v>
      </c>
      <c r="O591" t="s">
        <v>2596</v>
      </c>
      <c r="R591" t="s">
        <v>1662</v>
      </c>
      <c r="T591" t="s">
        <v>1296</v>
      </c>
    </row>
    <row r="592" spans="1:20">
      <c r="A592" t="s">
        <v>2593</v>
      </c>
      <c r="B592" t="s">
        <v>1291</v>
      </c>
      <c r="C592" t="s">
        <v>74</v>
      </c>
      <c r="D592" s="39" t="s">
        <v>1356</v>
      </c>
      <c r="E592" s="11">
        <f t="shared" si="35"/>
        <v>5</v>
      </c>
      <c r="F592" s="4">
        <f t="shared" si="36"/>
        <v>2015</v>
      </c>
      <c r="G592" t="s">
        <v>25</v>
      </c>
      <c r="H592" s="4" t="s">
        <v>997</v>
      </c>
      <c r="I592" s="4" t="str">
        <f t="shared" si="37"/>
        <v>k</v>
      </c>
      <c r="J592" s="4">
        <v>38.200000000000003</v>
      </c>
      <c r="K592" s="4" t="s">
        <v>123</v>
      </c>
      <c r="L592" s="4">
        <v>0</v>
      </c>
      <c r="M592" s="4" t="s">
        <v>2611</v>
      </c>
      <c r="N592" s="11" t="s">
        <v>2595</v>
      </c>
      <c r="O592" t="s">
        <v>2596</v>
      </c>
      <c r="R592" t="s">
        <v>2612</v>
      </c>
      <c r="T592" t="s">
        <v>1296</v>
      </c>
    </row>
    <row r="593" spans="1:20">
      <c r="A593" t="s">
        <v>2593</v>
      </c>
      <c r="B593" t="s">
        <v>1291</v>
      </c>
      <c r="C593" t="s">
        <v>74</v>
      </c>
      <c r="D593" s="39" t="s">
        <v>1349</v>
      </c>
      <c r="E593" s="11">
        <f t="shared" si="35"/>
        <v>5</v>
      </c>
      <c r="F593" s="4">
        <f t="shared" si="36"/>
        <v>2016</v>
      </c>
      <c r="G593" t="s">
        <v>25</v>
      </c>
      <c r="H593" s="4" t="s">
        <v>1389</v>
      </c>
      <c r="I593" s="4" t="str">
        <f t="shared" si="37"/>
        <v>k</v>
      </c>
      <c r="J593" s="4">
        <v>40.6</v>
      </c>
      <c r="K593" s="4" t="s">
        <v>816</v>
      </c>
      <c r="L593" s="4">
        <v>0</v>
      </c>
      <c r="M593" s="4" t="s">
        <v>2613</v>
      </c>
      <c r="N593" s="11" t="s">
        <v>2595</v>
      </c>
      <c r="O593" t="s">
        <v>2596</v>
      </c>
      <c r="R593" t="s">
        <v>1953</v>
      </c>
      <c r="T593" t="s">
        <v>1296</v>
      </c>
    </row>
    <row r="594" spans="1:20">
      <c r="A594" t="s">
        <v>784</v>
      </c>
      <c r="B594" t="s">
        <v>1291</v>
      </c>
      <c r="C594" t="s">
        <v>20</v>
      </c>
      <c r="D594" s="39" t="s">
        <v>1708</v>
      </c>
      <c r="E594" s="11">
        <f t="shared" si="35"/>
        <v>3</v>
      </c>
      <c r="F594" s="4">
        <f t="shared" si="36"/>
        <v>1994</v>
      </c>
      <c r="G594" t="s">
        <v>21</v>
      </c>
      <c r="H594" s="4" t="s">
        <v>87</v>
      </c>
      <c r="I594" s="4" t="str">
        <f t="shared" si="37"/>
        <v>k</v>
      </c>
      <c r="J594" s="4">
        <v>20</v>
      </c>
      <c r="K594" s="4" t="s">
        <v>529</v>
      </c>
      <c r="L594" s="4">
        <v>0</v>
      </c>
      <c r="M594" s="4" t="s">
        <v>2614</v>
      </c>
      <c r="N594" s="11" t="s">
        <v>2615</v>
      </c>
      <c r="O594" t="s">
        <v>2616</v>
      </c>
      <c r="R594" t="s">
        <v>2617</v>
      </c>
      <c r="T594" t="s">
        <v>1296</v>
      </c>
    </row>
    <row r="595" spans="1:20">
      <c r="A595" t="s">
        <v>784</v>
      </c>
      <c r="B595" t="s">
        <v>1291</v>
      </c>
      <c r="C595" t="s">
        <v>74</v>
      </c>
      <c r="D595" s="39" t="s">
        <v>2618</v>
      </c>
      <c r="E595" s="11">
        <f t="shared" si="35"/>
        <v>6</v>
      </c>
      <c r="F595" s="4">
        <f t="shared" si="36"/>
        <v>2001</v>
      </c>
      <c r="G595" t="s">
        <v>21</v>
      </c>
      <c r="H595" s="4" t="s">
        <v>141</v>
      </c>
      <c r="I595" s="4" t="str">
        <f t="shared" si="37"/>
        <v>k</v>
      </c>
      <c r="J595" s="4">
        <v>24.8</v>
      </c>
      <c r="K595" s="4" t="s">
        <v>2619</v>
      </c>
      <c r="L595" s="4">
        <v>0</v>
      </c>
      <c r="N595" s="11" t="s">
        <v>2615</v>
      </c>
      <c r="O595" t="s">
        <v>2616</v>
      </c>
      <c r="R595" t="s">
        <v>2620</v>
      </c>
      <c r="T595" t="s">
        <v>1296</v>
      </c>
    </row>
    <row r="596" spans="1:20">
      <c r="A596" t="s">
        <v>784</v>
      </c>
      <c r="B596" t="s">
        <v>1291</v>
      </c>
      <c r="C596" t="s">
        <v>74</v>
      </c>
      <c r="D596" s="39" t="s">
        <v>1749</v>
      </c>
      <c r="E596" s="11">
        <f t="shared" si="35"/>
        <v>5</v>
      </c>
      <c r="F596" s="4">
        <f t="shared" si="36"/>
        <v>2002</v>
      </c>
      <c r="G596" t="s">
        <v>21</v>
      </c>
      <c r="H596" s="4" t="s">
        <v>609</v>
      </c>
      <c r="I596" s="4" t="str">
        <f t="shared" si="37"/>
        <v>k</v>
      </c>
      <c r="J596" s="4">
        <v>24.7</v>
      </c>
      <c r="K596" s="4" t="s">
        <v>461</v>
      </c>
      <c r="L596" s="4">
        <v>0</v>
      </c>
      <c r="M596" s="4" t="s">
        <v>1969</v>
      </c>
      <c r="N596" s="11" t="s">
        <v>2615</v>
      </c>
      <c r="O596" t="s">
        <v>2616</v>
      </c>
      <c r="R596" t="s">
        <v>2621</v>
      </c>
      <c r="T596" t="s">
        <v>1296</v>
      </c>
    </row>
    <row r="597" spans="1:20">
      <c r="A597" t="s">
        <v>784</v>
      </c>
      <c r="B597" t="s">
        <v>1291</v>
      </c>
      <c r="C597" t="s">
        <v>74</v>
      </c>
      <c r="D597" s="39" t="s">
        <v>2194</v>
      </c>
      <c r="E597" s="11">
        <f t="shared" si="35"/>
        <v>5</v>
      </c>
      <c r="F597" s="4">
        <f t="shared" si="36"/>
        <v>2005</v>
      </c>
      <c r="G597" t="s">
        <v>21</v>
      </c>
      <c r="H597" s="4" t="s">
        <v>1038</v>
      </c>
      <c r="I597" s="4" t="str">
        <f t="shared" si="37"/>
        <v>k</v>
      </c>
      <c r="J597" s="4">
        <v>22.1</v>
      </c>
      <c r="K597" s="4" t="s">
        <v>2341</v>
      </c>
      <c r="L597" s="4">
        <v>0</v>
      </c>
      <c r="M597" s="4" t="s">
        <v>2622</v>
      </c>
      <c r="N597" s="11" t="s">
        <v>2615</v>
      </c>
      <c r="O597" t="s">
        <v>2616</v>
      </c>
      <c r="R597" t="s">
        <v>2623</v>
      </c>
      <c r="T597" t="s">
        <v>1296</v>
      </c>
    </row>
    <row r="598" spans="1:20">
      <c r="A598" t="s">
        <v>784</v>
      </c>
      <c r="B598" t="s">
        <v>1291</v>
      </c>
      <c r="C598" t="s">
        <v>74</v>
      </c>
      <c r="D598" s="39" t="s">
        <v>2126</v>
      </c>
      <c r="E598" s="11">
        <f t="shared" si="35"/>
        <v>5</v>
      </c>
      <c r="F598" s="4">
        <f t="shared" si="36"/>
        <v>2008</v>
      </c>
      <c r="G598" t="s">
        <v>21</v>
      </c>
      <c r="H598" s="4" t="s">
        <v>401</v>
      </c>
      <c r="I598" s="4" t="str">
        <f t="shared" si="37"/>
        <v>k</v>
      </c>
      <c r="J598" s="4">
        <v>25.4</v>
      </c>
      <c r="K598" s="4" t="s">
        <v>924</v>
      </c>
      <c r="L598" s="4">
        <v>0</v>
      </c>
      <c r="M598" s="4" t="s">
        <v>2269</v>
      </c>
      <c r="N598" s="11" t="s">
        <v>2615</v>
      </c>
      <c r="O598" t="s">
        <v>2616</v>
      </c>
      <c r="R598" t="s">
        <v>2624</v>
      </c>
      <c r="T598" t="s">
        <v>1296</v>
      </c>
    </row>
    <row r="599" spans="1:20">
      <c r="A599" t="s">
        <v>784</v>
      </c>
      <c r="B599" t="s">
        <v>1291</v>
      </c>
      <c r="C599" t="s">
        <v>74</v>
      </c>
      <c r="D599" s="39" t="s">
        <v>1663</v>
      </c>
      <c r="E599" s="11">
        <f t="shared" si="35"/>
        <v>5</v>
      </c>
      <c r="F599" s="4">
        <f t="shared" si="36"/>
        <v>2009</v>
      </c>
      <c r="G599" t="s">
        <v>21</v>
      </c>
      <c r="H599" s="4" t="s">
        <v>772</v>
      </c>
      <c r="I599" s="4" t="str">
        <f t="shared" si="37"/>
        <v>k</v>
      </c>
      <c r="J599" s="4">
        <v>26.7</v>
      </c>
      <c r="K599" s="4" t="s">
        <v>475</v>
      </c>
      <c r="L599" s="4">
        <v>0</v>
      </c>
      <c r="M599" s="4" t="s">
        <v>2625</v>
      </c>
      <c r="N599" s="11" t="s">
        <v>2615</v>
      </c>
      <c r="O599" t="s">
        <v>2616</v>
      </c>
      <c r="R599" t="s">
        <v>2626</v>
      </c>
      <c r="T599" t="s">
        <v>1296</v>
      </c>
    </row>
    <row r="600" spans="1:20">
      <c r="A600" t="s">
        <v>784</v>
      </c>
      <c r="B600" t="s">
        <v>1291</v>
      </c>
      <c r="C600" t="s">
        <v>74</v>
      </c>
      <c r="D600" s="39" t="s">
        <v>1586</v>
      </c>
      <c r="E600" s="11">
        <f t="shared" si="35"/>
        <v>5</v>
      </c>
      <c r="F600" s="4">
        <f t="shared" si="36"/>
        <v>2013</v>
      </c>
      <c r="G600" t="s">
        <v>21</v>
      </c>
      <c r="H600" s="4" t="s">
        <v>742</v>
      </c>
      <c r="I600" s="4" t="str">
        <f t="shared" si="37"/>
        <v>k</v>
      </c>
      <c r="J600" s="4">
        <v>29.1</v>
      </c>
      <c r="K600" s="4" t="s">
        <v>584</v>
      </c>
      <c r="L600" s="4">
        <v>0</v>
      </c>
      <c r="M600" s="4" t="s">
        <v>2627</v>
      </c>
      <c r="N600" s="11" t="s">
        <v>2615</v>
      </c>
      <c r="O600" t="s">
        <v>2616</v>
      </c>
      <c r="R600" t="s">
        <v>2628</v>
      </c>
      <c r="T600" t="s">
        <v>1296</v>
      </c>
    </row>
    <row r="601" spans="1:20">
      <c r="A601" t="s">
        <v>784</v>
      </c>
      <c r="B601" t="s">
        <v>1291</v>
      </c>
      <c r="C601" t="s">
        <v>74</v>
      </c>
      <c r="D601" s="39" t="s">
        <v>1455</v>
      </c>
      <c r="E601" s="11">
        <f t="shared" si="35"/>
        <v>5</v>
      </c>
      <c r="F601" s="4">
        <f t="shared" si="36"/>
        <v>2017</v>
      </c>
      <c r="G601" t="s">
        <v>21</v>
      </c>
      <c r="H601" s="4" t="s">
        <v>492</v>
      </c>
      <c r="I601" s="4" t="str">
        <f t="shared" si="37"/>
        <v>k</v>
      </c>
      <c r="J601" s="4">
        <v>30</v>
      </c>
      <c r="K601" s="4" t="s">
        <v>36</v>
      </c>
      <c r="L601" s="4">
        <v>0</v>
      </c>
      <c r="M601" s="4" t="s">
        <v>1650</v>
      </c>
      <c r="N601" s="11" t="s">
        <v>2615</v>
      </c>
      <c r="O601" t="s">
        <v>2616</v>
      </c>
      <c r="R601" t="s">
        <v>2629</v>
      </c>
      <c r="T601" t="s">
        <v>1296</v>
      </c>
    </row>
    <row r="602" spans="1:20">
      <c r="A602" t="s">
        <v>2630</v>
      </c>
      <c r="B602" t="s">
        <v>1291</v>
      </c>
      <c r="C602" t="s">
        <v>20</v>
      </c>
      <c r="D602" s="39" t="s">
        <v>2028</v>
      </c>
      <c r="E602" s="11">
        <f t="shared" si="35"/>
        <v>7</v>
      </c>
      <c r="F602" s="4">
        <f t="shared" si="36"/>
        <v>2001</v>
      </c>
      <c r="G602" t="s">
        <v>25</v>
      </c>
      <c r="H602" s="4">
        <v>7.8</v>
      </c>
      <c r="I602" s="4" t="s">
        <v>35</v>
      </c>
      <c r="J602" s="4">
        <v>22.4</v>
      </c>
      <c r="K602" s="4" t="s">
        <v>836</v>
      </c>
      <c r="L602" s="4">
        <v>0</v>
      </c>
      <c r="N602" s="11" t="s">
        <v>2631</v>
      </c>
      <c r="R602" t="s">
        <v>2632</v>
      </c>
      <c r="T602" t="s">
        <v>1296</v>
      </c>
    </row>
    <row r="603" spans="1:20">
      <c r="A603" t="s">
        <v>2630</v>
      </c>
      <c r="B603" t="s">
        <v>1291</v>
      </c>
      <c r="C603" t="s">
        <v>74</v>
      </c>
      <c r="D603" s="39" t="s">
        <v>1831</v>
      </c>
      <c r="E603" s="11">
        <f t="shared" si="35"/>
        <v>5</v>
      </c>
      <c r="F603" s="4">
        <f t="shared" si="36"/>
        <v>2008</v>
      </c>
      <c r="G603" t="s">
        <v>25</v>
      </c>
      <c r="H603" s="4">
        <v>14.7</v>
      </c>
      <c r="I603" s="4" t="s">
        <v>35</v>
      </c>
      <c r="J603" s="4">
        <v>27.8</v>
      </c>
      <c r="K603" s="4" t="s">
        <v>278</v>
      </c>
      <c r="L603" s="4">
        <v>0</v>
      </c>
      <c r="M603" s="4" t="s">
        <v>1607</v>
      </c>
      <c r="N603" s="11" t="s">
        <v>2631</v>
      </c>
      <c r="R603" t="s">
        <v>2633</v>
      </c>
      <c r="T603" t="s">
        <v>1296</v>
      </c>
    </row>
    <row r="604" spans="1:20">
      <c r="A604" t="s">
        <v>2630</v>
      </c>
      <c r="B604" t="s">
        <v>1291</v>
      </c>
      <c r="C604" t="s">
        <v>74</v>
      </c>
      <c r="D604" s="39" t="s">
        <v>1556</v>
      </c>
      <c r="E604" s="11">
        <f t="shared" si="35"/>
        <v>5</v>
      </c>
      <c r="F604" s="4">
        <f t="shared" si="36"/>
        <v>2010</v>
      </c>
      <c r="G604" t="s">
        <v>25</v>
      </c>
      <c r="H604" s="4">
        <v>16.7</v>
      </c>
      <c r="I604" s="4" t="s">
        <v>35</v>
      </c>
      <c r="J604" s="4">
        <v>29.9</v>
      </c>
      <c r="K604" s="4" t="s">
        <v>1879</v>
      </c>
      <c r="L604" s="4">
        <v>0</v>
      </c>
      <c r="M604" s="4" t="s">
        <v>1528</v>
      </c>
      <c r="N604" s="11" t="s">
        <v>2631</v>
      </c>
      <c r="R604" t="s">
        <v>2634</v>
      </c>
      <c r="T604" t="s">
        <v>1296</v>
      </c>
    </row>
    <row r="605" spans="1:20">
      <c r="A605" t="s">
        <v>2630</v>
      </c>
      <c r="B605" t="s">
        <v>1291</v>
      </c>
      <c r="C605" t="s">
        <v>74</v>
      </c>
      <c r="D605" s="39" t="s">
        <v>1432</v>
      </c>
      <c r="E605" s="11">
        <f t="shared" si="35"/>
        <v>5</v>
      </c>
      <c r="F605" s="4">
        <f t="shared" si="36"/>
        <v>2013</v>
      </c>
      <c r="G605" t="s">
        <v>25</v>
      </c>
      <c r="H605" s="4">
        <v>19.7</v>
      </c>
      <c r="I605" s="4" t="s">
        <v>35</v>
      </c>
      <c r="J605" s="4">
        <v>31.3</v>
      </c>
      <c r="K605" s="4" t="s">
        <v>182</v>
      </c>
      <c r="L605" s="4">
        <v>0</v>
      </c>
      <c r="M605" s="4" t="s">
        <v>2635</v>
      </c>
      <c r="N605" s="11" t="s">
        <v>2631</v>
      </c>
      <c r="R605" t="s">
        <v>2636</v>
      </c>
      <c r="T605" t="s">
        <v>1296</v>
      </c>
    </row>
    <row r="606" spans="1:20">
      <c r="A606" t="s">
        <v>2630</v>
      </c>
      <c r="B606" t="s">
        <v>1291</v>
      </c>
      <c r="C606" t="s">
        <v>74</v>
      </c>
      <c r="D606" s="39" t="s">
        <v>1349</v>
      </c>
      <c r="E606" s="11">
        <f t="shared" si="35"/>
        <v>5</v>
      </c>
      <c r="F606" s="4">
        <f t="shared" si="36"/>
        <v>2016</v>
      </c>
      <c r="G606" t="s">
        <v>25</v>
      </c>
      <c r="H606" s="4">
        <v>22.7</v>
      </c>
      <c r="I606" s="4" t="s">
        <v>35</v>
      </c>
      <c r="J606" s="4">
        <v>33.700000000000003</v>
      </c>
      <c r="K606" s="4" t="s">
        <v>828</v>
      </c>
      <c r="L606" s="4">
        <v>0</v>
      </c>
      <c r="M606" s="4" t="s">
        <v>2637</v>
      </c>
      <c r="N606" s="11" t="s">
        <v>2631</v>
      </c>
      <c r="R606" t="s">
        <v>2483</v>
      </c>
      <c r="T606" t="s">
        <v>1296</v>
      </c>
    </row>
    <row r="607" spans="1:20">
      <c r="A607" t="s">
        <v>2630</v>
      </c>
      <c r="B607" t="s">
        <v>1291</v>
      </c>
      <c r="C607" t="s">
        <v>74</v>
      </c>
      <c r="D607" s="39" t="s">
        <v>1352</v>
      </c>
      <c r="E607" s="11">
        <f t="shared" si="35"/>
        <v>5</v>
      </c>
      <c r="F607" s="4">
        <f t="shared" si="36"/>
        <v>2017</v>
      </c>
      <c r="G607" t="s">
        <v>25</v>
      </c>
      <c r="H607" s="4">
        <v>23.7</v>
      </c>
      <c r="I607" s="4" t="s">
        <v>35</v>
      </c>
      <c r="J607" s="4">
        <v>33.9</v>
      </c>
      <c r="K607" s="4" t="s">
        <v>1279</v>
      </c>
      <c r="L607" s="4">
        <v>0</v>
      </c>
      <c r="M607" s="4" t="s">
        <v>2638</v>
      </c>
      <c r="N607" s="11" t="s">
        <v>2631</v>
      </c>
      <c r="Q607" t="s">
        <v>2639</v>
      </c>
      <c r="R607" t="s">
        <v>2640</v>
      </c>
      <c r="T607" t="s">
        <v>1296</v>
      </c>
    </row>
    <row r="608" spans="1:20">
      <c r="A608" t="s">
        <v>2641</v>
      </c>
      <c r="B608" t="s">
        <v>1291</v>
      </c>
      <c r="C608" t="s">
        <v>20</v>
      </c>
      <c r="D608" s="39" t="s">
        <v>2642</v>
      </c>
      <c r="E608" s="11">
        <f t="shared" si="35"/>
        <v>7</v>
      </c>
      <c r="F608" s="4">
        <f t="shared" si="36"/>
        <v>2002</v>
      </c>
      <c r="G608" t="s">
        <v>21</v>
      </c>
      <c r="H608" s="4">
        <v>9.8000000000000007</v>
      </c>
      <c r="I608" s="4" t="s">
        <v>1214</v>
      </c>
      <c r="J608" s="4">
        <v>24</v>
      </c>
      <c r="K608" s="4" t="s">
        <v>1106</v>
      </c>
      <c r="L608" s="4">
        <v>0</v>
      </c>
      <c r="M608" s="4" t="s">
        <v>2491</v>
      </c>
      <c r="R608" t="s">
        <v>2643</v>
      </c>
      <c r="T608" t="s">
        <v>1296</v>
      </c>
    </row>
    <row r="609" spans="1:20">
      <c r="A609" t="s">
        <v>2644</v>
      </c>
      <c r="B609" t="s">
        <v>1291</v>
      </c>
      <c r="C609" t="s">
        <v>20</v>
      </c>
      <c r="D609" s="39" t="s">
        <v>2119</v>
      </c>
      <c r="E609" s="11">
        <f t="shared" si="35"/>
        <v>7</v>
      </c>
      <c r="F609" s="4">
        <f t="shared" si="36"/>
        <v>2002</v>
      </c>
      <c r="G609" t="s">
        <v>25</v>
      </c>
      <c r="H609" s="4">
        <v>10.8</v>
      </c>
      <c r="I609" s="4" t="str">
        <f t="shared" ref="I609:I652" si="38">IF(ISBLANK(H609), "", "k")</f>
        <v>k</v>
      </c>
      <c r="J609" s="4">
        <v>27.1</v>
      </c>
      <c r="K609" s="4" t="s">
        <v>36</v>
      </c>
      <c r="L609" s="4">
        <v>0</v>
      </c>
      <c r="M609" s="4" t="s">
        <v>2485</v>
      </c>
      <c r="R609" t="s">
        <v>2645</v>
      </c>
      <c r="T609" t="s">
        <v>1296</v>
      </c>
    </row>
    <row r="610" spans="1:20">
      <c r="A610" t="s">
        <v>2644</v>
      </c>
      <c r="B610" t="s">
        <v>1291</v>
      </c>
      <c r="C610" t="s">
        <v>74</v>
      </c>
      <c r="D610" s="39" t="s">
        <v>1380</v>
      </c>
      <c r="E610" s="11">
        <f t="shared" si="35"/>
        <v>5</v>
      </c>
      <c r="F610" s="4">
        <f t="shared" si="36"/>
        <v>2004</v>
      </c>
      <c r="G610" t="s">
        <v>25</v>
      </c>
      <c r="H610" s="4">
        <v>12.7</v>
      </c>
      <c r="I610" s="4" t="str">
        <f t="shared" si="38"/>
        <v>k</v>
      </c>
      <c r="J610" s="4">
        <v>28.2</v>
      </c>
      <c r="K610" s="4" t="s">
        <v>949</v>
      </c>
      <c r="L610" s="4">
        <v>0</v>
      </c>
      <c r="M610" s="4" t="s">
        <v>1697</v>
      </c>
      <c r="R610" t="s">
        <v>2646</v>
      </c>
      <c r="T610" t="s">
        <v>1296</v>
      </c>
    </row>
    <row r="611" spans="1:20">
      <c r="A611" t="s">
        <v>787</v>
      </c>
      <c r="B611" t="s">
        <v>1291</v>
      </c>
      <c r="C611" t="s">
        <v>20</v>
      </c>
      <c r="D611" s="39" t="s">
        <v>1708</v>
      </c>
      <c r="E611" s="11">
        <f t="shared" si="35"/>
        <v>3</v>
      </c>
      <c r="F611" s="4">
        <f t="shared" si="36"/>
        <v>1994</v>
      </c>
      <c r="G611" t="s">
        <v>21</v>
      </c>
      <c r="H611" s="4" t="s">
        <v>1610</v>
      </c>
      <c r="I611" s="4" t="str">
        <f t="shared" si="38"/>
        <v>k</v>
      </c>
      <c r="J611" s="4">
        <v>22</v>
      </c>
      <c r="K611" s="4" t="s">
        <v>492</v>
      </c>
      <c r="L611" s="4">
        <v>0</v>
      </c>
      <c r="M611" s="4" t="s">
        <v>2647</v>
      </c>
      <c r="N611" s="11" t="s">
        <v>2648</v>
      </c>
      <c r="R611" t="s">
        <v>607</v>
      </c>
      <c r="T611" t="s">
        <v>1296</v>
      </c>
    </row>
    <row r="612" spans="1:20">
      <c r="A612" t="s">
        <v>787</v>
      </c>
      <c r="B612" t="s">
        <v>1291</v>
      </c>
      <c r="C612" t="s">
        <v>74</v>
      </c>
      <c r="D612" s="39" t="s">
        <v>1320</v>
      </c>
      <c r="E612" s="11">
        <f t="shared" si="35"/>
        <v>3</v>
      </c>
      <c r="F612" s="4">
        <f t="shared" si="36"/>
        <v>1996</v>
      </c>
      <c r="G612" t="s">
        <v>21</v>
      </c>
      <c r="H612" s="4" t="s">
        <v>126</v>
      </c>
      <c r="I612" s="4" t="str">
        <f t="shared" si="38"/>
        <v>k</v>
      </c>
      <c r="J612" s="4">
        <v>23.2</v>
      </c>
      <c r="K612" s="4" t="s">
        <v>1106</v>
      </c>
      <c r="L612" s="4">
        <v>0</v>
      </c>
      <c r="M612" s="4" t="s">
        <v>2139</v>
      </c>
      <c r="N612" s="11" t="s">
        <v>2648</v>
      </c>
      <c r="R612" t="s">
        <v>2649</v>
      </c>
      <c r="T612" t="s">
        <v>1296</v>
      </c>
    </row>
    <row r="613" spans="1:20">
      <c r="A613" t="s">
        <v>787</v>
      </c>
      <c r="B613" t="s">
        <v>1291</v>
      </c>
      <c r="C613" t="s">
        <v>74</v>
      </c>
      <c r="D613" s="39" t="s">
        <v>1322</v>
      </c>
      <c r="E613" s="11">
        <f t="shared" si="35"/>
        <v>3</v>
      </c>
      <c r="F613" s="4">
        <f t="shared" si="36"/>
        <v>1998</v>
      </c>
      <c r="G613" t="s">
        <v>21</v>
      </c>
      <c r="H613" s="4" t="s">
        <v>1376</v>
      </c>
      <c r="I613" s="4" t="str">
        <f t="shared" si="38"/>
        <v>k</v>
      </c>
      <c r="J613" s="4">
        <v>24.5</v>
      </c>
      <c r="K613" s="4" t="s">
        <v>814</v>
      </c>
      <c r="L613" s="4">
        <v>0</v>
      </c>
      <c r="M613" s="4" t="s">
        <v>2281</v>
      </c>
      <c r="N613" s="11" t="s">
        <v>2648</v>
      </c>
      <c r="R613" t="s">
        <v>2650</v>
      </c>
      <c r="T613" t="s">
        <v>1296</v>
      </c>
    </row>
    <row r="614" spans="1:20">
      <c r="A614" t="s">
        <v>787</v>
      </c>
      <c r="B614" t="s">
        <v>1291</v>
      </c>
      <c r="C614" t="s">
        <v>74</v>
      </c>
      <c r="D614" s="39" t="s">
        <v>1647</v>
      </c>
      <c r="E614" s="11">
        <f t="shared" si="35"/>
        <v>3</v>
      </c>
      <c r="F614" s="4">
        <f t="shared" si="36"/>
        <v>2000</v>
      </c>
      <c r="G614" t="s">
        <v>21</v>
      </c>
      <c r="H614" s="4" t="s">
        <v>137</v>
      </c>
      <c r="I614" s="4" t="str">
        <f t="shared" si="38"/>
        <v>k</v>
      </c>
      <c r="J614" s="4">
        <v>27</v>
      </c>
      <c r="K614" s="4" t="s">
        <v>479</v>
      </c>
      <c r="L614" s="4">
        <v>0</v>
      </c>
      <c r="M614" s="4" t="s">
        <v>2209</v>
      </c>
      <c r="N614" s="11" t="s">
        <v>2648</v>
      </c>
      <c r="R614" t="s">
        <v>439</v>
      </c>
      <c r="T614" t="s">
        <v>1296</v>
      </c>
    </row>
    <row r="615" spans="1:20">
      <c r="A615" t="s">
        <v>787</v>
      </c>
      <c r="B615" t="s">
        <v>1291</v>
      </c>
      <c r="C615" t="s">
        <v>74</v>
      </c>
      <c r="D615" s="39" t="s">
        <v>1418</v>
      </c>
      <c r="E615" s="11">
        <f t="shared" si="35"/>
        <v>5</v>
      </c>
      <c r="F615" s="4">
        <f t="shared" si="36"/>
        <v>2001</v>
      </c>
      <c r="G615" t="s">
        <v>21</v>
      </c>
      <c r="H615" s="4" t="s">
        <v>609</v>
      </c>
      <c r="I615" s="4" t="str">
        <f t="shared" si="38"/>
        <v>k</v>
      </c>
      <c r="J615" s="4">
        <v>28.2</v>
      </c>
      <c r="K615" s="4" t="s">
        <v>949</v>
      </c>
      <c r="L615" s="4">
        <v>0</v>
      </c>
      <c r="M615" s="4" t="s">
        <v>1386</v>
      </c>
      <c r="N615" s="11" t="s">
        <v>2648</v>
      </c>
      <c r="R615" t="s">
        <v>2569</v>
      </c>
      <c r="T615" t="s">
        <v>1296</v>
      </c>
    </row>
    <row r="616" spans="1:20">
      <c r="A616" t="s">
        <v>787</v>
      </c>
      <c r="B616" t="s">
        <v>1291</v>
      </c>
      <c r="C616" t="s">
        <v>74</v>
      </c>
      <c r="D616" s="39" t="s">
        <v>1378</v>
      </c>
      <c r="E616" s="11">
        <f t="shared" si="35"/>
        <v>5</v>
      </c>
      <c r="F616" s="4">
        <f t="shared" si="36"/>
        <v>2002</v>
      </c>
      <c r="G616" t="s">
        <v>21</v>
      </c>
      <c r="H616" s="4" t="s">
        <v>977</v>
      </c>
      <c r="I616" s="4" t="str">
        <f t="shared" si="38"/>
        <v>k</v>
      </c>
      <c r="J616" s="4">
        <v>28.5</v>
      </c>
      <c r="K616" s="4" t="s">
        <v>36</v>
      </c>
      <c r="L616" s="4">
        <v>0</v>
      </c>
      <c r="M616" s="4" t="s">
        <v>2651</v>
      </c>
      <c r="N616" s="11" t="s">
        <v>2648</v>
      </c>
      <c r="R616" t="s">
        <v>2652</v>
      </c>
      <c r="T616" t="s">
        <v>1296</v>
      </c>
    </row>
    <row r="617" spans="1:20">
      <c r="A617" t="s">
        <v>787</v>
      </c>
      <c r="B617" t="s">
        <v>1291</v>
      </c>
      <c r="C617" t="s">
        <v>74</v>
      </c>
      <c r="D617" s="39" t="s">
        <v>2040</v>
      </c>
      <c r="E617" s="11">
        <f t="shared" si="35"/>
        <v>5</v>
      </c>
      <c r="F617" s="4">
        <f t="shared" si="36"/>
        <v>2003</v>
      </c>
      <c r="G617" t="s">
        <v>21</v>
      </c>
      <c r="H617" s="4" t="s">
        <v>893</v>
      </c>
      <c r="I617" s="4" t="str">
        <f t="shared" si="38"/>
        <v>k</v>
      </c>
      <c r="J617" s="4">
        <v>29</v>
      </c>
      <c r="K617" s="4" t="s">
        <v>182</v>
      </c>
      <c r="L617" s="4">
        <v>0</v>
      </c>
      <c r="M617" s="4" t="s">
        <v>2653</v>
      </c>
      <c r="N617" s="11" t="s">
        <v>2648</v>
      </c>
      <c r="R617" t="s">
        <v>1334</v>
      </c>
      <c r="T617" t="s">
        <v>1296</v>
      </c>
    </row>
    <row r="618" spans="1:20">
      <c r="A618" t="s">
        <v>787</v>
      </c>
      <c r="B618" t="s">
        <v>1291</v>
      </c>
      <c r="C618" t="s">
        <v>74</v>
      </c>
      <c r="D618" s="39" t="s">
        <v>1380</v>
      </c>
      <c r="E618" s="11">
        <f t="shared" si="35"/>
        <v>5</v>
      </c>
      <c r="F618" s="4">
        <f t="shared" si="36"/>
        <v>2004</v>
      </c>
      <c r="G618" t="s">
        <v>21</v>
      </c>
      <c r="H618" s="4" t="s">
        <v>1038</v>
      </c>
      <c r="I618" s="4" t="str">
        <f t="shared" si="38"/>
        <v>k</v>
      </c>
      <c r="J618" s="4">
        <v>29.6</v>
      </c>
      <c r="K618" s="4" t="s">
        <v>436</v>
      </c>
      <c r="L618" s="4">
        <v>0</v>
      </c>
      <c r="M618" s="4" t="s">
        <v>2654</v>
      </c>
      <c r="N618" s="11" t="s">
        <v>2648</v>
      </c>
      <c r="R618" t="s">
        <v>2655</v>
      </c>
      <c r="T618" t="s">
        <v>1296</v>
      </c>
    </row>
    <row r="619" spans="1:20">
      <c r="A619" t="s">
        <v>2656</v>
      </c>
      <c r="B619" t="s">
        <v>1291</v>
      </c>
      <c r="C619" t="s">
        <v>20</v>
      </c>
      <c r="D619" s="39" t="s">
        <v>2657</v>
      </c>
      <c r="E619" s="11">
        <f t="shared" si="35"/>
        <v>7</v>
      </c>
      <c r="F619" s="4">
        <f t="shared" si="36"/>
        <v>2001</v>
      </c>
      <c r="G619" t="s">
        <v>25</v>
      </c>
      <c r="H619" s="4" t="s">
        <v>2658</v>
      </c>
      <c r="I619" s="4" t="str">
        <f t="shared" si="38"/>
        <v>k</v>
      </c>
      <c r="J619" s="4">
        <v>17.899999999999999</v>
      </c>
      <c r="K619" s="4" t="s">
        <v>1886</v>
      </c>
      <c r="L619" s="4">
        <v>0</v>
      </c>
      <c r="R619" t="s">
        <v>2659</v>
      </c>
      <c r="T619" t="s">
        <v>1296</v>
      </c>
    </row>
    <row r="620" spans="1:20">
      <c r="A620" t="s">
        <v>2660</v>
      </c>
      <c r="B620" t="s">
        <v>1291</v>
      </c>
      <c r="C620" t="s">
        <v>20</v>
      </c>
      <c r="D620" s="39" t="s">
        <v>1582</v>
      </c>
      <c r="E620" s="11">
        <f t="shared" si="35"/>
        <v>5</v>
      </c>
      <c r="F620" s="4">
        <f t="shared" si="36"/>
        <v>2019</v>
      </c>
      <c r="G620" t="s">
        <v>25</v>
      </c>
      <c r="H620" s="4" t="s">
        <v>1444</v>
      </c>
      <c r="I620" s="4" t="str">
        <f t="shared" si="38"/>
        <v>k</v>
      </c>
      <c r="J620" s="4">
        <v>13.8</v>
      </c>
      <c r="K620" s="4" t="s">
        <v>2114</v>
      </c>
      <c r="L620" s="4">
        <v>0</v>
      </c>
      <c r="M620" s="4" t="s">
        <v>2594</v>
      </c>
      <c r="Q620" t="s">
        <v>2661</v>
      </c>
      <c r="R620" t="s">
        <v>2662</v>
      </c>
      <c r="T620" t="s">
        <v>1296</v>
      </c>
    </row>
    <row r="621" spans="1:20">
      <c r="A621" t="s">
        <v>2660</v>
      </c>
      <c r="B621" t="s">
        <v>1291</v>
      </c>
      <c r="C621" t="s">
        <v>74</v>
      </c>
      <c r="D621" s="39" t="s">
        <v>1211</v>
      </c>
      <c r="E621" s="11">
        <f t="shared" si="35"/>
        <v>5</v>
      </c>
      <c r="F621" s="4">
        <f t="shared" si="36"/>
        <v>2021</v>
      </c>
      <c r="G621" t="s">
        <v>25</v>
      </c>
      <c r="H621" s="4">
        <v>5.7</v>
      </c>
      <c r="I621" s="4" t="str">
        <f t="shared" si="38"/>
        <v>k</v>
      </c>
      <c r="J621" s="4">
        <v>19</v>
      </c>
      <c r="K621" s="4" t="s">
        <v>527</v>
      </c>
      <c r="L621" s="4">
        <v>0</v>
      </c>
      <c r="M621" s="4" t="s">
        <v>1773</v>
      </c>
      <c r="R621" t="s">
        <v>2663</v>
      </c>
    </row>
    <row r="622" spans="1:20">
      <c r="A622" t="s">
        <v>2664</v>
      </c>
      <c r="B622" s="4" t="s">
        <v>1291</v>
      </c>
      <c r="C622" s="4" t="s">
        <v>74</v>
      </c>
      <c r="D622" s="39" t="s">
        <v>1470</v>
      </c>
      <c r="E622" s="11">
        <f t="shared" si="35"/>
        <v>4</v>
      </c>
      <c r="F622" s="4">
        <f t="shared" si="36"/>
        <v>2026</v>
      </c>
      <c r="G622" s="4" t="s">
        <v>25</v>
      </c>
      <c r="H622" s="4">
        <v>9.6</v>
      </c>
      <c r="I622" s="4" t="str">
        <f t="shared" si="38"/>
        <v>k</v>
      </c>
      <c r="J622" s="4">
        <v>25.5</v>
      </c>
      <c r="K622" s="4">
        <v>35</v>
      </c>
      <c r="L622" s="4">
        <v>0</v>
      </c>
      <c r="M622" s="4">
        <v>683</v>
      </c>
      <c r="N622" s="27">
        <v>982000403120639</v>
      </c>
      <c r="R622" s="4" t="s">
        <v>1471</v>
      </c>
    </row>
    <row r="623" spans="1:20">
      <c r="A623" t="s">
        <v>2665</v>
      </c>
      <c r="B623" t="s">
        <v>1291</v>
      </c>
      <c r="C623" t="s">
        <v>20</v>
      </c>
      <c r="D623" s="39" t="s">
        <v>2119</v>
      </c>
      <c r="E623" s="11">
        <f t="shared" si="35"/>
        <v>7</v>
      </c>
      <c r="F623" s="4">
        <f t="shared" si="36"/>
        <v>2002</v>
      </c>
      <c r="G623" t="s">
        <v>21</v>
      </c>
      <c r="H623" s="4">
        <v>9.8000000000000007</v>
      </c>
      <c r="I623" s="4" t="str">
        <f t="shared" si="38"/>
        <v>k</v>
      </c>
      <c r="J623" s="4">
        <v>24.5</v>
      </c>
      <c r="K623" s="4" t="s">
        <v>591</v>
      </c>
      <c r="L623" s="4">
        <v>0</v>
      </c>
      <c r="M623" s="4" t="s">
        <v>2382</v>
      </c>
      <c r="N623" s="11" t="s">
        <v>2666</v>
      </c>
      <c r="O623" t="s">
        <v>2667</v>
      </c>
      <c r="Q623">
        <v>66</v>
      </c>
      <c r="R623" t="s">
        <v>2668</v>
      </c>
      <c r="T623" t="s">
        <v>1296</v>
      </c>
    </row>
    <row r="624" spans="1:20">
      <c r="A624" t="s">
        <v>2665</v>
      </c>
      <c r="B624" t="s">
        <v>1291</v>
      </c>
      <c r="C624" t="s">
        <v>74</v>
      </c>
      <c r="D624" s="39" t="s">
        <v>2040</v>
      </c>
      <c r="E624" s="11">
        <f t="shared" si="35"/>
        <v>5</v>
      </c>
      <c r="F624" s="4">
        <f t="shared" si="36"/>
        <v>2003</v>
      </c>
      <c r="G624" t="s">
        <v>21</v>
      </c>
      <c r="H624" s="4">
        <v>10.7</v>
      </c>
      <c r="I624" s="4" t="str">
        <f t="shared" si="38"/>
        <v>k</v>
      </c>
      <c r="J624" s="4">
        <v>24.6</v>
      </c>
      <c r="K624" s="4" t="s">
        <v>988</v>
      </c>
      <c r="L624" s="4">
        <v>0</v>
      </c>
      <c r="M624" s="4" t="s">
        <v>1425</v>
      </c>
      <c r="N624" s="11" t="s">
        <v>2666</v>
      </c>
      <c r="O624" t="s">
        <v>2667</v>
      </c>
      <c r="R624" t="s">
        <v>2669</v>
      </c>
      <c r="T624" t="s">
        <v>1296</v>
      </c>
    </row>
    <row r="625" spans="1:20">
      <c r="A625" t="s">
        <v>2665</v>
      </c>
      <c r="B625" t="s">
        <v>1291</v>
      </c>
      <c r="C625" t="s">
        <v>74</v>
      </c>
      <c r="D625" s="39" t="s">
        <v>1380</v>
      </c>
      <c r="E625" s="11">
        <f t="shared" si="35"/>
        <v>5</v>
      </c>
      <c r="F625" s="4">
        <f t="shared" si="36"/>
        <v>2004</v>
      </c>
      <c r="G625" t="s">
        <v>21</v>
      </c>
      <c r="H625" s="4">
        <v>11.7</v>
      </c>
      <c r="I625" s="4" t="str">
        <f t="shared" si="38"/>
        <v>k</v>
      </c>
      <c r="J625" s="4">
        <v>24.5</v>
      </c>
      <c r="K625" s="4" t="s">
        <v>729</v>
      </c>
      <c r="L625" s="4">
        <v>0</v>
      </c>
      <c r="M625" s="4" t="s">
        <v>2670</v>
      </c>
      <c r="N625" s="11" t="s">
        <v>2666</v>
      </c>
      <c r="O625" t="s">
        <v>2667</v>
      </c>
      <c r="R625" t="s">
        <v>2671</v>
      </c>
      <c r="T625" t="s">
        <v>1296</v>
      </c>
    </row>
    <row r="626" spans="1:20">
      <c r="A626" t="s">
        <v>2665</v>
      </c>
      <c r="B626" t="s">
        <v>1291</v>
      </c>
      <c r="C626" t="s">
        <v>74</v>
      </c>
      <c r="D626" s="39" t="s">
        <v>1310</v>
      </c>
      <c r="E626" s="11">
        <f t="shared" si="35"/>
        <v>5</v>
      </c>
      <c r="F626" s="4">
        <f t="shared" si="36"/>
        <v>2005</v>
      </c>
      <c r="G626" t="s">
        <v>21</v>
      </c>
      <c r="H626" s="4">
        <v>12.7</v>
      </c>
      <c r="I626" s="4" t="str">
        <f t="shared" si="38"/>
        <v>k</v>
      </c>
      <c r="J626" s="4">
        <v>25.6</v>
      </c>
      <c r="K626" s="4" t="s">
        <v>898</v>
      </c>
      <c r="L626" s="4">
        <v>0</v>
      </c>
      <c r="M626" s="4" t="s">
        <v>1671</v>
      </c>
      <c r="N626" s="11" t="s">
        <v>2666</v>
      </c>
      <c r="O626" t="s">
        <v>2667</v>
      </c>
      <c r="R626" t="s">
        <v>2672</v>
      </c>
      <c r="T626" t="s">
        <v>1296</v>
      </c>
    </row>
    <row r="627" spans="1:20">
      <c r="A627" t="s">
        <v>2665</v>
      </c>
      <c r="B627" t="s">
        <v>1291</v>
      </c>
      <c r="C627" t="s">
        <v>74</v>
      </c>
      <c r="D627" s="39" t="s">
        <v>1429</v>
      </c>
      <c r="E627" s="11">
        <f t="shared" si="35"/>
        <v>3</v>
      </c>
      <c r="F627" s="4">
        <f t="shared" si="36"/>
        <v>2008</v>
      </c>
      <c r="G627" t="s">
        <v>21</v>
      </c>
      <c r="H627" s="4">
        <v>15.5</v>
      </c>
      <c r="I627" s="4" t="str">
        <f t="shared" si="38"/>
        <v>k</v>
      </c>
      <c r="J627" s="4">
        <v>27.2</v>
      </c>
      <c r="K627" s="4" t="s">
        <v>154</v>
      </c>
      <c r="L627" s="4">
        <v>0</v>
      </c>
      <c r="M627" s="4" t="s">
        <v>2524</v>
      </c>
      <c r="N627" s="11" t="s">
        <v>2666</v>
      </c>
      <c r="O627" t="s">
        <v>2667</v>
      </c>
      <c r="R627" t="s">
        <v>2673</v>
      </c>
      <c r="T627" t="s">
        <v>1296</v>
      </c>
    </row>
    <row r="628" spans="1:20">
      <c r="A628" t="s">
        <v>2665</v>
      </c>
      <c r="B628" t="s">
        <v>1291</v>
      </c>
      <c r="C628" t="s">
        <v>74</v>
      </c>
      <c r="D628" s="39" t="s">
        <v>1663</v>
      </c>
      <c r="E628" s="11">
        <f t="shared" si="35"/>
        <v>5</v>
      </c>
      <c r="F628" s="4">
        <f t="shared" si="36"/>
        <v>2009</v>
      </c>
      <c r="G628" t="s">
        <v>21</v>
      </c>
      <c r="H628" s="4">
        <v>16.7</v>
      </c>
      <c r="I628" s="4" t="str">
        <f t="shared" si="38"/>
        <v>k</v>
      </c>
      <c r="J628" s="4">
        <v>28.2</v>
      </c>
      <c r="K628" s="4" t="s">
        <v>1061</v>
      </c>
      <c r="L628" s="4">
        <v>0</v>
      </c>
      <c r="M628" s="4" t="s">
        <v>1950</v>
      </c>
      <c r="N628" s="11" t="s">
        <v>2666</v>
      </c>
      <c r="O628" t="s">
        <v>2667</v>
      </c>
      <c r="R628" t="s">
        <v>1662</v>
      </c>
      <c r="T628" t="s">
        <v>1296</v>
      </c>
    </row>
    <row r="629" spans="1:20">
      <c r="A629" t="s">
        <v>2665</v>
      </c>
      <c r="B629" t="s">
        <v>1291</v>
      </c>
      <c r="C629" t="s">
        <v>74</v>
      </c>
      <c r="D629" s="39" t="s">
        <v>2533</v>
      </c>
      <c r="E629" s="11">
        <f t="shared" si="35"/>
        <v>5</v>
      </c>
      <c r="F629" s="4">
        <f t="shared" si="36"/>
        <v>2010</v>
      </c>
      <c r="G629" t="s">
        <v>21</v>
      </c>
      <c r="H629" s="4">
        <v>17.7</v>
      </c>
      <c r="I629" s="4" t="str">
        <f t="shared" si="38"/>
        <v>k</v>
      </c>
      <c r="J629" s="4">
        <v>29</v>
      </c>
      <c r="K629" s="4" t="s">
        <v>933</v>
      </c>
      <c r="L629" s="4">
        <v>0</v>
      </c>
      <c r="M629" s="4" t="s">
        <v>2150</v>
      </c>
      <c r="N629" s="11" t="s">
        <v>2666</v>
      </c>
      <c r="O629" t="s">
        <v>2667</v>
      </c>
      <c r="R629" t="s">
        <v>2674</v>
      </c>
      <c r="T629" t="s">
        <v>1296</v>
      </c>
    </row>
    <row r="630" spans="1:20">
      <c r="A630" t="s">
        <v>2665</v>
      </c>
      <c r="B630" t="s">
        <v>1291</v>
      </c>
      <c r="C630" t="s">
        <v>74</v>
      </c>
      <c r="D630" s="39" t="s">
        <v>2199</v>
      </c>
      <c r="E630" s="11">
        <f t="shared" si="35"/>
        <v>5</v>
      </c>
      <c r="F630" s="4">
        <f t="shared" si="36"/>
        <v>2011</v>
      </c>
      <c r="G630" t="s">
        <v>21</v>
      </c>
      <c r="H630" s="4">
        <v>18.7</v>
      </c>
      <c r="I630" s="4" t="str">
        <f t="shared" si="38"/>
        <v>k</v>
      </c>
      <c r="J630" s="4">
        <v>28.6</v>
      </c>
      <c r="K630" s="4" t="s">
        <v>800</v>
      </c>
      <c r="L630" s="4">
        <v>0</v>
      </c>
      <c r="M630" s="4" t="s">
        <v>1907</v>
      </c>
      <c r="N630" s="11" t="s">
        <v>2666</v>
      </c>
      <c r="O630" t="s">
        <v>2667</v>
      </c>
      <c r="R630" t="s">
        <v>2675</v>
      </c>
      <c r="T630" t="s">
        <v>1296</v>
      </c>
    </row>
    <row r="631" spans="1:20">
      <c r="A631" t="s">
        <v>2665</v>
      </c>
      <c r="B631" t="s">
        <v>1291</v>
      </c>
      <c r="C631" t="s">
        <v>74</v>
      </c>
      <c r="D631" s="39" t="s">
        <v>1346</v>
      </c>
      <c r="E631" s="11">
        <f t="shared" si="35"/>
        <v>5</v>
      </c>
      <c r="F631" s="4">
        <f t="shared" si="36"/>
        <v>2015</v>
      </c>
      <c r="G631" t="s">
        <v>21</v>
      </c>
      <c r="H631" s="4">
        <v>22.7</v>
      </c>
      <c r="I631" s="4" t="str">
        <f t="shared" si="38"/>
        <v>k</v>
      </c>
      <c r="J631" s="4">
        <v>28.8</v>
      </c>
      <c r="K631" s="4" t="s">
        <v>206</v>
      </c>
      <c r="L631" s="4">
        <v>0</v>
      </c>
      <c r="M631" s="4" t="s">
        <v>2676</v>
      </c>
      <c r="N631" s="11" t="s">
        <v>2666</v>
      </c>
      <c r="O631" t="s">
        <v>2667</v>
      </c>
      <c r="R631" t="s">
        <v>2677</v>
      </c>
      <c r="T631" t="s">
        <v>1296</v>
      </c>
    </row>
    <row r="632" spans="1:20">
      <c r="A632" t="s">
        <v>2665</v>
      </c>
      <c r="B632" t="s">
        <v>1291</v>
      </c>
      <c r="C632" t="s">
        <v>74</v>
      </c>
      <c r="D632" s="39" t="s">
        <v>1349</v>
      </c>
      <c r="E632" s="11">
        <f t="shared" si="35"/>
        <v>5</v>
      </c>
      <c r="F632" s="4">
        <f t="shared" si="36"/>
        <v>2016</v>
      </c>
      <c r="G632" t="s">
        <v>21</v>
      </c>
      <c r="H632" s="4">
        <v>23.7</v>
      </c>
      <c r="I632" s="4" t="str">
        <f t="shared" si="38"/>
        <v>k</v>
      </c>
      <c r="J632" s="4">
        <v>30.1</v>
      </c>
      <c r="K632" s="4" t="s">
        <v>960</v>
      </c>
      <c r="L632" s="4">
        <v>0</v>
      </c>
      <c r="M632" s="4" t="s">
        <v>2678</v>
      </c>
      <c r="N632" s="11" t="s">
        <v>2666</v>
      </c>
      <c r="O632" t="s">
        <v>2667</v>
      </c>
      <c r="R632" t="s">
        <v>2679</v>
      </c>
      <c r="T632" t="s">
        <v>1296</v>
      </c>
    </row>
    <row r="633" spans="1:20">
      <c r="A633" t="s">
        <v>2665</v>
      </c>
      <c r="B633" t="s">
        <v>1291</v>
      </c>
      <c r="C633" t="s">
        <v>74</v>
      </c>
      <c r="D633" s="39" t="s">
        <v>1412</v>
      </c>
      <c r="E633" s="11">
        <f t="shared" si="35"/>
        <v>5</v>
      </c>
      <c r="F633" s="4">
        <f t="shared" si="36"/>
        <v>2019</v>
      </c>
      <c r="G633" t="s">
        <v>21</v>
      </c>
      <c r="H633" s="4">
        <v>26.7</v>
      </c>
      <c r="I633" s="4" t="str">
        <f t="shared" si="38"/>
        <v>k</v>
      </c>
      <c r="J633" s="4">
        <v>29.5</v>
      </c>
      <c r="K633" s="4" t="s">
        <v>435</v>
      </c>
      <c r="L633" s="4">
        <v>0</v>
      </c>
      <c r="M633" s="4" t="s">
        <v>1659</v>
      </c>
      <c r="N633" s="11" t="s">
        <v>2666</v>
      </c>
      <c r="O633" t="s">
        <v>2667</v>
      </c>
      <c r="Q633" t="s">
        <v>2680</v>
      </c>
      <c r="R633" t="s">
        <v>2681</v>
      </c>
      <c r="T633" t="s">
        <v>1296</v>
      </c>
    </row>
    <row r="634" spans="1:20">
      <c r="A634" s="9" t="s">
        <v>2665</v>
      </c>
      <c r="B634" t="s">
        <v>1291</v>
      </c>
      <c r="C634" t="s">
        <v>74</v>
      </c>
      <c r="D634" s="39" t="s">
        <v>1440</v>
      </c>
      <c r="E634" s="11">
        <f t="shared" si="35"/>
        <v>5</v>
      </c>
      <c r="F634" s="4">
        <f t="shared" si="36"/>
        <v>2024</v>
      </c>
      <c r="G634" t="s">
        <v>21</v>
      </c>
      <c r="H634" s="4">
        <v>31.7</v>
      </c>
      <c r="I634" s="4" t="str">
        <f t="shared" si="38"/>
        <v>k</v>
      </c>
      <c r="J634" s="4">
        <v>32</v>
      </c>
      <c r="K634" s="4" t="s">
        <v>227</v>
      </c>
      <c r="L634" s="4">
        <v>0</v>
      </c>
      <c r="M634" s="4" t="s">
        <v>2682</v>
      </c>
      <c r="N634" s="11" t="s">
        <v>2666</v>
      </c>
      <c r="R634" t="s">
        <v>2683</v>
      </c>
    </row>
    <row r="635" spans="1:20">
      <c r="A635" t="s">
        <v>2665</v>
      </c>
      <c r="B635" s="4" t="s">
        <v>1291</v>
      </c>
      <c r="C635" s="17" t="s">
        <v>74</v>
      </c>
      <c r="D635" s="39" t="s">
        <v>1480</v>
      </c>
      <c r="E635" s="11">
        <f t="shared" si="35"/>
        <v>4</v>
      </c>
      <c r="F635" s="4">
        <f t="shared" si="36"/>
        <v>2026</v>
      </c>
      <c r="G635" s="4" t="s">
        <v>21</v>
      </c>
      <c r="H635" s="4">
        <v>33.6</v>
      </c>
      <c r="I635" s="4" t="str">
        <f t="shared" si="38"/>
        <v>k</v>
      </c>
      <c r="J635" s="4">
        <v>33.200000000000003</v>
      </c>
      <c r="K635" s="4">
        <v>37</v>
      </c>
      <c r="L635" s="4">
        <v>0</v>
      </c>
      <c r="M635" s="4">
        <v>1345</v>
      </c>
      <c r="N635" s="11" t="s">
        <v>2667</v>
      </c>
      <c r="R635" s="4" t="s">
        <v>2684</v>
      </c>
    </row>
    <row r="636" spans="1:20">
      <c r="A636" t="s">
        <v>2685</v>
      </c>
      <c r="B636" t="s">
        <v>1291</v>
      </c>
      <c r="C636" t="s">
        <v>20</v>
      </c>
      <c r="D636" s="39" t="s">
        <v>1847</v>
      </c>
      <c r="E636" s="11">
        <f t="shared" si="35"/>
        <v>7</v>
      </c>
      <c r="F636" s="4">
        <f t="shared" si="36"/>
        <v>2002</v>
      </c>
      <c r="G636" t="s">
        <v>25</v>
      </c>
      <c r="H636" s="4">
        <v>7.8</v>
      </c>
      <c r="I636" s="4" t="str">
        <f t="shared" si="38"/>
        <v>k</v>
      </c>
      <c r="J636" s="4">
        <v>22</v>
      </c>
      <c r="K636" s="4" t="s">
        <v>789</v>
      </c>
      <c r="L636" s="4">
        <v>0</v>
      </c>
      <c r="M636" s="4" t="s">
        <v>1745</v>
      </c>
      <c r="N636" s="11" t="s">
        <v>2686</v>
      </c>
      <c r="R636" t="s">
        <v>2687</v>
      </c>
      <c r="T636" t="s">
        <v>1296</v>
      </c>
    </row>
    <row r="637" spans="1:20">
      <c r="A637" t="s">
        <v>2685</v>
      </c>
      <c r="B637" t="s">
        <v>1291</v>
      </c>
      <c r="C637" t="s">
        <v>74</v>
      </c>
      <c r="D637" s="39" t="s">
        <v>1388</v>
      </c>
      <c r="E637" s="11">
        <f t="shared" si="35"/>
        <v>5</v>
      </c>
      <c r="F637" s="4">
        <f t="shared" si="36"/>
        <v>2009</v>
      </c>
      <c r="G637" t="s">
        <v>25</v>
      </c>
      <c r="H637" s="4">
        <v>14.7</v>
      </c>
      <c r="I637" s="4" t="str">
        <f t="shared" si="38"/>
        <v>k</v>
      </c>
      <c r="J637" s="4">
        <v>28.6</v>
      </c>
      <c r="K637" s="4" t="s">
        <v>182</v>
      </c>
      <c r="L637" s="4">
        <v>0</v>
      </c>
      <c r="M637" s="4" t="s">
        <v>2025</v>
      </c>
      <c r="N637" s="11" t="s">
        <v>2686</v>
      </c>
      <c r="R637" t="s">
        <v>2688</v>
      </c>
      <c r="T637" t="s">
        <v>1296</v>
      </c>
    </row>
    <row r="638" spans="1:20">
      <c r="A638" t="s">
        <v>2685</v>
      </c>
      <c r="B638" t="s">
        <v>1291</v>
      </c>
      <c r="C638" t="s">
        <v>74</v>
      </c>
      <c r="D638" s="39" t="s">
        <v>1556</v>
      </c>
      <c r="E638" s="11">
        <f t="shared" si="35"/>
        <v>5</v>
      </c>
      <c r="F638" s="4">
        <f t="shared" si="36"/>
        <v>2010</v>
      </c>
      <c r="G638" t="s">
        <v>25</v>
      </c>
      <c r="H638" s="4">
        <v>15.7</v>
      </c>
      <c r="I638" s="4" t="str">
        <f t="shared" si="38"/>
        <v>k</v>
      </c>
      <c r="J638" s="4">
        <v>30.3</v>
      </c>
      <c r="K638" s="4" t="s">
        <v>142</v>
      </c>
      <c r="L638" s="4">
        <v>0</v>
      </c>
      <c r="M638" s="4" t="s">
        <v>2374</v>
      </c>
      <c r="N638" s="11" t="s">
        <v>2686</v>
      </c>
      <c r="R638" t="s">
        <v>2689</v>
      </c>
      <c r="T638" t="s">
        <v>1296</v>
      </c>
    </row>
    <row r="639" spans="1:20">
      <c r="A639" t="s">
        <v>2685</v>
      </c>
      <c r="B639" t="s">
        <v>1291</v>
      </c>
      <c r="C639" t="s">
        <v>74</v>
      </c>
      <c r="D639" s="39" t="s">
        <v>1531</v>
      </c>
      <c r="E639" s="11">
        <f t="shared" si="35"/>
        <v>5</v>
      </c>
      <c r="F639" s="4">
        <f t="shared" si="36"/>
        <v>2013</v>
      </c>
      <c r="G639" t="s">
        <v>25</v>
      </c>
      <c r="H639" s="4">
        <v>18.7</v>
      </c>
      <c r="I639" s="4" t="str">
        <f t="shared" si="38"/>
        <v>k</v>
      </c>
      <c r="J639" s="4">
        <v>33.5</v>
      </c>
      <c r="K639" s="4" t="s">
        <v>248</v>
      </c>
      <c r="L639" s="4">
        <v>0</v>
      </c>
      <c r="M639" s="4" t="s">
        <v>1685</v>
      </c>
      <c r="N639" s="11" t="s">
        <v>2686</v>
      </c>
      <c r="R639" t="s">
        <v>2690</v>
      </c>
      <c r="T639" t="s">
        <v>1296</v>
      </c>
    </row>
    <row r="640" spans="1:20">
      <c r="A640" t="s">
        <v>2685</v>
      </c>
      <c r="B640" t="s">
        <v>1291</v>
      </c>
      <c r="C640" t="s">
        <v>74</v>
      </c>
      <c r="D640" s="39" t="s">
        <v>1402</v>
      </c>
      <c r="E640" s="11">
        <f t="shared" si="35"/>
        <v>5</v>
      </c>
      <c r="F640" s="4">
        <f t="shared" si="36"/>
        <v>2015</v>
      </c>
      <c r="G640" t="s">
        <v>25</v>
      </c>
      <c r="H640" s="4">
        <v>20.7</v>
      </c>
      <c r="I640" s="4" t="str">
        <f t="shared" si="38"/>
        <v>k</v>
      </c>
      <c r="J640" s="4">
        <v>34.200000000000003</v>
      </c>
      <c r="K640" s="4" t="s">
        <v>2609</v>
      </c>
      <c r="L640" s="4">
        <v>0</v>
      </c>
      <c r="M640" s="4" t="s">
        <v>2691</v>
      </c>
      <c r="N640" s="11" t="s">
        <v>2686</v>
      </c>
      <c r="R640" t="s">
        <v>2692</v>
      </c>
      <c r="T640" t="s">
        <v>1296</v>
      </c>
    </row>
    <row r="641" spans="1:20">
      <c r="A641" t="s">
        <v>788</v>
      </c>
      <c r="B641" t="s">
        <v>1291</v>
      </c>
      <c r="C641" t="s">
        <v>20</v>
      </c>
      <c r="D641" s="39" t="s">
        <v>1708</v>
      </c>
      <c r="E641" s="11">
        <f t="shared" si="35"/>
        <v>3</v>
      </c>
      <c r="F641" s="4">
        <f t="shared" si="36"/>
        <v>1994</v>
      </c>
      <c r="G641" t="s">
        <v>25</v>
      </c>
      <c r="H641" s="4" t="s">
        <v>2693</v>
      </c>
      <c r="I641" s="4" t="str">
        <f t="shared" si="38"/>
        <v>k</v>
      </c>
      <c r="J641" s="4">
        <v>14.5</v>
      </c>
      <c r="K641" s="4" t="s">
        <v>1046</v>
      </c>
      <c r="L641" s="4">
        <v>0</v>
      </c>
      <c r="M641" s="4" t="s">
        <v>1449</v>
      </c>
      <c r="N641" s="11" t="s">
        <v>2694</v>
      </c>
      <c r="R641" t="s">
        <v>607</v>
      </c>
      <c r="T641" t="s">
        <v>1296</v>
      </c>
    </row>
    <row r="642" spans="1:20">
      <c r="A642" t="s">
        <v>788</v>
      </c>
      <c r="B642" t="s">
        <v>1291</v>
      </c>
      <c r="C642" t="s">
        <v>74</v>
      </c>
      <c r="D642" s="39" t="s">
        <v>1320</v>
      </c>
      <c r="E642" s="11">
        <f t="shared" ref="E642:E705" si="39">MONTH(D642)</f>
        <v>3</v>
      </c>
      <c r="F642" s="4">
        <f t="shared" ref="F642:F657" si="40">YEAR(D642)</f>
        <v>1996</v>
      </c>
      <c r="G642" t="s">
        <v>25</v>
      </c>
      <c r="H642" s="4" t="s">
        <v>2274</v>
      </c>
      <c r="I642" s="4" t="str">
        <f t="shared" si="38"/>
        <v>k</v>
      </c>
      <c r="J642" s="4">
        <v>17</v>
      </c>
      <c r="K642" s="4" t="s">
        <v>388</v>
      </c>
      <c r="L642" s="4">
        <v>0</v>
      </c>
      <c r="M642" s="4" t="s">
        <v>1562</v>
      </c>
      <c r="N642" s="11" t="s">
        <v>2694</v>
      </c>
      <c r="R642" t="s">
        <v>585</v>
      </c>
      <c r="T642" t="s">
        <v>1296</v>
      </c>
    </row>
    <row r="643" spans="1:20">
      <c r="A643" t="s">
        <v>788</v>
      </c>
      <c r="B643" t="s">
        <v>1291</v>
      </c>
      <c r="C643" t="s">
        <v>74</v>
      </c>
      <c r="D643" s="39" t="s">
        <v>1647</v>
      </c>
      <c r="E643" s="11">
        <f t="shared" si="39"/>
        <v>3</v>
      </c>
      <c r="F643" s="4">
        <f t="shared" si="40"/>
        <v>2000</v>
      </c>
      <c r="G643" t="s">
        <v>25</v>
      </c>
      <c r="H643" s="4" t="s">
        <v>1635</v>
      </c>
      <c r="I643" s="4" t="str">
        <f t="shared" si="38"/>
        <v>k</v>
      </c>
      <c r="J643" s="4">
        <v>24</v>
      </c>
      <c r="K643" s="4" t="s">
        <v>946</v>
      </c>
      <c r="L643" s="4">
        <v>0</v>
      </c>
      <c r="M643" s="4" t="s">
        <v>2086</v>
      </c>
      <c r="N643" s="11" t="s">
        <v>2694</v>
      </c>
      <c r="R643" t="s">
        <v>585</v>
      </c>
      <c r="T643" t="s">
        <v>1296</v>
      </c>
    </row>
    <row r="644" spans="1:20">
      <c r="A644" t="s">
        <v>788</v>
      </c>
      <c r="B644" t="s">
        <v>1291</v>
      </c>
      <c r="C644" t="s">
        <v>74</v>
      </c>
      <c r="D644" s="39" t="s">
        <v>1418</v>
      </c>
      <c r="E644" s="11">
        <f t="shared" si="39"/>
        <v>5</v>
      </c>
      <c r="F644" s="4">
        <f t="shared" si="40"/>
        <v>2001</v>
      </c>
      <c r="G644" t="s">
        <v>25</v>
      </c>
      <c r="H644" s="4" t="s">
        <v>477</v>
      </c>
      <c r="I644" s="4" t="str">
        <f t="shared" si="38"/>
        <v>k</v>
      </c>
      <c r="J644" s="4">
        <v>25.2</v>
      </c>
      <c r="K644" s="4" t="s">
        <v>2179</v>
      </c>
      <c r="L644" s="4">
        <v>0</v>
      </c>
      <c r="M644" s="4" t="s">
        <v>1671</v>
      </c>
      <c r="N644" s="11" t="s">
        <v>2694</v>
      </c>
      <c r="R644" t="s">
        <v>585</v>
      </c>
      <c r="T644" t="s">
        <v>1296</v>
      </c>
    </row>
    <row r="645" spans="1:20">
      <c r="A645" t="s">
        <v>788</v>
      </c>
      <c r="B645" t="s">
        <v>1291</v>
      </c>
      <c r="C645" t="s">
        <v>74</v>
      </c>
      <c r="D645" s="39" t="s">
        <v>1302</v>
      </c>
      <c r="E645" s="11">
        <f t="shared" si="39"/>
        <v>5</v>
      </c>
      <c r="F645" s="4">
        <f t="shared" si="40"/>
        <v>2002</v>
      </c>
      <c r="G645" t="s">
        <v>25</v>
      </c>
      <c r="H645" s="4" t="s">
        <v>496</v>
      </c>
      <c r="I645" s="4" t="str">
        <f t="shared" si="38"/>
        <v>k</v>
      </c>
      <c r="J645" s="4">
        <v>28.2</v>
      </c>
      <c r="K645" s="4" t="s">
        <v>49</v>
      </c>
      <c r="L645" s="4">
        <v>0</v>
      </c>
      <c r="M645" s="4" t="s">
        <v>1950</v>
      </c>
      <c r="N645" s="11" t="s">
        <v>2694</v>
      </c>
      <c r="R645" t="s">
        <v>2031</v>
      </c>
      <c r="T645" t="s">
        <v>1296</v>
      </c>
    </row>
    <row r="646" spans="1:20">
      <c r="A646" t="s">
        <v>788</v>
      </c>
      <c r="B646" t="s">
        <v>1291</v>
      </c>
      <c r="C646" t="s">
        <v>74</v>
      </c>
      <c r="D646" s="39" t="s">
        <v>1305</v>
      </c>
      <c r="E646" s="11">
        <f t="shared" si="39"/>
        <v>5</v>
      </c>
      <c r="F646" s="4">
        <f t="shared" si="40"/>
        <v>2003</v>
      </c>
      <c r="G646" t="s">
        <v>25</v>
      </c>
      <c r="H646" s="4" t="s">
        <v>410</v>
      </c>
      <c r="I646" s="4" t="str">
        <f t="shared" si="38"/>
        <v>k</v>
      </c>
      <c r="J646" s="4">
        <v>31</v>
      </c>
      <c r="K646" s="4" t="s">
        <v>435</v>
      </c>
      <c r="L646" s="4">
        <v>0</v>
      </c>
      <c r="M646" s="4" t="s">
        <v>1850</v>
      </c>
      <c r="N646" s="11" t="s">
        <v>2694</v>
      </c>
      <c r="R646" t="s">
        <v>2695</v>
      </c>
      <c r="T646" t="s">
        <v>1296</v>
      </c>
    </row>
    <row r="647" spans="1:20">
      <c r="A647" t="s">
        <v>788</v>
      </c>
      <c r="B647" t="s">
        <v>1291</v>
      </c>
      <c r="C647" t="s">
        <v>74</v>
      </c>
      <c r="D647" s="39" t="s">
        <v>1335</v>
      </c>
      <c r="E647" s="11">
        <f t="shared" si="39"/>
        <v>5</v>
      </c>
      <c r="F647" s="4">
        <f t="shared" si="40"/>
        <v>2004</v>
      </c>
      <c r="G647" t="s">
        <v>25</v>
      </c>
      <c r="H647" s="4" t="s">
        <v>717</v>
      </c>
      <c r="I647" s="4" t="str">
        <f t="shared" si="38"/>
        <v>k</v>
      </c>
      <c r="J647" s="4">
        <v>32.5</v>
      </c>
      <c r="K647" s="4" t="s">
        <v>1393</v>
      </c>
      <c r="L647" s="4">
        <v>0</v>
      </c>
      <c r="M647" s="4" t="s">
        <v>2430</v>
      </c>
      <c r="N647" s="11" t="s">
        <v>2694</v>
      </c>
      <c r="R647" t="s">
        <v>2696</v>
      </c>
      <c r="T647" t="s">
        <v>1296</v>
      </c>
    </row>
    <row r="648" spans="1:20">
      <c r="A648" t="s">
        <v>788</v>
      </c>
      <c r="B648" t="s">
        <v>1291</v>
      </c>
      <c r="C648" t="s">
        <v>74</v>
      </c>
      <c r="D648" s="39" t="s">
        <v>1310</v>
      </c>
      <c r="E648" s="11">
        <f t="shared" si="39"/>
        <v>5</v>
      </c>
      <c r="F648" s="4">
        <f t="shared" si="40"/>
        <v>2005</v>
      </c>
      <c r="G648" t="s">
        <v>25</v>
      </c>
      <c r="H648" s="4" t="s">
        <v>712</v>
      </c>
      <c r="I648" s="4" t="str">
        <f t="shared" si="38"/>
        <v>k</v>
      </c>
      <c r="J648" s="4">
        <v>34.4</v>
      </c>
      <c r="K648" s="4" t="s">
        <v>309</v>
      </c>
      <c r="L648" s="4">
        <v>0</v>
      </c>
      <c r="M648" s="4" t="s">
        <v>2697</v>
      </c>
      <c r="N648" s="11" t="s">
        <v>2694</v>
      </c>
      <c r="R648" t="s">
        <v>2698</v>
      </c>
      <c r="T648" t="s">
        <v>1296</v>
      </c>
    </row>
    <row r="649" spans="1:20">
      <c r="A649" t="s">
        <v>788</v>
      </c>
      <c r="B649" t="s">
        <v>1291</v>
      </c>
      <c r="C649" t="s">
        <v>74</v>
      </c>
      <c r="D649" s="39" t="s">
        <v>1385</v>
      </c>
      <c r="E649" s="11">
        <f t="shared" si="39"/>
        <v>5</v>
      </c>
      <c r="F649" s="4">
        <f t="shared" si="40"/>
        <v>2008</v>
      </c>
      <c r="G649" t="s">
        <v>25</v>
      </c>
      <c r="H649" s="4" t="s">
        <v>893</v>
      </c>
      <c r="I649" s="4" t="str">
        <f t="shared" si="38"/>
        <v>k</v>
      </c>
      <c r="J649" s="4">
        <v>38.4</v>
      </c>
      <c r="K649" s="4" t="s">
        <v>840</v>
      </c>
      <c r="L649" s="4">
        <v>0</v>
      </c>
      <c r="M649" s="4" t="s">
        <v>2699</v>
      </c>
      <c r="N649" s="11" t="s">
        <v>2694</v>
      </c>
      <c r="R649" t="s">
        <v>1662</v>
      </c>
      <c r="T649" t="s">
        <v>1296</v>
      </c>
    </row>
    <row r="650" spans="1:20">
      <c r="A650" t="s">
        <v>788</v>
      </c>
      <c r="B650" t="s">
        <v>1291</v>
      </c>
      <c r="C650" t="s">
        <v>74</v>
      </c>
      <c r="D650" s="39" t="s">
        <v>2533</v>
      </c>
      <c r="E650" s="11">
        <f t="shared" si="39"/>
        <v>5</v>
      </c>
      <c r="F650" s="4">
        <f t="shared" si="40"/>
        <v>2010</v>
      </c>
      <c r="G650" t="s">
        <v>25</v>
      </c>
      <c r="H650" s="4" t="s">
        <v>1046</v>
      </c>
      <c r="I650" s="4" t="str">
        <f t="shared" si="38"/>
        <v>k</v>
      </c>
      <c r="J650" s="4">
        <v>41.5</v>
      </c>
      <c r="K650" s="4" t="s">
        <v>320</v>
      </c>
      <c r="L650" s="4">
        <v>0</v>
      </c>
      <c r="M650" s="4" t="s">
        <v>2700</v>
      </c>
      <c r="N650" s="11" t="s">
        <v>2694</v>
      </c>
      <c r="R650" t="s">
        <v>2701</v>
      </c>
      <c r="T650" t="s">
        <v>1296</v>
      </c>
    </row>
    <row r="651" spans="1:20">
      <c r="A651" t="s">
        <v>788</v>
      </c>
      <c r="B651" t="s">
        <v>1291</v>
      </c>
      <c r="C651" t="s">
        <v>74</v>
      </c>
      <c r="D651" s="39" t="s">
        <v>1432</v>
      </c>
      <c r="E651" s="11">
        <f t="shared" si="39"/>
        <v>5</v>
      </c>
      <c r="F651" s="4">
        <f t="shared" si="40"/>
        <v>2013</v>
      </c>
      <c r="G651" t="s">
        <v>25</v>
      </c>
      <c r="H651" s="4" t="s">
        <v>772</v>
      </c>
      <c r="I651" s="4" t="str">
        <f t="shared" si="38"/>
        <v>k</v>
      </c>
      <c r="J651" s="4">
        <v>42.5</v>
      </c>
      <c r="K651" s="4" t="s">
        <v>888</v>
      </c>
      <c r="L651" s="4">
        <v>0</v>
      </c>
      <c r="M651" s="4" t="s">
        <v>2702</v>
      </c>
      <c r="N651" s="11" t="s">
        <v>2694</v>
      </c>
      <c r="R651" t="s">
        <v>2703</v>
      </c>
      <c r="T651" t="s">
        <v>1296</v>
      </c>
    </row>
    <row r="652" spans="1:20">
      <c r="A652" t="s">
        <v>788</v>
      </c>
      <c r="B652" t="s">
        <v>1291</v>
      </c>
      <c r="C652" t="s">
        <v>74</v>
      </c>
      <c r="D652" s="39" t="s">
        <v>1346</v>
      </c>
      <c r="E652" s="11">
        <f t="shared" si="39"/>
        <v>5</v>
      </c>
      <c r="F652" s="4">
        <f t="shared" si="40"/>
        <v>2015</v>
      </c>
      <c r="G652" t="s">
        <v>25</v>
      </c>
      <c r="H652" s="4" t="s">
        <v>997</v>
      </c>
      <c r="I652" s="4" t="str">
        <f t="shared" si="38"/>
        <v>k</v>
      </c>
      <c r="J652" s="4">
        <v>42.3</v>
      </c>
      <c r="K652" s="4" t="s">
        <v>300</v>
      </c>
      <c r="L652" s="4">
        <v>0</v>
      </c>
      <c r="M652" s="4" t="s">
        <v>2704</v>
      </c>
      <c r="N652" s="11" t="s">
        <v>2694</v>
      </c>
      <c r="R652" t="s">
        <v>2705</v>
      </c>
      <c r="T652" t="s">
        <v>1296</v>
      </c>
    </row>
    <row r="653" spans="1:20">
      <c r="A653" t="s">
        <v>2706</v>
      </c>
      <c r="B653" t="s">
        <v>1291</v>
      </c>
      <c r="C653" t="s">
        <v>20</v>
      </c>
      <c r="D653" s="39" t="s">
        <v>1322</v>
      </c>
      <c r="E653" s="11">
        <f t="shared" si="39"/>
        <v>3</v>
      </c>
      <c r="F653" s="4">
        <f t="shared" si="40"/>
        <v>1998</v>
      </c>
      <c r="G653" t="s">
        <v>21</v>
      </c>
      <c r="H653" s="4">
        <v>14.5</v>
      </c>
      <c r="I653" s="4" t="s">
        <v>35</v>
      </c>
      <c r="J653" s="4">
        <v>28.2</v>
      </c>
      <c r="K653" s="4" t="s">
        <v>1061</v>
      </c>
      <c r="L653" s="4">
        <v>0</v>
      </c>
      <c r="M653" s="4" t="s">
        <v>2485</v>
      </c>
      <c r="N653" s="11" t="s">
        <v>2707</v>
      </c>
      <c r="R653" t="s">
        <v>2225</v>
      </c>
      <c r="T653" t="s">
        <v>1296</v>
      </c>
    </row>
    <row r="654" spans="1:20">
      <c r="A654" t="s">
        <v>2706</v>
      </c>
      <c r="B654" t="s">
        <v>1291</v>
      </c>
      <c r="C654" t="s">
        <v>74</v>
      </c>
      <c r="D654" s="39" t="s">
        <v>1647</v>
      </c>
      <c r="E654" s="11">
        <f t="shared" si="39"/>
        <v>3</v>
      </c>
      <c r="F654" s="4">
        <f t="shared" si="40"/>
        <v>2000</v>
      </c>
      <c r="G654" t="s">
        <v>21</v>
      </c>
      <c r="H654" s="4">
        <v>16.5</v>
      </c>
      <c r="I654" s="4" t="s">
        <v>35</v>
      </c>
      <c r="J654" s="4">
        <v>28</v>
      </c>
      <c r="K654" s="4" t="s">
        <v>960</v>
      </c>
      <c r="L654" s="4">
        <v>0</v>
      </c>
      <c r="M654" s="4" t="s">
        <v>1666</v>
      </c>
      <c r="N654" s="11" t="s">
        <v>2707</v>
      </c>
      <c r="R654" t="s">
        <v>585</v>
      </c>
      <c r="T654" t="s">
        <v>1296</v>
      </c>
    </row>
    <row r="655" spans="1:20">
      <c r="A655" t="s">
        <v>2706</v>
      </c>
      <c r="B655" t="s">
        <v>1291</v>
      </c>
      <c r="C655" t="s">
        <v>74</v>
      </c>
      <c r="D655" s="39" t="s">
        <v>1299</v>
      </c>
      <c r="E655" s="11">
        <f t="shared" si="39"/>
        <v>5</v>
      </c>
      <c r="F655" s="4">
        <f t="shared" si="40"/>
        <v>2001</v>
      </c>
      <c r="G655" t="s">
        <v>21</v>
      </c>
      <c r="H655" s="4">
        <v>17.7</v>
      </c>
      <c r="I655" s="4" t="s">
        <v>35</v>
      </c>
      <c r="J655" s="4">
        <v>30.2</v>
      </c>
      <c r="K655" s="4" t="s">
        <v>138</v>
      </c>
      <c r="L655" s="4">
        <v>0</v>
      </c>
      <c r="M655" s="4" t="s">
        <v>2361</v>
      </c>
      <c r="N655" s="11" t="s">
        <v>2707</v>
      </c>
      <c r="R655" t="s">
        <v>2070</v>
      </c>
      <c r="T655" t="s">
        <v>1296</v>
      </c>
    </row>
    <row r="656" spans="1:20">
      <c r="A656" t="s">
        <v>2706</v>
      </c>
      <c r="B656" t="s">
        <v>1291</v>
      </c>
      <c r="C656" t="s">
        <v>74</v>
      </c>
      <c r="D656" s="39" t="s">
        <v>2708</v>
      </c>
      <c r="E656" s="11">
        <f t="shared" si="39"/>
        <v>7</v>
      </c>
      <c r="F656" s="4">
        <f t="shared" si="40"/>
        <v>2001</v>
      </c>
      <c r="G656" t="s">
        <v>21</v>
      </c>
      <c r="H656" s="4">
        <v>17.8</v>
      </c>
      <c r="I656" s="4" t="s">
        <v>35</v>
      </c>
      <c r="J656" s="4">
        <v>30.2</v>
      </c>
      <c r="L656" s="4">
        <v>0</v>
      </c>
      <c r="N656" s="11" t="s">
        <v>2707</v>
      </c>
      <c r="R656" t="s">
        <v>2709</v>
      </c>
      <c r="T656" t="s">
        <v>1296</v>
      </c>
    </row>
    <row r="657" spans="1:20">
      <c r="A657" t="s">
        <v>2706</v>
      </c>
      <c r="B657" t="s">
        <v>1291</v>
      </c>
      <c r="C657" t="s">
        <v>74</v>
      </c>
      <c r="D657" s="39" t="s">
        <v>1302</v>
      </c>
      <c r="E657" s="11">
        <f t="shared" si="39"/>
        <v>5</v>
      </c>
      <c r="F657" s="4">
        <f t="shared" si="40"/>
        <v>2002</v>
      </c>
      <c r="G657" t="s">
        <v>21</v>
      </c>
      <c r="H657" s="4">
        <v>18.7</v>
      </c>
      <c r="I657" s="4" t="s">
        <v>35</v>
      </c>
      <c r="J657" s="4">
        <v>30.6</v>
      </c>
      <c r="K657" s="4" t="s">
        <v>1121</v>
      </c>
      <c r="L657" s="4">
        <v>0</v>
      </c>
      <c r="M657" s="4" t="s">
        <v>2710</v>
      </c>
      <c r="N657" s="11" t="s">
        <v>2707</v>
      </c>
      <c r="R657" t="s">
        <v>2711</v>
      </c>
      <c r="T657" t="s">
        <v>1296</v>
      </c>
    </row>
    <row r="658" spans="1:20">
      <c r="A658" t="s">
        <v>2706</v>
      </c>
      <c r="B658" t="s">
        <v>1291</v>
      </c>
      <c r="C658" t="s">
        <v>74</v>
      </c>
      <c r="D658" s="39" t="s">
        <v>2712</v>
      </c>
      <c r="F658" s="4">
        <v>2002</v>
      </c>
      <c r="G658" t="s">
        <v>21</v>
      </c>
      <c r="I658" s="4" t="str">
        <f>IF(ISBLANK(H658), "", "k")</f>
        <v/>
      </c>
      <c r="L658" s="4">
        <v>0</v>
      </c>
      <c r="N658" s="11" t="s">
        <v>2707</v>
      </c>
      <c r="R658" t="s">
        <v>2713</v>
      </c>
      <c r="T658" t="s">
        <v>1296</v>
      </c>
    </row>
    <row r="659" spans="1:20">
      <c r="A659" t="s">
        <v>2706</v>
      </c>
      <c r="B659" t="s">
        <v>1291</v>
      </c>
      <c r="C659" t="s">
        <v>74</v>
      </c>
      <c r="D659" s="39" t="s">
        <v>1305</v>
      </c>
      <c r="E659" s="11">
        <f t="shared" ref="E659:E722" si="41">MONTH(D659)</f>
        <v>5</v>
      </c>
      <c r="F659" s="4">
        <f t="shared" ref="F659:F722" si="42">YEAR(D659)</f>
        <v>2003</v>
      </c>
      <c r="G659" t="s">
        <v>21</v>
      </c>
      <c r="H659" s="4">
        <v>19.7</v>
      </c>
      <c r="I659" s="4" t="s">
        <v>35</v>
      </c>
      <c r="J659" s="4">
        <v>31.1</v>
      </c>
      <c r="K659" s="4" t="s">
        <v>193</v>
      </c>
      <c r="L659" s="4">
        <v>0</v>
      </c>
      <c r="M659" s="4" t="s">
        <v>2714</v>
      </c>
      <c r="N659" s="11" t="s">
        <v>2707</v>
      </c>
      <c r="R659" t="s">
        <v>1307</v>
      </c>
      <c r="T659" t="s">
        <v>1296</v>
      </c>
    </row>
    <row r="660" spans="1:20">
      <c r="A660" t="s">
        <v>2706</v>
      </c>
      <c r="B660" t="s">
        <v>1291</v>
      </c>
      <c r="C660" t="s">
        <v>74</v>
      </c>
      <c r="D660" s="39" t="s">
        <v>1720</v>
      </c>
      <c r="E660" s="11">
        <f t="shared" si="41"/>
        <v>5</v>
      </c>
      <c r="F660" s="4">
        <f t="shared" si="42"/>
        <v>2004</v>
      </c>
      <c r="G660" t="s">
        <v>21</v>
      </c>
      <c r="H660" s="4">
        <v>20.7</v>
      </c>
      <c r="I660" s="4" t="s">
        <v>35</v>
      </c>
      <c r="J660" s="4">
        <v>31.5</v>
      </c>
      <c r="K660" s="4" t="s">
        <v>828</v>
      </c>
      <c r="L660" s="4">
        <v>0</v>
      </c>
      <c r="M660" s="4" t="s">
        <v>2508</v>
      </c>
      <c r="N660" s="11" t="s">
        <v>2707</v>
      </c>
      <c r="R660" t="s">
        <v>2715</v>
      </c>
      <c r="T660" t="s">
        <v>1296</v>
      </c>
    </row>
    <row r="661" spans="1:20">
      <c r="A661" t="s">
        <v>2706</v>
      </c>
      <c r="B661" t="s">
        <v>1291</v>
      </c>
      <c r="C661" t="s">
        <v>74</v>
      </c>
      <c r="D661" s="39" t="s">
        <v>1310</v>
      </c>
      <c r="E661" s="11">
        <f t="shared" si="41"/>
        <v>5</v>
      </c>
      <c r="F661" s="4">
        <f t="shared" si="42"/>
        <v>2005</v>
      </c>
      <c r="G661" t="s">
        <v>21</v>
      </c>
      <c r="H661" s="4">
        <v>21.7</v>
      </c>
      <c r="I661" s="4" t="s">
        <v>35</v>
      </c>
      <c r="J661" s="4">
        <v>31.4</v>
      </c>
      <c r="K661" s="4" t="s">
        <v>828</v>
      </c>
      <c r="L661" s="4">
        <v>0</v>
      </c>
      <c r="M661" s="4" t="s">
        <v>2716</v>
      </c>
      <c r="N661" s="11" t="s">
        <v>2707</v>
      </c>
      <c r="R661" t="s">
        <v>2717</v>
      </c>
      <c r="T661" t="s">
        <v>1296</v>
      </c>
    </row>
    <row r="662" spans="1:20">
      <c r="A662" t="s">
        <v>2706</v>
      </c>
      <c r="B662" t="s">
        <v>1291</v>
      </c>
      <c r="C662" t="s">
        <v>74</v>
      </c>
      <c r="D662" s="39" t="s">
        <v>2126</v>
      </c>
      <c r="E662" s="11">
        <f t="shared" si="41"/>
        <v>5</v>
      </c>
      <c r="F662" s="4">
        <f t="shared" si="42"/>
        <v>2008</v>
      </c>
      <c r="G662" t="s">
        <v>21</v>
      </c>
      <c r="H662" s="4">
        <v>24.7</v>
      </c>
      <c r="I662" s="4" t="s">
        <v>35</v>
      </c>
      <c r="J662" s="4">
        <v>32.5</v>
      </c>
      <c r="K662" s="4" t="s">
        <v>227</v>
      </c>
      <c r="L662" s="4">
        <v>0</v>
      </c>
      <c r="M662" s="4" t="s">
        <v>2358</v>
      </c>
      <c r="N662" s="11" t="s">
        <v>2707</v>
      </c>
      <c r="R662" t="s">
        <v>2718</v>
      </c>
      <c r="T662" t="s">
        <v>1296</v>
      </c>
    </row>
    <row r="663" spans="1:20">
      <c r="A663" t="s">
        <v>2706</v>
      </c>
      <c r="B663" t="s">
        <v>1291</v>
      </c>
      <c r="C663" t="s">
        <v>74</v>
      </c>
      <c r="D663" s="39" t="s">
        <v>1388</v>
      </c>
      <c r="E663" s="11">
        <f t="shared" si="41"/>
        <v>5</v>
      </c>
      <c r="F663" s="4">
        <f t="shared" si="42"/>
        <v>2009</v>
      </c>
      <c r="G663" t="s">
        <v>21</v>
      </c>
      <c r="H663" s="4">
        <v>25.7</v>
      </c>
      <c r="I663" s="4" t="s">
        <v>35</v>
      </c>
      <c r="J663" s="4">
        <v>32.700000000000003</v>
      </c>
      <c r="K663" s="4" t="s">
        <v>1393</v>
      </c>
      <c r="L663" s="4">
        <v>0</v>
      </c>
      <c r="M663" s="4" t="s">
        <v>2719</v>
      </c>
      <c r="N663" s="11" t="s">
        <v>2707</v>
      </c>
      <c r="R663" t="s">
        <v>2720</v>
      </c>
      <c r="T663" t="s">
        <v>1296</v>
      </c>
    </row>
    <row r="664" spans="1:20">
      <c r="A664" t="s">
        <v>2706</v>
      </c>
      <c r="B664" t="s">
        <v>1291</v>
      </c>
      <c r="C664" t="s">
        <v>74</v>
      </c>
      <c r="D664" s="39" t="s">
        <v>1556</v>
      </c>
      <c r="E664" s="11">
        <f t="shared" si="41"/>
        <v>5</v>
      </c>
      <c r="F664" s="4">
        <f t="shared" si="42"/>
        <v>2010</v>
      </c>
      <c r="G664" t="s">
        <v>21</v>
      </c>
      <c r="H664" s="4">
        <v>26.7</v>
      </c>
      <c r="I664" s="4" t="s">
        <v>35</v>
      </c>
      <c r="J664" s="4">
        <v>33.200000000000003</v>
      </c>
      <c r="K664" s="4" t="s">
        <v>801</v>
      </c>
      <c r="L664" s="4">
        <v>0</v>
      </c>
      <c r="M664" s="4" t="s">
        <v>2721</v>
      </c>
      <c r="N664" s="11" t="s">
        <v>2707</v>
      </c>
      <c r="R664" t="s">
        <v>2722</v>
      </c>
      <c r="T664" t="s">
        <v>1296</v>
      </c>
    </row>
    <row r="665" spans="1:20">
      <c r="A665" t="s">
        <v>2706</v>
      </c>
      <c r="B665" t="s">
        <v>1291</v>
      </c>
      <c r="C665" t="s">
        <v>74</v>
      </c>
      <c r="D665" s="39" t="s">
        <v>2199</v>
      </c>
      <c r="E665" s="11">
        <f t="shared" si="41"/>
        <v>5</v>
      </c>
      <c r="F665" s="4">
        <f t="shared" si="42"/>
        <v>2011</v>
      </c>
      <c r="G665" t="s">
        <v>21</v>
      </c>
      <c r="H665" s="4">
        <v>27.7</v>
      </c>
      <c r="I665" s="4" t="s">
        <v>35</v>
      </c>
      <c r="J665" s="4">
        <v>32.5</v>
      </c>
      <c r="K665" s="4" t="s">
        <v>1393</v>
      </c>
      <c r="L665" s="4">
        <v>0</v>
      </c>
      <c r="M665" s="4" t="s">
        <v>2723</v>
      </c>
      <c r="N665" s="11" t="s">
        <v>2707</v>
      </c>
      <c r="R665" t="s">
        <v>1762</v>
      </c>
      <c r="T665" t="s">
        <v>1296</v>
      </c>
    </row>
    <row r="666" spans="1:20">
      <c r="A666" t="s">
        <v>2706</v>
      </c>
      <c r="B666" t="s">
        <v>1291</v>
      </c>
      <c r="C666" t="s">
        <v>74</v>
      </c>
      <c r="D666" s="39" t="s">
        <v>1568</v>
      </c>
      <c r="E666" s="11">
        <f t="shared" si="41"/>
        <v>5</v>
      </c>
      <c r="F666" s="4">
        <f t="shared" si="42"/>
        <v>2016</v>
      </c>
      <c r="G666" t="s">
        <v>21</v>
      </c>
      <c r="H666" s="4">
        <v>32.700000000000003</v>
      </c>
      <c r="I666" s="4" t="s">
        <v>35</v>
      </c>
      <c r="J666" s="4">
        <v>32.799999999999997</v>
      </c>
      <c r="K666" s="4" t="s">
        <v>801</v>
      </c>
      <c r="L666" s="4">
        <v>0</v>
      </c>
      <c r="M666" s="4" t="s">
        <v>2724</v>
      </c>
      <c r="N666" s="11" t="s">
        <v>2707</v>
      </c>
      <c r="Q666">
        <v>1</v>
      </c>
      <c r="R666" t="s">
        <v>2725</v>
      </c>
      <c r="T666" t="s">
        <v>1296</v>
      </c>
    </row>
    <row r="667" spans="1:20">
      <c r="A667" t="s">
        <v>2726</v>
      </c>
      <c r="B667" t="s">
        <v>1291</v>
      </c>
      <c r="C667" t="s">
        <v>20</v>
      </c>
      <c r="D667" s="39" t="s">
        <v>1847</v>
      </c>
      <c r="E667" s="11">
        <f t="shared" si="41"/>
        <v>7</v>
      </c>
      <c r="F667" s="4">
        <f t="shared" si="42"/>
        <v>2002</v>
      </c>
      <c r="G667" t="s">
        <v>25</v>
      </c>
      <c r="H667" s="4">
        <v>8.8000000000000007</v>
      </c>
      <c r="I667" s="4" t="str">
        <f>IF(ISBLANK(H667), "", "k")</f>
        <v>k</v>
      </c>
      <c r="J667" s="4">
        <v>24.2</v>
      </c>
      <c r="K667" s="4" t="s">
        <v>831</v>
      </c>
      <c r="L667" s="4">
        <v>0</v>
      </c>
      <c r="M667" s="4" t="s">
        <v>1985</v>
      </c>
      <c r="R667" t="s">
        <v>2727</v>
      </c>
      <c r="T667" t="s">
        <v>1296</v>
      </c>
    </row>
    <row r="668" spans="1:20">
      <c r="A668" t="s">
        <v>2728</v>
      </c>
      <c r="B668" t="s">
        <v>1291</v>
      </c>
      <c r="C668" t="s">
        <v>20</v>
      </c>
      <c r="D668" s="39" t="s">
        <v>1847</v>
      </c>
      <c r="E668" s="11">
        <f t="shared" si="41"/>
        <v>7</v>
      </c>
      <c r="F668" s="4">
        <f t="shared" si="42"/>
        <v>2002</v>
      </c>
      <c r="G668" t="s">
        <v>21</v>
      </c>
      <c r="H668" s="4">
        <v>9.6999999999999993</v>
      </c>
      <c r="I668" s="4" t="s">
        <v>35</v>
      </c>
      <c r="J668" s="4">
        <v>24.5</v>
      </c>
      <c r="K668" s="4" t="s">
        <v>954</v>
      </c>
      <c r="L668" s="4">
        <v>0</v>
      </c>
      <c r="M668" s="4" t="s">
        <v>2729</v>
      </c>
      <c r="N668" s="11" t="s">
        <v>2730</v>
      </c>
      <c r="R668" t="s">
        <v>2731</v>
      </c>
      <c r="T668" t="s">
        <v>1296</v>
      </c>
    </row>
    <row r="669" spans="1:20">
      <c r="A669" t="s">
        <v>2728</v>
      </c>
      <c r="B669" t="s">
        <v>1291</v>
      </c>
      <c r="C669" t="s">
        <v>74</v>
      </c>
      <c r="D669" s="39" t="s">
        <v>44</v>
      </c>
      <c r="E669" s="11">
        <f t="shared" si="41"/>
        <v>5</v>
      </c>
      <c r="F669" s="4">
        <f t="shared" si="42"/>
        <v>2005</v>
      </c>
      <c r="G669" t="s">
        <v>21</v>
      </c>
      <c r="H669" s="4">
        <v>12.7</v>
      </c>
      <c r="I669" s="4" t="s">
        <v>35</v>
      </c>
      <c r="J669" s="4">
        <v>26.7</v>
      </c>
      <c r="K669" s="4" t="s">
        <v>842</v>
      </c>
      <c r="L669" s="4">
        <v>0</v>
      </c>
      <c r="M669" s="4" t="s">
        <v>2732</v>
      </c>
      <c r="N669" s="11" t="s">
        <v>2730</v>
      </c>
      <c r="R669" t="s">
        <v>2733</v>
      </c>
      <c r="T669" t="s">
        <v>1296</v>
      </c>
    </row>
    <row r="670" spans="1:20">
      <c r="A670" t="s">
        <v>2728</v>
      </c>
      <c r="B670" t="s">
        <v>1291</v>
      </c>
      <c r="C670" t="s">
        <v>74</v>
      </c>
      <c r="D670" s="39" t="s">
        <v>2126</v>
      </c>
      <c r="E670" s="11">
        <f t="shared" si="41"/>
        <v>5</v>
      </c>
      <c r="F670" s="4">
        <f t="shared" si="42"/>
        <v>2008</v>
      </c>
      <c r="G670" t="s">
        <v>21</v>
      </c>
      <c r="H670" s="4">
        <v>15.7</v>
      </c>
      <c r="I670" s="4" t="s">
        <v>35</v>
      </c>
      <c r="J670" s="4">
        <v>27.9</v>
      </c>
      <c r="K670" s="4" t="s">
        <v>949</v>
      </c>
      <c r="L670" s="4">
        <v>0</v>
      </c>
      <c r="M670" s="4" t="s">
        <v>2090</v>
      </c>
      <c r="N670" s="11" t="s">
        <v>2730</v>
      </c>
      <c r="R670" t="s">
        <v>1662</v>
      </c>
      <c r="T670" t="s">
        <v>1296</v>
      </c>
    </row>
    <row r="671" spans="1:20">
      <c r="A671" t="s">
        <v>2728</v>
      </c>
      <c r="B671" t="s">
        <v>1291</v>
      </c>
      <c r="C671" t="s">
        <v>74</v>
      </c>
      <c r="D671" s="39" t="s">
        <v>1535</v>
      </c>
      <c r="E671" s="11">
        <f t="shared" si="41"/>
        <v>5</v>
      </c>
      <c r="F671" s="4">
        <f t="shared" si="42"/>
        <v>2010</v>
      </c>
      <c r="G671" t="s">
        <v>21</v>
      </c>
      <c r="H671" s="4">
        <v>17.7</v>
      </c>
      <c r="I671" s="4" t="s">
        <v>35</v>
      </c>
      <c r="J671" s="4">
        <v>28.5</v>
      </c>
      <c r="K671" s="4" t="s">
        <v>674</v>
      </c>
      <c r="L671" s="4">
        <v>0</v>
      </c>
      <c r="M671" s="4" t="s">
        <v>1835</v>
      </c>
      <c r="N671" s="11" t="s">
        <v>2730</v>
      </c>
      <c r="R671" t="s">
        <v>2734</v>
      </c>
      <c r="T671" t="s">
        <v>1296</v>
      </c>
    </row>
    <row r="672" spans="1:20">
      <c r="A672" t="s">
        <v>2728</v>
      </c>
      <c r="B672" t="s">
        <v>1291</v>
      </c>
      <c r="C672" t="s">
        <v>74</v>
      </c>
      <c r="D672" s="39" t="s">
        <v>1396</v>
      </c>
      <c r="E672" s="11">
        <f t="shared" si="41"/>
        <v>5</v>
      </c>
      <c r="F672" s="4">
        <f t="shared" si="42"/>
        <v>2011</v>
      </c>
      <c r="G672" t="s">
        <v>21</v>
      </c>
      <c r="H672" s="4">
        <v>18.7</v>
      </c>
      <c r="I672" s="4" t="s">
        <v>35</v>
      </c>
      <c r="J672" s="4">
        <v>28.5</v>
      </c>
      <c r="K672" s="4" t="s">
        <v>1115</v>
      </c>
      <c r="L672" s="4">
        <v>0</v>
      </c>
      <c r="M672" s="4" t="s">
        <v>1776</v>
      </c>
      <c r="N672" s="11" t="s">
        <v>2730</v>
      </c>
      <c r="R672" t="s">
        <v>2735</v>
      </c>
      <c r="T672" t="s">
        <v>1296</v>
      </c>
    </row>
    <row r="673" spans="1:20">
      <c r="A673" t="s">
        <v>2728</v>
      </c>
      <c r="B673" t="s">
        <v>1291</v>
      </c>
      <c r="C673" t="s">
        <v>74</v>
      </c>
      <c r="D673" s="39" t="s">
        <v>1586</v>
      </c>
      <c r="E673" s="11">
        <f t="shared" si="41"/>
        <v>5</v>
      </c>
      <c r="F673" s="4">
        <f t="shared" si="42"/>
        <v>2013</v>
      </c>
      <c r="G673" t="s">
        <v>21</v>
      </c>
      <c r="H673" s="4">
        <v>20.7</v>
      </c>
      <c r="I673" s="4" t="s">
        <v>35</v>
      </c>
      <c r="J673" s="4">
        <v>28.8</v>
      </c>
      <c r="K673" s="4" t="s">
        <v>182</v>
      </c>
      <c r="L673" s="4">
        <v>0</v>
      </c>
      <c r="M673" s="4" t="s">
        <v>2736</v>
      </c>
      <c r="N673" s="11" t="s">
        <v>2730</v>
      </c>
      <c r="R673" t="s">
        <v>1764</v>
      </c>
      <c r="T673" t="s">
        <v>1296</v>
      </c>
    </row>
    <row r="674" spans="1:20">
      <c r="A674" t="s">
        <v>2728</v>
      </c>
      <c r="B674" t="s">
        <v>1291</v>
      </c>
      <c r="C674" t="s">
        <v>74</v>
      </c>
      <c r="D674" s="39" t="s">
        <v>1402</v>
      </c>
      <c r="E674" s="11">
        <f t="shared" si="41"/>
        <v>5</v>
      </c>
      <c r="F674" s="4">
        <f t="shared" si="42"/>
        <v>2015</v>
      </c>
      <c r="G674" t="s">
        <v>21</v>
      </c>
      <c r="H674" s="4">
        <v>22.7</v>
      </c>
      <c r="I674" s="4" t="s">
        <v>35</v>
      </c>
      <c r="J674" s="4">
        <v>29</v>
      </c>
      <c r="K674" s="4" t="s">
        <v>435</v>
      </c>
      <c r="L674" s="4">
        <v>0</v>
      </c>
      <c r="N674" s="11" t="s">
        <v>2730</v>
      </c>
      <c r="R674" t="s">
        <v>2737</v>
      </c>
      <c r="T674" t="s">
        <v>1296</v>
      </c>
    </row>
    <row r="675" spans="1:20">
      <c r="A675" t="s">
        <v>2728</v>
      </c>
      <c r="B675" t="s">
        <v>1291</v>
      </c>
      <c r="C675" t="s">
        <v>74</v>
      </c>
      <c r="D675" s="39" t="s">
        <v>839</v>
      </c>
      <c r="E675" s="11">
        <f t="shared" si="41"/>
        <v>5</v>
      </c>
      <c r="F675" s="4">
        <f t="shared" si="42"/>
        <v>2016</v>
      </c>
      <c r="G675" t="s">
        <v>21</v>
      </c>
      <c r="H675" s="4">
        <v>23.7</v>
      </c>
      <c r="I675" s="4" t="s">
        <v>35</v>
      </c>
      <c r="J675" s="4">
        <v>21</v>
      </c>
      <c r="K675" s="4" t="s">
        <v>88</v>
      </c>
      <c r="L675" s="4">
        <v>0</v>
      </c>
      <c r="N675" s="11" t="s">
        <v>2730</v>
      </c>
      <c r="R675" t="s">
        <v>2738</v>
      </c>
      <c r="T675" t="s">
        <v>1296</v>
      </c>
    </row>
    <row r="676" spans="1:20">
      <c r="A676" t="s">
        <v>791</v>
      </c>
      <c r="B676" t="s">
        <v>1291</v>
      </c>
      <c r="C676" t="s">
        <v>20</v>
      </c>
      <c r="D676" s="39" t="s">
        <v>1708</v>
      </c>
      <c r="E676" s="11">
        <f t="shared" si="41"/>
        <v>3</v>
      </c>
      <c r="F676" s="4">
        <f t="shared" si="42"/>
        <v>1994</v>
      </c>
      <c r="G676" t="s">
        <v>21</v>
      </c>
      <c r="H676" s="4" t="s">
        <v>1610</v>
      </c>
      <c r="I676" s="4" t="str">
        <f t="shared" ref="I676:I699" si="43">IF(ISBLANK(H676), "", "k")</f>
        <v>k</v>
      </c>
      <c r="J676" s="4">
        <v>21.7</v>
      </c>
      <c r="K676" s="4" t="s">
        <v>2739</v>
      </c>
      <c r="L676" s="4">
        <v>0</v>
      </c>
      <c r="M676" s="4" t="s">
        <v>2622</v>
      </c>
      <c r="N676" s="11" t="s">
        <v>2740</v>
      </c>
      <c r="R676" t="s">
        <v>2175</v>
      </c>
      <c r="T676" t="s">
        <v>1296</v>
      </c>
    </row>
    <row r="677" spans="1:20">
      <c r="A677" t="s">
        <v>791</v>
      </c>
      <c r="B677" t="s">
        <v>1291</v>
      </c>
      <c r="C677" t="s">
        <v>74</v>
      </c>
      <c r="D677" s="39" t="s">
        <v>1749</v>
      </c>
      <c r="E677" s="11">
        <f t="shared" si="41"/>
        <v>5</v>
      </c>
      <c r="F677" s="4">
        <f t="shared" si="42"/>
        <v>2002</v>
      </c>
      <c r="G677" t="s">
        <v>21</v>
      </c>
      <c r="H677" s="4" t="s">
        <v>977</v>
      </c>
      <c r="I677" s="4" t="str">
        <f t="shared" si="43"/>
        <v>k</v>
      </c>
      <c r="J677" s="4">
        <v>24.2</v>
      </c>
      <c r="K677" s="4" t="s">
        <v>718</v>
      </c>
      <c r="L677" s="4">
        <v>0</v>
      </c>
      <c r="M677" s="4" t="s">
        <v>2741</v>
      </c>
      <c r="N677" s="11" t="s">
        <v>2740</v>
      </c>
      <c r="R677" t="s">
        <v>2742</v>
      </c>
      <c r="T677" t="s">
        <v>1296</v>
      </c>
    </row>
    <row r="678" spans="1:20">
      <c r="A678" t="s">
        <v>791</v>
      </c>
      <c r="B678" t="s">
        <v>1291</v>
      </c>
      <c r="C678" t="s">
        <v>74</v>
      </c>
      <c r="D678" s="39" t="s">
        <v>1380</v>
      </c>
      <c r="E678" s="11">
        <f t="shared" si="41"/>
        <v>5</v>
      </c>
      <c r="F678" s="4">
        <f t="shared" si="42"/>
        <v>2004</v>
      </c>
      <c r="G678" t="s">
        <v>21</v>
      </c>
      <c r="H678" s="4" t="s">
        <v>1038</v>
      </c>
      <c r="I678" s="4" t="str">
        <f t="shared" si="43"/>
        <v>k</v>
      </c>
      <c r="J678" s="4">
        <v>24.3</v>
      </c>
      <c r="K678" s="4" t="s">
        <v>461</v>
      </c>
      <c r="L678" s="4">
        <v>0</v>
      </c>
      <c r="M678" s="4" t="s">
        <v>1463</v>
      </c>
      <c r="N678" s="11" t="s">
        <v>2740</v>
      </c>
      <c r="R678" t="s">
        <v>2743</v>
      </c>
      <c r="T678" t="s">
        <v>1296</v>
      </c>
    </row>
    <row r="679" spans="1:20">
      <c r="A679" t="s">
        <v>791</v>
      </c>
      <c r="B679" t="s">
        <v>1291</v>
      </c>
      <c r="C679" t="s">
        <v>74</v>
      </c>
      <c r="D679" s="39" t="s">
        <v>2126</v>
      </c>
      <c r="E679" s="11">
        <f t="shared" si="41"/>
        <v>5</v>
      </c>
      <c r="F679" s="4">
        <f t="shared" si="42"/>
        <v>2008</v>
      </c>
      <c r="G679" t="s">
        <v>21</v>
      </c>
      <c r="H679" s="4" t="s">
        <v>772</v>
      </c>
      <c r="I679" s="4" t="str">
        <f t="shared" si="43"/>
        <v>k</v>
      </c>
      <c r="J679" s="4">
        <v>26.5</v>
      </c>
      <c r="K679" s="4" t="s">
        <v>116</v>
      </c>
      <c r="L679" s="4">
        <v>0</v>
      </c>
      <c r="M679" s="4" t="s">
        <v>1433</v>
      </c>
      <c r="N679" s="11" t="s">
        <v>2740</v>
      </c>
      <c r="R679" t="s">
        <v>2744</v>
      </c>
      <c r="T679" t="s">
        <v>1296</v>
      </c>
    </row>
    <row r="680" spans="1:20">
      <c r="A680" t="s">
        <v>791</v>
      </c>
      <c r="B680" t="s">
        <v>1291</v>
      </c>
      <c r="C680" t="s">
        <v>74</v>
      </c>
      <c r="D680" s="39" t="s">
        <v>1388</v>
      </c>
      <c r="E680" s="11">
        <f t="shared" si="41"/>
        <v>5</v>
      </c>
      <c r="F680" s="4">
        <f t="shared" si="42"/>
        <v>2009</v>
      </c>
      <c r="G680" t="s">
        <v>21</v>
      </c>
      <c r="H680" s="4" t="s">
        <v>600</v>
      </c>
      <c r="I680" s="4" t="str">
        <f t="shared" si="43"/>
        <v>k</v>
      </c>
      <c r="J680" s="4">
        <v>26.2</v>
      </c>
      <c r="K680" s="4" t="s">
        <v>715</v>
      </c>
      <c r="L680" s="4">
        <v>0</v>
      </c>
      <c r="M680" s="4" t="s">
        <v>1532</v>
      </c>
      <c r="N680" s="11" t="s">
        <v>2740</v>
      </c>
      <c r="R680" t="s">
        <v>2745</v>
      </c>
      <c r="T680" t="s">
        <v>1296</v>
      </c>
    </row>
    <row r="681" spans="1:20">
      <c r="A681" t="s">
        <v>791</v>
      </c>
      <c r="B681" t="s">
        <v>1291</v>
      </c>
      <c r="C681" t="s">
        <v>74</v>
      </c>
      <c r="D681" s="39" t="s">
        <v>1535</v>
      </c>
      <c r="E681" s="11">
        <f t="shared" si="41"/>
        <v>5</v>
      </c>
      <c r="F681" s="4">
        <f t="shared" si="42"/>
        <v>2010</v>
      </c>
      <c r="G681" t="s">
        <v>21</v>
      </c>
      <c r="H681" s="4" t="s">
        <v>997</v>
      </c>
      <c r="I681" s="4" t="str">
        <f t="shared" si="43"/>
        <v>k</v>
      </c>
      <c r="J681" s="4">
        <v>26.5</v>
      </c>
      <c r="K681" s="4" t="s">
        <v>988</v>
      </c>
      <c r="L681" s="4">
        <v>0</v>
      </c>
      <c r="M681" s="4" t="s">
        <v>1747</v>
      </c>
      <c r="N681" s="11" t="s">
        <v>2740</v>
      </c>
      <c r="R681" t="s">
        <v>2746</v>
      </c>
      <c r="T681" t="s">
        <v>1296</v>
      </c>
    </row>
    <row r="682" spans="1:20">
      <c r="A682" t="s">
        <v>791</v>
      </c>
      <c r="B682" t="s">
        <v>1291</v>
      </c>
      <c r="C682" t="s">
        <v>74</v>
      </c>
      <c r="D682" s="39" t="s">
        <v>1561</v>
      </c>
      <c r="E682" s="11">
        <f t="shared" si="41"/>
        <v>5</v>
      </c>
      <c r="F682" s="4">
        <f t="shared" si="42"/>
        <v>2011</v>
      </c>
      <c r="G682" t="s">
        <v>21</v>
      </c>
      <c r="H682" s="4" t="s">
        <v>1389</v>
      </c>
      <c r="I682" s="4" t="str">
        <f t="shared" si="43"/>
        <v>k</v>
      </c>
      <c r="J682" s="4">
        <v>26.7</v>
      </c>
      <c r="K682" s="4" t="s">
        <v>497</v>
      </c>
      <c r="L682" s="4">
        <v>0</v>
      </c>
      <c r="M682" s="4" t="s">
        <v>1591</v>
      </c>
      <c r="N682" s="11" t="s">
        <v>2740</v>
      </c>
      <c r="R682" t="s">
        <v>1762</v>
      </c>
      <c r="T682" t="s">
        <v>1296</v>
      </c>
    </row>
    <row r="683" spans="1:20">
      <c r="A683" t="s">
        <v>791</v>
      </c>
      <c r="B683" t="s">
        <v>1291</v>
      </c>
      <c r="C683" t="s">
        <v>74</v>
      </c>
      <c r="D683" s="39" t="s">
        <v>1349</v>
      </c>
      <c r="E683" s="11">
        <f t="shared" si="41"/>
        <v>5</v>
      </c>
      <c r="F683" s="4">
        <f t="shared" si="42"/>
        <v>2016</v>
      </c>
      <c r="G683" t="s">
        <v>21</v>
      </c>
      <c r="H683" s="4" t="s">
        <v>742</v>
      </c>
      <c r="I683" s="4" t="str">
        <f t="shared" si="43"/>
        <v>k</v>
      </c>
      <c r="J683" s="4">
        <v>27.8</v>
      </c>
      <c r="K683" s="4" t="s">
        <v>729</v>
      </c>
      <c r="L683" s="4">
        <v>0</v>
      </c>
      <c r="M683" s="4" t="s">
        <v>1866</v>
      </c>
      <c r="N683" s="11" t="s">
        <v>2740</v>
      </c>
      <c r="Q683">
        <v>59</v>
      </c>
      <c r="R683" t="s">
        <v>2747</v>
      </c>
      <c r="T683" t="s">
        <v>1296</v>
      </c>
    </row>
    <row r="684" spans="1:20">
      <c r="A684" t="s">
        <v>2748</v>
      </c>
      <c r="B684" t="s">
        <v>1291</v>
      </c>
      <c r="C684" t="s">
        <v>20</v>
      </c>
      <c r="D684" s="39" t="s">
        <v>1378</v>
      </c>
      <c r="E684" s="11">
        <f t="shared" si="41"/>
        <v>5</v>
      </c>
      <c r="F684" s="4">
        <f t="shared" si="42"/>
        <v>2002</v>
      </c>
      <c r="G684" t="s">
        <v>25</v>
      </c>
      <c r="H684" s="4" t="s">
        <v>1444</v>
      </c>
      <c r="I684" s="4" t="str">
        <f t="shared" si="43"/>
        <v>k</v>
      </c>
      <c r="J684" s="4">
        <v>14.6</v>
      </c>
      <c r="K684" s="4" t="s">
        <v>670</v>
      </c>
      <c r="L684" s="4">
        <v>0</v>
      </c>
      <c r="M684" s="4" t="s">
        <v>2749</v>
      </c>
      <c r="N684" s="11" t="s">
        <v>2750</v>
      </c>
      <c r="R684" t="s">
        <v>2751</v>
      </c>
      <c r="T684" t="s">
        <v>1296</v>
      </c>
    </row>
    <row r="685" spans="1:20">
      <c r="A685" t="s">
        <v>2748</v>
      </c>
      <c r="B685" t="s">
        <v>1291</v>
      </c>
      <c r="C685" t="s">
        <v>74</v>
      </c>
      <c r="D685" s="39" t="s">
        <v>1335</v>
      </c>
      <c r="E685" s="11">
        <f t="shared" si="41"/>
        <v>5</v>
      </c>
      <c r="F685" s="4">
        <f t="shared" si="42"/>
        <v>2004</v>
      </c>
      <c r="G685" t="s">
        <v>25</v>
      </c>
      <c r="H685" s="4" t="s">
        <v>1456</v>
      </c>
      <c r="I685" s="4" t="str">
        <f t="shared" si="43"/>
        <v>k</v>
      </c>
      <c r="J685" s="4">
        <v>18.5</v>
      </c>
      <c r="K685" s="4" t="s">
        <v>2752</v>
      </c>
      <c r="L685" s="4">
        <v>0</v>
      </c>
      <c r="M685" s="4" t="s">
        <v>2177</v>
      </c>
      <c r="N685" s="11" t="s">
        <v>2750</v>
      </c>
      <c r="R685" t="s">
        <v>2715</v>
      </c>
      <c r="T685" t="s">
        <v>1296</v>
      </c>
    </row>
    <row r="686" spans="1:20">
      <c r="A686" t="s">
        <v>2748</v>
      </c>
      <c r="B686" t="s">
        <v>1291</v>
      </c>
      <c r="C686" t="s">
        <v>74</v>
      </c>
      <c r="D686" s="39" t="s">
        <v>1310</v>
      </c>
      <c r="E686" s="11">
        <f t="shared" si="41"/>
        <v>5</v>
      </c>
      <c r="F686" s="4">
        <f t="shared" si="42"/>
        <v>2005</v>
      </c>
      <c r="G686" t="s">
        <v>25</v>
      </c>
      <c r="H686" s="4" t="s">
        <v>654</v>
      </c>
      <c r="I686" s="4" t="str">
        <f t="shared" si="43"/>
        <v>k</v>
      </c>
      <c r="J686" s="4">
        <v>21</v>
      </c>
      <c r="K686" s="4" t="s">
        <v>172</v>
      </c>
      <c r="L686" s="4">
        <v>0</v>
      </c>
      <c r="M686" s="4" t="s">
        <v>2753</v>
      </c>
      <c r="N686" s="11" t="s">
        <v>2750</v>
      </c>
      <c r="R686" t="s">
        <v>2754</v>
      </c>
      <c r="T686" t="s">
        <v>1296</v>
      </c>
    </row>
    <row r="687" spans="1:20">
      <c r="A687" t="s">
        <v>2748</v>
      </c>
      <c r="B687" t="s">
        <v>1291</v>
      </c>
      <c r="C687" t="s">
        <v>74</v>
      </c>
      <c r="D687" s="39" t="s">
        <v>2575</v>
      </c>
      <c r="E687" s="11">
        <f t="shared" si="41"/>
        <v>5</v>
      </c>
      <c r="F687" s="4">
        <f t="shared" si="42"/>
        <v>2008</v>
      </c>
      <c r="G687" t="s">
        <v>25</v>
      </c>
      <c r="H687" s="4" t="s">
        <v>57</v>
      </c>
      <c r="I687" s="4" t="str">
        <f t="shared" si="43"/>
        <v>k</v>
      </c>
      <c r="J687" s="4">
        <v>28.5</v>
      </c>
      <c r="K687" s="4" t="s">
        <v>182</v>
      </c>
      <c r="L687" s="4">
        <v>0</v>
      </c>
      <c r="M687" s="4" t="s">
        <v>2181</v>
      </c>
      <c r="N687" s="11" t="s">
        <v>2750</v>
      </c>
      <c r="R687" t="s">
        <v>2755</v>
      </c>
      <c r="T687" t="s">
        <v>1296</v>
      </c>
    </row>
    <row r="688" spans="1:20">
      <c r="A688" t="s">
        <v>2748</v>
      </c>
      <c r="B688" t="s">
        <v>1291</v>
      </c>
      <c r="C688" t="s">
        <v>74</v>
      </c>
      <c r="D688" s="39" t="s">
        <v>1663</v>
      </c>
      <c r="E688" s="11">
        <f t="shared" si="41"/>
        <v>5</v>
      </c>
      <c r="F688" s="4">
        <f t="shared" si="42"/>
        <v>2009</v>
      </c>
      <c r="G688" t="s">
        <v>25</v>
      </c>
      <c r="H688" s="4" t="s">
        <v>477</v>
      </c>
      <c r="I688" s="4" t="str">
        <f t="shared" si="43"/>
        <v>k</v>
      </c>
      <c r="J688" s="4">
        <v>30.5</v>
      </c>
      <c r="K688" s="4" t="s">
        <v>230</v>
      </c>
      <c r="L688" s="4">
        <v>0</v>
      </c>
      <c r="M688" s="4" t="s">
        <v>2250</v>
      </c>
      <c r="N688" s="11" t="s">
        <v>2750</v>
      </c>
      <c r="R688" t="s">
        <v>2756</v>
      </c>
      <c r="T688" t="s">
        <v>1296</v>
      </c>
    </row>
    <row r="689" spans="1:20">
      <c r="A689" t="s">
        <v>2748</v>
      </c>
      <c r="B689" t="s">
        <v>1291</v>
      </c>
      <c r="C689" t="s">
        <v>74</v>
      </c>
      <c r="D689" s="39" t="s">
        <v>1556</v>
      </c>
      <c r="E689" s="11">
        <f t="shared" si="41"/>
        <v>5</v>
      </c>
      <c r="F689" s="4">
        <f t="shared" si="42"/>
        <v>2010</v>
      </c>
      <c r="G689" t="s">
        <v>25</v>
      </c>
      <c r="H689" s="4" t="s">
        <v>496</v>
      </c>
      <c r="I689" s="4" t="str">
        <f t="shared" si="43"/>
        <v>k</v>
      </c>
      <c r="J689" s="4">
        <v>33.200000000000003</v>
      </c>
      <c r="K689" s="4" t="s">
        <v>2609</v>
      </c>
      <c r="L689" s="4">
        <v>0</v>
      </c>
      <c r="M689" s="4" t="s">
        <v>2682</v>
      </c>
      <c r="N689" s="11" t="s">
        <v>2750</v>
      </c>
      <c r="R689" t="s">
        <v>2757</v>
      </c>
      <c r="T689" t="s">
        <v>1296</v>
      </c>
    </row>
    <row r="690" spans="1:20">
      <c r="A690" t="s">
        <v>2748</v>
      </c>
      <c r="B690" t="s">
        <v>1291</v>
      </c>
      <c r="C690" t="s">
        <v>74</v>
      </c>
      <c r="D690" s="39" t="s">
        <v>1346</v>
      </c>
      <c r="E690" s="11">
        <f t="shared" si="41"/>
        <v>5</v>
      </c>
      <c r="F690" s="4">
        <f t="shared" si="42"/>
        <v>2015</v>
      </c>
      <c r="G690" t="s">
        <v>25</v>
      </c>
      <c r="H690" s="4" t="s">
        <v>977</v>
      </c>
      <c r="I690" s="4" t="str">
        <f t="shared" si="43"/>
        <v>k</v>
      </c>
      <c r="J690" s="4">
        <v>36.5</v>
      </c>
      <c r="K690" s="4" t="s">
        <v>914</v>
      </c>
      <c r="L690" s="4">
        <v>0</v>
      </c>
      <c r="M690" s="4" t="s">
        <v>1413</v>
      </c>
      <c r="N690" s="11" t="s">
        <v>2750</v>
      </c>
      <c r="R690" t="s">
        <v>2758</v>
      </c>
      <c r="T690" t="s">
        <v>1296</v>
      </c>
    </row>
    <row r="691" spans="1:20">
      <c r="A691" t="s">
        <v>2748</v>
      </c>
      <c r="B691" t="s">
        <v>1291</v>
      </c>
      <c r="C691" t="s">
        <v>74</v>
      </c>
      <c r="D691" s="39" t="s">
        <v>859</v>
      </c>
      <c r="E691" s="11">
        <f t="shared" si="41"/>
        <v>5</v>
      </c>
      <c r="F691" s="4">
        <f t="shared" si="42"/>
        <v>2016</v>
      </c>
      <c r="G691" t="s">
        <v>25</v>
      </c>
      <c r="H691" s="4" t="s">
        <v>893</v>
      </c>
      <c r="I691" s="4" t="str">
        <f t="shared" si="43"/>
        <v>k</v>
      </c>
      <c r="J691" s="4">
        <v>37.4</v>
      </c>
      <c r="K691" s="4" t="s">
        <v>134</v>
      </c>
      <c r="L691" s="4">
        <v>0</v>
      </c>
      <c r="M691" s="4" t="s">
        <v>2759</v>
      </c>
      <c r="N691" s="11" t="s">
        <v>2750</v>
      </c>
      <c r="R691" t="s">
        <v>1414</v>
      </c>
      <c r="T691" t="s">
        <v>1296</v>
      </c>
    </row>
    <row r="692" spans="1:20">
      <c r="A692" t="s">
        <v>2760</v>
      </c>
      <c r="B692" t="s">
        <v>1291</v>
      </c>
      <c r="C692" t="s">
        <v>20</v>
      </c>
      <c r="D692" s="39" t="s">
        <v>1847</v>
      </c>
      <c r="E692" s="11">
        <f t="shared" si="41"/>
        <v>7</v>
      </c>
      <c r="F692" s="4">
        <f t="shared" si="42"/>
        <v>2002</v>
      </c>
      <c r="G692" t="s">
        <v>25</v>
      </c>
      <c r="H692" s="4">
        <v>6.8</v>
      </c>
      <c r="I692" s="4" t="str">
        <f t="shared" si="43"/>
        <v>k</v>
      </c>
      <c r="J692" s="4">
        <v>21.7</v>
      </c>
      <c r="K692" s="4" t="s">
        <v>186</v>
      </c>
      <c r="L692" s="4">
        <v>0</v>
      </c>
      <c r="M692" s="4" t="s">
        <v>2761</v>
      </c>
      <c r="R692" t="s">
        <v>2762</v>
      </c>
      <c r="T692" t="s">
        <v>1296</v>
      </c>
    </row>
    <row r="693" spans="1:20">
      <c r="A693" t="s">
        <v>2763</v>
      </c>
      <c r="B693" t="s">
        <v>1291</v>
      </c>
      <c r="C693" t="s">
        <v>20</v>
      </c>
      <c r="D693" s="39" t="s">
        <v>2032</v>
      </c>
      <c r="E693" s="11">
        <f t="shared" si="41"/>
        <v>7</v>
      </c>
      <c r="F693" s="4">
        <f t="shared" si="42"/>
        <v>2002</v>
      </c>
      <c r="G693" t="s">
        <v>21</v>
      </c>
      <c r="H693" s="4" t="s">
        <v>2658</v>
      </c>
      <c r="I693" s="4" t="str">
        <f t="shared" si="43"/>
        <v>k</v>
      </c>
      <c r="J693" s="4">
        <v>18.5</v>
      </c>
      <c r="K693" s="4" t="s">
        <v>742</v>
      </c>
      <c r="L693" s="4">
        <v>0</v>
      </c>
      <c r="M693" s="4" t="s">
        <v>2764</v>
      </c>
      <c r="N693" s="11" t="s">
        <v>2765</v>
      </c>
      <c r="R693" t="s">
        <v>2766</v>
      </c>
      <c r="T693" t="s">
        <v>1296</v>
      </c>
    </row>
    <row r="694" spans="1:20">
      <c r="A694" t="s">
        <v>2763</v>
      </c>
      <c r="B694" t="s">
        <v>1291</v>
      </c>
      <c r="C694" t="s">
        <v>74</v>
      </c>
      <c r="D694" s="39" t="s">
        <v>1380</v>
      </c>
      <c r="E694" s="11">
        <f t="shared" si="41"/>
        <v>5</v>
      </c>
      <c r="F694" s="4">
        <f t="shared" si="42"/>
        <v>2004</v>
      </c>
      <c r="G694" t="s">
        <v>21</v>
      </c>
      <c r="H694" s="4" t="s">
        <v>482</v>
      </c>
      <c r="I694" s="4" t="str">
        <f t="shared" si="43"/>
        <v>k</v>
      </c>
      <c r="J694" s="4">
        <v>20.100000000000001</v>
      </c>
      <c r="K694" s="4" t="s">
        <v>929</v>
      </c>
      <c r="L694" s="4">
        <v>0</v>
      </c>
      <c r="M694" s="4" t="s">
        <v>2767</v>
      </c>
      <c r="N694" s="11" t="s">
        <v>2765</v>
      </c>
      <c r="R694" t="s">
        <v>2768</v>
      </c>
      <c r="T694" t="s">
        <v>1296</v>
      </c>
    </row>
    <row r="695" spans="1:20">
      <c r="A695" t="s">
        <v>2763</v>
      </c>
      <c r="B695" t="s">
        <v>1291</v>
      </c>
      <c r="C695" t="s">
        <v>74</v>
      </c>
      <c r="D695" s="39" t="s">
        <v>1432</v>
      </c>
      <c r="E695" s="11">
        <f t="shared" si="41"/>
        <v>5</v>
      </c>
      <c r="F695" s="4">
        <f t="shared" si="42"/>
        <v>2013</v>
      </c>
      <c r="G695" t="s">
        <v>21</v>
      </c>
      <c r="H695" s="4" t="s">
        <v>977</v>
      </c>
      <c r="I695" s="4" t="str">
        <f t="shared" si="43"/>
        <v>k</v>
      </c>
      <c r="J695" s="4">
        <v>27.5</v>
      </c>
      <c r="K695" s="4" t="s">
        <v>958</v>
      </c>
      <c r="L695" s="4">
        <v>0</v>
      </c>
      <c r="M695" s="4" t="s">
        <v>1430</v>
      </c>
      <c r="N695" s="11" t="s">
        <v>2765</v>
      </c>
      <c r="R695" t="s">
        <v>2769</v>
      </c>
      <c r="T695" t="s">
        <v>1296</v>
      </c>
    </row>
    <row r="696" spans="1:20">
      <c r="A696" t="s">
        <v>863</v>
      </c>
      <c r="B696" t="s">
        <v>1291</v>
      </c>
      <c r="C696" t="s">
        <v>20</v>
      </c>
      <c r="D696" s="39" t="s">
        <v>1708</v>
      </c>
      <c r="E696" s="11">
        <f t="shared" si="41"/>
        <v>3</v>
      </c>
      <c r="F696" s="4">
        <f t="shared" si="42"/>
        <v>1994</v>
      </c>
      <c r="G696" t="s">
        <v>21</v>
      </c>
      <c r="H696" s="4" t="s">
        <v>87</v>
      </c>
      <c r="I696" s="4" t="str">
        <f t="shared" si="43"/>
        <v>k</v>
      </c>
      <c r="J696" s="4">
        <v>20.2</v>
      </c>
      <c r="K696" s="4" t="s">
        <v>929</v>
      </c>
      <c r="L696" s="4">
        <v>0</v>
      </c>
      <c r="M696" s="4" t="s">
        <v>2770</v>
      </c>
      <c r="N696" s="11" t="s">
        <v>2771</v>
      </c>
      <c r="R696" t="s">
        <v>607</v>
      </c>
      <c r="T696" t="s">
        <v>1296</v>
      </c>
    </row>
    <row r="697" spans="1:20">
      <c r="A697" t="s">
        <v>863</v>
      </c>
      <c r="B697" t="s">
        <v>1291</v>
      </c>
      <c r="C697" t="s">
        <v>74</v>
      </c>
      <c r="D697" s="39" t="s">
        <v>1320</v>
      </c>
      <c r="E697" s="11">
        <f t="shared" si="41"/>
        <v>3</v>
      </c>
      <c r="F697" s="4">
        <f t="shared" si="42"/>
        <v>1996</v>
      </c>
      <c r="G697" t="s">
        <v>21</v>
      </c>
      <c r="H697" s="4" t="s">
        <v>1635</v>
      </c>
      <c r="I697" s="4" t="str">
        <f t="shared" si="43"/>
        <v>k</v>
      </c>
      <c r="J697" s="4">
        <v>20.7</v>
      </c>
      <c r="K697" s="4" t="s">
        <v>836</v>
      </c>
      <c r="L697" s="4">
        <v>0</v>
      </c>
      <c r="M697" s="4" t="s">
        <v>2761</v>
      </c>
      <c r="N697" s="11" t="s">
        <v>2771</v>
      </c>
      <c r="R697" t="s">
        <v>585</v>
      </c>
      <c r="T697" t="s">
        <v>1296</v>
      </c>
    </row>
    <row r="698" spans="1:20">
      <c r="A698" t="s">
        <v>863</v>
      </c>
      <c r="B698" t="s">
        <v>1291</v>
      </c>
      <c r="C698" t="s">
        <v>74</v>
      </c>
      <c r="D698" s="39" t="s">
        <v>1527</v>
      </c>
      <c r="E698" s="11">
        <f t="shared" si="41"/>
        <v>3</v>
      </c>
      <c r="F698" s="4">
        <f t="shared" si="42"/>
        <v>1998</v>
      </c>
      <c r="G698" t="s">
        <v>21</v>
      </c>
      <c r="H698" s="4" t="s">
        <v>1622</v>
      </c>
      <c r="I698" s="4" t="str">
        <f t="shared" si="43"/>
        <v>k</v>
      </c>
      <c r="J698" s="4">
        <v>24.2</v>
      </c>
      <c r="K698" s="4" t="s">
        <v>958</v>
      </c>
      <c r="L698" s="4">
        <v>0</v>
      </c>
      <c r="M698" s="4" t="s">
        <v>2353</v>
      </c>
      <c r="N698" s="11" t="s">
        <v>2771</v>
      </c>
      <c r="R698" t="s">
        <v>2772</v>
      </c>
      <c r="T698" t="s">
        <v>1296</v>
      </c>
    </row>
    <row r="699" spans="1:20">
      <c r="A699" t="s">
        <v>863</v>
      </c>
      <c r="B699" t="s">
        <v>1291</v>
      </c>
      <c r="C699" t="s">
        <v>74</v>
      </c>
      <c r="D699" s="39" t="s">
        <v>1647</v>
      </c>
      <c r="E699" s="11">
        <f t="shared" si="41"/>
        <v>3</v>
      </c>
      <c r="F699" s="4">
        <f t="shared" si="42"/>
        <v>2000</v>
      </c>
      <c r="G699" t="s">
        <v>21</v>
      </c>
      <c r="H699" s="4" t="s">
        <v>1639</v>
      </c>
      <c r="I699" s="4" t="str">
        <f t="shared" si="43"/>
        <v>k</v>
      </c>
      <c r="J699" s="4">
        <v>26.4</v>
      </c>
      <c r="K699" s="4" t="s">
        <v>397</v>
      </c>
      <c r="L699" s="4">
        <v>0</v>
      </c>
      <c r="M699" s="4" t="s">
        <v>2773</v>
      </c>
      <c r="N699" s="11" t="s">
        <v>2771</v>
      </c>
      <c r="R699" t="s">
        <v>439</v>
      </c>
      <c r="T699" t="s">
        <v>1296</v>
      </c>
    </row>
    <row r="700" spans="1:20">
      <c r="A700" t="s">
        <v>2774</v>
      </c>
      <c r="B700" t="s">
        <v>1291</v>
      </c>
      <c r="C700" t="s">
        <v>20</v>
      </c>
      <c r="D700" s="39" t="s">
        <v>1322</v>
      </c>
      <c r="E700" s="11">
        <f t="shared" si="41"/>
        <v>3</v>
      </c>
      <c r="F700" s="4">
        <f t="shared" si="42"/>
        <v>1998</v>
      </c>
      <c r="G700" t="s">
        <v>25</v>
      </c>
      <c r="H700" s="4">
        <v>12.5</v>
      </c>
      <c r="I700" s="4" t="s">
        <v>35</v>
      </c>
      <c r="J700" s="4">
        <v>30.2</v>
      </c>
      <c r="K700" s="4" t="s">
        <v>203</v>
      </c>
      <c r="L700" s="4">
        <v>0</v>
      </c>
      <c r="M700" s="4" t="s">
        <v>2775</v>
      </c>
      <c r="N700" s="11" t="s">
        <v>2776</v>
      </c>
      <c r="R700" t="s">
        <v>1711</v>
      </c>
      <c r="T700" t="s">
        <v>1296</v>
      </c>
    </row>
    <row r="701" spans="1:20">
      <c r="A701" t="s">
        <v>2774</v>
      </c>
      <c r="B701" t="s">
        <v>1291</v>
      </c>
      <c r="C701" t="s">
        <v>74</v>
      </c>
      <c r="D701" s="39" t="s">
        <v>1325</v>
      </c>
      <c r="E701" s="11">
        <f t="shared" si="41"/>
        <v>3</v>
      </c>
      <c r="F701" s="4">
        <f t="shared" si="42"/>
        <v>2000</v>
      </c>
      <c r="G701" t="s">
        <v>25</v>
      </c>
      <c r="H701" s="4">
        <v>14.5</v>
      </c>
      <c r="I701" s="4" t="s">
        <v>35</v>
      </c>
      <c r="J701" s="4">
        <v>36.200000000000003</v>
      </c>
      <c r="K701" s="4" t="s">
        <v>338</v>
      </c>
      <c r="L701" s="4">
        <v>0</v>
      </c>
      <c r="M701" s="4" t="s">
        <v>2777</v>
      </c>
      <c r="N701" s="11" t="s">
        <v>2776</v>
      </c>
      <c r="R701" t="s">
        <v>2778</v>
      </c>
      <c r="T701" t="s">
        <v>1296</v>
      </c>
    </row>
    <row r="702" spans="1:20">
      <c r="A702" t="s">
        <v>2774</v>
      </c>
      <c r="B702" t="s">
        <v>1291</v>
      </c>
      <c r="C702" t="s">
        <v>74</v>
      </c>
      <c r="D702" s="39" t="s">
        <v>1729</v>
      </c>
      <c r="E702" s="11">
        <f t="shared" si="41"/>
        <v>6</v>
      </c>
      <c r="F702" s="4">
        <f t="shared" si="42"/>
        <v>2001</v>
      </c>
      <c r="G702" t="s">
        <v>25</v>
      </c>
      <c r="H702" s="4">
        <v>15.8</v>
      </c>
      <c r="I702" s="4" t="s">
        <v>35</v>
      </c>
      <c r="J702" s="4">
        <v>40.299999999999997</v>
      </c>
      <c r="K702" s="4" t="s">
        <v>332</v>
      </c>
      <c r="L702" s="4">
        <v>0</v>
      </c>
      <c r="N702" s="11" t="s">
        <v>2776</v>
      </c>
      <c r="R702" t="s">
        <v>2295</v>
      </c>
      <c r="T702" t="s">
        <v>1296</v>
      </c>
    </row>
    <row r="703" spans="1:20">
      <c r="A703" t="s">
        <v>2774</v>
      </c>
      <c r="B703" t="s">
        <v>1291</v>
      </c>
      <c r="C703" t="s">
        <v>74</v>
      </c>
      <c r="D703" s="39" t="s">
        <v>2779</v>
      </c>
      <c r="E703" s="11">
        <f t="shared" si="41"/>
        <v>6</v>
      </c>
      <c r="F703" s="4">
        <f t="shared" si="42"/>
        <v>2002</v>
      </c>
      <c r="G703" t="s">
        <v>25</v>
      </c>
      <c r="H703" s="4">
        <v>16.8</v>
      </c>
      <c r="I703" s="4" t="s">
        <v>35</v>
      </c>
      <c r="J703" s="4">
        <v>42</v>
      </c>
      <c r="K703" s="4" t="s">
        <v>30</v>
      </c>
      <c r="L703" s="4">
        <v>0</v>
      </c>
      <c r="M703" s="4" t="s">
        <v>2011</v>
      </c>
      <c r="N703" s="11" t="s">
        <v>2776</v>
      </c>
      <c r="R703" t="s">
        <v>1722</v>
      </c>
      <c r="T703" t="s">
        <v>1296</v>
      </c>
    </row>
    <row r="704" spans="1:20">
      <c r="A704" t="s">
        <v>2780</v>
      </c>
      <c r="B704" t="s">
        <v>1291</v>
      </c>
      <c r="C704" t="s">
        <v>20</v>
      </c>
      <c r="D704" s="39" t="s">
        <v>2184</v>
      </c>
      <c r="E704" s="11">
        <f t="shared" si="41"/>
        <v>7</v>
      </c>
      <c r="F704" s="4">
        <f t="shared" si="42"/>
        <v>2001</v>
      </c>
      <c r="G704" t="s">
        <v>25</v>
      </c>
      <c r="H704" s="4" t="s">
        <v>2233</v>
      </c>
      <c r="I704" s="4" t="str">
        <f t="shared" ref="I704:I750" si="44">IF(ISBLANK(H704), "", "k")</f>
        <v>k</v>
      </c>
      <c r="J704" s="4">
        <v>16.2</v>
      </c>
      <c r="K704" s="4">
        <v>13.6</v>
      </c>
      <c r="L704" s="4">
        <v>3</v>
      </c>
      <c r="N704" s="11" t="s">
        <v>2781</v>
      </c>
      <c r="R704" t="s">
        <v>2782</v>
      </c>
      <c r="T704" t="s">
        <v>1296</v>
      </c>
    </row>
    <row r="705" spans="1:20">
      <c r="A705" t="s">
        <v>2780</v>
      </c>
      <c r="B705" t="s">
        <v>1291</v>
      </c>
      <c r="C705" t="s">
        <v>74</v>
      </c>
      <c r="D705" s="39" t="s">
        <v>1380</v>
      </c>
      <c r="E705" s="11">
        <f t="shared" si="41"/>
        <v>5</v>
      </c>
      <c r="F705" s="4">
        <f t="shared" si="42"/>
        <v>2004</v>
      </c>
      <c r="G705" t="s">
        <v>25</v>
      </c>
      <c r="H705" s="4" t="s">
        <v>482</v>
      </c>
      <c r="I705" s="4" t="str">
        <f t="shared" si="44"/>
        <v>k</v>
      </c>
      <c r="J705" s="4">
        <v>17.600000000000001</v>
      </c>
      <c r="K705" s="4">
        <v>15.1</v>
      </c>
      <c r="L705" s="4">
        <v>3.2</v>
      </c>
      <c r="M705" s="4" t="s">
        <v>2783</v>
      </c>
      <c r="N705" s="11" t="s">
        <v>2781</v>
      </c>
      <c r="R705" t="s">
        <v>2784</v>
      </c>
      <c r="T705" t="s">
        <v>1296</v>
      </c>
    </row>
    <row r="706" spans="1:20">
      <c r="A706" t="s">
        <v>2780</v>
      </c>
      <c r="B706" t="s">
        <v>1291</v>
      </c>
      <c r="C706" t="s">
        <v>74</v>
      </c>
      <c r="D706" s="39" t="s">
        <v>2575</v>
      </c>
      <c r="E706" s="11">
        <f t="shared" si="41"/>
        <v>5</v>
      </c>
      <c r="F706" s="4">
        <f t="shared" si="42"/>
        <v>2008</v>
      </c>
      <c r="G706" t="s">
        <v>25</v>
      </c>
      <c r="H706" s="4" t="s">
        <v>496</v>
      </c>
      <c r="I706" s="4" t="str">
        <f t="shared" si="44"/>
        <v>k</v>
      </c>
      <c r="J706" s="4">
        <v>22.7</v>
      </c>
      <c r="K706" s="4">
        <v>19.2</v>
      </c>
      <c r="L706" s="4">
        <v>3.7</v>
      </c>
      <c r="M706" s="4" t="s">
        <v>2785</v>
      </c>
      <c r="N706" s="11" t="s">
        <v>2781</v>
      </c>
      <c r="R706" t="s">
        <v>2786</v>
      </c>
      <c r="T706" t="s">
        <v>1296</v>
      </c>
    </row>
    <row r="707" spans="1:20">
      <c r="A707" t="s">
        <v>2780</v>
      </c>
      <c r="B707" t="s">
        <v>1291</v>
      </c>
      <c r="C707" t="s">
        <v>74</v>
      </c>
      <c r="D707" s="39" t="s">
        <v>1535</v>
      </c>
      <c r="E707" s="11">
        <f t="shared" si="41"/>
        <v>5</v>
      </c>
      <c r="F707" s="4">
        <f t="shared" si="42"/>
        <v>2010</v>
      </c>
      <c r="G707" t="s">
        <v>25</v>
      </c>
      <c r="H707" s="4" t="s">
        <v>717</v>
      </c>
      <c r="I707" s="4" t="str">
        <f t="shared" si="44"/>
        <v>k</v>
      </c>
      <c r="J707" s="4">
        <v>24.1</v>
      </c>
      <c r="K707" s="4">
        <v>21</v>
      </c>
      <c r="L707" s="4">
        <v>3.9</v>
      </c>
      <c r="M707" s="4" t="s">
        <v>1350</v>
      </c>
      <c r="N707" s="11" t="s">
        <v>2781</v>
      </c>
      <c r="R707" t="s">
        <v>2787</v>
      </c>
      <c r="T707" t="s">
        <v>1296</v>
      </c>
    </row>
    <row r="708" spans="1:20">
      <c r="A708" t="s">
        <v>2780</v>
      </c>
      <c r="B708" t="s">
        <v>1291</v>
      </c>
      <c r="C708" t="s">
        <v>74</v>
      </c>
      <c r="D708" s="39" t="s">
        <v>2199</v>
      </c>
      <c r="E708" s="11">
        <f t="shared" si="41"/>
        <v>5</v>
      </c>
      <c r="F708" s="4">
        <f t="shared" si="42"/>
        <v>2011</v>
      </c>
      <c r="G708" t="s">
        <v>25</v>
      </c>
      <c r="H708" s="4" t="s">
        <v>712</v>
      </c>
      <c r="I708" s="4" t="str">
        <f t="shared" si="44"/>
        <v>k</v>
      </c>
      <c r="J708" s="4">
        <v>25</v>
      </c>
      <c r="K708" s="4">
        <v>22.1</v>
      </c>
      <c r="L708" s="4">
        <v>4</v>
      </c>
      <c r="M708" s="4" t="s">
        <v>2788</v>
      </c>
      <c r="N708" s="11" t="s">
        <v>2781</v>
      </c>
      <c r="R708" t="s">
        <v>2789</v>
      </c>
      <c r="T708" t="s">
        <v>1296</v>
      </c>
    </row>
    <row r="709" spans="1:20">
      <c r="A709" t="s">
        <v>2780</v>
      </c>
      <c r="B709" t="s">
        <v>1291</v>
      </c>
      <c r="C709" t="s">
        <v>74</v>
      </c>
      <c r="D709" s="39" t="s">
        <v>1586</v>
      </c>
      <c r="E709" s="11">
        <f t="shared" si="41"/>
        <v>5</v>
      </c>
      <c r="F709" s="4">
        <f t="shared" si="42"/>
        <v>2013</v>
      </c>
      <c r="G709" t="s">
        <v>25</v>
      </c>
      <c r="H709" s="4" t="s">
        <v>977</v>
      </c>
      <c r="I709" s="4" t="str">
        <f t="shared" si="44"/>
        <v>k</v>
      </c>
      <c r="J709" s="4">
        <v>28.5</v>
      </c>
      <c r="K709" s="4">
        <v>24.2</v>
      </c>
      <c r="L709" s="4">
        <v>4.0999999999999996</v>
      </c>
      <c r="M709" s="4" t="s">
        <v>2790</v>
      </c>
      <c r="N709" s="11" t="s">
        <v>2781</v>
      </c>
      <c r="R709" t="s">
        <v>2791</v>
      </c>
      <c r="T709" t="s">
        <v>1296</v>
      </c>
    </row>
    <row r="710" spans="1:20">
      <c r="A710" t="s">
        <v>2780</v>
      </c>
      <c r="B710" t="s">
        <v>1291</v>
      </c>
      <c r="C710" t="s">
        <v>74</v>
      </c>
      <c r="D710" s="39" t="s">
        <v>1435</v>
      </c>
      <c r="E710" s="11">
        <f t="shared" si="41"/>
        <v>5</v>
      </c>
      <c r="F710" s="4">
        <f t="shared" si="42"/>
        <v>2015</v>
      </c>
      <c r="G710" t="s">
        <v>25</v>
      </c>
      <c r="H710" s="4" t="s">
        <v>1038</v>
      </c>
      <c r="I710" s="4" t="str">
        <f t="shared" si="44"/>
        <v>k</v>
      </c>
      <c r="J710" s="4">
        <v>29.5</v>
      </c>
      <c r="K710" s="4">
        <v>25.7</v>
      </c>
      <c r="L710" s="4">
        <v>4.3</v>
      </c>
      <c r="M710" s="4" t="s">
        <v>2792</v>
      </c>
      <c r="N710" s="11" t="s">
        <v>2781</v>
      </c>
      <c r="R710" t="s">
        <v>2793</v>
      </c>
      <c r="T710" t="s">
        <v>1296</v>
      </c>
    </row>
    <row r="711" spans="1:20">
      <c r="A711" t="s">
        <v>2780</v>
      </c>
      <c r="B711" t="s">
        <v>1291</v>
      </c>
      <c r="C711" t="s">
        <v>74</v>
      </c>
      <c r="D711" s="39" t="s">
        <v>1590</v>
      </c>
      <c r="E711" s="11">
        <f t="shared" si="41"/>
        <v>5</v>
      </c>
      <c r="F711" s="4">
        <f t="shared" si="42"/>
        <v>2016</v>
      </c>
      <c r="G711" t="s">
        <v>25</v>
      </c>
      <c r="H711" s="4" t="s">
        <v>1046</v>
      </c>
      <c r="I711" s="4" t="str">
        <f t="shared" si="44"/>
        <v>k</v>
      </c>
      <c r="J711" s="4">
        <v>30.4</v>
      </c>
      <c r="K711" s="4">
        <v>26</v>
      </c>
      <c r="L711" s="4">
        <v>4.3</v>
      </c>
      <c r="M711" s="4" t="s">
        <v>1526</v>
      </c>
      <c r="N711" s="11" t="s">
        <v>2781</v>
      </c>
      <c r="Q711">
        <v>31</v>
      </c>
      <c r="R711" t="s">
        <v>2794</v>
      </c>
      <c r="T711" t="s">
        <v>1296</v>
      </c>
    </row>
    <row r="712" spans="1:20">
      <c r="A712" t="s">
        <v>2780</v>
      </c>
      <c r="B712" t="s">
        <v>1291</v>
      </c>
      <c r="C712" t="s">
        <v>74</v>
      </c>
      <c r="D712" s="39" t="s">
        <v>877</v>
      </c>
      <c r="E712" s="11">
        <f t="shared" si="41"/>
        <v>6</v>
      </c>
      <c r="F712" s="4">
        <f t="shared" si="42"/>
        <v>2016</v>
      </c>
      <c r="G712" t="s">
        <v>25</v>
      </c>
      <c r="H712" s="4" t="s">
        <v>538</v>
      </c>
      <c r="I712" s="4" t="str">
        <f t="shared" si="44"/>
        <v>k</v>
      </c>
      <c r="J712" s="4">
        <v>29.6</v>
      </c>
      <c r="K712" s="4">
        <v>26.5</v>
      </c>
      <c r="L712" s="4">
        <v>4.3</v>
      </c>
      <c r="M712" s="4" t="s">
        <v>2524</v>
      </c>
      <c r="N712" s="11" t="s">
        <v>2781</v>
      </c>
      <c r="Q712" t="s">
        <v>2795</v>
      </c>
      <c r="R712" t="s">
        <v>2796</v>
      </c>
      <c r="T712" t="s">
        <v>1296</v>
      </c>
    </row>
    <row r="713" spans="1:20">
      <c r="A713" t="s">
        <v>2780</v>
      </c>
      <c r="B713" t="s">
        <v>1291</v>
      </c>
      <c r="C713" t="s">
        <v>74</v>
      </c>
      <c r="D713" s="39" t="s">
        <v>1455</v>
      </c>
      <c r="E713" s="11">
        <f t="shared" si="41"/>
        <v>5</v>
      </c>
      <c r="F713" s="4">
        <f t="shared" si="42"/>
        <v>2017</v>
      </c>
      <c r="G713" t="s">
        <v>25</v>
      </c>
      <c r="H713" s="4" t="s">
        <v>488</v>
      </c>
      <c r="I713" s="4" t="str">
        <f t="shared" si="44"/>
        <v>k</v>
      </c>
      <c r="J713" s="4">
        <v>30.5</v>
      </c>
      <c r="K713" s="4">
        <v>27.1</v>
      </c>
      <c r="L713" s="4">
        <v>4.3</v>
      </c>
      <c r="M713" s="4" t="s">
        <v>1526</v>
      </c>
      <c r="N713" s="11" t="s">
        <v>2781</v>
      </c>
      <c r="Q713" t="s">
        <v>2797</v>
      </c>
      <c r="R713" t="s">
        <v>2798</v>
      </c>
      <c r="T713" t="s">
        <v>1296</v>
      </c>
    </row>
    <row r="714" spans="1:20">
      <c r="A714" t="s">
        <v>2780</v>
      </c>
      <c r="B714" t="s">
        <v>1291</v>
      </c>
      <c r="C714" t="s">
        <v>74</v>
      </c>
      <c r="D714" s="39" t="s">
        <v>1582</v>
      </c>
      <c r="E714" s="11">
        <f t="shared" si="41"/>
        <v>5</v>
      </c>
      <c r="F714" s="4">
        <f t="shared" si="42"/>
        <v>2019</v>
      </c>
      <c r="G714" t="s">
        <v>25</v>
      </c>
      <c r="H714" s="4" t="s">
        <v>772</v>
      </c>
      <c r="I714" s="4" t="str">
        <f t="shared" si="44"/>
        <v>k</v>
      </c>
      <c r="J714" s="4">
        <v>31</v>
      </c>
      <c r="K714" s="4">
        <v>27.3</v>
      </c>
      <c r="L714" s="4">
        <v>4.3</v>
      </c>
      <c r="M714" s="4" t="s">
        <v>2799</v>
      </c>
      <c r="N714" s="11" t="s">
        <v>2781</v>
      </c>
      <c r="Q714" t="s">
        <v>2800</v>
      </c>
      <c r="R714" t="s">
        <v>2801</v>
      </c>
      <c r="T714" t="s">
        <v>1296</v>
      </c>
    </row>
    <row r="715" spans="1:20">
      <c r="A715" t="s">
        <v>2780</v>
      </c>
      <c r="B715" t="s">
        <v>1291</v>
      </c>
      <c r="C715" t="s">
        <v>74</v>
      </c>
      <c r="D715" s="39" t="s">
        <v>1211</v>
      </c>
      <c r="E715" s="11">
        <f t="shared" si="41"/>
        <v>5</v>
      </c>
      <c r="F715" s="4">
        <f t="shared" si="42"/>
        <v>2021</v>
      </c>
      <c r="G715" t="s">
        <v>25</v>
      </c>
      <c r="H715" s="4">
        <v>23.7</v>
      </c>
      <c r="I715" s="4" t="str">
        <f t="shared" si="44"/>
        <v>k</v>
      </c>
      <c r="J715" s="4">
        <v>34.5</v>
      </c>
      <c r="K715" s="4">
        <v>29.2</v>
      </c>
      <c r="L715" s="4">
        <v>4.5</v>
      </c>
      <c r="M715" s="4" t="s">
        <v>1406</v>
      </c>
      <c r="N715" s="11" t="s">
        <v>2781</v>
      </c>
      <c r="R715" t="s">
        <v>2802</v>
      </c>
    </row>
    <row r="716" spans="1:20">
      <c r="A716" t="s">
        <v>2780</v>
      </c>
      <c r="B716" t="s">
        <v>1291</v>
      </c>
      <c r="C716" t="s">
        <v>74</v>
      </c>
      <c r="D716" s="39" t="s">
        <v>2803</v>
      </c>
      <c r="E716" s="11">
        <f t="shared" si="41"/>
        <v>4</v>
      </c>
      <c r="F716" s="4">
        <f t="shared" si="42"/>
        <v>2024</v>
      </c>
      <c r="G716" t="s">
        <v>25</v>
      </c>
      <c r="H716" s="4">
        <v>26.7</v>
      </c>
      <c r="I716" s="4" t="str">
        <f t="shared" si="44"/>
        <v>k</v>
      </c>
      <c r="J716" s="4">
        <v>36</v>
      </c>
      <c r="K716" s="4">
        <v>31.5</v>
      </c>
      <c r="L716" s="4">
        <v>4.5</v>
      </c>
      <c r="M716" s="4" t="s">
        <v>1689</v>
      </c>
      <c r="N716" s="11" t="s">
        <v>2781</v>
      </c>
      <c r="R716" t="s">
        <v>2804</v>
      </c>
    </row>
    <row r="717" spans="1:20">
      <c r="A717" t="s">
        <v>2780</v>
      </c>
      <c r="B717" s="4" t="s">
        <v>1291</v>
      </c>
      <c r="C717" s="4" t="s">
        <v>74</v>
      </c>
      <c r="D717" s="39" t="s">
        <v>1793</v>
      </c>
      <c r="E717" s="11">
        <f t="shared" si="41"/>
        <v>4</v>
      </c>
      <c r="F717" s="4">
        <f t="shared" si="42"/>
        <v>2026</v>
      </c>
      <c r="G717" s="4" t="s">
        <v>25</v>
      </c>
      <c r="H717" s="4">
        <v>28.6</v>
      </c>
      <c r="I717" s="4" t="str">
        <f t="shared" si="44"/>
        <v>k</v>
      </c>
      <c r="J717" s="4">
        <v>36</v>
      </c>
      <c r="K717" s="4">
        <v>30.7</v>
      </c>
      <c r="L717" s="4">
        <v>4.5</v>
      </c>
      <c r="M717" s="4">
        <v>1545</v>
      </c>
      <c r="N717" s="11" t="s">
        <v>2781</v>
      </c>
      <c r="R717" s="4" t="s">
        <v>2805</v>
      </c>
    </row>
    <row r="718" spans="1:20">
      <c r="A718" t="s">
        <v>2806</v>
      </c>
      <c r="B718" t="s">
        <v>1291</v>
      </c>
      <c r="C718" t="s">
        <v>20</v>
      </c>
      <c r="D718" s="39" t="s">
        <v>2807</v>
      </c>
      <c r="E718" s="11">
        <f t="shared" si="41"/>
        <v>7</v>
      </c>
      <c r="F718" s="4">
        <f t="shared" si="42"/>
        <v>2002</v>
      </c>
      <c r="G718" t="s">
        <v>21</v>
      </c>
      <c r="H718" s="4">
        <v>11.8</v>
      </c>
      <c r="I718" s="4" t="str">
        <f t="shared" si="44"/>
        <v>k</v>
      </c>
      <c r="J718" s="4">
        <v>26.5</v>
      </c>
      <c r="K718" s="4" t="s">
        <v>497</v>
      </c>
      <c r="L718" s="4">
        <v>0</v>
      </c>
      <c r="M718" s="4" t="s">
        <v>2808</v>
      </c>
      <c r="R718" t="s">
        <v>2809</v>
      </c>
      <c r="T718" t="s">
        <v>1296</v>
      </c>
    </row>
    <row r="719" spans="1:20">
      <c r="A719" t="s">
        <v>2810</v>
      </c>
      <c r="B719" t="s">
        <v>1291</v>
      </c>
      <c r="C719" t="s">
        <v>20</v>
      </c>
      <c r="D719" s="39" t="s">
        <v>1582</v>
      </c>
      <c r="E719" s="11">
        <f t="shared" si="41"/>
        <v>5</v>
      </c>
      <c r="F719" s="4">
        <f t="shared" si="42"/>
        <v>2019</v>
      </c>
      <c r="G719" t="s">
        <v>25</v>
      </c>
      <c r="I719" s="4" t="str">
        <f t="shared" si="44"/>
        <v/>
      </c>
      <c r="J719" s="4">
        <v>30.5</v>
      </c>
      <c r="K719" s="4" t="s">
        <v>828</v>
      </c>
      <c r="L719" s="4">
        <v>0</v>
      </c>
      <c r="M719" s="4" t="s">
        <v>2811</v>
      </c>
      <c r="R719" t="s">
        <v>2812</v>
      </c>
      <c r="T719" t="s">
        <v>1296</v>
      </c>
    </row>
    <row r="720" spans="1:20">
      <c r="A720" t="s">
        <v>2810</v>
      </c>
      <c r="B720" t="s">
        <v>1291</v>
      </c>
      <c r="C720" t="s">
        <v>74</v>
      </c>
      <c r="D720" s="39" t="s">
        <v>1992</v>
      </c>
      <c r="E720" s="11">
        <f t="shared" si="41"/>
        <v>5</v>
      </c>
      <c r="F720" s="4">
        <f t="shared" si="42"/>
        <v>2021</v>
      </c>
      <c r="G720" t="s">
        <v>25</v>
      </c>
      <c r="I720" s="4" t="str">
        <f t="shared" si="44"/>
        <v/>
      </c>
      <c r="J720" s="4">
        <v>35.700000000000003</v>
      </c>
      <c r="K720" s="4" t="s">
        <v>2813</v>
      </c>
      <c r="L720" s="4">
        <v>0</v>
      </c>
      <c r="M720" s="4" t="s">
        <v>2814</v>
      </c>
      <c r="Q720" t="s">
        <v>2815</v>
      </c>
      <c r="R720" t="s">
        <v>2816</v>
      </c>
    </row>
    <row r="721" spans="1:20">
      <c r="A721" t="s">
        <v>1108</v>
      </c>
      <c r="B721" t="s">
        <v>1291</v>
      </c>
      <c r="C721" t="s">
        <v>20</v>
      </c>
      <c r="D721" s="39" t="s">
        <v>2313</v>
      </c>
      <c r="E721" s="11">
        <f t="shared" si="41"/>
        <v>3</v>
      </c>
      <c r="F721" s="4">
        <f t="shared" si="42"/>
        <v>1993</v>
      </c>
      <c r="G721" t="s">
        <v>25</v>
      </c>
      <c r="H721" s="4" t="s">
        <v>1610</v>
      </c>
      <c r="I721" s="4" t="str">
        <f t="shared" si="44"/>
        <v>k</v>
      </c>
      <c r="J721" s="4">
        <v>23.2</v>
      </c>
      <c r="K721" s="4" t="s">
        <v>1861</v>
      </c>
      <c r="L721" s="4">
        <v>0</v>
      </c>
      <c r="M721" s="4" t="s">
        <v>2817</v>
      </c>
      <c r="R721" t="s">
        <v>2818</v>
      </c>
      <c r="T721" t="s">
        <v>1296</v>
      </c>
    </row>
    <row r="722" spans="1:20">
      <c r="A722" t="s">
        <v>1108</v>
      </c>
      <c r="B722" t="s">
        <v>1291</v>
      </c>
      <c r="C722" t="s">
        <v>74</v>
      </c>
      <c r="D722" s="39" t="s">
        <v>1620</v>
      </c>
      <c r="E722" s="11">
        <f t="shared" si="41"/>
        <v>3</v>
      </c>
      <c r="F722" s="4">
        <f t="shared" si="42"/>
        <v>1994</v>
      </c>
      <c r="G722" t="s">
        <v>25</v>
      </c>
      <c r="H722" s="4" t="s">
        <v>1635</v>
      </c>
      <c r="I722" s="4" t="str">
        <f t="shared" si="44"/>
        <v>k</v>
      </c>
      <c r="J722" s="4">
        <v>24.4</v>
      </c>
      <c r="K722" s="4" t="s">
        <v>2381</v>
      </c>
      <c r="L722" s="4">
        <v>0</v>
      </c>
      <c r="M722" s="4" t="s">
        <v>1987</v>
      </c>
      <c r="R722" t="s">
        <v>2819</v>
      </c>
      <c r="T722" t="s">
        <v>1296</v>
      </c>
    </row>
    <row r="723" spans="1:20">
      <c r="A723" t="s">
        <v>1108</v>
      </c>
      <c r="B723" t="s">
        <v>1291</v>
      </c>
      <c r="C723" t="s">
        <v>74</v>
      </c>
      <c r="D723" s="39" t="s">
        <v>1316</v>
      </c>
      <c r="E723" s="11">
        <f t="shared" ref="E723:E786" si="45">MONTH(D723)</f>
        <v>3</v>
      </c>
      <c r="F723" s="4">
        <f t="shared" ref="F723:F786" si="46">YEAR(D723)</f>
        <v>1995</v>
      </c>
      <c r="G723" t="s">
        <v>25</v>
      </c>
      <c r="H723" s="4" t="s">
        <v>126</v>
      </c>
      <c r="I723" s="4" t="str">
        <f t="shared" si="44"/>
        <v>k</v>
      </c>
      <c r="J723" s="4">
        <v>26</v>
      </c>
      <c r="K723" s="4" t="s">
        <v>919</v>
      </c>
      <c r="L723" s="4">
        <v>0</v>
      </c>
      <c r="M723" s="4" t="s">
        <v>2820</v>
      </c>
      <c r="T723" t="s">
        <v>1296</v>
      </c>
    </row>
    <row r="724" spans="1:20">
      <c r="A724" t="s">
        <v>1108</v>
      </c>
      <c r="B724" t="s">
        <v>1291</v>
      </c>
      <c r="C724" t="s">
        <v>74</v>
      </c>
      <c r="D724" s="39" t="s">
        <v>1320</v>
      </c>
      <c r="E724" s="11">
        <f t="shared" si="45"/>
        <v>3</v>
      </c>
      <c r="F724" s="4">
        <f t="shared" si="46"/>
        <v>1996</v>
      </c>
      <c r="G724" t="s">
        <v>25</v>
      </c>
      <c r="H724" s="4" t="s">
        <v>1622</v>
      </c>
      <c r="I724" s="4" t="str">
        <f t="shared" si="44"/>
        <v>k</v>
      </c>
      <c r="J724" s="4">
        <v>28</v>
      </c>
      <c r="K724" s="4" t="s">
        <v>949</v>
      </c>
      <c r="L724" s="4">
        <v>0</v>
      </c>
      <c r="M724" s="4" t="s">
        <v>1638</v>
      </c>
      <c r="R724" t="s">
        <v>585</v>
      </c>
      <c r="T724" t="s">
        <v>1296</v>
      </c>
    </row>
    <row r="725" spans="1:20">
      <c r="A725" t="s">
        <v>2821</v>
      </c>
      <c r="B725" t="s">
        <v>1291</v>
      </c>
      <c r="C725" t="s">
        <v>20</v>
      </c>
      <c r="D725" s="39" t="s">
        <v>1744</v>
      </c>
      <c r="E725" s="11">
        <f t="shared" si="45"/>
        <v>3</v>
      </c>
      <c r="F725" s="4">
        <f t="shared" si="46"/>
        <v>1998</v>
      </c>
      <c r="G725" t="s">
        <v>21</v>
      </c>
      <c r="H725" s="4" t="s">
        <v>1635</v>
      </c>
      <c r="I725" s="4" t="str">
        <f t="shared" si="44"/>
        <v>k</v>
      </c>
      <c r="J725" s="4">
        <v>23.4</v>
      </c>
      <c r="K725" s="4" t="s">
        <v>885</v>
      </c>
      <c r="L725" s="4">
        <v>0</v>
      </c>
      <c r="M725" s="4" t="s">
        <v>1347</v>
      </c>
      <c r="N725" s="11" t="s">
        <v>2822</v>
      </c>
      <c r="R725" t="s">
        <v>2823</v>
      </c>
      <c r="T725" t="s">
        <v>1296</v>
      </c>
    </row>
    <row r="726" spans="1:20">
      <c r="A726" t="s">
        <v>2821</v>
      </c>
      <c r="B726" t="s">
        <v>1291</v>
      </c>
      <c r="C726" t="s">
        <v>74</v>
      </c>
      <c r="D726" s="39" t="s">
        <v>1647</v>
      </c>
      <c r="E726" s="11">
        <f t="shared" si="45"/>
        <v>3</v>
      </c>
      <c r="F726" s="4">
        <f t="shared" si="46"/>
        <v>2000</v>
      </c>
      <c r="G726" t="s">
        <v>21</v>
      </c>
      <c r="H726" s="4" t="s">
        <v>1622</v>
      </c>
      <c r="I726" s="4" t="str">
        <f t="shared" si="44"/>
        <v>k</v>
      </c>
      <c r="J726" s="4">
        <v>24.5</v>
      </c>
      <c r="K726" s="4" t="s">
        <v>326</v>
      </c>
      <c r="L726" s="4">
        <v>0</v>
      </c>
      <c r="M726" s="4" t="s">
        <v>1436</v>
      </c>
      <c r="N726" s="11" t="s">
        <v>2822</v>
      </c>
      <c r="R726" t="s">
        <v>2824</v>
      </c>
      <c r="T726" t="s">
        <v>1296</v>
      </c>
    </row>
    <row r="727" spans="1:20">
      <c r="A727" t="s">
        <v>2821</v>
      </c>
      <c r="B727" t="s">
        <v>1291</v>
      </c>
      <c r="C727" t="s">
        <v>74</v>
      </c>
      <c r="D727" s="39" t="s">
        <v>1418</v>
      </c>
      <c r="E727" s="11">
        <f t="shared" si="45"/>
        <v>5</v>
      </c>
      <c r="F727" s="4">
        <f t="shared" si="46"/>
        <v>2001</v>
      </c>
      <c r="G727" t="s">
        <v>21</v>
      </c>
      <c r="H727" s="4" t="s">
        <v>410</v>
      </c>
      <c r="I727" s="4" t="str">
        <f t="shared" si="44"/>
        <v>k</v>
      </c>
      <c r="J727" s="4">
        <v>25.5</v>
      </c>
      <c r="K727" s="4" t="s">
        <v>116</v>
      </c>
      <c r="L727" s="4">
        <v>0</v>
      </c>
      <c r="M727" s="4" t="s">
        <v>1623</v>
      </c>
      <c r="N727" s="11" t="s">
        <v>2822</v>
      </c>
      <c r="R727" t="s">
        <v>2569</v>
      </c>
      <c r="T727" t="s">
        <v>1296</v>
      </c>
    </row>
    <row r="728" spans="1:20">
      <c r="A728" t="s">
        <v>2821</v>
      </c>
      <c r="B728" t="s">
        <v>1291</v>
      </c>
      <c r="C728" t="s">
        <v>74</v>
      </c>
      <c r="D728" s="39" t="s">
        <v>1302</v>
      </c>
      <c r="E728" s="11">
        <f t="shared" si="45"/>
        <v>5</v>
      </c>
      <c r="F728" s="4">
        <f t="shared" si="46"/>
        <v>2002</v>
      </c>
      <c r="G728" t="s">
        <v>21</v>
      </c>
      <c r="H728" s="4" t="s">
        <v>717</v>
      </c>
      <c r="I728" s="4" t="str">
        <f t="shared" si="44"/>
        <v>k</v>
      </c>
      <c r="J728" s="4">
        <v>26</v>
      </c>
      <c r="K728" s="4" t="s">
        <v>1282</v>
      </c>
      <c r="L728" s="4">
        <v>0</v>
      </c>
      <c r="M728" s="4" t="s">
        <v>2825</v>
      </c>
      <c r="N728" s="11" t="s">
        <v>2822</v>
      </c>
      <c r="R728" t="s">
        <v>1630</v>
      </c>
      <c r="T728" t="s">
        <v>1296</v>
      </c>
    </row>
    <row r="729" spans="1:20">
      <c r="A729" t="s">
        <v>2821</v>
      </c>
      <c r="B729" t="s">
        <v>1291</v>
      </c>
      <c r="C729" t="s">
        <v>74</v>
      </c>
      <c r="D729" s="39" t="s">
        <v>1305</v>
      </c>
      <c r="E729" s="11">
        <f t="shared" si="45"/>
        <v>5</v>
      </c>
      <c r="F729" s="4">
        <f t="shared" si="46"/>
        <v>2003</v>
      </c>
      <c r="G729" t="s">
        <v>21</v>
      </c>
      <c r="H729" s="4" t="s">
        <v>712</v>
      </c>
      <c r="I729" s="4" t="str">
        <f t="shared" si="44"/>
        <v>k</v>
      </c>
      <c r="J729" s="4">
        <v>28</v>
      </c>
      <c r="K729" s="4" t="s">
        <v>49</v>
      </c>
      <c r="L729" s="4">
        <v>0</v>
      </c>
      <c r="M729" s="4" t="s">
        <v>2826</v>
      </c>
      <c r="N729" s="11" t="s">
        <v>2822</v>
      </c>
      <c r="R729" t="s">
        <v>2827</v>
      </c>
      <c r="T729" t="s">
        <v>1296</v>
      </c>
    </row>
    <row r="730" spans="1:20">
      <c r="A730" t="s">
        <v>2821</v>
      </c>
      <c r="B730" t="s">
        <v>1291</v>
      </c>
      <c r="C730" t="s">
        <v>74</v>
      </c>
      <c r="D730" s="39" t="s">
        <v>1335</v>
      </c>
      <c r="E730" s="11">
        <f t="shared" si="45"/>
        <v>5</v>
      </c>
      <c r="F730" s="4">
        <f t="shared" si="46"/>
        <v>2004</v>
      </c>
      <c r="G730" t="s">
        <v>21</v>
      </c>
      <c r="H730" s="4" t="s">
        <v>609</v>
      </c>
      <c r="I730" s="4" t="str">
        <f t="shared" si="44"/>
        <v>k</v>
      </c>
      <c r="J730" s="4">
        <v>28.6</v>
      </c>
      <c r="K730" s="4" t="s">
        <v>475</v>
      </c>
      <c r="L730" s="4">
        <v>0</v>
      </c>
      <c r="M730" s="4" t="s">
        <v>1323</v>
      </c>
      <c r="N730" s="11" t="s">
        <v>2822</v>
      </c>
      <c r="R730" t="s">
        <v>1722</v>
      </c>
      <c r="T730" t="s">
        <v>1296</v>
      </c>
    </row>
    <row r="731" spans="1:20">
      <c r="A731" t="s">
        <v>2821</v>
      </c>
      <c r="B731" t="s">
        <v>1291</v>
      </c>
      <c r="C731" t="s">
        <v>74</v>
      </c>
      <c r="D731" s="39" t="s">
        <v>1337</v>
      </c>
      <c r="E731" s="11">
        <f t="shared" si="45"/>
        <v>5</v>
      </c>
      <c r="F731" s="4">
        <f t="shared" si="46"/>
        <v>2005</v>
      </c>
      <c r="G731" t="s">
        <v>21</v>
      </c>
      <c r="H731" s="4" t="s">
        <v>977</v>
      </c>
      <c r="I731" s="4" t="str">
        <f t="shared" si="44"/>
        <v>k</v>
      </c>
      <c r="J731" s="4">
        <v>29.2</v>
      </c>
      <c r="K731" s="4" t="s">
        <v>933</v>
      </c>
      <c r="L731" s="4">
        <v>0</v>
      </c>
      <c r="M731" s="4" t="s">
        <v>1638</v>
      </c>
      <c r="N731" s="11" t="s">
        <v>2822</v>
      </c>
      <c r="R731" t="s">
        <v>2828</v>
      </c>
      <c r="T731" t="s">
        <v>1296</v>
      </c>
    </row>
    <row r="732" spans="1:20">
      <c r="A732" t="s">
        <v>2821</v>
      </c>
      <c r="B732" t="s">
        <v>1291</v>
      </c>
      <c r="C732" t="s">
        <v>74</v>
      </c>
      <c r="D732" s="39" t="s">
        <v>2126</v>
      </c>
      <c r="E732" s="11">
        <f t="shared" si="45"/>
        <v>5</v>
      </c>
      <c r="F732" s="4">
        <f t="shared" si="46"/>
        <v>2008</v>
      </c>
      <c r="G732" t="s">
        <v>21</v>
      </c>
      <c r="H732" s="4" t="s">
        <v>1046</v>
      </c>
      <c r="I732" s="4" t="str">
        <f t="shared" si="44"/>
        <v>k</v>
      </c>
      <c r="J732" s="4">
        <v>29.2</v>
      </c>
      <c r="K732" s="4" t="s">
        <v>49</v>
      </c>
      <c r="L732" s="4">
        <v>0</v>
      </c>
      <c r="M732" s="4" t="s">
        <v>2829</v>
      </c>
      <c r="N732" s="11" t="s">
        <v>2822</v>
      </c>
      <c r="R732" t="s">
        <v>1662</v>
      </c>
      <c r="T732" t="s">
        <v>1296</v>
      </c>
    </row>
    <row r="733" spans="1:20">
      <c r="A733" t="s">
        <v>2821</v>
      </c>
      <c r="B733" t="s">
        <v>1291</v>
      </c>
      <c r="C733" t="s">
        <v>74</v>
      </c>
      <c r="D733" s="39" t="s">
        <v>1663</v>
      </c>
      <c r="E733" s="11">
        <f t="shared" si="45"/>
        <v>5</v>
      </c>
      <c r="F733" s="4">
        <f t="shared" si="46"/>
        <v>2009</v>
      </c>
      <c r="G733" t="s">
        <v>21</v>
      </c>
      <c r="H733" s="4" t="s">
        <v>488</v>
      </c>
      <c r="I733" s="4" t="str">
        <f t="shared" si="44"/>
        <v>k</v>
      </c>
      <c r="J733" s="4">
        <v>29.9</v>
      </c>
      <c r="K733" s="4" t="s">
        <v>674</v>
      </c>
      <c r="L733" s="4">
        <v>0</v>
      </c>
      <c r="M733" s="4" t="s">
        <v>2830</v>
      </c>
      <c r="N733" s="11" t="s">
        <v>2822</v>
      </c>
      <c r="R733" t="s">
        <v>1662</v>
      </c>
      <c r="T733" t="s">
        <v>1296</v>
      </c>
    </row>
    <row r="734" spans="1:20">
      <c r="A734" t="s">
        <v>2821</v>
      </c>
      <c r="B734" t="s">
        <v>1291</v>
      </c>
      <c r="C734" t="s">
        <v>74</v>
      </c>
      <c r="D734" s="39" t="s">
        <v>1535</v>
      </c>
      <c r="E734" s="11">
        <f t="shared" si="45"/>
        <v>5</v>
      </c>
      <c r="F734" s="4">
        <f t="shared" si="46"/>
        <v>2010</v>
      </c>
      <c r="G734" t="s">
        <v>21</v>
      </c>
      <c r="H734" s="4" t="s">
        <v>401</v>
      </c>
      <c r="I734" s="4" t="str">
        <f t="shared" si="44"/>
        <v>k</v>
      </c>
      <c r="J734" s="4">
        <v>29.8</v>
      </c>
      <c r="K734" s="4" t="s">
        <v>203</v>
      </c>
      <c r="L734" s="4">
        <v>0</v>
      </c>
      <c r="M734" s="4" t="s">
        <v>2831</v>
      </c>
      <c r="N734" s="11" t="s">
        <v>2822</v>
      </c>
      <c r="R734" t="s">
        <v>2832</v>
      </c>
      <c r="T734" t="s">
        <v>1296</v>
      </c>
    </row>
    <row r="735" spans="1:20">
      <c r="A735" t="s">
        <v>2821</v>
      </c>
      <c r="B735" t="s">
        <v>1291</v>
      </c>
      <c r="C735" t="s">
        <v>74</v>
      </c>
      <c r="D735" s="39" t="s">
        <v>1396</v>
      </c>
      <c r="E735" s="11">
        <f t="shared" si="45"/>
        <v>5</v>
      </c>
      <c r="F735" s="4">
        <f t="shared" si="46"/>
        <v>2011</v>
      </c>
      <c r="G735" t="s">
        <v>21</v>
      </c>
      <c r="H735" s="4" t="s">
        <v>772</v>
      </c>
      <c r="I735" s="4" t="str">
        <f t="shared" si="44"/>
        <v>k</v>
      </c>
      <c r="J735" s="4">
        <v>30</v>
      </c>
      <c r="K735" s="4" t="s">
        <v>800</v>
      </c>
      <c r="L735" s="4">
        <v>0</v>
      </c>
      <c r="M735" s="4" t="s">
        <v>2833</v>
      </c>
      <c r="N735" s="11" t="s">
        <v>2822</v>
      </c>
      <c r="R735" t="s">
        <v>2834</v>
      </c>
      <c r="T735" t="s">
        <v>1296</v>
      </c>
    </row>
    <row r="736" spans="1:20">
      <c r="A736" t="s">
        <v>2821</v>
      </c>
      <c r="B736" t="s">
        <v>1291</v>
      </c>
      <c r="C736" t="s">
        <v>74</v>
      </c>
      <c r="D736" s="39" t="s">
        <v>1349</v>
      </c>
      <c r="E736" s="11">
        <f t="shared" si="45"/>
        <v>5</v>
      </c>
      <c r="F736" s="4">
        <f t="shared" si="46"/>
        <v>2016</v>
      </c>
      <c r="G736" t="s">
        <v>21</v>
      </c>
      <c r="H736" s="4" t="s">
        <v>293</v>
      </c>
      <c r="I736" s="4" t="str">
        <f t="shared" si="44"/>
        <v>k</v>
      </c>
      <c r="J736" s="4">
        <v>29.8</v>
      </c>
      <c r="K736" s="4" t="s">
        <v>397</v>
      </c>
      <c r="L736" s="4">
        <v>0</v>
      </c>
      <c r="M736" s="4" t="s">
        <v>1825</v>
      </c>
      <c r="N736" s="11" t="s">
        <v>2822</v>
      </c>
      <c r="R736" t="s">
        <v>2483</v>
      </c>
      <c r="T736" t="s">
        <v>1296</v>
      </c>
    </row>
    <row r="737" spans="1:20">
      <c r="A737" t="s">
        <v>2821</v>
      </c>
      <c r="B737" t="s">
        <v>1291</v>
      </c>
      <c r="C737" t="s">
        <v>74</v>
      </c>
      <c r="D737" s="39" t="s">
        <v>1352</v>
      </c>
      <c r="E737" s="11">
        <f t="shared" si="45"/>
        <v>5</v>
      </c>
      <c r="F737" s="4">
        <f t="shared" si="46"/>
        <v>2017</v>
      </c>
      <c r="G737" t="s">
        <v>21</v>
      </c>
      <c r="H737" s="4" t="s">
        <v>362</v>
      </c>
      <c r="I737" s="4" t="str">
        <f t="shared" si="44"/>
        <v>k</v>
      </c>
      <c r="J737" s="4">
        <v>30.1</v>
      </c>
      <c r="K737" s="4" t="s">
        <v>1061</v>
      </c>
      <c r="L737" s="4">
        <v>0</v>
      </c>
      <c r="M737" s="4" t="s">
        <v>2485</v>
      </c>
      <c r="N737" s="11" t="s">
        <v>2822</v>
      </c>
      <c r="R737" t="s">
        <v>2471</v>
      </c>
      <c r="T737" t="s">
        <v>1296</v>
      </c>
    </row>
    <row r="738" spans="1:20">
      <c r="A738" t="s">
        <v>2835</v>
      </c>
      <c r="B738" t="s">
        <v>1291</v>
      </c>
      <c r="C738" t="s">
        <v>20</v>
      </c>
      <c r="D738" s="39" t="s">
        <v>1582</v>
      </c>
      <c r="E738" s="11">
        <f t="shared" si="45"/>
        <v>5</v>
      </c>
      <c r="F738" s="4">
        <f t="shared" si="46"/>
        <v>2019</v>
      </c>
      <c r="G738" t="s">
        <v>25</v>
      </c>
      <c r="I738" s="4" t="str">
        <f t="shared" si="44"/>
        <v/>
      </c>
      <c r="J738" s="4">
        <v>27.5</v>
      </c>
      <c r="K738" s="4" t="s">
        <v>842</v>
      </c>
      <c r="L738" s="4">
        <v>0</v>
      </c>
      <c r="M738" s="4" t="s">
        <v>2281</v>
      </c>
      <c r="N738" s="11" t="s">
        <v>2836</v>
      </c>
      <c r="Q738" t="s">
        <v>2837</v>
      </c>
      <c r="R738" t="s">
        <v>2838</v>
      </c>
      <c r="T738" t="s">
        <v>1296</v>
      </c>
    </row>
    <row r="739" spans="1:20">
      <c r="A739" t="s">
        <v>2835</v>
      </c>
      <c r="B739" s="4" t="s">
        <v>1291</v>
      </c>
      <c r="C739" s="4" t="s">
        <v>74</v>
      </c>
      <c r="D739" s="39" t="s">
        <v>1793</v>
      </c>
      <c r="E739" s="11">
        <f t="shared" si="45"/>
        <v>4</v>
      </c>
      <c r="F739" s="4">
        <f t="shared" si="46"/>
        <v>2026</v>
      </c>
      <c r="G739" s="13" t="s">
        <v>2839</v>
      </c>
      <c r="I739" s="4" t="str">
        <f t="shared" si="44"/>
        <v/>
      </c>
      <c r="J739" s="4">
        <v>31.4</v>
      </c>
      <c r="K739" s="4">
        <v>39.6</v>
      </c>
      <c r="L739" s="4">
        <v>0</v>
      </c>
      <c r="M739" s="4">
        <v>1250</v>
      </c>
      <c r="N739" s="11" t="s">
        <v>2836</v>
      </c>
      <c r="R739" s="4" t="s">
        <v>2840</v>
      </c>
    </row>
    <row r="740" spans="1:20">
      <c r="A740" t="s">
        <v>2841</v>
      </c>
      <c r="B740" t="s">
        <v>1291</v>
      </c>
      <c r="C740" t="s">
        <v>20</v>
      </c>
      <c r="D740" s="39" t="s">
        <v>1708</v>
      </c>
      <c r="E740" s="11">
        <f t="shared" si="45"/>
        <v>3</v>
      </c>
      <c r="F740" s="4">
        <f t="shared" si="46"/>
        <v>1994</v>
      </c>
      <c r="G740" t="s">
        <v>21</v>
      </c>
      <c r="H740" s="4" t="s">
        <v>149</v>
      </c>
      <c r="I740" s="4" t="str">
        <f t="shared" si="44"/>
        <v>k</v>
      </c>
      <c r="J740" s="4">
        <v>18.2</v>
      </c>
      <c r="K740" s="4" t="s">
        <v>150</v>
      </c>
      <c r="L740" s="4">
        <v>0</v>
      </c>
      <c r="M740" s="4" t="s">
        <v>2598</v>
      </c>
      <c r="N740" s="11" t="s">
        <v>2842</v>
      </c>
      <c r="R740" t="s">
        <v>2843</v>
      </c>
      <c r="T740" t="s">
        <v>1296</v>
      </c>
    </row>
    <row r="741" spans="1:20">
      <c r="A741" t="s">
        <v>2841</v>
      </c>
      <c r="B741" t="s">
        <v>1291</v>
      </c>
      <c r="C741" t="s">
        <v>74</v>
      </c>
      <c r="D741" s="39" t="s">
        <v>1746</v>
      </c>
      <c r="E741" s="11">
        <f t="shared" si="45"/>
        <v>5</v>
      </c>
      <c r="F741" s="4">
        <f t="shared" si="46"/>
        <v>2001</v>
      </c>
      <c r="G741" t="s">
        <v>21</v>
      </c>
      <c r="H741" s="4" t="s">
        <v>717</v>
      </c>
      <c r="I741" s="4" t="str">
        <f t="shared" si="44"/>
        <v>k</v>
      </c>
      <c r="J741" s="4">
        <v>23.5</v>
      </c>
      <c r="K741" s="4" t="s">
        <v>885</v>
      </c>
      <c r="L741" s="4">
        <v>0</v>
      </c>
      <c r="M741" s="4" t="s">
        <v>2493</v>
      </c>
      <c r="N741" s="11" t="s">
        <v>2842</v>
      </c>
      <c r="R741" t="s">
        <v>2844</v>
      </c>
      <c r="T741" t="s">
        <v>1296</v>
      </c>
    </row>
    <row r="742" spans="1:20">
      <c r="A742" t="s">
        <v>2841</v>
      </c>
      <c r="B742" t="s">
        <v>1291</v>
      </c>
      <c r="C742" t="s">
        <v>74</v>
      </c>
      <c r="D742" s="39" t="s">
        <v>2642</v>
      </c>
      <c r="E742" s="11">
        <f t="shared" si="45"/>
        <v>7</v>
      </c>
      <c r="F742" s="4">
        <f t="shared" si="46"/>
        <v>2002</v>
      </c>
      <c r="G742" t="s">
        <v>21</v>
      </c>
      <c r="H742" s="4" t="s">
        <v>141</v>
      </c>
      <c r="I742" s="4" t="str">
        <f t="shared" si="44"/>
        <v>k</v>
      </c>
      <c r="J742" s="4">
        <v>24.2</v>
      </c>
      <c r="K742" s="4" t="s">
        <v>924</v>
      </c>
      <c r="L742" s="4">
        <v>0</v>
      </c>
      <c r="M742" s="4" t="s">
        <v>1476</v>
      </c>
      <c r="N742" s="11" t="s">
        <v>2842</v>
      </c>
      <c r="R742" t="s">
        <v>2845</v>
      </c>
      <c r="T742" t="s">
        <v>1296</v>
      </c>
    </row>
    <row r="743" spans="1:20">
      <c r="A743" t="s">
        <v>2841</v>
      </c>
      <c r="B743" t="s">
        <v>1291</v>
      </c>
      <c r="C743" t="s">
        <v>74</v>
      </c>
      <c r="D743" s="39" t="s">
        <v>1380</v>
      </c>
      <c r="E743" s="11">
        <f t="shared" si="45"/>
        <v>5</v>
      </c>
      <c r="F743" s="4">
        <f t="shared" si="46"/>
        <v>2004</v>
      </c>
      <c r="G743" t="s">
        <v>21</v>
      </c>
      <c r="H743" s="4" t="s">
        <v>977</v>
      </c>
      <c r="I743" s="4" t="str">
        <f t="shared" si="44"/>
        <v>k</v>
      </c>
      <c r="J743" s="4">
        <v>24</v>
      </c>
      <c r="K743" s="4" t="s">
        <v>326</v>
      </c>
      <c r="L743" s="4">
        <v>0</v>
      </c>
      <c r="M743" s="4" t="s">
        <v>1969</v>
      </c>
      <c r="N743" s="11" t="s">
        <v>2842</v>
      </c>
      <c r="R743" t="s">
        <v>2846</v>
      </c>
      <c r="T743" t="s">
        <v>1296</v>
      </c>
    </row>
    <row r="744" spans="1:20">
      <c r="A744" t="s">
        <v>2841</v>
      </c>
      <c r="B744" t="s">
        <v>1291</v>
      </c>
      <c r="C744" t="s">
        <v>74</v>
      </c>
      <c r="D744" s="39" t="s">
        <v>2194</v>
      </c>
      <c r="E744" s="11">
        <f t="shared" si="45"/>
        <v>5</v>
      </c>
      <c r="F744" s="4">
        <f t="shared" si="46"/>
        <v>2005</v>
      </c>
      <c r="G744" t="s">
        <v>21</v>
      </c>
      <c r="H744" s="4" t="s">
        <v>893</v>
      </c>
      <c r="I744" s="4" t="str">
        <f t="shared" si="44"/>
        <v>k</v>
      </c>
      <c r="J744" s="4">
        <v>24.5</v>
      </c>
      <c r="K744" s="4" t="s">
        <v>614</v>
      </c>
      <c r="L744" s="4">
        <v>0</v>
      </c>
      <c r="M744" s="4" t="s">
        <v>1803</v>
      </c>
      <c r="N744" s="11" t="s">
        <v>2842</v>
      </c>
      <c r="R744" t="s">
        <v>2348</v>
      </c>
      <c r="T744" t="s">
        <v>1296</v>
      </c>
    </row>
    <row r="745" spans="1:20">
      <c r="A745" t="s">
        <v>2841</v>
      </c>
      <c r="B745" t="s">
        <v>1291</v>
      </c>
      <c r="C745" t="s">
        <v>74</v>
      </c>
      <c r="D745" s="39" t="s">
        <v>1385</v>
      </c>
      <c r="E745" s="11">
        <f t="shared" si="45"/>
        <v>5</v>
      </c>
      <c r="F745" s="4">
        <f t="shared" si="46"/>
        <v>2008</v>
      </c>
      <c r="G745" t="s">
        <v>21</v>
      </c>
      <c r="H745" s="4" t="s">
        <v>488</v>
      </c>
      <c r="I745" s="4" t="str">
        <f t="shared" si="44"/>
        <v>k</v>
      </c>
      <c r="J745" s="4">
        <v>26.9</v>
      </c>
      <c r="K745" s="4" t="s">
        <v>1140</v>
      </c>
      <c r="L745" s="4">
        <v>0</v>
      </c>
      <c r="M745" s="4" t="s">
        <v>1637</v>
      </c>
      <c r="N745" s="11" t="s">
        <v>2842</v>
      </c>
      <c r="R745" t="s">
        <v>1662</v>
      </c>
      <c r="T745" t="s">
        <v>1296</v>
      </c>
    </row>
    <row r="746" spans="1:20">
      <c r="A746" t="s">
        <v>2841</v>
      </c>
      <c r="B746" t="s">
        <v>1291</v>
      </c>
      <c r="C746" t="s">
        <v>74</v>
      </c>
      <c r="D746" s="39" t="s">
        <v>1663</v>
      </c>
      <c r="E746" s="11">
        <f t="shared" si="45"/>
        <v>5</v>
      </c>
      <c r="F746" s="4">
        <f t="shared" si="46"/>
        <v>2009</v>
      </c>
      <c r="G746" t="s">
        <v>21</v>
      </c>
      <c r="H746" s="4" t="s">
        <v>401</v>
      </c>
      <c r="I746" s="4" t="str">
        <f t="shared" si="44"/>
        <v>k</v>
      </c>
      <c r="J746" s="4">
        <v>26.7</v>
      </c>
      <c r="K746" s="4" t="s">
        <v>154</v>
      </c>
      <c r="L746" s="4">
        <v>0</v>
      </c>
      <c r="M746" s="4" t="s">
        <v>2729</v>
      </c>
      <c r="N746" s="11" t="s">
        <v>2842</v>
      </c>
      <c r="R746" t="s">
        <v>1662</v>
      </c>
      <c r="T746" t="s">
        <v>1296</v>
      </c>
    </row>
    <row r="747" spans="1:20">
      <c r="A747" t="s">
        <v>2841</v>
      </c>
      <c r="B747" t="s">
        <v>1291</v>
      </c>
      <c r="C747" t="s">
        <v>74</v>
      </c>
      <c r="D747" s="39" t="s">
        <v>1531</v>
      </c>
      <c r="E747" s="11">
        <f t="shared" si="45"/>
        <v>5</v>
      </c>
      <c r="F747" s="4">
        <f t="shared" si="46"/>
        <v>2013</v>
      </c>
      <c r="G747" t="s">
        <v>21</v>
      </c>
      <c r="H747" s="4" t="s">
        <v>1389</v>
      </c>
      <c r="I747" s="4" t="str">
        <f t="shared" si="44"/>
        <v>k</v>
      </c>
      <c r="J747" s="4">
        <v>27.5</v>
      </c>
      <c r="K747" s="4" t="s">
        <v>456</v>
      </c>
      <c r="L747" s="4">
        <v>0</v>
      </c>
      <c r="M747" s="4" t="s">
        <v>1427</v>
      </c>
      <c r="N747" s="11" t="s">
        <v>2842</v>
      </c>
      <c r="R747" t="s">
        <v>1953</v>
      </c>
      <c r="T747" t="s">
        <v>1296</v>
      </c>
    </row>
    <row r="748" spans="1:20">
      <c r="A748" t="s">
        <v>2841</v>
      </c>
      <c r="B748" t="s">
        <v>1291</v>
      </c>
      <c r="C748" t="s">
        <v>74</v>
      </c>
      <c r="D748" s="39" t="s">
        <v>1402</v>
      </c>
      <c r="E748" s="11">
        <f t="shared" si="45"/>
        <v>5</v>
      </c>
      <c r="F748" s="4">
        <f t="shared" si="46"/>
        <v>2015</v>
      </c>
      <c r="G748" t="s">
        <v>21</v>
      </c>
      <c r="H748" s="4" t="s">
        <v>293</v>
      </c>
      <c r="I748" s="4" t="str">
        <f t="shared" si="44"/>
        <v>k</v>
      </c>
      <c r="J748" s="4">
        <v>27.2</v>
      </c>
      <c r="K748" s="4" t="s">
        <v>1072</v>
      </c>
      <c r="L748" s="4">
        <v>0</v>
      </c>
      <c r="M748" s="4" t="s">
        <v>1932</v>
      </c>
      <c r="N748" s="11" t="s">
        <v>2842</v>
      </c>
      <c r="R748" t="s">
        <v>2847</v>
      </c>
      <c r="T748" t="s">
        <v>1296</v>
      </c>
    </row>
    <row r="749" spans="1:20">
      <c r="A749" t="s">
        <v>2841</v>
      </c>
      <c r="B749" t="s">
        <v>1291</v>
      </c>
      <c r="C749" t="s">
        <v>74</v>
      </c>
      <c r="D749" s="39" t="s">
        <v>839</v>
      </c>
      <c r="E749" s="11">
        <f t="shared" si="45"/>
        <v>5</v>
      </c>
      <c r="F749" s="4">
        <f t="shared" si="46"/>
        <v>2016</v>
      </c>
      <c r="G749" t="s">
        <v>21</v>
      </c>
      <c r="H749" s="4" t="s">
        <v>362</v>
      </c>
      <c r="I749" s="4" t="str">
        <f t="shared" si="44"/>
        <v>k</v>
      </c>
      <c r="J749" s="4">
        <v>27.1</v>
      </c>
      <c r="K749" s="4" t="s">
        <v>49</v>
      </c>
      <c r="L749" s="4">
        <v>0</v>
      </c>
      <c r="M749" s="4" t="s">
        <v>2848</v>
      </c>
      <c r="N749" s="11" t="s">
        <v>2842</v>
      </c>
      <c r="Q749">
        <v>33</v>
      </c>
      <c r="R749" t="s">
        <v>2849</v>
      </c>
      <c r="T749" t="s">
        <v>1296</v>
      </c>
    </row>
    <row r="750" spans="1:20">
      <c r="A750" t="s">
        <v>2841</v>
      </c>
      <c r="B750" t="s">
        <v>1291</v>
      </c>
      <c r="C750" t="s">
        <v>74</v>
      </c>
      <c r="D750" s="39" t="s">
        <v>1408</v>
      </c>
      <c r="E750" s="11">
        <f t="shared" si="45"/>
        <v>9</v>
      </c>
      <c r="F750" s="4">
        <f t="shared" si="46"/>
        <v>2016</v>
      </c>
      <c r="G750" t="s">
        <v>21</v>
      </c>
      <c r="H750" s="4" t="s">
        <v>2413</v>
      </c>
      <c r="I750" s="4" t="str">
        <f t="shared" si="44"/>
        <v>k</v>
      </c>
      <c r="J750" s="4">
        <v>25.9</v>
      </c>
      <c r="K750" s="4" t="s">
        <v>1072</v>
      </c>
      <c r="L750" s="4">
        <v>0</v>
      </c>
      <c r="M750" s="4" t="s">
        <v>1765</v>
      </c>
      <c r="N750" s="11" t="s">
        <v>2842</v>
      </c>
      <c r="Q750" t="s">
        <v>2850</v>
      </c>
      <c r="R750" t="s">
        <v>2851</v>
      </c>
      <c r="T750" t="s">
        <v>1296</v>
      </c>
    </row>
    <row r="751" spans="1:20">
      <c r="A751" t="s">
        <v>2852</v>
      </c>
      <c r="B751" t="s">
        <v>1291</v>
      </c>
      <c r="C751" t="s">
        <v>20</v>
      </c>
      <c r="D751" s="39" t="s">
        <v>1418</v>
      </c>
      <c r="E751" s="11">
        <f t="shared" si="45"/>
        <v>5</v>
      </c>
      <c r="F751" s="4">
        <f t="shared" si="46"/>
        <v>2001</v>
      </c>
      <c r="G751" t="s">
        <v>25</v>
      </c>
      <c r="H751" s="4">
        <v>13.7</v>
      </c>
      <c r="I751" s="4" t="s">
        <v>35</v>
      </c>
      <c r="J751" s="4">
        <v>30.9</v>
      </c>
      <c r="K751" s="4" t="s">
        <v>575</v>
      </c>
      <c r="L751" s="4">
        <v>0</v>
      </c>
      <c r="M751" s="4" t="s">
        <v>1960</v>
      </c>
      <c r="N751" s="11" t="s">
        <v>2853</v>
      </c>
      <c r="R751" t="s">
        <v>2854</v>
      </c>
      <c r="T751" t="s">
        <v>1296</v>
      </c>
    </row>
    <row r="752" spans="1:20">
      <c r="A752" t="s">
        <v>2852</v>
      </c>
      <c r="B752" t="s">
        <v>1291</v>
      </c>
      <c r="C752" t="s">
        <v>74</v>
      </c>
      <c r="D752" s="39" t="s">
        <v>1749</v>
      </c>
      <c r="E752" s="11">
        <f t="shared" si="45"/>
        <v>5</v>
      </c>
      <c r="F752" s="4">
        <f t="shared" si="46"/>
        <v>2002</v>
      </c>
      <c r="G752" t="s">
        <v>25</v>
      </c>
      <c r="H752" s="4">
        <v>14.7</v>
      </c>
      <c r="I752" s="4" t="s">
        <v>35</v>
      </c>
      <c r="J752" s="4">
        <v>31.2</v>
      </c>
      <c r="K752" s="4" t="s">
        <v>413</v>
      </c>
      <c r="L752" s="4">
        <v>0</v>
      </c>
      <c r="M752" s="4" t="s">
        <v>1645</v>
      </c>
      <c r="N752" s="11" t="s">
        <v>2853</v>
      </c>
      <c r="R752" t="s">
        <v>2855</v>
      </c>
      <c r="T752" t="s">
        <v>1296</v>
      </c>
    </row>
    <row r="753" spans="1:20">
      <c r="A753" t="s">
        <v>2852</v>
      </c>
      <c r="B753" t="s">
        <v>1291</v>
      </c>
      <c r="C753" t="s">
        <v>74</v>
      </c>
      <c r="D753" s="39" t="s">
        <v>1335</v>
      </c>
      <c r="E753" s="11">
        <f t="shared" si="45"/>
        <v>5</v>
      </c>
      <c r="F753" s="4">
        <f t="shared" si="46"/>
        <v>2004</v>
      </c>
      <c r="G753" t="s">
        <v>25</v>
      </c>
      <c r="H753" s="4">
        <v>16.7</v>
      </c>
      <c r="I753" s="4" t="s">
        <v>35</v>
      </c>
      <c r="J753" s="4">
        <v>32</v>
      </c>
      <c r="K753" s="4" t="s">
        <v>341</v>
      </c>
      <c r="L753" s="4">
        <v>0</v>
      </c>
      <c r="M753" s="4" t="s">
        <v>2856</v>
      </c>
      <c r="N753" s="11" t="s">
        <v>2853</v>
      </c>
      <c r="R753" t="s">
        <v>2857</v>
      </c>
      <c r="T753" t="s">
        <v>1296</v>
      </c>
    </row>
    <row r="754" spans="1:20">
      <c r="A754" t="s">
        <v>2858</v>
      </c>
      <c r="B754" t="s">
        <v>1291</v>
      </c>
      <c r="C754" t="s">
        <v>74</v>
      </c>
      <c r="D754" s="39" t="s">
        <v>1590</v>
      </c>
      <c r="E754" s="11">
        <f t="shared" si="45"/>
        <v>5</v>
      </c>
      <c r="F754" s="4">
        <f t="shared" si="46"/>
        <v>2016</v>
      </c>
      <c r="G754" t="s">
        <v>21</v>
      </c>
      <c r="I754" s="4" t="str">
        <f t="shared" ref="I754:I761" si="47">IF(ISBLANK(H754), "", "k")</f>
        <v/>
      </c>
      <c r="J754" s="4">
        <v>27</v>
      </c>
      <c r="K754" s="4" t="s">
        <v>1061</v>
      </c>
      <c r="L754" s="4">
        <v>0</v>
      </c>
      <c r="M754" s="4" t="s">
        <v>1532</v>
      </c>
      <c r="N754" s="11" t="s">
        <v>2859</v>
      </c>
      <c r="R754" t="s">
        <v>2860</v>
      </c>
      <c r="T754" t="s">
        <v>1296</v>
      </c>
    </row>
    <row r="755" spans="1:20">
      <c r="A755" t="s">
        <v>2858</v>
      </c>
      <c r="B755" t="s">
        <v>1291</v>
      </c>
      <c r="C755" t="s">
        <v>74</v>
      </c>
      <c r="D755" s="39" t="s">
        <v>1408</v>
      </c>
      <c r="E755" s="11">
        <f t="shared" si="45"/>
        <v>9</v>
      </c>
      <c r="F755" s="4">
        <f t="shared" si="46"/>
        <v>2016</v>
      </c>
      <c r="G755" t="s">
        <v>21</v>
      </c>
      <c r="I755" s="4" t="str">
        <f t="shared" si="47"/>
        <v/>
      </c>
      <c r="J755" s="4">
        <v>25.9</v>
      </c>
      <c r="K755" s="4" t="s">
        <v>1072</v>
      </c>
      <c r="L755" s="4">
        <v>0</v>
      </c>
      <c r="M755" s="4" t="s">
        <v>1433</v>
      </c>
      <c r="N755" s="11" t="s">
        <v>2859</v>
      </c>
      <c r="Q755" t="s">
        <v>2861</v>
      </c>
      <c r="R755" t="s">
        <v>2862</v>
      </c>
      <c r="T755" t="s">
        <v>1296</v>
      </c>
    </row>
    <row r="756" spans="1:20">
      <c r="A756" t="s">
        <v>2858</v>
      </c>
      <c r="B756" t="s">
        <v>1291</v>
      </c>
      <c r="C756" t="s">
        <v>74</v>
      </c>
      <c r="D756" s="39" t="s">
        <v>1455</v>
      </c>
      <c r="E756" s="11">
        <f t="shared" si="45"/>
        <v>5</v>
      </c>
      <c r="F756" s="4">
        <f t="shared" si="46"/>
        <v>2017</v>
      </c>
      <c r="G756" t="s">
        <v>21</v>
      </c>
      <c r="I756" s="4" t="str">
        <f t="shared" si="47"/>
        <v/>
      </c>
      <c r="J756" s="4">
        <v>27.7</v>
      </c>
      <c r="K756" s="4" t="s">
        <v>854</v>
      </c>
      <c r="L756" s="4">
        <v>0</v>
      </c>
      <c r="M756" s="4" t="s">
        <v>1776</v>
      </c>
      <c r="N756" s="11" t="s">
        <v>2859</v>
      </c>
      <c r="R756" t="s">
        <v>2863</v>
      </c>
      <c r="T756" t="s">
        <v>1296</v>
      </c>
    </row>
    <row r="757" spans="1:20">
      <c r="A757" t="s">
        <v>2858</v>
      </c>
      <c r="B757" t="s">
        <v>1291</v>
      </c>
      <c r="C757" t="s">
        <v>74</v>
      </c>
      <c r="D757" s="39" t="s">
        <v>1459</v>
      </c>
      <c r="E757" s="11">
        <f t="shared" si="45"/>
        <v>9</v>
      </c>
      <c r="F757" s="4">
        <f t="shared" si="46"/>
        <v>2018</v>
      </c>
      <c r="G757" t="s">
        <v>21</v>
      </c>
      <c r="I757" s="4" t="str">
        <f t="shared" si="47"/>
        <v/>
      </c>
      <c r="J757" s="4">
        <v>28.9</v>
      </c>
      <c r="K757" s="4" t="s">
        <v>960</v>
      </c>
      <c r="L757" s="4">
        <v>0</v>
      </c>
      <c r="M757" s="4" t="s">
        <v>2090</v>
      </c>
      <c r="N757" s="11" t="s">
        <v>2859</v>
      </c>
      <c r="R757" t="s">
        <v>2864</v>
      </c>
      <c r="T757" t="s">
        <v>1296</v>
      </c>
    </row>
    <row r="758" spans="1:20">
      <c r="A758" t="s">
        <v>2858</v>
      </c>
      <c r="B758" s="4" t="s">
        <v>1291</v>
      </c>
      <c r="C758" s="4" t="s">
        <v>74</v>
      </c>
      <c r="D758" s="39" t="s">
        <v>1553</v>
      </c>
      <c r="E758" s="11">
        <f t="shared" si="45"/>
        <v>4</v>
      </c>
      <c r="F758" s="4">
        <f t="shared" si="46"/>
        <v>2026</v>
      </c>
      <c r="G758" s="4" t="s">
        <v>21</v>
      </c>
      <c r="I758" s="4" t="str">
        <f t="shared" si="47"/>
        <v/>
      </c>
      <c r="J758" s="4">
        <v>29.5</v>
      </c>
      <c r="K758" s="4">
        <v>38.700000000000003</v>
      </c>
      <c r="L758" s="4">
        <v>0</v>
      </c>
      <c r="M758" s="4">
        <v>1010</v>
      </c>
      <c r="N758" s="11" t="s">
        <v>2859</v>
      </c>
      <c r="R758" s="4" t="s">
        <v>1471</v>
      </c>
    </row>
    <row r="759" spans="1:20">
      <c r="A759" t="s">
        <v>2865</v>
      </c>
      <c r="B759" t="s">
        <v>1291</v>
      </c>
      <c r="C759" t="s">
        <v>20</v>
      </c>
      <c r="D759" s="39" t="s">
        <v>1582</v>
      </c>
      <c r="E759" s="11">
        <f t="shared" si="45"/>
        <v>5</v>
      </c>
      <c r="F759" s="4">
        <f t="shared" si="46"/>
        <v>2019</v>
      </c>
      <c r="G759" t="s">
        <v>25</v>
      </c>
      <c r="I759" s="4" t="str">
        <f t="shared" si="47"/>
        <v/>
      </c>
      <c r="J759" s="4">
        <v>24.5</v>
      </c>
      <c r="K759" s="4" t="s">
        <v>988</v>
      </c>
      <c r="L759" s="4">
        <v>0</v>
      </c>
      <c r="M759" s="4" t="s">
        <v>1465</v>
      </c>
      <c r="N759" s="11" t="s">
        <v>2866</v>
      </c>
      <c r="Q759" t="s">
        <v>2867</v>
      </c>
      <c r="R759" t="s">
        <v>2868</v>
      </c>
      <c r="T759" t="s">
        <v>1296</v>
      </c>
    </row>
    <row r="760" spans="1:20">
      <c r="A760" t="s">
        <v>2865</v>
      </c>
      <c r="B760" t="s">
        <v>1291</v>
      </c>
      <c r="C760" t="s">
        <v>74</v>
      </c>
      <c r="D760" s="39" t="s">
        <v>1491</v>
      </c>
      <c r="E760" s="11">
        <f t="shared" si="45"/>
        <v>4</v>
      </c>
      <c r="F760" s="4">
        <f t="shared" si="46"/>
        <v>2024</v>
      </c>
      <c r="G760" t="s">
        <v>25</v>
      </c>
      <c r="I760" s="4" t="str">
        <f t="shared" si="47"/>
        <v/>
      </c>
      <c r="J760" s="4">
        <v>34.5</v>
      </c>
      <c r="K760" s="4" t="s">
        <v>248</v>
      </c>
      <c r="L760" s="4">
        <v>0</v>
      </c>
      <c r="M760" s="4" t="s">
        <v>1716</v>
      </c>
      <c r="N760" s="11" t="s">
        <v>2866</v>
      </c>
      <c r="R760" t="s">
        <v>2869</v>
      </c>
    </row>
    <row r="761" spans="1:20">
      <c r="A761" t="s">
        <v>2865</v>
      </c>
      <c r="B761" s="4" t="s">
        <v>1291</v>
      </c>
      <c r="C761" s="4" t="s">
        <v>74</v>
      </c>
      <c r="D761" s="39" t="s">
        <v>1553</v>
      </c>
      <c r="E761" s="11">
        <f t="shared" si="45"/>
        <v>4</v>
      </c>
      <c r="F761" s="4">
        <f t="shared" si="46"/>
        <v>2026</v>
      </c>
      <c r="G761" s="4" t="s">
        <v>25</v>
      </c>
      <c r="I761" s="4" t="str">
        <f t="shared" si="47"/>
        <v/>
      </c>
      <c r="J761" s="4">
        <v>36.299999999999997</v>
      </c>
      <c r="L761" s="4">
        <v>0</v>
      </c>
      <c r="M761" s="4">
        <v>2145</v>
      </c>
      <c r="N761" s="11" t="s">
        <v>2866</v>
      </c>
      <c r="R761" s="4" t="s">
        <v>2870</v>
      </c>
    </row>
    <row r="762" spans="1:20">
      <c r="A762" t="s">
        <v>2871</v>
      </c>
      <c r="B762" t="s">
        <v>1291</v>
      </c>
      <c r="C762" t="s">
        <v>20</v>
      </c>
      <c r="D762" s="39" t="s">
        <v>1527</v>
      </c>
      <c r="E762" s="11">
        <f t="shared" si="45"/>
        <v>3</v>
      </c>
      <c r="F762" s="4">
        <f t="shared" si="46"/>
        <v>1998</v>
      </c>
      <c r="G762" t="s">
        <v>21</v>
      </c>
      <c r="H762" s="4">
        <v>11.5</v>
      </c>
      <c r="I762" s="4" t="s">
        <v>35</v>
      </c>
      <c r="J762" s="4">
        <v>25.8</v>
      </c>
      <c r="K762" s="4" t="s">
        <v>278</v>
      </c>
      <c r="L762" s="4">
        <v>0</v>
      </c>
      <c r="M762" s="4" t="s">
        <v>2773</v>
      </c>
      <c r="N762" s="11" t="s">
        <v>2872</v>
      </c>
      <c r="R762" t="s">
        <v>2873</v>
      </c>
      <c r="T762" t="s">
        <v>1296</v>
      </c>
    </row>
    <row r="763" spans="1:20">
      <c r="A763" t="s">
        <v>2871</v>
      </c>
      <c r="B763" t="s">
        <v>1291</v>
      </c>
      <c r="C763" t="s">
        <v>74</v>
      </c>
      <c r="D763" s="39" t="s">
        <v>1647</v>
      </c>
      <c r="E763" s="11">
        <f t="shared" si="45"/>
        <v>3</v>
      </c>
      <c r="F763" s="4">
        <f t="shared" si="46"/>
        <v>2000</v>
      </c>
      <c r="G763" t="s">
        <v>21</v>
      </c>
      <c r="H763" s="4">
        <v>13.5</v>
      </c>
      <c r="I763" s="4" t="s">
        <v>35</v>
      </c>
      <c r="J763" s="4">
        <v>28</v>
      </c>
      <c r="K763" s="4" t="s">
        <v>49</v>
      </c>
      <c r="L763" s="4">
        <v>0</v>
      </c>
      <c r="M763" s="4" t="s">
        <v>1732</v>
      </c>
      <c r="N763" s="11" t="s">
        <v>2872</v>
      </c>
      <c r="R763" t="s">
        <v>2874</v>
      </c>
      <c r="T763" t="s">
        <v>1296</v>
      </c>
    </row>
    <row r="764" spans="1:20">
      <c r="A764" t="s">
        <v>2871</v>
      </c>
      <c r="B764" t="s">
        <v>1291</v>
      </c>
      <c r="C764" t="s">
        <v>74</v>
      </c>
      <c r="D764" s="39" t="s">
        <v>1418</v>
      </c>
      <c r="E764" s="11">
        <f t="shared" si="45"/>
        <v>5</v>
      </c>
      <c r="F764" s="4">
        <f t="shared" si="46"/>
        <v>2001</v>
      </c>
      <c r="G764" t="s">
        <v>21</v>
      </c>
      <c r="H764" s="4">
        <v>14.7</v>
      </c>
      <c r="I764" s="4" t="s">
        <v>35</v>
      </c>
      <c r="J764" s="4">
        <v>29.3</v>
      </c>
      <c r="K764" s="4" t="s">
        <v>949</v>
      </c>
      <c r="L764" s="4">
        <v>0</v>
      </c>
      <c r="M764" s="4" t="s">
        <v>2025</v>
      </c>
      <c r="N764" s="11" t="s">
        <v>2872</v>
      </c>
      <c r="R764" t="s">
        <v>2875</v>
      </c>
      <c r="T764" t="s">
        <v>1296</v>
      </c>
    </row>
    <row r="765" spans="1:20">
      <c r="A765" t="s">
        <v>2871</v>
      </c>
      <c r="B765" t="s">
        <v>1291</v>
      </c>
      <c r="C765" t="s">
        <v>74</v>
      </c>
      <c r="D765" s="39" t="s">
        <v>1302</v>
      </c>
      <c r="E765" s="11">
        <f t="shared" si="45"/>
        <v>5</v>
      </c>
      <c r="F765" s="4">
        <f t="shared" si="46"/>
        <v>2002</v>
      </c>
      <c r="G765" t="s">
        <v>21</v>
      </c>
      <c r="H765" s="4">
        <v>15.7</v>
      </c>
      <c r="I765" s="4" t="s">
        <v>35</v>
      </c>
      <c r="J765" s="4">
        <v>30.4</v>
      </c>
      <c r="K765" s="4" t="s">
        <v>435</v>
      </c>
      <c r="L765" s="4">
        <v>0</v>
      </c>
      <c r="M765" s="4" t="s">
        <v>1960</v>
      </c>
      <c r="N765" s="11" t="s">
        <v>2872</v>
      </c>
      <c r="R765" t="s">
        <v>2876</v>
      </c>
      <c r="T765" t="s">
        <v>1296</v>
      </c>
    </row>
    <row r="766" spans="1:20">
      <c r="A766" t="s">
        <v>2871</v>
      </c>
      <c r="B766" t="s">
        <v>1291</v>
      </c>
      <c r="C766" t="s">
        <v>74</v>
      </c>
      <c r="D766" s="39" t="s">
        <v>1380</v>
      </c>
      <c r="E766" s="11">
        <f t="shared" si="45"/>
        <v>5</v>
      </c>
      <c r="F766" s="4">
        <f t="shared" si="46"/>
        <v>2004</v>
      </c>
      <c r="G766" t="s">
        <v>21</v>
      </c>
      <c r="H766" s="4">
        <v>17.7</v>
      </c>
      <c r="I766" s="4" t="s">
        <v>35</v>
      </c>
      <c r="J766" s="4">
        <v>31</v>
      </c>
      <c r="K766" s="4" t="s">
        <v>642</v>
      </c>
      <c r="L766" s="4">
        <v>0</v>
      </c>
      <c r="M766" s="4" t="s">
        <v>2877</v>
      </c>
      <c r="N766" s="11" t="s">
        <v>2872</v>
      </c>
      <c r="R766" t="s">
        <v>2878</v>
      </c>
      <c r="T766" t="s">
        <v>1296</v>
      </c>
    </row>
    <row r="767" spans="1:20">
      <c r="A767" t="s">
        <v>2871</v>
      </c>
      <c r="B767" t="s">
        <v>1291</v>
      </c>
      <c r="C767" t="s">
        <v>74</v>
      </c>
      <c r="D767" s="39" t="s">
        <v>1310</v>
      </c>
      <c r="E767" s="11">
        <f t="shared" si="45"/>
        <v>5</v>
      </c>
      <c r="F767" s="4">
        <f t="shared" si="46"/>
        <v>2005</v>
      </c>
      <c r="G767" t="s">
        <v>21</v>
      </c>
      <c r="H767" s="4">
        <v>18.7</v>
      </c>
      <c r="I767" s="4" t="s">
        <v>35</v>
      </c>
      <c r="J767" s="4">
        <v>31.5</v>
      </c>
      <c r="K767" s="4" t="s">
        <v>577</v>
      </c>
      <c r="L767" s="4">
        <v>0</v>
      </c>
      <c r="M767" s="4" t="s">
        <v>2879</v>
      </c>
      <c r="N767" s="11" t="s">
        <v>2872</v>
      </c>
      <c r="R767" t="s">
        <v>2880</v>
      </c>
      <c r="T767" t="s">
        <v>1296</v>
      </c>
    </row>
    <row r="768" spans="1:20">
      <c r="A768" t="s">
        <v>2881</v>
      </c>
      <c r="B768" t="s">
        <v>1291</v>
      </c>
      <c r="C768" t="s">
        <v>20</v>
      </c>
      <c r="D768" s="39" t="s">
        <v>1418</v>
      </c>
      <c r="E768" s="11">
        <f t="shared" si="45"/>
        <v>5</v>
      </c>
      <c r="F768" s="4">
        <f t="shared" si="46"/>
        <v>2001</v>
      </c>
      <c r="G768" t="s">
        <v>25</v>
      </c>
      <c r="H768" s="4">
        <v>11.7</v>
      </c>
      <c r="I768" s="4" t="s">
        <v>35</v>
      </c>
      <c r="J768" s="4">
        <v>29</v>
      </c>
      <c r="K768" s="4" t="s">
        <v>40</v>
      </c>
      <c r="L768" s="4">
        <v>0</v>
      </c>
      <c r="M768" s="4" t="s">
        <v>1645</v>
      </c>
      <c r="N768" s="11" t="s">
        <v>2882</v>
      </c>
      <c r="R768" t="s">
        <v>2883</v>
      </c>
      <c r="T768" t="s">
        <v>1296</v>
      </c>
    </row>
    <row r="769" spans="1:20">
      <c r="A769" t="s">
        <v>2881</v>
      </c>
      <c r="B769" t="s">
        <v>1291</v>
      </c>
      <c r="C769" t="s">
        <v>74</v>
      </c>
      <c r="D769" s="39" t="s">
        <v>1749</v>
      </c>
      <c r="E769" s="11">
        <f t="shared" si="45"/>
        <v>5</v>
      </c>
      <c r="F769" s="4">
        <f t="shared" si="46"/>
        <v>2002</v>
      </c>
      <c r="G769" t="s">
        <v>25</v>
      </c>
      <c r="H769" s="4">
        <v>12.7</v>
      </c>
      <c r="I769" s="4" t="s">
        <v>35</v>
      </c>
      <c r="J769" s="4">
        <v>28.5</v>
      </c>
      <c r="K769" s="4" t="s">
        <v>960</v>
      </c>
      <c r="L769" s="4">
        <v>0</v>
      </c>
      <c r="M769" s="4" t="s">
        <v>2884</v>
      </c>
      <c r="N769" s="11" t="s">
        <v>2882</v>
      </c>
      <c r="R769" t="s">
        <v>2885</v>
      </c>
      <c r="T769" t="s">
        <v>1296</v>
      </c>
    </row>
    <row r="770" spans="1:20">
      <c r="A770" t="s">
        <v>2881</v>
      </c>
      <c r="B770" t="s">
        <v>1291</v>
      </c>
      <c r="C770" t="s">
        <v>74</v>
      </c>
      <c r="D770" s="39" t="s">
        <v>1380</v>
      </c>
      <c r="E770" s="11">
        <f t="shared" si="45"/>
        <v>5</v>
      </c>
      <c r="F770" s="4">
        <f t="shared" si="46"/>
        <v>2004</v>
      </c>
      <c r="G770" t="s">
        <v>25</v>
      </c>
      <c r="H770" s="4">
        <v>14.7</v>
      </c>
      <c r="I770" s="4" t="s">
        <v>35</v>
      </c>
      <c r="J770" s="4">
        <v>29.2</v>
      </c>
      <c r="K770" s="4" t="s">
        <v>674</v>
      </c>
      <c r="L770" s="4">
        <v>0</v>
      </c>
      <c r="M770" s="4" t="s">
        <v>2886</v>
      </c>
      <c r="N770" s="11" t="s">
        <v>2882</v>
      </c>
      <c r="R770" t="s">
        <v>2887</v>
      </c>
      <c r="T770" t="s">
        <v>1296</v>
      </c>
    </row>
    <row r="771" spans="1:20">
      <c r="A771" t="s">
        <v>2881</v>
      </c>
      <c r="B771" t="s">
        <v>1291</v>
      </c>
      <c r="C771" t="s">
        <v>74</v>
      </c>
      <c r="D771" s="39" t="s">
        <v>2888</v>
      </c>
      <c r="E771" s="11">
        <f t="shared" si="45"/>
        <v>1</v>
      </c>
      <c r="F771" s="4">
        <f t="shared" si="46"/>
        <v>2005</v>
      </c>
      <c r="G771" t="s">
        <v>25</v>
      </c>
      <c r="H771" s="4">
        <v>15.3</v>
      </c>
      <c r="I771" s="4" t="s">
        <v>35</v>
      </c>
      <c r="J771" s="4">
        <v>29.6</v>
      </c>
      <c r="K771" s="4" t="s">
        <v>36</v>
      </c>
      <c r="L771" s="4">
        <v>0</v>
      </c>
      <c r="M771" s="4" t="s">
        <v>2889</v>
      </c>
      <c r="N771" s="11" t="s">
        <v>2882</v>
      </c>
      <c r="R771" t="s">
        <v>2890</v>
      </c>
      <c r="T771" t="s">
        <v>1296</v>
      </c>
    </row>
    <row r="772" spans="1:20">
      <c r="A772" t="s">
        <v>2891</v>
      </c>
      <c r="B772" t="s">
        <v>1291</v>
      </c>
      <c r="C772" t="s">
        <v>20</v>
      </c>
      <c r="D772" s="39" t="s">
        <v>2708</v>
      </c>
      <c r="E772" s="11">
        <f t="shared" si="45"/>
        <v>7</v>
      </c>
      <c r="F772" s="4">
        <f t="shared" si="46"/>
        <v>2001</v>
      </c>
      <c r="G772" t="s">
        <v>21</v>
      </c>
      <c r="H772" s="4" t="s">
        <v>2328</v>
      </c>
      <c r="I772" s="4" t="str">
        <f>IF(ISBLANK(H772), "", "k")</f>
        <v>k</v>
      </c>
      <c r="J772" s="4">
        <v>11.2</v>
      </c>
      <c r="K772" s="4" t="s">
        <v>977</v>
      </c>
      <c r="L772" s="4">
        <v>0</v>
      </c>
      <c r="M772" s="4" t="s">
        <v>816</v>
      </c>
      <c r="R772" t="s">
        <v>2892</v>
      </c>
      <c r="T772" t="s">
        <v>1296</v>
      </c>
    </row>
    <row r="773" spans="1:20">
      <c r="A773" t="s">
        <v>2893</v>
      </c>
      <c r="B773" t="s">
        <v>1291</v>
      </c>
      <c r="C773" t="s">
        <v>20</v>
      </c>
      <c r="D773" s="39" t="s">
        <v>1582</v>
      </c>
      <c r="E773" s="11">
        <f t="shared" si="45"/>
        <v>5</v>
      </c>
      <c r="F773" s="4">
        <f t="shared" si="46"/>
        <v>2019</v>
      </c>
      <c r="G773" t="s">
        <v>21</v>
      </c>
      <c r="I773" s="4" t="str">
        <f>IF(ISBLANK(H773), "", "k")</f>
        <v/>
      </c>
      <c r="J773" s="4">
        <v>19.5</v>
      </c>
      <c r="K773" s="4" t="s">
        <v>521</v>
      </c>
      <c r="L773" s="4">
        <v>0</v>
      </c>
      <c r="M773" s="4" t="s">
        <v>1957</v>
      </c>
      <c r="Q773" t="s">
        <v>2894</v>
      </c>
      <c r="R773" t="s">
        <v>2895</v>
      </c>
      <c r="T773" t="s">
        <v>1296</v>
      </c>
    </row>
    <row r="774" spans="1:20">
      <c r="A774" t="s">
        <v>2896</v>
      </c>
      <c r="B774" t="s">
        <v>1291</v>
      </c>
      <c r="C774" t="s">
        <v>20</v>
      </c>
      <c r="D774" s="39" t="s">
        <v>1708</v>
      </c>
      <c r="E774" s="11">
        <f t="shared" si="45"/>
        <v>3</v>
      </c>
      <c r="F774" s="4">
        <f t="shared" si="46"/>
        <v>1994</v>
      </c>
      <c r="G774" t="s">
        <v>25</v>
      </c>
      <c r="H774" s="4">
        <v>12.5</v>
      </c>
      <c r="I774" s="4" t="s">
        <v>35</v>
      </c>
      <c r="J774" s="4">
        <v>29.9</v>
      </c>
      <c r="K774" s="4" t="s">
        <v>577</v>
      </c>
      <c r="L774" s="4">
        <v>0</v>
      </c>
      <c r="M774" s="4" t="s">
        <v>2320</v>
      </c>
      <c r="R774" t="s">
        <v>1711</v>
      </c>
      <c r="T774" t="s">
        <v>1296</v>
      </c>
    </row>
    <row r="775" spans="1:20">
      <c r="A775" t="s">
        <v>2897</v>
      </c>
      <c r="B775" t="s">
        <v>1291</v>
      </c>
      <c r="C775" t="s">
        <v>20</v>
      </c>
      <c r="D775" s="39" t="s">
        <v>1744</v>
      </c>
      <c r="E775" s="11">
        <f t="shared" si="45"/>
        <v>3</v>
      </c>
      <c r="F775" s="4">
        <f t="shared" si="46"/>
        <v>1998</v>
      </c>
      <c r="G775" t="s">
        <v>21</v>
      </c>
      <c r="H775" s="4" t="s">
        <v>1635</v>
      </c>
      <c r="I775" s="4" t="str">
        <f t="shared" ref="I775:I795" si="48">IF(ISBLANK(H775), "", "k")</f>
        <v>k</v>
      </c>
      <c r="J775" s="4">
        <v>23.5</v>
      </c>
      <c r="K775" s="4" t="s">
        <v>1875</v>
      </c>
      <c r="L775" s="4">
        <v>0</v>
      </c>
      <c r="M775" s="4" t="s">
        <v>2041</v>
      </c>
      <c r="N775" s="11" t="s">
        <v>2898</v>
      </c>
      <c r="R775" t="s">
        <v>607</v>
      </c>
      <c r="T775" t="s">
        <v>1296</v>
      </c>
    </row>
    <row r="776" spans="1:20">
      <c r="A776" t="s">
        <v>2897</v>
      </c>
      <c r="B776" t="s">
        <v>1291</v>
      </c>
      <c r="C776" t="s">
        <v>74</v>
      </c>
      <c r="D776" s="39" t="s">
        <v>2899</v>
      </c>
      <c r="E776" s="11">
        <f t="shared" si="45"/>
        <v>6</v>
      </c>
      <c r="F776" s="4">
        <f t="shared" si="46"/>
        <v>2001</v>
      </c>
      <c r="G776" t="s">
        <v>21</v>
      </c>
      <c r="H776" s="4" t="s">
        <v>1376</v>
      </c>
      <c r="I776" s="4" t="str">
        <f t="shared" si="48"/>
        <v>k</v>
      </c>
      <c r="J776" s="4">
        <v>26.2</v>
      </c>
      <c r="K776" s="4" t="s">
        <v>464</v>
      </c>
      <c r="L776" s="4">
        <v>0</v>
      </c>
      <c r="N776" s="11" t="s">
        <v>2898</v>
      </c>
      <c r="R776" t="s">
        <v>2295</v>
      </c>
      <c r="T776" t="s">
        <v>1296</v>
      </c>
    </row>
    <row r="777" spans="1:20">
      <c r="A777" t="s">
        <v>2897</v>
      </c>
      <c r="B777" t="s">
        <v>1291</v>
      </c>
      <c r="C777" t="s">
        <v>74</v>
      </c>
      <c r="D777" s="39" t="s">
        <v>2900</v>
      </c>
      <c r="E777" s="11">
        <f t="shared" si="45"/>
        <v>6</v>
      </c>
      <c r="F777" s="4">
        <f t="shared" si="46"/>
        <v>2002</v>
      </c>
      <c r="G777" t="s">
        <v>21</v>
      </c>
      <c r="H777" s="4" t="s">
        <v>573</v>
      </c>
      <c r="I777" s="4" t="str">
        <f t="shared" si="48"/>
        <v>k</v>
      </c>
      <c r="J777" s="4">
        <v>25.9</v>
      </c>
      <c r="K777" s="4" t="s">
        <v>497</v>
      </c>
      <c r="L777" s="4">
        <v>0</v>
      </c>
      <c r="M777" s="4" t="s">
        <v>1737</v>
      </c>
      <c r="N777" s="11" t="s">
        <v>2898</v>
      </c>
      <c r="R777" t="s">
        <v>2901</v>
      </c>
      <c r="T777" t="s">
        <v>1296</v>
      </c>
    </row>
    <row r="778" spans="1:20">
      <c r="A778" t="s">
        <v>2897</v>
      </c>
      <c r="B778" t="s">
        <v>1291</v>
      </c>
      <c r="C778" t="s">
        <v>74</v>
      </c>
      <c r="D778" s="39" t="s">
        <v>1335</v>
      </c>
      <c r="E778" s="11">
        <f t="shared" si="45"/>
        <v>5</v>
      </c>
      <c r="F778" s="4">
        <f t="shared" si="46"/>
        <v>2004</v>
      </c>
      <c r="G778" t="s">
        <v>21</v>
      </c>
      <c r="H778" s="4" t="s">
        <v>609</v>
      </c>
      <c r="I778" s="4" t="str">
        <f t="shared" si="48"/>
        <v>k</v>
      </c>
      <c r="J778" s="4">
        <v>27.5</v>
      </c>
      <c r="K778" s="4" t="s">
        <v>127</v>
      </c>
      <c r="L778" s="4">
        <v>0</v>
      </c>
      <c r="M778" s="4" t="s">
        <v>1430</v>
      </c>
      <c r="N778" s="11" t="s">
        <v>2898</v>
      </c>
      <c r="R778" t="s">
        <v>1722</v>
      </c>
      <c r="T778" t="s">
        <v>1296</v>
      </c>
    </row>
    <row r="779" spans="1:20">
      <c r="A779" t="s">
        <v>2897</v>
      </c>
      <c r="B779" t="s">
        <v>1291</v>
      </c>
      <c r="C779" t="s">
        <v>74</v>
      </c>
      <c r="D779" s="39" t="s">
        <v>1556</v>
      </c>
      <c r="E779" s="11">
        <f t="shared" si="45"/>
        <v>5</v>
      </c>
      <c r="F779" s="4">
        <f t="shared" si="46"/>
        <v>2010</v>
      </c>
      <c r="G779" t="s">
        <v>21</v>
      </c>
      <c r="H779" s="4" t="s">
        <v>401</v>
      </c>
      <c r="I779" s="4" t="str">
        <f t="shared" si="48"/>
        <v>k</v>
      </c>
      <c r="J779" s="4">
        <v>29.4</v>
      </c>
      <c r="K779" s="4" t="s">
        <v>49</v>
      </c>
      <c r="L779" s="4">
        <v>0</v>
      </c>
      <c r="M779" s="4" t="s">
        <v>2579</v>
      </c>
      <c r="N779" s="11" t="s">
        <v>2898</v>
      </c>
      <c r="R779" t="s">
        <v>2902</v>
      </c>
      <c r="T779" t="s">
        <v>1296</v>
      </c>
    </row>
    <row r="780" spans="1:20">
      <c r="A780" t="s">
        <v>2903</v>
      </c>
      <c r="B780" t="s">
        <v>1291</v>
      </c>
      <c r="C780" t="s">
        <v>20</v>
      </c>
      <c r="D780" s="39" t="s">
        <v>1378</v>
      </c>
      <c r="E780" s="11">
        <f t="shared" si="45"/>
        <v>5</v>
      </c>
      <c r="F780" s="4">
        <f t="shared" si="46"/>
        <v>2002</v>
      </c>
      <c r="G780" t="s">
        <v>25</v>
      </c>
      <c r="H780" s="4" t="s">
        <v>1452</v>
      </c>
      <c r="I780" s="4" t="str">
        <f t="shared" si="48"/>
        <v>k</v>
      </c>
      <c r="J780" s="4">
        <v>17.100000000000001</v>
      </c>
      <c r="K780" s="4" t="s">
        <v>275</v>
      </c>
      <c r="L780" s="4">
        <v>0</v>
      </c>
      <c r="M780" s="4" t="s">
        <v>2904</v>
      </c>
      <c r="N780" s="11" t="s">
        <v>2905</v>
      </c>
      <c r="R780" t="s">
        <v>2906</v>
      </c>
      <c r="T780" t="s">
        <v>1296</v>
      </c>
    </row>
    <row r="781" spans="1:20">
      <c r="A781" t="s">
        <v>2903</v>
      </c>
      <c r="B781" t="s">
        <v>1291</v>
      </c>
      <c r="C781" t="s">
        <v>74</v>
      </c>
      <c r="D781" s="39" t="s">
        <v>1412</v>
      </c>
      <c r="E781" s="11">
        <f t="shared" si="45"/>
        <v>5</v>
      </c>
      <c r="F781" s="4">
        <f t="shared" si="46"/>
        <v>2019</v>
      </c>
      <c r="G781" t="s">
        <v>25</v>
      </c>
      <c r="H781" s="4" t="s">
        <v>401</v>
      </c>
      <c r="I781" s="4" t="str">
        <f t="shared" si="48"/>
        <v>k</v>
      </c>
      <c r="J781" s="4">
        <v>28.5</v>
      </c>
      <c r="K781" s="4" t="s">
        <v>206</v>
      </c>
      <c r="L781" s="4">
        <v>0</v>
      </c>
      <c r="M781" s="4" t="s">
        <v>1659</v>
      </c>
      <c r="N781" s="11" t="s">
        <v>2905</v>
      </c>
      <c r="Q781" t="s">
        <v>2907</v>
      </c>
      <c r="R781" t="s">
        <v>2908</v>
      </c>
      <c r="T781" t="s">
        <v>1296</v>
      </c>
    </row>
    <row r="782" spans="1:20">
      <c r="A782" t="s">
        <v>2903</v>
      </c>
      <c r="B782" t="s">
        <v>1291</v>
      </c>
      <c r="C782" t="s">
        <v>74</v>
      </c>
      <c r="D782" s="39" t="s">
        <v>1440</v>
      </c>
      <c r="E782" s="11">
        <f t="shared" si="45"/>
        <v>5</v>
      </c>
      <c r="F782" s="4">
        <f t="shared" si="46"/>
        <v>2024</v>
      </c>
      <c r="G782" t="s">
        <v>25</v>
      </c>
      <c r="H782" s="4" t="s">
        <v>742</v>
      </c>
      <c r="I782" s="4" t="str">
        <f t="shared" si="48"/>
        <v>k</v>
      </c>
      <c r="J782" s="4">
        <v>38.700000000000003</v>
      </c>
      <c r="K782" s="4" t="s">
        <v>1405</v>
      </c>
      <c r="L782" s="4">
        <v>0</v>
      </c>
      <c r="M782" s="4" t="s">
        <v>2909</v>
      </c>
      <c r="N782" s="11" t="s">
        <v>2905</v>
      </c>
      <c r="R782" t="s">
        <v>2101</v>
      </c>
    </row>
    <row r="783" spans="1:20">
      <c r="A783" t="s">
        <v>2903</v>
      </c>
      <c r="B783" s="4" t="s">
        <v>1291</v>
      </c>
      <c r="C783" s="4" t="s">
        <v>74</v>
      </c>
      <c r="D783" s="39" t="s">
        <v>1470</v>
      </c>
      <c r="E783" s="11">
        <f t="shared" si="45"/>
        <v>4</v>
      </c>
      <c r="F783" s="4">
        <f t="shared" si="46"/>
        <v>2026</v>
      </c>
      <c r="G783" s="4" t="s">
        <v>25</v>
      </c>
      <c r="H783" s="4">
        <v>27.6</v>
      </c>
      <c r="I783" s="4" t="str">
        <f t="shared" si="48"/>
        <v>k</v>
      </c>
      <c r="J783" s="4">
        <v>39</v>
      </c>
      <c r="K783" s="4">
        <v>46.5</v>
      </c>
      <c r="L783" s="4">
        <v>0</v>
      </c>
      <c r="M783" s="4">
        <v>2165</v>
      </c>
      <c r="N783" s="11" t="s">
        <v>2905</v>
      </c>
      <c r="R783" s="4" t="s">
        <v>2243</v>
      </c>
    </row>
    <row r="784" spans="1:20">
      <c r="A784" t="s">
        <v>2910</v>
      </c>
      <c r="B784" t="s">
        <v>1291</v>
      </c>
      <c r="C784" t="s">
        <v>20</v>
      </c>
      <c r="D784" s="39" t="s">
        <v>44</v>
      </c>
      <c r="E784" s="11">
        <f t="shared" si="45"/>
        <v>5</v>
      </c>
      <c r="F784" s="4">
        <f t="shared" si="46"/>
        <v>2005</v>
      </c>
      <c r="G784" t="s">
        <v>25</v>
      </c>
      <c r="I784" s="4" t="str">
        <f t="shared" si="48"/>
        <v/>
      </c>
      <c r="J784" s="4">
        <v>31.2</v>
      </c>
      <c r="K784" s="4" t="s">
        <v>801</v>
      </c>
      <c r="L784" s="4">
        <v>0</v>
      </c>
      <c r="M784" s="4" t="s">
        <v>1825</v>
      </c>
      <c r="N784" s="11" t="s">
        <v>2911</v>
      </c>
      <c r="R784" t="s">
        <v>2912</v>
      </c>
      <c r="T784" t="s">
        <v>1296</v>
      </c>
    </row>
    <row r="785" spans="1:20">
      <c r="A785" t="s">
        <v>2913</v>
      </c>
      <c r="B785" t="s">
        <v>1291</v>
      </c>
      <c r="C785" t="s">
        <v>20</v>
      </c>
      <c r="D785" s="39" t="s">
        <v>1412</v>
      </c>
      <c r="E785" s="11">
        <f t="shared" si="45"/>
        <v>5</v>
      </c>
      <c r="F785" s="4">
        <f t="shared" si="46"/>
        <v>2019</v>
      </c>
      <c r="G785" t="s">
        <v>25</v>
      </c>
      <c r="I785" s="4" t="str">
        <f t="shared" si="48"/>
        <v/>
      </c>
      <c r="J785" s="4">
        <v>27</v>
      </c>
      <c r="K785" s="4" t="s">
        <v>182</v>
      </c>
      <c r="L785" s="4">
        <v>0</v>
      </c>
      <c r="M785" s="4" t="s">
        <v>2886</v>
      </c>
      <c r="N785" s="11" t="s">
        <v>2914</v>
      </c>
      <c r="Q785" t="s">
        <v>2915</v>
      </c>
      <c r="R785" t="s">
        <v>2916</v>
      </c>
      <c r="T785" t="s">
        <v>1296</v>
      </c>
    </row>
    <row r="786" spans="1:20">
      <c r="A786" t="s">
        <v>2913</v>
      </c>
      <c r="B786" t="s">
        <v>1291</v>
      </c>
      <c r="C786" t="s">
        <v>74</v>
      </c>
      <c r="D786" s="39" t="s">
        <v>1491</v>
      </c>
      <c r="E786" s="11">
        <f t="shared" si="45"/>
        <v>4</v>
      </c>
      <c r="F786" s="4">
        <f t="shared" si="46"/>
        <v>2024</v>
      </c>
      <c r="G786" t="s">
        <v>25</v>
      </c>
      <c r="I786" s="4" t="str">
        <f t="shared" si="48"/>
        <v/>
      </c>
      <c r="J786" s="4">
        <v>33.5</v>
      </c>
      <c r="K786" s="4" t="s">
        <v>447</v>
      </c>
      <c r="L786" s="4">
        <v>0</v>
      </c>
      <c r="M786" s="4" t="s">
        <v>2917</v>
      </c>
      <c r="N786" s="11" t="s">
        <v>2914</v>
      </c>
      <c r="Q786" t="s">
        <v>2918</v>
      </c>
      <c r="R786" t="s">
        <v>2919</v>
      </c>
    </row>
    <row r="787" spans="1:20">
      <c r="A787" t="s">
        <v>2913</v>
      </c>
      <c r="B787" s="4" t="s">
        <v>1291</v>
      </c>
      <c r="C787" s="4" t="s">
        <v>74</v>
      </c>
      <c r="D787" s="39" t="s">
        <v>1793</v>
      </c>
      <c r="E787" s="11">
        <f t="shared" ref="E787:E850" si="49">MONTH(D787)</f>
        <v>4</v>
      </c>
      <c r="F787" s="4">
        <f t="shared" ref="F787:F850" si="50">YEAR(D787)</f>
        <v>2026</v>
      </c>
      <c r="G787" s="4" t="s">
        <v>25</v>
      </c>
      <c r="I787" s="4" t="str">
        <f t="shared" si="48"/>
        <v/>
      </c>
      <c r="J787" s="4">
        <v>33.299999999999997</v>
      </c>
      <c r="K787" s="4">
        <v>43.1</v>
      </c>
      <c r="L787" s="4">
        <v>0</v>
      </c>
      <c r="M787" s="4">
        <v>1385</v>
      </c>
      <c r="N787" s="11" t="s">
        <v>2914</v>
      </c>
      <c r="R787" s="4" t="s">
        <v>1471</v>
      </c>
    </row>
    <row r="788" spans="1:20">
      <c r="A788" t="s">
        <v>23</v>
      </c>
      <c r="B788" t="s">
        <v>1291</v>
      </c>
      <c r="C788" t="s">
        <v>20</v>
      </c>
      <c r="D788" s="39" t="s">
        <v>1606</v>
      </c>
      <c r="E788" s="11">
        <f t="shared" si="49"/>
        <v>3</v>
      </c>
      <c r="F788" s="4">
        <f t="shared" si="50"/>
        <v>1982</v>
      </c>
      <c r="G788" t="s">
        <v>21</v>
      </c>
      <c r="H788" s="4" t="s">
        <v>1635</v>
      </c>
      <c r="I788" s="4" t="str">
        <f t="shared" si="48"/>
        <v>k</v>
      </c>
      <c r="J788" s="4">
        <v>23.5</v>
      </c>
      <c r="K788" s="4" t="s">
        <v>988</v>
      </c>
      <c r="L788" s="4">
        <v>0</v>
      </c>
      <c r="M788" s="4" t="s">
        <v>2920</v>
      </c>
      <c r="R788" t="s">
        <v>2921</v>
      </c>
      <c r="T788" t="s">
        <v>1296</v>
      </c>
    </row>
    <row r="789" spans="1:20">
      <c r="A789" t="s">
        <v>23</v>
      </c>
      <c r="B789" t="s">
        <v>1291</v>
      </c>
      <c r="C789" t="s">
        <v>74</v>
      </c>
      <c r="D789" s="39" t="s">
        <v>2922</v>
      </c>
      <c r="E789" s="11">
        <f t="shared" si="49"/>
        <v>3</v>
      </c>
      <c r="F789" s="4">
        <f t="shared" si="50"/>
        <v>1983</v>
      </c>
      <c r="G789" t="s">
        <v>21</v>
      </c>
      <c r="H789" s="4" t="s">
        <v>126</v>
      </c>
      <c r="I789" s="4" t="str">
        <f t="shared" si="48"/>
        <v>k</v>
      </c>
      <c r="J789" s="4">
        <v>25.4</v>
      </c>
      <c r="K789" s="4" t="s">
        <v>2923</v>
      </c>
      <c r="L789" s="4">
        <v>0</v>
      </c>
      <c r="M789" s="4" t="s">
        <v>1932</v>
      </c>
      <c r="T789" t="s">
        <v>1296</v>
      </c>
    </row>
    <row r="790" spans="1:20">
      <c r="A790" t="s">
        <v>23</v>
      </c>
      <c r="B790" t="s">
        <v>1291</v>
      </c>
      <c r="C790" t="s">
        <v>74</v>
      </c>
      <c r="D790" s="39" t="s">
        <v>1494</v>
      </c>
      <c r="E790" s="11">
        <f t="shared" si="49"/>
        <v>3</v>
      </c>
      <c r="F790" s="4">
        <f t="shared" si="50"/>
        <v>1986</v>
      </c>
      <c r="G790" t="s">
        <v>21</v>
      </c>
      <c r="H790" s="4" t="s">
        <v>1639</v>
      </c>
      <c r="I790" s="4" t="str">
        <f t="shared" si="48"/>
        <v>k</v>
      </c>
      <c r="J790" s="4">
        <v>28.58</v>
      </c>
      <c r="K790" s="4" t="s">
        <v>2105</v>
      </c>
      <c r="L790" s="4">
        <v>0</v>
      </c>
      <c r="M790" s="4" t="s">
        <v>1952</v>
      </c>
      <c r="T790" t="s">
        <v>1296</v>
      </c>
    </row>
    <row r="791" spans="1:20">
      <c r="A791" t="s">
        <v>23</v>
      </c>
      <c r="B791" t="s">
        <v>1291</v>
      </c>
      <c r="C791" t="s">
        <v>74</v>
      </c>
      <c r="D791" s="39" t="s">
        <v>2002</v>
      </c>
      <c r="E791" s="11">
        <f t="shared" si="49"/>
        <v>3</v>
      </c>
      <c r="F791" s="4">
        <f t="shared" si="50"/>
        <v>1988</v>
      </c>
      <c r="G791" t="s">
        <v>21</v>
      </c>
      <c r="H791" s="4" t="s">
        <v>2924</v>
      </c>
      <c r="I791" s="4" t="str">
        <f t="shared" si="48"/>
        <v>k</v>
      </c>
      <c r="J791" s="4">
        <v>29.85</v>
      </c>
      <c r="K791" s="4" t="s">
        <v>2925</v>
      </c>
      <c r="L791" s="4">
        <v>0</v>
      </c>
      <c r="M791" s="4" t="s">
        <v>2926</v>
      </c>
      <c r="T791" t="s">
        <v>1296</v>
      </c>
    </row>
    <row r="792" spans="1:20">
      <c r="A792" t="s">
        <v>23</v>
      </c>
      <c r="B792" t="s">
        <v>1291</v>
      </c>
      <c r="C792" t="s">
        <v>74</v>
      </c>
      <c r="D792" s="39" t="s">
        <v>2106</v>
      </c>
      <c r="E792" s="11">
        <f t="shared" si="49"/>
        <v>3</v>
      </c>
      <c r="F792" s="4">
        <f t="shared" si="50"/>
        <v>1990</v>
      </c>
      <c r="G792" t="s">
        <v>21</v>
      </c>
      <c r="H792" s="4" t="s">
        <v>2927</v>
      </c>
      <c r="I792" s="4" t="str">
        <f t="shared" si="48"/>
        <v>k</v>
      </c>
      <c r="J792" s="4">
        <v>31.75</v>
      </c>
      <c r="K792" s="4" t="s">
        <v>1613</v>
      </c>
      <c r="L792" s="4">
        <v>0</v>
      </c>
      <c r="M792" s="4" t="s">
        <v>2928</v>
      </c>
      <c r="T792" t="s">
        <v>1296</v>
      </c>
    </row>
    <row r="793" spans="1:20">
      <c r="A793" t="s">
        <v>23</v>
      </c>
      <c r="B793" t="s">
        <v>1291</v>
      </c>
      <c r="C793" t="s">
        <v>74</v>
      </c>
      <c r="D793" s="39" t="s">
        <v>2309</v>
      </c>
      <c r="E793" s="11">
        <f t="shared" si="49"/>
        <v>3</v>
      </c>
      <c r="F793" s="4">
        <f t="shared" si="50"/>
        <v>1992</v>
      </c>
      <c r="G793" t="s">
        <v>21</v>
      </c>
      <c r="H793" s="4" t="s">
        <v>345</v>
      </c>
      <c r="I793" s="4" t="str">
        <f t="shared" si="48"/>
        <v>k</v>
      </c>
      <c r="J793" s="4">
        <v>31.75</v>
      </c>
      <c r="K793" s="4" t="s">
        <v>2589</v>
      </c>
      <c r="L793" s="4">
        <v>0</v>
      </c>
      <c r="M793" s="4" t="s">
        <v>1298</v>
      </c>
      <c r="T793" t="s">
        <v>1296</v>
      </c>
    </row>
    <row r="794" spans="1:20">
      <c r="A794" t="s">
        <v>23</v>
      </c>
      <c r="B794" t="s">
        <v>1291</v>
      </c>
      <c r="C794" t="s">
        <v>74</v>
      </c>
      <c r="D794" s="39" t="s">
        <v>2313</v>
      </c>
      <c r="E794" s="11">
        <f t="shared" si="49"/>
        <v>3</v>
      </c>
      <c r="F794" s="4">
        <f t="shared" si="50"/>
        <v>1993</v>
      </c>
      <c r="G794" t="s">
        <v>21</v>
      </c>
      <c r="H794" s="4" t="s">
        <v>1756</v>
      </c>
      <c r="I794" s="4" t="str">
        <f t="shared" si="48"/>
        <v>k</v>
      </c>
      <c r="J794" s="4">
        <v>34.5</v>
      </c>
      <c r="K794" s="4" t="s">
        <v>166</v>
      </c>
      <c r="L794" s="4">
        <v>0</v>
      </c>
      <c r="M794" s="4" t="s">
        <v>2759</v>
      </c>
      <c r="R794" t="s">
        <v>585</v>
      </c>
      <c r="T794" t="s">
        <v>1296</v>
      </c>
    </row>
    <row r="795" spans="1:20">
      <c r="A795" t="s">
        <v>23</v>
      </c>
      <c r="B795" t="s">
        <v>1291</v>
      </c>
      <c r="C795" t="s">
        <v>74</v>
      </c>
      <c r="D795" s="39" t="s">
        <v>1620</v>
      </c>
      <c r="E795" s="11">
        <f t="shared" si="49"/>
        <v>3</v>
      </c>
      <c r="F795" s="4">
        <f t="shared" si="50"/>
        <v>1994</v>
      </c>
      <c r="G795" t="s">
        <v>21</v>
      </c>
      <c r="H795" s="4" t="s">
        <v>2929</v>
      </c>
      <c r="I795" s="4" t="str">
        <f t="shared" si="48"/>
        <v>k</v>
      </c>
      <c r="J795" s="4">
        <v>35.700000000000003</v>
      </c>
      <c r="K795" s="4" t="s">
        <v>332</v>
      </c>
      <c r="L795" s="4">
        <v>0</v>
      </c>
      <c r="M795" s="4" t="s">
        <v>2930</v>
      </c>
      <c r="T795" t="s">
        <v>1296</v>
      </c>
    </row>
    <row r="796" spans="1:20">
      <c r="A796" t="s">
        <v>865</v>
      </c>
      <c r="B796" t="s">
        <v>1291</v>
      </c>
      <c r="C796" t="s">
        <v>20</v>
      </c>
      <c r="D796" s="39" t="s">
        <v>2313</v>
      </c>
      <c r="E796" s="11">
        <f t="shared" si="49"/>
        <v>3</v>
      </c>
      <c r="F796" s="4">
        <f t="shared" si="50"/>
        <v>1993</v>
      </c>
      <c r="G796" t="s">
        <v>25</v>
      </c>
      <c r="H796" s="4">
        <v>14.5</v>
      </c>
      <c r="I796" s="4" t="s">
        <v>35</v>
      </c>
      <c r="J796" s="4">
        <v>32</v>
      </c>
      <c r="K796" s="4" t="s">
        <v>1397</v>
      </c>
      <c r="L796" s="4">
        <v>0</v>
      </c>
      <c r="M796" s="4" t="s">
        <v>2931</v>
      </c>
      <c r="R796" t="s">
        <v>1508</v>
      </c>
      <c r="T796" t="s">
        <v>1296</v>
      </c>
    </row>
    <row r="797" spans="1:20">
      <c r="A797" t="s">
        <v>2932</v>
      </c>
      <c r="B797" t="s">
        <v>1291</v>
      </c>
      <c r="C797" t="s">
        <v>20</v>
      </c>
      <c r="D797" s="39" t="s">
        <v>1729</v>
      </c>
      <c r="E797" s="11">
        <f t="shared" si="49"/>
        <v>6</v>
      </c>
      <c r="F797" s="4">
        <f t="shared" si="50"/>
        <v>2001</v>
      </c>
      <c r="G797" t="s">
        <v>25</v>
      </c>
      <c r="H797" s="4">
        <v>8.8000000000000007</v>
      </c>
      <c r="I797" s="4" t="str">
        <f t="shared" ref="I797:I828" si="51">IF(ISBLANK(H797), "", "k")</f>
        <v>k</v>
      </c>
      <c r="J797" s="4">
        <v>24.4</v>
      </c>
      <c r="K797" s="4" t="s">
        <v>988</v>
      </c>
      <c r="L797" s="4">
        <v>0</v>
      </c>
      <c r="N797" s="11" t="s">
        <v>2933</v>
      </c>
      <c r="R797" t="s">
        <v>2934</v>
      </c>
      <c r="T797" t="s">
        <v>1296</v>
      </c>
    </row>
    <row r="798" spans="1:20">
      <c r="A798" t="s">
        <v>2932</v>
      </c>
      <c r="B798" t="s">
        <v>1291</v>
      </c>
      <c r="C798" t="s">
        <v>74</v>
      </c>
      <c r="D798" s="39" t="s">
        <v>1302</v>
      </c>
      <c r="E798" s="11">
        <f t="shared" si="49"/>
        <v>5</v>
      </c>
      <c r="F798" s="4">
        <f t="shared" si="50"/>
        <v>2002</v>
      </c>
      <c r="G798" t="s">
        <v>21</v>
      </c>
      <c r="H798" s="4">
        <v>9.6999999999999993</v>
      </c>
      <c r="I798" s="4" t="str">
        <f t="shared" si="51"/>
        <v>k</v>
      </c>
      <c r="J798" s="4">
        <v>25</v>
      </c>
      <c r="K798" s="4" t="s">
        <v>988</v>
      </c>
      <c r="L798" s="4">
        <v>0</v>
      </c>
      <c r="M798" s="4" t="s">
        <v>2935</v>
      </c>
      <c r="N798" s="11" t="s">
        <v>2933</v>
      </c>
      <c r="R798" t="s">
        <v>2936</v>
      </c>
      <c r="T798" t="s">
        <v>1296</v>
      </c>
    </row>
    <row r="799" spans="1:20">
      <c r="A799" t="s">
        <v>2932</v>
      </c>
      <c r="B799" t="s">
        <v>1291</v>
      </c>
      <c r="C799" t="s">
        <v>74</v>
      </c>
      <c r="D799" s="39" t="s">
        <v>1305</v>
      </c>
      <c r="E799" s="11">
        <f t="shared" si="49"/>
        <v>5</v>
      </c>
      <c r="F799" s="4">
        <f t="shared" si="50"/>
        <v>2003</v>
      </c>
      <c r="G799" t="s">
        <v>21</v>
      </c>
      <c r="H799" s="4">
        <v>10.7</v>
      </c>
      <c r="I799" s="4" t="str">
        <f t="shared" si="51"/>
        <v>k</v>
      </c>
      <c r="J799" s="4">
        <v>25.4</v>
      </c>
      <c r="K799" s="4" t="s">
        <v>278</v>
      </c>
      <c r="L799" s="4">
        <v>0</v>
      </c>
      <c r="M799" s="4" t="s">
        <v>2937</v>
      </c>
      <c r="N799" s="11" t="s">
        <v>2933</v>
      </c>
      <c r="R799" t="s">
        <v>2938</v>
      </c>
      <c r="T799" t="s">
        <v>1296</v>
      </c>
    </row>
    <row r="800" spans="1:20">
      <c r="A800" t="s">
        <v>2932</v>
      </c>
      <c r="B800" t="s">
        <v>1291</v>
      </c>
      <c r="C800" t="s">
        <v>74</v>
      </c>
      <c r="D800" s="39" t="s">
        <v>1335</v>
      </c>
      <c r="E800" s="11">
        <f t="shared" si="49"/>
        <v>5</v>
      </c>
      <c r="F800" s="4">
        <f t="shared" si="50"/>
        <v>2004</v>
      </c>
      <c r="G800" t="s">
        <v>21</v>
      </c>
      <c r="H800" s="4">
        <v>11.7</v>
      </c>
      <c r="I800" s="4" t="str">
        <f t="shared" si="51"/>
        <v>k</v>
      </c>
      <c r="J800" s="4">
        <v>25.1</v>
      </c>
      <c r="K800" s="4" t="s">
        <v>278</v>
      </c>
      <c r="L800" s="4">
        <v>0</v>
      </c>
      <c r="M800" s="4" t="s">
        <v>2939</v>
      </c>
      <c r="N800" s="11" t="s">
        <v>2933</v>
      </c>
      <c r="R800" t="s">
        <v>1722</v>
      </c>
      <c r="T800" t="s">
        <v>1296</v>
      </c>
    </row>
    <row r="801" spans="1:20">
      <c r="A801" t="s">
        <v>2932</v>
      </c>
      <c r="B801" t="s">
        <v>1291</v>
      </c>
      <c r="C801" t="s">
        <v>74</v>
      </c>
      <c r="D801" s="39" t="s">
        <v>1310</v>
      </c>
      <c r="E801" s="11">
        <f t="shared" si="49"/>
        <v>5</v>
      </c>
      <c r="F801" s="4">
        <f t="shared" si="50"/>
        <v>2005</v>
      </c>
      <c r="G801" t="s">
        <v>21</v>
      </c>
      <c r="H801" s="4">
        <v>12.7</v>
      </c>
      <c r="I801" s="4" t="str">
        <f t="shared" si="51"/>
        <v>k</v>
      </c>
      <c r="J801" s="4">
        <v>26.3</v>
      </c>
      <c r="K801" s="4" t="s">
        <v>870</v>
      </c>
      <c r="L801" s="4">
        <v>0</v>
      </c>
      <c r="M801" s="4" t="s">
        <v>2940</v>
      </c>
      <c r="N801" s="11" t="s">
        <v>2933</v>
      </c>
      <c r="R801" t="s">
        <v>2941</v>
      </c>
      <c r="T801" t="s">
        <v>1296</v>
      </c>
    </row>
    <row r="802" spans="1:20">
      <c r="A802" t="s">
        <v>2932</v>
      </c>
      <c r="B802" t="s">
        <v>1291</v>
      </c>
      <c r="C802" t="s">
        <v>74</v>
      </c>
      <c r="D802" s="39" t="s">
        <v>1663</v>
      </c>
      <c r="E802" s="11">
        <f t="shared" si="49"/>
        <v>5</v>
      </c>
      <c r="F802" s="4">
        <f t="shared" si="50"/>
        <v>2009</v>
      </c>
      <c r="G802" t="s">
        <v>21</v>
      </c>
      <c r="H802" s="4">
        <v>16.7</v>
      </c>
      <c r="I802" s="4" t="str">
        <f t="shared" si="51"/>
        <v>k</v>
      </c>
      <c r="J802" s="4">
        <v>27.5</v>
      </c>
      <c r="K802" s="4" t="s">
        <v>312</v>
      </c>
      <c r="L802" s="4">
        <v>0</v>
      </c>
      <c r="M802" s="4" t="s">
        <v>1726</v>
      </c>
      <c r="N802" s="11" t="s">
        <v>2933</v>
      </c>
      <c r="R802" t="s">
        <v>1662</v>
      </c>
      <c r="T802" t="s">
        <v>1296</v>
      </c>
    </row>
    <row r="803" spans="1:20">
      <c r="A803" t="s">
        <v>2942</v>
      </c>
      <c r="B803" t="s">
        <v>1291</v>
      </c>
      <c r="C803" t="s">
        <v>20</v>
      </c>
      <c r="D803" s="39" t="s">
        <v>2900</v>
      </c>
      <c r="E803" s="11">
        <f t="shared" si="49"/>
        <v>6</v>
      </c>
      <c r="F803" s="4">
        <f t="shared" si="50"/>
        <v>2002</v>
      </c>
      <c r="G803" t="s">
        <v>21</v>
      </c>
      <c r="H803" s="4">
        <v>11.8</v>
      </c>
      <c r="I803" s="4" t="str">
        <f t="shared" si="51"/>
        <v>k</v>
      </c>
      <c r="J803" s="4">
        <v>26.2</v>
      </c>
      <c r="L803" s="4">
        <v>0</v>
      </c>
      <c r="M803" s="4" t="s">
        <v>1427</v>
      </c>
      <c r="N803" s="11" t="s">
        <v>2943</v>
      </c>
      <c r="R803" t="s">
        <v>2944</v>
      </c>
      <c r="T803" t="s">
        <v>1296</v>
      </c>
    </row>
    <row r="804" spans="1:20">
      <c r="A804" t="s">
        <v>2942</v>
      </c>
      <c r="B804" t="s">
        <v>1291</v>
      </c>
      <c r="C804" t="s">
        <v>74</v>
      </c>
      <c r="D804" s="39" t="s">
        <v>2575</v>
      </c>
      <c r="E804" s="11">
        <f t="shared" si="49"/>
        <v>5</v>
      </c>
      <c r="F804" s="4">
        <f t="shared" si="50"/>
        <v>2008</v>
      </c>
      <c r="G804" t="s">
        <v>21</v>
      </c>
      <c r="H804" s="4">
        <v>17.7</v>
      </c>
      <c r="I804" s="4" t="str">
        <f t="shared" si="51"/>
        <v>k</v>
      </c>
      <c r="J804" s="4">
        <v>28</v>
      </c>
      <c r="K804" s="4">
        <v>27.5</v>
      </c>
      <c r="L804" s="4">
        <v>1.1000000000000001</v>
      </c>
      <c r="M804" s="4" t="s">
        <v>2945</v>
      </c>
      <c r="N804" s="11" t="s">
        <v>2943</v>
      </c>
      <c r="R804" t="s">
        <v>2946</v>
      </c>
      <c r="T804" t="s">
        <v>1296</v>
      </c>
    </row>
    <row r="805" spans="1:20">
      <c r="A805" t="s">
        <v>2942</v>
      </c>
      <c r="B805" t="s">
        <v>1291</v>
      </c>
      <c r="C805" t="s">
        <v>74</v>
      </c>
      <c r="D805" s="39" t="s">
        <v>1586</v>
      </c>
      <c r="E805" s="11">
        <f t="shared" si="49"/>
        <v>5</v>
      </c>
      <c r="F805" s="4">
        <f t="shared" si="50"/>
        <v>2013</v>
      </c>
      <c r="G805" t="s">
        <v>21</v>
      </c>
      <c r="H805" s="4">
        <v>22.7</v>
      </c>
      <c r="I805" s="4" t="str">
        <f t="shared" si="51"/>
        <v>k</v>
      </c>
      <c r="J805" s="4">
        <v>30</v>
      </c>
      <c r="K805" s="4">
        <v>31.1</v>
      </c>
      <c r="L805" s="4">
        <v>0</v>
      </c>
      <c r="M805" s="4" t="s">
        <v>1659</v>
      </c>
      <c r="N805" s="11" t="s">
        <v>2943</v>
      </c>
      <c r="R805" t="s">
        <v>2947</v>
      </c>
      <c r="T805" t="s">
        <v>1296</v>
      </c>
    </row>
    <row r="806" spans="1:20">
      <c r="A806" t="s">
        <v>2948</v>
      </c>
      <c r="B806" t="s">
        <v>1291</v>
      </c>
      <c r="C806" t="s">
        <v>20</v>
      </c>
      <c r="D806" s="39" t="s">
        <v>1574</v>
      </c>
      <c r="E806" s="11">
        <f t="shared" si="49"/>
        <v>6</v>
      </c>
      <c r="F806" s="4">
        <f t="shared" si="50"/>
        <v>2018</v>
      </c>
      <c r="G806" t="s">
        <v>25</v>
      </c>
      <c r="I806" s="4" t="str">
        <f t="shared" si="51"/>
        <v/>
      </c>
      <c r="J806" s="4">
        <v>25.5</v>
      </c>
      <c r="K806" s="4" t="s">
        <v>127</v>
      </c>
      <c r="L806" s="4">
        <v>0</v>
      </c>
      <c r="M806" s="4" t="s">
        <v>1866</v>
      </c>
      <c r="N806" s="11" t="s">
        <v>2949</v>
      </c>
      <c r="R806" t="s">
        <v>2950</v>
      </c>
      <c r="T806" t="s">
        <v>1296</v>
      </c>
    </row>
    <row r="807" spans="1:20">
      <c r="A807" t="s">
        <v>2951</v>
      </c>
      <c r="B807" t="s">
        <v>1291</v>
      </c>
      <c r="C807" t="s">
        <v>20</v>
      </c>
      <c r="D807" s="39" t="s">
        <v>1320</v>
      </c>
      <c r="E807" s="11">
        <f t="shared" si="49"/>
        <v>3</v>
      </c>
      <c r="F807" s="4">
        <f t="shared" si="50"/>
        <v>1996</v>
      </c>
      <c r="G807" t="s">
        <v>21</v>
      </c>
      <c r="H807" s="4" t="s">
        <v>1610</v>
      </c>
      <c r="I807" s="4" t="str">
        <f t="shared" si="51"/>
        <v>k</v>
      </c>
      <c r="J807" s="4">
        <v>21.6</v>
      </c>
      <c r="K807" s="4" t="s">
        <v>789</v>
      </c>
      <c r="L807" s="4">
        <v>0</v>
      </c>
      <c r="M807" s="4" t="s">
        <v>2156</v>
      </c>
      <c r="R807" t="s">
        <v>2175</v>
      </c>
      <c r="T807" t="s">
        <v>1296</v>
      </c>
    </row>
    <row r="808" spans="1:20">
      <c r="A808" t="s">
        <v>2951</v>
      </c>
      <c r="B808" t="s">
        <v>1291</v>
      </c>
      <c r="C808" t="s">
        <v>74</v>
      </c>
      <c r="D808" s="39" t="s">
        <v>1647</v>
      </c>
      <c r="E808" s="11">
        <f t="shared" si="49"/>
        <v>3</v>
      </c>
      <c r="F808" s="4">
        <f t="shared" si="50"/>
        <v>2000</v>
      </c>
      <c r="G808" t="s">
        <v>21</v>
      </c>
      <c r="H808" s="4" t="s">
        <v>1376</v>
      </c>
      <c r="I808" s="4" t="str">
        <f t="shared" si="51"/>
        <v>k</v>
      </c>
      <c r="J808" s="4">
        <v>26.5</v>
      </c>
      <c r="K808" s="4" t="s">
        <v>278</v>
      </c>
      <c r="L808" s="4">
        <v>0</v>
      </c>
      <c r="M808" s="4" t="s">
        <v>2080</v>
      </c>
      <c r="R808" t="s">
        <v>585</v>
      </c>
      <c r="T808" t="s">
        <v>1296</v>
      </c>
    </row>
    <row r="809" spans="1:20">
      <c r="A809" t="s">
        <v>2951</v>
      </c>
      <c r="B809" t="s">
        <v>1291</v>
      </c>
      <c r="C809" t="s">
        <v>74</v>
      </c>
      <c r="D809" s="39" t="s">
        <v>1299</v>
      </c>
      <c r="E809" s="11">
        <f t="shared" si="49"/>
        <v>5</v>
      </c>
      <c r="F809" s="4">
        <f t="shared" si="50"/>
        <v>2001</v>
      </c>
      <c r="G809" t="s">
        <v>21</v>
      </c>
      <c r="H809" s="4" t="s">
        <v>717</v>
      </c>
      <c r="I809" s="4" t="str">
        <f t="shared" si="51"/>
        <v>k</v>
      </c>
      <c r="J809" s="4">
        <v>27.5</v>
      </c>
      <c r="K809" s="4" t="s">
        <v>1282</v>
      </c>
      <c r="L809" s="4">
        <v>0</v>
      </c>
      <c r="M809" s="4" t="s">
        <v>1739</v>
      </c>
      <c r="R809" t="s">
        <v>2070</v>
      </c>
      <c r="T809" t="s">
        <v>1296</v>
      </c>
    </row>
    <row r="810" spans="1:20">
      <c r="A810" t="s">
        <v>2951</v>
      </c>
      <c r="B810" t="s">
        <v>1291</v>
      </c>
      <c r="C810" t="s">
        <v>74</v>
      </c>
      <c r="D810" s="39" t="s">
        <v>1302</v>
      </c>
      <c r="E810" s="11">
        <f t="shared" si="49"/>
        <v>5</v>
      </c>
      <c r="F810" s="4">
        <f t="shared" si="50"/>
        <v>2002</v>
      </c>
      <c r="G810" t="s">
        <v>21</v>
      </c>
      <c r="H810" s="4" t="s">
        <v>712</v>
      </c>
      <c r="I810" s="4" t="str">
        <f t="shared" si="51"/>
        <v>k</v>
      </c>
      <c r="J810" s="4">
        <v>28.2</v>
      </c>
      <c r="K810" s="4" t="s">
        <v>571</v>
      </c>
      <c r="L810" s="4">
        <v>0</v>
      </c>
      <c r="M810" s="4" t="s">
        <v>2952</v>
      </c>
      <c r="R810" t="s">
        <v>2031</v>
      </c>
      <c r="T810" t="s">
        <v>1296</v>
      </c>
    </row>
    <row r="811" spans="1:20">
      <c r="A811" t="s">
        <v>2953</v>
      </c>
      <c r="B811" t="s">
        <v>1291</v>
      </c>
      <c r="C811" t="s">
        <v>20</v>
      </c>
      <c r="D811" s="39" t="s">
        <v>1302</v>
      </c>
      <c r="E811" s="11">
        <f t="shared" si="49"/>
        <v>5</v>
      </c>
      <c r="F811" s="4">
        <f t="shared" si="50"/>
        <v>2002</v>
      </c>
      <c r="G811" t="s">
        <v>25</v>
      </c>
      <c r="I811" s="4" t="str">
        <f t="shared" si="51"/>
        <v/>
      </c>
      <c r="J811" s="4">
        <v>34.5</v>
      </c>
      <c r="K811" s="4" t="s">
        <v>572</v>
      </c>
      <c r="L811" s="4">
        <v>0</v>
      </c>
      <c r="M811" s="4" t="s">
        <v>2954</v>
      </c>
      <c r="N811" s="11" t="s">
        <v>2955</v>
      </c>
      <c r="R811" t="s">
        <v>2956</v>
      </c>
      <c r="T811" t="s">
        <v>1296</v>
      </c>
    </row>
    <row r="812" spans="1:20">
      <c r="A812" t="s">
        <v>2953</v>
      </c>
      <c r="B812" t="s">
        <v>1291</v>
      </c>
      <c r="C812" t="s">
        <v>74</v>
      </c>
      <c r="D812" s="39" t="s">
        <v>1335</v>
      </c>
      <c r="E812" s="11">
        <f t="shared" si="49"/>
        <v>5</v>
      </c>
      <c r="F812" s="4">
        <f t="shared" si="50"/>
        <v>2004</v>
      </c>
      <c r="G812" t="s">
        <v>25</v>
      </c>
      <c r="I812" s="4" t="str">
        <f t="shared" si="51"/>
        <v/>
      </c>
      <c r="J812" s="4">
        <v>35.700000000000003</v>
      </c>
      <c r="K812" s="4" t="s">
        <v>914</v>
      </c>
      <c r="L812" s="4">
        <v>0</v>
      </c>
      <c r="M812" s="4" t="s">
        <v>2957</v>
      </c>
      <c r="N812" s="11" t="s">
        <v>2955</v>
      </c>
      <c r="R812" t="s">
        <v>2958</v>
      </c>
      <c r="T812" t="s">
        <v>1296</v>
      </c>
    </row>
    <row r="813" spans="1:20">
      <c r="A813" t="s">
        <v>2953</v>
      </c>
      <c r="B813" t="s">
        <v>1291</v>
      </c>
      <c r="C813" t="s">
        <v>74</v>
      </c>
      <c r="D813" s="39" t="s">
        <v>1310</v>
      </c>
      <c r="E813" s="11">
        <f t="shared" si="49"/>
        <v>5</v>
      </c>
      <c r="F813" s="4">
        <f t="shared" si="50"/>
        <v>2005</v>
      </c>
      <c r="G813" t="s">
        <v>25</v>
      </c>
      <c r="I813" s="4" t="str">
        <f t="shared" si="51"/>
        <v/>
      </c>
      <c r="J813" s="4">
        <v>36.200000000000003</v>
      </c>
      <c r="K813" s="4" t="s">
        <v>2813</v>
      </c>
      <c r="L813" s="4">
        <v>0</v>
      </c>
      <c r="M813" s="4" t="s">
        <v>2959</v>
      </c>
      <c r="N813" s="11" t="s">
        <v>2955</v>
      </c>
      <c r="R813" t="s">
        <v>2960</v>
      </c>
      <c r="T813" t="s">
        <v>1296</v>
      </c>
    </row>
    <row r="814" spans="1:20">
      <c r="A814" t="s">
        <v>2953</v>
      </c>
      <c r="B814" t="s">
        <v>1291</v>
      </c>
      <c r="C814" t="s">
        <v>74</v>
      </c>
      <c r="D814" s="39" t="s">
        <v>2126</v>
      </c>
      <c r="E814" s="11">
        <f t="shared" si="49"/>
        <v>5</v>
      </c>
      <c r="F814" s="4">
        <f t="shared" si="50"/>
        <v>2008</v>
      </c>
      <c r="G814" t="s">
        <v>25</v>
      </c>
      <c r="I814" s="4" t="str">
        <f t="shared" si="51"/>
        <v/>
      </c>
      <c r="J814" s="4">
        <v>40</v>
      </c>
      <c r="K814" s="4" t="s">
        <v>134</v>
      </c>
      <c r="L814" s="4">
        <v>0</v>
      </c>
      <c r="M814" s="4" t="s">
        <v>1627</v>
      </c>
      <c r="N814" s="11" t="s">
        <v>2955</v>
      </c>
      <c r="R814" t="s">
        <v>2961</v>
      </c>
      <c r="T814" t="s">
        <v>1296</v>
      </c>
    </row>
    <row r="815" spans="1:20">
      <c r="A815" t="s">
        <v>2962</v>
      </c>
      <c r="B815" t="s">
        <v>1291</v>
      </c>
      <c r="C815" t="s">
        <v>20</v>
      </c>
      <c r="D815" s="39" t="s">
        <v>1556</v>
      </c>
      <c r="E815" s="11">
        <f t="shared" si="49"/>
        <v>5</v>
      </c>
      <c r="F815" s="4">
        <f t="shared" si="50"/>
        <v>2010</v>
      </c>
      <c r="G815" t="s">
        <v>21</v>
      </c>
      <c r="H815" s="4" t="s">
        <v>1444</v>
      </c>
      <c r="I815" s="4" t="str">
        <f t="shared" si="51"/>
        <v>k</v>
      </c>
      <c r="J815" s="4">
        <v>14.8</v>
      </c>
      <c r="K815" s="4" t="s">
        <v>2963</v>
      </c>
      <c r="L815" s="4">
        <v>0</v>
      </c>
      <c r="M815" s="4" t="s">
        <v>2964</v>
      </c>
      <c r="N815" s="11" t="s">
        <v>2965</v>
      </c>
      <c r="R815" t="s">
        <v>2966</v>
      </c>
      <c r="T815" t="s">
        <v>1296</v>
      </c>
    </row>
    <row r="816" spans="1:20">
      <c r="A816" t="s">
        <v>2962</v>
      </c>
      <c r="B816" t="s">
        <v>1291</v>
      </c>
      <c r="C816" t="s">
        <v>74</v>
      </c>
      <c r="D816" s="39" t="s">
        <v>1396</v>
      </c>
      <c r="E816" s="11">
        <f t="shared" si="49"/>
        <v>5</v>
      </c>
      <c r="F816" s="4">
        <f t="shared" si="50"/>
        <v>2011</v>
      </c>
      <c r="G816" t="s">
        <v>21</v>
      </c>
      <c r="H816" s="4" t="s">
        <v>1452</v>
      </c>
      <c r="I816" s="4" t="str">
        <f t="shared" si="51"/>
        <v>k</v>
      </c>
      <c r="J816" s="4">
        <v>16.3</v>
      </c>
      <c r="K816" s="4" t="s">
        <v>1094</v>
      </c>
      <c r="L816" s="4">
        <v>0</v>
      </c>
      <c r="M816" s="4" t="s">
        <v>2967</v>
      </c>
      <c r="N816" s="11" t="s">
        <v>2965</v>
      </c>
      <c r="R816" t="s">
        <v>2480</v>
      </c>
      <c r="T816" t="s">
        <v>1296</v>
      </c>
    </row>
    <row r="817" spans="1:20">
      <c r="A817" t="s">
        <v>2962</v>
      </c>
      <c r="B817" t="s">
        <v>1291</v>
      </c>
      <c r="C817" t="s">
        <v>74</v>
      </c>
      <c r="D817" s="39" t="s">
        <v>1356</v>
      </c>
      <c r="E817" s="11">
        <f t="shared" si="49"/>
        <v>5</v>
      </c>
      <c r="F817" s="4">
        <f t="shared" si="50"/>
        <v>2015</v>
      </c>
      <c r="G817" t="s">
        <v>21</v>
      </c>
      <c r="H817" s="4" t="s">
        <v>682</v>
      </c>
      <c r="I817" s="4" t="str">
        <f t="shared" si="51"/>
        <v>k</v>
      </c>
      <c r="J817" s="4">
        <v>23</v>
      </c>
      <c r="K817" s="4" t="s">
        <v>1106</v>
      </c>
      <c r="L817" s="4">
        <v>0</v>
      </c>
      <c r="M817" s="4" t="s">
        <v>1876</v>
      </c>
      <c r="N817" s="11" t="s">
        <v>2965</v>
      </c>
      <c r="R817" t="s">
        <v>2968</v>
      </c>
      <c r="T817" t="s">
        <v>1296</v>
      </c>
    </row>
    <row r="818" spans="1:20">
      <c r="A818" t="s">
        <v>2962</v>
      </c>
      <c r="B818" t="s">
        <v>1291</v>
      </c>
      <c r="C818" t="s">
        <v>74</v>
      </c>
      <c r="D818" s="39" t="s">
        <v>1349</v>
      </c>
      <c r="E818" s="11">
        <f t="shared" si="49"/>
        <v>5</v>
      </c>
      <c r="F818" s="4">
        <f t="shared" si="50"/>
        <v>2016</v>
      </c>
      <c r="G818" t="s">
        <v>21</v>
      </c>
      <c r="H818" s="4" t="s">
        <v>57</v>
      </c>
      <c r="I818" s="4" t="str">
        <f t="shared" si="51"/>
        <v>k</v>
      </c>
      <c r="J818" s="4">
        <v>22.5</v>
      </c>
      <c r="K818" s="4" t="s">
        <v>240</v>
      </c>
      <c r="L818" s="4">
        <v>0</v>
      </c>
      <c r="M818" s="4" t="s">
        <v>1747</v>
      </c>
      <c r="N818" s="11" t="s">
        <v>2965</v>
      </c>
      <c r="R818" t="s">
        <v>2969</v>
      </c>
      <c r="T818" t="s">
        <v>1296</v>
      </c>
    </row>
    <row r="819" spans="1:20">
      <c r="A819" t="s">
        <v>2962</v>
      </c>
      <c r="B819" t="s">
        <v>1291</v>
      </c>
      <c r="C819" t="s">
        <v>74</v>
      </c>
      <c r="D819" s="39" t="s">
        <v>1455</v>
      </c>
      <c r="E819" s="11">
        <f t="shared" si="49"/>
        <v>5</v>
      </c>
      <c r="F819" s="4">
        <f t="shared" si="50"/>
        <v>2017</v>
      </c>
      <c r="G819" t="s">
        <v>21</v>
      </c>
      <c r="H819" s="4" t="s">
        <v>477</v>
      </c>
      <c r="I819" s="4" t="str">
        <f t="shared" si="51"/>
        <v>k</v>
      </c>
      <c r="J819" s="4">
        <v>24</v>
      </c>
      <c r="K819" s="4" t="s">
        <v>464</v>
      </c>
      <c r="L819" s="4">
        <v>0</v>
      </c>
      <c r="M819" s="4" t="s">
        <v>1857</v>
      </c>
      <c r="N819" s="11" t="s">
        <v>2965</v>
      </c>
      <c r="Q819" t="s">
        <v>2970</v>
      </c>
      <c r="R819" t="s">
        <v>2971</v>
      </c>
      <c r="T819" t="s">
        <v>1296</v>
      </c>
    </row>
    <row r="820" spans="1:20">
      <c r="A820" t="s">
        <v>2962</v>
      </c>
      <c r="B820" t="s">
        <v>1291</v>
      </c>
      <c r="C820" t="s">
        <v>74</v>
      </c>
      <c r="D820" s="39" t="s">
        <v>1412</v>
      </c>
      <c r="E820" s="11">
        <f t="shared" si="49"/>
        <v>5</v>
      </c>
      <c r="F820" s="4">
        <f t="shared" si="50"/>
        <v>2019</v>
      </c>
      <c r="G820" t="s">
        <v>21</v>
      </c>
      <c r="H820" s="4" t="s">
        <v>410</v>
      </c>
      <c r="I820" s="4" t="str">
        <f t="shared" si="51"/>
        <v>k</v>
      </c>
      <c r="J820" s="4">
        <v>26</v>
      </c>
      <c r="K820" s="4" t="s">
        <v>312</v>
      </c>
      <c r="L820" s="4">
        <v>0</v>
      </c>
      <c r="M820" s="4" t="s">
        <v>1607</v>
      </c>
      <c r="N820" s="11" t="s">
        <v>2965</v>
      </c>
      <c r="R820" t="s">
        <v>2972</v>
      </c>
      <c r="T820" t="s">
        <v>1296</v>
      </c>
    </row>
    <row r="821" spans="1:20">
      <c r="A821" t="s">
        <v>2962</v>
      </c>
      <c r="B821" s="4" t="s">
        <v>1291</v>
      </c>
      <c r="C821" s="4" t="s">
        <v>74</v>
      </c>
      <c r="D821" s="39" t="s">
        <v>1553</v>
      </c>
      <c r="E821" s="11">
        <f t="shared" si="49"/>
        <v>4</v>
      </c>
      <c r="F821" s="4">
        <f t="shared" si="50"/>
        <v>2026</v>
      </c>
      <c r="G821" s="4" t="s">
        <v>21</v>
      </c>
      <c r="H821" s="4">
        <v>18.600000000000001</v>
      </c>
      <c r="I821" s="4" t="str">
        <f t="shared" si="51"/>
        <v>k</v>
      </c>
      <c r="J821" s="4">
        <v>30.5</v>
      </c>
      <c r="K821" s="4">
        <v>37.700000000000003</v>
      </c>
      <c r="L821" s="4">
        <v>0</v>
      </c>
      <c r="M821" s="4">
        <v>1010</v>
      </c>
      <c r="N821" s="11" t="s">
        <v>2965</v>
      </c>
      <c r="R821" s="4" t="s">
        <v>1471</v>
      </c>
    </row>
    <row r="822" spans="1:20">
      <c r="A822" t="s">
        <v>2973</v>
      </c>
      <c r="B822" t="s">
        <v>1291</v>
      </c>
      <c r="C822" t="s">
        <v>20</v>
      </c>
      <c r="D822" s="39" t="s">
        <v>1561</v>
      </c>
      <c r="E822" s="11">
        <f t="shared" si="49"/>
        <v>5</v>
      </c>
      <c r="F822" s="4">
        <f t="shared" si="50"/>
        <v>2011</v>
      </c>
      <c r="G822" t="s">
        <v>103</v>
      </c>
      <c r="H822" s="4" t="s">
        <v>1536</v>
      </c>
      <c r="I822" s="4" t="str">
        <f t="shared" si="51"/>
        <v>k</v>
      </c>
      <c r="J822" s="4">
        <v>9.5</v>
      </c>
      <c r="K822" s="4" t="s">
        <v>176</v>
      </c>
      <c r="L822" s="4">
        <v>0</v>
      </c>
      <c r="M822" s="4" t="s">
        <v>1875</v>
      </c>
      <c r="R822" t="s">
        <v>2475</v>
      </c>
      <c r="T822" t="s">
        <v>1296</v>
      </c>
    </row>
    <row r="823" spans="1:20">
      <c r="A823" t="s">
        <v>2974</v>
      </c>
      <c r="B823" t="s">
        <v>1291</v>
      </c>
      <c r="C823" t="s">
        <v>20</v>
      </c>
      <c r="D823" s="39" t="s">
        <v>1556</v>
      </c>
      <c r="E823" s="11">
        <f t="shared" si="49"/>
        <v>5</v>
      </c>
      <c r="F823" s="4">
        <f t="shared" si="50"/>
        <v>2010</v>
      </c>
      <c r="G823" t="s">
        <v>25</v>
      </c>
      <c r="H823" s="4" t="s">
        <v>1452</v>
      </c>
      <c r="I823" s="4" t="str">
        <f t="shared" si="51"/>
        <v>k</v>
      </c>
      <c r="J823" s="4">
        <v>16.7</v>
      </c>
      <c r="K823" s="4" t="s">
        <v>611</v>
      </c>
      <c r="L823" s="4">
        <v>0</v>
      </c>
      <c r="M823" s="4" t="s">
        <v>2975</v>
      </c>
      <c r="N823" s="11" t="s">
        <v>2976</v>
      </c>
      <c r="R823" t="s">
        <v>2977</v>
      </c>
      <c r="T823" t="s">
        <v>1296</v>
      </c>
    </row>
    <row r="824" spans="1:20">
      <c r="A824" t="s">
        <v>2974</v>
      </c>
      <c r="B824" t="s">
        <v>1291</v>
      </c>
      <c r="C824" t="s">
        <v>74</v>
      </c>
      <c r="D824" s="39" t="s">
        <v>1435</v>
      </c>
      <c r="E824" s="11">
        <f t="shared" si="49"/>
        <v>5</v>
      </c>
      <c r="F824" s="4">
        <f t="shared" si="50"/>
        <v>2015</v>
      </c>
      <c r="G824" t="s">
        <v>25</v>
      </c>
      <c r="H824" s="4" t="s">
        <v>57</v>
      </c>
      <c r="I824" s="4" t="str">
        <f t="shared" si="51"/>
        <v>k</v>
      </c>
      <c r="J824" s="4">
        <v>25.5</v>
      </c>
      <c r="K824" s="4" t="s">
        <v>312</v>
      </c>
      <c r="L824" s="4">
        <v>0</v>
      </c>
      <c r="M824" s="4" t="s">
        <v>2978</v>
      </c>
      <c r="N824" s="11" t="s">
        <v>2976</v>
      </c>
      <c r="R824" t="s">
        <v>2979</v>
      </c>
      <c r="T824" t="s">
        <v>1296</v>
      </c>
    </row>
    <row r="825" spans="1:20">
      <c r="A825" t="s">
        <v>2974</v>
      </c>
      <c r="B825" t="s">
        <v>1291</v>
      </c>
      <c r="C825" t="s">
        <v>74</v>
      </c>
      <c r="D825" s="39" t="s">
        <v>1349</v>
      </c>
      <c r="E825" s="11">
        <f t="shared" si="49"/>
        <v>5</v>
      </c>
      <c r="F825" s="4">
        <f t="shared" si="50"/>
        <v>2016</v>
      </c>
      <c r="G825" t="s">
        <v>25</v>
      </c>
      <c r="H825" s="4" t="s">
        <v>477</v>
      </c>
      <c r="I825" s="4" t="str">
        <f t="shared" si="51"/>
        <v>k</v>
      </c>
      <c r="J825" s="4">
        <v>27</v>
      </c>
      <c r="K825" s="4" t="s">
        <v>854</v>
      </c>
      <c r="L825" s="4">
        <v>0</v>
      </c>
      <c r="M825" s="4" t="s">
        <v>1904</v>
      </c>
      <c r="N825" s="11" t="s">
        <v>2976</v>
      </c>
      <c r="R825" t="s">
        <v>2483</v>
      </c>
      <c r="T825" t="s">
        <v>1296</v>
      </c>
    </row>
    <row r="826" spans="1:20">
      <c r="A826" t="s">
        <v>2974</v>
      </c>
      <c r="B826" t="s">
        <v>1291</v>
      </c>
      <c r="C826" t="s">
        <v>74</v>
      </c>
      <c r="D826" s="39" t="s">
        <v>1574</v>
      </c>
      <c r="E826" s="11">
        <f t="shared" si="49"/>
        <v>6</v>
      </c>
      <c r="F826" s="4">
        <f t="shared" si="50"/>
        <v>2018</v>
      </c>
      <c r="G826" t="s">
        <v>25</v>
      </c>
      <c r="H826" s="4" t="s">
        <v>410</v>
      </c>
      <c r="I826" s="4" t="str">
        <f t="shared" si="51"/>
        <v>k</v>
      </c>
      <c r="J826" s="4">
        <v>30</v>
      </c>
      <c r="K826" s="4" t="s">
        <v>227</v>
      </c>
      <c r="L826" s="4">
        <v>0</v>
      </c>
      <c r="M826" s="4" t="s">
        <v>2980</v>
      </c>
      <c r="N826" s="11" t="s">
        <v>2976</v>
      </c>
      <c r="Q826" t="s">
        <v>2981</v>
      </c>
      <c r="R826" t="s">
        <v>2082</v>
      </c>
      <c r="T826" t="s">
        <v>1296</v>
      </c>
    </row>
    <row r="827" spans="1:20">
      <c r="A827" t="s">
        <v>2974</v>
      </c>
      <c r="B827" t="s">
        <v>1291</v>
      </c>
      <c r="C827" t="s">
        <v>74</v>
      </c>
      <c r="D827" s="39" t="s">
        <v>1582</v>
      </c>
      <c r="E827" s="11">
        <f t="shared" si="49"/>
        <v>5</v>
      </c>
      <c r="F827" s="4">
        <f t="shared" si="50"/>
        <v>2019</v>
      </c>
      <c r="G827" t="s">
        <v>25</v>
      </c>
      <c r="H827" s="4" t="s">
        <v>717</v>
      </c>
      <c r="I827" s="4" t="str">
        <f t="shared" si="51"/>
        <v>k</v>
      </c>
      <c r="J827" s="4">
        <v>32.5</v>
      </c>
      <c r="K827" s="4" t="s">
        <v>166</v>
      </c>
      <c r="L827" s="4">
        <v>0</v>
      </c>
      <c r="M827" s="4" t="s">
        <v>2982</v>
      </c>
      <c r="N827" s="11" t="s">
        <v>2976</v>
      </c>
      <c r="Q827" t="s">
        <v>2983</v>
      </c>
      <c r="R827" t="s">
        <v>2984</v>
      </c>
      <c r="T827" t="s">
        <v>1296</v>
      </c>
    </row>
    <row r="828" spans="1:20">
      <c r="A828" s="9" t="s">
        <v>2974</v>
      </c>
      <c r="B828" t="s">
        <v>1291</v>
      </c>
      <c r="C828" t="s">
        <v>74</v>
      </c>
      <c r="D828" s="39" t="s">
        <v>1491</v>
      </c>
      <c r="E828" s="11">
        <f t="shared" si="49"/>
        <v>4</v>
      </c>
      <c r="F828" s="4">
        <f t="shared" si="50"/>
        <v>2024</v>
      </c>
      <c r="G828" t="s">
        <v>25</v>
      </c>
      <c r="H828" s="4" t="s">
        <v>1038</v>
      </c>
      <c r="I828" s="4" t="str">
        <f t="shared" si="51"/>
        <v>k</v>
      </c>
      <c r="J828" s="4">
        <v>36.799999999999997</v>
      </c>
      <c r="K828" s="4" t="s">
        <v>300</v>
      </c>
      <c r="L828" s="4">
        <v>0</v>
      </c>
      <c r="M828" s="4" t="s">
        <v>2985</v>
      </c>
      <c r="N828" s="11" t="s">
        <v>2976</v>
      </c>
      <c r="Q828" t="s">
        <v>2986</v>
      </c>
      <c r="R828" t="s">
        <v>2987</v>
      </c>
    </row>
    <row r="829" spans="1:20">
      <c r="A829" t="s">
        <v>2974</v>
      </c>
      <c r="B829" s="4" t="s">
        <v>1291</v>
      </c>
      <c r="C829" s="4" t="s">
        <v>74</v>
      </c>
      <c r="D829" s="39" t="s">
        <v>1793</v>
      </c>
      <c r="E829" s="11">
        <f t="shared" si="49"/>
        <v>4</v>
      </c>
      <c r="F829" s="4">
        <f t="shared" si="50"/>
        <v>2026</v>
      </c>
      <c r="G829" s="4" t="s">
        <v>25</v>
      </c>
      <c r="H829" s="4">
        <v>19.600000000000001</v>
      </c>
      <c r="I829" s="4" t="str">
        <f t="shared" ref="I829:I860" si="52">IF(ISBLANK(H829), "", "k")</f>
        <v>k</v>
      </c>
      <c r="J829" s="4">
        <v>38.200000000000003</v>
      </c>
      <c r="K829" s="4">
        <v>48.2</v>
      </c>
      <c r="L829" s="4">
        <v>0</v>
      </c>
      <c r="M829" s="4">
        <v>2520</v>
      </c>
      <c r="N829" s="11" t="s">
        <v>2976</v>
      </c>
      <c r="R829" s="4" t="s">
        <v>2988</v>
      </c>
    </row>
    <row r="830" spans="1:20">
      <c r="A830" t="s">
        <v>2989</v>
      </c>
      <c r="B830" t="s">
        <v>1291</v>
      </c>
      <c r="C830" t="s">
        <v>20</v>
      </c>
      <c r="D830" s="39" t="s">
        <v>2199</v>
      </c>
      <c r="E830" s="11">
        <f t="shared" si="49"/>
        <v>5</v>
      </c>
      <c r="F830" s="4">
        <f t="shared" si="50"/>
        <v>2011</v>
      </c>
      <c r="G830" t="s">
        <v>25</v>
      </c>
      <c r="I830" s="4" t="str">
        <f t="shared" si="52"/>
        <v/>
      </c>
      <c r="J830" s="4">
        <v>28.5</v>
      </c>
      <c r="K830" s="4" t="s">
        <v>674</v>
      </c>
      <c r="L830" s="4">
        <v>0</v>
      </c>
      <c r="M830" s="4" t="s">
        <v>2990</v>
      </c>
      <c r="N830" s="11" t="s">
        <v>2991</v>
      </c>
      <c r="O830" t="s">
        <v>2992</v>
      </c>
      <c r="R830" t="s">
        <v>2993</v>
      </c>
      <c r="T830" t="s">
        <v>1296</v>
      </c>
    </row>
    <row r="831" spans="1:20">
      <c r="A831" t="s">
        <v>2989</v>
      </c>
      <c r="B831" t="s">
        <v>1291</v>
      </c>
      <c r="C831" t="s">
        <v>74</v>
      </c>
      <c r="D831" s="39" t="s">
        <v>839</v>
      </c>
      <c r="E831" s="11">
        <f t="shared" si="49"/>
        <v>5</v>
      </c>
      <c r="F831" s="4">
        <f t="shared" si="50"/>
        <v>2016</v>
      </c>
      <c r="G831" t="s">
        <v>25</v>
      </c>
      <c r="I831" s="4" t="str">
        <f t="shared" si="52"/>
        <v/>
      </c>
      <c r="J831" s="4">
        <v>32.1</v>
      </c>
      <c r="K831" s="4" t="s">
        <v>36</v>
      </c>
      <c r="L831" s="4">
        <v>0</v>
      </c>
      <c r="M831" s="4" t="s">
        <v>2110</v>
      </c>
      <c r="N831" s="11" t="s">
        <v>2991</v>
      </c>
      <c r="O831" t="s">
        <v>2992</v>
      </c>
      <c r="R831" t="s">
        <v>2994</v>
      </c>
      <c r="T831" t="s">
        <v>1296</v>
      </c>
    </row>
    <row r="832" spans="1:20">
      <c r="A832" t="s">
        <v>2989</v>
      </c>
      <c r="B832" t="s">
        <v>1291</v>
      </c>
      <c r="C832" t="s">
        <v>74</v>
      </c>
      <c r="D832" s="39" t="s">
        <v>1352</v>
      </c>
      <c r="E832" s="11">
        <f t="shared" si="49"/>
        <v>5</v>
      </c>
      <c r="F832" s="4">
        <f t="shared" si="50"/>
        <v>2017</v>
      </c>
      <c r="G832" t="s">
        <v>25</v>
      </c>
      <c r="I832" s="4" t="str">
        <f t="shared" si="52"/>
        <v/>
      </c>
      <c r="J832" s="4">
        <v>32.299999999999997</v>
      </c>
      <c r="K832" s="4">
        <v>37.299999999999997</v>
      </c>
      <c r="L832" s="4">
        <v>0</v>
      </c>
      <c r="M832" s="4" t="s">
        <v>2374</v>
      </c>
      <c r="N832" s="11" t="s">
        <v>2991</v>
      </c>
      <c r="O832" t="s">
        <v>2992</v>
      </c>
      <c r="R832" t="s">
        <v>2995</v>
      </c>
      <c r="T832" t="s">
        <v>1296</v>
      </c>
    </row>
    <row r="833" spans="1:20">
      <c r="A833" t="s">
        <v>2989</v>
      </c>
      <c r="B833" t="s">
        <v>1291</v>
      </c>
      <c r="C833" t="s">
        <v>74</v>
      </c>
      <c r="D833" s="39" t="s">
        <v>2803</v>
      </c>
      <c r="E833" s="11">
        <f t="shared" si="49"/>
        <v>4</v>
      </c>
      <c r="F833" s="4">
        <f t="shared" si="50"/>
        <v>2024</v>
      </c>
      <c r="G833" t="s">
        <v>21</v>
      </c>
      <c r="I833" s="4" t="str">
        <f t="shared" si="52"/>
        <v/>
      </c>
      <c r="J833" s="4">
        <v>36.4</v>
      </c>
      <c r="K833" s="4" t="s">
        <v>307</v>
      </c>
      <c r="L833" s="4">
        <v>0</v>
      </c>
      <c r="M833" s="4" t="s">
        <v>2996</v>
      </c>
      <c r="N833" s="11" t="s">
        <v>2991</v>
      </c>
      <c r="O833" t="s">
        <v>2992</v>
      </c>
      <c r="Q833" t="s">
        <v>2997</v>
      </c>
      <c r="R833" t="s">
        <v>2998</v>
      </c>
    </row>
    <row r="834" spans="1:20">
      <c r="A834" t="s">
        <v>2989</v>
      </c>
      <c r="B834" s="4" t="s">
        <v>1291</v>
      </c>
      <c r="C834" s="4" t="s">
        <v>74</v>
      </c>
      <c r="D834" s="39" t="s">
        <v>1793</v>
      </c>
      <c r="E834" s="11">
        <f t="shared" si="49"/>
        <v>4</v>
      </c>
      <c r="F834" s="4">
        <f t="shared" si="50"/>
        <v>2026</v>
      </c>
      <c r="G834" s="4" t="s">
        <v>21</v>
      </c>
      <c r="I834" s="4" t="str">
        <f t="shared" si="52"/>
        <v/>
      </c>
      <c r="J834" s="4">
        <v>36.299999999999997</v>
      </c>
      <c r="K834" s="4">
        <v>40.1</v>
      </c>
      <c r="L834" s="4">
        <v>0</v>
      </c>
      <c r="M834" s="4">
        <v>2140</v>
      </c>
      <c r="N834" s="11" t="s">
        <v>2991</v>
      </c>
      <c r="O834" t="s">
        <v>2992</v>
      </c>
      <c r="R834" s="4" t="s">
        <v>2999</v>
      </c>
    </row>
    <row r="835" spans="1:20">
      <c r="A835" t="s">
        <v>2989</v>
      </c>
      <c r="B835" s="4" t="s">
        <v>1291</v>
      </c>
      <c r="C835" s="4" t="s">
        <v>74</v>
      </c>
      <c r="D835" s="39" t="s">
        <v>1793</v>
      </c>
      <c r="E835" s="11">
        <f t="shared" si="49"/>
        <v>4</v>
      </c>
      <c r="F835" s="4">
        <f t="shared" si="50"/>
        <v>2026</v>
      </c>
      <c r="G835" s="4" t="s">
        <v>21</v>
      </c>
      <c r="I835" s="4" t="str">
        <f t="shared" si="52"/>
        <v/>
      </c>
      <c r="J835" s="4">
        <v>37</v>
      </c>
      <c r="K835" s="4">
        <v>44.1</v>
      </c>
      <c r="L835" s="4">
        <v>0</v>
      </c>
      <c r="M835" s="4">
        <v>2003</v>
      </c>
      <c r="N835" s="11" t="s">
        <v>2991</v>
      </c>
      <c r="O835" t="s">
        <v>2992</v>
      </c>
      <c r="R835" s="4" t="s">
        <v>1471</v>
      </c>
    </row>
    <row r="836" spans="1:20">
      <c r="A836" t="s">
        <v>3000</v>
      </c>
      <c r="B836" t="s">
        <v>1291</v>
      </c>
      <c r="C836" t="s">
        <v>20</v>
      </c>
      <c r="D836" s="39" t="s">
        <v>1531</v>
      </c>
      <c r="E836" s="11">
        <f t="shared" si="49"/>
        <v>5</v>
      </c>
      <c r="F836" s="4">
        <f t="shared" si="50"/>
        <v>2013</v>
      </c>
      <c r="G836" t="s">
        <v>25</v>
      </c>
      <c r="I836" s="4" t="str">
        <f t="shared" si="52"/>
        <v/>
      </c>
      <c r="J836" s="4">
        <v>23.8</v>
      </c>
      <c r="K836" s="4" t="s">
        <v>988</v>
      </c>
      <c r="L836" s="4">
        <v>0</v>
      </c>
      <c r="M836" s="4" t="s">
        <v>2493</v>
      </c>
      <c r="N836" s="11" t="s">
        <v>3001</v>
      </c>
      <c r="R836" t="s">
        <v>3002</v>
      </c>
      <c r="T836" t="s">
        <v>1296</v>
      </c>
    </row>
    <row r="837" spans="1:20">
      <c r="A837" t="s">
        <v>3000</v>
      </c>
      <c r="B837" t="s">
        <v>1291</v>
      </c>
      <c r="C837" t="s">
        <v>74</v>
      </c>
      <c r="D837" s="39" t="s">
        <v>1574</v>
      </c>
      <c r="E837" s="11">
        <f t="shared" si="49"/>
        <v>6</v>
      </c>
      <c r="F837" s="4">
        <f t="shared" si="50"/>
        <v>2018</v>
      </c>
      <c r="G837" t="s">
        <v>25</v>
      </c>
      <c r="I837" s="4" t="str">
        <f t="shared" si="52"/>
        <v/>
      </c>
      <c r="J837" s="4">
        <v>28.7</v>
      </c>
      <c r="K837" s="4" t="s">
        <v>642</v>
      </c>
      <c r="L837" s="4">
        <v>0</v>
      </c>
      <c r="M837" s="4" t="s">
        <v>2607</v>
      </c>
      <c r="N837" s="11" t="s">
        <v>3001</v>
      </c>
      <c r="Q837" t="s">
        <v>3003</v>
      </c>
      <c r="R837" t="s">
        <v>3004</v>
      </c>
      <c r="T837" t="s">
        <v>1296</v>
      </c>
    </row>
    <row r="838" spans="1:20">
      <c r="A838" t="s">
        <v>3005</v>
      </c>
      <c r="B838" t="s">
        <v>1291</v>
      </c>
      <c r="C838" t="s">
        <v>20</v>
      </c>
      <c r="D838" s="39" t="s">
        <v>1535</v>
      </c>
      <c r="E838" s="11">
        <f t="shared" si="49"/>
        <v>5</v>
      </c>
      <c r="F838" s="4">
        <f t="shared" si="50"/>
        <v>2010</v>
      </c>
      <c r="G838" t="s">
        <v>21</v>
      </c>
      <c r="H838" s="4" t="s">
        <v>1452</v>
      </c>
      <c r="I838" s="4" t="str">
        <f t="shared" si="52"/>
        <v>k</v>
      </c>
      <c r="J838" s="4">
        <v>16.899999999999999</v>
      </c>
      <c r="K838" s="4" t="s">
        <v>746</v>
      </c>
      <c r="L838" s="4">
        <v>0</v>
      </c>
      <c r="M838" s="4" t="s">
        <v>3006</v>
      </c>
      <c r="N838" s="11" t="s">
        <v>3007</v>
      </c>
      <c r="R838" t="s">
        <v>3008</v>
      </c>
      <c r="T838" t="s">
        <v>1296</v>
      </c>
    </row>
    <row r="839" spans="1:20">
      <c r="A839" t="s">
        <v>3005</v>
      </c>
      <c r="B839" t="s">
        <v>1291</v>
      </c>
      <c r="C839" t="s">
        <v>74</v>
      </c>
      <c r="D839" s="39" t="s">
        <v>1342</v>
      </c>
      <c r="E839" s="11">
        <f t="shared" si="49"/>
        <v>5</v>
      </c>
      <c r="F839" s="4">
        <f t="shared" si="50"/>
        <v>2013</v>
      </c>
      <c r="G839" t="s">
        <v>21</v>
      </c>
      <c r="H839" s="4" t="s">
        <v>482</v>
      </c>
      <c r="I839" s="4" t="str">
        <f t="shared" si="52"/>
        <v>k</v>
      </c>
      <c r="J839" s="4">
        <v>21.2</v>
      </c>
      <c r="K839" s="4" t="s">
        <v>172</v>
      </c>
      <c r="L839" s="4">
        <v>0</v>
      </c>
      <c r="M839" s="4" t="s">
        <v>3009</v>
      </c>
      <c r="N839" s="11" t="s">
        <v>3007</v>
      </c>
      <c r="R839" t="s">
        <v>3010</v>
      </c>
      <c r="T839" t="s">
        <v>1296</v>
      </c>
    </row>
    <row r="840" spans="1:20">
      <c r="A840" t="s">
        <v>3005</v>
      </c>
      <c r="B840" t="s">
        <v>1291</v>
      </c>
      <c r="C840" t="s">
        <v>74</v>
      </c>
      <c r="D840" s="39" t="s">
        <v>1402</v>
      </c>
      <c r="E840" s="11">
        <f t="shared" si="49"/>
        <v>5</v>
      </c>
      <c r="F840" s="4">
        <f t="shared" si="50"/>
        <v>2015</v>
      </c>
      <c r="G840" t="s">
        <v>21</v>
      </c>
      <c r="H840" s="4" t="s">
        <v>57</v>
      </c>
      <c r="I840" s="4" t="str">
        <f t="shared" si="52"/>
        <v>k</v>
      </c>
      <c r="J840" s="4">
        <v>23.3</v>
      </c>
      <c r="K840" s="4" t="s">
        <v>303</v>
      </c>
      <c r="L840" s="4">
        <v>0</v>
      </c>
      <c r="M840" s="4" t="s">
        <v>2041</v>
      </c>
      <c r="N840" s="11" t="s">
        <v>3007</v>
      </c>
      <c r="R840" t="s">
        <v>3011</v>
      </c>
      <c r="T840" t="s">
        <v>1296</v>
      </c>
    </row>
    <row r="841" spans="1:20">
      <c r="A841" t="s">
        <v>3005</v>
      </c>
      <c r="B841" t="s">
        <v>1291</v>
      </c>
      <c r="C841" t="s">
        <v>74</v>
      </c>
      <c r="D841" s="39" t="s">
        <v>839</v>
      </c>
      <c r="E841" s="11">
        <f t="shared" si="49"/>
        <v>5</v>
      </c>
      <c r="F841" s="4">
        <f t="shared" si="50"/>
        <v>2016</v>
      </c>
      <c r="G841" t="s">
        <v>21</v>
      </c>
      <c r="H841" s="4" t="s">
        <v>477</v>
      </c>
      <c r="I841" s="4" t="str">
        <f t="shared" si="52"/>
        <v>k</v>
      </c>
      <c r="J841" s="4">
        <v>24</v>
      </c>
      <c r="K841" s="4" t="s">
        <v>199</v>
      </c>
      <c r="L841" s="4">
        <v>0</v>
      </c>
      <c r="M841" s="4" t="s">
        <v>1969</v>
      </c>
      <c r="N841" s="11" t="s">
        <v>3007</v>
      </c>
      <c r="R841" t="s">
        <v>3012</v>
      </c>
      <c r="T841" t="s">
        <v>1296</v>
      </c>
    </row>
    <row r="842" spans="1:20">
      <c r="A842" t="s">
        <v>3005</v>
      </c>
      <c r="B842" s="4" t="s">
        <v>1291</v>
      </c>
      <c r="C842" s="17" t="s">
        <v>74</v>
      </c>
      <c r="D842" s="39" t="s">
        <v>1480</v>
      </c>
      <c r="E842" s="11">
        <f t="shared" si="49"/>
        <v>4</v>
      </c>
      <c r="F842" s="4">
        <f t="shared" si="50"/>
        <v>2026</v>
      </c>
      <c r="G842" s="4" t="s">
        <v>21</v>
      </c>
      <c r="H842" s="4">
        <v>19.600000000000001</v>
      </c>
      <c r="I842" s="4" t="str">
        <f t="shared" si="52"/>
        <v>k</v>
      </c>
      <c r="J842" s="4">
        <v>27.2</v>
      </c>
      <c r="K842" s="4">
        <v>35.1</v>
      </c>
      <c r="L842" s="4">
        <v>0</v>
      </c>
      <c r="M842" s="4">
        <v>675</v>
      </c>
      <c r="N842" s="11" t="s">
        <v>3007</v>
      </c>
      <c r="R842" s="4" t="s">
        <v>2102</v>
      </c>
    </row>
    <row r="843" spans="1:20">
      <c r="A843" t="s">
        <v>3013</v>
      </c>
      <c r="B843" t="s">
        <v>1291</v>
      </c>
      <c r="C843" t="s">
        <v>20</v>
      </c>
      <c r="D843" s="39" t="s">
        <v>2199</v>
      </c>
      <c r="E843" s="11">
        <f t="shared" si="49"/>
        <v>5</v>
      </c>
      <c r="F843" s="4">
        <f t="shared" si="50"/>
        <v>2011</v>
      </c>
      <c r="G843" t="s">
        <v>103</v>
      </c>
      <c r="H843" s="4" t="s">
        <v>654</v>
      </c>
      <c r="I843" s="4" t="str">
        <f t="shared" si="52"/>
        <v>k</v>
      </c>
      <c r="J843" s="4">
        <v>18.899999999999999</v>
      </c>
      <c r="K843" s="4" t="s">
        <v>661</v>
      </c>
      <c r="L843" s="4">
        <v>0</v>
      </c>
      <c r="M843" s="4" t="s">
        <v>1894</v>
      </c>
      <c r="N843" s="11" t="s">
        <v>3014</v>
      </c>
      <c r="R843" t="s">
        <v>3015</v>
      </c>
      <c r="T843" t="s">
        <v>1296</v>
      </c>
    </row>
    <row r="844" spans="1:20">
      <c r="A844" t="s">
        <v>3013</v>
      </c>
      <c r="B844" t="s">
        <v>1291</v>
      </c>
      <c r="C844" t="s">
        <v>74</v>
      </c>
      <c r="D844" s="39" t="s">
        <v>1104</v>
      </c>
      <c r="E844" s="11">
        <f t="shared" si="49"/>
        <v>5</v>
      </c>
      <c r="F844" s="4">
        <f t="shared" si="50"/>
        <v>2017</v>
      </c>
      <c r="G844" t="s">
        <v>21</v>
      </c>
      <c r="H844" s="4" t="s">
        <v>410</v>
      </c>
      <c r="I844" s="4" t="str">
        <f t="shared" si="52"/>
        <v>k</v>
      </c>
      <c r="J844" s="4">
        <v>25</v>
      </c>
      <c r="K844" s="4" t="s">
        <v>497</v>
      </c>
      <c r="L844" s="4">
        <v>0</v>
      </c>
      <c r="M844" s="4" t="s">
        <v>1381</v>
      </c>
      <c r="N844" s="11" t="s">
        <v>3014</v>
      </c>
      <c r="R844" t="s">
        <v>3016</v>
      </c>
      <c r="T844" t="s">
        <v>1296</v>
      </c>
    </row>
    <row r="845" spans="1:20">
      <c r="A845" t="s">
        <v>3013</v>
      </c>
      <c r="B845" t="s">
        <v>1291</v>
      </c>
      <c r="C845" t="s">
        <v>74</v>
      </c>
      <c r="D845" s="39" t="s">
        <v>1412</v>
      </c>
      <c r="E845" s="11">
        <f t="shared" si="49"/>
        <v>5</v>
      </c>
      <c r="F845" s="4">
        <f t="shared" si="50"/>
        <v>2019</v>
      </c>
      <c r="G845" t="s">
        <v>21</v>
      </c>
      <c r="H845" s="4" t="s">
        <v>712</v>
      </c>
      <c r="I845" s="4" t="str">
        <f t="shared" si="52"/>
        <v>k</v>
      </c>
      <c r="J845" s="4">
        <v>27</v>
      </c>
      <c r="K845" s="4" t="s">
        <v>433</v>
      </c>
      <c r="L845" s="4">
        <v>0</v>
      </c>
      <c r="M845" s="4" t="s">
        <v>1430</v>
      </c>
      <c r="N845" s="11" t="s">
        <v>3014</v>
      </c>
      <c r="Q845" t="s">
        <v>3017</v>
      </c>
      <c r="R845" t="s">
        <v>3018</v>
      </c>
      <c r="T845" t="s">
        <v>1296</v>
      </c>
    </row>
    <row r="846" spans="1:20">
      <c r="A846" t="s">
        <v>3013</v>
      </c>
      <c r="B846" t="s">
        <v>1291</v>
      </c>
      <c r="C846" t="s">
        <v>74</v>
      </c>
      <c r="D846" s="39" t="s">
        <v>1260</v>
      </c>
      <c r="E846" s="11">
        <f t="shared" si="49"/>
        <v>5</v>
      </c>
      <c r="F846" s="4">
        <f t="shared" si="50"/>
        <v>2024</v>
      </c>
      <c r="G846" t="s">
        <v>21</v>
      </c>
      <c r="H846" s="4" t="s">
        <v>1046</v>
      </c>
      <c r="I846" s="4" t="str">
        <f t="shared" si="52"/>
        <v>k</v>
      </c>
      <c r="J846" s="4">
        <v>28.9</v>
      </c>
      <c r="K846" s="4" t="s">
        <v>1072</v>
      </c>
      <c r="L846" s="4">
        <v>0</v>
      </c>
      <c r="M846" s="4" t="s">
        <v>2236</v>
      </c>
      <c r="N846" s="11" t="s">
        <v>3014</v>
      </c>
      <c r="R846" t="s">
        <v>3019</v>
      </c>
    </row>
    <row r="847" spans="1:20">
      <c r="A847" t="s">
        <v>3013</v>
      </c>
      <c r="B847" s="4" t="s">
        <v>1291</v>
      </c>
      <c r="C847" s="4" t="s">
        <v>74</v>
      </c>
      <c r="D847" s="39" t="s">
        <v>1553</v>
      </c>
      <c r="E847" s="11">
        <f t="shared" si="49"/>
        <v>4</v>
      </c>
      <c r="F847" s="4">
        <f t="shared" si="50"/>
        <v>2026</v>
      </c>
      <c r="G847" s="4" t="s">
        <v>21</v>
      </c>
      <c r="H847" s="4">
        <v>20.6</v>
      </c>
      <c r="I847" s="4" t="str">
        <f t="shared" si="52"/>
        <v>k</v>
      </c>
      <c r="J847" s="4">
        <v>28.6</v>
      </c>
      <c r="K847" s="4">
        <v>36.5</v>
      </c>
      <c r="L847" s="4">
        <v>0</v>
      </c>
      <c r="M847" s="4">
        <v>845</v>
      </c>
      <c r="N847" s="11" t="s">
        <v>3014</v>
      </c>
      <c r="R847" s="4" t="s">
        <v>1471</v>
      </c>
    </row>
    <row r="848" spans="1:20">
      <c r="A848" t="s">
        <v>3020</v>
      </c>
      <c r="B848" t="s">
        <v>1291</v>
      </c>
      <c r="C848" t="s">
        <v>20</v>
      </c>
      <c r="D848" s="39" t="s">
        <v>1535</v>
      </c>
      <c r="E848" s="11">
        <f t="shared" si="49"/>
        <v>5</v>
      </c>
      <c r="F848" s="4">
        <f t="shared" si="50"/>
        <v>2010</v>
      </c>
      <c r="G848" t="s">
        <v>25</v>
      </c>
      <c r="I848" s="4" t="str">
        <f t="shared" si="52"/>
        <v/>
      </c>
      <c r="J848" s="4">
        <v>20</v>
      </c>
      <c r="K848" s="4" t="s">
        <v>521</v>
      </c>
      <c r="L848" s="4">
        <v>0</v>
      </c>
      <c r="M848" s="4" t="s">
        <v>3021</v>
      </c>
      <c r="N848" s="11" t="s">
        <v>3022</v>
      </c>
      <c r="R848" t="s">
        <v>3023</v>
      </c>
      <c r="T848" t="s">
        <v>1296</v>
      </c>
    </row>
    <row r="849" spans="1:20">
      <c r="A849" t="s">
        <v>3020</v>
      </c>
      <c r="B849" t="s">
        <v>1291</v>
      </c>
      <c r="C849" t="s">
        <v>74</v>
      </c>
      <c r="D849" s="39" t="s">
        <v>1435</v>
      </c>
      <c r="E849" s="11">
        <f t="shared" si="49"/>
        <v>5</v>
      </c>
      <c r="F849" s="4">
        <f t="shared" si="50"/>
        <v>2015</v>
      </c>
      <c r="G849" t="s">
        <v>25</v>
      </c>
      <c r="I849" s="4" t="str">
        <f t="shared" si="52"/>
        <v/>
      </c>
      <c r="J849" s="4">
        <v>27.2</v>
      </c>
      <c r="K849" s="4" t="s">
        <v>933</v>
      </c>
      <c r="L849" s="4">
        <v>0</v>
      </c>
      <c r="M849" s="4" t="s">
        <v>2504</v>
      </c>
      <c r="N849" s="11" t="s">
        <v>3022</v>
      </c>
      <c r="R849" t="s">
        <v>3024</v>
      </c>
      <c r="T849" t="s">
        <v>1296</v>
      </c>
    </row>
    <row r="850" spans="1:20">
      <c r="A850" t="s">
        <v>3020</v>
      </c>
      <c r="B850" t="s">
        <v>1291</v>
      </c>
      <c r="C850" t="s">
        <v>74</v>
      </c>
      <c r="D850" s="39" t="s">
        <v>839</v>
      </c>
      <c r="E850" s="11">
        <f t="shared" si="49"/>
        <v>5</v>
      </c>
      <c r="F850" s="4">
        <f t="shared" si="50"/>
        <v>2016</v>
      </c>
      <c r="G850" t="s">
        <v>25</v>
      </c>
      <c r="I850" s="4" t="str">
        <f t="shared" si="52"/>
        <v/>
      </c>
      <c r="J850" s="4">
        <v>27.8</v>
      </c>
      <c r="K850" s="4" t="s">
        <v>206</v>
      </c>
      <c r="L850" s="4">
        <v>0</v>
      </c>
      <c r="M850" s="4" t="s">
        <v>3025</v>
      </c>
      <c r="N850" s="11" t="s">
        <v>3022</v>
      </c>
      <c r="R850" t="s">
        <v>3026</v>
      </c>
      <c r="T850" t="s">
        <v>1296</v>
      </c>
    </row>
    <row r="851" spans="1:20">
      <c r="A851" t="s">
        <v>3020</v>
      </c>
      <c r="B851" t="s">
        <v>1291</v>
      </c>
      <c r="C851" t="s">
        <v>74</v>
      </c>
      <c r="D851" s="39" t="s">
        <v>2079</v>
      </c>
      <c r="E851" s="11">
        <f t="shared" ref="E851:E914" si="53">MONTH(D851)</f>
        <v>6</v>
      </c>
      <c r="F851" s="4">
        <f t="shared" ref="F851:F914" si="54">YEAR(D851)</f>
        <v>2018</v>
      </c>
      <c r="G851" t="s">
        <v>25</v>
      </c>
      <c r="I851" s="4" t="str">
        <f t="shared" si="52"/>
        <v/>
      </c>
      <c r="J851" s="4">
        <v>31.7</v>
      </c>
      <c r="K851" s="4" t="s">
        <v>1397</v>
      </c>
      <c r="L851" s="4">
        <v>0</v>
      </c>
      <c r="M851" s="4" t="s">
        <v>3027</v>
      </c>
      <c r="N851" s="11" t="s">
        <v>3022</v>
      </c>
      <c r="Q851" t="s">
        <v>3028</v>
      </c>
      <c r="R851" t="s">
        <v>3029</v>
      </c>
      <c r="T851" t="s">
        <v>1296</v>
      </c>
    </row>
    <row r="852" spans="1:20">
      <c r="A852" t="s">
        <v>3020</v>
      </c>
      <c r="B852" t="s">
        <v>1291</v>
      </c>
      <c r="C852" t="s">
        <v>74</v>
      </c>
      <c r="D852" s="39" t="s">
        <v>1582</v>
      </c>
      <c r="E852" s="11">
        <f t="shared" si="53"/>
        <v>5</v>
      </c>
      <c r="F852" s="4">
        <f t="shared" si="54"/>
        <v>2019</v>
      </c>
      <c r="G852" t="s">
        <v>25</v>
      </c>
      <c r="I852" s="4" t="str">
        <f t="shared" si="52"/>
        <v/>
      </c>
      <c r="J852" s="4">
        <v>33.1</v>
      </c>
      <c r="K852" s="4" t="s">
        <v>638</v>
      </c>
      <c r="L852" s="4">
        <v>0</v>
      </c>
      <c r="M852" s="4" t="s">
        <v>3030</v>
      </c>
      <c r="N852" s="11" t="s">
        <v>3022</v>
      </c>
      <c r="Q852" t="s">
        <v>3031</v>
      </c>
      <c r="R852" t="s">
        <v>3032</v>
      </c>
      <c r="T852" t="s">
        <v>1296</v>
      </c>
    </row>
    <row r="853" spans="1:20">
      <c r="A853" t="s">
        <v>3020</v>
      </c>
      <c r="B853" t="s">
        <v>1291</v>
      </c>
      <c r="C853" t="s">
        <v>74</v>
      </c>
      <c r="D853" s="39" t="s">
        <v>1211</v>
      </c>
      <c r="E853" s="11">
        <f t="shared" si="53"/>
        <v>5</v>
      </c>
      <c r="F853" s="4">
        <f t="shared" si="54"/>
        <v>2021</v>
      </c>
      <c r="G853" t="s">
        <v>25</v>
      </c>
      <c r="I853" s="4" t="str">
        <f t="shared" si="52"/>
        <v/>
      </c>
      <c r="J853" s="4">
        <v>35.799999999999997</v>
      </c>
      <c r="K853" s="4" t="s">
        <v>2462</v>
      </c>
      <c r="L853" s="4">
        <v>0</v>
      </c>
      <c r="M853" s="4" t="s">
        <v>1327</v>
      </c>
      <c r="N853" s="11" t="s">
        <v>3022</v>
      </c>
      <c r="Q853" t="s">
        <v>3033</v>
      </c>
      <c r="R853" t="s">
        <v>3034</v>
      </c>
    </row>
    <row r="854" spans="1:20">
      <c r="A854" t="s">
        <v>3020</v>
      </c>
      <c r="B854" t="s">
        <v>1291</v>
      </c>
      <c r="C854" t="s">
        <v>74</v>
      </c>
      <c r="D854" s="39" t="s">
        <v>1491</v>
      </c>
      <c r="E854" s="11">
        <f t="shared" si="53"/>
        <v>4</v>
      </c>
      <c r="F854" s="4">
        <f t="shared" si="54"/>
        <v>2024</v>
      </c>
      <c r="G854" t="s">
        <v>25</v>
      </c>
      <c r="I854" s="4" t="str">
        <f t="shared" si="52"/>
        <v/>
      </c>
      <c r="J854" s="4">
        <v>38.799999999999997</v>
      </c>
      <c r="K854" s="4" t="s">
        <v>99</v>
      </c>
      <c r="L854" s="4">
        <v>0</v>
      </c>
      <c r="M854" s="4" t="s">
        <v>3035</v>
      </c>
      <c r="N854" s="11" t="s">
        <v>3022</v>
      </c>
      <c r="R854" t="s">
        <v>2869</v>
      </c>
    </row>
    <row r="855" spans="1:20">
      <c r="A855" t="s">
        <v>3020</v>
      </c>
      <c r="B855" s="4" t="s">
        <v>1291</v>
      </c>
      <c r="C855" s="4" t="s">
        <v>74</v>
      </c>
      <c r="D855" s="39" t="s">
        <v>1470</v>
      </c>
      <c r="E855" s="11">
        <f t="shared" si="53"/>
        <v>4</v>
      </c>
      <c r="F855" s="4">
        <f t="shared" si="54"/>
        <v>2026</v>
      </c>
      <c r="G855" s="4" t="s">
        <v>25</v>
      </c>
      <c r="H855" s="4">
        <v>21.6</v>
      </c>
      <c r="I855" s="4" t="str">
        <f t="shared" si="52"/>
        <v>k</v>
      </c>
      <c r="J855" s="4">
        <v>38.4</v>
      </c>
      <c r="K855" s="4">
        <v>46.5</v>
      </c>
      <c r="L855" s="4">
        <v>0</v>
      </c>
      <c r="M855" s="4">
        <v>2080</v>
      </c>
      <c r="N855" s="11">
        <v>7547564</v>
      </c>
      <c r="R855" s="4" t="s">
        <v>1471</v>
      </c>
    </row>
    <row r="856" spans="1:20">
      <c r="A856" t="s">
        <v>3036</v>
      </c>
      <c r="B856" t="s">
        <v>1291</v>
      </c>
      <c r="C856" t="s">
        <v>20</v>
      </c>
      <c r="D856" s="39" t="s">
        <v>2199</v>
      </c>
      <c r="E856" s="11">
        <f t="shared" si="53"/>
        <v>5</v>
      </c>
      <c r="F856" s="4">
        <f t="shared" si="54"/>
        <v>2011</v>
      </c>
      <c r="G856" t="s">
        <v>103</v>
      </c>
      <c r="H856" s="4" t="s">
        <v>1536</v>
      </c>
      <c r="I856" s="4" t="str">
        <f t="shared" si="52"/>
        <v>k</v>
      </c>
      <c r="J856" s="4">
        <v>10.1</v>
      </c>
      <c r="K856" s="4" t="s">
        <v>609</v>
      </c>
      <c r="L856" s="4">
        <v>0</v>
      </c>
      <c r="M856" s="4" t="s">
        <v>350</v>
      </c>
      <c r="R856" t="s">
        <v>2538</v>
      </c>
      <c r="T856" t="s">
        <v>1296</v>
      </c>
    </row>
    <row r="857" spans="1:20">
      <c r="A857" t="s">
        <v>3037</v>
      </c>
      <c r="B857" t="s">
        <v>1291</v>
      </c>
      <c r="C857" t="s">
        <v>20</v>
      </c>
      <c r="D857" s="39" t="s">
        <v>1432</v>
      </c>
      <c r="E857" s="11">
        <f t="shared" si="53"/>
        <v>5</v>
      </c>
      <c r="F857" s="4">
        <f t="shared" si="54"/>
        <v>2013</v>
      </c>
      <c r="G857" t="s">
        <v>25</v>
      </c>
      <c r="H857" s="4" t="s">
        <v>1456</v>
      </c>
      <c r="I857" s="4" t="str">
        <f t="shared" si="52"/>
        <v>k</v>
      </c>
      <c r="J857" s="4">
        <v>17.600000000000001</v>
      </c>
      <c r="K857" s="4" t="s">
        <v>150</v>
      </c>
      <c r="L857" s="4">
        <v>0</v>
      </c>
      <c r="M857" s="4" t="s">
        <v>3038</v>
      </c>
      <c r="N857" s="11">
        <v>8287158</v>
      </c>
      <c r="R857" t="s">
        <v>3039</v>
      </c>
      <c r="T857" t="s">
        <v>1296</v>
      </c>
    </row>
    <row r="858" spans="1:20">
      <c r="A858" t="s">
        <v>3037</v>
      </c>
      <c r="B858" t="s">
        <v>1291</v>
      </c>
      <c r="C858" t="s">
        <v>74</v>
      </c>
      <c r="D858" s="39" t="s">
        <v>859</v>
      </c>
      <c r="E858" s="11">
        <f t="shared" si="53"/>
        <v>5</v>
      </c>
      <c r="F858" s="4">
        <f t="shared" si="54"/>
        <v>2016</v>
      </c>
      <c r="G858" t="s">
        <v>25</v>
      </c>
      <c r="H858" s="4" t="s">
        <v>682</v>
      </c>
      <c r="I858" s="4" t="str">
        <f t="shared" si="52"/>
        <v>k</v>
      </c>
      <c r="J858" s="4">
        <v>19.7</v>
      </c>
      <c r="K858" s="4" t="s">
        <v>521</v>
      </c>
      <c r="L858" s="4">
        <v>0</v>
      </c>
      <c r="M858" s="4" t="s">
        <v>1870</v>
      </c>
      <c r="N858" s="11">
        <v>8287158</v>
      </c>
      <c r="R858" t="s">
        <v>3040</v>
      </c>
      <c r="T858" t="s">
        <v>1296</v>
      </c>
    </row>
    <row r="859" spans="1:20">
      <c r="A859" t="s">
        <v>3037</v>
      </c>
      <c r="B859" s="4" t="s">
        <v>1291</v>
      </c>
      <c r="C859" s="17" t="s">
        <v>74</v>
      </c>
      <c r="D859" s="39" t="s">
        <v>1480</v>
      </c>
      <c r="E859" s="11">
        <f t="shared" si="53"/>
        <v>4</v>
      </c>
      <c r="F859" s="4">
        <f t="shared" si="54"/>
        <v>2026</v>
      </c>
      <c r="G859" s="4" t="s">
        <v>25</v>
      </c>
      <c r="H859" s="4">
        <v>17.600000000000001</v>
      </c>
      <c r="I859" s="4" t="str">
        <f t="shared" si="52"/>
        <v>k</v>
      </c>
      <c r="J859" s="4">
        <v>29.7</v>
      </c>
      <c r="K859" s="4">
        <v>38.299999999999997</v>
      </c>
      <c r="L859" s="4">
        <v>0</v>
      </c>
      <c r="M859" s="4">
        <v>1220</v>
      </c>
      <c r="N859" s="11">
        <v>8287158</v>
      </c>
      <c r="R859" s="4" t="s">
        <v>3041</v>
      </c>
    </row>
    <row r="860" spans="1:20">
      <c r="A860" t="s">
        <v>3042</v>
      </c>
      <c r="B860" t="s">
        <v>1291</v>
      </c>
      <c r="C860" t="s">
        <v>20</v>
      </c>
      <c r="D860" s="39" t="s">
        <v>1349</v>
      </c>
      <c r="E860" s="11">
        <f t="shared" si="53"/>
        <v>5</v>
      </c>
      <c r="F860" s="4">
        <f t="shared" si="54"/>
        <v>2016</v>
      </c>
      <c r="G860" t="s">
        <v>103</v>
      </c>
      <c r="H860" s="4" t="s">
        <v>1536</v>
      </c>
      <c r="I860" s="4" t="str">
        <f t="shared" si="52"/>
        <v>k</v>
      </c>
      <c r="J860" s="4">
        <v>10</v>
      </c>
      <c r="K860" s="4" t="s">
        <v>3043</v>
      </c>
      <c r="L860" s="4">
        <v>0</v>
      </c>
      <c r="R860" t="s">
        <v>3044</v>
      </c>
      <c r="T860" t="s">
        <v>1296</v>
      </c>
    </row>
    <row r="861" spans="1:20">
      <c r="A861" t="s">
        <v>793</v>
      </c>
      <c r="B861" t="s">
        <v>1291</v>
      </c>
      <c r="C861" t="s">
        <v>20</v>
      </c>
      <c r="D861" s="39" t="s">
        <v>3045</v>
      </c>
      <c r="E861" s="11">
        <f t="shared" si="53"/>
        <v>3</v>
      </c>
      <c r="F861" s="4">
        <f t="shared" si="54"/>
        <v>1983</v>
      </c>
      <c r="G861" t="s">
        <v>21</v>
      </c>
      <c r="H861" s="4" t="s">
        <v>149</v>
      </c>
      <c r="I861" s="4" t="str">
        <f t="shared" ref="I861:I892" si="55">IF(ISBLANK(H861), "", "k")</f>
        <v>k</v>
      </c>
      <c r="J861" s="4">
        <v>18.420000000000002</v>
      </c>
      <c r="K861" s="4" t="s">
        <v>3046</v>
      </c>
      <c r="L861" s="4">
        <v>0</v>
      </c>
      <c r="M861" s="4" t="s">
        <v>3047</v>
      </c>
      <c r="R861" t="s">
        <v>3048</v>
      </c>
      <c r="T861" t="s">
        <v>1296</v>
      </c>
    </row>
    <row r="862" spans="1:20">
      <c r="A862" t="s">
        <v>793</v>
      </c>
      <c r="B862" t="s">
        <v>1291</v>
      </c>
      <c r="C862" t="s">
        <v>74</v>
      </c>
      <c r="D862" s="39" t="s">
        <v>1494</v>
      </c>
      <c r="E862" s="11">
        <f t="shared" si="53"/>
        <v>3</v>
      </c>
      <c r="F862" s="4">
        <f t="shared" si="54"/>
        <v>1986</v>
      </c>
      <c r="G862" t="s">
        <v>21</v>
      </c>
      <c r="H862" s="4" t="s">
        <v>1635</v>
      </c>
      <c r="I862" s="4" t="str">
        <f t="shared" si="55"/>
        <v>k</v>
      </c>
      <c r="J862" s="4">
        <v>25.72</v>
      </c>
      <c r="K862" s="4" t="s">
        <v>3049</v>
      </c>
      <c r="L862" s="4">
        <v>0</v>
      </c>
      <c r="M862" s="4" t="s">
        <v>1433</v>
      </c>
      <c r="T862" t="s">
        <v>1296</v>
      </c>
    </row>
    <row r="863" spans="1:20">
      <c r="A863" t="s">
        <v>793</v>
      </c>
      <c r="B863" t="s">
        <v>1291</v>
      </c>
      <c r="C863" t="s">
        <v>74</v>
      </c>
      <c r="D863" s="39" t="s">
        <v>2002</v>
      </c>
      <c r="E863" s="11">
        <f t="shared" si="53"/>
        <v>3</v>
      </c>
      <c r="F863" s="4">
        <f t="shared" si="54"/>
        <v>1988</v>
      </c>
      <c r="G863" t="s">
        <v>21</v>
      </c>
      <c r="H863" s="4" t="s">
        <v>1622</v>
      </c>
      <c r="I863" s="4" t="str">
        <f t="shared" si="55"/>
        <v>k</v>
      </c>
      <c r="J863" s="4">
        <v>26.67</v>
      </c>
      <c r="K863" s="4" t="s">
        <v>3050</v>
      </c>
      <c r="L863" s="4">
        <v>0</v>
      </c>
      <c r="M863" s="4" t="s">
        <v>2090</v>
      </c>
      <c r="T863" t="s">
        <v>1296</v>
      </c>
    </row>
    <row r="864" spans="1:20">
      <c r="A864" t="s">
        <v>3051</v>
      </c>
      <c r="B864" t="s">
        <v>1291</v>
      </c>
      <c r="C864" t="s">
        <v>20</v>
      </c>
      <c r="D864" s="39" t="s">
        <v>1620</v>
      </c>
      <c r="E864" s="11">
        <f t="shared" si="53"/>
        <v>3</v>
      </c>
      <c r="F864" s="4">
        <f t="shared" si="54"/>
        <v>1994</v>
      </c>
      <c r="G864" t="s">
        <v>21</v>
      </c>
      <c r="H864" s="4" t="s">
        <v>1610</v>
      </c>
      <c r="I864" s="4" t="str">
        <f t="shared" si="55"/>
        <v>k</v>
      </c>
      <c r="J864" s="4">
        <v>21.7</v>
      </c>
      <c r="K864" s="4" t="s">
        <v>836</v>
      </c>
      <c r="L864" s="4">
        <v>0</v>
      </c>
      <c r="M864" s="4" t="s">
        <v>3052</v>
      </c>
      <c r="R864" t="s">
        <v>3053</v>
      </c>
      <c r="T864" t="s">
        <v>1296</v>
      </c>
    </row>
    <row r="865" spans="1:20">
      <c r="A865" t="s">
        <v>3051</v>
      </c>
      <c r="B865" t="s">
        <v>1291</v>
      </c>
      <c r="C865" t="s">
        <v>74</v>
      </c>
      <c r="D865" s="39" t="s">
        <v>1524</v>
      </c>
      <c r="E865" s="11">
        <f t="shared" si="53"/>
        <v>3</v>
      </c>
      <c r="F865" s="4">
        <f t="shared" si="54"/>
        <v>1995</v>
      </c>
      <c r="G865" t="s">
        <v>21</v>
      </c>
      <c r="H865" s="4" t="s">
        <v>1635</v>
      </c>
      <c r="I865" s="4" t="str">
        <f t="shared" si="55"/>
        <v>k</v>
      </c>
      <c r="J865" s="4">
        <v>23</v>
      </c>
      <c r="K865" s="4" t="s">
        <v>358</v>
      </c>
      <c r="L865" s="4">
        <v>0</v>
      </c>
      <c r="M865" s="4" t="s">
        <v>1747</v>
      </c>
      <c r="T865" t="s">
        <v>1296</v>
      </c>
    </row>
    <row r="866" spans="1:20">
      <c r="A866" t="s">
        <v>3054</v>
      </c>
      <c r="B866" t="s">
        <v>1291</v>
      </c>
      <c r="C866" t="s">
        <v>20</v>
      </c>
      <c r="D866" s="39" t="s">
        <v>3055</v>
      </c>
      <c r="E866" s="11">
        <f t="shared" si="53"/>
        <v>5</v>
      </c>
      <c r="F866" s="4">
        <f t="shared" si="54"/>
        <v>2001</v>
      </c>
      <c r="G866" t="s">
        <v>25</v>
      </c>
      <c r="H866" s="4">
        <v>10.7</v>
      </c>
      <c r="I866" s="4" t="s">
        <v>35</v>
      </c>
      <c r="J866" s="4">
        <v>27.8</v>
      </c>
      <c r="K866" s="4" t="s">
        <v>800</v>
      </c>
      <c r="L866" s="4">
        <v>0</v>
      </c>
      <c r="M866" s="4" t="s">
        <v>2226</v>
      </c>
      <c r="N866" s="11" t="s">
        <v>3056</v>
      </c>
      <c r="R866" t="s">
        <v>3057</v>
      </c>
      <c r="T866" t="s">
        <v>1296</v>
      </c>
    </row>
    <row r="867" spans="1:20">
      <c r="A867" t="s">
        <v>3054</v>
      </c>
      <c r="B867" t="s">
        <v>1291</v>
      </c>
      <c r="C867" t="s">
        <v>74</v>
      </c>
      <c r="D867" s="39" t="s">
        <v>1302</v>
      </c>
      <c r="E867" s="11">
        <f t="shared" si="53"/>
        <v>5</v>
      </c>
      <c r="F867" s="4">
        <f t="shared" si="54"/>
        <v>2002</v>
      </c>
      <c r="G867" t="s">
        <v>25</v>
      </c>
      <c r="H867" s="4">
        <v>11.7</v>
      </c>
      <c r="I867" s="4" t="s">
        <v>35</v>
      </c>
      <c r="J867" s="4">
        <v>29</v>
      </c>
      <c r="K867" s="4" t="s">
        <v>1121</v>
      </c>
      <c r="L867" s="4">
        <v>0</v>
      </c>
      <c r="M867" s="4" t="s">
        <v>3058</v>
      </c>
      <c r="N867" s="11" t="s">
        <v>3056</v>
      </c>
      <c r="R867" t="s">
        <v>2031</v>
      </c>
      <c r="T867" t="s">
        <v>1296</v>
      </c>
    </row>
    <row r="868" spans="1:20">
      <c r="A868" t="s">
        <v>3054</v>
      </c>
      <c r="B868" t="s">
        <v>1291</v>
      </c>
      <c r="C868" t="s">
        <v>74</v>
      </c>
      <c r="D868" s="39" t="s">
        <v>2040</v>
      </c>
      <c r="E868" s="11">
        <f t="shared" si="53"/>
        <v>5</v>
      </c>
      <c r="F868" s="4">
        <f t="shared" si="54"/>
        <v>2003</v>
      </c>
      <c r="G868" t="s">
        <v>25</v>
      </c>
      <c r="H868" s="4">
        <v>12.7</v>
      </c>
      <c r="I868" s="4" t="s">
        <v>35</v>
      </c>
      <c r="J868" s="4">
        <v>31.6</v>
      </c>
      <c r="K868" s="4" t="s">
        <v>828</v>
      </c>
      <c r="L868" s="4">
        <v>0</v>
      </c>
      <c r="M868" s="4" t="s">
        <v>3059</v>
      </c>
      <c r="N868" s="11" t="s">
        <v>3056</v>
      </c>
      <c r="R868" t="s">
        <v>3060</v>
      </c>
      <c r="T868" t="s">
        <v>1296</v>
      </c>
    </row>
    <row r="869" spans="1:20">
      <c r="A869" t="s">
        <v>3054</v>
      </c>
      <c r="B869" t="s">
        <v>1291</v>
      </c>
      <c r="C869" t="s">
        <v>74</v>
      </c>
      <c r="D869" s="39" t="s">
        <v>1335</v>
      </c>
      <c r="E869" s="11">
        <f t="shared" si="53"/>
        <v>5</v>
      </c>
      <c r="F869" s="4">
        <f t="shared" si="54"/>
        <v>2004</v>
      </c>
      <c r="G869" t="s">
        <v>25</v>
      </c>
      <c r="H869" s="4">
        <v>13.7</v>
      </c>
      <c r="I869" s="4" t="s">
        <v>35</v>
      </c>
      <c r="J869" s="4">
        <v>32.700000000000003</v>
      </c>
      <c r="K869" s="4" t="s">
        <v>426</v>
      </c>
      <c r="L869" s="4">
        <v>0</v>
      </c>
      <c r="M869" s="4" t="s">
        <v>1848</v>
      </c>
      <c r="N869" s="11" t="s">
        <v>3056</v>
      </c>
      <c r="R869" t="s">
        <v>1309</v>
      </c>
      <c r="T869" t="s">
        <v>1296</v>
      </c>
    </row>
    <row r="870" spans="1:20">
      <c r="A870" t="s">
        <v>3054</v>
      </c>
      <c r="B870" t="s">
        <v>1291</v>
      </c>
      <c r="C870" t="s">
        <v>74</v>
      </c>
      <c r="D870" s="39" t="s">
        <v>1310</v>
      </c>
      <c r="E870" s="11">
        <f t="shared" si="53"/>
        <v>5</v>
      </c>
      <c r="F870" s="4">
        <f t="shared" si="54"/>
        <v>2005</v>
      </c>
      <c r="G870" t="s">
        <v>25</v>
      </c>
      <c r="H870" s="4">
        <v>14.7</v>
      </c>
      <c r="I870" s="4" t="s">
        <v>35</v>
      </c>
      <c r="J870" s="4">
        <v>34.9</v>
      </c>
      <c r="K870" s="4" t="s">
        <v>701</v>
      </c>
      <c r="L870" s="4">
        <v>0</v>
      </c>
      <c r="M870" s="4" t="s">
        <v>3061</v>
      </c>
      <c r="N870" s="11" t="s">
        <v>3056</v>
      </c>
      <c r="R870" t="s">
        <v>3062</v>
      </c>
      <c r="T870" t="s">
        <v>1296</v>
      </c>
    </row>
    <row r="871" spans="1:20">
      <c r="A871" t="s">
        <v>3063</v>
      </c>
      <c r="B871" t="s">
        <v>1291</v>
      </c>
      <c r="C871" t="s">
        <v>20</v>
      </c>
      <c r="D871" s="39" t="s">
        <v>1422</v>
      </c>
      <c r="E871" s="11">
        <f t="shared" si="53"/>
        <v>5</v>
      </c>
      <c r="F871" s="4">
        <f t="shared" si="54"/>
        <v>2002</v>
      </c>
      <c r="G871" t="s">
        <v>103</v>
      </c>
      <c r="H871" s="4" t="s">
        <v>1536</v>
      </c>
      <c r="I871" s="4" t="str">
        <f t="shared" ref="I871:I907" si="56">IF(ISBLANK(H871), "", "k")</f>
        <v>k</v>
      </c>
      <c r="J871" s="4">
        <v>10.1</v>
      </c>
      <c r="K871" s="4" t="s">
        <v>3064</v>
      </c>
      <c r="L871" s="4">
        <v>0</v>
      </c>
      <c r="M871" s="4" t="s">
        <v>116</v>
      </c>
      <c r="R871" t="s">
        <v>3065</v>
      </c>
      <c r="T871" t="s">
        <v>1296</v>
      </c>
    </row>
    <row r="872" spans="1:20">
      <c r="A872" t="s">
        <v>3066</v>
      </c>
      <c r="B872" t="s">
        <v>1291</v>
      </c>
      <c r="C872" t="s">
        <v>20</v>
      </c>
      <c r="D872" s="39" t="s">
        <v>1412</v>
      </c>
      <c r="E872" s="11">
        <f t="shared" si="53"/>
        <v>5</v>
      </c>
      <c r="F872" s="4">
        <f t="shared" si="54"/>
        <v>2019</v>
      </c>
      <c r="G872" t="s">
        <v>21</v>
      </c>
      <c r="H872" s="4" t="s">
        <v>1444</v>
      </c>
      <c r="I872" s="4" t="str">
        <f t="shared" si="56"/>
        <v>k</v>
      </c>
      <c r="J872" s="4">
        <v>14.4</v>
      </c>
      <c r="K872" s="4" t="s">
        <v>3067</v>
      </c>
      <c r="L872" s="4">
        <v>0</v>
      </c>
      <c r="M872" s="4" t="s">
        <v>3068</v>
      </c>
      <c r="N872" s="11" t="s">
        <v>3069</v>
      </c>
      <c r="Q872" t="s">
        <v>3070</v>
      </c>
      <c r="R872" t="s">
        <v>3071</v>
      </c>
      <c r="T872" t="s">
        <v>1296</v>
      </c>
    </row>
    <row r="873" spans="1:20">
      <c r="A873" t="s">
        <v>3066</v>
      </c>
      <c r="B873" t="s">
        <v>1291</v>
      </c>
      <c r="C873" t="s">
        <v>74</v>
      </c>
      <c r="D873" s="39" t="s">
        <v>1260</v>
      </c>
      <c r="E873" s="11">
        <f t="shared" si="53"/>
        <v>5</v>
      </c>
      <c r="F873" s="4">
        <f t="shared" si="54"/>
        <v>2024</v>
      </c>
      <c r="G873" t="s">
        <v>21</v>
      </c>
      <c r="H873" s="4" t="s">
        <v>682</v>
      </c>
      <c r="I873" s="4" t="str">
        <f t="shared" si="56"/>
        <v>k</v>
      </c>
      <c r="J873" s="4">
        <v>22.6</v>
      </c>
      <c r="K873" s="4" t="s">
        <v>1875</v>
      </c>
      <c r="L873" s="4">
        <v>0</v>
      </c>
      <c r="M873" s="4" t="s">
        <v>3072</v>
      </c>
      <c r="N873" s="11" t="s">
        <v>3069</v>
      </c>
      <c r="R873" t="s">
        <v>3073</v>
      </c>
    </row>
    <row r="874" spans="1:20">
      <c r="A874" t="s">
        <v>3066</v>
      </c>
      <c r="B874" s="4" t="s">
        <v>1291</v>
      </c>
      <c r="C874" s="4" t="s">
        <v>74</v>
      </c>
      <c r="D874" s="39" t="s">
        <v>1553</v>
      </c>
      <c r="E874" s="11">
        <f t="shared" si="53"/>
        <v>4</v>
      </c>
      <c r="F874" s="4">
        <f t="shared" si="54"/>
        <v>2026</v>
      </c>
      <c r="G874" s="4" t="s">
        <v>21</v>
      </c>
      <c r="H874" s="4">
        <v>9.6</v>
      </c>
      <c r="I874" s="4" t="str">
        <f t="shared" si="56"/>
        <v>k</v>
      </c>
      <c r="J874" s="4">
        <v>23.5</v>
      </c>
      <c r="K874" s="4">
        <v>32.6</v>
      </c>
      <c r="L874" s="4">
        <v>0</v>
      </c>
      <c r="M874" s="4">
        <v>540</v>
      </c>
      <c r="N874" s="11" t="s">
        <v>3069</v>
      </c>
      <c r="R874" s="4" t="s">
        <v>3074</v>
      </c>
    </row>
    <row r="875" spans="1:20">
      <c r="A875" t="s">
        <v>3075</v>
      </c>
      <c r="B875" t="s">
        <v>1291</v>
      </c>
      <c r="C875" t="s">
        <v>20</v>
      </c>
      <c r="D875" s="39" t="s">
        <v>1494</v>
      </c>
      <c r="E875" s="11">
        <f t="shared" si="53"/>
        <v>3</v>
      </c>
      <c r="F875" s="4">
        <f t="shared" si="54"/>
        <v>1986</v>
      </c>
      <c r="G875" t="s">
        <v>21</v>
      </c>
      <c r="H875" s="4" t="s">
        <v>1610</v>
      </c>
      <c r="I875" s="4" t="str">
        <f t="shared" si="56"/>
        <v>k</v>
      </c>
      <c r="J875" s="4">
        <v>22.23</v>
      </c>
      <c r="K875" s="4" t="s">
        <v>3076</v>
      </c>
      <c r="L875" s="4">
        <v>0</v>
      </c>
      <c r="M875" s="4" t="s">
        <v>3077</v>
      </c>
      <c r="N875" s="11" t="s">
        <v>3078</v>
      </c>
      <c r="T875" t="s">
        <v>1296</v>
      </c>
    </row>
    <row r="876" spans="1:20">
      <c r="A876" t="s">
        <v>3075</v>
      </c>
      <c r="B876" t="s">
        <v>1291</v>
      </c>
      <c r="C876" t="s">
        <v>74</v>
      </c>
      <c r="D876" s="39" t="s">
        <v>2002</v>
      </c>
      <c r="E876" s="11">
        <f t="shared" si="53"/>
        <v>3</v>
      </c>
      <c r="F876" s="4">
        <f t="shared" si="54"/>
        <v>1988</v>
      </c>
      <c r="G876" t="s">
        <v>21</v>
      </c>
      <c r="H876" s="4" t="s">
        <v>126</v>
      </c>
      <c r="I876" s="4" t="str">
        <f t="shared" si="56"/>
        <v>k</v>
      </c>
      <c r="J876" s="4">
        <v>25.4</v>
      </c>
      <c r="K876" s="4" t="s">
        <v>3079</v>
      </c>
      <c r="L876" s="4">
        <v>0</v>
      </c>
      <c r="M876" s="4" t="s">
        <v>1866</v>
      </c>
      <c r="N876" s="11" t="s">
        <v>3078</v>
      </c>
      <c r="T876" t="s">
        <v>1296</v>
      </c>
    </row>
    <row r="877" spans="1:20">
      <c r="A877" t="s">
        <v>3075</v>
      </c>
      <c r="B877" t="s">
        <v>1291</v>
      </c>
      <c r="C877" t="s">
        <v>74</v>
      </c>
      <c r="D877" s="39" t="s">
        <v>1372</v>
      </c>
      <c r="E877" s="11">
        <f t="shared" si="53"/>
        <v>3</v>
      </c>
      <c r="F877" s="4">
        <f t="shared" si="54"/>
        <v>1990</v>
      </c>
      <c r="G877" t="s">
        <v>21</v>
      </c>
      <c r="H877" s="4" t="s">
        <v>1376</v>
      </c>
      <c r="I877" s="4" t="str">
        <f t="shared" si="56"/>
        <v>k</v>
      </c>
      <c r="J877" s="4">
        <v>27.31</v>
      </c>
      <c r="K877" s="4" t="s">
        <v>435</v>
      </c>
      <c r="L877" s="4">
        <v>0</v>
      </c>
      <c r="M877" s="4" t="s">
        <v>2426</v>
      </c>
      <c r="N877" s="11" t="s">
        <v>3078</v>
      </c>
      <c r="T877" t="s">
        <v>1296</v>
      </c>
    </row>
    <row r="878" spans="1:20">
      <c r="A878" t="s">
        <v>3075</v>
      </c>
      <c r="B878" t="s">
        <v>1291</v>
      </c>
      <c r="C878" t="s">
        <v>74</v>
      </c>
      <c r="D878" s="39" t="s">
        <v>2401</v>
      </c>
      <c r="E878" s="11">
        <f t="shared" si="53"/>
        <v>3</v>
      </c>
      <c r="F878" s="4">
        <f t="shared" si="54"/>
        <v>1992</v>
      </c>
      <c r="G878" t="s">
        <v>21</v>
      </c>
      <c r="H878" s="4" t="s">
        <v>137</v>
      </c>
      <c r="I878" s="4" t="str">
        <f t="shared" si="56"/>
        <v>k</v>
      </c>
      <c r="J878" s="4">
        <v>28.89</v>
      </c>
      <c r="K878" s="4" t="s">
        <v>3080</v>
      </c>
      <c r="L878" s="4">
        <v>0</v>
      </c>
      <c r="M878" s="4" t="s">
        <v>1659</v>
      </c>
      <c r="N878" s="11" t="s">
        <v>3078</v>
      </c>
      <c r="T878" t="s">
        <v>1296</v>
      </c>
    </row>
    <row r="879" spans="1:20">
      <c r="A879" t="s">
        <v>3075</v>
      </c>
      <c r="B879" t="s">
        <v>1291</v>
      </c>
      <c r="C879" t="s">
        <v>74</v>
      </c>
      <c r="D879" s="39" t="s">
        <v>2313</v>
      </c>
      <c r="E879" s="11">
        <f t="shared" si="53"/>
        <v>3</v>
      </c>
      <c r="F879" s="4">
        <f t="shared" si="54"/>
        <v>1993</v>
      </c>
      <c r="G879" t="s">
        <v>21</v>
      </c>
      <c r="H879" s="4" t="s">
        <v>2924</v>
      </c>
      <c r="I879" s="4" t="str">
        <f t="shared" si="56"/>
        <v>k</v>
      </c>
      <c r="J879" s="4">
        <v>28.2</v>
      </c>
      <c r="K879" s="4" t="s">
        <v>193</v>
      </c>
      <c r="L879" s="4">
        <v>0</v>
      </c>
      <c r="M879" s="4" t="s">
        <v>2607</v>
      </c>
      <c r="N879" s="11" t="s">
        <v>3078</v>
      </c>
      <c r="T879" t="s">
        <v>1296</v>
      </c>
    </row>
    <row r="880" spans="1:20">
      <c r="A880" t="s">
        <v>3075</v>
      </c>
      <c r="B880" t="s">
        <v>1291</v>
      </c>
      <c r="C880" t="s">
        <v>74</v>
      </c>
      <c r="D880" s="39" t="s">
        <v>1620</v>
      </c>
      <c r="E880" s="11">
        <f t="shared" si="53"/>
        <v>3</v>
      </c>
      <c r="F880" s="4">
        <f t="shared" si="54"/>
        <v>1994</v>
      </c>
      <c r="G880" t="s">
        <v>21</v>
      </c>
      <c r="H880" s="4" t="s">
        <v>597</v>
      </c>
      <c r="I880" s="4" t="str">
        <f t="shared" si="56"/>
        <v>k</v>
      </c>
      <c r="J880" s="4">
        <v>30.2</v>
      </c>
      <c r="K880" s="4" t="s">
        <v>227</v>
      </c>
      <c r="L880" s="4">
        <v>0</v>
      </c>
      <c r="M880" s="4" t="s">
        <v>2025</v>
      </c>
      <c r="N880" s="11" t="s">
        <v>3078</v>
      </c>
      <c r="T880" t="s">
        <v>1296</v>
      </c>
    </row>
    <row r="881" spans="1:20">
      <c r="A881" t="s">
        <v>3075</v>
      </c>
      <c r="B881" t="s">
        <v>1291</v>
      </c>
      <c r="C881" t="s">
        <v>74</v>
      </c>
      <c r="D881" s="39" t="s">
        <v>1316</v>
      </c>
      <c r="E881" s="11">
        <f t="shared" si="53"/>
        <v>3</v>
      </c>
      <c r="F881" s="4">
        <f t="shared" si="54"/>
        <v>1995</v>
      </c>
      <c r="G881" t="s">
        <v>21</v>
      </c>
      <c r="H881" s="4" t="s">
        <v>2927</v>
      </c>
      <c r="I881" s="4" t="str">
        <f t="shared" si="56"/>
        <v>k</v>
      </c>
      <c r="J881" s="4">
        <v>31.5</v>
      </c>
      <c r="K881" s="4" t="s">
        <v>426</v>
      </c>
      <c r="L881" s="4">
        <v>0</v>
      </c>
      <c r="M881" s="4" t="s">
        <v>2110</v>
      </c>
      <c r="N881" s="11" t="s">
        <v>3078</v>
      </c>
      <c r="T881" t="s">
        <v>1296</v>
      </c>
    </row>
    <row r="882" spans="1:20">
      <c r="A882" t="s">
        <v>3075</v>
      </c>
      <c r="B882" t="s">
        <v>1291</v>
      </c>
      <c r="C882" t="s">
        <v>74</v>
      </c>
      <c r="D882" s="39" t="s">
        <v>1320</v>
      </c>
      <c r="E882" s="11">
        <f t="shared" si="53"/>
        <v>3</v>
      </c>
      <c r="F882" s="4">
        <f t="shared" si="54"/>
        <v>1996</v>
      </c>
      <c r="G882" t="s">
        <v>21</v>
      </c>
      <c r="H882" s="4" t="s">
        <v>1110</v>
      </c>
      <c r="I882" s="4" t="str">
        <f t="shared" si="56"/>
        <v>k</v>
      </c>
      <c r="J882" s="4">
        <v>30.7</v>
      </c>
      <c r="K882" s="4" t="s">
        <v>1279</v>
      </c>
      <c r="L882" s="4">
        <v>0</v>
      </c>
      <c r="M882" s="4" t="s">
        <v>1681</v>
      </c>
      <c r="N882" s="11" t="s">
        <v>3078</v>
      </c>
      <c r="R882" t="s">
        <v>3081</v>
      </c>
      <c r="T882" t="s">
        <v>1296</v>
      </c>
    </row>
    <row r="883" spans="1:20">
      <c r="A883" t="s">
        <v>3075</v>
      </c>
      <c r="B883" t="s">
        <v>1291</v>
      </c>
      <c r="C883" t="s">
        <v>74</v>
      </c>
      <c r="D883" s="39" t="s">
        <v>1322</v>
      </c>
      <c r="E883" s="11">
        <f t="shared" si="53"/>
        <v>3</v>
      </c>
      <c r="F883" s="4">
        <f t="shared" si="54"/>
        <v>1998</v>
      </c>
      <c r="G883" t="s">
        <v>21</v>
      </c>
      <c r="H883" s="4" t="s">
        <v>1756</v>
      </c>
      <c r="I883" s="4" t="str">
        <f t="shared" si="56"/>
        <v>k</v>
      </c>
      <c r="J883" s="4">
        <v>31.5</v>
      </c>
      <c r="K883" s="4" t="s">
        <v>1158</v>
      </c>
      <c r="L883" s="4">
        <v>0</v>
      </c>
      <c r="M883" s="4" t="s">
        <v>1398</v>
      </c>
      <c r="N883" s="11" t="s">
        <v>3078</v>
      </c>
      <c r="R883" t="s">
        <v>89</v>
      </c>
      <c r="T883" t="s">
        <v>1296</v>
      </c>
    </row>
    <row r="884" spans="1:20">
      <c r="A884" t="s">
        <v>3075</v>
      </c>
      <c r="B884" t="s">
        <v>1291</v>
      </c>
      <c r="C884" t="s">
        <v>74</v>
      </c>
      <c r="D884" s="39" t="s">
        <v>1647</v>
      </c>
      <c r="E884" s="11">
        <f t="shared" si="53"/>
        <v>3</v>
      </c>
      <c r="F884" s="4">
        <f t="shared" si="54"/>
        <v>2000</v>
      </c>
      <c r="G884" t="s">
        <v>21</v>
      </c>
      <c r="H884" s="4" t="s">
        <v>1557</v>
      </c>
      <c r="I884" s="4" t="str">
        <f t="shared" si="56"/>
        <v>k</v>
      </c>
      <c r="J884" s="4">
        <v>32</v>
      </c>
      <c r="K884" s="4" t="s">
        <v>209</v>
      </c>
      <c r="L884" s="4">
        <v>0</v>
      </c>
      <c r="M884" s="4" t="s">
        <v>3082</v>
      </c>
      <c r="N884" s="11" t="s">
        <v>3078</v>
      </c>
      <c r="R884" t="s">
        <v>439</v>
      </c>
      <c r="T884" t="s">
        <v>1296</v>
      </c>
    </row>
    <row r="885" spans="1:20">
      <c r="A885" t="s">
        <v>3075</v>
      </c>
      <c r="B885" t="s">
        <v>1291</v>
      </c>
      <c r="C885" t="s">
        <v>74</v>
      </c>
      <c r="D885" s="39" t="s">
        <v>1418</v>
      </c>
      <c r="E885" s="11">
        <f t="shared" si="53"/>
        <v>5</v>
      </c>
      <c r="F885" s="4">
        <f t="shared" si="54"/>
        <v>2001</v>
      </c>
      <c r="G885" t="s">
        <v>21</v>
      </c>
      <c r="H885" s="4" t="s">
        <v>600</v>
      </c>
      <c r="I885" s="4" t="str">
        <f t="shared" si="56"/>
        <v>k</v>
      </c>
      <c r="J885" s="4">
        <v>32.5</v>
      </c>
      <c r="K885" s="4" t="s">
        <v>209</v>
      </c>
      <c r="L885" s="4">
        <v>0</v>
      </c>
      <c r="M885" s="4" t="s">
        <v>1853</v>
      </c>
      <c r="N885" s="11" t="s">
        <v>3078</v>
      </c>
      <c r="R885" t="s">
        <v>3083</v>
      </c>
      <c r="T885" t="s">
        <v>1296</v>
      </c>
    </row>
    <row r="886" spans="1:20">
      <c r="A886" t="s">
        <v>3075</v>
      </c>
      <c r="B886" t="s">
        <v>1291</v>
      </c>
      <c r="C886" t="s">
        <v>74</v>
      </c>
      <c r="D886" s="39" t="s">
        <v>3084</v>
      </c>
      <c r="E886" s="11">
        <f t="shared" si="53"/>
        <v>7</v>
      </c>
      <c r="F886" s="4">
        <f t="shared" si="54"/>
        <v>2001</v>
      </c>
      <c r="G886" t="s">
        <v>21</v>
      </c>
      <c r="H886" s="4" t="s">
        <v>746</v>
      </c>
      <c r="I886" s="4" t="str">
        <f t="shared" si="56"/>
        <v>k</v>
      </c>
      <c r="J886" s="4">
        <v>33.200000000000003</v>
      </c>
      <c r="L886" s="4">
        <v>0</v>
      </c>
      <c r="N886" s="11" t="s">
        <v>3078</v>
      </c>
      <c r="R886" t="s">
        <v>3085</v>
      </c>
      <c r="T886" t="s">
        <v>1296</v>
      </c>
    </row>
    <row r="887" spans="1:20">
      <c r="A887" t="s">
        <v>3075</v>
      </c>
      <c r="B887" t="s">
        <v>1291</v>
      </c>
      <c r="C887" t="s">
        <v>74</v>
      </c>
      <c r="D887" s="39" t="s">
        <v>1749</v>
      </c>
      <c r="E887" s="11">
        <f t="shared" si="53"/>
        <v>5</v>
      </c>
      <c r="F887" s="4">
        <f t="shared" si="54"/>
        <v>2002</v>
      </c>
      <c r="G887" t="s">
        <v>21</v>
      </c>
      <c r="H887" s="4" t="s">
        <v>997</v>
      </c>
      <c r="I887" s="4" t="str">
        <f t="shared" si="56"/>
        <v>k</v>
      </c>
      <c r="J887" s="4">
        <v>32</v>
      </c>
      <c r="K887" s="4" t="s">
        <v>569</v>
      </c>
      <c r="L887" s="4">
        <v>0</v>
      </c>
      <c r="M887" s="4" t="s">
        <v>3086</v>
      </c>
      <c r="N887" s="11" t="s">
        <v>3078</v>
      </c>
      <c r="R887" t="s">
        <v>3087</v>
      </c>
      <c r="T887" t="s">
        <v>1296</v>
      </c>
    </row>
    <row r="888" spans="1:20">
      <c r="A888" t="s">
        <v>3075</v>
      </c>
      <c r="B888" t="s">
        <v>1291</v>
      </c>
      <c r="C888" t="s">
        <v>74</v>
      </c>
      <c r="D888" s="39" t="s">
        <v>2365</v>
      </c>
      <c r="E888" s="11">
        <f t="shared" si="53"/>
        <v>6</v>
      </c>
      <c r="F888" s="4">
        <f t="shared" si="54"/>
        <v>2002</v>
      </c>
      <c r="G888" t="s">
        <v>21</v>
      </c>
      <c r="H888" s="4" t="s">
        <v>3088</v>
      </c>
      <c r="I888" s="4" t="str">
        <f t="shared" si="56"/>
        <v>k</v>
      </c>
      <c r="J888" s="4">
        <v>32.4</v>
      </c>
      <c r="K888" s="4" t="s">
        <v>163</v>
      </c>
      <c r="L888" s="4">
        <v>0</v>
      </c>
      <c r="M888" s="4" t="s">
        <v>3089</v>
      </c>
      <c r="N888" s="11" t="s">
        <v>3078</v>
      </c>
      <c r="R888" t="s">
        <v>3090</v>
      </c>
      <c r="T888" t="s">
        <v>1296</v>
      </c>
    </row>
    <row r="889" spans="1:20">
      <c r="A889" t="s">
        <v>3075</v>
      </c>
      <c r="B889" t="s">
        <v>1291</v>
      </c>
      <c r="C889" t="s">
        <v>74</v>
      </c>
      <c r="D889" s="39" t="s">
        <v>34</v>
      </c>
      <c r="E889" s="11">
        <f t="shared" si="53"/>
        <v>5</v>
      </c>
      <c r="F889" s="4">
        <f t="shared" si="54"/>
        <v>2003</v>
      </c>
      <c r="G889" t="s">
        <v>21</v>
      </c>
      <c r="H889" s="4" t="s">
        <v>1389</v>
      </c>
      <c r="I889" s="4" t="str">
        <f t="shared" si="56"/>
        <v>k</v>
      </c>
      <c r="J889" s="4">
        <v>33</v>
      </c>
      <c r="K889" s="4" t="s">
        <v>1712</v>
      </c>
      <c r="L889" s="4">
        <v>0</v>
      </c>
      <c r="M889" s="4" t="s">
        <v>2057</v>
      </c>
      <c r="N889" s="11" t="s">
        <v>3078</v>
      </c>
      <c r="R889" t="s">
        <v>1334</v>
      </c>
      <c r="T889" t="s">
        <v>1296</v>
      </c>
    </row>
    <row r="890" spans="1:20">
      <c r="A890" t="s">
        <v>3075</v>
      </c>
      <c r="B890" t="s">
        <v>1291</v>
      </c>
      <c r="C890" t="s">
        <v>74</v>
      </c>
      <c r="D890" s="39" t="s">
        <v>1720</v>
      </c>
      <c r="E890" s="11">
        <f t="shared" si="53"/>
        <v>5</v>
      </c>
      <c r="F890" s="4">
        <f t="shared" si="54"/>
        <v>2004</v>
      </c>
      <c r="G890" t="s">
        <v>21</v>
      </c>
      <c r="H890" s="4" t="s">
        <v>742</v>
      </c>
      <c r="I890" s="4" t="str">
        <f t="shared" si="56"/>
        <v>k</v>
      </c>
      <c r="J890" s="4">
        <v>33</v>
      </c>
      <c r="K890" s="4" t="s">
        <v>341</v>
      </c>
      <c r="L890" s="4">
        <v>0</v>
      </c>
      <c r="M890" s="4" t="s">
        <v>3091</v>
      </c>
      <c r="N890" s="11" t="s">
        <v>3078</v>
      </c>
      <c r="R890" t="s">
        <v>3092</v>
      </c>
      <c r="T890" t="s">
        <v>1296</v>
      </c>
    </row>
    <row r="891" spans="1:20">
      <c r="A891" t="s">
        <v>3075</v>
      </c>
      <c r="B891" t="s">
        <v>1291</v>
      </c>
      <c r="C891" t="s">
        <v>74</v>
      </c>
      <c r="D891" s="39" t="s">
        <v>3093</v>
      </c>
      <c r="E891" s="11">
        <f t="shared" si="53"/>
        <v>3</v>
      </c>
      <c r="F891" s="4">
        <f t="shared" si="54"/>
        <v>2006</v>
      </c>
      <c r="G891" t="s">
        <v>21</v>
      </c>
      <c r="H891" s="4" t="s">
        <v>542</v>
      </c>
      <c r="I891" s="4" t="str">
        <f t="shared" si="56"/>
        <v>k</v>
      </c>
      <c r="L891" s="4">
        <v>0</v>
      </c>
      <c r="N891" s="11" t="s">
        <v>3078</v>
      </c>
      <c r="R891" t="s">
        <v>3094</v>
      </c>
      <c r="T891" t="s">
        <v>1296</v>
      </c>
    </row>
    <row r="892" spans="1:20">
      <c r="A892" t="s">
        <v>3075</v>
      </c>
      <c r="B892" t="s">
        <v>1291</v>
      </c>
      <c r="C892" t="s">
        <v>74</v>
      </c>
      <c r="D892" s="39" t="s">
        <v>1385</v>
      </c>
      <c r="E892" s="11">
        <f t="shared" si="53"/>
        <v>5</v>
      </c>
      <c r="F892" s="4">
        <f t="shared" si="54"/>
        <v>2008</v>
      </c>
      <c r="G892" t="s">
        <v>21</v>
      </c>
      <c r="H892" s="4" t="s">
        <v>492</v>
      </c>
      <c r="I892" s="4" t="str">
        <f t="shared" si="56"/>
        <v>k</v>
      </c>
      <c r="J892" s="4">
        <v>34</v>
      </c>
      <c r="K892" s="4" t="s">
        <v>701</v>
      </c>
      <c r="L892" s="4">
        <v>0</v>
      </c>
      <c r="M892" s="4" t="s">
        <v>3095</v>
      </c>
      <c r="N892" s="11" t="s">
        <v>3078</v>
      </c>
      <c r="R892" t="s">
        <v>3096</v>
      </c>
      <c r="T892" t="s">
        <v>1296</v>
      </c>
    </row>
    <row r="893" spans="1:20">
      <c r="A893" t="s">
        <v>3075</v>
      </c>
      <c r="B893" t="s">
        <v>1291</v>
      </c>
      <c r="C893" t="s">
        <v>74</v>
      </c>
      <c r="D893" s="39" t="s">
        <v>1663</v>
      </c>
      <c r="E893" s="11">
        <f t="shared" si="53"/>
        <v>5</v>
      </c>
      <c r="F893" s="4">
        <f t="shared" si="54"/>
        <v>2009</v>
      </c>
      <c r="G893" t="s">
        <v>21</v>
      </c>
      <c r="H893" s="4" t="s">
        <v>358</v>
      </c>
      <c r="I893" s="4" t="str">
        <f t="shared" si="56"/>
        <v>k</v>
      </c>
      <c r="J893" s="4">
        <v>33.700000000000003</v>
      </c>
      <c r="K893" s="4" t="s">
        <v>305</v>
      </c>
      <c r="L893" s="4">
        <v>0</v>
      </c>
      <c r="M893" s="4" t="s">
        <v>3097</v>
      </c>
      <c r="N893" s="11" t="s">
        <v>3078</v>
      </c>
      <c r="R893" t="s">
        <v>3098</v>
      </c>
      <c r="T893" t="s">
        <v>1296</v>
      </c>
    </row>
    <row r="894" spans="1:20">
      <c r="A894" t="s">
        <v>3075</v>
      </c>
      <c r="B894" t="s">
        <v>1291</v>
      </c>
      <c r="C894" t="s">
        <v>74</v>
      </c>
      <c r="D894" s="39" t="s">
        <v>1556</v>
      </c>
      <c r="E894" s="11">
        <f t="shared" si="53"/>
        <v>5</v>
      </c>
      <c r="F894" s="4">
        <f t="shared" si="54"/>
        <v>2010</v>
      </c>
      <c r="G894" t="s">
        <v>21</v>
      </c>
      <c r="H894" s="4" t="s">
        <v>461</v>
      </c>
      <c r="I894" s="4" t="str">
        <f t="shared" si="56"/>
        <v>k</v>
      </c>
      <c r="J894" s="4">
        <v>33.700000000000003</v>
      </c>
      <c r="K894" s="4" t="s">
        <v>307</v>
      </c>
      <c r="L894" s="4">
        <v>0</v>
      </c>
      <c r="M894" s="4" t="s">
        <v>3099</v>
      </c>
      <c r="N894" s="11" t="s">
        <v>3078</v>
      </c>
      <c r="R894" t="s">
        <v>3100</v>
      </c>
      <c r="T894" t="s">
        <v>1296</v>
      </c>
    </row>
    <row r="895" spans="1:20">
      <c r="A895" t="s">
        <v>3075</v>
      </c>
      <c r="B895" t="s">
        <v>1291</v>
      </c>
      <c r="C895" t="s">
        <v>74</v>
      </c>
      <c r="D895" s="39" t="s">
        <v>1342</v>
      </c>
      <c r="E895" s="11">
        <f t="shared" si="53"/>
        <v>5</v>
      </c>
      <c r="F895" s="4">
        <f t="shared" si="54"/>
        <v>2013</v>
      </c>
      <c r="G895" t="s">
        <v>21</v>
      </c>
      <c r="H895" s="4" t="s">
        <v>958</v>
      </c>
      <c r="I895" s="4" t="str">
        <f t="shared" si="56"/>
        <v>k</v>
      </c>
      <c r="J895" s="4">
        <v>33.200000000000003</v>
      </c>
      <c r="K895" s="4" t="s">
        <v>307</v>
      </c>
      <c r="L895" s="4">
        <v>0</v>
      </c>
      <c r="M895" s="4" t="s">
        <v>3027</v>
      </c>
      <c r="N895" s="11" t="s">
        <v>3078</v>
      </c>
      <c r="R895" t="s">
        <v>3098</v>
      </c>
      <c r="T895" t="s">
        <v>1296</v>
      </c>
    </row>
    <row r="896" spans="1:20">
      <c r="A896" t="s">
        <v>3075</v>
      </c>
      <c r="B896" t="s">
        <v>1291</v>
      </c>
      <c r="C896" t="s">
        <v>74</v>
      </c>
      <c r="D896" s="39" t="s">
        <v>1435</v>
      </c>
      <c r="E896" s="11">
        <f t="shared" si="53"/>
        <v>5</v>
      </c>
      <c r="F896" s="4">
        <f t="shared" si="54"/>
        <v>2015</v>
      </c>
      <c r="G896" t="s">
        <v>21</v>
      </c>
      <c r="H896" s="4" t="s">
        <v>800</v>
      </c>
      <c r="I896" s="4" t="str">
        <f t="shared" si="56"/>
        <v>k</v>
      </c>
      <c r="J896" s="4">
        <v>33.799999999999997</v>
      </c>
      <c r="K896" s="4" t="s">
        <v>236</v>
      </c>
      <c r="L896" s="4">
        <v>0</v>
      </c>
      <c r="M896" s="4" t="s">
        <v>2590</v>
      </c>
      <c r="N896" s="11" t="s">
        <v>3078</v>
      </c>
      <c r="R896" t="s">
        <v>3101</v>
      </c>
      <c r="T896" t="s">
        <v>1296</v>
      </c>
    </row>
    <row r="897" spans="1:20">
      <c r="A897" t="s">
        <v>3075</v>
      </c>
      <c r="B897" t="s">
        <v>1291</v>
      </c>
      <c r="C897" t="s">
        <v>74</v>
      </c>
      <c r="D897" s="39" t="s">
        <v>1349</v>
      </c>
      <c r="E897" s="11">
        <f t="shared" si="53"/>
        <v>5</v>
      </c>
      <c r="F897" s="4">
        <f t="shared" si="54"/>
        <v>2016</v>
      </c>
      <c r="G897" t="s">
        <v>21</v>
      </c>
      <c r="H897" s="4" t="s">
        <v>206</v>
      </c>
      <c r="I897" s="4" t="str">
        <f t="shared" si="56"/>
        <v>k</v>
      </c>
      <c r="J897" s="4">
        <v>33.799999999999997</v>
      </c>
      <c r="K897" s="4" t="s">
        <v>447</v>
      </c>
      <c r="L897" s="4">
        <v>0</v>
      </c>
      <c r="M897" s="4" t="s">
        <v>3102</v>
      </c>
      <c r="N897" s="11" t="s">
        <v>3078</v>
      </c>
      <c r="R897" t="s">
        <v>3103</v>
      </c>
      <c r="T897" t="s">
        <v>1296</v>
      </c>
    </row>
    <row r="898" spans="1:20">
      <c r="A898" t="s">
        <v>3075</v>
      </c>
      <c r="B898" t="s">
        <v>1291</v>
      </c>
      <c r="C898" t="s">
        <v>74</v>
      </c>
      <c r="D898" s="39" t="s">
        <v>1104</v>
      </c>
      <c r="E898" s="11">
        <f t="shared" si="53"/>
        <v>5</v>
      </c>
      <c r="F898" s="4">
        <f t="shared" si="54"/>
        <v>2017</v>
      </c>
      <c r="G898" t="s">
        <v>21</v>
      </c>
      <c r="H898" s="4" t="s">
        <v>642</v>
      </c>
      <c r="I898" s="4" t="str">
        <f t="shared" si="56"/>
        <v>k</v>
      </c>
      <c r="J898" s="4">
        <v>34</v>
      </c>
      <c r="K898" s="4" t="s">
        <v>338</v>
      </c>
      <c r="L898" s="4">
        <v>0</v>
      </c>
      <c r="M898" s="4" t="s">
        <v>2573</v>
      </c>
      <c r="N898" s="11" t="s">
        <v>3078</v>
      </c>
      <c r="Q898" t="s">
        <v>3104</v>
      </c>
      <c r="R898" t="s">
        <v>3105</v>
      </c>
      <c r="T898" t="s">
        <v>1296</v>
      </c>
    </row>
    <row r="899" spans="1:20">
      <c r="A899" t="s">
        <v>3106</v>
      </c>
      <c r="B899" t="s">
        <v>1291</v>
      </c>
      <c r="C899" t="s">
        <v>20</v>
      </c>
      <c r="D899" s="39" t="s">
        <v>1620</v>
      </c>
      <c r="E899" s="11">
        <f t="shared" si="53"/>
        <v>3</v>
      </c>
      <c r="F899" s="4">
        <f t="shared" si="54"/>
        <v>1994</v>
      </c>
      <c r="G899" t="s">
        <v>21</v>
      </c>
      <c r="H899" s="4" t="s">
        <v>1635</v>
      </c>
      <c r="I899" s="4" t="str">
        <f t="shared" si="56"/>
        <v>k</v>
      </c>
      <c r="J899" s="4">
        <v>24.8</v>
      </c>
      <c r="K899" s="4" t="s">
        <v>1282</v>
      </c>
      <c r="L899" s="4">
        <v>0</v>
      </c>
      <c r="M899" s="4" t="s">
        <v>3107</v>
      </c>
      <c r="N899" s="11" t="s">
        <v>3108</v>
      </c>
      <c r="O899" t="s">
        <v>3109</v>
      </c>
      <c r="R899" t="s">
        <v>3110</v>
      </c>
      <c r="T899" t="s">
        <v>1296</v>
      </c>
    </row>
    <row r="900" spans="1:20">
      <c r="A900" t="s">
        <v>3106</v>
      </c>
      <c r="B900" t="s">
        <v>1291</v>
      </c>
      <c r="C900" t="s">
        <v>74</v>
      </c>
      <c r="D900" s="39" t="s">
        <v>1647</v>
      </c>
      <c r="E900" s="11">
        <f t="shared" si="53"/>
        <v>3</v>
      </c>
      <c r="F900" s="4">
        <f t="shared" si="54"/>
        <v>2000</v>
      </c>
      <c r="G900" t="s">
        <v>21</v>
      </c>
      <c r="H900" s="4" t="s">
        <v>2924</v>
      </c>
      <c r="I900" s="4" t="str">
        <f t="shared" si="56"/>
        <v>k</v>
      </c>
      <c r="J900" s="4">
        <v>29</v>
      </c>
      <c r="K900" s="4" t="s">
        <v>182</v>
      </c>
      <c r="L900" s="4">
        <v>0</v>
      </c>
      <c r="M900" s="4" t="s">
        <v>2181</v>
      </c>
      <c r="N900" s="11" t="s">
        <v>3108</v>
      </c>
      <c r="O900" t="s">
        <v>3109</v>
      </c>
      <c r="R900" t="s">
        <v>3111</v>
      </c>
      <c r="T900" t="s">
        <v>1296</v>
      </c>
    </row>
    <row r="901" spans="1:20">
      <c r="A901" t="s">
        <v>3106</v>
      </c>
      <c r="B901" t="s">
        <v>1291</v>
      </c>
      <c r="C901" t="s">
        <v>74</v>
      </c>
      <c r="D901" s="39" t="s">
        <v>1418</v>
      </c>
      <c r="E901" s="11">
        <f t="shared" si="53"/>
        <v>5</v>
      </c>
      <c r="F901" s="4">
        <f t="shared" si="54"/>
        <v>2001</v>
      </c>
      <c r="G901" t="s">
        <v>21</v>
      </c>
      <c r="H901" s="4" t="s">
        <v>977</v>
      </c>
      <c r="I901" s="4" t="str">
        <f t="shared" si="56"/>
        <v>k</v>
      </c>
      <c r="J901" s="4">
        <v>29.2</v>
      </c>
      <c r="K901" s="4" t="s">
        <v>298</v>
      </c>
      <c r="L901" s="4">
        <v>0</v>
      </c>
      <c r="M901" s="4" t="s">
        <v>2025</v>
      </c>
      <c r="N901" s="11" t="s">
        <v>3108</v>
      </c>
      <c r="O901" t="s">
        <v>3109</v>
      </c>
      <c r="R901" t="s">
        <v>439</v>
      </c>
      <c r="T901" t="s">
        <v>1296</v>
      </c>
    </row>
    <row r="902" spans="1:20">
      <c r="A902" t="s">
        <v>3106</v>
      </c>
      <c r="B902" t="s">
        <v>1291</v>
      </c>
      <c r="C902" t="s">
        <v>74</v>
      </c>
      <c r="D902" s="39" t="s">
        <v>2040</v>
      </c>
      <c r="E902" s="11">
        <f t="shared" si="53"/>
        <v>5</v>
      </c>
      <c r="F902" s="4">
        <f t="shared" si="54"/>
        <v>2003</v>
      </c>
      <c r="G902" t="s">
        <v>21</v>
      </c>
      <c r="H902" s="4" t="s">
        <v>1038</v>
      </c>
      <c r="I902" s="4" t="str">
        <f t="shared" si="56"/>
        <v>k</v>
      </c>
      <c r="J902" s="4">
        <v>33</v>
      </c>
      <c r="K902" s="4" t="s">
        <v>332</v>
      </c>
      <c r="L902" s="4">
        <v>0</v>
      </c>
      <c r="M902" s="4" t="s">
        <v>3112</v>
      </c>
      <c r="N902" s="11" t="s">
        <v>3108</v>
      </c>
      <c r="O902" t="s">
        <v>3109</v>
      </c>
      <c r="R902" t="s">
        <v>3113</v>
      </c>
      <c r="T902" t="s">
        <v>1296</v>
      </c>
    </row>
    <row r="903" spans="1:20">
      <c r="A903" t="s">
        <v>3106</v>
      </c>
      <c r="B903" t="s">
        <v>1291</v>
      </c>
      <c r="C903" t="s">
        <v>74</v>
      </c>
      <c r="D903" s="39" t="s">
        <v>1310</v>
      </c>
      <c r="E903" s="11">
        <f t="shared" si="53"/>
        <v>5</v>
      </c>
      <c r="F903" s="4">
        <f t="shared" si="54"/>
        <v>2005</v>
      </c>
      <c r="G903" t="s">
        <v>21</v>
      </c>
      <c r="H903" s="4" t="s">
        <v>488</v>
      </c>
      <c r="I903" s="4" t="str">
        <f t="shared" si="56"/>
        <v>k</v>
      </c>
      <c r="J903" s="4">
        <v>33.799999999999997</v>
      </c>
      <c r="K903" s="4" t="s">
        <v>1020</v>
      </c>
      <c r="L903" s="4">
        <v>0</v>
      </c>
      <c r="M903" s="4" t="s">
        <v>3114</v>
      </c>
      <c r="N903" s="11" t="s">
        <v>3108</v>
      </c>
      <c r="O903" t="s">
        <v>3109</v>
      </c>
      <c r="R903" t="s">
        <v>3115</v>
      </c>
      <c r="T903" t="s">
        <v>1296</v>
      </c>
    </row>
    <row r="904" spans="1:20">
      <c r="A904" t="s">
        <v>3106</v>
      </c>
      <c r="B904" t="s">
        <v>1291</v>
      </c>
      <c r="C904" t="s">
        <v>74</v>
      </c>
      <c r="D904" s="39" t="s">
        <v>1429</v>
      </c>
      <c r="E904" s="11">
        <f t="shared" si="53"/>
        <v>3</v>
      </c>
      <c r="F904" s="4">
        <f t="shared" si="54"/>
        <v>2008</v>
      </c>
      <c r="G904" t="s">
        <v>21</v>
      </c>
      <c r="H904" s="4" t="s">
        <v>563</v>
      </c>
      <c r="I904" s="4" t="str">
        <f t="shared" si="56"/>
        <v>k</v>
      </c>
      <c r="J904" s="4">
        <v>33.1</v>
      </c>
      <c r="K904" s="4" t="s">
        <v>572</v>
      </c>
      <c r="L904" s="4">
        <v>0</v>
      </c>
      <c r="M904" s="4" t="s">
        <v>2638</v>
      </c>
      <c r="N904" s="11" t="s">
        <v>3108</v>
      </c>
      <c r="O904" t="s">
        <v>3109</v>
      </c>
      <c r="R904" t="s">
        <v>3116</v>
      </c>
      <c r="T904" t="s">
        <v>1296</v>
      </c>
    </row>
    <row r="905" spans="1:20">
      <c r="A905" t="s">
        <v>3106</v>
      </c>
      <c r="B905" t="s">
        <v>1291</v>
      </c>
      <c r="C905" t="s">
        <v>74</v>
      </c>
      <c r="D905" s="39" t="s">
        <v>1385</v>
      </c>
      <c r="E905" s="11">
        <f t="shared" si="53"/>
        <v>5</v>
      </c>
      <c r="F905" s="4">
        <f t="shared" si="54"/>
        <v>2008</v>
      </c>
      <c r="G905" t="s">
        <v>21</v>
      </c>
      <c r="H905" s="4" t="s">
        <v>600</v>
      </c>
      <c r="I905" s="4" t="str">
        <f t="shared" si="56"/>
        <v>k</v>
      </c>
      <c r="J905" s="4">
        <v>34</v>
      </c>
      <c r="K905" s="4" t="s">
        <v>1023</v>
      </c>
      <c r="L905" s="4">
        <v>0</v>
      </c>
      <c r="M905" s="4" t="s">
        <v>3117</v>
      </c>
      <c r="N905" s="11" t="s">
        <v>3108</v>
      </c>
      <c r="O905" t="s">
        <v>3109</v>
      </c>
      <c r="R905" t="s">
        <v>3118</v>
      </c>
      <c r="T905" t="s">
        <v>1296</v>
      </c>
    </row>
    <row r="906" spans="1:20">
      <c r="A906" t="s">
        <v>3106</v>
      </c>
      <c r="B906" t="s">
        <v>1291</v>
      </c>
      <c r="C906" t="s">
        <v>74</v>
      </c>
      <c r="D906" s="39" t="s">
        <v>1663</v>
      </c>
      <c r="E906" s="11">
        <f t="shared" si="53"/>
        <v>5</v>
      </c>
      <c r="F906" s="4">
        <f t="shared" si="54"/>
        <v>2009</v>
      </c>
      <c r="G906" t="s">
        <v>21</v>
      </c>
      <c r="H906" s="4" t="s">
        <v>997</v>
      </c>
      <c r="I906" s="4" t="str">
        <f t="shared" si="56"/>
        <v>k</v>
      </c>
      <c r="J906" s="4">
        <v>35.5</v>
      </c>
      <c r="K906" s="4" t="s">
        <v>2061</v>
      </c>
      <c r="L906" s="4">
        <v>0</v>
      </c>
      <c r="M906" s="4" t="s">
        <v>2303</v>
      </c>
      <c r="N906" s="11" t="s">
        <v>3108</v>
      </c>
      <c r="O906" t="s">
        <v>3109</v>
      </c>
      <c r="R906" t="s">
        <v>1662</v>
      </c>
      <c r="T906" t="s">
        <v>1296</v>
      </c>
    </row>
    <row r="907" spans="1:20">
      <c r="A907" t="s">
        <v>3106</v>
      </c>
      <c r="B907" t="s">
        <v>1291</v>
      </c>
      <c r="C907" t="s">
        <v>74</v>
      </c>
      <c r="D907" s="39" t="s">
        <v>1392</v>
      </c>
      <c r="E907" s="11">
        <f t="shared" si="53"/>
        <v>5</v>
      </c>
      <c r="F907" s="4">
        <f t="shared" si="54"/>
        <v>2010</v>
      </c>
      <c r="G907" t="s">
        <v>25</v>
      </c>
      <c r="H907" s="4" t="s">
        <v>1389</v>
      </c>
      <c r="I907" s="4" t="str">
        <f t="shared" si="56"/>
        <v>k</v>
      </c>
      <c r="J907" s="4">
        <v>37.299999999999997</v>
      </c>
      <c r="K907" s="4" t="s">
        <v>1023</v>
      </c>
      <c r="L907" s="4">
        <v>0</v>
      </c>
      <c r="M907" s="4" t="s">
        <v>3119</v>
      </c>
      <c r="N907" s="11" t="s">
        <v>3108</v>
      </c>
      <c r="O907" t="s">
        <v>3109</v>
      </c>
      <c r="R907" t="s">
        <v>3120</v>
      </c>
      <c r="T907" t="s">
        <v>1296</v>
      </c>
    </row>
    <row r="908" spans="1:20">
      <c r="A908" t="s">
        <v>3121</v>
      </c>
      <c r="B908" t="s">
        <v>1291</v>
      </c>
      <c r="C908" t="s">
        <v>20</v>
      </c>
      <c r="D908" s="39" t="s">
        <v>1418</v>
      </c>
      <c r="E908" s="11">
        <f t="shared" si="53"/>
        <v>5</v>
      </c>
      <c r="F908" s="4">
        <f t="shared" si="54"/>
        <v>2001</v>
      </c>
      <c r="G908" t="s">
        <v>25</v>
      </c>
      <c r="H908" s="4">
        <v>13.7</v>
      </c>
      <c r="I908" s="4" t="s">
        <v>35</v>
      </c>
      <c r="J908" s="4">
        <v>32.5</v>
      </c>
      <c r="K908" s="4" t="s">
        <v>447</v>
      </c>
      <c r="L908" s="4">
        <v>0</v>
      </c>
      <c r="M908" s="4" t="s">
        <v>3122</v>
      </c>
      <c r="R908" t="s">
        <v>3123</v>
      </c>
      <c r="T908" t="s">
        <v>1296</v>
      </c>
    </row>
    <row r="909" spans="1:20">
      <c r="A909" t="s">
        <v>3121</v>
      </c>
      <c r="B909" t="s">
        <v>1291</v>
      </c>
      <c r="C909" t="s">
        <v>74</v>
      </c>
      <c r="D909" s="39" t="s">
        <v>3124</v>
      </c>
      <c r="E909" s="11">
        <f t="shared" si="53"/>
        <v>6</v>
      </c>
      <c r="F909" s="4">
        <f t="shared" si="54"/>
        <v>2002</v>
      </c>
      <c r="G909" t="s">
        <v>25</v>
      </c>
      <c r="H909" s="4">
        <v>14.8</v>
      </c>
      <c r="I909" s="4" t="s">
        <v>35</v>
      </c>
      <c r="J909" s="4">
        <v>33.200000000000003</v>
      </c>
      <c r="K909" s="4" t="s">
        <v>638</v>
      </c>
      <c r="L909" s="4">
        <v>0</v>
      </c>
      <c r="M909" s="4" t="s">
        <v>2723</v>
      </c>
      <c r="R909" t="s">
        <v>3125</v>
      </c>
      <c r="T909" t="s">
        <v>1296</v>
      </c>
    </row>
    <row r="910" spans="1:20">
      <c r="A910" t="s">
        <v>3126</v>
      </c>
      <c r="B910" t="s">
        <v>1291</v>
      </c>
      <c r="C910" t="s">
        <v>20</v>
      </c>
      <c r="D910" s="39" t="s">
        <v>2262</v>
      </c>
      <c r="E910" s="11">
        <f t="shared" si="53"/>
        <v>6</v>
      </c>
      <c r="F910" s="4">
        <f t="shared" si="54"/>
        <v>2002</v>
      </c>
      <c r="G910" t="s">
        <v>25</v>
      </c>
      <c r="H910" s="4" t="s">
        <v>189</v>
      </c>
      <c r="I910" s="4" t="str">
        <f t="shared" ref="I910:I940" si="57">IF(ISBLANK(H910), "", "k")</f>
        <v>k</v>
      </c>
      <c r="J910" s="4">
        <v>20.5</v>
      </c>
      <c r="K910" s="4" t="s">
        <v>723</v>
      </c>
      <c r="L910" s="4">
        <v>0</v>
      </c>
      <c r="M910" s="4" t="s">
        <v>3127</v>
      </c>
      <c r="N910" s="11" t="s">
        <v>3128</v>
      </c>
      <c r="R910" t="s">
        <v>3129</v>
      </c>
      <c r="T910" t="s">
        <v>1296</v>
      </c>
    </row>
    <row r="911" spans="1:20">
      <c r="A911" t="s">
        <v>3126</v>
      </c>
      <c r="B911" t="s">
        <v>1291</v>
      </c>
      <c r="C911" t="s">
        <v>74</v>
      </c>
      <c r="D911" s="39" t="s">
        <v>44</v>
      </c>
      <c r="E911" s="11">
        <f t="shared" si="53"/>
        <v>5</v>
      </c>
      <c r="F911" s="4">
        <f t="shared" si="54"/>
        <v>2005</v>
      </c>
      <c r="G911" t="s">
        <v>25</v>
      </c>
      <c r="H911" s="4" t="s">
        <v>57</v>
      </c>
      <c r="I911" s="4" t="str">
        <f t="shared" si="57"/>
        <v>k</v>
      </c>
      <c r="J911" s="4">
        <v>21.9</v>
      </c>
      <c r="K911" s="4" t="s">
        <v>946</v>
      </c>
      <c r="L911" s="4">
        <v>0</v>
      </c>
      <c r="M911" s="4" t="s">
        <v>3130</v>
      </c>
      <c r="N911" s="11" t="s">
        <v>3128</v>
      </c>
      <c r="R911" t="s">
        <v>3131</v>
      </c>
      <c r="T911" t="s">
        <v>1296</v>
      </c>
    </row>
    <row r="912" spans="1:20">
      <c r="A912" t="s">
        <v>3126</v>
      </c>
      <c r="B912" t="s">
        <v>1291</v>
      </c>
      <c r="C912" t="s">
        <v>74</v>
      </c>
      <c r="D912" s="39" t="s">
        <v>1429</v>
      </c>
      <c r="E912" s="11">
        <f t="shared" si="53"/>
        <v>3</v>
      </c>
      <c r="F912" s="4">
        <f t="shared" si="54"/>
        <v>2008</v>
      </c>
      <c r="G912" t="s">
        <v>25</v>
      </c>
      <c r="H912" s="4" t="s">
        <v>1639</v>
      </c>
      <c r="I912" s="4" t="str">
        <f t="shared" si="57"/>
        <v>k</v>
      </c>
      <c r="J912" s="4">
        <v>25.7</v>
      </c>
      <c r="K912" s="4" t="s">
        <v>591</v>
      </c>
      <c r="L912" s="4">
        <v>0</v>
      </c>
      <c r="M912" s="4" t="s">
        <v>1765</v>
      </c>
      <c r="N912" s="11" t="s">
        <v>3128</v>
      </c>
      <c r="R912" t="s">
        <v>3132</v>
      </c>
      <c r="T912" t="s">
        <v>1296</v>
      </c>
    </row>
    <row r="913" spans="1:20">
      <c r="A913" t="s">
        <v>3126</v>
      </c>
      <c r="B913" t="s">
        <v>1291</v>
      </c>
      <c r="C913" t="s">
        <v>74</v>
      </c>
      <c r="D913" s="39" t="s">
        <v>1388</v>
      </c>
      <c r="E913" s="11">
        <f t="shared" si="53"/>
        <v>5</v>
      </c>
      <c r="F913" s="4">
        <f t="shared" si="54"/>
        <v>2009</v>
      </c>
      <c r="G913" t="s">
        <v>25</v>
      </c>
      <c r="H913" s="4" t="s">
        <v>712</v>
      </c>
      <c r="I913" s="4" t="str">
        <f t="shared" si="57"/>
        <v>k</v>
      </c>
      <c r="J913" s="4">
        <v>26.2</v>
      </c>
      <c r="K913" s="4" t="s">
        <v>2619</v>
      </c>
      <c r="L913" s="4">
        <v>0</v>
      </c>
      <c r="M913" s="4" t="s">
        <v>2556</v>
      </c>
      <c r="N913" s="11" t="s">
        <v>3128</v>
      </c>
      <c r="R913" t="s">
        <v>3133</v>
      </c>
      <c r="T913" t="s">
        <v>1296</v>
      </c>
    </row>
    <row r="914" spans="1:20">
      <c r="A914" t="s">
        <v>3126</v>
      </c>
      <c r="B914" t="s">
        <v>1291</v>
      </c>
      <c r="C914" t="s">
        <v>74</v>
      </c>
      <c r="D914" s="39" t="s">
        <v>1863</v>
      </c>
      <c r="E914" s="11">
        <f t="shared" si="53"/>
        <v>4</v>
      </c>
      <c r="F914" s="4">
        <f t="shared" si="54"/>
        <v>2010</v>
      </c>
      <c r="G914" t="s">
        <v>25</v>
      </c>
      <c r="H914" s="4" t="s">
        <v>2924</v>
      </c>
      <c r="I914" s="4" t="str">
        <f t="shared" si="57"/>
        <v>k</v>
      </c>
      <c r="J914" s="4">
        <v>26.1</v>
      </c>
      <c r="K914" s="4" t="s">
        <v>1282</v>
      </c>
      <c r="L914" s="4">
        <v>0</v>
      </c>
      <c r="M914" s="4" t="s">
        <v>1904</v>
      </c>
      <c r="N914" s="11" t="s">
        <v>3128</v>
      </c>
      <c r="R914" t="s">
        <v>3134</v>
      </c>
      <c r="T914" t="s">
        <v>1296</v>
      </c>
    </row>
    <row r="915" spans="1:20">
      <c r="A915" t="s">
        <v>3126</v>
      </c>
      <c r="B915" t="s">
        <v>1291</v>
      </c>
      <c r="C915" t="s">
        <v>74</v>
      </c>
      <c r="D915" s="39" t="s">
        <v>2533</v>
      </c>
      <c r="E915" s="11">
        <f t="shared" ref="E915:E978" si="58">MONTH(D915)</f>
        <v>5</v>
      </c>
      <c r="F915" s="4">
        <f t="shared" ref="F915:F978" si="59">YEAR(D915)</f>
        <v>2010</v>
      </c>
      <c r="G915" t="s">
        <v>25</v>
      </c>
      <c r="H915" s="4" t="s">
        <v>609</v>
      </c>
      <c r="I915" s="4" t="str">
        <f t="shared" si="57"/>
        <v>k</v>
      </c>
      <c r="J915" s="4">
        <v>27.7</v>
      </c>
      <c r="K915" s="4" t="s">
        <v>842</v>
      </c>
      <c r="L915" s="4">
        <v>0</v>
      </c>
      <c r="M915" s="4" t="s">
        <v>2732</v>
      </c>
      <c r="N915" s="11" t="s">
        <v>3128</v>
      </c>
      <c r="R915" t="s">
        <v>3135</v>
      </c>
      <c r="T915" t="s">
        <v>1296</v>
      </c>
    </row>
    <row r="916" spans="1:20">
      <c r="A916" t="s">
        <v>3126</v>
      </c>
      <c r="B916" t="s">
        <v>1291</v>
      </c>
      <c r="C916" t="s">
        <v>74</v>
      </c>
      <c r="D916" s="39" t="s">
        <v>1586</v>
      </c>
      <c r="E916" s="11">
        <f t="shared" si="58"/>
        <v>5</v>
      </c>
      <c r="F916" s="4">
        <f t="shared" si="59"/>
        <v>2013</v>
      </c>
      <c r="G916" t="s">
        <v>25</v>
      </c>
      <c r="H916" s="4" t="s">
        <v>1038</v>
      </c>
      <c r="I916" s="4" t="str">
        <f t="shared" si="57"/>
        <v>k</v>
      </c>
      <c r="J916" s="4">
        <v>29.2</v>
      </c>
      <c r="K916" s="4" t="s">
        <v>1061</v>
      </c>
      <c r="L916" s="4">
        <v>0</v>
      </c>
      <c r="M916" s="4" t="s">
        <v>2625</v>
      </c>
      <c r="N916" s="11" t="s">
        <v>3128</v>
      </c>
      <c r="R916" t="s">
        <v>3136</v>
      </c>
      <c r="T916" t="s">
        <v>1296</v>
      </c>
    </row>
    <row r="917" spans="1:20">
      <c r="A917" t="s">
        <v>3126</v>
      </c>
      <c r="B917" t="s">
        <v>1291</v>
      </c>
      <c r="C917" t="s">
        <v>74</v>
      </c>
      <c r="D917" s="39" t="s">
        <v>1435</v>
      </c>
      <c r="E917" s="11">
        <f t="shared" si="58"/>
        <v>5</v>
      </c>
      <c r="F917" s="4">
        <f t="shared" si="59"/>
        <v>2015</v>
      </c>
      <c r="G917" t="s">
        <v>25</v>
      </c>
      <c r="H917" s="4" t="s">
        <v>488</v>
      </c>
      <c r="I917" s="4" t="str">
        <f t="shared" si="57"/>
        <v>k</v>
      </c>
      <c r="J917" s="4">
        <v>31.6</v>
      </c>
      <c r="K917" s="4" t="s">
        <v>182</v>
      </c>
      <c r="L917" s="4">
        <v>0</v>
      </c>
      <c r="M917" s="4" t="s">
        <v>1681</v>
      </c>
      <c r="N917" s="11" t="s">
        <v>3128</v>
      </c>
      <c r="R917" t="s">
        <v>3137</v>
      </c>
      <c r="T917" t="s">
        <v>1296</v>
      </c>
    </row>
    <row r="918" spans="1:20">
      <c r="A918" t="s">
        <v>3126</v>
      </c>
      <c r="B918" t="s">
        <v>1291</v>
      </c>
      <c r="C918" t="s">
        <v>74</v>
      </c>
      <c r="D918" s="39" t="s">
        <v>1590</v>
      </c>
      <c r="E918" s="11">
        <f t="shared" si="58"/>
        <v>5</v>
      </c>
      <c r="F918" s="4">
        <f t="shared" si="59"/>
        <v>2016</v>
      </c>
      <c r="G918" t="s">
        <v>25</v>
      </c>
      <c r="H918" s="4" t="s">
        <v>401</v>
      </c>
      <c r="I918" s="4" t="str">
        <f t="shared" si="57"/>
        <v>k</v>
      </c>
      <c r="J918" s="4">
        <v>31.5</v>
      </c>
      <c r="K918" s="4" t="s">
        <v>193</v>
      </c>
      <c r="L918" s="4">
        <v>0</v>
      </c>
      <c r="M918" s="4" t="s">
        <v>2216</v>
      </c>
      <c r="N918" s="11" t="s">
        <v>3128</v>
      </c>
      <c r="Q918">
        <v>37</v>
      </c>
      <c r="R918" t="s">
        <v>3138</v>
      </c>
      <c r="T918" t="s">
        <v>1296</v>
      </c>
    </row>
    <row r="919" spans="1:20">
      <c r="A919" t="s">
        <v>3126</v>
      </c>
      <c r="B919" t="s">
        <v>1291</v>
      </c>
      <c r="C919" t="s">
        <v>74</v>
      </c>
      <c r="D919" s="39" t="s">
        <v>877</v>
      </c>
      <c r="E919" s="11">
        <f t="shared" si="58"/>
        <v>6</v>
      </c>
      <c r="F919" s="4">
        <f t="shared" si="59"/>
        <v>2016</v>
      </c>
      <c r="G919" t="s">
        <v>25</v>
      </c>
      <c r="H919" s="4" t="s">
        <v>3139</v>
      </c>
      <c r="I919" s="4" t="str">
        <f t="shared" si="57"/>
        <v>k</v>
      </c>
      <c r="J919" s="4">
        <v>32.299999999999997</v>
      </c>
      <c r="K919" s="4" t="s">
        <v>801</v>
      </c>
      <c r="L919" s="4">
        <v>0</v>
      </c>
      <c r="M919" s="4" t="s">
        <v>2691</v>
      </c>
      <c r="N919" s="11" t="s">
        <v>3128</v>
      </c>
      <c r="Q919" t="s">
        <v>3140</v>
      </c>
      <c r="R919" t="s">
        <v>3141</v>
      </c>
      <c r="T919" t="s">
        <v>1296</v>
      </c>
    </row>
    <row r="920" spans="1:20">
      <c r="A920" t="s">
        <v>3142</v>
      </c>
      <c r="B920" t="s">
        <v>1291</v>
      </c>
      <c r="C920" t="s">
        <v>20</v>
      </c>
      <c r="D920" s="39" t="s">
        <v>2119</v>
      </c>
      <c r="E920" s="11">
        <f t="shared" si="58"/>
        <v>7</v>
      </c>
      <c r="F920" s="4">
        <f t="shared" si="59"/>
        <v>2002</v>
      </c>
      <c r="G920" t="s">
        <v>25</v>
      </c>
      <c r="H920" s="4" t="s">
        <v>189</v>
      </c>
      <c r="I920" s="4" t="str">
        <f t="shared" si="57"/>
        <v>k</v>
      </c>
      <c r="J920" s="4">
        <v>22.1</v>
      </c>
      <c r="K920" s="4" t="s">
        <v>1782</v>
      </c>
      <c r="L920" s="4">
        <v>0</v>
      </c>
      <c r="M920" s="4" t="s">
        <v>3143</v>
      </c>
      <c r="R920" t="s">
        <v>3144</v>
      </c>
      <c r="T920" t="s">
        <v>1296</v>
      </c>
    </row>
    <row r="921" spans="1:20">
      <c r="A921" t="s">
        <v>3142</v>
      </c>
      <c r="B921" t="s">
        <v>1291</v>
      </c>
      <c r="C921" t="s">
        <v>74</v>
      </c>
      <c r="D921" s="39" t="s">
        <v>2199</v>
      </c>
      <c r="E921" s="11">
        <f t="shared" si="58"/>
        <v>5</v>
      </c>
      <c r="F921" s="4">
        <f t="shared" si="59"/>
        <v>2011</v>
      </c>
      <c r="G921" t="s">
        <v>25</v>
      </c>
      <c r="H921" s="4" t="s">
        <v>977</v>
      </c>
      <c r="I921" s="4" t="str">
        <f t="shared" si="57"/>
        <v>k</v>
      </c>
      <c r="J921" s="4">
        <v>23.1</v>
      </c>
      <c r="K921" s="4" t="s">
        <v>718</v>
      </c>
      <c r="L921" s="4">
        <v>0</v>
      </c>
      <c r="M921" s="4" t="s">
        <v>3145</v>
      </c>
      <c r="R921" t="s">
        <v>3146</v>
      </c>
      <c r="T921" t="s">
        <v>1296</v>
      </c>
    </row>
    <row r="922" spans="1:20">
      <c r="A922" t="s">
        <v>3147</v>
      </c>
      <c r="B922" t="s">
        <v>1291</v>
      </c>
      <c r="C922" t="s">
        <v>20</v>
      </c>
      <c r="D922" s="39" t="s">
        <v>1708</v>
      </c>
      <c r="E922" s="11">
        <f t="shared" si="58"/>
        <v>3</v>
      </c>
      <c r="F922" s="4">
        <f t="shared" si="59"/>
        <v>1994</v>
      </c>
      <c r="G922" t="s">
        <v>25</v>
      </c>
      <c r="H922" s="4" t="s">
        <v>87</v>
      </c>
      <c r="I922" s="4" t="str">
        <f t="shared" si="57"/>
        <v>k</v>
      </c>
      <c r="J922" s="4">
        <v>20</v>
      </c>
      <c r="K922" s="4" t="s">
        <v>661</v>
      </c>
      <c r="L922" s="4">
        <v>0</v>
      </c>
      <c r="M922" s="4" t="s">
        <v>3148</v>
      </c>
      <c r="N922" s="11" t="s">
        <v>3149</v>
      </c>
      <c r="R922" t="s">
        <v>607</v>
      </c>
      <c r="T922" t="s">
        <v>1296</v>
      </c>
    </row>
    <row r="923" spans="1:20">
      <c r="A923" t="s">
        <v>3147</v>
      </c>
      <c r="B923" t="s">
        <v>1291</v>
      </c>
      <c r="C923" t="s">
        <v>74</v>
      </c>
      <c r="D923" s="39" t="s">
        <v>1320</v>
      </c>
      <c r="E923" s="11">
        <f t="shared" si="58"/>
        <v>3</v>
      </c>
      <c r="F923" s="4">
        <f t="shared" si="59"/>
        <v>1996</v>
      </c>
      <c r="G923" t="s">
        <v>25</v>
      </c>
      <c r="H923" s="4" t="s">
        <v>1635</v>
      </c>
      <c r="I923" s="4" t="str">
        <f t="shared" si="57"/>
        <v>k</v>
      </c>
      <c r="J923" s="4">
        <v>21.8</v>
      </c>
      <c r="K923" s="4" t="s">
        <v>1782</v>
      </c>
      <c r="L923" s="4">
        <v>0</v>
      </c>
      <c r="M923" s="4" t="s">
        <v>1857</v>
      </c>
      <c r="N923" s="11" t="s">
        <v>3149</v>
      </c>
      <c r="T923" t="s">
        <v>1296</v>
      </c>
    </row>
    <row r="924" spans="1:20">
      <c r="A924" t="s">
        <v>3147</v>
      </c>
      <c r="B924" t="s">
        <v>1291</v>
      </c>
      <c r="C924" t="s">
        <v>74</v>
      </c>
      <c r="D924" s="39" t="s">
        <v>1647</v>
      </c>
      <c r="E924" s="11">
        <f t="shared" si="58"/>
        <v>3</v>
      </c>
      <c r="F924" s="4">
        <f t="shared" si="59"/>
        <v>2000</v>
      </c>
      <c r="G924" t="s">
        <v>25</v>
      </c>
      <c r="H924" s="4" t="s">
        <v>1639</v>
      </c>
      <c r="I924" s="4" t="str">
        <f t="shared" si="57"/>
        <v>k</v>
      </c>
      <c r="J924" s="4">
        <v>28</v>
      </c>
      <c r="K924" s="4" t="s">
        <v>933</v>
      </c>
      <c r="L924" s="4">
        <v>0</v>
      </c>
      <c r="M924" s="4" t="s">
        <v>1650</v>
      </c>
      <c r="N924" s="11" t="s">
        <v>3149</v>
      </c>
      <c r="T924" t="s">
        <v>1296</v>
      </c>
    </row>
    <row r="925" spans="1:20">
      <c r="A925" t="s">
        <v>3147</v>
      </c>
      <c r="B925" t="s">
        <v>1291</v>
      </c>
      <c r="C925" t="s">
        <v>74</v>
      </c>
      <c r="D925" s="39" t="s">
        <v>1418</v>
      </c>
      <c r="E925" s="11">
        <f t="shared" si="58"/>
        <v>5</v>
      </c>
      <c r="F925" s="4">
        <f t="shared" si="59"/>
        <v>2001</v>
      </c>
      <c r="G925" t="s">
        <v>25</v>
      </c>
      <c r="H925" s="4" t="s">
        <v>712</v>
      </c>
      <c r="I925" s="4" t="str">
        <f t="shared" si="57"/>
        <v>k</v>
      </c>
      <c r="J925" s="4">
        <v>30.5</v>
      </c>
      <c r="K925" s="4" t="s">
        <v>1699</v>
      </c>
      <c r="L925" s="4">
        <v>0</v>
      </c>
      <c r="M925" s="4" t="s">
        <v>3150</v>
      </c>
      <c r="N925" s="11" t="s">
        <v>3149</v>
      </c>
      <c r="R925" t="s">
        <v>2070</v>
      </c>
      <c r="T925" t="s">
        <v>1296</v>
      </c>
    </row>
    <row r="926" spans="1:20">
      <c r="A926" t="s">
        <v>3147</v>
      </c>
      <c r="B926" t="s">
        <v>1291</v>
      </c>
      <c r="C926" t="s">
        <v>74</v>
      </c>
      <c r="D926" s="39" t="s">
        <v>1302</v>
      </c>
      <c r="E926" s="11">
        <f t="shared" si="58"/>
        <v>5</v>
      </c>
      <c r="F926" s="4">
        <f t="shared" si="59"/>
        <v>2002</v>
      </c>
      <c r="G926" t="s">
        <v>25</v>
      </c>
      <c r="H926" s="4" t="s">
        <v>609</v>
      </c>
      <c r="I926" s="4" t="str">
        <f t="shared" si="57"/>
        <v>k</v>
      </c>
      <c r="J926" s="4">
        <v>32.5</v>
      </c>
      <c r="K926" s="4" t="s">
        <v>1158</v>
      </c>
      <c r="L926" s="4">
        <v>0</v>
      </c>
      <c r="M926" s="4" t="s">
        <v>3151</v>
      </c>
      <c r="N926" s="11" t="s">
        <v>3149</v>
      </c>
      <c r="R926" t="s">
        <v>3152</v>
      </c>
      <c r="T926" t="s">
        <v>1296</v>
      </c>
    </row>
    <row r="927" spans="1:20">
      <c r="A927" t="s">
        <v>3147</v>
      </c>
      <c r="B927" t="s">
        <v>1291</v>
      </c>
      <c r="C927" t="s">
        <v>74</v>
      </c>
      <c r="D927" s="39" t="s">
        <v>2040</v>
      </c>
      <c r="E927" s="11">
        <f t="shared" si="58"/>
        <v>5</v>
      </c>
      <c r="F927" s="4">
        <f t="shared" si="59"/>
        <v>2003</v>
      </c>
      <c r="G927" t="s">
        <v>25</v>
      </c>
      <c r="H927" s="4" t="s">
        <v>977</v>
      </c>
      <c r="I927" s="4" t="str">
        <f t="shared" si="57"/>
        <v>k</v>
      </c>
      <c r="J927" s="4">
        <v>33.799999999999997</v>
      </c>
      <c r="K927" s="4" t="s">
        <v>309</v>
      </c>
      <c r="L927" s="4">
        <v>0</v>
      </c>
      <c r="M927" s="4" t="s">
        <v>1624</v>
      </c>
      <c r="N927" s="11" t="s">
        <v>3149</v>
      </c>
      <c r="R927" t="s">
        <v>3153</v>
      </c>
      <c r="T927" t="s">
        <v>1296</v>
      </c>
    </row>
    <row r="928" spans="1:20">
      <c r="A928" t="s">
        <v>3154</v>
      </c>
      <c r="B928" t="s">
        <v>1291</v>
      </c>
      <c r="C928" t="s">
        <v>20</v>
      </c>
      <c r="D928" s="39" t="s">
        <v>1744</v>
      </c>
      <c r="E928" s="11">
        <f t="shared" si="58"/>
        <v>3</v>
      </c>
      <c r="F928" s="4">
        <f t="shared" si="59"/>
        <v>1998</v>
      </c>
      <c r="G928" t="s">
        <v>21</v>
      </c>
      <c r="H928" s="4" t="s">
        <v>1610</v>
      </c>
      <c r="I928" s="4" t="str">
        <f t="shared" si="57"/>
        <v>k</v>
      </c>
      <c r="J928" s="4">
        <v>22.8</v>
      </c>
      <c r="K928" s="4">
        <v>21.3</v>
      </c>
      <c r="L928" s="4">
        <v>2.9</v>
      </c>
      <c r="M928" s="4" t="s">
        <v>1987</v>
      </c>
      <c r="R928" t="s">
        <v>3155</v>
      </c>
      <c r="T928" t="s">
        <v>1296</v>
      </c>
    </row>
    <row r="929" spans="1:20">
      <c r="A929" t="s">
        <v>3154</v>
      </c>
      <c r="B929" t="s">
        <v>1291</v>
      </c>
      <c r="C929" t="s">
        <v>74</v>
      </c>
      <c r="D929" s="39" t="s">
        <v>1746</v>
      </c>
      <c r="E929" s="11">
        <f t="shared" si="58"/>
        <v>5</v>
      </c>
      <c r="F929" s="4">
        <f t="shared" si="59"/>
        <v>2001</v>
      </c>
      <c r="G929" t="s">
        <v>21</v>
      </c>
      <c r="H929" s="4" t="s">
        <v>496</v>
      </c>
      <c r="I929" s="4" t="str">
        <f t="shared" si="57"/>
        <v>k</v>
      </c>
      <c r="J929" s="4">
        <v>25</v>
      </c>
      <c r="K929" s="4">
        <v>22.8</v>
      </c>
      <c r="L929" s="4">
        <v>2.9</v>
      </c>
      <c r="M929" s="4" t="s">
        <v>2788</v>
      </c>
      <c r="R929" t="s">
        <v>3156</v>
      </c>
      <c r="T929" t="s">
        <v>1296</v>
      </c>
    </row>
    <row r="930" spans="1:20">
      <c r="A930" t="s">
        <v>3154</v>
      </c>
      <c r="B930" t="s">
        <v>1291</v>
      </c>
      <c r="C930" t="s">
        <v>74</v>
      </c>
      <c r="D930" s="39" t="s">
        <v>1378</v>
      </c>
      <c r="E930" s="11">
        <f t="shared" si="58"/>
        <v>5</v>
      </c>
      <c r="F930" s="4">
        <f t="shared" si="59"/>
        <v>2002</v>
      </c>
      <c r="G930" t="s">
        <v>21</v>
      </c>
      <c r="H930" s="4" t="s">
        <v>410</v>
      </c>
      <c r="I930" s="4" t="str">
        <f t="shared" si="57"/>
        <v>k</v>
      </c>
      <c r="J930" s="4">
        <v>24.5</v>
      </c>
      <c r="K930" s="4">
        <v>22.3</v>
      </c>
      <c r="L930" s="4">
        <v>3</v>
      </c>
      <c r="M930" s="4" t="s">
        <v>3157</v>
      </c>
      <c r="R930" t="s">
        <v>3158</v>
      </c>
      <c r="T930" t="s">
        <v>1296</v>
      </c>
    </row>
    <row r="931" spans="1:20">
      <c r="A931" t="s">
        <v>3159</v>
      </c>
      <c r="B931" t="s">
        <v>1291</v>
      </c>
      <c r="C931" t="s">
        <v>20</v>
      </c>
      <c r="D931" s="39" t="s">
        <v>3160</v>
      </c>
      <c r="E931" s="11">
        <f t="shared" si="58"/>
        <v>7</v>
      </c>
      <c r="F931" s="4">
        <f t="shared" si="59"/>
        <v>2001</v>
      </c>
      <c r="G931" t="s">
        <v>25</v>
      </c>
      <c r="H931" s="4">
        <v>8.8000000000000007</v>
      </c>
      <c r="I931" s="4" t="str">
        <f t="shared" si="57"/>
        <v>k</v>
      </c>
      <c r="J931" s="4">
        <v>23.5</v>
      </c>
      <c r="K931" s="4" t="s">
        <v>190</v>
      </c>
      <c r="L931" s="4">
        <v>0</v>
      </c>
      <c r="N931" s="11" t="s">
        <v>3161</v>
      </c>
      <c r="R931" t="s">
        <v>3162</v>
      </c>
      <c r="T931" t="s">
        <v>1296</v>
      </c>
    </row>
    <row r="932" spans="1:20">
      <c r="A932" t="s">
        <v>3159</v>
      </c>
      <c r="B932" t="s">
        <v>1291</v>
      </c>
      <c r="C932" t="s">
        <v>74</v>
      </c>
      <c r="D932" s="39" t="s">
        <v>1378</v>
      </c>
      <c r="E932" s="11">
        <f t="shared" si="58"/>
        <v>5</v>
      </c>
      <c r="F932" s="4">
        <f t="shared" si="59"/>
        <v>2002</v>
      </c>
      <c r="G932" t="s">
        <v>25</v>
      </c>
      <c r="H932" s="4">
        <v>9.6999999999999993</v>
      </c>
      <c r="I932" s="4" t="str">
        <f t="shared" si="57"/>
        <v>k</v>
      </c>
      <c r="J932" s="4">
        <v>23.7</v>
      </c>
      <c r="K932" s="4" t="s">
        <v>709</v>
      </c>
      <c r="L932" s="4">
        <v>0</v>
      </c>
      <c r="M932" s="4" t="s">
        <v>1747</v>
      </c>
      <c r="N932" s="11" t="s">
        <v>3161</v>
      </c>
      <c r="R932" t="s">
        <v>3163</v>
      </c>
      <c r="T932" t="s">
        <v>1296</v>
      </c>
    </row>
    <row r="933" spans="1:20">
      <c r="A933" t="s">
        <v>3159</v>
      </c>
      <c r="B933" t="s">
        <v>1291</v>
      </c>
      <c r="C933" t="s">
        <v>74</v>
      </c>
      <c r="D933" s="39" t="s">
        <v>1380</v>
      </c>
      <c r="E933" s="11">
        <f t="shared" si="58"/>
        <v>5</v>
      </c>
      <c r="F933" s="4">
        <f t="shared" si="59"/>
        <v>2004</v>
      </c>
      <c r="G933" t="s">
        <v>25</v>
      </c>
      <c r="H933" s="4">
        <v>11.7</v>
      </c>
      <c r="I933" s="4" t="str">
        <f t="shared" si="57"/>
        <v>k</v>
      </c>
      <c r="J933" s="4">
        <v>24.8</v>
      </c>
      <c r="K933" s="4" t="s">
        <v>2381</v>
      </c>
      <c r="L933" s="4">
        <v>0</v>
      </c>
      <c r="M933" s="4" t="s">
        <v>3164</v>
      </c>
      <c r="N933" s="11" t="s">
        <v>3161</v>
      </c>
      <c r="R933" t="s">
        <v>3165</v>
      </c>
      <c r="T933" t="s">
        <v>1296</v>
      </c>
    </row>
    <row r="934" spans="1:20">
      <c r="A934" t="s">
        <v>3159</v>
      </c>
      <c r="B934" t="s">
        <v>1291</v>
      </c>
      <c r="C934" t="s">
        <v>74</v>
      </c>
      <c r="D934" s="39" t="s">
        <v>1385</v>
      </c>
      <c r="E934" s="11">
        <f t="shared" si="58"/>
        <v>5</v>
      </c>
      <c r="F934" s="4">
        <f t="shared" si="59"/>
        <v>2008</v>
      </c>
      <c r="G934" t="s">
        <v>25</v>
      </c>
      <c r="H934" s="4">
        <v>15.7</v>
      </c>
      <c r="I934" s="4" t="str">
        <f t="shared" si="57"/>
        <v>k</v>
      </c>
      <c r="J934" s="4">
        <v>26</v>
      </c>
      <c r="K934" s="4" t="s">
        <v>116</v>
      </c>
      <c r="L934" s="4">
        <v>0</v>
      </c>
      <c r="M934" s="4" t="s">
        <v>2920</v>
      </c>
      <c r="N934" s="11" t="s">
        <v>3161</v>
      </c>
      <c r="R934" t="s">
        <v>3166</v>
      </c>
      <c r="T934" t="s">
        <v>1296</v>
      </c>
    </row>
    <row r="935" spans="1:20">
      <c r="A935" t="s">
        <v>3159</v>
      </c>
      <c r="B935" t="s">
        <v>1291</v>
      </c>
      <c r="C935" t="s">
        <v>74</v>
      </c>
      <c r="D935" s="39" t="s">
        <v>1392</v>
      </c>
      <c r="E935" s="11">
        <f t="shared" si="58"/>
        <v>5</v>
      </c>
      <c r="F935" s="4">
        <f t="shared" si="59"/>
        <v>2010</v>
      </c>
      <c r="G935" t="s">
        <v>25</v>
      </c>
      <c r="H935" s="4">
        <v>17.7</v>
      </c>
      <c r="I935" s="4" t="str">
        <f t="shared" si="57"/>
        <v>k</v>
      </c>
      <c r="J935" s="4">
        <v>26.3</v>
      </c>
      <c r="K935" s="4" t="s">
        <v>1160</v>
      </c>
      <c r="L935" s="4">
        <v>0</v>
      </c>
      <c r="M935" s="4" t="s">
        <v>1468</v>
      </c>
      <c r="N935" s="11" t="s">
        <v>3161</v>
      </c>
      <c r="R935" t="s">
        <v>3167</v>
      </c>
      <c r="T935" t="s">
        <v>1296</v>
      </c>
    </row>
    <row r="936" spans="1:20">
      <c r="A936" t="s">
        <v>3159</v>
      </c>
      <c r="B936" t="s">
        <v>1291</v>
      </c>
      <c r="C936" t="s">
        <v>74</v>
      </c>
      <c r="D936" s="39" t="s">
        <v>1561</v>
      </c>
      <c r="E936" s="11">
        <f t="shared" si="58"/>
        <v>5</v>
      </c>
      <c r="F936" s="4">
        <f t="shared" si="59"/>
        <v>2011</v>
      </c>
      <c r="G936" t="s">
        <v>25</v>
      </c>
      <c r="H936" s="4">
        <v>18.7</v>
      </c>
      <c r="I936" s="4" t="str">
        <f t="shared" si="57"/>
        <v>k</v>
      </c>
      <c r="J936" s="4">
        <v>26.5</v>
      </c>
      <c r="K936" s="4" t="s">
        <v>715</v>
      </c>
      <c r="L936" s="4">
        <v>0</v>
      </c>
      <c r="M936" s="4" t="s">
        <v>3168</v>
      </c>
      <c r="N936" s="11" t="s">
        <v>3161</v>
      </c>
      <c r="R936" t="s">
        <v>3169</v>
      </c>
      <c r="T936" t="s">
        <v>1296</v>
      </c>
    </row>
    <row r="937" spans="1:20">
      <c r="A937" t="s">
        <v>3159</v>
      </c>
      <c r="B937" t="s">
        <v>1291</v>
      </c>
      <c r="C937" t="s">
        <v>74</v>
      </c>
      <c r="D937" s="39" t="s">
        <v>1342</v>
      </c>
      <c r="E937" s="11">
        <f t="shared" si="58"/>
        <v>5</v>
      </c>
      <c r="F937" s="4">
        <f t="shared" si="59"/>
        <v>2013</v>
      </c>
      <c r="G937" t="s">
        <v>25</v>
      </c>
      <c r="H937" s="4">
        <v>20.7</v>
      </c>
      <c r="I937" s="4" t="str">
        <f t="shared" si="57"/>
        <v>k</v>
      </c>
      <c r="J937" s="4">
        <v>27.2</v>
      </c>
      <c r="K937" s="4" t="s">
        <v>954</v>
      </c>
      <c r="L937" s="4">
        <v>0</v>
      </c>
      <c r="M937" s="4" t="s">
        <v>2223</v>
      </c>
      <c r="N937" s="11" t="s">
        <v>3161</v>
      </c>
      <c r="R937" t="s">
        <v>3170</v>
      </c>
      <c r="T937" t="s">
        <v>1296</v>
      </c>
    </row>
    <row r="938" spans="1:20">
      <c r="A938" t="s">
        <v>3171</v>
      </c>
      <c r="B938" t="s">
        <v>1291</v>
      </c>
      <c r="C938" t="s">
        <v>20</v>
      </c>
      <c r="D938" s="39" t="s">
        <v>1582</v>
      </c>
      <c r="E938" s="11">
        <f t="shared" si="58"/>
        <v>5</v>
      </c>
      <c r="F938" s="4">
        <f t="shared" si="59"/>
        <v>2019</v>
      </c>
      <c r="G938" t="s">
        <v>21</v>
      </c>
      <c r="I938" s="4" t="str">
        <f t="shared" si="57"/>
        <v/>
      </c>
      <c r="J938" s="4">
        <v>26</v>
      </c>
      <c r="K938" s="4" t="s">
        <v>199</v>
      </c>
      <c r="L938" s="4">
        <v>0</v>
      </c>
      <c r="M938" s="4" t="s">
        <v>1433</v>
      </c>
      <c r="N938" s="11" t="s">
        <v>3172</v>
      </c>
      <c r="Q938" t="s">
        <v>3173</v>
      </c>
      <c r="R938" t="s">
        <v>3174</v>
      </c>
      <c r="T938" t="s">
        <v>1296</v>
      </c>
    </row>
    <row r="939" spans="1:20">
      <c r="A939" t="s">
        <v>3171</v>
      </c>
      <c r="B939" t="s">
        <v>1291</v>
      </c>
      <c r="C939" t="s">
        <v>74</v>
      </c>
      <c r="D939" s="39" t="s">
        <v>1491</v>
      </c>
      <c r="E939" s="11">
        <f t="shared" si="58"/>
        <v>4</v>
      </c>
      <c r="F939" s="4">
        <f t="shared" si="59"/>
        <v>2024</v>
      </c>
      <c r="G939" t="s">
        <v>21</v>
      </c>
      <c r="I939" s="4" t="str">
        <f t="shared" si="57"/>
        <v/>
      </c>
      <c r="J939" s="4">
        <v>26.8</v>
      </c>
      <c r="K939" s="4" t="s">
        <v>464</v>
      </c>
      <c r="L939" s="4">
        <v>0</v>
      </c>
      <c r="M939" s="4" t="s">
        <v>3175</v>
      </c>
      <c r="N939" s="11" t="s">
        <v>3172</v>
      </c>
      <c r="R939" t="s">
        <v>3176</v>
      </c>
    </row>
    <row r="940" spans="1:20">
      <c r="A940" t="s">
        <v>3171</v>
      </c>
      <c r="B940" s="4" t="s">
        <v>1291</v>
      </c>
      <c r="C940" s="4" t="s">
        <v>74</v>
      </c>
      <c r="D940" s="39" t="s">
        <v>1553</v>
      </c>
      <c r="E940" s="11">
        <f t="shared" si="58"/>
        <v>4</v>
      </c>
      <c r="F940" s="4">
        <f t="shared" si="59"/>
        <v>2026</v>
      </c>
      <c r="G940" s="4" t="s">
        <v>21</v>
      </c>
      <c r="I940" s="4" t="str">
        <f t="shared" si="57"/>
        <v/>
      </c>
      <c r="J940" s="4">
        <v>27.3</v>
      </c>
      <c r="K940" s="4">
        <v>33.6</v>
      </c>
      <c r="L940" s="4">
        <v>0</v>
      </c>
      <c r="M940" s="4">
        <v>780</v>
      </c>
      <c r="N940" s="14">
        <v>982000409784626</v>
      </c>
      <c r="R940" s="4" t="s">
        <v>3177</v>
      </c>
    </row>
    <row r="941" spans="1:20">
      <c r="A941" t="s">
        <v>3178</v>
      </c>
      <c r="B941" t="s">
        <v>1291</v>
      </c>
      <c r="C941" t="s">
        <v>20</v>
      </c>
      <c r="D941" s="39" t="s">
        <v>1708</v>
      </c>
      <c r="E941" s="11">
        <f t="shared" si="58"/>
        <v>3</v>
      </c>
      <c r="F941" s="4">
        <f t="shared" si="59"/>
        <v>1994</v>
      </c>
      <c r="G941" t="s">
        <v>25</v>
      </c>
      <c r="H941" s="4">
        <v>9.5</v>
      </c>
      <c r="I941" s="4" t="s">
        <v>35</v>
      </c>
      <c r="J941" s="4">
        <v>26</v>
      </c>
      <c r="K941" s="4" t="s">
        <v>444</v>
      </c>
      <c r="L941" s="4">
        <v>0</v>
      </c>
      <c r="M941" s="4" t="s">
        <v>1671</v>
      </c>
      <c r="N941" s="11" t="s">
        <v>3179</v>
      </c>
      <c r="R941" t="s">
        <v>1319</v>
      </c>
      <c r="T941" t="s">
        <v>1296</v>
      </c>
    </row>
    <row r="942" spans="1:20">
      <c r="A942" t="s">
        <v>3178</v>
      </c>
      <c r="B942" t="s">
        <v>1291</v>
      </c>
      <c r="C942" t="s">
        <v>74</v>
      </c>
      <c r="D942" s="39" t="s">
        <v>2363</v>
      </c>
      <c r="E942" s="11">
        <f t="shared" si="58"/>
        <v>6</v>
      </c>
      <c r="F942" s="4">
        <f t="shared" si="59"/>
        <v>2001</v>
      </c>
      <c r="G942" t="s">
        <v>25</v>
      </c>
      <c r="H942" s="4">
        <v>16.8</v>
      </c>
      <c r="I942" s="4" t="s">
        <v>35</v>
      </c>
      <c r="J942" s="4">
        <v>30</v>
      </c>
      <c r="K942" s="4" t="s">
        <v>690</v>
      </c>
      <c r="L942" s="4">
        <v>0</v>
      </c>
      <c r="N942" s="11" t="s">
        <v>3179</v>
      </c>
      <c r="R942" t="s">
        <v>3180</v>
      </c>
      <c r="T942" t="s">
        <v>1296</v>
      </c>
    </row>
    <row r="943" spans="1:20">
      <c r="A943" t="s">
        <v>3178</v>
      </c>
      <c r="B943" t="s">
        <v>1291</v>
      </c>
      <c r="C943" t="s">
        <v>74</v>
      </c>
      <c r="D943" s="39" t="s">
        <v>1335</v>
      </c>
      <c r="E943" s="11">
        <f t="shared" si="58"/>
        <v>5</v>
      </c>
      <c r="F943" s="4">
        <f t="shared" si="59"/>
        <v>2004</v>
      </c>
      <c r="G943" t="s">
        <v>25</v>
      </c>
      <c r="H943" s="4">
        <v>19.7</v>
      </c>
      <c r="I943" s="4" t="s">
        <v>35</v>
      </c>
      <c r="J943" s="4">
        <v>31.5</v>
      </c>
      <c r="K943" s="4" t="s">
        <v>828</v>
      </c>
      <c r="L943" s="4">
        <v>0</v>
      </c>
      <c r="M943" s="4" t="s">
        <v>1525</v>
      </c>
      <c r="N943" s="11" t="s">
        <v>3179</v>
      </c>
      <c r="R943" t="s">
        <v>3181</v>
      </c>
      <c r="T943" t="s">
        <v>1296</v>
      </c>
    </row>
    <row r="944" spans="1:20">
      <c r="A944" t="s">
        <v>3178</v>
      </c>
      <c r="B944" t="s">
        <v>1291</v>
      </c>
      <c r="C944" t="s">
        <v>74</v>
      </c>
      <c r="D944" s="39" t="s">
        <v>1337</v>
      </c>
      <c r="E944" s="11">
        <f t="shared" si="58"/>
        <v>5</v>
      </c>
      <c r="F944" s="4">
        <f t="shared" si="59"/>
        <v>2005</v>
      </c>
      <c r="G944" t="s">
        <v>25</v>
      </c>
      <c r="H944" s="4">
        <v>20.7</v>
      </c>
      <c r="I944" s="4" t="s">
        <v>35</v>
      </c>
      <c r="J944" s="4">
        <v>33.1</v>
      </c>
      <c r="K944" s="4" t="s">
        <v>309</v>
      </c>
      <c r="L944" s="4">
        <v>0</v>
      </c>
      <c r="M944" s="4" t="s">
        <v>3182</v>
      </c>
      <c r="N944" s="11" t="s">
        <v>3179</v>
      </c>
      <c r="R944" t="s">
        <v>3183</v>
      </c>
      <c r="T944" t="s">
        <v>1296</v>
      </c>
    </row>
    <row r="945" spans="1:20">
      <c r="A945" t="s">
        <v>3178</v>
      </c>
      <c r="B945" t="s">
        <v>1291</v>
      </c>
      <c r="C945" t="s">
        <v>74</v>
      </c>
      <c r="D945" s="39" t="s">
        <v>2126</v>
      </c>
      <c r="E945" s="11">
        <f t="shared" si="58"/>
        <v>5</v>
      </c>
      <c r="F945" s="4">
        <f t="shared" si="59"/>
        <v>2008</v>
      </c>
      <c r="G945" t="s">
        <v>25</v>
      </c>
      <c r="H945" s="4">
        <v>23.7</v>
      </c>
      <c r="I945" s="4" t="s">
        <v>35</v>
      </c>
      <c r="J945" s="4">
        <v>33.9</v>
      </c>
      <c r="K945" s="4" t="s">
        <v>338</v>
      </c>
      <c r="L945" s="4">
        <v>0</v>
      </c>
      <c r="M945" s="4" t="s">
        <v>3184</v>
      </c>
      <c r="N945" s="11" t="s">
        <v>3179</v>
      </c>
      <c r="R945" t="s">
        <v>1662</v>
      </c>
      <c r="T945" t="s">
        <v>1296</v>
      </c>
    </row>
    <row r="946" spans="1:20">
      <c r="A946" t="s">
        <v>3185</v>
      </c>
      <c r="B946" t="s">
        <v>1291</v>
      </c>
      <c r="C946" t="s">
        <v>20</v>
      </c>
      <c r="D946" s="39" t="s">
        <v>1744</v>
      </c>
      <c r="E946" s="11">
        <f t="shared" si="58"/>
        <v>3</v>
      </c>
      <c r="F946" s="4">
        <f t="shared" si="59"/>
        <v>1998</v>
      </c>
      <c r="G946" t="s">
        <v>25</v>
      </c>
      <c r="H946" s="4">
        <v>13.5</v>
      </c>
      <c r="I946" s="4" t="s">
        <v>35</v>
      </c>
      <c r="J946" s="4">
        <v>27.2</v>
      </c>
      <c r="K946" s="4">
        <v>25.3</v>
      </c>
      <c r="L946" s="4">
        <v>3</v>
      </c>
      <c r="M946" s="4" t="s">
        <v>1739</v>
      </c>
      <c r="N946" s="11" t="s">
        <v>3186</v>
      </c>
      <c r="R946" t="s">
        <v>3187</v>
      </c>
      <c r="T946" t="s">
        <v>1296</v>
      </c>
    </row>
    <row r="947" spans="1:20">
      <c r="A947" t="s">
        <v>3185</v>
      </c>
      <c r="B947" t="s">
        <v>1291</v>
      </c>
      <c r="C947" t="s">
        <v>74</v>
      </c>
      <c r="D947" s="39" t="s">
        <v>1418</v>
      </c>
      <c r="E947" s="11">
        <f t="shared" si="58"/>
        <v>5</v>
      </c>
      <c r="F947" s="4">
        <f t="shared" si="59"/>
        <v>2001</v>
      </c>
      <c r="G947" t="s">
        <v>25</v>
      </c>
      <c r="H947" s="4">
        <v>16.7</v>
      </c>
      <c r="I947" s="4" t="s">
        <v>35</v>
      </c>
      <c r="J947" s="4">
        <v>31</v>
      </c>
      <c r="K947" s="4">
        <v>29.3</v>
      </c>
      <c r="L947" s="4">
        <v>3.5</v>
      </c>
      <c r="M947" s="4" t="s">
        <v>2799</v>
      </c>
      <c r="N947" s="11" t="s">
        <v>3186</v>
      </c>
      <c r="R947" t="s">
        <v>3188</v>
      </c>
      <c r="T947" t="s">
        <v>1296</v>
      </c>
    </row>
    <row r="948" spans="1:20">
      <c r="A948" t="s">
        <v>3185</v>
      </c>
      <c r="B948" t="s">
        <v>1291</v>
      </c>
      <c r="C948" t="s">
        <v>74</v>
      </c>
      <c r="D948" s="39" t="s">
        <v>1378</v>
      </c>
      <c r="E948" s="11">
        <f t="shared" si="58"/>
        <v>5</v>
      </c>
      <c r="F948" s="4">
        <f t="shared" si="59"/>
        <v>2002</v>
      </c>
      <c r="G948" t="s">
        <v>25</v>
      </c>
      <c r="H948" s="4">
        <v>17.7</v>
      </c>
      <c r="I948" s="4" t="s">
        <v>35</v>
      </c>
      <c r="J948" s="4">
        <v>33</v>
      </c>
      <c r="K948" s="4">
        <v>31.1</v>
      </c>
      <c r="L948" s="4">
        <v>4</v>
      </c>
      <c r="M948" s="4" t="s">
        <v>3189</v>
      </c>
      <c r="N948" s="11" t="s">
        <v>3186</v>
      </c>
      <c r="R948" t="s">
        <v>3190</v>
      </c>
      <c r="T948" t="s">
        <v>1296</v>
      </c>
    </row>
    <row r="949" spans="1:20">
      <c r="A949" t="s">
        <v>3185</v>
      </c>
      <c r="B949" t="s">
        <v>1291</v>
      </c>
      <c r="C949" t="s">
        <v>74</v>
      </c>
      <c r="D949" s="39" t="s">
        <v>1331</v>
      </c>
      <c r="E949" s="11">
        <f t="shared" si="58"/>
        <v>5</v>
      </c>
      <c r="F949" s="4">
        <f t="shared" si="59"/>
        <v>2003</v>
      </c>
      <c r="G949" t="s">
        <v>25</v>
      </c>
      <c r="H949" s="4">
        <v>18.7</v>
      </c>
      <c r="I949" s="4" t="s">
        <v>35</v>
      </c>
      <c r="L949" s="4">
        <v>0</v>
      </c>
      <c r="N949" s="11" t="s">
        <v>3186</v>
      </c>
      <c r="R949" t="s">
        <v>3191</v>
      </c>
      <c r="T949" t="s">
        <v>1296</v>
      </c>
    </row>
    <row r="950" spans="1:20">
      <c r="A950" t="s">
        <v>3192</v>
      </c>
      <c r="B950" t="s">
        <v>1291</v>
      </c>
      <c r="C950" t="s">
        <v>20</v>
      </c>
      <c r="D950" s="39" t="s">
        <v>1582</v>
      </c>
      <c r="E950" s="11">
        <f t="shared" si="58"/>
        <v>5</v>
      </c>
      <c r="F950" s="4">
        <f t="shared" si="59"/>
        <v>2019</v>
      </c>
      <c r="G950" t="s">
        <v>21</v>
      </c>
      <c r="I950" s="4" t="str">
        <f>IF(ISBLANK(H950), "", "k")</f>
        <v/>
      </c>
      <c r="J950" s="4">
        <v>21.5</v>
      </c>
      <c r="K950" s="4" t="s">
        <v>358</v>
      </c>
      <c r="L950" s="4">
        <v>0</v>
      </c>
      <c r="M950" s="4" t="s">
        <v>2785</v>
      </c>
      <c r="Q950" t="s">
        <v>3193</v>
      </c>
      <c r="R950" t="s">
        <v>3194</v>
      </c>
      <c r="T950" t="s">
        <v>1296</v>
      </c>
    </row>
    <row r="951" spans="1:20">
      <c r="A951" t="s">
        <v>3192</v>
      </c>
      <c r="B951" t="s">
        <v>1291</v>
      </c>
      <c r="C951" t="s">
        <v>74</v>
      </c>
      <c r="D951" s="39" t="s">
        <v>1211</v>
      </c>
      <c r="E951" s="11">
        <f t="shared" si="58"/>
        <v>5</v>
      </c>
      <c r="F951" s="4">
        <f t="shared" si="59"/>
        <v>2021</v>
      </c>
      <c r="G951" t="s">
        <v>21</v>
      </c>
      <c r="I951" s="4" t="str">
        <f>IF(ISBLANK(H951), "", "k")</f>
        <v/>
      </c>
      <c r="J951" s="4">
        <v>24.8</v>
      </c>
      <c r="K951" s="4" t="s">
        <v>1160</v>
      </c>
      <c r="L951" s="4">
        <v>0</v>
      </c>
      <c r="M951" s="4" t="s">
        <v>1419</v>
      </c>
      <c r="Q951" t="s">
        <v>3195</v>
      </c>
      <c r="R951" t="s">
        <v>3196</v>
      </c>
    </row>
    <row r="952" spans="1:20">
      <c r="A952" t="s">
        <v>3192</v>
      </c>
      <c r="B952" s="4" t="s">
        <v>1291</v>
      </c>
      <c r="C952" s="4" t="s">
        <v>74</v>
      </c>
      <c r="D952" s="39" t="s">
        <v>1553</v>
      </c>
      <c r="E952" s="11">
        <f t="shared" si="58"/>
        <v>4</v>
      </c>
      <c r="F952" s="4">
        <f t="shared" si="59"/>
        <v>2026</v>
      </c>
      <c r="G952" s="4" t="s">
        <v>21</v>
      </c>
      <c r="H952" s="4">
        <v>14.6</v>
      </c>
      <c r="I952" s="4" t="str">
        <f>IF(ISBLANK(H952), "", "k")</f>
        <v>k</v>
      </c>
      <c r="J952" s="4">
        <v>26.2</v>
      </c>
      <c r="K952" s="4">
        <v>35.6</v>
      </c>
      <c r="L952" s="4">
        <v>0</v>
      </c>
      <c r="M952" s="4">
        <v>694</v>
      </c>
      <c r="N952" s="11">
        <v>8287664</v>
      </c>
      <c r="R952" s="4" t="s">
        <v>3197</v>
      </c>
    </row>
    <row r="953" spans="1:20">
      <c r="A953" t="s">
        <v>3198</v>
      </c>
      <c r="B953" t="s">
        <v>1291</v>
      </c>
      <c r="C953" t="s">
        <v>20</v>
      </c>
      <c r="D953" s="39" t="s">
        <v>2401</v>
      </c>
      <c r="E953" s="11">
        <f t="shared" si="58"/>
        <v>3</v>
      </c>
      <c r="F953" s="4">
        <f t="shared" si="59"/>
        <v>1992</v>
      </c>
      <c r="G953" t="s">
        <v>21</v>
      </c>
      <c r="H953" s="4">
        <v>12.5</v>
      </c>
      <c r="I953" s="4" t="s">
        <v>35</v>
      </c>
      <c r="J953" s="4">
        <v>26.67</v>
      </c>
      <c r="K953" s="4" t="s">
        <v>933</v>
      </c>
      <c r="L953" s="4">
        <v>0</v>
      </c>
      <c r="M953" s="4" t="s">
        <v>3199</v>
      </c>
      <c r="N953" s="11" t="s">
        <v>3200</v>
      </c>
      <c r="R953" t="s">
        <v>3201</v>
      </c>
      <c r="T953" t="s">
        <v>1296</v>
      </c>
    </row>
    <row r="954" spans="1:20">
      <c r="A954" t="s">
        <v>3198</v>
      </c>
      <c r="B954" t="s">
        <v>1291</v>
      </c>
      <c r="C954" t="s">
        <v>74</v>
      </c>
      <c r="D954" s="39" t="s">
        <v>1708</v>
      </c>
      <c r="E954" s="11">
        <f t="shared" si="58"/>
        <v>3</v>
      </c>
      <c r="F954" s="4">
        <f t="shared" si="59"/>
        <v>1994</v>
      </c>
      <c r="G954" t="s">
        <v>21</v>
      </c>
      <c r="H954" s="4">
        <v>14.5</v>
      </c>
      <c r="I954" s="4" t="s">
        <v>35</v>
      </c>
      <c r="J954" s="4">
        <v>27.8</v>
      </c>
      <c r="K954" s="4" t="s">
        <v>960</v>
      </c>
      <c r="L954" s="4">
        <v>0</v>
      </c>
      <c r="M954" s="4" t="s">
        <v>2122</v>
      </c>
      <c r="N954" s="11" t="s">
        <v>3200</v>
      </c>
      <c r="T954" t="s">
        <v>1296</v>
      </c>
    </row>
    <row r="955" spans="1:20">
      <c r="A955" t="s">
        <v>3198</v>
      </c>
      <c r="B955" t="s">
        <v>1291</v>
      </c>
      <c r="C955" t="s">
        <v>74</v>
      </c>
      <c r="D955" s="39" t="s">
        <v>1524</v>
      </c>
      <c r="E955" s="11">
        <f t="shared" si="58"/>
        <v>3</v>
      </c>
      <c r="F955" s="4">
        <f t="shared" si="59"/>
        <v>1995</v>
      </c>
      <c r="G955" t="s">
        <v>21</v>
      </c>
      <c r="H955" s="4">
        <v>15.5</v>
      </c>
      <c r="I955" s="4" t="s">
        <v>35</v>
      </c>
      <c r="J955" s="4">
        <v>28</v>
      </c>
      <c r="K955" s="4" t="s">
        <v>36</v>
      </c>
      <c r="L955" s="4">
        <v>0</v>
      </c>
      <c r="M955" s="4" t="s">
        <v>2259</v>
      </c>
      <c r="N955" s="11" t="s">
        <v>3200</v>
      </c>
      <c r="T955" t="s">
        <v>1296</v>
      </c>
    </row>
    <row r="956" spans="1:20">
      <c r="A956" t="s">
        <v>3198</v>
      </c>
      <c r="B956" t="s">
        <v>1291</v>
      </c>
      <c r="C956" t="s">
        <v>74</v>
      </c>
      <c r="D956" s="39" t="s">
        <v>1416</v>
      </c>
      <c r="E956" s="11">
        <f t="shared" si="58"/>
        <v>3</v>
      </c>
      <c r="F956" s="4">
        <f t="shared" si="59"/>
        <v>1996</v>
      </c>
      <c r="G956" t="s">
        <v>21</v>
      </c>
      <c r="H956" s="4">
        <v>16.5</v>
      </c>
      <c r="I956" s="4" t="s">
        <v>35</v>
      </c>
      <c r="J956" s="4">
        <v>28.6</v>
      </c>
      <c r="K956" s="4" t="s">
        <v>36</v>
      </c>
      <c r="L956" s="4">
        <v>0</v>
      </c>
      <c r="M956" s="4" t="s">
        <v>2256</v>
      </c>
      <c r="N956" s="11" t="s">
        <v>3200</v>
      </c>
      <c r="R956" t="s">
        <v>3202</v>
      </c>
      <c r="T956" t="s">
        <v>1296</v>
      </c>
    </row>
    <row r="957" spans="1:20">
      <c r="A957" t="s">
        <v>3203</v>
      </c>
      <c r="B957" t="s">
        <v>1291</v>
      </c>
      <c r="C957" t="s">
        <v>20</v>
      </c>
      <c r="D957" s="39" t="s">
        <v>1620</v>
      </c>
      <c r="E957" s="11">
        <f t="shared" si="58"/>
        <v>3</v>
      </c>
      <c r="F957" s="4">
        <f t="shared" si="59"/>
        <v>1994</v>
      </c>
      <c r="G957" t="s">
        <v>25</v>
      </c>
      <c r="H957" s="4" t="s">
        <v>87</v>
      </c>
      <c r="I957" s="4" t="str">
        <f t="shared" ref="I957:I968" si="60">IF(ISBLANK(H957), "", "k")</f>
        <v>k</v>
      </c>
      <c r="J957" s="4">
        <v>21.7</v>
      </c>
      <c r="K957" s="4" t="s">
        <v>186</v>
      </c>
      <c r="L957" s="4">
        <v>0</v>
      </c>
      <c r="M957" s="4" t="s">
        <v>1985</v>
      </c>
      <c r="N957" s="11" t="s">
        <v>3204</v>
      </c>
      <c r="R957" t="s">
        <v>607</v>
      </c>
      <c r="T957" t="s">
        <v>1296</v>
      </c>
    </row>
    <row r="958" spans="1:20">
      <c r="A958" t="s">
        <v>3203</v>
      </c>
      <c r="B958" t="s">
        <v>1291</v>
      </c>
      <c r="C958" t="s">
        <v>74</v>
      </c>
      <c r="D958" s="39" t="s">
        <v>1316</v>
      </c>
      <c r="E958" s="11">
        <f t="shared" si="58"/>
        <v>3</v>
      </c>
      <c r="F958" s="4">
        <f t="shared" si="59"/>
        <v>1995</v>
      </c>
      <c r="G958" t="s">
        <v>25</v>
      </c>
      <c r="H958" s="4" t="s">
        <v>1610</v>
      </c>
      <c r="I958" s="4" t="str">
        <f t="shared" si="60"/>
        <v>k</v>
      </c>
      <c r="J958" s="4">
        <v>23.5</v>
      </c>
      <c r="K958" s="4" t="s">
        <v>492</v>
      </c>
      <c r="L958" s="4">
        <v>0</v>
      </c>
      <c r="M958" s="4" t="s">
        <v>1618</v>
      </c>
      <c r="N958" s="11" t="s">
        <v>3204</v>
      </c>
      <c r="T958" t="s">
        <v>1296</v>
      </c>
    </row>
    <row r="959" spans="1:20">
      <c r="A959" t="s">
        <v>3203</v>
      </c>
      <c r="B959" t="s">
        <v>1291</v>
      </c>
      <c r="C959" t="s">
        <v>74</v>
      </c>
      <c r="D959" s="39" t="s">
        <v>1320</v>
      </c>
      <c r="E959" s="11">
        <f t="shared" si="58"/>
        <v>3</v>
      </c>
      <c r="F959" s="4">
        <f t="shared" si="59"/>
        <v>1996</v>
      </c>
      <c r="G959" t="s">
        <v>25</v>
      </c>
      <c r="H959" s="4" t="s">
        <v>1635</v>
      </c>
      <c r="I959" s="4" t="str">
        <f t="shared" si="60"/>
        <v>k</v>
      </c>
      <c r="J959" s="4">
        <v>24.1</v>
      </c>
      <c r="K959" s="4" t="s">
        <v>2381</v>
      </c>
      <c r="L959" s="4">
        <v>0</v>
      </c>
      <c r="M959" s="4" t="s">
        <v>1350</v>
      </c>
      <c r="N959" s="11" t="s">
        <v>3204</v>
      </c>
      <c r="R959" t="s">
        <v>585</v>
      </c>
      <c r="T959" t="s">
        <v>1296</v>
      </c>
    </row>
    <row r="960" spans="1:20">
      <c r="A960" t="s">
        <v>3203</v>
      </c>
      <c r="B960" t="s">
        <v>1291</v>
      </c>
      <c r="C960" t="s">
        <v>74</v>
      </c>
      <c r="D960" s="39" t="s">
        <v>1527</v>
      </c>
      <c r="E960" s="11">
        <f t="shared" si="58"/>
        <v>3</v>
      </c>
      <c r="F960" s="4">
        <f t="shared" si="59"/>
        <v>1998</v>
      </c>
      <c r="G960" t="s">
        <v>25</v>
      </c>
      <c r="H960" s="4" t="s">
        <v>1622</v>
      </c>
      <c r="I960" s="4" t="str">
        <f t="shared" si="60"/>
        <v>k</v>
      </c>
      <c r="J960" s="4">
        <v>27.5</v>
      </c>
      <c r="K960" s="4" t="s">
        <v>854</v>
      </c>
      <c r="L960" s="4">
        <v>0</v>
      </c>
      <c r="M960" s="4" t="s">
        <v>2122</v>
      </c>
      <c r="N960" s="11" t="s">
        <v>3204</v>
      </c>
      <c r="R960" t="s">
        <v>3205</v>
      </c>
      <c r="T960" t="s">
        <v>1296</v>
      </c>
    </row>
    <row r="961" spans="1:20">
      <c r="A961" t="s">
        <v>3203</v>
      </c>
      <c r="B961" t="s">
        <v>1291</v>
      </c>
      <c r="C961" t="s">
        <v>74</v>
      </c>
      <c r="D961" s="39" t="s">
        <v>1647</v>
      </c>
      <c r="E961" s="11">
        <f t="shared" si="58"/>
        <v>3</v>
      </c>
      <c r="F961" s="4">
        <f t="shared" si="59"/>
        <v>2000</v>
      </c>
      <c r="G961" t="s">
        <v>25</v>
      </c>
      <c r="H961" s="4" t="s">
        <v>1639</v>
      </c>
      <c r="I961" s="4" t="str">
        <f t="shared" si="60"/>
        <v>k</v>
      </c>
      <c r="J961" s="4">
        <v>33</v>
      </c>
      <c r="K961" s="4" t="s">
        <v>209</v>
      </c>
      <c r="L961" s="4">
        <v>0</v>
      </c>
      <c r="M961" s="4" t="s">
        <v>1298</v>
      </c>
      <c r="N961" s="11" t="s">
        <v>3204</v>
      </c>
      <c r="R961" t="s">
        <v>439</v>
      </c>
      <c r="T961" t="s">
        <v>1296</v>
      </c>
    </row>
    <row r="962" spans="1:20">
      <c r="A962" t="s">
        <v>3206</v>
      </c>
      <c r="B962" t="s">
        <v>1291</v>
      </c>
      <c r="C962" t="s">
        <v>20</v>
      </c>
      <c r="D962" s="39" t="s">
        <v>1412</v>
      </c>
      <c r="E962" s="11">
        <f t="shared" si="58"/>
        <v>5</v>
      </c>
      <c r="F962" s="4">
        <f t="shared" si="59"/>
        <v>2019</v>
      </c>
      <c r="G962" t="s">
        <v>21</v>
      </c>
      <c r="H962" s="4" t="s">
        <v>1456</v>
      </c>
      <c r="I962" s="4" t="str">
        <f t="shared" si="60"/>
        <v>k</v>
      </c>
      <c r="J962" s="4">
        <v>16.8</v>
      </c>
      <c r="K962" s="4" t="s">
        <v>3207</v>
      </c>
      <c r="L962" s="4">
        <v>0</v>
      </c>
      <c r="M962" s="4" t="s">
        <v>1562</v>
      </c>
      <c r="N962" s="11" t="s">
        <v>3208</v>
      </c>
      <c r="Q962" t="s">
        <v>3209</v>
      </c>
      <c r="R962" t="s">
        <v>3210</v>
      </c>
      <c r="T962" t="s">
        <v>1296</v>
      </c>
    </row>
    <row r="963" spans="1:20">
      <c r="A963" t="s">
        <v>3206</v>
      </c>
      <c r="B963" t="s">
        <v>1291</v>
      </c>
      <c r="C963" t="s">
        <v>74</v>
      </c>
      <c r="D963" s="39" t="s">
        <v>1211</v>
      </c>
      <c r="E963" s="11">
        <f t="shared" si="58"/>
        <v>5</v>
      </c>
      <c r="F963" s="4">
        <f t="shared" si="59"/>
        <v>2021</v>
      </c>
      <c r="G963" t="s">
        <v>21</v>
      </c>
      <c r="H963" s="4">
        <v>6.7</v>
      </c>
      <c r="I963" s="4" t="str">
        <f t="shared" si="60"/>
        <v>k</v>
      </c>
      <c r="J963" s="4">
        <v>19.2</v>
      </c>
      <c r="K963" s="4" t="s">
        <v>1869</v>
      </c>
      <c r="L963" s="4">
        <v>0</v>
      </c>
      <c r="M963" s="4" t="s">
        <v>2276</v>
      </c>
      <c r="N963" s="11" t="s">
        <v>3208</v>
      </c>
      <c r="R963" t="s">
        <v>3211</v>
      </c>
    </row>
    <row r="964" spans="1:20">
      <c r="A964" t="s">
        <v>3206</v>
      </c>
      <c r="B964" t="s">
        <v>1291</v>
      </c>
      <c r="C964" t="s">
        <v>74</v>
      </c>
      <c r="D964" s="39" t="s">
        <v>1491</v>
      </c>
      <c r="E964" s="11">
        <f t="shared" si="58"/>
        <v>4</v>
      </c>
      <c r="F964" s="4">
        <f t="shared" si="59"/>
        <v>2024</v>
      </c>
      <c r="G964" t="s">
        <v>21</v>
      </c>
      <c r="H964" s="4" t="s">
        <v>477</v>
      </c>
      <c r="I964" s="4" t="str">
        <f t="shared" si="60"/>
        <v>k</v>
      </c>
      <c r="J964" s="4">
        <v>23.5</v>
      </c>
      <c r="K964" s="4" t="s">
        <v>1875</v>
      </c>
      <c r="L964" s="4">
        <v>0</v>
      </c>
      <c r="M964" s="4" t="s">
        <v>2817</v>
      </c>
      <c r="N964" s="11" t="s">
        <v>3208</v>
      </c>
      <c r="R964" t="s">
        <v>3212</v>
      </c>
    </row>
    <row r="965" spans="1:20">
      <c r="A965" t="s">
        <v>3206</v>
      </c>
      <c r="B965" s="4" t="s">
        <v>1291</v>
      </c>
      <c r="C965" s="4" t="s">
        <v>74</v>
      </c>
      <c r="D965" s="39" t="s">
        <v>1553</v>
      </c>
      <c r="E965" s="11">
        <f t="shared" si="58"/>
        <v>4</v>
      </c>
      <c r="F965" s="4">
        <f t="shared" si="59"/>
        <v>2026</v>
      </c>
      <c r="G965" s="4" t="s">
        <v>21</v>
      </c>
      <c r="H965" s="4">
        <v>11.6</v>
      </c>
      <c r="I965" s="4" t="str">
        <f t="shared" si="60"/>
        <v>k</v>
      </c>
      <c r="J965" s="4">
        <v>24</v>
      </c>
      <c r="K965" s="4">
        <v>33.799999999999997</v>
      </c>
      <c r="L965" s="4">
        <v>0</v>
      </c>
      <c r="M965" s="4">
        <v>530</v>
      </c>
      <c r="N965" s="11" t="s">
        <v>3208</v>
      </c>
      <c r="R965" s="4" t="s">
        <v>1481</v>
      </c>
    </row>
    <row r="966" spans="1:20">
      <c r="A966" t="s">
        <v>3213</v>
      </c>
      <c r="B966" t="s">
        <v>1291</v>
      </c>
      <c r="C966" t="s">
        <v>20</v>
      </c>
      <c r="D966" s="39" t="s">
        <v>1708</v>
      </c>
      <c r="E966" s="11">
        <f t="shared" si="58"/>
        <v>3</v>
      </c>
      <c r="F966" s="4">
        <f t="shared" si="59"/>
        <v>1994</v>
      </c>
      <c r="G966" t="s">
        <v>25</v>
      </c>
      <c r="H966" s="4" t="s">
        <v>1635</v>
      </c>
      <c r="I966" s="4" t="str">
        <f t="shared" si="60"/>
        <v>k</v>
      </c>
      <c r="J966" s="4">
        <v>24</v>
      </c>
      <c r="K966" s="4" t="s">
        <v>718</v>
      </c>
      <c r="L966" s="4">
        <v>0</v>
      </c>
      <c r="M966" s="4" t="s">
        <v>3214</v>
      </c>
      <c r="R966" t="s">
        <v>607</v>
      </c>
      <c r="T966" t="s">
        <v>1296</v>
      </c>
    </row>
    <row r="967" spans="1:20">
      <c r="A967" t="s">
        <v>3213</v>
      </c>
      <c r="B967" t="s">
        <v>1291</v>
      </c>
      <c r="C967" t="s">
        <v>74</v>
      </c>
      <c r="D967" s="39" t="s">
        <v>1524</v>
      </c>
      <c r="E967" s="11">
        <f t="shared" si="58"/>
        <v>3</v>
      </c>
      <c r="F967" s="4">
        <f t="shared" si="59"/>
        <v>1995</v>
      </c>
      <c r="G967" t="s">
        <v>25</v>
      </c>
      <c r="H967" s="4" t="s">
        <v>126</v>
      </c>
      <c r="I967" s="4" t="str">
        <f t="shared" si="60"/>
        <v>k</v>
      </c>
      <c r="J967" s="4">
        <v>23.5</v>
      </c>
      <c r="K967" s="4" t="s">
        <v>1875</v>
      </c>
      <c r="L967" s="4">
        <v>0</v>
      </c>
      <c r="M967" s="4" t="s">
        <v>3215</v>
      </c>
      <c r="T967" t="s">
        <v>1296</v>
      </c>
    </row>
    <row r="968" spans="1:20">
      <c r="A968" t="s">
        <v>3213</v>
      </c>
      <c r="B968" t="s">
        <v>1291</v>
      </c>
      <c r="C968" t="s">
        <v>74</v>
      </c>
      <c r="D968" s="39" t="s">
        <v>2618</v>
      </c>
      <c r="E968" s="11">
        <f t="shared" si="58"/>
        <v>6</v>
      </c>
      <c r="F968" s="4">
        <f t="shared" si="59"/>
        <v>2001</v>
      </c>
      <c r="G968" t="s">
        <v>25</v>
      </c>
      <c r="H968" s="4" t="s">
        <v>597</v>
      </c>
      <c r="I968" s="4" t="str">
        <f t="shared" si="60"/>
        <v>k</v>
      </c>
      <c r="J968" s="4">
        <v>26</v>
      </c>
      <c r="K968" s="4" t="s">
        <v>1160</v>
      </c>
      <c r="L968" s="4">
        <v>0</v>
      </c>
      <c r="R968" t="s">
        <v>3216</v>
      </c>
      <c r="T968" t="s">
        <v>1296</v>
      </c>
    </row>
    <row r="969" spans="1:20">
      <c r="A969" t="s">
        <v>3217</v>
      </c>
      <c r="B969" t="s">
        <v>1291</v>
      </c>
      <c r="C969" t="s">
        <v>20</v>
      </c>
      <c r="D969" s="39" t="s">
        <v>1744</v>
      </c>
      <c r="E969" s="11">
        <f t="shared" si="58"/>
        <v>3</v>
      </c>
      <c r="F969" s="4">
        <f t="shared" si="59"/>
        <v>1998</v>
      </c>
      <c r="G969" t="s">
        <v>21</v>
      </c>
      <c r="H969" s="4">
        <v>18.5</v>
      </c>
      <c r="I969" s="4" t="s">
        <v>35</v>
      </c>
      <c r="J969" s="4">
        <v>30</v>
      </c>
      <c r="K969" s="4" t="s">
        <v>801</v>
      </c>
      <c r="L969" s="4">
        <v>0</v>
      </c>
      <c r="M969" s="4" t="s">
        <v>1398</v>
      </c>
      <c r="R969" t="s">
        <v>3218</v>
      </c>
      <c r="T969" t="s">
        <v>1296</v>
      </c>
    </row>
    <row r="970" spans="1:20">
      <c r="A970" t="s">
        <v>3219</v>
      </c>
      <c r="B970" t="s">
        <v>1291</v>
      </c>
      <c r="C970" t="s">
        <v>20</v>
      </c>
      <c r="D970" s="39" t="s">
        <v>2262</v>
      </c>
      <c r="E970" s="11">
        <f t="shared" si="58"/>
        <v>6</v>
      </c>
      <c r="F970" s="4">
        <f t="shared" si="59"/>
        <v>2002</v>
      </c>
      <c r="G970" t="s">
        <v>25</v>
      </c>
      <c r="H970" s="4" t="s">
        <v>1693</v>
      </c>
      <c r="I970" s="4" t="str">
        <f t="shared" ref="I970:I979" si="61">IF(ISBLANK(H970), "", "k")</f>
        <v>k</v>
      </c>
      <c r="J970" s="4">
        <v>19.3</v>
      </c>
      <c r="K970" s="4" t="s">
        <v>485</v>
      </c>
      <c r="L970" s="4">
        <v>0</v>
      </c>
      <c r="M970" s="4" t="s">
        <v>3220</v>
      </c>
      <c r="N970" s="11" t="s">
        <v>3221</v>
      </c>
      <c r="R970" t="s">
        <v>3222</v>
      </c>
      <c r="T970" t="s">
        <v>1296</v>
      </c>
    </row>
    <row r="971" spans="1:20">
      <c r="A971" t="s">
        <v>3219</v>
      </c>
      <c r="B971" t="s">
        <v>1291</v>
      </c>
      <c r="C971" t="s">
        <v>74</v>
      </c>
      <c r="D971" s="39" t="s">
        <v>1674</v>
      </c>
      <c r="E971" s="11">
        <f t="shared" si="58"/>
        <v>5</v>
      </c>
      <c r="F971" s="4">
        <f t="shared" si="59"/>
        <v>2004</v>
      </c>
      <c r="G971" t="s">
        <v>25</v>
      </c>
      <c r="H971" s="4" t="s">
        <v>682</v>
      </c>
      <c r="I971" s="4" t="str">
        <f t="shared" si="61"/>
        <v>k</v>
      </c>
      <c r="J971" s="4">
        <v>22.2</v>
      </c>
      <c r="K971" s="4" t="s">
        <v>385</v>
      </c>
      <c r="L971" s="4">
        <v>0</v>
      </c>
      <c r="M971" s="4" t="s">
        <v>1618</v>
      </c>
      <c r="N971" s="11" t="s">
        <v>3221</v>
      </c>
      <c r="R971" t="s">
        <v>3223</v>
      </c>
      <c r="T971" t="s">
        <v>1296</v>
      </c>
    </row>
    <row r="972" spans="1:20">
      <c r="A972" t="s">
        <v>3219</v>
      </c>
      <c r="B972" t="s">
        <v>1291</v>
      </c>
      <c r="C972" t="s">
        <v>74</v>
      </c>
      <c r="D972" s="39" t="s">
        <v>2575</v>
      </c>
      <c r="E972" s="11">
        <f t="shared" si="58"/>
        <v>5</v>
      </c>
      <c r="F972" s="4">
        <f t="shared" si="59"/>
        <v>2008</v>
      </c>
      <c r="G972" t="s">
        <v>25</v>
      </c>
      <c r="H972" s="4" t="s">
        <v>410</v>
      </c>
      <c r="I972" s="4" t="str">
        <f t="shared" si="61"/>
        <v>k</v>
      </c>
      <c r="J972" s="4">
        <v>27.5</v>
      </c>
      <c r="K972" s="4" t="s">
        <v>933</v>
      </c>
      <c r="L972" s="4">
        <v>0</v>
      </c>
      <c r="M972" s="4" t="s">
        <v>1866</v>
      </c>
      <c r="N972" s="11" t="s">
        <v>3221</v>
      </c>
      <c r="R972" t="s">
        <v>3224</v>
      </c>
      <c r="T972" t="s">
        <v>1296</v>
      </c>
    </row>
    <row r="973" spans="1:20">
      <c r="A973" t="s">
        <v>3219</v>
      </c>
      <c r="B973" t="s">
        <v>1291</v>
      </c>
      <c r="C973" t="s">
        <v>74</v>
      </c>
      <c r="D973" s="39" t="s">
        <v>2199</v>
      </c>
      <c r="E973" s="11">
        <f t="shared" si="58"/>
        <v>5</v>
      </c>
      <c r="F973" s="4">
        <f t="shared" si="59"/>
        <v>2011</v>
      </c>
      <c r="G973" t="s">
        <v>25</v>
      </c>
      <c r="H973" s="4" t="s">
        <v>609</v>
      </c>
      <c r="I973" s="4" t="str">
        <f t="shared" si="61"/>
        <v>k</v>
      </c>
      <c r="J973" s="4">
        <v>29.5</v>
      </c>
      <c r="K973" s="4" t="s">
        <v>3225</v>
      </c>
      <c r="L973" s="4">
        <v>0</v>
      </c>
      <c r="M973" s="4" t="s">
        <v>1548</v>
      </c>
      <c r="N973" s="11" t="s">
        <v>3221</v>
      </c>
      <c r="R973" t="s">
        <v>3226</v>
      </c>
      <c r="T973" t="s">
        <v>1296</v>
      </c>
    </row>
    <row r="974" spans="1:20">
      <c r="A974" t="s">
        <v>3219</v>
      </c>
      <c r="B974" t="s">
        <v>1291</v>
      </c>
      <c r="C974" t="s">
        <v>74</v>
      </c>
      <c r="D974" s="39" t="s">
        <v>1432</v>
      </c>
      <c r="E974" s="11">
        <f t="shared" si="58"/>
        <v>5</v>
      </c>
      <c r="F974" s="4">
        <f t="shared" si="59"/>
        <v>2013</v>
      </c>
      <c r="G974" t="s">
        <v>25</v>
      </c>
      <c r="H974" s="4" t="s">
        <v>893</v>
      </c>
      <c r="I974" s="4" t="str">
        <f t="shared" si="61"/>
        <v>k</v>
      </c>
      <c r="J974" s="4">
        <v>31.8</v>
      </c>
      <c r="K974" s="4" t="s">
        <v>1397</v>
      </c>
      <c r="L974" s="4">
        <v>0</v>
      </c>
      <c r="M974" s="4" t="s">
        <v>3227</v>
      </c>
      <c r="N974" s="11" t="s">
        <v>3221</v>
      </c>
      <c r="R974" t="s">
        <v>3228</v>
      </c>
      <c r="T974" t="s">
        <v>1296</v>
      </c>
    </row>
    <row r="975" spans="1:20">
      <c r="A975" t="s">
        <v>3219</v>
      </c>
      <c r="B975" t="s">
        <v>1291</v>
      </c>
      <c r="C975" t="s">
        <v>74</v>
      </c>
      <c r="D975" s="39" t="s">
        <v>1402</v>
      </c>
      <c r="E975" s="11">
        <f t="shared" si="58"/>
        <v>5</v>
      </c>
      <c r="F975" s="4">
        <f t="shared" si="59"/>
        <v>2015</v>
      </c>
      <c r="G975" t="s">
        <v>25</v>
      </c>
      <c r="H975" s="4" t="s">
        <v>1046</v>
      </c>
      <c r="I975" s="4" t="str">
        <f t="shared" si="61"/>
        <v>k</v>
      </c>
      <c r="J975" s="4">
        <v>32</v>
      </c>
      <c r="K975" s="4" t="s">
        <v>575</v>
      </c>
      <c r="L975" s="4">
        <v>0</v>
      </c>
      <c r="M975" s="4" t="s">
        <v>1853</v>
      </c>
      <c r="N975" s="11" t="s">
        <v>3221</v>
      </c>
      <c r="R975" t="s">
        <v>3229</v>
      </c>
      <c r="T975" t="s">
        <v>1296</v>
      </c>
    </row>
    <row r="976" spans="1:20">
      <c r="A976" t="s">
        <v>3219</v>
      </c>
      <c r="B976" t="s">
        <v>1291</v>
      </c>
      <c r="C976" t="s">
        <v>74</v>
      </c>
      <c r="D976" s="39" t="s">
        <v>1568</v>
      </c>
      <c r="E976" s="11">
        <f t="shared" si="58"/>
        <v>5</v>
      </c>
      <c r="F976" s="4">
        <f t="shared" si="59"/>
        <v>2016</v>
      </c>
      <c r="G976" t="s">
        <v>25</v>
      </c>
      <c r="H976" s="4" t="s">
        <v>488</v>
      </c>
      <c r="I976" s="4" t="str">
        <f t="shared" si="61"/>
        <v>k</v>
      </c>
      <c r="J976" s="4">
        <v>33.799999999999997</v>
      </c>
      <c r="K976" s="4" t="s">
        <v>338</v>
      </c>
      <c r="L976" s="4">
        <v>0</v>
      </c>
      <c r="M976" s="4" t="s">
        <v>3230</v>
      </c>
      <c r="N976" s="11" t="s">
        <v>3221</v>
      </c>
      <c r="Q976">
        <v>12</v>
      </c>
      <c r="R976" t="s">
        <v>3231</v>
      </c>
      <c r="T976" t="s">
        <v>1296</v>
      </c>
    </row>
    <row r="977" spans="1:20">
      <c r="A977" t="s">
        <v>3219</v>
      </c>
      <c r="B977" t="s">
        <v>1291</v>
      </c>
      <c r="C977" t="s">
        <v>74</v>
      </c>
      <c r="D977" s="39" t="s">
        <v>2440</v>
      </c>
      <c r="E977" s="11">
        <f t="shared" si="58"/>
        <v>9</v>
      </c>
      <c r="F977" s="4">
        <f t="shared" si="59"/>
        <v>2018</v>
      </c>
      <c r="G977" t="s">
        <v>25</v>
      </c>
      <c r="H977" s="4" t="s">
        <v>3232</v>
      </c>
      <c r="I977" s="4" t="str">
        <f t="shared" si="61"/>
        <v>k</v>
      </c>
      <c r="J977" s="4">
        <v>38</v>
      </c>
      <c r="K977" s="4" t="s">
        <v>317</v>
      </c>
      <c r="L977" s="4">
        <v>0</v>
      </c>
      <c r="M977" s="4" t="s">
        <v>3233</v>
      </c>
      <c r="N977" s="11" t="s">
        <v>3221</v>
      </c>
      <c r="R977" t="s">
        <v>3234</v>
      </c>
      <c r="T977" t="s">
        <v>1296</v>
      </c>
    </row>
    <row r="978" spans="1:20">
      <c r="A978" t="s">
        <v>3219</v>
      </c>
      <c r="B978" t="s">
        <v>1291</v>
      </c>
      <c r="C978" t="s">
        <v>74</v>
      </c>
      <c r="D978" s="39" t="s">
        <v>1515</v>
      </c>
      <c r="E978" s="11">
        <f t="shared" si="58"/>
        <v>5</v>
      </c>
      <c r="F978" s="4">
        <f t="shared" si="59"/>
        <v>2019</v>
      </c>
      <c r="G978" t="s">
        <v>25</v>
      </c>
      <c r="H978" s="4" t="s">
        <v>1483</v>
      </c>
      <c r="I978" s="4" t="str">
        <f t="shared" si="61"/>
        <v>k</v>
      </c>
      <c r="J978" s="4">
        <v>39.299999999999997</v>
      </c>
      <c r="K978" s="4" t="s">
        <v>99</v>
      </c>
      <c r="L978" s="4">
        <v>0</v>
      </c>
      <c r="M978" s="4" t="s">
        <v>3235</v>
      </c>
      <c r="N978" s="11" t="s">
        <v>3221</v>
      </c>
      <c r="R978" t="s">
        <v>3236</v>
      </c>
      <c r="T978" t="s">
        <v>1296</v>
      </c>
    </row>
    <row r="979" spans="1:20">
      <c r="A979" t="s">
        <v>3237</v>
      </c>
      <c r="B979" t="s">
        <v>1291</v>
      </c>
      <c r="C979" t="s">
        <v>20</v>
      </c>
      <c r="D979" s="39" t="s">
        <v>1582</v>
      </c>
      <c r="E979" s="11">
        <f t="shared" ref="E979:E1042" si="62">MONTH(D979)</f>
        <v>5</v>
      </c>
      <c r="F979" s="4">
        <f t="shared" ref="F979:F1042" si="63">YEAR(D979)</f>
        <v>2019</v>
      </c>
      <c r="G979" t="s">
        <v>21</v>
      </c>
      <c r="I979" s="4" t="str">
        <f t="shared" si="61"/>
        <v/>
      </c>
      <c r="J979" s="4">
        <v>26.5</v>
      </c>
      <c r="K979" s="4" t="s">
        <v>441</v>
      </c>
      <c r="L979" s="4">
        <v>0</v>
      </c>
      <c r="M979" s="4" t="s">
        <v>1790</v>
      </c>
      <c r="Q979" t="s">
        <v>3238</v>
      </c>
      <c r="R979" t="s">
        <v>3239</v>
      </c>
      <c r="T979" t="s">
        <v>1296</v>
      </c>
    </row>
    <row r="980" spans="1:20">
      <c r="A980" t="s">
        <v>3240</v>
      </c>
      <c r="B980" t="s">
        <v>1291</v>
      </c>
      <c r="C980" t="s">
        <v>20</v>
      </c>
      <c r="D980" s="39" t="s">
        <v>1708</v>
      </c>
      <c r="E980" s="11">
        <f t="shared" si="62"/>
        <v>3</v>
      </c>
      <c r="F980" s="4">
        <f t="shared" si="63"/>
        <v>1994</v>
      </c>
      <c r="G980" t="s">
        <v>25</v>
      </c>
      <c r="H980" s="4">
        <v>14.5</v>
      </c>
      <c r="I980" s="4" t="s">
        <v>35</v>
      </c>
      <c r="J980" s="4">
        <v>32.799999999999997</v>
      </c>
      <c r="K980" s="4" t="s">
        <v>95</v>
      </c>
      <c r="L980" s="4">
        <v>0</v>
      </c>
      <c r="M980" s="4" t="s">
        <v>3241</v>
      </c>
      <c r="N980" s="11" t="s">
        <v>3242</v>
      </c>
      <c r="R980" t="s">
        <v>3243</v>
      </c>
      <c r="T980" t="s">
        <v>1296</v>
      </c>
    </row>
    <row r="981" spans="1:20">
      <c r="A981" t="s">
        <v>3240</v>
      </c>
      <c r="B981" t="s">
        <v>1291</v>
      </c>
      <c r="C981" t="s">
        <v>74</v>
      </c>
      <c r="D981" s="39" t="s">
        <v>1647</v>
      </c>
      <c r="E981" s="11">
        <f t="shared" si="62"/>
        <v>3</v>
      </c>
      <c r="F981" s="4">
        <f t="shared" si="63"/>
        <v>2000</v>
      </c>
      <c r="G981" t="s">
        <v>25</v>
      </c>
      <c r="H981" s="4">
        <v>20.5</v>
      </c>
      <c r="I981" s="4" t="s">
        <v>35</v>
      </c>
      <c r="J981" s="4">
        <v>33</v>
      </c>
      <c r="K981" s="4" t="s">
        <v>638</v>
      </c>
      <c r="L981" s="4">
        <v>0</v>
      </c>
      <c r="M981" s="4" t="s">
        <v>3244</v>
      </c>
      <c r="N981" s="11" t="s">
        <v>3242</v>
      </c>
      <c r="R981" t="s">
        <v>3245</v>
      </c>
      <c r="T981" t="s">
        <v>1296</v>
      </c>
    </row>
    <row r="982" spans="1:20">
      <c r="A982" t="s">
        <v>3246</v>
      </c>
      <c r="B982" t="s">
        <v>1291</v>
      </c>
      <c r="C982" t="s">
        <v>20</v>
      </c>
      <c r="D982" s="39" t="s">
        <v>1325</v>
      </c>
      <c r="E982" s="11">
        <f t="shared" si="62"/>
        <v>3</v>
      </c>
      <c r="F982" s="4">
        <f t="shared" si="63"/>
        <v>2000</v>
      </c>
      <c r="G982" t="s">
        <v>21</v>
      </c>
      <c r="H982" s="4">
        <v>13.5</v>
      </c>
      <c r="I982" s="4" t="s">
        <v>35</v>
      </c>
      <c r="J982" s="4">
        <v>27.2</v>
      </c>
      <c r="K982" s="4" t="s">
        <v>127</v>
      </c>
      <c r="L982" s="4">
        <v>0</v>
      </c>
      <c r="M982" s="4" t="s">
        <v>2422</v>
      </c>
      <c r="N982" s="11" t="s">
        <v>3247</v>
      </c>
      <c r="R982" t="s">
        <v>3248</v>
      </c>
      <c r="T982" t="s">
        <v>1296</v>
      </c>
    </row>
    <row r="983" spans="1:20">
      <c r="A983" t="s">
        <v>3246</v>
      </c>
      <c r="B983" t="s">
        <v>1291</v>
      </c>
      <c r="C983" t="s">
        <v>74</v>
      </c>
      <c r="D983" s="39" t="s">
        <v>1418</v>
      </c>
      <c r="E983" s="11">
        <f t="shared" si="62"/>
        <v>5</v>
      </c>
      <c r="F983" s="4">
        <f t="shared" si="63"/>
        <v>2001</v>
      </c>
      <c r="G983" t="s">
        <v>21</v>
      </c>
      <c r="H983" s="4">
        <v>14.7</v>
      </c>
      <c r="I983" s="4" t="s">
        <v>35</v>
      </c>
      <c r="J983" s="4">
        <v>27.5</v>
      </c>
      <c r="K983" s="4" t="s">
        <v>312</v>
      </c>
      <c r="L983" s="4">
        <v>0</v>
      </c>
      <c r="M983" s="4" t="s">
        <v>2259</v>
      </c>
      <c r="N983" s="11" t="s">
        <v>3247</v>
      </c>
      <c r="R983" t="s">
        <v>3249</v>
      </c>
      <c r="T983" t="s">
        <v>1296</v>
      </c>
    </row>
    <row r="984" spans="1:20">
      <c r="A984" t="s">
        <v>3246</v>
      </c>
      <c r="B984" t="s">
        <v>1291</v>
      </c>
      <c r="C984" t="s">
        <v>74</v>
      </c>
      <c r="D984" s="39" t="s">
        <v>1302</v>
      </c>
      <c r="E984" s="11">
        <f t="shared" si="62"/>
        <v>5</v>
      </c>
      <c r="F984" s="4">
        <f t="shared" si="63"/>
        <v>2002</v>
      </c>
      <c r="G984" t="s">
        <v>21</v>
      </c>
      <c r="H984" s="4">
        <v>15.7</v>
      </c>
      <c r="I984" s="4" t="s">
        <v>35</v>
      </c>
      <c r="J984" s="4">
        <v>28.5</v>
      </c>
      <c r="K984" s="4" t="s">
        <v>49</v>
      </c>
      <c r="L984" s="4">
        <v>0</v>
      </c>
      <c r="M984" s="4" t="s">
        <v>3250</v>
      </c>
      <c r="N984" s="11" t="s">
        <v>3247</v>
      </c>
      <c r="R984" t="s">
        <v>2031</v>
      </c>
      <c r="T984" t="s">
        <v>1296</v>
      </c>
    </row>
    <row r="985" spans="1:20">
      <c r="A985" t="s">
        <v>3246</v>
      </c>
      <c r="B985" t="s">
        <v>1291</v>
      </c>
      <c r="C985" t="s">
        <v>74</v>
      </c>
      <c r="D985" s="39" t="s">
        <v>3251</v>
      </c>
      <c r="E985" s="11">
        <f t="shared" si="62"/>
        <v>7</v>
      </c>
      <c r="F985" s="4">
        <f t="shared" si="63"/>
        <v>2002</v>
      </c>
      <c r="G985" t="s">
        <v>21</v>
      </c>
      <c r="H985" s="4">
        <v>15.8</v>
      </c>
      <c r="I985" s="4" t="s">
        <v>35</v>
      </c>
      <c r="L985" s="4">
        <v>0</v>
      </c>
      <c r="N985" s="11" t="s">
        <v>3247</v>
      </c>
      <c r="R985" t="s">
        <v>3252</v>
      </c>
      <c r="T985" t="s">
        <v>1296</v>
      </c>
    </row>
    <row r="986" spans="1:20">
      <c r="A986" t="s">
        <v>3246</v>
      </c>
      <c r="B986" t="s">
        <v>1291</v>
      </c>
      <c r="C986" t="s">
        <v>74</v>
      </c>
      <c r="D986" s="39" t="s">
        <v>2040</v>
      </c>
      <c r="E986" s="11">
        <f t="shared" si="62"/>
        <v>5</v>
      </c>
      <c r="F986" s="4">
        <f t="shared" si="63"/>
        <v>2003</v>
      </c>
      <c r="G986" t="s">
        <v>21</v>
      </c>
      <c r="H986" s="4">
        <v>16.7</v>
      </c>
      <c r="I986" s="4" t="s">
        <v>35</v>
      </c>
      <c r="J986" s="4">
        <v>29.7</v>
      </c>
      <c r="K986" s="4" t="s">
        <v>350</v>
      </c>
      <c r="L986" s="4">
        <v>0</v>
      </c>
      <c r="M986" s="4" t="s">
        <v>3253</v>
      </c>
      <c r="N986" s="11" t="s">
        <v>3247</v>
      </c>
      <c r="R986" t="s">
        <v>3254</v>
      </c>
      <c r="T986" t="s">
        <v>1296</v>
      </c>
    </row>
    <row r="987" spans="1:20">
      <c r="A987" t="s">
        <v>3246</v>
      </c>
      <c r="B987" t="s">
        <v>1291</v>
      </c>
      <c r="C987" t="s">
        <v>74</v>
      </c>
      <c r="D987" s="39" t="s">
        <v>1335</v>
      </c>
      <c r="E987" s="11">
        <f t="shared" si="62"/>
        <v>5</v>
      </c>
      <c r="F987" s="4">
        <f t="shared" si="63"/>
        <v>2004</v>
      </c>
      <c r="G987" t="s">
        <v>21</v>
      </c>
      <c r="H987" s="4">
        <v>17.7</v>
      </c>
      <c r="I987" s="4" t="s">
        <v>35</v>
      </c>
      <c r="J987" s="4">
        <v>29</v>
      </c>
      <c r="K987" s="4" t="s">
        <v>479</v>
      </c>
      <c r="L987" s="4">
        <v>0</v>
      </c>
      <c r="M987" s="4" t="s">
        <v>1528</v>
      </c>
      <c r="N987" s="11" t="s">
        <v>3247</v>
      </c>
      <c r="R987" t="s">
        <v>1309</v>
      </c>
      <c r="T987" t="s">
        <v>1296</v>
      </c>
    </row>
    <row r="988" spans="1:20">
      <c r="A988" t="s">
        <v>3255</v>
      </c>
      <c r="B988" t="s">
        <v>1291</v>
      </c>
      <c r="C988" t="s">
        <v>20</v>
      </c>
      <c r="D988" s="39" t="s">
        <v>1349</v>
      </c>
      <c r="E988" s="11">
        <f t="shared" si="62"/>
        <v>5</v>
      </c>
      <c r="F988" s="4">
        <f t="shared" si="63"/>
        <v>2016</v>
      </c>
      <c r="G988" t="s">
        <v>21</v>
      </c>
      <c r="H988" s="4" t="s">
        <v>654</v>
      </c>
      <c r="I988" s="4" t="str">
        <f t="shared" ref="I988:I1002" si="64">IF(ISBLANK(H988), "", "k")</f>
        <v>k</v>
      </c>
      <c r="J988" s="4">
        <v>19.100000000000001</v>
      </c>
      <c r="K988" s="4" t="s">
        <v>529</v>
      </c>
      <c r="L988" s="4">
        <v>0</v>
      </c>
      <c r="M988" s="4" t="s">
        <v>3220</v>
      </c>
      <c r="R988" t="s">
        <v>3256</v>
      </c>
      <c r="T988" t="s">
        <v>1296</v>
      </c>
    </row>
    <row r="989" spans="1:20">
      <c r="A989" t="s">
        <v>3255</v>
      </c>
      <c r="B989" t="s">
        <v>1291</v>
      </c>
      <c r="C989" t="s">
        <v>74</v>
      </c>
      <c r="D989" s="39" t="s">
        <v>1455</v>
      </c>
      <c r="E989" s="11">
        <f t="shared" si="62"/>
        <v>5</v>
      </c>
      <c r="F989" s="4">
        <f t="shared" si="63"/>
        <v>2017</v>
      </c>
      <c r="G989" t="s">
        <v>21</v>
      </c>
      <c r="H989" s="4" t="s">
        <v>482</v>
      </c>
      <c r="I989" s="4" t="str">
        <f t="shared" si="64"/>
        <v>k</v>
      </c>
      <c r="J989" s="4">
        <v>20</v>
      </c>
      <c r="K989" s="4" t="s">
        <v>293</v>
      </c>
      <c r="L989" s="4">
        <v>0</v>
      </c>
      <c r="M989" s="4" t="s">
        <v>3038</v>
      </c>
      <c r="R989" t="s">
        <v>3257</v>
      </c>
      <c r="T989" t="s">
        <v>1296</v>
      </c>
    </row>
    <row r="990" spans="1:20">
      <c r="A990" t="s">
        <v>3258</v>
      </c>
      <c r="B990" t="s">
        <v>1291</v>
      </c>
      <c r="C990" t="s">
        <v>20</v>
      </c>
      <c r="D990" s="39" t="s">
        <v>1708</v>
      </c>
      <c r="E990" s="11">
        <f t="shared" si="62"/>
        <v>3</v>
      </c>
      <c r="F990" s="4">
        <f t="shared" si="63"/>
        <v>1994</v>
      </c>
      <c r="G990" t="s">
        <v>21</v>
      </c>
      <c r="H990" s="4" t="s">
        <v>1361</v>
      </c>
      <c r="I990" s="4" t="str">
        <f t="shared" si="64"/>
        <v>k</v>
      </c>
      <c r="J990" s="4">
        <v>13</v>
      </c>
      <c r="K990" s="4" t="s">
        <v>3259</v>
      </c>
      <c r="L990" s="4">
        <v>0</v>
      </c>
      <c r="M990" s="4" t="s">
        <v>3260</v>
      </c>
      <c r="N990" s="11" t="s">
        <v>3261</v>
      </c>
      <c r="Q990" s="12"/>
      <c r="R990" t="s">
        <v>3262</v>
      </c>
      <c r="T990" t="s">
        <v>1296</v>
      </c>
    </row>
    <row r="991" spans="1:20">
      <c r="A991" t="s">
        <v>3258</v>
      </c>
      <c r="B991" t="s">
        <v>1291</v>
      </c>
      <c r="C991" t="s">
        <v>74</v>
      </c>
      <c r="D991" s="39" t="s">
        <v>1715</v>
      </c>
      <c r="E991" s="11">
        <f t="shared" si="62"/>
        <v>3</v>
      </c>
      <c r="F991" s="4">
        <f t="shared" si="63"/>
        <v>2000</v>
      </c>
      <c r="G991" t="s">
        <v>21</v>
      </c>
      <c r="H991" s="4" t="s">
        <v>1610</v>
      </c>
      <c r="I991" s="4" t="str">
        <f t="shared" si="64"/>
        <v>k</v>
      </c>
      <c r="J991" s="4">
        <v>18.8</v>
      </c>
      <c r="K991" s="4" t="s">
        <v>648</v>
      </c>
      <c r="L991" s="4">
        <v>0</v>
      </c>
      <c r="M991" s="4" t="s">
        <v>3263</v>
      </c>
      <c r="N991" s="11" t="s">
        <v>3261</v>
      </c>
      <c r="Q991" s="12"/>
      <c r="R991" t="s">
        <v>3264</v>
      </c>
      <c r="T991" t="s">
        <v>1296</v>
      </c>
    </row>
    <row r="992" spans="1:20">
      <c r="A992" t="s">
        <v>3258</v>
      </c>
      <c r="B992" t="s">
        <v>1291</v>
      </c>
      <c r="C992" t="s">
        <v>74</v>
      </c>
      <c r="D992" s="39" t="s">
        <v>1674</v>
      </c>
      <c r="E992" s="11">
        <f t="shared" si="62"/>
        <v>5</v>
      </c>
      <c r="F992" s="4">
        <f t="shared" si="63"/>
        <v>2004</v>
      </c>
      <c r="G992" t="s">
        <v>21</v>
      </c>
      <c r="H992" s="4" t="s">
        <v>410</v>
      </c>
      <c r="I992" s="4" t="str">
        <f t="shared" si="64"/>
        <v>k</v>
      </c>
      <c r="J992" s="4">
        <v>19.3</v>
      </c>
      <c r="K992" s="4" t="s">
        <v>421</v>
      </c>
      <c r="L992" s="4">
        <v>0</v>
      </c>
      <c r="M992" s="4" t="s">
        <v>1887</v>
      </c>
      <c r="N992" s="11" t="s">
        <v>3261</v>
      </c>
      <c r="Q992" s="12"/>
      <c r="R992" t="s">
        <v>3265</v>
      </c>
      <c r="T992" t="s">
        <v>1296</v>
      </c>
    </row>
    <row r="993" spans="1:20">
      <c r="A993" t="s">
        <v>3258</v>
      </c>
      <c r="B993" t="s">
        <v>1291</v>
      </c>
      <c r="C993" t="s">
        <v>74</v>
      </c>
      <c r="D993" s="39" t="s">
        <v>1561</v>
      </c>
      <c r="E993" s="11">
        <f t="shared" si="62"/>
        <v>5</v>
      </c>
      <c r="F993" s="4">
        <f t="shared" si="63"/>
        <v>2011</v>
      </c>
      <c r="G993" t="s">
        <v>21</v>
      </c>
      <c r="H993" s="4" t="s">
        <v>1046</v>
      </c>
      <c r="I993" s="4" t="str">
        <f t="shared" si="64"/>
        <v>k</v>
      </c>
      <c r="J993" s="4">
        <v>26.7</v>
      </c>
      <c r="K993" s="4" t="s">
        <v>933</v>
      </c>
      <c r="L993" s="4">
        <v>0</v>
      </c>
      <c r="M993" s="4" t="s">
        <v>2353</v>
      </c>
      <c r="N993" s="11" t="s">
        <v>3261</v>
      </c>
      <c r="Q993" s="12"/>
      <c r="R993" t="s">
        <v>3266</v>
      </c>
      <c r="T993" t="s">
        <v>1296</v>
      </c>
    </row>
    <row r="994" spans="1:20">
      <c r="A994" t="s">
        <v>3258</v>
      </c>
      <c r="B994" t="s">
        <v>1291</v>
      </c>
      <c r="C994" t="s">
        <v>74</v>
      </c>
      <c r="D994" s="39" t="s">
        <v>839</v>
      </c>
      <c r="E994" s="11">
        <f t="shared" si="62"/>
        <v>5</v>
      </c>
      <c r="F994" s="4">
        <f t="shared" si="63"/>
        <v>2016</v>
      </c>
      <c r="G994" t="s">
        <v>21</v>
      </c>
      <c r="H994" s="4" t="s">
        <v>997</v>
      </c>
      <c r="I994" s="4" t="str">
        <f t="shared" si="64"/>
        <v>k</v>
      </c>
      <c r="J994" s="4">
        <v>28.8</v>
      </c>
      <c r="K994" s="4" t="s">
        <v>620</v>
      </c>
      <c r="L994" s="4">
        <v>0</v>
      </c>
      <c r="M994" s="4" t="s">
        <v>3267</v>
      </c>
      <c r="N994" s="11" t="s">
        <v>3261</v>
      </c>
      <c r="Q994" s="12"/>
      <c r="R994" t="s">
        <v>1953</v>
      </c>
      <c r="T994" t="s">
        <v>1296</v>
      </c>
    </row>
    <row r="995" spans="1:20">
      <c r="A995" t="s">
        <v>3258</v>
      </c>
      <c r="B995" t="s">
        <v>1291</v>
      </c>
      <c r="C995" t="s">
        <v>74</v>
      </c>
      <c r="D995" s="39" t="s">
        <v>1491</v>
      </c>
      <c r="E995" s="11">
        <f t="shared" si="62"/>
        <v>4</v>
      </c>
      <c r="F995" s="4">
        <f t="shared" si="63"/>
        <v>2024</v>
      </c>
      <c r="G995" t="s">
        <v>21</v>
      </c>
      <c r="H995" s="4" t="s">
        <v>461</v>
      </c>
      <c r="I995" s="4" t="str">
        <f t="shared" si="64"/>
        <v>k</v>
      </c>
      <c r="J995" s="4">
        <v>30.5</v>
      </c>
      <c r="K995" s="4" t="s">
        <v>828</v>
      </c>
      <c r="L995" s="4">
        <v>0</v>
      </c>
      <c r="M995" s="4" t="s">
        <v>3268</v>
      </c>
      <c r="N995" s="11" t="s">
        <v>3261</v>
      </c>
      <c r="Q995" s="12" t="s">
        <v>2997</v>
      </c>
      <c r="R995" t="s">
        <v>3269</v>
      </c>
    </row>
    <row r="996" spans="1:20">
      <c r="A996" t="s">
        <v>3258</v>
      </c>
      <c r="B996" s="4" t="s">
        <v>1291</v>
      </c>
      <c r="C996" s="17" t="s">
        <v>74</v>
      </c>
      <c r="D996" s="39" t="s">
        <v>1480</v>
      </c>
      <c r="E996" s="11">
        <f t="shared" si="62"/>
        <v>4</v>
      </c>
      <c r="F996" s="4">
        <f t="shared" si="63"/>
        <v>2026</v>
      </c>
      <c r="G996" s="4" t="s">
        <v>21</v>
      </c>
      <c r="H996" s="4">
        <v>33.6</v>
      </c>
      <c r="I996" s="4" t="str">
        <f t="shared" si="64"/>
        <v>k</v>
      </c>
      <c r="J996" s="4">
        <v>29.2</v>
      </c>
      <c r="K996" s="4">
        <v>39.4</v>
      </c>
      <c r="L996" s="4">
        <v>0</v>
      </c>
      <c r="M996" s="4">
        <v>980</v>
      </c>
      <c r="N996" s="11" t="s">
        <v>3261</v>
      </c>
      <c r="Q996" s="12"/>
      <c r="R996" s="4" t="s">
        <v>1481</v>
      </c>
    </row>
    <row r="997" spans="1:20">
      <c r="A997" t="s">
        <v>3270</v>
      </c>
      <c r="B997" t="s">
        <v>1291</v>
      </c>
      <c r="C997" t="s">
        <v>20</v>
      </c>
      <c r="D997" s="39" t="s">
        <v>1378</v>
      </c>
      <c r="E997" s="11">
        <f t="shared" si="62"/>
        <v>5</v>
      </c>
      <c r="F997" s="4">
        <f t="shared" si="63"/>
        <v>2002</v>
      </c>
      <c r="G997" t="s">
        <v>25</v>
      </c>
      <c r="H997" s="4" t="s">
        <v>1444</v>
      </c>
      <c r="I997" s="4" t="str">
        <f t="shared" si="64"/>
        <v>k</v>
      </c>
      <c r="J997" s="4">
        <v>15.3</v>
      </c>
      <c r="K997" s="4" t="s">
        <v>772</v>
      </c>
      <c r="L997" s="4">
        <v>0</v>
      </c>
      <c r="M997" s="4" t="s">
        <v>3271</v>
      </c>
      <c r="N997" s="11" t="s">
        <v>3272</v>
      </c>
      <c r="R997" t="s">
        <v>3273</v>
      </c>
      <c r="T997" t="s">
        <v>1296</v>
      </c>
    </row>
    <row r="998" spans="1:20">
      <c r="A998" t="s">
        <v>3270</v>
      </c>
      <c r="B998" t="s">
        <v>1291</v>
      </c>
      <c r="C998" t="s">
        <v>74</v>
      </c>
      <c r="D998" s="39" t="s">
        <v>1674</v>
      </c>
      <c r="E998" s="11">
        <f t="shared" si="62"/>
        <v>5</v>
      </c>
      <c r="F998" s="4">
        <f t="shared" si="63"/>
        <v>2004</v>
      </c>
      <c r="G998" t="s">
        <v>25</v>
      </c>
      <c r="H998" s="4" t="s">
        <v>1456</v>
      </c>
      <c r="I998" s="4" t="str">
        <f t="shared" si="64"/>
        <v>k</v>
      </c>
      <c r="J998" s="4">
        <v>22</v>
      </c>
      <c r="K998" s="4" t="s">
        <v>683</v>
      </c>
      <c r="L998" s="4">
        <v>0</v>
      </c>
      <c r="M998" s="4" t="s">
        <v>3274</v>
      </c>
      <c r="N998" s="11" t="s">
        <v>3272</v>
      </c>
      <c r="R998" t="s">
        <v>3275</v>
      </c>
      <c r="T998" t="s">
        <v>1296</v>
      </c>
    </row>
    <row r="999" spans="1:20">
      <c r="A999" t="s">
        <v>3270</v>
      </c>
      <c r="B999" t="s">
        <v>1291</v>
      </c>
      <c r="C999" t="s">
        <v>74</v>
      </c>
      <c r="D999" s="39" t="s">
        <v>1385</v>
      </c>
      <c r="E999" s="11">
        <f t="shared" si="62"/>
        <v>5</v>
      </c>
      <c r="F999" s="4">
        <f t="shared" si="63"/>
        <v>2008</v>
      </c>
      <c r="G999" t="s">
        <v>25</v>
      </c>
      <c r="H999" s="4" t="s">
        <v>57</v>
      </c>
      <c r="I999" s="4" t="str">
        <f t="shared" si="64"/>
        <v>k</v>
      </c>
      <c r="J999" s="4">
        <v>28.3</v>
      </c>
      <c r="K999" s="4" t="s">
        <v>378</v>
      </c>
      <c r="L999" s="4">
        <v>0</v>
      </c>
      <c r="M999" s="4" t="s">
        <v>3276</v>
      </c>
      <c r="N999" s="11" t="s">
        <v>3272</v>
      </c>
      <c r="R999" t="s">
        <v>1698</v>
      </c>
      <c r="T999" t="s">
        <v>1296</v>
      </c>
    </row>
    <row r="1000" spans="1:20">
      <c r="A1000" t="s">
        <v>3270</v>
      </c>
      <c r="B1000" t="s">
        <v>1291</v>
      </c>
      <c r="C1000" t="s">
        <v>74</v>
      </c>
      <c r="D1000" s="39" t="s">
        <v>1663</v>
      </c>
      <c r="E1000" s="11">
        <f t="shared" si="62"/>
        <v>5</v>
      </c>
      <c r="F1000" s="4">
        <f t="shared" si="63"/>
        <v>2009</v>
      </c>
      <c r="G1000" t="s">
        <v>25</v>
      </c>
      <c r="H1000" s="4" t="s">
        <v>477</v>
      </c>
      <c r="I1000" s="4" t="str">
        <f t="shared" si="64"/>
        <v>k</v>
      </c>
      <c r="J1000" s="4">
        <v>30</v>
      </c>
      <c r="K1000" s="4" t="s">
        <v>1393</v>
      </c>
      <c r="L1000" s="4">
        <v>0</v>
      </c>
      <c r="M1000" s="4" t="s">
        <v>3277</v>
      </c>
      <c r="N1000" s="11" t="s">
        <v>3272</v>
      </c>
      <c r="R1000" t="s">
        <v>3278</v>
      </c>
      <c r="T1000" t="s">
        <v>1296</v>
      </c>
    </row>
    <row r="1001" spans="1:20">
      <c r="A1001" t="s">
        <v>3270</v>
      </c>
      <c r="B1001" t="s">
        <v>1291</v>
      </c>
      <c r="C1001" t="s">
        <v>74</v>
      </c>
      <c r="D1001" s="39" t="s">
        <v>1535</v>
      </c>
      <c r="E1001" s="11">
        <f t="shared" si="62"/>
        <v>5</v>
      </c>
      <c r="F1001" s="4">
        <f t="shared" si="63"/>
        <v>2010</v>
      </c>
      <c r="G1001" t="s">
        <v>25</v>
      </c>
      <c r="H1001" s="4" t="s">
        <v>496</v>
      </c>
      <c r="I1001" s="4" t="str">
        <f t="shared" si="64"/>
        <v>k</v>
      </c>
      <c r="J1001" s="4">
        <v>32.1</v>
      </c>
      <c r="K1001" s="4" t="s">
        <v>309</v>
      </c>
      <c r="L1001" s="4">
        <v>0</v>
      </c>
      <c r="M1001" s="4" t="s">
        <v>3279</v>
      </c>
      <c r="N1001" s="11" t="s">
        <v>3272</v>
      </c>
      <c r="R1001" t="s">
        <v>3280</v>
      </c>
      <c r="T1001" t="s">
        <v>1296</v>
      </c>
    </row>
    <row r="1002" spans="1:20">
      <c r="A1002" t="s">
        <v>3281</v>
      </c>
      <c r="B1002" t="s">
        <v>1291</v>
      </c>
      <c r="C1002" t="s">
        <v>20</v>
      </c>
      <c r="D1002" s="39" t="s">
        <v>1349</v>
      </c>
      <c r="E1002" s="11">
        <f t="shared" si="62"/>
        <v>5</v>
      </c>
      <c r="F1002" s="4">
        <f t="shared" si="63"/>
        <v>2016</v>
      </c>
      <c r="G1002" t="s">
        <v>103</v>
      </c>
      <c r="H1002" s="4" t="s">
        <v>1536</v>
      </c>
      <c r="I1002" s="4" t="str">
        <f t="shared" si="64"/>
        <v>k</v>
      </c>
      <c r="J1002" s="4">
        <v>10</v>
      </c>
      <c r="K1002" s="4" t="s">
        <v>712</v>
      </c>
      <c r="L1002" s="4">
        <v>0</v>
      </c>
      <c r="M1002" s="4" t="s">
        <v>690</v>
      </c>
      <c r="R1002" t="s">
        <v>3282</v>
      </c>
      <c r="T1002" t="s">
        <v>1296</v>
      </c>
    </row>
    <row r="1003" spans="1:20">
      <c r="A1003" t="s">
        <v>3283</v>
      </c>
      <c r="B1003" t="s">
        <v>1291</v>
      </c>
      <c r="C1003" t="s">
        <v>20</v>
      </c>
      <c r="D1003" s="39" t="s">
        <v>1708</v>
      </c>
      <c r="E1003" s="11">
        <f t="shared" si="62"/>
        <v>3</v>
      </c>
      <c r="F1003" s="4">
        <f t="shared" si="63"/>
        <v>1994</v>
      </c>
      <c r="G1003" t="s">
        <v>25</v>
      </c>
      <c r="H1003" s="4">
        <v>10.5</v>
      </c>
      <c r="I1003" s="4" t="s">
        <v>35</v>
      </c>
      <c r="J1003" s="4">
        <v>27.8</v>
      </c>
      <c r="K1003" s="4" t="s">
        <v>479</v>
      </c>
      <c r="L1003" s="4">
        <v>0</v>
      </c>
      <c r="M1003" s="4" t="s">
        <v>1825</v>
      </c>
      <c r="N1003" s="11" t="s">
        <v>3284</v>
      </c>
      <c r="R1003" t="s">
        <v>1931</v>
      </c>
      <c r="T1003" t="s">
        <v>1296</v>
      </c>
    </row>
    <row r="1004" spans="1:20">
      <c r="A1004" t="s">
        <v>3283</v>
      </c>
      <c r="B1004" t="s">
        <v>1291</v>
      </c>
      <c r="C1004" t="s">
        <v>74</v>
      </c>
      <c r="D1004" s="39" t="s">
        <v>1316</v>
      </c>
      <c r="E1004" s="11">
        <f t="shared" si="62"/>
        <v>3</v>
      </c>
      <c r="F1004" s="4">
        <f t="shared" si="63"/>
        <v>1995</v>
      </c>
      <c r="G1004" t="s">
        <v>25</v>
      </c>
      <c r="H1004" s="4">
        <v>11.5</v>
      </c>
      <c r="I1004" s="4" t="s">
        <v>35</v>
      </c>
      <c r="J1004" s="4">
        <v>29.5</v>
      </c>
      <c r="K1004" s="4" t="s">
        <v>36</v>
      </c>
      <c r="L1004" s="4">
        <v>0</v>
      </c>
      <c r="M1004" s="4" t="s">
        <v>2573</v>
      </c>
      <c r="N1004" s="11" t="s">
        <v>3284</v>
      </c>
      <c r="T1004" t="s">
        <v>1296</v>
      </c>
    </row>
    <row r="1005" spans="1:20">
      <c r="A1005" t="s">
        <v>3283</v>
      </c>
      <c r="B1005" t="s">
        <v>1291</v>
      </c>
      <c r="C1005" t="s">
        <v>74</v>
      </c>
      <c r="D1005" s="39" t="s">
        <v>1320</v>
      </c>
      <c r="E1005" s="11">
        <f t="shared" si="62"/>
        <v>3</v>
      </c>
      <c r="F1005" s="4">
        <f t="shared" si="63"/>
        <v>1996</v>
      </c>
      <c r="G1005" t="s">
        <v>25</v>
      </c>
      <c r="H1005" s="4">
        <v>12.5</v>
      </c>
      <c r="I1005" s="4" t="s">
        <v>35</v>
      </c>
      <c r="J1005" s="4">
        <v>29.8</v>
      </c>
      <c r="K1005" s="4" t="s">
        <v>620</v>
      </c>
      <c r="L1005" s="4">
        <v>0</v>
      </c>
      <c r="M1005" s="4" t="s">
        <v>3285</v>
      </c>
      <c r="N1005" s="11" t="s">
        <v>3284</v>
      </c>
      <c r="R1005" t="s">
        <v>3286</v>
      </c>
      <c r="T1005" t="s">
        <v>1296</v>
      </c>
    </row>
    <row r="1006" spans="1:20">
      <c r="A1006" t="s">
        <v>3287</v>
      </c>
      <c r="B1006" t="s">
        <v>1291</v>
      </c>
      <c r="C1006" t="s">
        <v>20</v>
      </c>
      <c r="D1006" s="39" t="s">
        <v>24</v>
      </c>
      <c r="E1006" s="11">
        <f t="shared" si="62"/>
        <v>5</v>
      </c>
      <c r="F1006" s="4">
        <f t="shared" si="63"/>
        <v>2001</v>
      </c>
      <c r="G1006" t="s">
        <v>21</v>
      </c>
      <c r="I1006" s="4" t="str">
        <f t="shared" ref="I1006:I1021" si="65">IF(ISBLANK(H1006), "", "k")</f>
        <v/>
      </c>
      <c r="J1006" s="4">
        <v>27.5</v>
      </c>
      <c r="K1006" s="4" t="s">
        <v>312</v>
      </c>
      <c r="L1006" s="4">
        <v>0</v>
      </c>
      <c r="M1006" s="4" t="s">
        <v>3175</v>
      </c>
      <c r="N1006" s="11" t="s">
        <v>3288</v>
      </c>
      <c r="R1006" t="s">
        <v>3289</v>
      </c>
      <c r="T1006" t="s">
        <v>1296</v>
      </c>
    </row>
    <row r="1007" spans="1:20">
      <c r="A1007" t="s">
        <v>3287</v>
      </c>
      <c r="B1007" t="s">
        <v>1291</v>
      </c>
      <c r="C1007" t="s">
        <v>74</v>
      </c>
      <c r="D1007" s="39" t="s">
        <v>1378</v>
      </c>
      <c r="E1007" s="11">
        <f t="shared" si="62"/>
        <v>5</v>
      </c>
      <c r="F1007" s="4">
        <f t="shared" si="63"/>
        <v>2002</v>
      </c>
      <c r="G1007" t="s">
        <v>21</v>
      </c>
      <c r="I1007" s="4" t="str">
        <f t="shared" si="65"/>
        <v/>
      </c>
      <c r="J1007" s="4">
        <v>28</v>
      </c>
      <c r="K1007" s="4" t="s">
        <v>312</v>
      </c>
      <c r="L1007" s="4">
        <v>0</v>
      </c>
      <c r="M1007" s="4" t="s">
        <v>3290</v>
      </c>
      <c r="N1007" s="11" t="s">
        <v>3288</v>
      </c>
      <c r="R1007" t="s">
        <v>3291</v>
      </c>
      <c r="T1007" t="s">
        <v>1296</v>
      </c>
    </row>
    <row r="1008" spans="1:20">
      <c r="A1008" t="s">
        <v>3287</v>
      </c>
      <c r="B1008" t="s">
        <v>1291</v>
      </c>
      <c r="C1008" t="s">
        <v>74</v>
      </c>
      <c r="D1008" s="39" t="s">
        <v>1305</v>
      </c>
      <c r="E1008" s="11">
        <f t="shared" si="62"/>
        <v>5</v>
      </c>
      <c r="F1008" s="4">
        <f t="shared" si="63"/>
        <v>2003</v>
      </c>
      <c r="G1008" t="s">
        <v>21</v>
      </c>
      <c r="I1008" s="4" t="str">
        <f t="shared" si="65"/>
        <v/>
      </c>
      <c r="J1008" s="4">
        <v>28</v>
      </c>
      <c r="K1008" s="4" t="s">
        <v>49</v>
      </c>
      <c r="L1008" s="4">
        <v>0</v>
      </c>
      <c r="M1008" s="4" t="s">
        <v>2150</v>
      </c>
      <c r="N1008" s="11" t="s">
        <v>3288</v>
      </c>
      <c r="R1008" t="s">
        <v>2827</v>
      </c>
      <c r="T1008" t="s">
        <v>1296</v>
      </c>
    </row>
    <row r="1009" spans="1:20">
      <c r="A1009" t="s">
        <v>3287</v>
      </c>
      <c r="B1009" t="s">
        <v>1291</v>
      </c>
      <c r="C1009" t="s">
        <v>74</v>
      </c>
      <c r="D1009" s="39" t="s">
        <v>1335</v>
      </c>
      <c r="E1009" s="11">
        <f t="shared" si="62"/>
        <v>5</v>
      </c>
      <c r="F1009" s="4">
        <f t="shared" si="63"/>
        <v>2004</v>
      </c>
      <c r="G1009" t="s">
        <v>21</v>
      </c>
      <c r="I1009" s="4" t="str">
        <f t="shared" si="65"/>
        <v/>
      </c>
      <c r="J1009" s="4">
        <v>28.5</v>
      </c>
      <c r="K1009" s="4" t="s">
        <v>571</v>
      </c>
      <c r="L1009" s="4">
        <v>0</v>
      </c>
      <c r="M1009" s="4" t="s">
        <v>1790</v>
      </c>
      <c r="N1009" s="11" t="s">
        <v>3288</v>
      </c>
      <c r="R1009" t="s">
        <v>1309</v>
      </c>
      <c r="T1009" t="s">
        <v>1296</v>
      </c>
    </row>
    <row r="1010" spans="1:20">
      <c r="A1010" t="s">
        <v>3287</v>
      </c>
      <c r="B1010" t="s">
        <v>1291</v>
      </c>
      <c r="C1010" t="s">
        <v>74</v>
      </c>
      <c r="D1010" s="39" t="s">
        <v>2126</v>
      </c>
      <c r="E1010" s="11">
        <f t="shared" si="62"/>
        <v>5</v>
      </c>
      <c r="F1010" s="4">
        <f t="shared" si="63"/>
        <v>2008</v>
      </c>
      <c r="G1010" t="s">
        <v>21</v>
      </c>
      <c r="I1010" s="4" t="str">
        <f t="shared" si="65"/>
        <v/>
      </c>
      <c r="J1010" s="4">
        <v>30.2</v>
      </c>
      <c r="K1010" s="4" t="s">
        <v>949</v>
      </c>
      <c r="L1010" s="4">
        <v>0</v>
      </c>
      <c r="M1010" s="4" t="s">
        <v>3292</v>
      </c>
      <c r="N1010" s="11" t="s">
        <v>3288</v>
      </c>
      <c r="R1010" t="s">
        <v>1662</v>
      </c>
      <c r="T1010" t="s">
        <v>1296</v>
      </c>
    </row>
    <row r="1011" spans="1:20">
      <c r="A1011" t="s">
        <v>3287</v>
      </c>
      <c r="B1011" t="s">
        <v>1291</v>
      </c>
      <c r="C1011" t="s">
        <v>74</v>
      </c>
      <c r="D1011" s="39" t="s">
        <v>1663</v>
      </c>
      <c r="E1011" s="11">
        <f t="shared" si="62"/>
        <v>5</v>
      </c>
      <c r="F1011" s="4">
        <f t="shared" si="63"/>
        <v>2009</v>
      </c>
      <c r="G1011" t="s">
        <v>21</v>
      </c>
      <c r="I1011" s="4" t="str">
        <f t="shared" si="65"/>
        <v/>
      </c>
      <c r="J1011" s="4">
        <v>30.1</v>
      </c>
      <c r="K1011" s="4" t="s">
        <v>584</v>
      </c>
      <c r="L1011" s="4">
        <v>0</v>
      </c>
      <c r="M1011" s="4" t="s">
        <v>3293</v>
      </c>
      <c r="N1011" s="11" t="s">
        <v>3288</v>
      </c>
      <c r="R1011" t="s">
        <v>3098</v>
      </c>
      <c r="T1011" t="s">
        <v>1296</v>
      </c>
    </row>
    <row r="1012" spans="1:20">
      <c r="A1012" t="s">
        <v>3287</v>
      </c>
      <c r="B1012" t="s">
        <v>1291</v>
      </c>
      <c r="C1012" t="s">
        <v>74</v>
      </c>
      <c r="D1012" s="39" t="s">
        <v>1535</v>
      </c>
      <c r="E1012" s="11">
        <f t="shared" si="62"/>
        <v>5</v>
      </c>
      <c r="F1012" s="4">
        <f t="shared" si="63"/>
        <v>2010</v>
      </c>
      <c r="G1012" t="s">
        <v>21</v>
      </c>
      <c r="I1012" s="4" t="str">
        <f t="shared" si="65"/>
        <v/>
      </c>
      <c r="J1012" s="4">
        <v>30</v>
      </c>
      <c r="K1012" s="4" t="s">
        <v>182</v>
      </c>
      <c r="L1012" s="4">
        <v>0</v>
      </c>
      <c r="M1012" s="4" t="s">
        <v>2481</v>
      </c>
      <c r="N1012" s="11" t="s">
        <v>3288</v>
      </c>
      <c r="R1012" t="s">
        <v>2701</v>
      </c>
      <c r="T1012" t="s">
        <v>1296</v>
      </c>
    </row>
    <row r="1013" spans="1:20">
      <c r="A1013" t="s">
        <v>3294</v>
      </c>
      <c r="B1013" t="s">
        <v>1291</v>
      </c>
      <c r="C1013" t="s">
        <v>20</v>
      </c>
      <c r="D1013" s="39" t="s">
        <v>1349</v>
      </c>
      <c r="E1013" s="11">
        <f t="shared" si="62"/>
        <v>5</v>
      </c>
      <c r="F1013" s="4">
        <f t="shared" si="63"/>
        <v>2016</v>
      </c>
      <c r="G1013" t="s">
        <v>103</v>
      </c>
      <c r="I1013" s="4" t="str">
        <f t="shared" si="65"/>
        <v/>
      </c>
      <c r="J1013" s="4">
        <v>10.7</v>
      </c>
      <c r="K1013" s="4" t="s">
        <v>3295</v>
      </c>
      <c r="L1013" s="4">
        <v>0</v>
      </c>
      <c r="M1013" s="4" t="s">
        <v>182</v>
      </c>
      <c r="R1013" t="s">
        <v>3296</v>
      </c>
      <c r="T1013" t="s">
        <v>1296</v>
      </c>
    </row>
    <row r="1014" spans="1:20">
      <c r="A1014" t="s">
        <v>3297</v>
      </c>
      <c r="B1014" t="s">
        <v>1291</v>
      </c>
      <c r="C1014" t="s">
        <v>20</v>
      </c>
      <c r="D1014" s="39" t="s">
        <v>1708</v>
      </c>
      <c r="E1014" s="11">
        <f t="shared" si="62"/>
        <v>3</v>
      </c>
      <c r="F1014" s="4">
        <f t="shared" si="63"/>
        <v>1994</v>
      </c>
      <c r="G1014" t="s">
        <v>25</v>
      </c>
      <c r="H1014" s="4" t="s">
        <v>87</v>
      </c>
      <c r="I1014" s="4" t="str">
        <f t="shared" si="65"/>
        <v>k</v>
      </c>
      <c r="J1014" s="4">
        <v>20.3</v>
      </c>
      <c r="K1014" s="4" t="s">
        <v>354</v>
      </c>
      <c r="L1014" s="4">
        <v>0</v>
      </c>
      <c r="M1014" s="4" t="s">
        <v>3298</v>
      </c>
      <c r="N1014" s="11" t="s">
        <v>3299</v>
      </c>
      <c r="R1014" t="s">
        <v>607</v>
      </c>
      <c r="T1014" t="s">
        <v>1296</v>
      </c>
    </row>
    <row r="1015" spans="1:20">
      <c r="A1015" t="s">
        <v>3297</v>
      </c>
      <c r="B1015" t="s">
        <v>1291</v>
      </c>
      <c r="C1015" t="s">
        <v>74</v>
      </c>
      <c r="D1015" s="39" t="s">
        <v>1322</v>
      </c>
      <c r="E1015" s="11">
        <f t="shared" si="62"/>
        <v>3</v>
      </c>
      <c r="F1015" s="4">
        <f t="shared" si="63"/>
        <v>1998</v>
      </c>
      <c r="G1015" t="s">
        <v>25</v>
      </c>
      <c r="H1015" s="4" t="s">
        <v>1622</v>
      </c>
      <c r="I1015" s="4" t="str">
        <f t="shared" si="65"/>
        <v>k</v>
      </c>
      <c r="J1015" s="4">
        <v>22.7</v>
      </c>
      <c r="K1015" s="4" t="s">
        <v>1215</v>
      </c>
      <c r="L1015" s="4">
        <v>0</v>
      </c>
      <c r="M1015" s="4" t="s">
        <v>1752</v>
      </c>
      <c r="N1015" s="11" t="s">
        <v>3299</v>
      </c>
      <c r="R1015" t="s">
        <v>585</v>
      </c>
      <c r="T1015" t="s">
        <v>1296</v>
      </c>
    </row>
    <row r="1016" spans="1:20">
      <c r="A1016" t="s">
        <v>3297</v>
      </c>
      <c r="B1016" t="s">
        <v>1291</v>
      </c>
      <c r="C1016" t="s">
        <v>74</v>
      </c>
      <c r="D1016" s="39" t="s">
        <v>1647</v>
      </c>
      <c r="E1016" s="11">
        <f t="shared" si="62"/>
        <v>3</v>
      </c>
      <c r="F1016" s="4">
        <f t="shared" si="63"/>
        <v>2000</v>
      </c>
      <c r="G1016" t="s">
        <v>25</v>
      </c>
      <c r="H1016" s="4" t="s">
        <v>1639</v>
      </c>
      <c r="I1016" s="4" t="str">
        <f t="shared" si="65"/>
        <v>k</v>
      </c>
      <c r="J1016" s="4">
        <v>25</v>
      </c>
      <c r="K1016" s="4" t="s">
        <v>190</v>
      </c>
      <c r="L1016" s="4">
        <v>0</v>
      </c>
      <c r="M1016" s="4" t="s">
        <v>1797</v>
      </c>
      <c r="N1016" s="11" t="s">
        <v>3299</v>
      </c>
      <c r="R1016" t="s">
        <v>585</v>
      </c>
      <c r="T1016" t="s">
        <v>1296</v>
      </c>
    </row>
    <row r="1017" spans="1:20">
      <c r="A1017" t="s">
        <v>3297</v>
      </c>
      <c r="B1017" t="s">
        <v>1291</v>
      </c>
      <c r="C1017" t="s">
        <v>74</v>
      </c>
      <c r="D1017" s="39" t="s">
        <v>1418</v>
      </c>
      <c r="E1017" s="11">
        <f t="shared" si="62"/>
        <v>5</v>
      </c>
      <c r="F1017" s="4">
        <f t="shared" si="63"/>
        <v>2001</v>
      </c>
      <c r="G1017" t="s">
        <v>25</v>
      </c>
      <c r="H1017" s="4" t="s">
        <v>712</v>
      </c>
      <c r="I1017" s="4" t="str">
        <f t="shared" si="65"/>
        <v>k</v>
      </c>
      <c r="J1017" s="4">
        <v>25.5</v>
      </c>
      <c r="K1017" s="4" t="s">
        <v>116</v>
      </c>
      <c r="L1017" s="4">
        <v>0</v>
      </c>
      <c r="M1017" s="4" t="s">
        <v>1904</v>
      </c>
      <c r="N1017" s="11" t="s">
        <v>3299</v>
      </c>
      <c r="R1017" t="s">
        <v>3300</v>
      </c>
      <c r="T1017" t="s">
        <v>1296</v>
      </c>
    </row>
    <row r="1018" spans="1:20">
      <c r="A1018" t="s">
        <v>3297</v>
      </c>
      <c r="B1018" t="s">
        <v>1291</v>
      </c>
      <c r="C1018" t="s">
        <v>74</v>
      </c>
      <c r="D1018" s="39" t="s">
        <v>1335</v>
      </c>
      <c r="E1018" s="11">
        <f t="shared" si="62"/>
        <v>5</v>
      </c>
      <c r="F1018" s="4">
        <f t="shared" si="63"/>
        <v>2004</v>
      </c>
      <c r="G1018" t="s">
        <v>25</v>
      </c>
      <c r="H1018" s="4" t="s">
        <v>893</v>
      </c>
      <c r="I1018" s="4" t="str">
        <f t="shared" si="65"/>
        <v>k</v>
      </c>
      <c r="J1018" s="4">
        <v>29.3</v>
      </c>
      <c r="K1018" s="4" t="s">
        <v>800</v>
      </c>
      <c r="L1018" s="4">
        <v>0</v>
      </c>
      <c r="M1018" s="4" t="s">
        <v>3301</v>
      </c>
      <c r="N1018" s="11" t="s">
        <v>3299</v>
      </c>
      <c r="R1018" t="s">
        <v>3302</v>
      </c>
      <c r="T1018" t="s">
        <v>1296</v>
      </c>
    </row>
    <row r="1019" spans="1:20">
      <c r="A1019" t="s">
        <v>3297</v>
      </c>
      <c r="B1019" t="s">
        <v>1291</v>
      </c>
      <c r="C1019" t="s">
        <v>74</v>
      </c>
      <c r="D1019" s="39" t="s">
        <v>2199</v>
      </c>
      <c r="E1019" s="11">
        <f t="shared" si="62"/>
        <v>5</v>
      </c>
      <c r="F1019" s="4">
        <f t="shared" si="63"/>
        <v>2011</v>
      </c>
      <c r="G1019" t="s">
        <v>25</v>
      </c>
      <c r="H1019" s="4" t="s">
        <v>997</v>
      </c>
      <c r="I1019" s="4" t="str">
        <f t="shared" si="65"/>
        <v>k</v>
      </c>
      <c r="J1019" s="4">
        <v>31.5</v>
      </c>
      <c r="K1019" s="4" t="s">
        <v>36</v>
      </c>
      <c r="L1019" s="4">
        <v>0</v>
      </c>
      <c r="M1019" s="4" t="s">
        <v>1638</v>
      </c>
      <c r="N1019" s="11" t="s">
        <v>3299</v>
      </c>
      <c r="R1019" t="s">
        <v>3303</v>
      </c>
      <c r="T1019" t="s">
        <v>1296</v>
      </c>
    </row>
    <row r="1020" spans="1:20">
      <c r="A1020" t="s">
        <v>3297</v>
      </c>
      <c r="B1020" t="s">
        <v>1291</v>
      </c>
      <c r="C1020" t="s">
        <v>74</v>
      </c>
      <c r="D1020" s="39" t="s">
        <v>1432</v>
      </c>
      <c r="E1020" s="11">
        <f t="shared" si="62"/>
        <v>5</v>
      </c>
      <c r="F1020" s="4">
        <f t="shared" si="63"/>
        <v>2013</v>
      </c>
      <c r="G1020" t="s">
        <v>25</v>
      </c>
      <c r="H1020" s="4" t="s">
        <v>742</v>
      </c>
      <c r="I1020" s="4" t="str">
        <f t="shared" si="65"/>
        <v>k</v>
      </c>
      <c r="J1020" s="4">
        <v>32.1</v>
      </c>
      <c r="K1020" s="4" t="s">
        <v>206</v>
      </c>
      <c r="L1020" s="4">
        <v>0</v>
      </c>
      <c r="M1020" s="4" t="s">
        <v>3304</v>
      </c>
      <c r="N1020" s="11" t="s">
        <v>3299</v>
      </c>
      <c r="R1020" t="s">
        <v>3305</v>
      </c>
      <c r="T1020" t="s">
        <v>1296</v>
      </c>
    </row>
    <row r="1021" spans="1:20">
      <c r="A1021" t="s">
        <v>3297</v>
      </c>
      <c r="B1021" t="s">
        <v>1291</v>
      </c>
      <c r="C1021" t="s">
        <v>74</v>
      </c>
      <c r="D1021" s="39" t="s">
        <v>1346</v>
      </c>
      <c r="E1021" s="11">
        <f t="shared" si="62"/>
        <v>5</v>
      </c>
      <c r="F1021" s="4">
        <f t="shared" si="63"/>
        <v>2015</v>
      </c>
      <c r="G1021" t="s">
        <v>25</v>
      </c>
      <c r="H1021" s="4" t="s">
        <v>362</v>
      </c>
      <c r="I1021" s="4" t="str">
        <f t="shared" si="65"/>
        <v>k</v>
      </c>
      <c r="J1021" s="4">
        <v>31.6</v>
      </c>
      <c r="K1021" s="4" t="s">
        <v>49</v>
      </c>
      <c r="L1021" s="4">
        <v>0</v>
      </c>
      <c r="M1021" s="4" t="s">
        <v>3306</v>
      </c>
      <c r="N1021" s="11" t="s">
        <v>3299</v>
      </c>
      <c r="R1021" t="s">
        <v>3307</v>
      </c>
      <c r="T1021" t="s">
        <v>1296</v>
      </c>
    </row>
    <row r="1022" spans="1:20">
      <c r="A1022" t="s">
        <v>3308</v>
      </c>
      <c r="B1022" t="s">
        <v>1291</v>
      </c>
      <c r="C1022" t="s">
        <v>20</v>
      </c>
      <c r="D1022" s="39" t="s">
        <v>1647</v>
      </c>
      <c r="E1022" s="11">
        <f t="shared" si="62"/>
        <v>3</v>
      </c>
      <c r="F1022" s="4">
        <f t="shared" si="63"/>
        <v>2000</v>
      </c>
      <c r="G1022" t="s">
        <v>21</v>
      </c>
      <c r="H1022" s="4">
        <v>12.5</v>
      </c>
      <c r="I1022" s="4" t="s">
        <v>35</v>
      </c>
      <c r="J1022" s="4">
        <v>26</v>
      </c>
      <c r="K1022" s="4" t="s">
        <v>1072</v>
      </c>
      <c r="L1022" s="4">
        <v>0</v>
      </c>
      <c r="M1022" s="4" t="s">
        <v>1427</v>
      </c>
      <c r="N1022" s="11" t="s">
        <v>3309</v>
      </c>
      <c r="R1022" t="s">
        <v>1711</v>
      </c>
      <c r="T1022" t="s">
        <v>1296</v>
      </c>
    </row>
    <row r="1023" spans="1:20">
      <c r="A1023" t="s">
        <v>3308</v>
      </c>
      <c r="B1023" t="s">
        <v>1291</v>
      </c>
      <c r="C1023" t="s">
        <v>74</v>
      </c>
      <c r="D1023" s="39" t="s">
        <v>1418</v>
      </c>
      <c r="E1023" s="11">
        <f t="shared" si="62"/>
        <v>5</v>
      </c>
      <c r="F1023" s="4">
        <f t="shared" si="63"/>
        <v>2001</v>
      </c>
      <c r="G1023" t="s">
        <v>21</v>
      </c>
      <c r="H1023" s="4">
        <v>13.7</v>
      </c>
      <c r="I1023" s="4" t="s">
        <v>35</v>
      </c>
      <c r="J1023" s="4">
        <v>27.4</v>
      </c>
      <c r="K1023" s="4" t="s">
        <v>854</v>
      </c>
      <c r="L1023" s="4">
        <v>0</v>
      </c>
      <c r="M1023" s="4" t="s">
        <v>1323</v>
      </c>
      <c r="N1023" s="11" t="s">
        <v>3309</v>
      </c>
      <c r="R1023" t="s">
        <v>585</v>
      </c>
      <c r="T1023" t="s">
        <v>1296</v>
      </c>
    </row>
    <row r="1024" spans="1:20">
      <c r="A1024" t="s">
        <v>3308</v>
      </c>
      <c r="B1024" t="s">
        <v>1291</v>
      </c>
      <c r="C1024" t="s">
        <v>74</v>
      </c>
      <c r="D1024" s="39" t="s">
        <v>1302</v>
      </c>
      <c r="E1024" s="11">
        <f t="shared" si="62"/>
        <v>5</v>
      </c>
      <c r="F1024" s="4">
        <f t="shared" si="63"/>
        <v>2002</v>
      </c>
      <c r="G1024" t="s">
        <v>21</v>
      </c>
      <c r="H1024" s="4">
        <v>14.7</v>
      </c>
      <c r="I1024" s="4" t="s">
        <v>35</v>
      </c>
      <c r="J1024" s="4">
        <v>29.5</v>
      </c>
      <c r="K1024" s="4" t="s">
        <v>182</v>
      </c>
      <c r="L1024" s="4">
        <v>0</v>
      </c>
      <c r="M1024" s="4" t="s">
        <v>2579</v>
      </c>
      <c r="N1024" s="11" t="s">
        <v>3309</v>
      </c>
      <c r="R1024" t="s">
        <v>3310</v>
      </c>
      <c r="T1024" t="s">
        <v>1296</v>
      </c>
    </row>
    <row r="1025" spans="1:20">
      <c r="A1025" t="s">
        <v>3308</v>
      </c>
      <c r="B1025" t="s">
        <v>1291</v>
      </c>
      <c r="C1025" t="s">
        <v>74</v>
      </c>
      <c r="D1025" s="39" t="s">
        <v>1331</v>
      </c>
      <c r="E1025" s="11">
        <f t="shared" si="62"/>
        <v>5</v>
      </c>
      <c r="F1025" s="4">
        <f t="shared" si="63"/>
        <v>2003</v>
      </c>
      <c r="G1025" t="s">
        <v>21</v>
      </c>
      <c r="H1025" s="4">
        <v>15.7</v>
      </c>
      <c r="I1025" s="4" t="s">
        <v>35</v>
      </c>
      <c r="J1025" s="4">
        <v>29.1</v>
      </c>
      <c r="K1025" s="4" t="s">
        <v>577</v>
      </c>
      <c r="L1025" s="4">
        <v>0</v>
      </c>
      <c r="M1025" s="4" t="s">
        <v>3306</v>
      </c>
      <c r="N1025" s="11" t="s">
        <v>3309</v>
      </c>
      <c r="R1025" t="s">
        <v>3311</v>
      </c>
      <c r="T1025" t="s">
        <v>1296</v>
      </c>
    </row>
    <row r="1026" spans="1:20">
      <c r="A1026" t="s">
        <v>3308</v>
      </c>
      <c r="B1026" t="s">
        <v>1291</v>
      </c>
      <c r="C1026" t="s">
        <v>74</v>
      </c>
      <c r="D1026" s="39" t="s">
        <v>1335</v>
      </c>
      <c r="E1026" s="11">
        <f t="shared" si="62"/>
        <v>5</v>
      </c>
      <c r="F1026" s="4">
        <f t="shared" si="63"/>
        <v>2004</v>
      </c>
      <c r="G1026" t="s">
        <v>21</v>
      </c>
      <c r="H1026" s="4">
        <v>16.7</v>
      </c>
      <c r="I1026" s="4" t="s">
        <v>35</v>
      </c>
      <c r="J1026" s="4">
        <v>30</v>
      </c>
      <c r="K1026" s="4" t="s">
        <v>3312</v>
      </c>
      <c r="L1026" s="4">
        <v>0</v>
      </c>
      <c r="M1026" s="4" t="s">
        <v>3313</v>
      </c>
      <c r="N1026" s="11" t="s">
        <v>3309</v>
      </c>
      <c r="R1026" t="s">
        <v>1309</v>
      </c>
      <c r="T1026" t="s">
        <v>1296</v>
      </c>
    </row>
    <row r="1027" spans="1:20">
      <c r="A1027" t="s">
        <v>3308</v>
      </c>
      <c r="B1027" t="s">
        <v>1291</v>
      </c>
      <c r="C1027" t="s">
        <v>74</v>
      </c>
      <c r="D1027" s="39" t="s">
        <v>1385</v>
      </c>
      <c r="E1027" s="11">
        <f t="shared" si="62"/>
        <v>5</v>
      </c>
      <c r="F1027" s="4">
        <f t="shared" si="63"/>
        <v>2008</v>
      </c>
      <c r="G1027" t="s">
        <v>21</v>
      </c>
      <c r="H1027" s="4">
        <v>20.7</v>
      </c>
      <c r="I1027" s="4" t="s">
        <v>35</v>
      </c>
      <c r="J1027" s="4">
        <v>30.5</v>
      </c>
      <c r="K1027" s="4" t="s">
        <v>690</v>
      </c>
      <c r="L1027" s="4">
        <v>0</v>
      </c>
      <c r="M1027" s="4" t="s">
        <v>3314</v>
      </c>
      <c r="N1027" s="11" t="s">
        <v>3309</v>
      </c>
      <c r="R1027" t="s">
        <v>1662</v>
      </c>
      <c r="T1027" t="s">
        <v>1296</v>
      </c>
    </row>
    <row r="1028" spans="1:20">
      <c r="A1028" t="s">
        <v>3308</v>
      </c>
      <c r="B1028" t="s">
        <v>1291</v>
      </c>
      <c r="C1028" t="s">
        <v>74</v>
      </c>
      <c r="D1028" s="39" t="s">
        <v>1663</v>
      </c>
      <c r="E1028" s="11">
        <f t="shared" si="62"/>
        <v>5</v>
      </c>
      <c r="F1028" s="4">
        <f t="shared" si="63"/>
        <v>2009</v>
      </c>
      <c r="G1028" t="s">
        <v>21</v>
      </c>
      <c r="H1028" s="4">
        <v>21.7</v>
      </c>
      <c r="I1028" s="4" t="s">
        <v>35</v>
      </c>
      <c r="J1028" s="4">
        <v>31.1</v>
      </c>
      <c r="K1028" s="4" t="s">
        <v>3315</v>
      </c>
      <c r="L1028" s="4">
        <v>0</v>
      </c>
      <c r="M1028" s="4" t="s">
        <v>1394</v>
      </c>
      <c r="N1028" s="11" t="s">
        <v>3309</v>
      </c>
      <c r="R1028" t="s">
        <v>3316</v>
      </c>
      <c r="T1028" t="s">
        <v>1296</v>
      </c>
    </row>
    <row r="1029" spans="1:20">
      <c r="A1029" t="s">
        <v>3308</v>
      </c>
      <c r="B1029" t="s">
        <v>1291</v>
      </c>
      <c r="C1029" t="s">
        <v>74</v>
      </c>
      <c r="D1029" s="39" t="s">
        <v>1556</v>
      </c>
      <c r="E1029" s="11">
        <f t="shared" si="62"/>
        <v>5</v>
      </c>
      <c r="F1029" s="4">
        <f t="shared" si="63"/>
        <v>2010</v>
      </c>
      <c r="G1029" t="s">
        <v>21</v>
      </c>
      <c r="H1029" s="4">
        <v>22.7</v>
      </c>
      <c r="I1029" s="4" t="s">
        <v>35</v>
      </c>
      <c r="J1029" s="4">
        <v>31.5</v>
      </c>
      <c r="K1029" s="4" t="s">
        <v>227</v>
      </c>
      <c r="L1029" s="4">
        <v>0</v>
      </c>
      <c r="M1029" s="4" t="s">
        <v>2111</v>
      </c>
      <c r="N1029" s="11" t="s">
        <v>3309</v>
      </c>
      <c r="R1029" t="s">
        <v>3317</v>
      </c>
      <c r="T1029" t="s">
        <v>1296</v>
      </c>
    </row>
    <row r="1030" spans="1:20">
      <c r="A1030" t="s">
        <v>3318</v>
      </c>
      <c r="B1030" t="s">
        <v>1291</v>
      </c>
      <c r="C1030" t="s">
        <v>20</v>
      </c>
      <c r="D1030" s="39" t="s">
        <v>1349</v>
      </c>
      <c r="E1030" s="11">
        <f t="shared" si="62"/>
        <v>5</v>
      </c>
      <c r="F1030" s="4">
        <f t="shared" si="63"/>
        <v>2016</v>
      </c>
      <c r="G1030" t="s">
        <v>103</v>
      </c>
      <c r="H1030" s="4" t="s">
        <v>1536</v>
      </c>
      <c r="I1030" s="4" t="str">
        <f>IF(ISBLANK(H1030), "", "k")</f>
        <v>k</v>
      </c>
      <c r="J1030" s="4">
        <v>10</v>
      </c>
      <c r="K1030" s="4" t="s">
        <v>3295</v>
      </c>
      <c r="L1030" s="4">
        <v>0</v>
      </c>
      <c r="R1030" t="s">
        <v>3319</v>
      </c>
      <c r="T1030" t="s">
        <v>1296</v>
      </c>
    </row>
    <row r="1031" spans="1:20">
      <c r="A1031" t="s">
        <v>3320</v>
      </c>
      <c r="B1031" t="s">
        <v>1291</v>
      </c>
      <c r="C1031" t="s">
        <v>20</v>
      </c>
      <c r="D1031" s="39" t="s">
        <v>1346</v>
      </c>
      <c r="E1031" s="11">
        <f t="shared" si="62"/>
        <v>5</v>
      </c>
      <c r="F1031" s="4">
        <f t="shared" si="63"/>
        <v>2015</v>
      </c>
      <c r="G1031" t="s">
        <v>21</v>
      </c>
      <c r="H1031" s="4" t="s">
        <v>654</v>
      </c>
      <c r="I1031" s="4" t="str">
        <f>IF(ISBLANK(H1031), "", "k")</f>
        <v>k</v>
      </c>
      <c r="J1031" s="4">
        <v>19.2</v>
      </c>
      <c r="K1031" s="4" t="s">
        <v>758</v>
      </c>
      <c r="L1031" s="4">
        <v>0</v>
      </c>
      <c r="M1031" s="4" t="s">
        <v>1745</v>
      </c>
      <c r="N1031" s="11" t="s">
        <v>3321</v>
      </c>
      <c r="R1031" t="s">
        <v>3322</v>
      </c>
      <c r="T1031" t="s">
        <v>1296</v>
      </c>
    </row>
    <row r="1032" spans="1:20">
      <c r="A1032" t="s">
        <v>3320</v>
      </c>
      <c r="B1032" t="s">
        <v>1291</v>
      </c>
      <c r="C1032" t="s">
        <v>74</v>
      </c>
      <c r="D1032" s="39" t="s">
        <v>1349</v>
      </c>
      <c r="E1032" s="11">
        <f t="shared" si="62"/>
        <v>5</v>
      </c>
      <c r="F1032" s="4">
        <f t="shared" si="63"/>
        <v>2016</v>
      </c>
      <c r="G1032" t="s">
        <v>21</v>
      </c>
      <c r="H1032" s="4" t="s">
        <v>482</v>
      </c>
      <c r="I1032" s="4" t="str">
        <f>IF(ISBLANK(H1032), "", "k")</f>
        <v>k</v>
      </c>
      <c r="J1032" s="4">
        <v>20.7</v>
      </c>
      <c r="K1032" s="4" t="s">
        <v>1215</v>
      </c>
      <c r="L1032" s="4">
        <v>0</v>
      </c>
      <c r="M1032" s="4" t="s">
        <v>3323</v>
      </c>
      <c r="N1032" s="11" t="s">
        <v>3321</v>
      </c>
      <c r="R1032" t="s">
        <v>3324</v>
      </c>
      <c r="T1032" t="s">
        <v>1296</v>
      </c>
    </row>
    <row r="1033" spans="1:20">
      <c r="A1033" t="s">
        <v>3320</v>
      </c>
      <c r="B1033" t="s">
        <v>1291</v>
      </c>
      <c r="C1033" t="s">
        <v>74</v>
      </c>
      <c r="D1033" s="39" t="s">
        <v>1455</v>
      </c>
      <c r="E1033" s="11">
        <f t="shared" si="62"/>
        <v>5</v>
      </c>
      <c r="F1033" s="4">
        <f t="shared" si="63"/>
        <v>2017</v>
      </c>
      <c r="G1033" t="s">
        <v>21</v>
      </c>
      <c r="H1033" s="4" t="s">
        <v>682</v>
      </c>
      <c r="I1033" s="4" t="str">
        <f>IF(ISBLANK(H1033), "", "k")</f>
        <v>k</v>
      </c>
      <c r="J1033" s="4">
        <v>22.5</v>
      </c>
      <c r="K1033" s="4">
        <v>28.2</v>
      </c>
      <c r="L1033" s="4">
        <v>0</v>
      </c>
      <c r="M1033" s="4" t="s">
        <v>2439</v>
      </c>
      <c r="N1033" s="11" t="s">
        <v>3321</v>
      </c>
      <c r="R1033" t="s">
        <v>3325</v>
      </c>
      <c r="T1033" t="s">
        <v>1296</v>
      </c>
    </row>
    <row r="1034" spans="1:20">
      <c r="A1034" t="s">
        <v>29</v>
      </c>
      <c r="B1034" t="s">
        <v>1291</v>
      </c>
      <c r="C1034" t="s">
        <v>20</v>
      </c>
      <c r="D1034" s="39" t="s">
        <v>1606</v>
      </c>
      <c r="E1034" s="11">
        <f t="shared" si="62"/>
        <v>3</v>
      </c>
      <c r="F1034" s="4">
        <f t="shared" si="63"/>
        <v>1982</v>
      </c>
      <c r="G1034" t="s">
        <v>21</v>
      </c>
      <c r="H1034" s="4">
        <v>10.5</v>
      </c>
      <c r="I1034" s="4" t="s">
        <v>35</v>
      </c>
      <c r="J1034" s="4">
        <v>30.16</v>
      </c>
      <c r="K1034" s="4" t="s">
        <v>435</v>
      </c>
      <c r="L1034" s="4">
        <v>0</v>
      </c>
      <c r="M1034" s="4" t="s">
        <v>1661</v>
      </c>
      <c r="R1034" t="s">
        <v>3326</v>
      </c>
      <c r="T1034" t="s">
        <v>1296</v>
      </c>
    </row>
    <row r="1035" spans="1:20">
      <c r="A1035" t="s">
        <v>29</v>
      </c>
      <c r="B1035" t="s">
        <v>1291</v>
      </c>
      <c r="C1035" t="s">
        <v>74</v>
      </c>
      <c r="D1035" s="39" t="s">
        <v>2106</v>
      </c>
      <c r="E1035" s="11">
        <f t="shared" si="62"/>
        <v>3</v>
      </c>
      <c r="F1035" s="4">
        <f t="shared" si="63"/>
        <v>1990</v>
      </c>
      <c r="G1035" t="s">
        <v>21</v>
      </c>
      <c r="H1035" s="4">
        <v>18.5</v>
      </c>
      <c r="I1035" s="4" t="s">
        <v>35</v>
      </c>
      <c r="J1035" s="4">
        <v>31.75</v>
      </c>
      <c r="K1035" s="4" t="s">
        <v>2107</v>
      </c>
      <c r="L1035" s="4">
        <v>0</v>
      </c>
      <c r="M1035" s="4" t="s">
        <v>3327</v>
      </c>
      <c r="T1035" t="s">
        <v>1296</v>
      </c>
    </row>
    <row r="1036" spans="1:20">
      <c r="A1036" t="s">
        <v>873</v>
      </c>
      <c r="B1036" t="s">
        <v>1291</v>
      </c>
      <c r="C1036" t="s">
        <v>20</v>
      </c>
      <c r="D1036" s="39" t="s">
        <v>2106</v>
      </c>
      <c r="E1036" s="11">
        <f t="shared" si="62"/>
        <v>3</v>
      </c>
      <c r="F1036" s="4">
        <f t="shared" si="63"/>
        <v>1990</v>
      </c>
      <c r="G1036" t="s">
        <v>25</v>
      </c>
      <c r="H1036" s="4">
        <v>18.5</v>
      </c>
      <c r="I1036" s="4" t="s">
        <v>35</v>
      </c>
      <c r="J1036" s="4">
        <v>37.78</v>
      </c>
      <c r="K1036" s="4" t="s">
        <v>3328</v>
      </c>
      <c r="L1036" s="4">
        <v>0</v>
      </c>
      <c r="M1036" s="4" t="s">
        <v>3329</v>
      </c>
      <c r="N1036" s="11" t="s">
        <v>3330</v>
      </c>
      <c r="R1036" t="s">
        <v>3326</v>
      </c>
      <c r="T1036" t="s">
        <v>1296</v>
      </c>
    </row>
    <row r="1037" spans="1:20">
      <c r="A1037" t="s">
        <v>873</v>
      </c>
      <c r="B1037" t="s">
        <v>1291</v>
      </c>
      <c r="C1037" t="s">
        <v>74</v>
      </c>
      <c r="D1037" s="39" t="s">
        <v>2401</v>
      </c>
      <c r="E1037" s="11">
        <f t="shared" si="62"/>
        <v>3</v>
      </c>
      <c r="F1037" s="4">
        <f t="shared" si="63"/>
        <v>1992</v>
      </c>
      <c r="G1037" t="s">
        <v>25</v>
      </c>
      <c r="H1037" s="4">
        <v>20.5</v>
      </c>
      <c r="I1037" s="4" t="s">
        <v>35</v>
      </c>
      <c r="J1037" s="4">
        <v>39.369999999999997</v>
      </c>
      <c r="K1037" s="4" t="s">
        <v>3331</v>
      </c>
      <c r="L1037" s="4">
        <v>0</v>
      </c>
      <c r="M1037" s="4" t="s">
        <v>3332</v>
      </c>
      <c r="N1037" s="11" t="s">
        <v>3330</v>
      </c>
      <c r="T1037" t="s">
        <v>1296</v>
      </c>
    </row>
    <row r="1038" spans="1:20">
      <c r="A1038" t="s">
        <v>873</v>
      </c>
      <c r="B1038" t="s">
        <v>1291</v>
      </c>
      <c r="C1038" t="s">
        <v>74</v>
      </c>
      <c r="D1038" s="39" t="s">
        <v>1527</v>
      </c>
      <c r="E1038" s="11">
        <f t="shared" si="62"/>
        <v>3</v>
      </c>
      <c r="F1038" s="4">
        <f t="shared" si="63"/>
        <v>1998</v>
      </c>
      <c r="G1038" t="s">
        <v>25</v>
      </c>
      <c r="H1038" s="4">
        <v>26.5</v>
      </c>
      <c r="I1038" s="4" t="s">
        <v>35</v>
      </c>
      <c r="J1038" s="4">
        <v>39</v>
      </c>
      <c r="K1038" s="4" t="s">
        <v>271</v>
      </c>
      <c r="L1038" s="4">
        <v>0</v>
      </c>
      <c r="M1038" s="4" t="s">
        <v>3333</v>
      </c>
      <c r="N1038" s="11" t="s">
        <v>3330</v>
      </c>
      <c r="R1038" t="s">
        <v>3334</v>
      </c>
      <c r="T1038" t="s">
        <v>1296</v>
      </c>
    </row>
    <row r="1039" spans="1:20">
      <c r="A1039" t="s">
        <v>3335</v>
      </c>
      <c r="B1039" t="s">
        <v>1291</v>
      </c>
      <c r="C1039" t="s">
        <v>20</v>
      </c>
      <c r="D1039" s="39" t="s">
        <v>1729</v>
      </c>
      <c r="E1039" s="11">
        <f t="shared" si="62"/>
        <v>6</v>
      </c>
      <c r="F1039" s="4">
        <f t="shared" si="63"/>
        <v>2001</v>
      </c>
      <c r="G1039" t="s">
        <v>25</v>
      </c>
      <c r="H1039" s="4">
        <v>9.8000000000000007</v>
      </c>
      <c r="I1039" s="4" t="s">
        <v>35</v>
      </c>
      <c r="J1039" s="4">
        <v>26.5</v>
      </c>
      <c r="K1039" s="4" t="s">
        <v>794</v>
      </c>
      <c r="L1039" s="4">
        <v>0</v>
      </c>
      <c r="N1039" s="11" t="s">
        <v>3336</v>
      </c>
      <c r="R1039" t="s">
        <v>3337</v>
      </c>
      <c r="T1039" t="s">
        <v>1296</v>
      </c>
    </row>
    <row r="1040" spans="1:20">
      <c r="A1040" t="s">
        <v>3335</v>
      </c>
      <c r="B1040" t="s">
        <v>1291</v>
      </c>
      <c r="C1040" t="s">
        <v>74</v>
      </c>
      <c r="D1040" s="39" t="s">
        <v>3124</v>
      </c>
      <c r="E1040" s="11">
        <f t="shared" si="62"/>
        <v>6</v>
      </c>
      <c r="F1040" s="4">
        <f t="shared" si="63"/>
        <v>2002</v>
      </c>
      <c r="G1040" t="s">
        <v>25</v>
      </c>
      <c r="H1040" s="4">
        <v>10.8</v>
      </c>
      <c r="I1040" s="4" t="s">
        <v>35</v>
      </c>
      <c r="J1040" s="4">
        <v>26.1</v>
      </c>
      <c r="K1040" s="4" t="s">
        <v>497</v>
      </c>
      <c r="L1040" s="4">
        <v>0</v>
      </c>
      <c r="M1040" s="4" t="s">
        <v>2920</v>
      </c>
      <c r="N1040" s="11" t="s">
        <v>3336</v>
      </c>
      <c r="R1040" t="s">
        <v>3338</v>
      </c>
      <c r="T1040" t="s">
        <v>1296</v>
      </c>
    </row>
    <row r="1041" spans="1:20">
      <c r="A1041" t="s">
        <v>3335</v>
      </c>
      <c r="B1041" t="s">
        <v>1291</v>
      </c>
      <c r="C1041" t="s">
        <v>74</v>
      </c>
      <c r="D1041" s="39" t="s">
        <v>34</v>
      </c>
      <c r="E1041" s="11">
        <f t="shared" si="62"/>
        <v>5</v>
      </c>
      <c r="F1041" s="4">
        <f t="shared" si="63"/>
        <v>2003</v>
      </c>
      <c r="G1041" t="s">
        <v>25</v>
      </c>
      <c r="H1041" s="4">
        <v>11.7</v>
      </c>
      <c r="I1041" s="4" t="s">
        <v>35</v>
      </c>
      <c r="J1041" s="4">
        <v>26.6</v>
      </c>
      <c r="K1041" s="4" t="s">
        <v>1160</v>
      </c>
      <c r="L1041" s="4">
        <v>0</v>
      </c>
      <c r="M1041" s="4" t="s">
        <v>3339</v>
      </c>
      <c r="N1041" s="11" t="s">
        <v>3336</v>
      </c>
      <c r="R1041" t="s">
        <v>3340</v>
      </c>
      <c r="T1041" t="s">
        <v>1296</v>
      </c>
    </row>
    <row r="1042" spans="1:20">
      <c r="A1042" t="s">
        <v>3341</v>
      </c>
      <c r="B1042" t="s">
        <v>1291</v>
      </c>
      <c r="C1042" t="s">
        <v>20</v>
      </c>
      <c r="D1042" s="39" t="s">
        <v>1302</v>
      </c>
      <c r="E1042" s="11">
        <f t="shared" si="62"/>
        <v>5</v>
      </c>
      <c r="F1042" s="4">
        <f t="shared" si="63"/>
        <v>2002</v>
      </c>
      <c r="G1042" t="s">
        <v>21</v>
      </c>
      <c r="I1042" s="4" t="str">
        <f t="shared" ref="I1042:I1073" si="66">IF(ISBLANK(H1042), "", "k")</f>
        <v/>
      </c>
      <c r="J1042" s="4">
        <v>30.6</v>
      </c>
      <c r="K1042" s="4">
        <v>14.6</v>
      </c>
      <c r="L1042" s="4">
        <v>8.5</v>
      </c>
      <c r="M1042" s="4" t="s">
        <v>3342</v>
      </c>
      <c r="R1042" t="s">
        <v>3343</v>
      </c>
      <c r="T1042" t="s">
        <v>1296</v>
      </c>
    </row>
    <row r="1043" spans="1:20">
      <c r="A1043" t="s">
        <v>3341</v>
      </c>
      <c r="B1043" t="s">
        <v>1291</v>
      </c>
      <c r="C1043" t="s">
        <v>74</v>
      </c>
      <c r="D1043" s="39" t="s">
        <v>2040</v>
      </c>
      <c r="E1043" s="11">
        <f t="shared" ref="E1043:E1106" si="67">MONTH(D1043)</f>
        <v>5</v>
      </c>
      <c r="F1043" s="4">
        <f t="shared" ref="F1043:F1106" si="68">YEAR(D1043)</f>
        <v>2003</v>
      </c>
      <c r="G1043" t="s">
        <v>21</v>
      </c>
      <c r="I1043" s="4" t="str">
        <f t="shared" si="66"/>
        <v/>
      </c>
      <c r="J1043" s="4">
        <v>31.1</v>
      </c>
      <c r="K1043" s="4">
        <v>14</v>
      </c>
      <c r="L1043" s="4">
        <v>8.4</v>
      </c>
      <c r="M1043" s="4" t="s">
        <v>3344</v>
      </c>
      <c r="R1043" t="s">
        <v>3345</v>
      </c>
      <c r="T1043" t="s">
        <v>1296</v>
      </c>
    </row>
    <row r="1044" spans="1:20">
      <c r="A1044" t="s">
        <v>3341</v>
      </c>
      <c r="B1044" t="s">
        <v>1291</v>
      </c>
      <c r="C1044" t="s">
        <v>74</v>
      </c>
      <c r="D1044" s="39" t="s">
        <v>1380</v>
      </c>
      <c r="E1044" s="11">
        <f t="shared" si="67"/>
        <v>5</v>
      </c>
      <c r="F1044" s="4">
        <f t="shared" si="68"/>
        <v>2004</v>
      </c>
      <c r="G1044" t="s">
        <v>21</v>
      </c>
      <c r="I1044" s="4" t="str">
        <f t="shared" si="66"/>
        <v/>
      </c>
      <c r="J1044" s="4">
        <v>30.7</v>
      </c>
      <c r="L1044" s="4">
        <v>0</v>
      </c>
      <c r="M1044" s="4" t="s">
        <v>2729</v>
      </c>
      <c r="R1044" t="s">
        <v>3346</v>
      </c>
      <c r="T1044" t="s">
        <v>1296</v>
      </c>
    </row>
    <row r="1045" spans="1:20">
      <c r="A1045" t="s">
        <v>3347</v>
      </c>
      <c r="B1045" t="s">
        <v>1291</v>
      </c>
      <c r="C1045" t="s">
        <v>20</v>
      </c>
      <c r="D1045" s="39" t="s">
        <v>3348</v>
      </c>
      <c r="E1045" s="11">
        <f t="shared" si="67"/>
        <v>6</v>
      </c>
      <c r="F1045" s="4">
        <f t="shared" si="68"/>
        <v>2002</v>
      </c>
      <c r="G1045" t="s">
        <v>21</v>
      </c>
      <c r="H1045" s="4">
        <v>10.8</v>
      </c>
      <c r="I1045" s="4" t="str">
        <f t="shared" si="66"/>
        <v>k</v>
      </c>
      <c r="J1045" s="4">
        <v>25.7</v>
      </c>
      <c r="K1045" s="4" t="s">
        <v>464</v>
      </c>
      <c r="L1045" s="4">
        <v>0</v>
      </c>
      <c r="M1045" s="4" t="s">
        <v>2808</v>
      </c>
      <c r="N1045" s="11" t="s">
        <v>3349</v>
      </c>
      <c r="R1045" t="s">
        <v>3350</v>
      </c>
      <c r="T1045" t="s">
        <v>1296</v>
      </c>
    </row>
    <row r="1046" spans="1:20">
      <c r="A1046" t="s">
        <v>3347</v>
      </c>
      <c r="B1046" t="s">
        <v>1291</v>
      </c>
      <c r="C1046" t="s">
        <v>74</v>
      </c>
      <c r="D1046" s="39" t="s">
        <v>2126</v>
      </c>
      <c r="E1046" s="11">
        <f t="shared" si="67"/>
        <v>5</v>
      </c>
      <c r="F1046" s="4">
        <f t="shared" si="68"/>
        <v>2008</v>
      </c>
      <c r="G1046" t="s">
        <v>21</v>
      </c>
      <c r="H1046" s="4">
        <v>16.7</v>
      </c>
      <c r="I1046" s="4" t="str">
        <f t="shared" si="66"/>
        <v>k</v>
      </c>
      <c r="J1046" s="4">
        <v>27</v>
      </c>
      <c r="K1046" s="4" t="s">
        <v>898</v>
      </c>
      <c r="L1046" s="4">
        <v>0</v>
      </c>
      <c r="M1046" s="4" t="s">
        <v>3351</v>
      </c>
      <c r="N1046" s="11" t="s">
        <v>3349</v>
      </c>
      <c r="R1046" t="s">
        <v>3352</v>
      </c>
      <c r="T1046" t="s">
        <v>1296</v>
      </c>
    </row>
    <row r="1047" spans="1:20">
      <c r="A1047" t="s">
        <v>3353</v>
      </c>
      <c r="B1047" t="s">
        <v>1291</v>
      </c>
      <c r="C1047" t="s">
        <v>20</v>
      </c>
      <c r="D1047" s="39" t="s">
        <v>1574</v>
      </c>
      <c r="E1047" s="11">
        <f t="shared" si="67"/>
        <v>6</v>
      </c>
      <c r="F1047" s="4">
        <f t="shared" si="68"/>
        <v>2018</v>
      </c>
      <c r="G1047" t="s">
        <v>25</v>
      </c>
      <c r="H1047" s="4" t="s">
        <v>1539</v>
      </c>
      <c r="I1047" s="4" t="str">
        <f t="shared" si="66"/>
        <v>k</v>
      </c>
      <c r="J1047" s="4">
        <v>12.3</v>
      </c>
      <c r="K1047" s="4" t="s">
        <v>3354</v>
      </c>
      <c r="L1047" s="4">
        <v>0</v>
      </c>
      <c r="M1047" s="4" t="s">
        <v>3355</v>
      </c>
      <c r="N1047" s="11" t="s">
        <v>3356</v>
      </c>
      <c r="R1047" t="s">
        <v>3357</v>
      </c>
      <c r="T1047" t="s">
        <v>1296</v>
      </c>
    </row>
    <row r="1048" spans="1:20">
      <c r="A1048" t="s">
        <v>3358</v>
      </c>
      <c r="B1048" t="s">
        <v>1291</v>
      </c>
      <c r="C1048" t="s">
        <v>20</v>
      </c>
      <c r="D1048" s="39" t="s">
        <v>1320</v>
      </c>
      <c r="E1048" s="11">
        <f t="shared" si="67"/>
        <v>3</v>
      </c>
      <c r="F1048" s="4">
        <f t="shared" si="68"/>
        <v>1996</v>
      </c>
      <c r="G1048" t="s">
        <v>21</v>
      </c>
      <c r="H1048" s="4" t="s">
        <v>87</v>
      </c>
      <c r="I1048" s="4" t="str">
        <f t="shared" si="66"/>
        <v>k</v>
      </c>
      <c r="J1048" s="4">
        <v>21</v>
      </c>
      <c r="K1048" s="4" t="s">
        <v>2739</v>
      </c>
      <c r="L1048" s="4">
        <v>0</v>
      </c>
      <c r="M1048" s="4" t="s">
        <v>3359</v>
      </c>
      <c r="N1048" s="11" t="s">
        <v>3360</v>
      </c>
      <c r="R1048" t="s">
        <v>2175</v>
      </c>
      <c r="T1048" t="s">
        <v>1296</v>
      </c>
    </row>
    <row r="1049" spans="1:20">
      <c r="A1049" t="s">
        <v>3358</v>
      </c>
      <c r="B1049" t="s">
        <v>1291</v>
      </c>
      <c r="C1049" t="s">
        <v>74</v>
      </c>
      <c r="D1049" s="39" t="s">
        <v>1378</v>
      </c>
      <c r="E1049" s="11">
        <f t="shared" si="67"/>
        <v>5</v>
      </c>
      <c r="F1049" s="4">
        <f t="shared" si="68"/>
        <v>2002</v>
      </c>
      <c r="G1049" t="s">
        <v>21</v>
      </c>
      <c r="H1049" s="4" t="s">
        <v>682</v>
      </c>
      <c r="I1049" s="4" t="str">
        <f t="shared" si="66"/>
        <v>k</v>
      </c>
      <c r="J1049" s="4">
        <v>23.5</v>
      </c>
      <c r="K1049" s="4" t="s">
        <v>1106</v>
      </c>
      <c r="L1049" s="4">
        <v>0</v>
      </c>
      <c r="M1049" s="4" t="s">
        <v>3361</v>
      </c>
      <c r="N1049" s="11" t="s">
        <v>3360</v>
      </c>
      <c r="R1049" t="s">
        <v>3362</v>
      </c>
      <c r="T1049" t="s">
        <v>1296</v>
      </c>
    </row>
    <row r="1050" spans="1:20">
      <c r="A1050" t="s">
        <v>3358</v>
      </c>
      <c r="B1050" t="s">
        <v>1291</v>
      </c>
      <c r="C1050" t="s">
        <v>74</v>
      </c>
      <c r="D1050" s="39" t="s">
        <v>1335</v>
      </c>
      <c r="E1050" s="11">
        <f t="shared" si="67"/>
        <v>5</v>
      </c>
      <c r="F1050" s="4">
        <f t="shared" si="68"/>
        <v>2004</v>
      </c>
      <c r="G1050" t="s">
        <v>21</v>
      </c>
      <c r="H1050" s="4" t="s">
        <v>477</v>
      </c>
      <c r="I1050" s="4" t="str">
        <f t="shared" si="66"/>
        <v>k</v>
      </c>
      <c r="J1050" s="4">
        <v>23.5</v>
      </c>
      <c r="K1050" s="4" t="s">
        <v>885</v>
      </c>
      <c r="L1050" s="4">
        <v>0</v>
      </c>
      <c r="M1050" s="4" t="s">
        <v>1347</v>
      </c>
      <c r="N1050" s="11" t="s">
        <v>3360</v>
      </c>
      <c r="R1050" t="s">
        <v>3363</v>
      </c>
      <c r="T1050" t="s">
        <v>1296</v>
      </c>
    </row>
    <row r="1051" spans="1:20">
      <c r="A1051" t="s">
        <v>3358</v>
      </c>
      <c r="B1051" t="s">
        <v>1291</v>
      </c>
      <c r="C1051" t="s">
        <v>74</v>
      </c>
      <c r="D1051" s="39" t="s">
        <v>2194</v>
      </c>
      <c r="E1051" s="11">
        <f t="shared" si="67"/>
        <v>5</v>
      </c>
      <c r="F1051" s="4">
        <f t="shared" si="68"/>
        <v>2005</v>
      </c>
      <c r="G1051" t="s">
        <v>21</v>
      </c>
      <c r="H1051" s="4" t="s">
        <v>496</v>
      </c>
      <c r="I1051" s="4" t="str">
        <f t="shared" si="66"/>
        <v>k</v>
      </c>
      <c r="J1051" s="4">
        <v>24.3</v>
      </c>
      <c r="K1051" s="4" t="s">
        <v>1861</v>
      </c>
      <c r="L1051" s="4">
        <v>0</v>
      </c>
      <c r="M1051" s="4" t="s">
        <v>3364</v>
      </c>
      <c r="N1051" s="11" t="s">
        <v>3360</v>
      </c>
      <c r="R1051" t="s">
        <v>1862</v>
      </c>
      <c r="T1051" t="s">
        <v>1296</v>
      </c>
    </row>
    <row r="1052" spans="1:20">
      <c r="A1052" t="s">
        <v>3358</v>
      </c>
      <c r="B1052" t="s">
        <v>1291</v>
      </c>
      <c r="C1052" t="s">
        <v>74</v>
      </c>
      <c r="D1052" s="39" t="s">
        <v>1831</v>
      </c>
      <c r="E1052" s="11">
        <f t="shared" si="67"/>
        <v>5</v>
      </c>
      <c r="F1052" s="4">
        <f t="shared" si="68"/>
        <v>2008</v>
      </c>
      <c r="G1052" t="s">
        <v>21</v>
      </c>
      <c r="H1052" s="4" t="s">
        <v>712</v>
      </c>
      <c r="I1052" s="4" t="str">
        <f t="shared" si="66"/>
        <v>k</v>
      </c>
      <c r="J1052" s="4">
        <v>26.1</v>
      </c>
      <c r="K1052" s="4" t="s">
        <v>116</v>
      </c>
      <c r="L1052" s="4">
        <v>0</v>
      </c>
      <c r="M1052" s="4" t="s">
        <v>1321</v>
      </c>
      <c r="N1052" s="11" t="s">
        <v>3360</v>
      </c>
      <c r="R1052" t="s">
        <v>3365</v>
      </c>
      <c r="T1052" t="s">
        <v>1296</v>
      </c>
    </row>
    <row r="1053" spans="1:20">
      <c r="A1053" t="s">
        <v>3358</v>
      </c>
      <c r="B1053" t="s">
        <v>1291</v>
      </c>
      <c r="C1053" t="s">
        <v>74</v>
      </c>
      <c r="D1053" s="39" t="s">
        <v>1663</v>
      </c>
      <c r="E1053" s="11">
        <f t="shared" si="67"/>
        <v>5</v>
      </c>
      <c r="F1053" s="4">
        <f t="shared" si="68"/>
        <v>2009</v>
      </c>
      <c r="G1053" t="s">
        <v>21</v>
      </c>
      <c r="H1053" s="4" t="s">
        <v>609</v>
      </c>
      <c r="I1053" s="4" t="str">
        <f t="shared" si="66"/>
        <v>k</v>
      </c>
      <c r="J1053" s="4">
        <v>27.5</v>
      </c>
      <c r="K1053" s="4" t="s">
        <v>444</v>
      </c>
      <c r="L1053" s="4">
        <v>0</v>
      </c>
      <c r="M1053" s="4" t="s">
        <v>1907</v>
      </c>
      <c r="N1053" s="11" t="s">
        <v>3360</v>
      </c>
      <c r="R1053" t="s">
        <v>3366</v>
      </c>
      <c r="T1053" t="s">
        <v>1296</v>
      </c>
    </row>
    <row r="1054" spans="1:20">
      <c r="A1054" t="s">
        <v>3367</v>
      </c>
      <c r="B1054" t="s">
        <v>1291</v>
      </c>
      <c r="C1054" t="s">
        <v>20</v>
      </c>
      <c r="D1054" s="39" t="s">
        <v>1749</v>
      </c>
      <c r="E1054" s="11">
        <f t="shared" si="67"/>
        <v>5</v>
      </c>
      <c r="F1054" s="4">
        <f t="shared" si="68"/>
        <v>2002</v>
      </c>
      <c r="G1054" t="s">
        <v>25</v>
      </c>
      <c r="H1054" s="4" t="s">
        <v>1452</v>
      </c>
      <c r="I1054" s="4" t="str">
        <f t="shared" si="66"/>
        <v>k</v>
      </c>
      <c r="J1054" s="4">
        <v>15.7</v>
      </c>
      <c r="K1054" s="4" t="s">
        <v>111</v>
      </c>
      <c r="L1054" s="4">
        <v>0</v>
      </c>
      <c r="M1054" s="4" t="s">
        <v>3368</v>
      </c>
      <c r="N1054" s="11" t="s">
        <v>3369</v>
      </c>
      <c r="R1054" t="s">
        <v>3370</v>
      </c>
      <c r="T1054" t="s">
        <v>1296</v>
      </c>
    </row>
    <row r="1055" spans="1:20">
      <c r="A1055" t="s">
        <v>3367</v>
      </c>
      <c r="B1055" t="s">
        <v>1291</v>
      </c>
      <c r="C1055" t="s">
        <v>74</v>
      </c>
      <c r="D1055" s="39" t="s">
        <v>1574</v>
      </c>
      <c r="E1055" s="11">
        <f t="shared" si="67"/>
        <v>6</v>
      </c>
      <c r="F1055" s="4">
        <f t="shared" si="68"/>
        <v>2018</v>
      </c>
      <c r="G1055" t="s">
        <v>25</v>
      </c>
      <c r="H1055" s="4" t="s">
        <v>488</v>
      </c>
      <c r="I1055" s="4" t="str">
        <f t="shared" si="66"/>
        <v>k</v>
      </c>
      <c r="J1055" s="4">
        <v>32.6</v>
      </c>
      <c r="K1055" s="4" t="s">
        <v>569</v>
      </c>
      <c r="L1055" s="4">
        <v>0</v>
      </c>
      <c r="M1055" s="4" t="s">
        <v>3371</v>
      </c>
      <c r="N1055" s="11" t="s">
        <v>3369</v>
      </c>
      <c r="R1055" t="s">
        <v>3372</v>
      </c>
      <c r="T1055" t="s">
        <v>1296</v>
      </c>
    </row>
    <row r="1056" spans="1:20">
      <c r="A1056" t="s">
        <v>3373</v>
      </c>
      <c r="B1056" t="s">
        <v>1291</v>
      </c>
      <c r="C1056" t="s">
        <v>20</v>
      </c>
      <c r="D1056" s="39" t="s">
        <v>1302</v>
      </c>
      <c r="E1056" s="11">
        <f t="shared" si="67"/>
        <v>5</v>
      </c>
      <c r="F1056" s="4">
        <f t="shared" si="68"/>
        <v>2002</v>
      </c>
      <c r="G1056" t="s">
        <v>103</v>
      </c>
      <c r="H1056" s="4" t="s">
        <v>1536</v>
      </c>
      <c r="I1056" s="4" t="str">
        <f t="shared" si="66"/>
        <v>k</v>
      </c>
      <c r="J1056" s="4">
        <v>10.7</v>
      </c>
      <c r="K1056" s="4" t="s">
        <v>984</v>
      </c>
      <c r="L1056" s="4">
        <v>0</v>
      </c>
      <c r="M1056" s="4" t="s">
        <v>30</v>
      </c>
      <c r="R1056" t="s">
        <v>3374</v>
      </c>
      <c r="T1056" t="s">
        <v>1296</v>
      </c>
    </row>
    <row r="1057" spans="1:20">
      <c r="A1057" t="s">
        <v>3375</v>
      </c>
      <c r="B1057" t="s">
        <v>1291</v>
      </c>
      <c r="C1057" t="s">
        <v>20</v>
      </c>
      <c r="D1057" s="39" t="s">
        <v>1535</v>
      </c>
      <c r="E1057" s="11">
        <f t="shared" si="67"/>
        <v>5</v>
      </c>
      <c r="F1057" s="4">
        <f t="shared" si="68"/>
        <v>2010</v>
      </c>
      <c r="G1057" t="s">
        <v>25</v>
      </c>
      <c r="H1057" s="4" t="s">
        <v>1456</v>
      </c>
      <c r="I1057" s="4" t="str">
        <f t="shared" si="66"/>
        <v>k</v>
      </c>
      <c r="J1057" s="4">
        <v>18.8</v>
      </c>
      <c r="K1057" s="4" t="s">
        <v>3376</v>
      </c>
      <c r="L1057" s="4">
        <v>0</v>
      </c>
      <c r="M1057" s="4" t="s">
        <v>3377</v>
      </c>
      <c r="N1057" s="11" t="s">
        <v>3378</v>
      </c>
      <c r="R1057" t="s">
        <v>3379</v>
      </c>
      <c r="T1057" t="s">
        <v>1296</v>
      </c>
    </row>
    <row r="1058" spans="1:20">
      <c r="A1058" t="s">
        <v>3375</v>
      </c>
      <c r="B1058" t="s">
        <v>1291</v>
      </c>
      <c r="C1058" t="s">
        <v>74</v>
      </c>
      <c r="D1058" s="39" t="s">
        <v>2199</v>
      </c>
      <c r="E1058" s="11">
        <f t="shared" si="67"/>
        <v>5</v>
      </c>
      <c r="F1058" s="4">
        <f t="shared" si="68"/>
        <v>2011</v>
      </c>
      <c r="G1058" t="s">
        <v>25</v>
      </c>
      <c r="H1058" s="4" t="s">
        <v>654</v>
      </c>
      <c r="I1058" s="4" t="str">
        <f t="shared" si="66"/>
        <v>k</v>
      </c>
      <c r="J1058" s="4">
        <v>19.5</v>
      </c>
      <c r="K1058" s="4" t="s">
        <v>1075</v>
      </c>
      <c r="L1058" s="4">
        <v>0</v>
      </c>
      <c r="M1058" s="4" t="s">
        <v>1957</v>
      </c>
      <c r="N1058" s="11" t="s">
        <v>3378</v>
      </c>
      <c r="R1058" t="s">
        <v>3380</v>
      </c>
      <c r="T1058" t="s">
        <v>1296</v>
      </c>
    </row>
    <row r="1059" spans="1:20">
      <c r="A1059" t="s">
        <v>3375</v>
      </c>
      <c r="B1059" t="s">
        <v>1291</v>
      </c>
      <c r="C1059" t="s">
        <v>74</v>
      </c>
      <c r="D1059" s="39" t="s">
        <v>1432</v>
      </c>
      <c r="E1059" s="11">
        <f t="shared" si="67"/>
        <v>5</v>
      </c>
      <c r="F1059" s="4">
        <f t="shared" si="68"/>
        <v>2013</v>
      </c>
      <c r="G1059" t="s">
        <v>25</v>
      </c>
      <c r="H1059" s="4" t="s">
        <v>682</v>
      </c>
      <c r="I1059" s="4" t="str">
        <f t="shared" si="66"/>
        <v>k</v>
      </c>
      <c r="J1059" s="4">
        <v>23.8</v>
      </c>
      <c r="K1059" s="4" t="s">
        <v>924</v>
      </c>
      <c r="L1059" s="4">
        <v>0</v>
      </c>
      <c r="M1059" s="4" t="s">
        <v>3381</v>
      </c>
      <c r="N1059" s="11" t="s">
        <v>3378</v>
      </c>
      <c r="R1059" t="s">
        <v>3382</v>
      </c>
      <c r="T1059" t="s">
        <v>1296</v>
      </c>
    </row>
    <row r="1060" spans="1:20">
      <c r="A1060" t="s">
        <v>3375</v>
      </c>
      <c r="B1060" t="s">
        <v>1291</v>
      </c>
      <c r="C1060" t="s">
        <v>74</v>
      </c>
      <c r="D1060" s="39" t="s">
        <v>1356</v>
      </c>
      <c r="E1060" s="11">
        <f t="shared" si="67"/>
        <v>5</v>
      </c>
      <c r="F1060" s="4">
        <f t="shared" si="68"/>
        <v>2015</v>
      </c>
      <c r="G1060" t="s">
        <v>25</v>
      </c>
      <c r="H1060" s="4" t="s">
        <v>477</v>
      </c>
      <c r="I1060" s="4" t="str">
        <f t="shared" si="66"/>
        <v>k</v>
      </c>
      <c r="J1060" s="4">
        <v>25.7</v>
      </c>
      <c r="K1060" s="4" t="s">
        <v>127</v>
      </c>
      <c r="L1060" s="4">
        <v>0</v>
      </c>
      <c r="M1060" s="4" t="s">
        <v>3383</v>
      </c>
      <c r="N1060" s="11" t="s">
        <v>3378</v>
      </c>
      <c r="R1060" t="s">
        <v>3384</v>
      </c>
      <c r="T1060" t="s">
        <v>1296</v>
      </c>
    </row>
    <row r="1061" spans="1:20">
      <c r="A1061" t="s">
        <v>3375</v>
      </c>
      <c r="B1061" t="s">
        <v>1291</v>
      </c>
      <c r="C1061" t="s">
        <v>74</v>
      </c>
      <c r="D1061" s="39" t="s">
        <v>1349</v>
      </c>
      <c r="E1061" s="11">
        <f t="shared" si="67"/>
        <v>5</v>
      </c>
      <c r="F1061" s="4">
        <f t="shared" si="68"/>
        <v>2016</v>
      </c>
      <c r="G1061" t="s">
        <v>25</v>
      </c>
      <c r="H1061" s="4" t="s">
        <v>496</v>
      </c>
      <c r="I1061" s="4" t="str">
        <f t="shared" si="66"/>
        <v>k</v>
      </c>
      <c r="J1061" s="4">
        <v>27.2</v>
      </c>
      <c r="K1061" s="4" t="s">
        <v>842</v>
      </c>
      <c r="L1061" s="4">
        <v>0</v>
      </c>
      <c r="M1061" s="4" t="s">
        <v>2773</v>
      </c>
      <c r="N1061" s="11" t="s">
        <v>3378</v>
      </c>
      <c r="R1061" t="s">
        <v>3385</v>
      </c>
      <c r="T1061" t="s">
        <v>1296</v>
      </c>
    </row>
    <row r="1062" spans="1:20">
      <c r="A1062" t="s">
        <v>3375</v>
      </c>
      <c r="B1062" t="s">
        <v>1291</v>
      </c>
      <c r="C1062" t="s">
        <v>74</v>
      </c>
      <c r="D1062" s="39" t="s">
        <v>1455</v>
      </c>
      <c r="E1062" s="11">
        <f t="shared" si="67"/>
        <v>5</v>
      </c>
      <c r="F1062" s="4">
        <f t="shared" si="68"/>
        <v>2017</v>
      </c>
      <c r="G1062" t="s">
        <v>25</v>
      </c>
      <c r="H1062" s="4" t="s">
        <v>410</v>
      </c>
      <c r="I1062" s="4" t="str">
        <f t="shared" si="66"/>
        <v>k</v>
      </c>
      <c r="J1062" s="4">
        <v>27.7</v>
      </c>
      <c r="K1062" s="4" t="s">
        <v>800</v>
      </c>
      <c r="L1062" s="4">
        <v>0</v>
      </c>
      <c r="M1062" s="4" t="s">
        <v>2439</v>
      </c>
      <c r="N1062" s="11" t="s">
        <v>3378</v>
      </c>
      <c r="R1062" t="s">
        <v>2471</v>
      </c>
      <c r="T1062" t="s">
        <v>1296</v>
      </c>
    </row>
    <row r="1063" spans="1:20">
      <c r="A1063" t="s">
        <v>3375</v>
      </c>
      <c r="B1063" t="s">
        <v>1291</v>
      </c>
      <c r="C1063" t="s">
        <v>74</v>
      </c>
      <c r="D1063" s="39" t="s">
        <v>1459</v>
      </c>
      <c r="E1063" s="11">
        <f t="shared" si="67"/>
        <v>9</v>
      </c>
      <c r="F1063" s="4">
        <f t="shared" si="68"/>
        <v>2018</v>
      </c>
      <c r="G1063" t="s">
        <v>25</v>
      </c>
      <c r="H1063" s="4" t="s">
        <v>3386</v>
      </c>
      <c r="I1063" s="4" t="str">
        <f t="shared" si="66"/>
        <v>k</v>
      </c>
      <c r="J1063" s="4">
        <v>31.8</v>
      </c>
      <c r="K1063" s="4" t="s">
        <v>1121</v>
      </c>
      <c r="L1063" s="4">
        <v>0</v>
      </c>
      <c r="M1063" s="4" t="s">
        <v>3387</v>
      </c>
      <c r="N1063" s="11" t="s">
        <v>3378</v>
      </c>
      <c r="R1063" t="s">
        <v>3388</v>
      </c>
      <c r="T1063" t="s">
        <v>1296</v>
      </c>
    </row>
    <row r="1064" spans="1:20">
      <c r="A1064" t="s">
        <v>3375</v>
      </c>
      <c r="B1064" t="s">
        <v>1291</v>
      </c>
      <c r="C1064" t="s">
        <v>74</v>
      </c>
      <c r="D1064" s="39" t="s">
        <v>1412</v>
      </c>
      <c r="E1064" s="11">
        <f t="shared" si="67"/>
        <v>5</v>
      </c>
      <c r="F1064" s="4">
        <f t="shared" si="68"/>
        <v>2019</v>
      </c>
      <c r="G1064" t="s">
        <v>25</v>
      </c>
      <c r="H1064" s="4" t="s">
        <v>712</v>
      </c>
      <c r="I1064" s="4" t="str">
        <f t="shared" si="66"/>
        <v>k</v>
      </c>
      <c r="J1064" s="4">
        <v>33.1</v>
      </c>
      <c r="K1064" s="4" t="s">
        <v>1712</v>
      </c>
      <c r="L1064" s="4">
        <v>0</v>
      </c>
      <c r="M1064" s="4" t="s">
        <v>2917</v>
      </c>
      <c r="N1064" s="11" t="s">
        <v>3378</v>
      </c>
      <c r="R1064" t="s">
        <v>3389</v>
      </c>
      <c r="T1064" t="s">
        <v>1296</v>
      </c>
    </row>
    <row r="1065" spans="1:20">
      <c r="A1065" t="s">
        <v>3390</v>
      </c>
      <c r="B1065" t="s">
        <v>1291</v>
      </c>
      <c r="C1065" t="s">
        <v>20</v>
      </c>
      <c r="D1065" s="39" t="s">
        <v>1561</v>
      </c>
      <c r="E1065" s="11">
        <f t="shared" si="67"/>
        <v>5</v>
      </c>
      <c r="F1065" s="4">
        <f t="shared" si="68"/>
        <v>2011</v>
      </c>
      <c r="G1065" t="s">
        <v>103</v>
      </c>
      <c r="H1065" s="4" t="s">
        <v>1536</v>
      </c>
      <c r="I1065" s="4" t="str">
        <f t="shared" si="66"/>
        <v>k</v>
      </c>
      <c r="J1065" s="4">
        <v>9.5</v>
      </c>
      <c r="K1065" s="4" t="s">
        <v>3391</v>
      </c>
      <c r="L1065" s="4">
        <v>0</v>
      </c>
      <c r="M1065" s="4" t="s">
        <v>529</v>
      </c>
      <c r="R1065" t="s">
        <v>3392</v>
      </c>
      <c r="T1065" t="s">
        <v>1296</v>
      </c>
    </row>
    <row r="1066" spans="1:20">
      <c r="A1066" t="s">
        <v>3393</v>
      </c>
      <c r="B1066" t="s">
        <v>1291</v>
      </c>
      <c r="C1066" t="s">
        <v>20</v>
      </c>
      <c r="D1066" s="39" t="s">
        <v>1535</v>
      </c>
      <c r="E1066" s="11">
        <f t="shared" si="67"/>
        <v>5</v>
      </c>
      <c r="F1066" s="4">
        <f t="shared" si="68"/>
        <v>2010</v>
      </c>
      <c r="G1066" t="s">
        <v>21</v>
      </c>
      <c r="I1066" s="4" t="str">
        <f t="shared" si="66"/>
        <v/>
      </c>
      <c r="J1066" s="4">
        <v>20.8</v>
      </c>
      <c r="K1066" s="4" t="s">
        <v>186</v>
      </c>
      <c r="L1066" s="4">
        <v>0</v>
      </c>
      <c r="M1066" s="4" t="s">
        <v>2276</v>
      </c>
      <c r="N1066" s="11" t="s">
        <v>3394</v>
      </c>
      <c r="R1066" t="s">
        <v>3395</v>
      </c>
      <c r="T1066" t="s">
        <v>1296</v>
      </c>
    </row>
    <row r="1067" spans="1:20">
      <c r="A1067" t="s">
        <v>3393</v>
      </c>
      <c r="B1067" t="s">
        <v>1291</v>
      </c>
      <c r="C1067" t="s">
        <v>74</v>
      </c>
      <c r="D1067" s="39" t="s">
        <v>2199</v>
      </c>
      <c r="E1067" s="11">
        <f t="shared" si="67"/>
        <v>5</v>
      </c>
      <c r="F1067" s="4">
        <f t="shared" si="68"/>
        <v>2011</v>
      </c>
      <c r="G1067" t="s">
        <v>21</v>
      </c>
      <c r="I1067" s="4" t="str">
        <f t="shared" si="66"/>
        <v/>
      </c>
      <c r="J1067" s="4">
        <v>21.7</v>
      </c>
      <c r="K1067" s="4" t="s">
        <v>881</v>
      </c>
      <c r="L1067" s="4">
        <v>0</v>
      </c>
      <c r="M1067" s="4" t="s">
        <v>3143</v>
      </c>
      <c r="N1067" s="11" t="s">
        <v>3394</v>
      </c>
      <c r="R1067" t="s">
        <v>3396</v>
      </c>
      <c r="T1067" t="s">
        <v>1296</v>
      </c>
    </row>
    <row r="1068" spans="1:20">
      <c r="A1068" t="s">
        <v>3393</v>
      </c>
      <c r="B1068" t="s">
        <v>1291</v>
      </c>
      <c r="C1068" t="s">
        <v>74</v>
      </c>
      <c r="D1068" s="39" t="s">
        <v>1342</v>
      </c>
      <c r="E1068" s="11">
        <f t="shared" si="67"/>
        <v>5</v>
      </c>
      <c r="F1068" s="4">
        <f t="shared" si="68"/>
        <v>2013</v>
      </c>
      <c r="G1068" t="s">
        <v>21</v>
      </c>
      <c r="I1068" s="4" t="str">
        <f t="shared" si="66"/>
        <v/>
      </c>
      <c r="J1068" s="4">
        <v>24.8</v>
      </c>
      <c r="K1068" s="4" t="s">
        <v>870</v>
      </c>
      <c r="L1068" s="4">
        <v>0</v>
      </c>
      <c r="M1068" s="4" t="s">
        <v>1425</v>
      </c>
      <c r="N1068" s="11" t="s">
        <v>3394</v>
      </c>
      <c r="R1068" t="s">
        <v>2191</v>
      </c>
      <c r="T1068" t="s">
        <v>1296</v>
      </c>
    </row>
    <row r="1069" spans="1:20">
      <c r="A1069" t="s">
        <v>3393</v>
      </c>
      <c r="B1069" t="s">
        <v>1291</v>
      </c>
      <c r="C1069" t="s">
        <v>74</v>
      </c>
      <c r="D1069" s="39" t="s">
        <v>1402</v>
      </c>
      <c r="E1069" s="11">
        <f t="shared" si="67"/>
        <v>5</v>
      </c>
      <c r="F1069" s="4">
        <f t="shared" si="68"/>
        <v>2015</v>
      </c>
      <c r="G1069" t="s">
        <v>21</v>
      </c>
      <c r="I1069" s="4" t="str">
        <f t="shared" si="66"/>
        <v/>
      </c>
      <c r="J1069" s="4">
        <v>25.7</v>
      </c>
      <c r="K1069" s="4" t="s">
        <v>312</v>
      </c>
      <c r="L1069" s="4">
        <v>0</v>
      </c>
      <c r="M1069" s="4" t="s">
        <v>2443</v>
      </c>
      <c r="N1069" s="11" t="s">
        <v>3394</v>
      </c>
      <c r="R1069" t="s">
        <v>3397</v>
      </c>
      <c r="T1069" t="s">
        <v>1296</v>
      </c>
    </row>
    <row r="1070" spans="1:20">
      <c r="A1070" t="s">
        <v>3393</v>
      </c>
      <c r="B1070" t="s">
        <v>1291</v>
      </c>
      <c r="C1070" t="s">
        <v>74</v>
      </c>
      <c r="D1070" s="39" t="s">
        <v>1349</v>
      </c>
      <c r="E1070" s="11">
        <f t="shared" si="67"/>
        <v>5</v>
      </c>
      <c r="F1070" s="4">
        <f t="shared" si="68"/>
        <v>2016</v>
      </c>
      <c r="G1070" t="s">
        <v>21</v>
      </c>
      <c r="I1070" s="4" t="str">
        <f t="shared" si="66"/>
        <v/>
      </c>
      <c r="J1070" s="4">
        <v>26.5</v>
      </c>
      <c r="K1070" s="4" t="s">
        <v>842</v>
      </c>
      <c r="L1070" s="4">
        <v>0</v>
      </c>
      <c r="M1070" s="4" t="s">
        <v>1468</v>
      </c>
      <c r="N1070" s="11" t="s">
        <v>3394</v>
      </c>
      <c r="R1070" t="s">
        <v>1953</v>
      </c>
      <c r="T1070" t="s">
        <v>1296</v>
      </c>
    </row>
    <row r="1071" spans="1:20">
      <c r="A1071" t="s">
        <v>3393</v>
      </c>
      <c r="B1071" t="s">
        <v>1291</v>
      </c>
      <c r="C1071" t="s">
        <v>74</v>
      </c>
      <c r="D1071" s="39" t="s">
        <v>1455</v>
      </c>
      <c r="E1071" s="11">
        <f t="shared" si="67"/>
        <v>5</v>
      </c>
      <c r="F1071" s="4">
        <f t="shared" si="68"/>
        <v>2017</v>
      </c>
      <c r="G1071" t="s">
        <v>21</v>
      </c>
      <c r="I1071" s="4" t="str">
        <f t="shared" si="66"/>
        <v/>
      </c>
      <c r="J1071" s="4">
        <v>26.3</v>
      </c>
      <c r="K1071" s="4" t="s">
        <v>571</v>
      </c>
      <c r="L1071" s="4">
        <v>0</v>
      </c>
      <c r="M1071" s="4" t="s">
        <v>1763</v>
      </c>
      <c r="N1071" s="11" t="s">
        <v>3394</v>
      </c>
      <c r="R1071" t="s">
        <v>2484</v>
      </c>
      <c r="T1071" t="s">
        <v>1296</v>
      </c>
    </row>
    <row r="1072" spans="1:20">
      <c r="A1072" t="s">
        <v>3393</v>
      </c>
      <c r="B1072" s="4" t="s">
        <v>1291</v>
      </c>
      <c r="C1072" s="4" t="s">
        <v>74</v>
      </c>
      <c r="D1072" s="39" t="s">
        <v>1780</v>
      </c>
      <c r="E1072" s="11">
        <f t="shared" si="67"/>
        <v>4</v>
      </c>
      <c r="F1072" s="4">
        <f t="shared" si="68"/>
        <v>2026</v>
      </c>
      <c r="G1072" s="4" t="s">
        <v>21</v>
      </c>
      <c r="I1072" s="4" t="str">
        <f t="shared" si="66"/>
        <v/>
      </c>
      <c r="J1072" s="4">
        <v>28.5</v>
      </c>
      <c r="K1072" s="4">
        <v>38</v>
      </c>
      <c r="L1072" s="4">
        <v>0</v>
      </c>
      <c r="M1072" s="4">
        <v>730</v>
      </c>
      <c r="N1072" s="11" t="s">
        <v>3394</v>
      </c>
      <c r="R1072" s="4" t="s">
        <v>1481</v>
      </c>
    </row>
    <row r="1073" spans="1:20">
      <c r="A1073" t="s">
        <v>3398</v>
      </c>
      <c r="B1073" t="s">
        <v>1291</v>
      </c>
      <c r="C1073" t="s">
        <v>20</v>
      </c>
      <c r="D1073" s="39" t="s">
        <v>2199</v>
      </c>
      <c r="E1073" s="11">
        <f t="shared" si="67"/>
        <v>5</v>
      </c>
      <c r="F1073" s="4">
        <f t="shared" si="68"/>
        <v>2011</v>
      </c>
      <c r="G1073" t="s">
        <v>21</v>
      </c>
      <c r="H1073" s="4" t="s">
        <v>1456</v>
      </c>
      <c r="I1073" s="4" t="str">
        <f t="shared" si="66"/>
        <v>k</v>
      </c>
      <c r="J1073" s="4">
        <v>17.3</v>
      </c>
      <c r="K1073" s="4" t="s">
        <v>3399</v>
      </c>
      <c r="L1073" s="4">
        <v>0</v>
      </c>
      <c r="M1073" s="4" t="s">
        <v>3400</v>
      </c>
      <c r="R1073" t="s">
        <v>3401</v>
      </c>
      <c r="T1073" t="s">
        <v>1296</v>
      </c>
    </row>
    <row r="1074" spans="1:20">
      <c r="A1074" t="s">
        <v>3398</v>
      </c>
      <c r="B1074" t="s">
        <v>1291</v>
      </c>
      <c r="C1074" t="s">
        <v>74</v>
      </c>
      <c r="D1074" s="39" t="s">
        <v>1590</v>
      </c>
      <c r="E1074" s="11">
        <f t="shared" si="67"/>
        <v>5</v>
      </c>
      <c r="F1074" s="4">
        <f t="shared" si="68"/>
        <v>2016</v>
      </c>
      <c r="G1074" t="s">
        <v>21</v>
      </c>
      <c r="H1074" s="4" t="s">
        <v>477</v>
      </c>
      <c r="I1074" s="4" t="str">
        <f t="shared" ref="I1074:I1105" si="69">IF(ISBLANK(H1074), "", "k")</f>
        <v>k</v>
      </c>
      <c r="J1074" s="4">
        <v>19</v>
      </c>
      <c r="K1074" s="4" t="s">
        <v>661</v>
      </c>
      <c r="L1074" s="4">
        <v>0</v>
      </c>
      <c r="M1074" s="4" t="s">
        <v>2614</v>
      </c>
      <c r="R1074" t="s">
        <v>3402</v>
      </c>
      <c r="T1074" t="s">
        <v>1296</v>
      </c>
    </row>
    <row r="1075" spans="1:20">
      <c r="A1075" t="s">
        <v>3403</v>
      </c>
      <c r="B1075" t="s">
        <v>1291</v>
      </c>
      <c r="C1075" t="s">
        <v>20</v>
      </c>
      <c r="D1075" s="39" t="s">
        <v>2533</v>
      </c>
      <c r="E1075" s="11">
        <f t="shared" si="67"/>
        <v>5</v>
      </c>
      <c r="F1075" s="4">
        <f t="shared" si="68"/>
        <v>2010</v>
      </c>
      <c r="G1075" t="s">
        <v>103</v>
      </c>
      <c r="I1075" s="4" t="str">
        <f t="shared" si="69"/>
        <v/>
      </c>
      <c r="J1075" s="4">
        <v>23.6</v>
      </c>
      <c r="K1075" s="4" t="s">
        <v>508</v>
      </c>
      <c r="L1075" s="4">
        <v>0</v>
      </c>
      <c r="M1075" s="4" t="s">
        <v>1969</v>
      </c>
      <c r="R1075" t="s">
        <v>3404</v>
      </c>
      <c r="T1075" t="s">
        <v>1296</v>
      </c>
    </row>
    <row r="1076" spans="1:20">
      <c r="A1076" t="s">
        <v>3405</v>
      </c>
      <c r="B1076" t="s">
        <v>1291</v>
      </c>
      <c r="C1076" t="s">
        <v>20</v>
      </c>
      <c r="D1076" s="39" t="s">
        <v>2199</v>
      </c>
      <c r="E1076" s="11">
        <f t="shared" si="67"/>
        <v>5</v>
      </c>
      <c r="F1076" s="4">
        <f t="shared" si="68"/>
        <v>2011</v>
      </c>
      <c r="G1076" t="s">
        <v>21</v>
      </c>
      <c r="H1076" s="4" t="s">
        <v>1444</v>
      </c>
      <c r="I1076" s="4" t="str">
        <f t="shared" si="69"/>
        <v>k</v>
      </c>
      <c r="J1076" s="4">
        <v>14.5</v>
      </c>
      <c r="K1076" s="4" t="s">
        <v>768</v>
      </c>
      <c r="L1076" s="4">
        <v>0</v>
      </c>
      <c r="M1076" s="4" t="s">
        <v>3406</v>
      </c>
      <c r="N1076" s="11" t="s">
        <v>3407</v>
      </c>
      <c r="R1076" t="s">
        <v>3408</v>
      </c>
      <c r="T1076" t="s">
        <v>1296</v>
      </c>
    </row>
    <row r="1077" spans="1:20">
      <c r="A1077" t="s">
        <v>3405</v>
      </c>
      <c r="B1077" t="s">
        <v>1291</v>
      </c>
      <c r="C1077" t="s">
        <v>74</v>
      </c>
      <c r="D1077" s="39" t="s">
        <v>1349</v>
      </c>
      <c r="E1077" s="11">
        <f t="shared" si="67"/>
        <v>5</v>
      </c>
      <c r="F1077" s="4">
        <f t="shared" si="68"/>
        <v>2016</v>
      </c>
      <c r="G1077" t="s">
        <v>21</v>
      </c>
      <c r="H1077" s="4" t="s">
        <v>682</v>
      </c>
      <c r="I1077" s="4" t="str">
        <f t="shared" si="69"/>
        <v>k</v>
      </c>
      <c r="J1077" s="4">
        <v>21.5</v>
      </c>
      <c r="K1077" s="4" t="s">
        <v>358</v>
      </c>
      <c r="L1077" s="4">
        <v>0</v>
      </c>
      <c r="M1077" s="4" t="s">
        <v>1377</v>
      </c>
      <c r="N1077" s="11" t="s">
        <v>3407</v>
      </c>
      <c r="R1077" t="s">
        <v>3409</v>
      </c>
      <c r="T1077" t="s">
        <v>1296</v>
      </c>
    </row>
    <row r="1078" spans="1:20">
      <c r="A1078" t="s">
        <v>3405</v>
      </c>
      <c r="B1078" t="s">
        <v>1291</v>
      </c>
      <c r="C1078" t="s">
        <v>74</v>
      </c>
      <c r="D1078" s="39" t="s">
        <v>1455</v>
      </c>
      <c r="E1078" s="11">
        <f t="shared" si="67"/>
        <v>5</v>
      </c>
      <c r="F1078" s="4">
        <f t="shared" si="68"/>
        <v>2017</v>
      </c>
      <c r="G1078" t="s">
        <v>21</v>
      </c>
      <c r="H1078" s="4" t="s">
        <v>57</v>
      </c>
      <c r="I1078" s="4" t="str">
        <f t="shared" si="69"/>
        <v>k</v>
      </c>
      <c r="J1078" s="4">
        <v>23.1</v>
      </c>
      <c r="K1078" s="4" t="s">
        <v>508</v>
      </c>
      <c r="L1078" s="4">
        <v>0</v>
      </c>
      <c r="M1078" s="4" t="s">
        <v>1987</v>
      </c>
      <c r="N1078" s="11" t="s">
        <v>3407</v>
      </c>
      <c r="Q1078" t="s">
        <v>3410</v>
      </c>
      <c r="R1078" t="s">
        <v>3411</v>
      </c>
      <c r="T1078" t="s">
        <v>1296</v>
      </c>
    </row>
    <row r="1079" spans="1:20">
      <c r="A1079" t="s">
        <v>3405</v>
      </c>
      <c r="B1079" t="s">
        <v>1291</v>
      </c>
      <c r="C1079" t="s">
        <v>74</v>
      </c>
      <c r="D1079" s="39" t="s">
        <v>2440</v>
      </c>
      <c r="E1079" s="11">
        <f t="shared" si="67"/>
        <v>9</v>
      </c>
      <c r="F1079" s="4">
        <f t="shared" si="68"/>
        <v>2018</v>
      </c>
      <c r="G1079" t="s">
        <v>21</v>
      </c>
      <c r="H1079" s="4" t="s">
        <v>3412</v>
      </c>
      <c r="I1079" s="4" t="str">
        <f t="shared" si="69"/>
        <v>k</v>
      </c>
      <c r="J1079" s="4">
        <v>24</v>
      </c>
      <c r="K1079" s="4" t="s">
        <v>958</v>
      </c>
      <c r="L1079" s="4">
        <v>0</v>
      </c>
      <c r="M1079" s="4" t="s">
        <v>1765</v>
      </c>
      <c r="N1079" s="11" t="s">
        <v>3407</v>
      </c>
      <c r="R1079" t="s">
        <v>3413</v>
      </c>
      <c r="T1079" t="s">
        <v>1296</v>
      </c>
    </row>
    <row r="1080" spans="1:20">
      <c r="A1080" t="s">
        <v>3405</v>
      </c>
      <c r="B1080" t="s">
        <v>1291</v>
      </c>
      <c r="C1080" t="s">
        <v>74</v>
      </c>
      <c r="D1080" s="39" t="s">
        <v>1412</v>
      </c>
      <c r="E1080" s="11">
        <f t="shared" si="67"/>
        <v>5</v>
      </c>
      <c r="F1080" s="4">
        <f t="shared" si="68"/>
        <v>2019</v>
      </c>
      <c r="G1080" t="s">
        <v>21</v>
      </c>
      <c r="H1080" s="4" t="s">
        <v>496</v>
      </c>
      <c r="I1080" s="4" t="str">
        <f t="shared" si="69"/>
        <v>k</v>
      </c>
      <c r="J1080" s="4">
        <v>25.9</v>
      </c>
      <c r="K1080" s="4" t="s">
        <v>58</v>
      </c>
      <c r="L1080" s="4">
        <v>0</v>
      </c>
      <c r="M1080" s="4" t="s">
        <v>2670</v>
      </c>
      <c r="N1080" s="11" t="s">
        <v>3407</v>
      </c>
      <c r="R1080" t="s">
        <v>3414</v>
      </c>
      <c r="T1080" t="s">
        <v>1296</v>
      </c>
    </row>
    <row r="1081" spans="1:20">
      <c r="A1081" s="9" t="s">
        <v>3405</v>
      </c>
      <c r="B1081" s="4" t="s">
        <v>1291</v>
      </c>
      <c r="C1081" s="13" t="s">
        <v>74</v>
      </c>
      <c r="D1081" s="39" t="s">
        <v>1793</v>
      </c>
      <c r="E1081" s="11">
        <f t="shared" si="67"/>
        <v>4</v>
      </c>
      <c r="F1081" s="4">
        <f t="shared" si="68"/>
        <v>2026</v>
      </c>
      <c r="G1081" s="4" t="s">
        <v>21</v>
      </c>
      <c r="H1081" s="4">
        <v>17.600000000000001</v>
      </c>
      <c r="I1081" s="4" t="str">
        <f t="shared" si="69"/>
        <v>k</v>
      </c>
      <c r="J1081" s="4">
        <v>31.6</v>
      </c>
      <c r="K1081" s="4">
        <v>38.9</v>
      </c>
      <c r="L1081" s="4">
        <v>0</v>
      </c>
      <c r="M1081" s="4">
        <v>1195</v>
      </c>
      <c r="N1081" s="11" t="s">
        <v>3415</v>
      </c>
      <c r="R1081" s="4" t="s">
        <v>3416</v>
      </c>
    </row>
    <row r="1082" spans="1:20">
      <c r="A1082" t="s">
        <v>3405</v>
      </c>
      <c r="B1082" s="4" t="s">
        <v>1291</v>
      </c>
      <c r="C1082" s="4" t="s">
        <v>74</v>
      </c>
      <c r="D1082" s="39" t="s">
        <v>1553</v>
      </c>
      <c r="E1082" s="11">
        <f t="shared" si="67"/>
        <v>4</v>
      </c>
      <c r="F1082" s="4">
        <f t="shared" si="68"/>
        <v>2026</v>
      </c>
      <c r="G1082" s="4" t="s">
        <v>21</v>
      </c>
      <c r="H1082" s="4">
        <v>17.600000000000001</v>
      </c>
      <c r="I1082" s="4" t="str">
        <f t="shared" si="69"/>
        <v>k</v>
      </c>
      <c r="J1082" s="4">
        <v>28.4</v>
      </c>
      <c r="K1082" s="4">
        <v>35.5</v>
      </c>
      <c r="L1082" s="4">
        <v>0</v>
      </c>
      <c r="M1082" s="4">
        <v>760</v>
      </c>
      <c r="N1082" s="11" t="s">
        <v>3407</v>
      </c>
      <c r="R1082" s="4" t="s">
        <v>3417</v>
      </c>
    </row>
    <row r="1083" spans="1:20">
      <c r="A1083" t="s">
        <v>3418</v>
      </c>
      <c r="B1083" t="s">
        <v>1291</v>
      </c>
      <c r="C1083" t="s">
        <v>20</v>
      </c>
      <c r="D1083" s="39" t="s">
        <v>1396</v>
      </c>
      <c r="E1083" s="11">
        <f t="shared" si="67"/>
        <v>5</v>
      </c>
      <c r="F1083" s="4">
        <f t="shared" si="68"/>
        <v>2011</v>
      </c>
      <c r="G1083" t="s">
        <v>21</v>
      </c>
      <c r="H1083" s="4" t="s">
        <v>1444</v>
      </c>
      <c r="I1083" s="4" t="str">
        <f t="shared" si="69"/>
        <v>k</v>
      </c>
      <c r="J1083" s="4">
        <v>15.2</v>
      </c>
      <c r="K1083" s="4" t="s">
        <v>3419</v>
      </c>
      <c r="L1083" s="4">
        <v>0</v>
      </c>
      <c r="M1083" s="4" t="s">
        <v>2964</v>
      </c>
      <c r="N1083" s="11" t="s">
        <v>3420</v>
      </c>
      <c r="R1083" t="s">
        <v>3421</v>
      </c>
      <c r="T1083" t="s">
        <v>1296</v>
      </c>
    </row>
    <row r="1084" spans="1:20">
      <c r="A1084" t="s">
        <v>3418</v>
      </c>
      <c r="B1084" t="s">
        <v>1291</v>
      </c>
      <c r="C1084" t="s">
        <v>74</v>
      </c>
      <c r="D1084" s="39" t="s">
        <v>1586</v>
      </c>
      <c r="E1084" s="11">
        <f t="shared" si="67"/>
        <v>5</v>
      </c>
      <c r="F1084" s="4">
        <f t="shared" si="68"/>
        <v>2013</v>
      </c>
      <c r="G1084" t="s">
        <v>21</v>
      </c>
      <c r="H1084" s="4" t="s">
        <v>1456</v>
      </c>
      <c r="I1084" s="4" t="str">
        <f t="shared" si="69"/>
        <v>k</v>
      </c>
      <c r="J1084" s="4">
        <v>20.8</v>
      </c>
      <c r="K1084" s="4" t="s">
        <v>1220</v>
      </c>
      <c r="L1084" s="4">
        <v>0</v>
      </c>
      <c r="M1084" s="4" t="s">
        <v>3422</v>
      </c>
      <c r="N1084" s="11" t="s">
        <v>3420</v>
      </c>
      <c r="R1084" t="s">
        <v>3423</v>
      </c>
      <c r="T1084" t="s">
        <v>1296</v>
      </c>
    </row>
    <row r="1085" spans="1:20">
      <c r="A1085" t="s">
        <v>3418</v>
      </c>
      <c r="B1085" t="s">
        <v>1291</v>
      </c>
      <c r="C1085" t="s">
        <v>74</v>
      </c>
      <c r="D1085" s="39" t="s">
        <v>1356</v>
      </c>
      <c r="E1085" s="11">
        <f t="shared" si="67"/>
        <v>5</v>
      </c>
      <c r="F1085" s="4">
        <f t="shared" si="68"/>
        <v>2015</v>
      </c>
      <c r="G1085" t="s">
        <v>21</v>
      </c>
      <c r="H1085" s="4" t="s">
        <v>482</v>
      </c>
      <c r="I1085" s="4" t="str">
        <f t="shared" si="69"/>
        <v>k</v>
      </c>
      <c r="J1085" s="4">
        <v>24.3</v>
      </c>
      <c r="K1085" s="4" t="s">
        <v>278</v>
      </c>
      <c r="L1085" s="4">
        <v>0</v>
      </c>
      <c r="M1085" s="4" t="s">
        <v>1809</v>
      </c>
      <c r="N1085" s="11" t="s">
        <v>3420</v>
      </c>
      <c r="R1085" t="s">
        <v>3424</v>
      </c>
      <c r="T1085" t="s">
        <v>1296</v>
      </c>
    </row>
    <row r="1086" spans="1:20">
      <c r="A1086" t="s">
        <v>3418</v>
      </c>
      <c r="B1086" t="s">
        <v>1291</v>
      </c>
      <c r="C1086" t="s">
        <v>74</v>
      </c>
      <c r="D1086" s="39" t="s">
        <v>1349</v>
      </c>
      <c r="E1086" s="11">
        <f t="shared" si="67"/>
        <v>5</v>
      </c>
      <c r="F1086" s="4">
        <f t="shared" si="68"/>
        <v>2016</v>
      </c>
      <c r="G1086" t="s">
        <v>21</v>
      </c>
      <c r="H1086" s="4" t="s">
        <v>682</v>
      </c>
      <c r="I1086" s="4" t="str">
        <f t="shared" si="69"/>
        <v>k</v>
      </c>
      <c r="J1086" s="4">
        <v>26.3</v>
      </c>
      <c r="K1086" s="4" t="s">
        <v>475</v>
      </c>
      <c r="L1086" s="4">
        <v>0</v>
      </c>
      <c r="M1086" s="4" t="s">
        <v>2281</v>
      </c>
      <c r="N1086" s="11" t="s">
        <v>3420</v>
      </c>
      <c r="R1086" t="s">
        <v>2483</v>
      </c>
      <c r="T1086" t="s">
        <v>1296</v>
      </c>
    </row>
    <row r="1087" spans="1:20">
      <c r="A1087" t="s">
        <v>3418</v>
      </c>
      <c r="B1087" t="s">
        <v>1291</v>
      </c>
      <c r="C1087" t="s">
        <v>74</v>
      </c>
      <c r="D1087" s="39" t="s">
        <v>1104</v>
      </c>
      <c r="E1087" s="11">
        <f t="shared" si="67"/>
        <v>5</v>
      </c>
      <c r="F1087" s="4">
        <f t="shared" si="68"/>
        <v>2017</v>
      </c>
      <c r="G1087" t="s">
        <v>21</v>
      </c>
      <c r="H1087" s="4" t="s">
        <v>57</v>
      </c>
      <c r="I1087" s="4" t="str">
        <f t="shared" si="69"/>
        <v>k</v>
      </c>
      <c r="J1087" s="4">
        <v>29.6</v>
      </c>
      <c r="K1087" s="4" t="s">
        <v>227</v>
      </c>
      <c r="L1087" s="4">
        <v>0</v>
      </c>
      <c r="M1087" s="4" t="s">
        <v>3227</v>
      </c>
      <c r="N1087" s="11" t="s">
        <v>3420</v>
      </c>
      <c r="Q1087" t="s">
        <v>3425</v>
      </c>
      <c r="R1087" t="s">
        <v>3426</v>
      </c>
      <c r="T1087" t="s">
        <v>1296</v>
      </c>
    </row>
    <row r="1088" spans="1:20">
      <c r="A1088" t="s">
        <v>3418</v>
      </c>
      <c r="B1088" t="s">
        <v>1291</v>
      </c>
      <c r="C1088" t="s">
        <v>74</v>
      </c>
      <c r="D1088" s="39" t="s">
        <v>2079</v>
      </c>
      <c r="E1088" s="11">
        <f t="shared" si="67"/>
        <v>6</v>
      </c>
      <c r="F1088" s="4">
        <f t="shared" si="68"/>
        <v>2018</v>
      </c>
      <c r="G1088" t="s">
        <v>25</v>
      </c>
      <c r="H1088" s="4" t="s">
        <v>477</v>
      </c>
      <c r="I1088" s="4" t="str">
        <f t="shared" si="69"/>
        <v>k</v>
      </c>
      <c r="J1088" s="4">
        <v>33.799999999999997</v>
      </c>
      <c r="K1088" s="4" t="s">
        <v>2609</v>
      </c>
      <c r="L1088" s="4">
        <v>0</v>
      </c>
      <c r="M1088" s="4" t="s">
        <v>3244</v>
      </c>
      <c r="N1088" s="11" t="s">
        <v>3420</v>
      </c>
      <c r="Q1088" t="s">
        <v>3427</v>
      </c>
      <c r="R1088" t="s">
        <v>3428</v>
      </c>
      <c r="T1088" t="s">
        <v>1296</v>
      </c>
    </row>
    <row r="1089" spans="1:20">
      <c r="A1089" t="s">
        <v>3418</v>
      </c>
      <c r="B1089" t="s">
        <v>1291</v>
      </c>
      <c r="C1089" t="s">
        <v>74</v>
      </c>
      <c r="D1089" s="39" t="s">
        <v>1459</v>
      </c>
      <c r="E1089" s="11">
        <f t="shared" si="67"/>
        <v>9</v>
      </c>
      <c r="F1089" s="4">
        <f t="shared" si="68"/>
        <v>2018</v>
      </c>
      <c r="G1089" t="s">
        <v>25</v>
      </c>
      <c r="H1089" s="4" t="s">
        <v>3412</v>
      </c>
      <c r="I1089" s="4" t="str">
        <f t="shared" si="69"/>
        <v>k</v>
      </c>
      <c r="J1089" s="4">
        <v>33.799999999999997</v>
      </c>
      <c r="K1089" s="4" t="s">
        <v>138</v>
      </c>
      <c r="L1089" s="4">
        <v>0</v>
      </c>
      <c r="M1089" s="4" t="s">
        <v>3429</v>
      </c>
      <c r="N1089" s="11" t="s">
        <v>3420</v>
      </c>
      <c r="Q1089" t="s">
        <v>3430</v>
      </c>
      <c r="R1089" t="s">
        <v>3431</v>
      </c>
      <c r="T1089" t="s">
        <v>1296</v>
      </c>
    </row>
    <row r="1090" spans="1:20">
      <c r="A1090" t="s">
        <v>3418</v>
      </c>
      <c r="B1090" s="4" t="s">
        <v>1291</v>
      </c>
      <c r="C1090" t="s">
        <v>74</v>
      </c>
      <c r="D1090" s="39" t="s">
        <v>1793</v>
      </c>
      <c r="E1090" s="11">
        <f t="shared" si="67"/>
        <v>4</v>
      </c>
      <c r="F1090" s="4">
        <f t="shared" si="68"/>
        <v>2026</v>
      </c>
      <c r="G1090" t="s">
        <v>2839</v>
      </c>
      <c r="H1090" s="4">
        <v>17.600000000000001</v>
      </c>
      <c r="I1090" s="4" t="str">
        <f t="shared" si="69"/>
        <v>k</v>
      </c>
      <c r="J1090" s="4">
        <v>41.6</v>
      </c>
      <c r="K1090" s="4">
        <v>40.6</v>
      </c>
      <c r="L1090" s="4">
        <v>4.4000000000000004</v>
      </c>
      <c r="M1090" s="4">
        <v>2550</v>
      </c>
      <c r="R1090" t="s">
        <v>3432</v>
      </c>
    </row>
    <row r="1091" spans="1:20">
      <c r="A1091" t="s">
        <v>3433</v>
      </c>
      <c r="B1091" t="s">
        <v>1291</v>
      </c>
      <c r="C1091" t="s">
        <v>20</v>
      </c>
      <c r="D1091" s="39" t="s">
        <v>2199</v>
      </c>
      <c r="E1091" s="11">
        <f t="shared" si="67"/>
        <v>5</v>
      </c>
      <c r="F1091" s="4">
        <f t="shared" si="68"/>
        <v>2011</v>
      </c>
      <c r="G1091" t="s">
        <v>103</v>
      </c>
      <c r="H1091" s="4" t="s">
        <v>1452</v>
      </c>
      <c r="I1091" s="4" t="str">
        <f t="shared" si="69"/>
        <v>k</v>
      </c>
      <c r="J1091" s="4">
        <v>15.8</v>
      </c>
      <c r="K1091" s="4" t="s">
        <v>2166</v>
      </c>
      <c r="L1091" s="4">
        <v>0</v>
      </c>
      <c r="M1091" s="4" t="s">
        <v>1449</v>
      </c>
      <c r="R1091" t="s">
        <v>3434</v>
      </c>
      <c r="T1091" t="s">
        <v>1296</v>
      </c>
    </row>
    <row r="1092" spans="1:20">
      <c r="A1092" t="s">
        <v>3435</v>
      </c>
      <c r="B1092" t="s">
        <v>1291</v>
      </c>
      <c r="C1092" t="s">
        <v>20</v>
      </c>
      <c r="D1092" s="39" t="s">
        <v>1432</v>
      </c>
      <c r="E1092" s="11">
        <f t="shared" si="67"/>
        <v>5</v>
      </c>
      <c r="F1092" s="4">
        <f t="shared" si="68"/>
        <v>2013</v>
      </c>
      <c r="G1092" t="s">
        <v>25</v>
      </c>
      <c r="H1092" s="4" t="s">
        <v>1456</v>
      </c>
      <c r="I1092" s="4" t="str">
        <f t="shared" si="69"/>
        <v>k</v>
      </c>
      <c r="J1092" s="4">
        <v>18</v>
      </c>
      <c r="K1092" s="4" t="s">
        <v>604</v>
      </c>
      <c r="L1092" s="4">
        <v>0</v>
      </c>
      <c r="M1092" s="4" t="s">
        <v>3436</v>
      </c>
      <c r="N1092" s="11" t="s">
        <v>3437</v>
      </c>
      <c r="R1092" t="s">
        <v>3438</v>
      </c>
      <c r="T1092" t="s">
        <v>1296</v>
      </c>
    </row>
    <row r="1093" spans="1:20">
      <c r="A1093" t="s">
        <v>3435</v>
      </c>
      <c r="B1093" t="s">
        <v>1291</v>
      </c>
      <c r="C1093" t="s">
        <v>74</v>
      </c>
      <c r="D1093" s="39" t="s">
        <v>1435</v>
      </c>
      <c r="E1093" s="11">
        <f t="shared" si="67"/>
        <v>5</v>
      </c>
      <c r="F1093" s="4">
        <f t="shared" si="68"/>
        <v>2015</v>
      </c>
      <c r="G1093" t="s">
        <v>25</v>
      </c>
      <c r="H1093" s="4" t="s">
        <v>482</v>
      </c>
      <c r="I1093" s="4" t="str">
        <f t="shared" si="69"/>
        <v>k</v>
      </c>
      <c r="J1093" s="4">
        <v>21.1</v>
      </c>
      <c r="K1093" s="4" t="s">
        <v>1782</v>
      </c>
      <c r="L1093" s="4">
        <v>0</v>
      </c>
      <c r="M1093" s="4" t="s">
        <v>2386</v>
      </c>
      <c r="N1093" s="11" t="s">
        <v>3437</v>
      </c>
      <c r="R1093" t="s">
        <v>3439</v>
      </c>
      <c r="T1093" t="s">
        <v>1296</v>
      </c>
    </row>
    <row r="1094" spans="1:20">
      <c r="A1094" t="s">
        <v>3435</v>
      </c>
      <c r="B1094" t="s">
        <v>1291</v>
      </c>
      <c r="C1094" t="s">
        <v>74</v>
      </c>
      <c r="D1094" s="39" t="s">
        <v>1349</v>
      </c>
      <c r="E1094" s="11">
        <f t="shared" si="67"/>
        <v>5</v>
      </c>
      <c r="F1094" s="4">
        <f t="shared" si="68"/>
        <v>2016</v>
      </c>
      <c r="G1094" t="s">
        <v>25</v>
      </c>
      <c r="H1094" s="4" t="s">
        <v>682</v>
      </c>
      <c r="I1094" s="4" t="str">
        <f t="shared" si="69"/>
        <v>k</v>
      </c>
      <c r="J1094" s="4">
        <v>22.2</v>
      </c>
      <c r="K1094" s="4" t="s">
        <v>461</v>
      </c>
      <c r="L1094" s="4">
        <v>0</v>
      </c>
      <c r="M1094" s="4" t="s">
        <v>1750</v>
      </c>
      <c r="N1094" s="11" t="s">
        <v>3437</v>
      </c>
      <c r="R1094" t="s">
        <v>3440</v>
      </c>
      <c r="T1094" t="s">
        <v>1296</v>
      </c>
    </row>
    <row r="1095" spans="1:20">
      <c r="A1095" t="s">
        <v>3435</v>
      </c>
      <c r="B1095" t="s">
        <v>1291</v>
      </c>
      <c r="C1095" t="s">
        <v>74</v>
      </c>
      <c r="D1095" s="39" t="s">
        <v>1455</v>
      </c>
      <c r="E1095" s="11">
        <f t="shared" si="67"/>
        <v>5</v>
      </c>
      <c r="F1095" s="4">
        <f t="shared" si="68"/>
        <v>2017</v>
      </c>
      <c r="G1095" t="s">
        <v>25</v>
      </c>
      <c r="H1095" s="4" t="s">
        <v>57</v>
      </c>
      <c r="I1095" s="4" t="str">
        <f t="shared" si="69"/>
        <v>k</v>
      </c>
      <c r="J1095" s="4">
        <v>23.1</v>
      </c>
      <c r="K1095" s="4" t="s">
        <v>240</v>
      </c>
      <c r="L1095" s="4">
        <v>0</v>
      </c>
      <c r="M1095" s="4" t="s">
        <v>3441</v>
      </c>
      <c r="N1095" s="11" t="s">
        <v>3437</v>
      </c>
      <c r="R1095" t="s">
        <v>3442</v>
      </c>
      <c r="T1095" t="s">
        <v>1296</v>
      </c>
    </row>
    <row r="1096" spans="1:20">
      <c r="A1096" t="s">
        <v>3435</v>
      </c>
      <c r="B1096" t="s">
        <v>1291</v>
      </c>
      <c r="C1096" t="s">
        <v>74</v>
      </c>
      <c r="D1096" s="39" t="s">
        <v>1412</v>
      </c>
      <c r="E1096" s="11">
        <f t="shared" si="67"/>
        <v>5</v>
      </c>
      <c r="F1096" s="4">
        <f t="shared" si="68"/>
        <v>2019</v>
      </c>
      <c r="G1096" t="s">
        <v>25</v>
      </c>
      <c r="H1096" s="4" t="s">
        <v>496</v>
      </c>
      <c r="I1096" s="4" t="str">
        <f t="shared" si="69"/>
        <v>k</v>
      </c>
      <c r="J1096" s="4">
        <v>26.5</v>
      </c>
      <c r="K1096" s="4" t="s">
        <v>854</v>
      </c>
      <c r="L1096" s="4">
        <v>0</v>
      </c>
      <c r="M1096" s="4" t="s">
        <v>3443</v>
      </c>
      <c r="N1096" s="11" t="s">
        <v>3437</v>
      </c>
      <c r="R1096" t="s">
        <v>3444</v>
      </c>
      <c r="T1096" t="s">
        <v>1296</v>
      </c>
    </row>
    <row r="1097" spans="1:20">
      <c r="A1097" t="s">
        <v>3435</v>
      </c>
      <c r="B1097" t="s">
        <v>1291</v>
      </c>
      <c r="C1097" t="s">
        <v>74</v>
      </c>
      <c r="D1097" s="39" t="s">
        <v>1992</v>
      </c>
      <c r="E1097" s="11">
        <f t="shared" si="67"/>
        <v>5</v>
      </c>
      <c r="F1097" s="4">
        <f t="shared" si="68"/>
        <v>2021</v>
      </c>
      <c r="G1097" t="s">
        <v>25</v>
      </c>
      <c r="H1097" s="4">
        <v>12.7</v>
      </c>
      <c r="I1097" s="4" t="str">
        <f t="shared" si="69"/>
        <v>k</v>
      </c>
      <c r="J1097" s="4">
        <v>29.9</v>
      </c>
      <c r="K1097" s="4" t="s">
        <v>704</v>
      </c>
      <c r="L1097" s="4">
        <v>0</v>
      </c>
      <c r="M1097" s="4" t="s">
        <v>2323</v>
      </c>
      <c r="N1097" s="11" t="s">
        <v>3437</v>
      </c>
      <c r="R1097" t="s">
        <v>3445</v>
      </c>
    </row>
    <row r="1098" spans="1:20">
      <c r="A1098" s="9" t="s">
        <v>3435</v>
      </c>
      <c r="B1098" t="s">
        <v>1291</v>
      </c>
      <c r="C1098" t="s">
        <v>74</v>
      </c>
      <c r="D1098" s="39" t="s">
        <v>1260</v>
      </c>
      <c r="E1098" s="11">
        <f t="shared" si="67"/>
        <v>5</v>
      </c>
      <c r="F1098" s="4">
        <f t="shared" si="68"/>
        <v>2024</v>
      </c>
      <c r="G1098" t="s">
        <v>25</v>
      </c>
      <c r="H1098" s="4" t="s">
        <v>977</v>
      </c>
      <c r="I1098" s="4" t="str">
        <f t="shared" si="69"/>
        <v>k</v>
      </c>
      <c r="J1098" s="4">
        <v>31.5</v>
      </c>
      <c r="K1098" s="4" t="s">
        <v>256</v>
      </c>
      <c r="L1098" s="4">
        <v>0</v>
      </c>
      <c r="M1098" s="4" t="s">
        <v>3446</v>
      </c>
      <c r="N1098" s="11" t="s">
        <v>3437</v>
      </c>
      <c r="R1098" t="s">
        <v>3447</v>
      </c>
    </row>
    <row r="1099" spans="1:20">
      <c r="A1099" t="s">
        <v>3435</v>
      </c>
      <c r="B1099" s="4" t="s">
        <v>1291</v>
      </c>
      <c r="C1099" s="4" t="s">
        <v>74</v>
      </c>
      <c r="D1099" s="39" t="s">
        <v>1470</v>
      </c>
      <c r="E1099" s="11">
        <f t="shared" si="67"/>
        <v>4</v>
      </c>
      <c r="F1099" s="4">
        <f t="shared" si="68"/>
        <v>2026</v>
      </c>
      <c r="G1099" s="4" t="s">
        <v>25</v>
      </c>
      <c r="H1099" s="4">
        <v>17.600000000000001</v>
      </c>
      <c r="I1099" s="4" t="str">
        <f t="shared" si="69"/>
        <v>k</v>
      </c>
      <c r="J1099" s="4">
        <v>31.6</v>
      </c>
      <c r="K1099" s="13">
        <v>41.1</v>
      </c>
      <c r="L1099" s="4">
        <v>0</v>
      </c>
      <c r="M1099" s="4">
        <v>1235</v>
      </c>
      <c r="N1099" s="11" t="s">
        <v>3437</v>
      </c>
      <c r="R1099" s="4" t="s">
        <v>1471</v>
      </c>
    </row>
    <row r="1100" spans="1:20">
      <c r="A1100" t="s">
        <v>3448</v>
      </c>
      <c r="B1100" t="s">
        <v>1291</v>
      </c>
      <c r="D1100" s="39" t="s">
        <v>839</v>
      </c>
      <c r="E1100" s="11">
        <f t="shared" si="67"/>
        <v>5</v>
      </c>
      <c r="F1100" s="4">
        <f t="shared" si="68"/>
        <v>2016</v>
      </c>
      <c r="G1100" t="s">
        <v>103</v>
      </c>
      <c r="H1100" s="4" t="s">
        <v>1444</v>
      </c>
      <c r="I1100" s="4" t="str">
        <f t="shared" si="69"/>
        <v>k</v>
      </c>
      <c r="J1100" s="4">
        <v>14.8</v>
      </c>
      <c r="K1100" s="4" t="s">
        <v>2166</v>
      </c>
      <c r="L1100" s="4">
        <v>0</v>
      </c>
      <c r="M1100" s="4" t="s">
        <v>3449</v>
      </c>
      <c r="R1100" t="s">
        <v>3450</v>
      </c>
      <c r="T1100" t="s">
        <v>1296</v>
      </c>
    </row>
    <row r="1101" spans="1:20">
      <c r="A1101" t="s">
        <v>875</v>
      </c>
      <c r="B1101" t="s">
        <v>1291</v>
      </c>
      <c r="C1101" t="s">
        <v>20</v>
      </c>
      <c r="D1101" s="39" t="s">
        <v>1494</v>
      </c>
      <c r="E1101" s="11">
        <f t="shared" si="67"/>
        <v>3</v>
      </c>
      <c r="F1101" s="4">
        <f t="shared" si="68"/>
        <v>1986</v>
      </c>
      <c r="G1101" t="s">
        <v>25</v>
      </c>
      <c r="H1101" s="4" t="s">
        <v>1610</v>
      </c>
      <c r="I1101" s="4" t="str">
        <f t="shared" si="69"/>
        <v>k</v>
      </c>
      <c r="J1101" s="4">
        <v>22.86</v>
      </c>
      <c r="K1101" s="4" t="s">
        <v>3451</v>
      </c>
      <c r="L1101" s="4">
        <v>0</v>
      </c>
      <c r="M1101" s="4" t="s">
        <v>2053</v>
      </c>
      <c r="T1101" t="s">
        <v>1296</v>
      </c>
    </row>
    <row r="1102" spans="1:20">
      <c r="A1102" t="s">
        <v>875</v>
      </c>
      <c r="B1102" t="s">
        <v>1291</v>
      </c>
      <c r="C1102" t="s">
        <v>74</v>
      </c>
      <c r="D1102" s="39" t="s">
        <v>3452</v>
      </c>
      <c r="E1102" s="11">
        <f t="shared" si="67"/>
        <v>3</v>
      </c>
      <c r="F1102" s="4">
        <f t="shared" si="68"/>
        <v>1988</v>
      </c>
      <c r="G1102" t="s">
        <v>25</v>
      </c>
      <c r="H1102" s="4" t="s">
        <v>126</v>
      </c>
      <c r="I1102" s="4" t="str">
        <f t="shared" si="69"/>
        <v>k</v>
      </c>
      <c r="J1102" s="4">
        <v>26.35</v>
      </c>
      <c r="K1102" s="4" t="s">
        <v>3079</v>
      </c>
      <c r="L1102" s="4">
        <v>0</v>
      </c>
      <c r="M1102" s="4" t="s">
        <v>1904</v>
      </c>
      <c r="T1102" t="s">
        <v>1296</v>
      </c>
    </row>
    <row r="1103" spans="1:20">
      <c r="A1103" t="s">
        <v>875</v>
      </c>
      <c r="B1103" t="s">
        <v>1291</v>
      </c>
      <c r="C1103" t="s">
        <v>74</v>
      </c>
      <c r="D1103" s="39" t="s">
        <v>1501</v>
      </c>
      <c r="E1103" s="11">
        <f t="shared" si="67"/>
        <v>3</v>
      </c>
      <c r="F1103" s="4">
        <f t="shared" si="68"/>
        <v>1990</v>
      </c>
      <c r="G1103" t="s">
        <v>25</v>
      </c>
      <c r="H1103" s="4" t="s">
        <v>1376</v>
      </c>
      <c r="I1103" s="4" t="str">
        <f t="shared" si="69"/>
        <v>k</v>
      </c>
      <c r="J1103" s="4">
        <v>31.12</v>
      </c>
      <c r="K1103" s="4" t="s">
        <v>3453</v>
      </c>
      <c r="L1103" s="4">
        <v>0</v>
      </c>
      <c r="M1103" s="4" t="s">
        <v>3454</v>
      </c>
      <c r="T1103" t="s">
        <v>1296</v>
      </c>
    </row>
    <row r="1104" spans="1:20">
      <c r="A1104" t="s">
        <v>875</v>
      </c>
      <c r="B1104" t="s">
        <v>1291</v>
      </c>
      <c r="C1104" t="s">
        <v>74</v>
      </c>
      <c r="D1104" s="39" t="s">
        <v>2309</v>
      </c>
      <c r="E1104" s="11">
        <f t="shared" si="67"/>
        <v>3</v>
      </c>
      <c r="F1104" s="4">
        <f t="shared" si="68"/>
        <v>1992</v>
      </c>
      <c r="G1104" t="s">
        <v>25</v>
      </c>
      <c r="H1104" s="4" t="s">
        <v>137</v>
      </c>
      <c r="I1104" s="4" t="str">
        <f t="shared" si="69"/>
        <v>k</v>
      </c>
      <c r="J1104" s="4">
        <v>34.93</v>
      </c>
      <c r="K1104" s="4" t="s">
        <v>3455</v>
      </c>
      <c r="L1104" s="4">
        <v>0</v>
      </c>
      <c r="M1104" s="4" t="s">
        <v>3456</v>
      </c>
      <c r="T1104" t="s">
        <v>1296</v>
      </c>
    </row>
    <row r="1105" spans="1:20">
      <c r="A1105" t="s">
        <v>875</v>
      </c>
      <c r="B1105" t="s">
        <v>1291</v>
      </c>
      <c r="C1105" t="s">
        <v>74</v>
      </c>
      <c r="D1105" s="39" t="s">
        <v>2313</v>
      </c>
      <c r="E1105" s="11">
        <f t="shared" si="67"/>
        <v>3</v>
      </c>
      <c r="F1105" s="4">
        <f t="shared" si="68"/>
        <v>1993</v>
      </c>
      <c r="G1105" t="s">
        <v>25</v>
      </c>
      <c r="H1105" s="4" t="s">
        <v>2924</v>
      </c>
      <c r="I1105" s="4" t="str">
        <f t="shared" si="69"/>
        <v>k</v>
      </c>
      <c r="J1105" s="4">
        <v>40</v>
      </c>
      <c r="K1105" s="4" t="s">
        <v>131</v>
      </c>
      <c r="L1105" s="4">
        <v>0</v>
      </c>
      <c r="M1105" s="4" t="s">
        <v>3457</v>
      </c>
      <c r="T1105" t="s">
        <v>1296</v>
      </c>
    </row>
    <row r="1106" spans="1:20">
      <c r="A1106" t="s">
        <v>875</v>
      </c>
      <c r="B1106" t="s">
        <v>1291</v>
      </c>
      <c r="C1106" t="s">
        <v>74</v>
      </c>
      <c r="D1106" s="39" t="s">
        <v>1620</v>
      </c>
      <c r="E1106" s="11">
        <f t="shared" si="67"/>
        <v>3</v>
      </c>
      <c r="F1106" s="4">
        <f t="shared" si="68"/>
        <v>1994</v>
      </c>
      <c r="G1106" t="s">
        <v>25</v>
      </c>
      <c r="H1106" s="4" t="s">
        <v>597</v>
      </c>
      <c r="I1106" s="4" t="str">
        <f t="shared" ref="I1106:I1137" si="70">IF(ISBLANK(H1106), "", "k")</f>
        <v>k</v>
      </c>
      <c r="J1106" s="4">
        <v>41.5</v>
      </c>
      <c r="K1106" s="4" t="s">
        <v>300</v>
      </c>
      <c r="L1106" s="4">
        <v>0</v>
      </c>
      <c r="M1106" s="4" t="s">
        <v>3458</v>
      </c>
      <c r="R1106" t="s">
        <v>3459</v>
      </c>
      <c r="T1106" t="s">
        <v>1296</v>
      </c>
    </row>
    <row r="1107" spans="1:20">
      <c r="A1107" t="s">
        <v>3460</v>
      </c>
      <c r="B1107" t="s">
        <v>1291</v>
      </c>
      <c r="C1107" t="s">
        <v>20</v>
      </c>
      <c r="D1107" s="39" t="s">
        <v>1708</v>
      </c>
      <c r="E1107" s="11">
        <f t="shared" ref="E1107:E1170" si="71">MONTH(D1107)</f>
        <v>3</v>
      </c>
      <c r="F1107" s="4">
        <f t="shared" ref="F1107:F1170" si="72">YEAR(D1107)</f>
        <v>1994</v>
      </c>
      <c r="G1107" t="s">
        <v>21</v>
      </c>
      <c r="H1107" s="4">
        <v>16.5</v>
      </c>
      <c r="I1107" s="4" t="s">
        <v>35</v>
      </c>
      <c r="J1107" s="4">
        <v>22.5</v>
      </c>
      <c r="K1107" s="4" t="s">
        <v>186</v>
      </c>
      <c r="L1107" s="4">
        <v>0</v>
      </c>
      <c r="M1107" s="4" t="s">
        <v>1747</v>
      </c>
      <c r="N1107" s="11" t="s">
        <v>3461</v>
      </c>
      <c r="R1107" t="s">
        <v>2336</v>
      </c>
      <c r="T1107" t="s">
        <v>1296</v>
      </c>
    </row>
    <row r="1108" spans="1:20">
      <c r="A1108" t="s">
        <v>3460</v>
      </c>
      <c r="B1108" t="s">
        <v>1291</v>
      </c>
      <c r="C1108" t="s">
        <v>74</v>
      </c>
      <c r="D1108" s="39" t="s">
        <v>1524</v>
      </c>
      <c r="E1108" s="11">
        <f t="shared" si="71"/>
        <v>3</v>
      </c>
      <c r="F1108" s="4">
        <f t="shared" si="72"/>
        <v>1995</v>
      </c>
      <c r="G1108" t="s">
        <v>21</v>
      </c>
      <c r="H1108" s="4">
        <v>17.5</v>
      </c>
      <c r="I1108" s="4" t="s">
        <v>35</v>
      </c>
      <c r="J1108" s="4">
        <v>23.5</v>
      </c>
      <c r="K1108" s="4" t="s">
        <v>836</v>
      </c>
      <c r="L1108" s="4">
        <v>0</v>
      </c>
      <c r="M1108" s="4" t="s">
        <v>2384</v>
      </c>
      <c r="N1108" s="11" t="s">
        <v>3461</v>
      </c>
      <c r="T1108" t="s">
        <v>1296</v>
      </c>
    </row>
    <row r="1109" spans="1:20">
      <c r="A1109" t="s">
        <v>3460</v>
      </c>
      <c r="B1109" t="s">
        <v>1291</v>
      </c>
      <c r="C1109" t="s">
        <v>74</v>
      </c>
      <c r="D1109" s="39" t="s">
        <v>1416</v>
      </c>
      <c r="E1109" s="11">
        <f t="shared" si="71"/>
        <v>3</v>
      </c>
      <c r="F1109" s="4">
        <f t="shared" si="72"/>
        <v>1996</v>
      </c>
      <c r="G1109" t="s">
        <v>21</v>
      </c>
      <c r="H1109" s="4">
        <v>18.5</v>
      </c>
      <c r="I1109" s="4" t="s">
        <v>35</v>
      </c>
      <c r="J1109" s="4">
        <v>23.4</v>
      </c>
      <c r="K1109" s="4" t="s">
        <v>1875</v>
      </c>
      <c r="L1109" s="4">
        <v>0</v>
      </c>
      <c r="M1109" s="4" t="s">
        <v>2493</v>
      </c>
      <c r="N1109" s="11" t="s">
        <v>3461</v>
      </c>
      <c r="Q1109" t="s">
        <v>3462</v>
      </c>
      <c r="R1109" t="s">
        <v>3463</v>
      </c>
      <c r="T1109" t="s">
        <v>1296</v>
      </c>
    </row>
    <row r="1110" spans="1:20">
      <c r="A1110" t="s">
        <v>3460</v>
      </c>
      <c r="B1110" t="s">
        <v>1291</v>
      </c>
      <c r="C1110" t="s">
        <v>74</v>
      </c>
      <c r="D1110" s="39" t="s">
        <v>1418</v>
      </c>
      <c r="E1110" s="11">
        <f t="shared" si="71"/>
        <v>5</v>
      </c>
      <c r="F1110" s="4">
        <f t="shared" si="72"/>
        <v>2001</v>
      </c>
      <c r="G1110" t="s">
        <v>21</v>
      </c>
      <c r="H1110" s="4">
        <v>23.7</v>
      </c>
      <c r="I1110" s="4" t="s">
        <v>35</v>
      </c>
      <c r="J1110" s="4">
        <v>26</v>
      </c>
      <c r="K1110" s="4" t="s">
        <v>591</v>
      </c>
      <c r="L1110" s="4">
        <v>0</v>
      </c>
      <c r="M1110" s="4" t="s">
        <v>1419</v>
      </c>
      <c r="N1110" s="11" t="s">
        <v>3461</v>
      </c>
      <c r="R1110" t="s">
        <v>3464</v>
      </c>
      <c r="T1110" t="s">
        <v>1296</v>
      </c>
    </row>
    <row r="1111" spans="1:20">
      <c r="A1111" t="s">
        <v>3460</v>
      </c>
      <c r="B1111" t="s">
        <v>1291</v>
      </c>
      <c r="C1111" t="s">
        <v>74</v>
      </c>
      <c r="D1111" s="39" t="s">
        <v>1331</v>
      </c>
      <c r="E1111" s="11">
        <f t="shared" si="71"/>
        <v>5</v>
      </c>
      <c r="F1111" s="4">
        <f t="shared" si="72"/>
        <v>2003</v>
      </c>
      <c r="G1111" t="s">
        <v>21</v>
      </c>
      <c r="H1111" s="4">
        <v>25.7</v>
      </c>
      <c r="I1111" s="4" t="s">
        <v>35</v>
      </c>
      <c r="J1111" s="4">
        <v>26</v>
      </c>
      <c r="K1111" s="4" t="s">
        <v>326</v>
      </c>
      <c r="L1111" s="4">
        <v>0</v>
      </c>
      <c r="M1111" s="4" t="s">
        <v>1668</v>
      </c>
      <c r="N1111" s="11" t="s">
        <v>3461</v>
      </c>
      <c r="R1111" t="s">
        <v>3465</v>
      </c>
      <c r="T1111" t="s">
        <v>1296</v>
      </c>
    </row>
    <row r="1112" spans="1:20">
      <c r="A1112" t="s">
        <v>3460</v>
      </c>
      <c r="B1112" t="s">
        <v>1291</v>
      </c>
      <c r="C1112" t="s">
        <v>74</v>
      </c>
      <c r="D1112" s="39" t="s">
        <v>1424</v>
      </c>
      <c r="E1112" s="11">
        <f t="shared" si="71"/>
        <v>5</v>
      </c>
      <c r="F1112" s="4">
        <f t="shared" si="72"/>
        <v>2004</v>
      </c>
      <c r="G1112" t="s">
        <v>21</v>
      </c>
      <c r="H1112" s="4">
        <v>26.7</v>
      </c>
      <c r="I1112" s="4" t="s">
        <v>35</v>
      </c>
      <c r="J1112" s="4">
        <v>26.6</v>
      </c>
      <c r="K1112" s="4" t="s">
        <v>614</v>
      </c>
      <c r="L1112" s="4">
        <v>0</v>
      </c>
      <c r="M1112" s="4" t="s">
        <v>3466</v>
      </c>
      <c r="N1112" s="11" t="s">
        <v>3461</v>
      </c>
      <c r="R1112" t="s">
        <v>3467</v>
      </c>
      <c r="T1112" t="s">
        <v>1296</v>
      </c>
    </row>
    <row r="1113" spans="1:20">
      <c r="A1113" t="s">
        <v>3460</v>
      </c>
      <c r="B1113" t="s">
        <v>1291</v>
      </c>
      <c r="C1113" t="s">
        <v>74</v>
      </c>
      <c r="D1113" s="39" t="s">
        <v>1310</v>
      </c>
      <c r="E1113" s="11">
        <f t="shared" si="71"/>
        <v>5</v>
      </c>
      <c r="F1113" s="4">
        <f t="shared" si="72"/>
        <v>2005</v>
      </c>
      <c r="G1113" t="s">
        <v>21</v>
      </c>
      <c r="H1113" s="4">
        <v>27.7</v>
      </c>
      <c r="I1113" s="4" t="s">
        <v>35</v>
      </c>
      <c r="J1113" s="4">
        <v>26</v>
      </c>
      <c r="K1113" s="4" t="s">
        <v>497</v>
      </c>
      <c r="L1113" s="4">
        <v>0</v>
      </c>
      <c r="M1113" s="4" t="s">
        <v>3468</v>
      </c>
      <c r="N1113" s="11" t="s">
        <v>3461</v>
      </c>
      <c r="R1113" t="s">
        <v>3469</v>
      </c>
      <c r="T1113" t="s">
        <v>1296</v>
      </c>
    </row>
    <row r="1114" spans="1:20">
      <c r="A1114" t="s">
        <v>3460</v>
      </c>
      <c r="B1114" t="s">
        <v>1291</v>
      </c>
      <c r="C1114" t="s">
        <v>74</v>
      </c>
      <c r="D1114" s="39" t="s">
        <v>1831</v>
      </c>
      <c r="E1114" s="11">
        <f t="shared" si="71"/>
        <v>5</v>
      </c>
      <c r="F1114" s="4">
        <f t="shared" si="72"/>
        <v>2008</v>
      </c>
      <c r="G1114" t="s">
        <v>21</v>
      </c>
      <c r="H1114" s="4">
        <v>30.7</v>
      </c>
      <c r="I1114" s="4" t="s">
        <v>35</v>
      </c>
      <c r="J1114" s="4">
        <v>27.4</v>
      </c>
      <c r="K1114" s="4" t="s">
        <v>794</v>
      </c>
      <c r="L1114" s="4">
        <v>0</v>
      </c>
      <c r="M1114" s="4" t="s">
        <v>2773</v>
      </c>
      <c r="N1114" s="11" t="s">
        <v>3461</v>
      </c>
      <c r="R1114" t="s">
        <v>3470</v>
      </c>
      <c r="T1114" t="s">
        <v>1296</v>
      </c>
    </row>
    <row r="1115" spans="1:20">
      <c r="A1115" t="s">
        <v>3460</v>
      </c>
      <c r="B1115" t="s">
        <v>1291</v>
      </c>
      <c r="C1115" t="s">
        <v>74</v>
      </c>
      <c r="D1115" s="39" t="s">
        <v>1535</v>
      </c>
      <c r="E1115" s="11">
        <f t="shared" si="71"/>
        <v>5</v>
      </c>
      <c r="F1115" s="4">
        <f t="shared" si="72"/>
        <v>2010</v>
      </c>
      <c r="G1115" t="s">
        <v>21</v>
      </c>
      <c r="H1115" s="4">
        <v>32.700000000000003</v>
      </c>
      <c r="I1115" s="4" t="s">
        <v>35</v>
      </c>
      <c r="J1115" s="4">
        <v>28.5</v>
      </c>
      <c r="K1115" s="4" t="s">
        <v>958</v>
      </c>
      <c r="L1115" s="4">
        <v>0</v>
      </c>
      <c r="M1115" s="4" t="s">
        <v>2256</v>
      </c>
      <c r="N1115" s="11" t="s">
        <v>3461</v>
      </c>
      <c r="R1115" t="s">
        <v>3471</v>
      </c>
      <c r="T1115" t="s">
        <v>1296</v>
      </c>
    </row>
    <row r="1116" spans="1:20">
      <c r="A1116" t="s">
        <v>3460</v>
      </c>
      <c r="B1116" t="s">
        <v>1291</v>
      </c>
      <c r="C1116" t="s">
        <v>74</v>
      </c>
      <c r="D1116" s="39" t="s">
        <v>1561</v>
      </c>
      <c r="E1116" s="11">
        <f t="shared" si="71"/>
        <v>5</v>
      </c>
      <c r="F1116" s="4">
        <f t="shared" si="72"/>
        <v>2011</v>
      </c>
      <c r="G1116" t="s">
        <v>21</v>
      </c>
      <c r="H1116" s="4">
        <v>33.700000000000003</v>
      </c>
      <c r="I1116" s="4" t="s">
        <v>35</v>
      </c>
      <c r="J1116" s="4">
        <v>28.5</v>
      </c>
      <c r="K1116" s="4" t="s">
        <v>958</v>
      </c>
      <c r="L1116" s="4">
        <v>0</v>
      </c>
      <c r="M1116" s="4" t="s">
        <v>2732</v>
      </c>
      <c r="N1116" s="11" t="s">
        <v>3461</v>
      </c>
      <c r="R1116" t="s">
        <v>3472</v>
      </c>
      <c r="T1116" t="s">
        <v>1296</v>
      </c>
    </row>
    <row r="1117" spans="1:20">
      <c r="A1117" t="s">
        <v>3460</v>
      </c>
      <c r="B1117" t="s">
        <v>1291</v>
      </c>
      <c r="C1117" t="s">
        <v>74</v>
      </c>
      <c r="D1117" s="39" t="s">
        <v>3473</v>
      </c>
      <c r="E1117" s="11">
        <f t="shared" si="71"/>
        <v>5</v>
      </c>
      <c r="F1117" s="4">
        <f t="shared" si="72"/>
        <v>2013</v>
      </c>
      <c r="G1117" t="s">
        <v>21</v>
      </c>
      <c r="H1117" s="4">
        <v>35.700000000000003</v>
      </c>
      <c r="I1117" s="4" t="s">
        <v>35</v>
      </c>
      <c r="J1117" s="4">
        <v>29.3</v>
      </c>
      <c r="K1117" s="4" t="s">
        <v>433</v>
      </c>
      <c r="L1117" s="4">
        <v>0</v>
      </c>
      <c r="M1117" s="4" t="s">
        <v>3199</v>
      </c>
      <c r="N1117" s="11" t="s">
        <v>3461</v>
      </c>
      <c r="R1117" t="s">
        <v>1762</v>
      </c>
      <c r="T1117" t="s">
        <v>1296</v>
      </c>
    </row>
    <row r="1118" spans="1:20">
      <c r="A1118" t="s">
        <v>3474</v>
      </c>
      <c r="B1118" t="s">
        <v>1291</v>
      </c>
      <c r="C1118" t="s">
        <v>20</v>
      </c>
      <c r="D1118" s="39" t="s">
        <v>1412</v>
      </c>
      <c r="E1118" s="11">
        <f t="shared" si="71"/>
        <v>5</v>
      </c>
      <c r="F1118" s="4">
        <f t="shared" si="72"/>
        <v>2019</v>
      </c>
      <c r="G1118" t="s">
        <v>25</v>
      </c>
      <c r="I1118" s="4" t="str">
        <f>IF(ISBLANK(H1118), "", "k")</f>
        <v/>
      </c>
      <c r="J1118" s="4">
        <v>27.8</v>
      </c>
      <c r="K1118" s="4" t="s">
        <v>800</v>
      </c>
      <c r="L1118" s="4">
        <v>0</v>
      </c>
      <c r="M1118" s="4" t="s">
        <v>1739</v>
      </c>
      <c r="N1118" s="11" t="s">
        <v>3475</v>
      </c>
      <c r="R1118" t="s">
        <v>3476</v>
      </c>
      <c r="T1118" t="s">
        <v>1296</v>
      </c>
    </row>
    <row r="1119" spans="1:20">
      <c r="A1119" t="s">
        <v>3474</v>
      </c>
      <c r="B1119" t="s">
        <v>1291</v>
      </c>
      <c r="C1119" t="s">
        <v>74</v>
      </c>
      <c r="D1119" s="39" t="s">
        <v>1211</v>
      </c>
      <c r="E1119" s="11">
        <f t="shared" si="71"/>
        <v>5</v>
      </c>
      <c r="F1119" s="4">
        <f t="shared" si="72"/>
        <v>2021</v>
      </c>
      <c r="G1119" t="s">
        <v>25</v>
      </c>
      <c r="I1119" s="4" t="str">
        <f>IF(ISBLANK(H1119), "", "k")</f>
        <v/>
      </c>
      <c r="J1119" s="4">
        <v>28.6</v>
      </c>
      <c r="K1119" s="4" t="s">
        <v>1121</v>
      </c>
      <c r="L1119" s="4">
        <v>0</v>
      </c>
      <c r="M1119" s="4" t="s">
        <v>2886</v>
      </c>
      <c r="N1119" s="11" t="s">
        <v>3475</v>
      </c>
      <c r="R1119" t="s">
        <v>3477</v>
      </c>
    </row>
    <row r="1120" spans="1:20">
      <c r="A1120" t="s">
        <v>3474</v>
      </c>
      <c r="B1120" t="s">
        <v>1291</v>
      </c>
      <c r="C1120" t="s">
        <v>74</v>
      </c>
      <c r="D1120" s="39" t="s">
        <v>1491</v>
      </c>
      <c r="E1120" s="11">
        <f t="shared" si="71"/>
        <v>4</v>
      </c>
      <c r="F1120" s="4">
        <f t="shared" si="72"/>
        <v>2024</v>
      </c>
      <c r="G1120" t="s">
        <v>25</v>
      </c>
      <c r="I1120" s="4" t="str">
        <f>IF(ISBLANK(H1120), "", "k")</f>
        <v/>
      </c>
      <c r="J1120" s="4">
        <v>31</v>
      </c>
      <c r="K1120" s="4" t="s">
        <v>1393</v>
      </c>
      <c r="L1120" s="4">
        <v>0</v>
      </c>
      <c r="M1120" s="4" t="s">
        <v>3478</v>
      </c>
      <c r="N1120" s="11" t="s">
        <v>3475</v>
      </c>
      <c r="R1120" t="s">
        <v>3479</v>
      </c>
    </row>
    <row r="1121" spans="1:20">
      <c r="A1121" t="s">
        <v>3474</v>
      </c>
      <c r="B1121" s="4" t="s">
        <v>1291</v>
      </c>
      <c r="C1121" s="4" t="s">
        <v>74</v>
      </c>
      <c r="D1121" s="39" t="s">
        <v>1793</v>
      </c>
      <c r="E1121" s="11">
        <f t="shared" si="71"/>
        <v>4</v>
      </c>
      <c r="F1121" s="4">
        <f t="shared" si="72"/>
        <v>2026</v>
      </c>
      <c r="G1121" s="4" t="s">
        <v>25</v>
      </c>
      <c r="I1121" s="4" t="str">
        <f>IF(ISBLANK(H1121), "", "k")</f>
        <v/>
      </c>
      <c r="J1121" s="4">
        <v>31</v>
      </c>
      <c r="K1121" s="13">
        <v>39.9</v>
      </c>
      <c r="L1121" s="4">
        <v>0</v>
      </c>
      <c r="M1121" s="4">
        <v>1085</v>
      </c>
      <c r="R1121" s="4" t="s">
        <v>1471</v>
      </c>
    </row>
    <row r="1122" spans="1:20">
      <c r="A1122" t="s">
        <v>3480</v>
      </c>
      <c r="B1122" t="s">
        <v>1291</v>
      </c>
      <c r="C1122" t="s">
        <v>20</v>
      </c>
      <c r="D1122" s="39" t="s">
        <v>2002</v>
      </c>
      <c r="E1122" s="11">
        <f t="shared" si="71"/>
        <v>3</v>
      </c>
      <c r="F1122" s="4">
        <f t="shared" si="72"/>
        <v>1988</v>
      </c>
      <c r="G1122" t="s">
        <v>25</v>
      </c>
      <c r="H1122" s="4">
        <v>13.5</v>
      </c>
      <c r="I1122" s="4" t="s">
        <v>35</v>
      </c>
      <c r="J1122" s="4">
        <v>31.12</v>
      </c>
      <c r="K1122" s="4" t="s">
        <v>1297</v>
      </c>
      <c r="L1122" s="4">
        <v>0</v>
      </c>
      <c r="M1122" s="4" t="s">
        <v>3182</v>
      </c>
      <c r="R1122" t="s">
        <v>1813</v>
      </c>
      <c r="T1122" t="s">
        <v>1296</v>
      </c>
    </row>
    <row r="1123" spans="1:20">
      <c r="A1123" t="s">
        <v>3480</v>
      </c>
      <c r="B1123" t="s">
        <v>1291</v>
      </c>
      <c r="C1123" t="s">
        <v>74</v>
      </c>
      <c r="D1123" s="39" t="s">
        <v>2106</v>
      </c>
      <c r="E1123" s="11">
        <f t="shared" si="71"/>
        <v>3</v>
      </c>
      <c r="F1123" s="4">
        <f t="shared" si="72"/>
        <v>1990</v>
      </c>
      <c r="G1123" t="s">
        <v>25</v>
      </c>
      <c r="H1123" s="4">
        <v>15.5</v>
      </c>
      <c r="I1123" s="4" t="s">
        <v>35</v>
      </c>
      <c r="J1123" s="4">
        <v>32.700000000000003</v>
      </c>
      <c r="K1123" s="4" t="s">
        <v>2299</v>
      </c>
      <c r="L1123" s="4">
        <v>0</v>
      </c>
      <c r="M1123" s="4" t="s">
        <v>3481</v>
      </c>
      <c r="T1123" t="s">
        <v>1296</v>
      </c>
    </row>
    <row r="1124" spans="1:20">
      <c r="A1124" t="s">
        <v>3480</v>
      </c>
      <c r="B1124" t="s">
        <v>1291</v>
      </c>
      <c r="C1124" t="s">
        <v>74</v>
      </c>
      <c r="D1124" s="39" t="s">
        <v>2309</v>
      </c>
      <c r="E1124" s="11">
        <f t="shared" si="71"/>
        <v>3</v>
      </c>
      <c r="F1124" s="4">
        <f t="shared" si="72"/>
        <v>1992</v>
      </c>
      <c r="G1124" t="s">
        <v>25</v>
      </c>
      <c r="H1124" s="4">
        <v>17.5</v>
      </c>
      <c r="I1124" s="4" t="s">
        <v>35</v>
      </c>
      <c r="J1124" s="4">
        <v>36.200000000000003</v>
      </c>
      <c r="K1124" s="4" t="s">
        <v>3482</v>
      </c>
      <c r="L1124" s="4">
        <v>0</v>
      </c>
      <c r="M1124" s="4" t="s">
        <v>3483</v>
      </c>
      <c r="T1124" t="s">
        <v>1296</v>
      </c>
    </row>
    <row r="1125" spans="1:20">
      <c r="A1125" t="s">
        <v>3480</v>
      </c>
      <c r="B1125" t="s">
        <v>1291</v>
      </c>
      <c r="C1125" t="s">
        <v>74</v>
      </c>
      <c r="D1125" s="39" t="s">
        <v>2313</v>
      </c>
      <c r="E1125" s="11">
        <f t="shared" si="71"/>
        <v>3</v>
      </c>
      <c r="F1125" s="4">
        <f t="shared" si="72"/>
        <v>1993</v>
      </c>
      <c r="G1125" t="s">
        <v>25</v>
      </c>
      <c r="H1125" s="4">
        <v>18.5</v>
      </c>
      <c r="I1125" s="4" t="s">
        <v>35</v>
      </c>
      <c r="J1125" s="4">
        <v>41.3</v>
      </c>
      <c r="K1125" s="4" t="s">
        <v>53</v>
      </c>
      <c r="L1125" s="4">
        <v>0</v>
      </c>
      <c r="M1125" s="4" t="s">
        <v>3484</v>
      </c>
      <c r="T1125" t="s">
        <v>1296</v>
      </c>
    </row>
    <row r="1126" spans="1:20">
      <c r="A1126" t="s">
        <v>3480</v>
      </c>
      <c r="B1126" t="s">
        <v>1291</v>
      </c>
      <c r="C1126" t="s">
        <v>74</v>
      </c>
      <c r="D1126" s="39" t="s">
        <v>1620</v>
      </c>
      <c r="E1126" s="11">
        <f t="shared" si="71"/>
        <v>3</v>
      </c>
      <c r="F1126" s="4">
        <f t="shared" si="72"/>
        <v>1994</v>
      </c>
      <c r="G1126" t="s">
        <v>25</v>
      </c>
      <c r="H1126" s="4">
        <v>19.5</v>
      </c>
      <c r="I1126" s="4" t="s">
        <v>35</v>
      </c>
      <c r="J1126" s="4">
        <v>42.1</v>
      </c>
      <c r="K1126" s="4" t="s">
        <v>2013</v>
      </c>
      <c r="L1126" s="4">
        <v>0</v>
      </c>
      <c r="M1126" s="4" t="s">
        <v>3485</v>
      </c>
      <c r="T1126" t="s">
        <v>1296</v>
      </c>
    </row>
    <row r="1127" spans="1:20">
      <c r="A1127" t="s">
        <v>3486</v>
      </c>
      <c r="B1127" t="s">
        <v>1291</v>
      </c>
      <c r="C1127" t="s">
        <v>20</v>
      </c>
      <c r="D1127" s="39" t="s">
        <v>1708</v>
      </c>
      <c r="E1127" s="11">
        <f t="shared" si="71"/>
        <v>3</v>
      </c>
      <c r="F1127" s="4">
        <f t="shared" si="72"/>
        <v>1994</v>
      </c>
      <c r="G1127" t="s">
        <v>21</v>
      </c>
      <c r="H1127" s="4" t="s">
        <v>1610</v>
      </c>
      <c r="I1127" s="4" t="str">
        <f t="shared" ref="I1127:I1149" si="73">IF(ISBLANK(H1127), "", "k")</f>
        <v>k</v>
      </c>
      <c r="J1127" s="4">
        <v>22.6</v>
      </c>
      <c r="K1127" s="4" t="s">
        <v>1220</v>
      </c>
      <c r="L1127" s="4">
        <v>0</v>
      </c>
      <c r="M1127" s="4" t="s">
        <v>1876</v>
      </c>
      <c r="N1127" s="11" t="s">
        <v>3487</v>
      </c>
      <c r="R1127" t="s">
        <v>607</v>
      </c>
      <c r="T1127" t="s">
        <v>1296</v>
      </c>
    </row>
    <row r="1128" spans="1:20">
      <c r="A1128" t="s">
        <v>3486</v>
      </c>
      <c r="B1128" t="s">
        <v>1291</v>
      </c>
      <c r="C1128" t="s">
        <v>74</v>
      </c>
      <c r="D1128" s="39" t="s">
        <v>1524</v>
      </c>
      <c r="E1128" s="11">
        <f t="shared" si="71"/>
        <v>3</v>
      </c>
      <c r="F1128" s="4">
        <f t="shared" si="72"/>
        <v>1995</v>
      </c>
      <c r="G1128" t="s">
        <v>21</v>
      </c>
      <c r="H1128" s="4" t="s">
        <v>1635</v>
      </c>
      <c r="I1128" s="4" t="str">
        <f t="shared" si="73"/>
        <v>k</v>
      </c>
      <c r="J1128" s="4">
        <v>23</v>
      </c>
      <c r="K1128" s="4" t="s">
        <v>836</v>
      </c>
      <c r="L1128" s="4">
        <v>0</v>
      </c>
      <c r="M1128" s="4" t="s">
        <v>1820</v>
      </c>
      <c r="N1128" s="11" t="s">
        <v>3487</v>
      </c>
      <c r="T1128" t="s">
        <v>1296</v>
      </c>
    </row>
    <row r="1129" spans="1:20">
      <c r="A1129" t="s">
        <v>3486</v>
      </c>
      <c r="B1129" t="s">
        <v>1291</v>
      </c>
      <c r="C1129" t="s">
        <v>74</v>
      </c>
      <c r="D1129" s="39" t="s">
        <v>1647</v>
      </c>
      <c r="E1129" s="11">
        <f t="shared" si="71"/>
        <v>3</v>
      </c>
      <c r="F1129" s="4">
        <f t="shared" si="72"/>
        <v>2000</v>
      </c>
      <c r="G1129" t="s">
        <v>21</v>
      </c>
      <c r="H1129" s="4" t="s">
        <v>137</v>
      </c>
      <c r="I1129" s="4" t="str">
        <f t="shared" si="73"/>
        <v>k</v>
      </c>
      <c r="J1129" s="4">
        <v>25.8</v>
      </c>
      <c r="K1129" s="4" t="s">
        <v>278</v>
      </c>
      <c r="L1129" s="4">
        <v>0</v>
      </c>
      <c r="M1129" s="4" t="s">
        <v>1593</v>
      </c>
      <c r="N1129" s="11" t="s">
        <v>3487</v>
      </c>
      <c r="T1129" t="s">
        <v>1296</v>
      </c>
    </row>
    <row r="1130" spans="1:20">
      <c r="A1130" t="s">
        <v>3486</v>
      </c>
      <c r="B1130" t="s">
        <v>1291</v>
      </c>
      <c r="C1130" t="s">
        <v>74</v>
      </c>
      <c r="D1130" s="39" t="s">
        <v>1418</v>
      </c>
      <c r="E1130" s="11">
        <f t="shared" si="71"/>
        <v>5</v>
      </c>
      <c r="F1130" s="4">
        <f t="shared" si="72"/>
        <v>2001</v>
      </c>
      <c r="G1130" t="s">
        <v>21</v>
      </c>
      <c r="H1130" s="4" t="s">
        <v>609</v>
      </c>
      <c r="I1130" s="4" t="str">
        <f t="shared" si="73"/>
        <v>k</v>
      </c>
      <c r="J1130" s="4">
        <v>26.2</v>
      </c>
      <c r="K1130" s="4" t="s">
        <v>958</v>
      </c>
      <c r="L1130" s="4">
        <v>0</v>
      </c>
      <c r="M1130" s="4" t="s">
        <v>2353</v>
      </c>
      <c r="N1130" s="11" t="s">
        <v>3487</v>
      </c>
      <c r="R1130" t="s">
        <v>3488</v>
      </c>
      <c r="T1130" t="s">
        <v>1296</v>
      </c>
    </row>
    <row r="1131" spans="1:20">
      <c r="A1131" t="s">
        <v>3486</v>
      </c>
      <c r="B1131" t="s">
        <v>1291</v>
      </c>
      <c r="C1131" t="s">
        <v>74</v>
      </c>
      <c r="D1131" s="39" t="s">
        <v>1378</v>
      </c>
      <c r="E1131" s="11">
        <f t="shared" si="71"/>
        <v>5</v>
      </c>
      <c r="F1131" s="4">
        <f t="shared" si="72"/>
        <v>2002</v>
      </c>
      <c r="G1131" t="s">
        <v>21</v>
      </c>
      <c r="H1131" s="4" t="s">
        <v>977</v>
      </c>
      <c r="I1131" s="4" t="str">
        <f t="shared" si="73"/>
        <v>k</v>
      </c>
      <c r="J1131" s="4">
        <v>26.6</v>
      </c>
      <c r="K1131" s="4" t="s">
        <v>350</v>
      </c>
      <c r="L1131" s="4">
        <v>0</v>
      </c>
      <c r="M1131" s="4" t="s">
        <v>3489</v>
      </c>
      <c r="N1131" s="11" t="s">
        <v>3487</v>
      </c>
      <c r="R1131" t="s">
        <v>2031</v>
      </c>
      <c r="T1131" t="s">
        <v>1296</v>
      </c>
    </row>
    <row r="1132" spans="1:20">
      <c r="A1132" t="s">
        <v>3486</v>
      </c>
      <c r="B1132" t="s">
        <v>1291</v>
      </c>
      <c r="C1132" t="s">
        <v>74</v>
      </c>
      <c r="D1132" s="39" t="s">
        <v>1331</v>
      </c>
      <c r="E1132" s="11">
        <f t="shared" si="71"/>
        <v>5</v>
      </c>
      <c r="F1132" s="4">
        <f t="shared" si="72"/>
        <v>2003</v>
      </c>
      <c r="G1132" t="s">
        <v>21</v>
      </c>
      <c r="H1132" s="4" t="s">
        <v>893</v>
      </c>
      <c r="I1132" s="4" t="str">
        <f t="shared" si="73"/>
        <v>k</v>
      </c>
      <c r="J1132" s="4">
        <v>28.2</v>
      </c>
      <c r="K1132" s="4" t="s">
        <v>842</v>
      </c>
      <c r="L1132" s="4">
        <v>0</v>
      </c>
      <c r="M1132" s="4" t="s">
        <v>1835</v>
      </c>
      <c r="N1132" s="11" t="s">
        <v>3487</v>
      </c>
      <c r="R1132" t="s">
        <v>3490</v>
      </c>
      <c r="T1132" t="s">
        <v>1296</v>
      </c>
    </row>
    <row r="1133" spans="1:20">
      <c r="A1133" t="s">
        <v>3491</v>
      </c>
      <c r="B1133" t="s">
        <v>1291</v>
      </c>
      <c r="C1133" t="s">
        <v>20</v>
      </c>
      <c r="D1133" s="39" t="s">
        <v>1731</v>
      </c>
      <c r="E1133" s="11">
        <f t="shared" si="71"/>
        <v>6</v>
      </c>
      <c r="F1133" s="4">
        <f t="shared" si="72"/>
        <v>2002</v>
      </c>
      <c r="G1133" t="s">
        <v>21</v>
      </c>
      <c r="H1133" s="4" t="s">
        <v>2233</v>
      </c>
      <c r="I1133" s="4" t="str">
        <f t="shared" si="73"/>
        <v>k</v>
      </c>
      <c r="J1133" s="4">
        <v>16.2</v>
      </c>
      <c r="K1133" s="4" t="s">
        <v>275</v>
      </c>
      <c r="L1133" s="4">
        <v>0</v>
      </c>
      <c r="M1133" s="4" t="s">
        <v>3492</v>
      </c>
      <c r="R1133" t="s">
        <v>3493</v>
      </c>
      <c r="T1133" t="s">
        <v>1296</v>
      </c>
    </row>
    <row r="1134" spans="1:20">
      <c r="A1134" t="s">
        <v>3491</v>
      </c>
      <c r="B1134" t="s">
        <v>1291</v>
      </c>
      <c r="C1134" t="s">
        <v>74</v>
      </c>
      <c r="D1134" s="39" t="s">
        <v>2575</v>
      </c>
      <c r="E1134" s="11">
        <f t="shared" si="71"/>
        <v>5</v>
      </c>
      <c r="F1134" s="4">
        <f t="shared" si="72"/>
        <v>2008</v>
      </c>
      <c r="G1134" t="s">
        <v>21</v>
      </c>
      <c r="H1134" s="4" t="s">
        <v>477</v>
      </c>
      <c r="I1134" s="4" t="str">
        <f t="shared" si="73"/>
        <v>k</v>
      </c>
      <c r="J1134" s="4">
        <v>22</v>
      </c>
      <c r="K1134" s="4" t="s">
        <v>779</v>
      </c>
      <c r="L1134" s="4">
        <v>0</v>
      </c>
      <c r="M1134" s="4" t="s">
        <v>1347</v>
      </c>
      <c r="R1134" t="s">
        <v>3494</v>
      </c>
      <c r="T1134" t="s">
        <v>1296</v>
      </c>
    </row>
    <row r="1135" spans="1:20">
      <c r="A1135" t="s">
        <v>3495</v>
      </c>
      <c r="B1135" t="s">
        <v>1291</v>
      </c>
      <c r="C1135" t="s">
        <v>20</v>
      </c>
      <c r="D1135" s="39" t="s">
        <v>1412</v>
      </c>
      <c r="E1135" s="11">
        <f t="shared" si="71"/>
        <v>5</v>
      </c>
      <c r="F1135" s="4">
        <f t="shared" si="72"/>
        <v>2019</v>
      </c>
      <c r="G1135" t="s">
        <v>21</v>
      </c>
      <c r="I1135" s="4" t="str">
        <f t="shared" si="73"/>
        <v/>
      </c>
      <c r="J1135" s="4">
        <v>24.8</v>
      </c>
      <c r="K1135" s="4" t="s">
        <v>898</v>
      </c>
      <c r="L1135" s="4">
        <v>0</v>
      </c>
      <c r="M1135" s="4" t="s">
        <v>1987</v>
      </c>
      <c r="R1135" t="s">
        <v>3496</v>
      </c>
      <c r="T1135" t="s">
        <v>1296</v>
      </c>
    </row>
    <row r="1136" spans="1:20">
      <c r="A1136" t="s">
        <v>3495</v>
      </c>
      <c r="B1136" s="4" t="s">
        <v>1291</v>
      </c>
      <c r="C1136" s="4" t="s">
        <v>74</v>
      </c>
      <c r="D1136" s="39" t="s">
        <v>1780</v>
      </c>
      <c r="E1136" s="11">
        <f t="shared" si="71"/>
        <v>4</v>
      </c>
      <c r="F1136" s="4">
        <f t="shared" si="72"/>
        <v>2026</v>
      </c>
      <c r="G1136" s="4" t="s">
        <v>21</v>
      </c>
      <c r="I1136" s="4" t="str">
        <f t="shared" si="73"/>
        <v/>
      </c>
      <c r="J1136" s="4">
        <v>31.5</v>
      </c>
      <c r="K1136" s="4">
        <v>42.5</v>
      </c>
      <c r="L1136" s="4">
        <v>0</v>
      </c>
      <c r="M1136" s="4">
        <v>1365</v>
      </c>
      <c r="N1136" s="11" t="s">
        <v>3497</v>
      </c>
      <c r="R1136" s="4" t="s">
        <v>3498</v>
      </c>
    </row>
    <row r="1137" spans="1:20">
      <c r="A1137" t="s">
        <v>3495</v>
      </c>
      <c r="B1137" s="4" t="s">
        <v>1291</v>
      </c>
      <c r="C1137" s="4" t="s">
        <v>74</v>
      </c>
      <c r="D1137" s="39" t="s">
        <v>1470</v>
      </c>
      <c r="E1137" s="11">
        <f t="shared" si="71"/>
        <v>4</v>
      </c>
      <c r="F1137" s="4">
        <f t="shared" si="72"/>
        <v>2026</v>
      </c>
      <c r="G1137" s="4" t="s">
        <v>21</v>
      </c>
      <c r="I1137" s="4" t="str">
        <f t="shared" si="73"/>
        <v/>
      </c>
      <c r="J1137" s="4">
        <v>27.5</v>
      </c>
      <c r="K1137" s="4">
        <v>35.4</v>
      </c>
      <c r="L1137" s="4">
        <v>0</v>
      </c>
      <c r="M1137" s="4">
        <v>835</v>
      </c>
      <c r="N1137" s="11" t="s">
        <v>3499</v>
      </c>
      <c r="R1137" s="4" t="s">
        <v>3500</v>
      </c>
    </row>
    <row r="1138" spans="1:20">
      <c r="A1138" t="s">
        <v>3501</v>
      </c>
      <c r="B1138" t="s">
        <v>1291</v>
      </c>
      <c r="C1138" t="s">
        <v>20</v>
      </c>
      <c r="D1138" s="39" t="s">
        <v>1346</v>
      </c>
      <c r="E1138" s="11">
        <f t="shared" si="71"/>
        <v>5</v>
      </c>
      <c r="F1138" s="4">
        <f t="shared" si="72"/>
        <v>2015</v>
      </c>
      <c r="G1138" t="s">
        <v>21</v>
      </c>
      <c r="H1138" s="4">
        <v>6.7</v>
      </c>
      <c r="I1138" s="4" t="str">
        <f t="shared" si="73"/>
        <v>k</v>
      </c>
      <c r="J1138" s="4">
        <v>20.6</v>
      </c>
      <c r="K1138" s="4" t="s">
        <v>88</v>
      </c>
      <c r="L1138" s="4">
        <v>0</v>
      </c>
      <c r="M1138" s="4" t="s">
        <v>2156</v>
      </c>
      <c r="N1138" s="11" t="s">
        <v>3502</v>
      </c>
      <c r="R1138" t="s">
        <v>1796</v>
      </c>
      <c r="T1138" t="s">
        <v>1296</v>
      </c>
    </row>
    <row r="1139" spans="1:20">
      <c r="A1139" t="s">
        <v>3501</v>
      </c>
      <c r="B1139" t="s">
        <v>1291</v>
      </c>
      <c r="C1139" t="s">
        <v>74</v>
      </c>
      <c r="D1139" s="39" t="s">
        <v>1455</v>
      </c>
      <c r="E1139" s="11">
        <f t="shared" si="71"/>
        <v>5</v>
      </c>
      <c r="F1139" s="4">
        <f t="shared" si="72"/>
        <v>2017</v>
      </c>
      <c r="G1139" t="s">
        <v>21</v>
      </c>
      <c r="H1139" s="4">
        <v>8.6999999999999993</v>
      </c>
      <c r="I1139" s="4" t="str">
        <f t="shared" si="73"/>
        <v>k</v>
      </c>
      <c r="J1139" s="4">
        <v>24</v>
      </c>
      <c r="K1139" s="4" t="s">
        <v>199</v>
      </c>
      <c r="L1139" s="4">
        <v>0</v>
      </c>
      <c r="M1139" s="4" t="s">
        <v>1438</v>
      </c>
      <c r="N1139" s="11" t="s">
        <v>3502</v>
      </c>
      <c r="Q1139" t="s">
        <v>3503</v>
      </c>
      <c r="R1139" t="s">
        <v>3504</v>
      </c>
      <c r="T1139" t="s">
        <v>1296</v>
      </c>
    </row>
    <row r="1140" spans="1:20">
      <c r="A1140" t="s">
        <v>3501</v>
      </c>
      <c r="B1140" t="s">
        <v>1291</v>
      </c>
      <c r="C1140" t="s">
        <v>74</v>
      </c>
      <c r="D1140" s="39" t="s">
        <v>1582</v>
      </c>
      <c r="E1140" s="11">
        <f t="shared" si="71"/>
        <v>5</v>
      </c>
      <c r="F1140" s="4">
        <f t="shared" si="72"/>
        <v>2019</v>
      </c>
      <c r="G1140" t="s">
        <v>21</v>
      </c>
      <c r="H1140" s="4">
        <v>10.7</v>
      </c>
      <c r="I1140" s="4" t="str">
        <f t="shared" si="73"/>
        <v>k</v>
      </c>
      <c r="J1140" s="4">
        <v>27.2</v>
      </c>
      <c r="K1140" s="4" t="s">
        <v>479</v>
      </c>
      <c r="L1140" s="4">
        <v>0</v>
      </c>
      <c r="M1140" s="4" t="s">
        <v>3505</v>
      </c>
      <c r="N1140" s="11" t="s">
        <v>3502</v>
      </c>
      <c r="Q1140" t="s">
        <v>3506</v>
      </c>
      <c r="R1140" t="s">
        <v>3507</v>
      </c>
      <c r="T1140" t="s">
        <v>1296</v>
      </c>
    </row>
    <row r="1141" spans="1:20">
      <c r="A1141" t="s">
        <v>3501</v>
      </c>
      <c r="B1141" s="4" t="s">
        <v>1291</v>
      </c>
      <c r="C1141" s="4" t="s">
        <v>74</v>
      </c>
      <c r="D1141" s="39" t="s">
        <v>1793</v>
      </c>
      <c r="E1141" s="11">
        <f t="shared" si="71"/>
        <v>4</v>
      </c>
      <c r="F1141" s="4">
        <f t="shared" si="72"/>
        <v>2026</v>
      </c>
      <c r="G1141" s="4" t="s">
        <v>21</v>
      </c>
      <c r="H1141" s="4">
        <v>17.600000000000001</v>
      </c>
      <c r="I1141" s="4" t="str">
        <f t="shared" si="73"/>
        <v>k</v>
      </c>
      <c r="J1141" s="4">
        <v>30.2</v>
      </c>
      <c r="K1141" s="4">
        <v>38.5</v>
      </c>
      <c r="L1141" s="4">
        <v>0</v>
      </c>
      <c r="M1141" s="4">
        <v>1045</v>
      </c>
      <c r="N1141" s="11" t="s">
        <v>3502</v>
      </c>
      <c r="R1141" s="4" t="s">
        <v>1471</v>
      </c>
    </row>
    <row r="1142" spans="1:20">
      <c r="A1142" t="s">
        <v>3508</v>
      </c>
      <c r="B1142" t="s">
        <v>1291</v>
      </c>
      <c r="C1142" t="s">
        <v>20</v>
      </c>
      <c r="D1142" s="39" t="s">
        <v>2002</v>
      </c>
      <c r="E1142" s="11">
        <f t="shared" si="71"/>
        <v>3</v>
      </c>
      <c r="F1142" s="4">
        <f t="shared" si="72"/>
        <v>1988</v>
      </c>
      <c r="G1142" t="s">
        <v>21</v>
      </c>
      <c r="H1142" s="4" t="s">
        <v>1610</v>
      </c>
      <c r="I1142" s="4" t="str">
        <f t="shared" si="73"/>
        <v>k</v>
      </c>
      <c r="J1142" s="4">
        <v>22.23</v>
      </c>
      <c r="K1142" s="4" t="s">
        <v>3509</v>
      </c>
      <c r="L1142" s="4">
        <v>0</v>
      </c>
      <c r="M1142" s="4" t="s">
        <v>1750</v>
      </c>
      <c r="N1142" s="11" t="s">
        <v>3510</v>
      </c>
      <c r="R1142" t="s">
        <v>3264</v>
      </c>
      <c r="T1142" t="s">
        <v>1296</v>
      </c>
    </row>
    <row r="1143" spans="1:20">
      <c r="A1143" t="s">
        <v>3508</v>
      </c>
      <c r="B1143" t="s">
        <v>1291</v>
      </c>
      <c r="C1143" t="s">
        <v>74</v>
      </c>
      <c r="D1143" s="39">
        <v>32952</v>
      </c>
      <c r="E1143" s="11">
        <f t="shared" si="71"/>
        <v>3</v>
      </c>
      <c r="F1143" s="4">
        <f t="shared" si="72"/>
        <v>1990</v>
      </c>
      <c r="G1143" t="s">
        <v>21</v>
      </c>
      <c r="H1143" s="4" t="s">
        <v>126</v>
      </c>
      <c r="I1143" s="4" t="str">
        <f t="shared" si="73"/>
        <v>k</v>
      </c>
      <c r="J1143" s="4">
        <v>27.31</v>
      </c>
      <c r="K1143" s="4" t="s">
        <v>3049</v>
      </c>
      <c r="L1143" s="4">
        <v>0</v>
      </c>
      <c r="M1143" s="4" t="s">
        <v>2090</v>
      </c>
      <c r="N1143" s="11" t="s">
        <v>3510</v>
      </c>
      <c r="T1143" t="s">
        <v>1296</v>
      </c>
    </row>
    <row r="1144" spans="1:20">
      <c r="A1144" t="s">
        <v>3508</v>
      </c>
      <c r="B1144" t="s">
        <v>1291</v>
      </c>
      <c r="C1144" t="s">
        <v>74</v>
      </c>
      <c r="D1144" s="39" t="s">
        <v>2309</v>
      </c>
      <c r="E1144" s="11">
        <f t="shared" si="71"/>
        <v>3</v>
      </c>
      <c r="F1144" s="4">
        <f t="shared" si="72"/>
        <v>1992</v>
      </c>
      <c r="G1144" t="s">
        <v>21</v>
      </c>
      <c r="H1144" s="4" t="s">
        <v>1376</v>
      </c>
      <c r="I1144" s="4" t="str">
        <f t="shared" si="73"/>
        <v>k</v>
      </c>
      <c r="J1144" s="4">
        <v>29.21</v>
      </c>
      <c r="K1144" s="4" t="s">
        <v>2105</v>
      </c>
      <c r="L1144" s="4">
        <v>0</v>
      </c>
      <c r="M1144" s="4" t="s">
        <v>3277</v>
      </c>
      <c r="N1144" s="11" t="s">
        <v>3510</v>
      </c>
      <c r="T1144" t="s">
        <v>1296</v>
      </c>
    </row>
    <row r="1145" spans="1:20">
      <c r="A1145" t="s">
        <v>3508</v>
      </c>
      <c r="B1145" t="s">
        <v>1291</v>
      </c>
      <c r="C1145" t="s">
        <v>74</v>
      </c>
      <c r="D1145" s="39" t="s">
        <v>1632</v>
      </c>
      <c r="E1145" s="11">
        <f t="shared" si="71"/>
        <v>3</v>
      </c>
      <c r="F1145" s="4">
        <f t="shared" si="72"/>
        <v>1993</v>
      </c>
      <c r="G1145" t="s">
        <v>21</v>
      </c>
      <c r="H1145" s="4" t="s">
        <v>1639</v>
      </c>
      <c r="I1145" s="4" t="str">
        <f t="shared" si="73"/>
        <v>k</v>
      </c>
      <c r="J1145" s="4">
        <v>30.6</v>
      </c>
      <c r="K1145" s="4" t="s">
        <v>426</v>
      </c>
      <c r="L1145" s="4">
        <v>0</v>
      </c>
      <c r="M1145" s="4" t="s">
        <v>3511</v>
      </c>
      <c r="N1145" s="11" t="s">
        <v>3510</v>
      </c>
      <c r="R1145" t="s">
        <v>3512</v>
      </c>
      <c r="T1145" t="s">
        <v>1296</v>
      </c>
    </row>
    <row r="1146" spans="1:20">
      <c r="A1146" t="s">
        <v>3508</v>
      </c>
      <c r="B1146" t="s">
        <v>1291</v>
      </c>
      <c r="C1146" t="s">
        <v>74</v>
      </c>
      <c r="D1146" s="39" t="s">
        <v>1620</v>
      </c>
      <c r="E1146" s="11">
        <f t="shared" si="71"/>
        <v>3</v>
      </c>
      <c r="F1146" s="4">
        <f t="shared" si="72"/>
        <v>1994</v>
      </c>
      <c r="G1146" t="s">
        <v>21</v>
      </c>
      <c r="H1146" s="4" t="s">
        <v>137</v>
      </c>
      <c r="I1146" s="4" t="str">
        <f t="shared" si="73"/>
        <v>k</v>
      </c>
      <c r="J1146" s="4">
        <v>33</v>
      </c>
      <c r="K1146" s="4" t="s">
        <v>1162</v>
      </c>
      <c r="L1146" s="4">
        <v>0</v>
      </c>
      <c r="M1146" s="4" t="s">
        <v>3513</v>
      </c>
      <c r="N1146" s="11" t="s">
        <v>3510</v>
      </c>
      <c r="T1146" t="s">
        <v>1296</v>
      </c>
    </row>
    <row r="1147" spans="1:20">
      <c r="A1147" t="s">
        <v>3508</v>
      </c>
      <c r="B1147" t="s">
        <v>1291</v>
      </c>
      <c r="C1147" t="s">
        <v>74</v>
      </c>
      <c r="D1147" s="39" t="s">
        <v>1316</v>
      </c>
      <c r="E1147" s="11">
        <f t="shared" si="71"/>
        <v>3</v>
      </c>
      <c r="F1147" s="4">
        <f t="shared" si="72"/>
        <v>1995</v>
      </c>
      <c r="G1147" t="s">
        <v>21</v>
      </c>
      <c r="H1147" s="4" t="s">
        <v>2924</v>
      </c>
      <c r="I1147" s="4" t="str">
        <f t="shared" si="73"/>
        <v>k</v>
      </c>
      <c r="J1147" s="4">
        <v>35.5</v>
      </c>
      <c r="K1147" s="4" t="s">
        <v>309</v>
      </c>
      <c r="L1147" s="4">
        <v>0</v>
      </c>
      <c r="M1147" s="4" t="s">
        <v>2957</v>
      </c>
      <c r="N1147" s="11" t="s">
        <v>3510</v>
      </c>
      <c r="T1147" t="s">
        <v>1296</v>
      </c>
    </row>
    <row r="1148" spans="1:20">
      <c r="A1148" t="s">
        <v>3508</v>
      </c>
      <c r="B1148" t="s">
        <v>1291</v>
      </c>
      <c r="C1148" t="s">
        <v>74</v>
      </c>
      <c r="D1148" s="39" t="s">
        <v>1320</v>
      </c>
      <c r="E1148" s="11">
        <f t="shared" si="71"/>
        <v>3</v>
      </c>
      <c r="F1148" s="4">
        <f t="shared" si="72"/>
        <v>1996</v>
      </c>
      <c r="G1148" t="s">
        <v>21</v>
      </c>
      <c r="H1148" s="4" t="s">
        <v>597</v>
      </c>
      <c r="I1148" s="4" t="str">
        <f t="shared" si="73"/>
        <v>k</v>
      </c>
      <c r="J1148" s="4">
        <v>35.1</v>
      </c>
      <c r="K1148" s="4" t="s">
        <v>638</v>
      </c>
      <c r="L1148" s="4">
        <v>0</v>
      </c>
      <c r="M1148" s="4" t="s">
        <v>3514</v>
      </c>
      <c r="N1148" s="11" t="s">
        <v>3510</v>
      </c>
      <c r="R1148" t="s">
        <v>3515</v>
      </c>
      <c r="T1148" t="s">
        <v>1296</v>
      </c>
    </row>
    <row r="1149" spans="1:20">
      <c r="A1149" t="s">
        <v>3508</v>
      </c>
      <c r="B1149" t="s">
        <v>1291</v>
      </c>
      <c r="C1149" t="s">
        <v>74</v>
      </c>
      <c r="D1149" s="39" t="s">
        <v>1527</v>
      </c>
      <c r="E1149" s="11">
        <f t="shared" si="71"/>
        <v>3</v>
      </c>
      <c r="F1149" s="4">
        <f t="shared" si="72"/>
        <v>1998</v>
      </c>
      <c r="G1149" t="s">
        <v>21</v>
      </c>
      <c r="H1149" s="4" t="s">
        <v>1110</v>
      </c>
      <c r="I1149" s="4" t="str">
        <f t="shared" si="73"/>
        <v>k</v>
      </c>
      <c r="J1149" s="4">
        <v>36.5</v>
      </c>
      <c r="K1149" s="4" t="s">
        <v>332</v>
      </c>
      <c r="L1149" s="4">
        <v>0</v>
      </c>
      <c r="M1149" s="4" t="s">
        <v>3516</v>
      </c>
      <c r="N1149" s="11" t="s">
        <v>3510</v>
      </c>
      <c r="R1149" t="s">
        <v>439</v>
      </c>
      <c r="T1149" t="s">
        <v>1296</v>
      </c>
    </row>
    <row r="1150" spans="1:20">
      <c r="A1150" t="s">
        <v>3517</v>
      </c>
      <c r="B1150" t="s">
        <v>1291</v>
      </c>
      <c r="C1150" t="s">
        <v>20</v>
      </c>
      <c r="D1150" s="39" t="s">
        <v>1322</v>
      </c>
      <c r="E1150" s="11">
        <f t="shared" si="71"/>
        <v>3</v>
      </c>
      <c r="F1150" s="4">
        <f t="shared" si="72"/>
        <v>1998</v>
      </c>
      <c r="G1150" t="s">
        <v>25</v>
      </c>
      <c r="H1150" s="4">
        <v>13.5</v>
      </c>
      <c r="I1150" s="4" t="s">
        <v>35</v>
      </c>
      <c r="J1150" s="4">
        <v>31</v>
      </c>
      <c r="K1150" s="4" t="s">
        <v>298</v>
      </c>
      <c r="L1150" s="4">
        <v>0</v>
      </c>
      <c r="M1150" s="4" t="s">
        <v>3518</v>
      </c>
      <c r="N1150" s="11" t="s">
        <v>3519</v>
      </c>
      <c r="R1150" t="s">
        <v>1813</v>
      </c>
      <c r="T1150" t="s">
        <v>1296</v>
      </c>
    </row>
    <row r="1151" spans="1:20">
      <c r="A1151" t="s">
        <v>3517</v>
      </c>
      <c r="B1151" t="s">
        <v>1291</v>
      </c>
      <c r="C1151" t="s">
        <v>74</v>
      </c>
      <c r="D1151" s="39" t="s">
        <v>1647</v>
      </c>
      <c r="E1151" s="11">
        <f t="shared" si="71"/>
        <v>3</v>
      </c>
      <c r="F1151" s="4">
        <f t="shared" si="72"/>
        <v>2000</v>
      </c>
      <c r="G1151" t="s">
        <v>25</v>
      </c>
      <c r="H1151" s="4">
        <v>15.5</v>
      </c>
      <c r="I1151" s="4" t="s">
        <v>35</v>
      </c>
      <c r="J1151" s="4">
        <v>33.5</v>
      </c>
      <c r="K1151" s="4" t="s">
        <v>163</v>
      </c>
      <c r="L1151" s="4">
        <v>0</v>
      </c>
      <c r="M1151" s="4" t="s">
        <v>1406</v>
      </c>
      <c r="N1151" s="11" t="s">
        <v>3519</v>
      </c>
      <c r="R1151" t="s">
        <v>3520</v>
      </c>
      <c r="T1151" t="s">
        <v>1296</v>
      </c>
    </row>
    <row r="1152" spans="1:20">
      <c r="A1152" t="s">
        <v>3517</v>
      </c>
      <c r="B1152" t="s">
        <v>1291</v>
      </c>
      <c r="C1152" t="s">
        <v>74</v>
      </c>
      <c r="D1152" s="39" t="s">
        <v>1299</v>
      </c>
      <c r="E1152" s="11">
        <f t="shared" si="71"/>
        <v>5</v>
      </c>
      <c r="F1152" s="4">
        <f t="shared" si="72"/>
        <v>2001</v>
      </c>
      <c r="G1152" t="s">
        <v>25</v>
      </c>
      <c r="H1152" s="4">
        <v>16.7</v>
      </c>
      <c r="I1152" s="4" t="s">
        <v>35</v>
      </c>
      <c r="J1152" s="4">
        <v>34.700000000000003</v>
      </c>
      <c r="K1152" s="4" t="s">
        <v>218</v>
      </c>
      <c r="L1152" s="4">
        <v>0</v>
      </c>
      <c r="M1152" s="4" t="s">
        <v>3521</v>
      </c>
      <c r="N1152" s="11" t="s">
        <v>3519</v>
      </c>
      <c r="R1152" t="s">
        <v>439</v>
      </c>
      <c r="T1152" t="s">
        <v>1296</v>
      </c>
    </row>
    <row r="1153" spans="1:20">
      <c r="A1153" t="s">
        <v>3517</v>
      </c>
      <c r="B1153" t="s">
        <v>1291</v>
      </c>
      <c r="C1153" t="s">
        <v>74</v>
      </c>
      <c r="D1153" s="39" t="s">
        <v>1378</v>
      </c>
      <c r="E1153" s="11">
        <f t="shared" si="71"/>
        <v>5</v>
      </c>
      <c r="F1153" s="4">
        <f t="shared" si="72"/>
        <v>2002</v>
      </c>
      <c r="G1153" t="s">
        <v>25</v>
      </c>
      <c r="H1153" s="4">
        <v>17.7</v>
      </c>
      <c r="I1153" s="4" t="s">
        <v>35</v>
      </c>
      <c r="J1153" s="4">
        <v>36.5</v>
      </c>
      <c r="K1153" s="4" t="s">
        <v>2462</v>
      </c>
      <c r="L1153" s="4">
        <v>0</v>
      </c>
      <c r="M1153" s="4" t="s">
        <v>3522</v>
      </c>
      <c r="N1153" s="11" t="s">
        <v>3519</v>
      </c>
      <c r="R1153" t="s">
        <v>3523</v>
      </c>
      <c r="T1153" t="s">
        <v>1296</v>
      </c>
    </row>
    <row r="1154" spans="1:20">
      <c r="A1154" t="s">
        <v>3517</v>
      </c>
      <c r="B1154" t="s">
        <v>1291</v>
      </c>
      <c r="C1154" t="s">
        <v>74</v>
      </c>
      <c r="D1154" s="39" t="s">
        <v>1331</v>
      </c>
      <c r="E1154" s="11">
        <f t="shared" si="71"/>
        <v>5</v>
      </c>
      <c r="F1154" s="4">
        <f t="shared" si="72"/>
        <v>2003</v>
      </c>
      <c r="G1154" t="s">
        <v>25</v>
      </c>
      <c r="H1154" s="4">
        <v>18.7</v>
      </c>
      <c r="I1154" s="4" t="s">
        <v>35</v>
      </c>
      <c r="J1154" s="4">
        <v>39.5</v>
      </c>
      <c r="K1154" s="4" t="s">
        <v>1579</v>
      </c>
      <c r="L1154" s="4">
        <v>0</v>
      </c>
      <c r="M1154" s="4" t="s">
        <v>3524</v>
      </c>
      <c r="N1154" s="11" t="s">
        <v>3519</v>
      </c>
      <c r="R1154" t="s">
        <v>1334</v>
      </c>
      <c r="T1154" t="s">
        <v>1296</v>
      </c>
    </row>
    <row r="1155" spans="1:20">
      <c r="A1155" t="s">
        <v>3525</v>
      </c>
      <c r="B1155" t="s">
        <v>1291</v>
      </c>
      <c r="C1155" t="s">
        <v>20</v>
      </c>
      <c r="D1155" s="39" t="s">
        <v>3160</v>
      </c>
      <c r="E1155" s="11">
        <f t="shared" si="71"/>
        <v>7</v>
      </c>
      <c r="F1155" s="4">
        <f t="shared" si="72"/>
        <v>2001</v>
      </c>
      <c r="G1155" t="s">
        <v>21</v>
      </c>
      <c r="H1155" s="4">
        <v>14.8</v>
      </c>
      <c r="I1155" s="4" t="s">
        <v>35</v>
      </c>
      <c r="J1155" s="4">
        <v>29.6</v>
      </c>
      <c r="K1155" s="4" t="s">
        <v>1393</v>
      </c>
      <c r="L1155" s="4">
        <v>0</v>
      </c>
      <c r="N1155" s="11" t="s">
        <v>3526</v>
      </c>
      <c r="O1155" t="s">
        <v>3527</v>
      </c>
      <c r="R1155" t="s">
        <v>3528</v>
      </c>
      <c r="T1155" t="s">
        <v>1296</v>
      </c>
    </row>
    <row r="1156" spans="1:20">
      <c r="A1156" t="s">
        <v>3525</v>
      </c>
      <c r="B1156" t="s">
        <v>1291</v>
      </c>
      <c r="C1156" t="s">
        <v>74</v>
      </c>
      <c r="D1156" s="39" t="s">
        <v>2040</v>
      </c>
      <c r="E1156" s="11">
        <f t="shared" si="71"/>
        <v>5</v>
      </c>
      <c r="F1156" s="4">
        <f t="shared" si="72"/>
        <v>2003</v>
      </c>
      <c r="G1156" t="s">
        <v>21</v>
      </c>
      <c r="H1156" s="4">
        <v>16.7</v>
      </c>
      <c r="I1156" s="4" t="s">
        <v>35</v>
      </c>
      <c r="J1156" s="4">
        <v>30.2</v>
      </c>
      <c r="K1156" s="4" t="s">
        <v>1253</v>
      </c>
      <c r="L1156" s="4">
        <v>0</v>
      </c>
      <c r="M1156" s="4" t="s">
        <v>3529</v>
      </c>
      <c r="N1156" s="11" t="s">
        <v>3526</v>
      </c>
      <c r="O1156" t="s">
        <v>3527</v>
      </c>
      <c r="R1156" t="s">
        <v>3530</v>
      </c>
      <c r="T1156" t="s">
        <v>1296</v>
      </c>
    </row>
    <row r="1157" spans="1:20">
      <c r="A1157" t="s">
        <v>3525</v>
      </c>
      <c r="B1157" t="s">
        <v>1291</v>
      </c>
      <c r="C1157" t="s">
        <v>74</v>
      </c>
      <c r="D1157" s="39" t="s">
        <v>1335</v>
      </c>
      <c r="E1157" s="11">
        <f t="shared" si="71"/>
        <v>5</v>
      </c>
      <c r="F1157" s="4">
        <f t="shared" si="72"/>
        <v>2004</v>
      </c>
      <c r="G1157" t="s">
        <v>21</v>
      </c>
      <c r="H1157" s="4">
        <v>17.7</v>
      </c>
      <c r="I1157" s="4" t="s">
        <v>35</v>
      </c>
      <c r="J1157" s="4">
        <v>30</v>
      </c>
      <c r="K1157" s="4" t="s">
        <v>1279</v>
      </c>
      <c r="L1157" s="4">
        <v>0</v>
      </c>
      <c r="M1157" s="4" t="s">
        <v>2022</v>
      </c>
      <c r="N1157" s="11" t="s">
        <v>3526</v>
      </c>
      <c r="O1157" t="s">
        <v>3527</v>
      </c>
      <c r="R1157" t="s">
        <v>3531</v>
      </c>
      <c r="T1157" t="s">
        <v>1296</v>
      </c>
    </row>
    <row r="1158" spans="1:20">
      <c r="A1158" t="s">
        <v>3525</v>
      </c>
      <c r="B1158" t="s">
        <v>1291</v>
      </c>
      <c r="C1158" t="s">
        <v>74</v>
      </c>
      <c r="D1158" s="39" t="s">
        <v>1310</v>
      </c>
      <c r="E1158" s="11">
        <f t="shared" si="71"/>
        <v>5</v>
      </c>
      <c r="F1158" s="4">
        <f t="shared" si="72"/>
        <v>2005</v>
      </c>
      <c r="G1158" t="s">
        <v>21</v>
      </c>
      <c r="H1158" s="4">
        <v>18.7</v>
      </c>
      <c r="I1158" s="4" t="s">
        <v>35</v>
      </c>
      <c r="J1158" s="4">
        <v>30.3</v>
      </c>
      <c r="K1158" s="4" t="s">
        <v>230</v>
      </c>
      <c r="L1158" s="4">
        <v>0</v>
      </c>
      <c r="M1158" s="4" t="s">
        <v>2581</v>
      </c>
      <c r="N1158" s="11" t="s">
        <v>3526</v>
      </c>
      <c r="O1158" t="s">
        <v>3527</v>
      </c>
      <c r="R1158" t="s">
        <v>3532</v>
      </c>
      <c r="T1158" t="s">
        <v>1296</v>
      </c>
    </row>
    <row r="1159" spans="1:20">
      <c r="A1159" t="s">
        <v>3533</v>
      </c>
      <c r="B1159" t="s">
        <v>1291</v>
      </c>
      <c r="C1159" t="s">
        <v>20</v>
      </c>
      <c r="D1159" s="39" t="s">
        <v>1515</v>
      </c>
      <c r="E1159" s="11">
        <f t="shared" si="71"/>
        <v>5</v>
      </c>
      <c r="F1159" s="4">
        <f t="shared" si="72"/>
        <v>2019</v>
      </c>
      <c r="G1159" t="s">
        <v>103</v>
      </c>
      <c r="H1159" s="4" t="s">
        <v>1539</v>
      </c>
      <c r="I1159" s="4" t="str">
        <f>IF(ISBLANK(H1159), "", "k")</f>
        <v>k</v>
      </c>
      <c r="J1159" s="4">
        <v>13.4</v>
      </c>
      <c r="K1159" s="4" t="s">
        <v>3534</v>
      </c>
      <c r="L1159" s="4">
        <v>0</v>
      </c>
      <c r="M1159" s="4" t="s">
        <v>1446</v>
      </c>
      <c r="N1159" s="11" t="s">
        <v>3535</v>
      </c>
      <c r="R1159" t="s">
        <v>3536</v>
      </c>
      <c r="T1159" t="s">
        <v>1296</v>
      </c>
    </row>
    <row r="1160" spans="1:20">
      <c r="A1160" t="s">
        <v>3533</v>
      </c>
      <c r="B1160" t="s">
        <v>1291</v>
      </c>
      <c r="C1160" t="s">
        <v>74</v>
      </c>
      <c r="D1160" s="39" t="s">
        <v>1491</v>
      </c>
      <c r="E1160" s="11">
        <f t="shared" si="71"/>
        <v>4</v>
      </c>
      <c r="F1160" s="4">
        <f t="shared" si="72"/>
        <v>2024</v>
      </c>
      <c r="G1160" t="s">
        <v>25</v>
      </c>
      <c r="H1160" s="4" t="s">
        <v>482</v>
      </c>
      <c r="I1160" s="4" t="str">
        <f>IF(ISBLANK(H1160), "", "k")</f>
        <v>k</v>
      </c>
      <c r="J1160" s="4">
        <v>22</v>
      </c>
      <c r="K1160" s="4" t="s">
        <v>1861</v>
      </c>
      <c r="L1160" s="4">
        <v>0</v>
      </c>
      <c r="M1160" s="4" t="s">
        <v>1618</v>
      </c>
      <c r="N1160" s="11" t="s">
        <v>3535</v>
      </c>
      <c r="R1160" t="s">
        <v>3537</v>
      </c>
    </row>
    <row r="1161" spans="1:20">
      <c r="A1161" t="s">
        <v>3533</v>
      </c>
      <c r="B1161" s="4" t="s">
        <v>1291</v>
      </c>
      <c r="C1161" s="4" t="s">
        <v>74</v>
      </c>
      <c r="D1161" s="39" t="s">
        <v>1780</v>
      </c>
      <c r="E1161" s="11">
        <f t="shared" si="71"/>
        <v>4</v>
      </c>
      <c r="F1161" s="4">
        <f t="shared" si="72"/>
        <v>2026</v>
      </c>
      <c r="G1161" s="4" t="s">
        <v>25</v>
      </c>
      <c r="H1161" s="4">
        <v>8.6</v>
      </c>
      <c r="I1161" s="4" t="str">
        <f>IF(ISBLANK(H1161), "", "k")</f>
        <v>k</v>
      </c>
      <c r="J1161" s="4">
        <v>25.5</v>
      </c>
      <c r="K1161" s="4">
        <v>35</v>
      </c>
      <c r="L1161" s="4">
        <v>0</v>
      </c>
      <c r="M1161" s="4">
        <f>800-105</f>
        <v>695</v>
      </c>
      <c r="N1161" s="11" t="s">
        <v>3535</v>
      </c>
      <c r="R1161" s="4" t="s">
        <v>1481</v>
      </c>
    </row>
    <row r="1162" spans="1:20">
      <c r="A1162" t="s">
        <v>3538</v>
      </c>
      <c r="B1162" t="s">
        <v>1291</v>
      </c>
      <c r="C1162" t="s">
        <v>20</v>
      </c>
      <c r="D1162" s="39" t="s">
        <v>1494</v>
      </c>
      <c r="E1162" s="11">
        <f t="shared" si="71"/>
        <v>3</v>
      </c>
      <c r="F1162" s="4">
        <f t="shared" si="72"/>
        <v>1986</v>
      </c>
      <c r="G1162" t="s">
        <v>25</v>
      </c>
      <c r="H1162" s="4">
        <v>10.5</v>
      </c>
      <c r="I1162" s="4" t="s">
        <v>35</v>
      </c>
      <c r="J1162" s="4">
        <v>26.67</v>
      </c>
      <c r="K1162" s="4" t="s">
        <v>435</v>
      </c>
      <c r="L1162" s="4">
        <v>0</v>
      </c>
      <c r="M1162" s="4" t="s">
        <v>3539</v>
      </c>
      <c r="R1162" t="s">
        <v>2317</v>
      </c>
      <c r="T1162" t="s">
        <v>1296</v>
      </c>
    </row>
    <row r="1163" spans="1:20">
      <c r="A1163" t="s">
        <v>3538</v>
      </c>
      <c r="B1163" t="s">
        <v>1291</v>
      </c>
      <c r="C1163" t="s">
        <v>74</v>
      </c>
      <c r="D1163" s="39" t="s">
        <v>2002</v>
      </c>
      <c r="E1163" s="11">
        <f t="shared" si="71"/>
        <v>3</v>
      </c>
      <c r="F1163" s="4">
        <f t="shared" si="72"/>
        <v>1988</v>
      </c>
      <c r="G1163" t="s">
        <v>25</v>
      </c>
      <c r="H1163" s="4">
        <v>12.5</v>
      </c>
      <c r="I1163" s="4" t="s">
        <v>35</v>
      </c>
      <c r="J1163" s="4">
        <v>31.12</v>
      </c>
      <c r="K1163" s="4" t="s">
        <v>2589</v>
      </c>
      <c r="L1163" s="4">
        <v>0</v>
      </c>
      <c r="M1163" s="4" t="s">
        <v>1624</v>
      </c>
      <c r="R1163" t="s">
        <v>3540</v>
      </c>
      <c r="T1163" t="s">
        <v>1296</v>
      </c>
    </row>
    <row r="1164" spans="1:20">
      <c r="A1164" t="s">
        <v>3538</v>
      </c>
      <c r="B1164" t="s">
        <v>1291</v>
      </c>
      <c r="C1164" t="s">
        <v>74</v>
      </c>
      <c r="D1164" s="39" t="s">
        <v>1501</v>
      </c>
      <c r="E1164" s="11">
        <f t="shared" si="71"/>
        <v>3</v>
      </c>
      <c r="F1164" s="4">
        <f t="shared" si="72"/>
        <v>1990</v>
      </c>
      <c r="G1164" t="s">
        <v>25</v>
      </c>
      <c r="H1164" s="4">
        <v>14.5</v>
      </c>
      <c r="I1164" s="4" t="s">
        <v>35</v>
      </c>
      <c r="J1164" s="4">
        <v>34.29</v>
      </c>
      <c r="K1164" s="4" t="s">
        <v>3541</v>
      </c>
      <c r="L1164" s="4">
        <v>0</v>
      </c>
      <c r="M1164" s="4" t="s">
        <v>3542</v>
      </c>
      <c r="T1164" t="s">
        <v>1296</v>
      </c>
    </row>
    <row r="1165" spans="1:20">
      <c r="A1165" t="s">
        <v>3538</v>
      </c>
      <c r="B1165" t="s">
        <v>1291</v>
      </c>
      <c r="C1165" t="s">
        <v>74</v>
      </c>
      <c r="D1165" s="39" t="s">
        <v>2401</v>
      </c>
      <c r="E1165" s="11">
        <f t="shared" si="71"/>
        <v>3</v>
      </c>
      <c r="F1165" s="4">
        <f t="shared" si="72"/>
        <v>1992</v>
      </c>
      <c r="G1165" t="s">
        <v>25</v>
      </c>
      <c r="H1165" s="4">
        <v>15.5</v>
      </c>
      <c r="I1165" s="4" t="s">
        <v>35</v>
      </c>
      <c r="J1165" s="4">
        <v>34.29</v>
      </c>
      <c r="K1165" s="4" t="s">
        <v>2003</v>
      </c>
      <c r="L1165" s="4">
        <v>0</v>
      </c>
      <c r="M1165" s="4" t="s">
        <v>3543</v>
      </c>
      <c r="R1165" t="s">
        <v>3544</v>
      </c>
      <c r="T1165" t="s">
        <v>1296</v>
      </c>
    </row>
    <row r="1166" spans="1:20">
      <c r="A1166" t="s">
        <v>3538</v>
      </c>
      <c r="B1166" t="s">
        <v>1291</v>
      </c>
      <c r="C1166" t="s">
        <v>74</v>
      </c>
      <c r="D1166" s="39" t="s">
        <v>2313</v>
      </c>
      <c r="E1166" s="11">
        <f t="shared" si="71"/>
        <v>3</v>
      </c>
      <c r="F1166" s="4">
        <f t="shared" si="72"/>
        <v>1993</v>
      </c>
      <c r="G1166" t="s">
        <v>25</v>
      </c>
      <c r="H1166" s="4">
        <v>16.5</v>
      </c>
      <c r="I1166" s="4" t="s">
        <v>35</v>
      </c>
      <c r="J1166" s="4">
        <v>35.700000000000003</v>
      </c>
      <c r="K1166" s="4" t="s">
        <v>1579</v>
      </c>
      <c r="L1166" s="4">
        <v>0</v>
      </c>
      <c r="M1166" s="4" t="s">
        <v>3514</v>
      </c>
      <c r="R1166" t="s">
        <v>3545</v>
      </c>
      <c r="T1166" t="s">
        <v>1296</v>
      </c>
    </row>
    <row r="1167" spans="1:20">
      <c r="A1167" t="s">
        <v>3538</v>
      </c>
      <c r="B1167" t="s">
        <v>1291</v>
      </c>
      <c r="C1167" t="s">
        <v>74</v>
      </c>
      <c r="D1167" s="39" t="s">
        <v>1620</v>
      </c>
      <c r="E1167" s="11">
        <f t="shared" si="71"/>
        <v>3</v>
      </c>
      <c r="F1167" s="4">
        <f t="shared" si="72"/>
        <v>1994</v>
      </c>
      <c r="G1167" t="s">
        <v>25</v>
      </c>
      <c r="H1167" s="4">
        <v>17.5</v>
      </c>
      <c r="I1167" s="4" t="s">
        <v>35</v>
      </c>
      <c r="J1167" s="4">
        <v>35.799999999999997</v>
      </c>
      <c r="K1167" s="4" t="s">
        <v>1237</v>
      </c>
      <c r="L1167" s="4">
        <v>0</v>
      </c>
      <c r="M1167" s="4" t="s">
        <v>3546</v>
      </c>
      <c r="T1167" t="s">
        <v>1296</v>
      </c>
    </row>
    <row r="1168" spans="1:20">
      <c r="A1168" t="s">
        <v>3547</v>
      </c>
      <c r="B1168" t="s">
        <v>1291</v>
      </c>
      <c r="C1168" t="s">
        <v>20</v>
      </c>
      <c r="D1168" s="39" t="s">
        <v>2002</v>
      </c>
      <c r="E1168" s="11">
        <f t="shared" si="71"/>
        <v>3</v>
      </c>
      <c r="F1168" s="4">
        <f t="shared" si="72"/>
        <v>1988</v>
      </c>
      <c r="G1168" t="s">
        <v>25</v>
      </c>
      <c r="H1168" s="4">
        <v>12.5</v>
      </c>
      <c r="I1168" s="4" t="s">
        <v>35</v>
      </c>
      <c r="J1168" s="4">
        <v>30.48</v>
      </c>
      <c r="K1168" s="4" t="s">
        <v>1613</v>
      </c>
      <c r="L1168" s="4">
        <v>0</v>
      </c>
      <c r="M1168" s="4" t="s">
        <v>3150</v>
      </c>
      <c r="R1168" t="s">
        <v>3548</v>
      </c>
      <c r="T1168" t="s">
        <v>1296</v>
      </c>
    </row>
    <row r="1169" spans="1:20">
      <c r="A1169" t="s">
        <v>3547</v>
      </c>
      <c r="B1169" t="s">
        <v>1291</v>
      </c>
      <c r="C1169" t="s">
        <v>74</v>
      </c>
      <c r="D1169" s="39" t="s">
        <v>1501</v>
      </c>
      <c r="E1169" s="11">
        <f t="shared" si="71"/>
        <v>3</v>
      </c>
      <c r="F1169" s="4">
        <f t="shared" si="72"/>
        <v>1990</v>
      </c>
      <c r="G1169" t="s">
        <v>25</v>
      </c>
      <c r="H1169" s="4">
        <v>14.5</v>
      </c>
      <c r="I1169" s="4" t="s">
        <v>35</v>
      </c>
      <c r="J1169" s="4">
        <v>32.700000000000003</v>
      </c>
      <c r="K1169" s="4" t="s">
        <v>638</v>
      </c>
      <c r="L1169" s="4">
        <v>0</v>
      </c>
      <c r="M1169" s="4" t="s">
        <v>2248</v>
      </c>
      <c r="T1169" t="s">
        <v>1296</v>
      </c>
    </row>
    <row r="1170" spans="1:20">
      <c r="A1170" t="s">
        <v>3547</v>
      </c>
      <c r="B1170" t="s">
        <v>1291</v>
      </c>
      <c r="C1170" t="s">
        <v>74</v>
      </c>
      <c r="D1170" s="39" t="s">
        <v>2401</v>
      </c>
      <c r="E1170" s="11">
        <f t="shared" si="71"/>
        <v>3</v>
      </c>
      <c r="F1170" s="4">
        <f t="shared" si="72"/>
        <v>1992</v>
      </c>
      <c r="G1170" t="s">
        <v>25</v>
      </c>
      <c r="H1170" s="4">
        <v>16.5</v>
      </c>
      <c r="I1170" s="4" t="s">
        <v>35</v>
      </c>
      <c r="J1170" s="4">
        <v>35.56</v>
      </c>
      <c r="K1170" s="4" t="s">
        <v>2219</v>
      </c>
      <c r="L1170" s="4">
        <v>0</v>
      </c>
      <c r="M1170" s="4" t="s">
        <v>3549</v>
      </c>
      <c r="T1170" t="s">
        <v>1296</v>
      </c>
    </row>
    <row r="1171" spans="1:20">
      <c r="A1171" t="s">
        <v>3550</v>
      </c>
      <c r="B1171" t="s">
        <v>1291</v>
      </c>
      <c r="C1171" t="s">
        <v>20</v>
      </c>
      <c r="D1171" s="39" t="s">
        <v>1647</v>
      </c>
      <c r="E1171" s="11">
        <f t="shared" ref="E1171:E1234" si="74">MONTH(D1171)</f>
        <v>3</v>
      </c>
      <c r="F1171" s="4">
        <f t="shared" ref="F1171:F1234" si="75">YEAR(D1171)</f>
        <v>2000</v>
      </c>
      <c r="G1171" t="s">
        <v>21</v>
      </c>
      <c r="H1171" s="4">
        <v>19.5</v>
      </c>
      <c r="I1171" s="4" t="s">
        <v>35</v>
      </c>
      <c r="J1171" s="4">
        <v>30.5</v>
      </c>
      <c r="K1171" s="4" t="s">
        <v>426</v>
      </c>
      <c r="L1171" s="4">
        <v>0</v>
      </c>
      <c r="M1171" s="4" t="s">
        <v>1323</v>
      </c>
      <c r="N1171" s="11" t="s">
        <v>3551</v>
      </c>
      <c r="R1171" t="s">
        <v>3552</v>
      </c>
      <c r="T1171" t="s">
        <v>1296</v>
      </c>
    </row>
    <row r="1172" spans="1:20">
      <c r="A1172" t="s">
        <v>3550</v>
      </c>
      <c r="B1172" t="s">
        <v>1291</v>
      </c>
      <c r="C1172" t="s">
        <v>74</v>
      </c>
      <c r="D1172" s="39" t="s">
        <v>1299</v>
      </c>
      <c r="E1172" s="11">
        <f t="shared" si="74"/>
        <v>5</v>
      </c>
      <c r="F1172" s="4">
        <f t="shared" si="75"/>
        <v>2001</v>
      </c>
      <c r="G1172" t="s">
        <v>21</v>
      </c>
      <c r="H1172" s="4">
        <v>20.7</v>
      </c>
      <c r="I1172" s="4" t="s">
        <v>35</v>
      </c>
      <c r="J1172" s="4">
        <v>30.4</v>
      </c>
      <c r="K1172" s="4" t="s">
        <v>569</v>
      </c>
      <c r="L1172" s="4">
        <v>0</v>
      </c>
      <c r="M1172" s="4" t="s">
        <v>1528</v>
      </c>
      <c r="N1172" s="11" t="s">
        <v>3551</v>
      </c>
      <c r="R1172" t="s">
        <v>3553</v>
      </c>
      <c r="T1172" t="s">
        <v>1296</v>
      </c>
    </row>
    <row r="1173" spans="1:20">
      <c r="A1173" t="s">
        <v>3550</v>
      </c>
      <c r="B1173" t="s">
        <v>1291</v>
      </c>
      <c r="C1173" t="s">
        <v>74</v>
      </c>
      <c r="D1173" s="39" t="s">
        <v>1302</v>
      </c>
      <c r="E1173" s="11">
        <f t="shared" si="74"/>
        <v>5</v>
      </c>
      <c r="F1173" s="4">
        <f t="shared" si="75"/>
        <v>2002</v>
      </c>
      <c r="G1173" t="s">
        <v>21</v>
      </c>
      <c r="H1173" s="4">
        <v>21.7</v>
      </c>
      <c r="I1173" s="4" t="s">
        <v>35</v>
      </c>
      <c r="J1173" s="4">
        <v>29.7</v>
      </c>
      <c r="K1173" s="4" t="s">
        <v>256</v>
      </c>
      <c r="L1173" s="4">
        <v>0</v>
      </c>
      <c r="M1173" s="4" t="s">
        <v>3554</v>
      </c>
      <c r="N1173" s="11" t="s">
        <v>3551</v>
      </c>
      <c r="R1173" t="s">
        <v>3555</v>
      </c>
      <c r="T1173" t="s">
        <v>1296</v>
      </c>
    </row>
    <row r="1174" spans="1:20">
      <c r="A1174" t="s">
        <v>3556</v>
      </c>
      <c r="B1174" t="s">
        <v>1291</v>
      </c>
      <c r="C1174" t="s">
        <v>20</v>
      </c>
      <c r="D1174" s="39" t="s">
        <v>3160</v>
      </c>
      <c r="E1174" s="11">
        <f t="shared" si="74"/>
        <v>7</v>
      </c>
      <c r="F1174" s="4">
        <f t="shared" si="75"/>
        <v>2001</v>
      </c>
      <c r="G1174" t="s">
        <v>21</v>
      </c>
      <c r="H1174" s="4" t="s">
        <v>2328</v>
      </c>
      <c r="I1174" s="4" t="str">
        <f t="shared" ref="I1174:I1186" si="76">IF(ISBLANK(H1174), "", "k")</f>
        <v>k</v>
      </c>
      <c r="J1174" s="4">
        <v>11.6</v>
      </c>
      <c r="K1174" s="4" t="s">
        <v>3557</v>
      </c>
      <c r="L1174" s="4">
        <v>0</v>
      </c>
      <c r="R1174" t="s">
        <v>3558</v>
      </c>
      <c r="T1174" t="s">
        <v>1296</v>
      </c>
    </row>
    <row r="1175" spans="1:20">
      <c r="A1175" t="s">
        <v>3559</v>
      </c>
      <c r="B1175" t="s">
        <v>1291</v>
      </c>
      <c r="C1175" t="s">
        <v>20</v>
      </c>
      <c r="D1175" s="39" t="s">
        <v>2002</v>
      </c>
      <c r="E1175" s="11">
        <f t="shared" si="74"/>
        <v>3</v>
      </c>
      <c r="F1175" s="4">
        <f t="shared" si="75"/>
        <v>1988</v>
      </c>
      <c r="G1175" t="s">
        <v>21</v>
      </c>
      <c r="H1175" s="4" t="s">
        <v>1610</v>
      </c>
      <c r="I1175" s="4" t="str">
        <f t="shared" si="76"/>
        <v>k</v>
      </c>
      <c r="J1175" s="4">
        <v>21.91</v>
      </c>
      <c r="K1175" s="4" t="s">
        <v>1611</v>
      </c>
      <c r="L1175" s="4">
        <v>0</v>
      </c>
      <c r="M1175" s="4" t="s">
        <v>1476</v>
      </c>
      <c r="N1175" s="11" t="s">
        <v>3560</v>
      </c>
      <c r="T1175" t="s">
        <v>1296</v>
      </c>
    </row>
    <row r="1176" spans="1:20">
      <c r="A1176" t="s">
        <v>3559</v>
      </c>
      <c r="B1176" t="s">
        <v>1291</v>
      </c>
      <c r="C1176" t="s">
        <v>74</v>
      </c>
      <c r="D1176" s="39" t="s">
        <v>1501</v>
      </c>
      <c r="E1176" s="11">
        <f t="shared" si="74"/>
        <v>3</v>
      </c>
      <c r="F1176" s="4">
        <f t="shared" si="75"/>
        <v>1990</v>
      </c>
      <c r="G1176" t="s">
        <v>21</v>
      </c>
      <c r="H1176" s="4" t="s">
        <v>126</v>
      </c>
      <c r="I1176" s="4" t="str">
        <f t="shared" si="76"/>
        <v>k</v>
      </c>
      <c r="J1176" s="4">
        <v>27.31</v>
      </c>
      <c r="K1176" s="4" t="s">
        <v>3561</v>
      </c>
      <c r="L1176" s="4">
        <v>0</v>
      </c>
      <c r="M1176" s="4" t="s">
        <v>3562</v>
      </c>
      <c r="N1176" s="11" t="s">
        <v>3560</v>
      </c>
      <c r="T1176" t="s">
        <v>1296</v>
      </c>
    </row>
    <row r="1177" spans="1:20">
      <c r="A1177" t="s">
        <v>3559</v>
      </c>
      <c r="B1177" t="s">
        <v>1291</v>
      </c>
      <c r="C1177" t="s">
        <v>74</v>
      </c>
      <c r="D1177" s="39" t="s">
        <v>2309</v>
      </c>
      <c r="E1177" s="11">
        <f t="shared" si="74"/>
        <v>3</v>
      </c>
      <c r="F1177" s="4">
        <f t="shared" si="75"/>
        <v>1992</v>
      </c>
      <c r="G1177" t="s">
        <v>21</v>
      </c>
      <c r="H1177" s="4" t="s">
        <v>1376</v>
      </c>
      <c r="I1177" s="4" t="str">
        <f t="shared" si="76"/>
        <v>k</v>
      </c>
      <c r="J1177" s="4">
        <v>29.85</v>
      </c>
      <c r="K1177" s="4" t="s">
        <v>1292</v>
      </c>
      <c r="L1177" s="4">
        <v>0</v>
      </c>
      <c r="M1177" s="4" t="s">
        <v>2723</v>
      </c>
      <c r="N1177" s="11" t="s">
        <v>3560</v>
      </c>
      <c r="T1177" t="s">
        <v>1296</v>
      </c>
    </row>
    <row r="1178" spans="1:20">
      <c r="A1178" t="s">
        <v>3559</v>
      </c>
      <c r="B1178" t="s">
        <v>1291</v>
      </c>
      <c r="C1178" t="s">
        <v>74</v>
      </c>
      <c r="D1178" s="39" t="s">
        <v>2313</v>
      </c>
      <c r="E1178" s="11">
        <f t="shared" si="74"/>
        <v>3</v>
      </c>
      <c r="F1178" s="4">
        <f t="shared" si="75"/>
        <v>1993</v>
      </c>
      <c r="G1178" t="s">
        <v>21</v>
      </c>
      <c r="H1178" s="4" t="s">
        <v>1639</v>
      </c>
      <c r="I1178" s="4" t="str">
        <f t="shared" si="76"/>
        <v>k</v>
      </c>
      <c r="J1178" s="4">
        <v>32.700000000000003</v>
      </c>
      <c r="K1178" s="4" t="s">
        <v>3563</v>
      </c>
      <c r="L1178" s="4">
        <v>0</v>
      </c>
      <c r="M1178" s="4" t="s">
        <v>3564</v>
      </c>
      <c r="N1178" s="11" t="s">
        <v>3560</v>
      </c>
      <c r="T1178" t="s">
        <v>1296</v>
      </c>
    </row>
    <row r="1179" spans="1:20">
      <c r="A1179" t="s">
        <v>3559</v>
      </c>
      <c r="B1179" t="s">
        <v>1291</v>
      </c>
      <c r="C1179" t="s">
        <v>74</v>
      </c>
      <c r="D1179" s="39" t="s">
        <v>1708</v>
      </c>
      <c r="E1179" s="11">
        <f t="shared" si="74"/>
        <v>3</v>
      </c>
      <c r="F1179" s="4">
        <f t="shared" si="75"/>
        <v>1994</v>
      </c>
      <c r="G1179" t="s">
        <v>21</v>
      </c>
      <c r="H1179" s="4" t="s">
        <v>137</v>
      </c>
      <c r="I1179" s="4" t="str">
        <f t="shared" si="76"/>
        <v>k</v>
      </c>
      <c r="J1179" s="4">
        <v>33.6</v>
      </c>
      <c r="K1179" s="4" t="s">
        <v>429</v>
      </c>
      <c r="L1179" s="4">
        <v>0</v>
      </c>
      <c r="M1179" s="4" t="s">
        <v>3565</v>
      </c>
      <c r="N1179" s="11" t="s">
        <v>3560</v>
      </c>
      <c r="T1179" t="s">
        <v>1296</v>
      </c>
    </row>
    <row r="1180" spans="1:20">
      <c r="A1180" t="s">
        <v>3559</v>
      </c>
      <c r="B1180" t="s">
        <v>1291</v>
      </c>
      <c r="C1180" t="s">
        <v>74</v>
      </c>
      <c r="D1180" s="39" t="s">
        <v>1316</v>
      </c>
      <c r="E1180" s="11">
        <f t="shared" si="74"/>
        <v>3</v>
      </c>
      <c r="F1180" s="4">
        <f t="shared" si="75"/>
        <v>1995</v>
      </c>
      <c r="G1180" t="s">
        <v>21</v>
      </c>
      <c r="H1180" s="4" t="s">
        <v>2924</v>
      </c>
      <c r="I1180" s="4" t="str">
        <f t="shared" si="76"/>
        <v>k</v>
      </c>
      <c r="J1180" s="4">
        <v>36.5</v>
      </c>
      <c r="K1180" s="4" t="s">
        <v>1405</v>
      </c>
      <c r="L1180" s="4">
        <v>0</v>
      </c>
      <c r="M1180" s="4" t="s">
        <v>3566</v>
      </c>
      <c r="N1180" s="11" t="s">
        <v>3560</v>
      </c>
      <c r="T1180" t="s">
        <v>1296</v>
      </c>
    </row>
    <row r="1181" spans="1:20">
      <c r="A1181" t="s">
        <v>3559</v>
      </c>
      <c r="B1181" t="s">
        <v>1291</v>
      </c>
      <c r="C1181" t="s">
        <v>74</v>
      </c>
      <c r="D1181" s="39" t="s">
        <v>1416</v>
      </c>
      <c r="E1181" s="11">
        <f t="shared" si="74"/>
        <v>3</v>
      </c>
      <c r="F1181" s="4">
        <f t="shared" si="75"/>
        <v>1996</v>
      </c>
      <c r="G1181" t="s">
        <v>21</v>
      </c>
      <c r="H1181" s="4" t="s">
        <v>597</v>
      </c>
      <c r="I1181" s="4" t="str">
        <f t="shared" si="76"/>
        <v>k</v>
      </c>
      <c r="J1181" s="4">
        <v>36.799999999999997</v>
      </c>
      <c r="K1181" s="4" t="s">
        <v>1150</v>
      </c>
      <c r="L1181" s="4">
        <v>0</v>
      </c>
      <c r="M1181" s="4" t="s">
        <v>1329</v>
      </c>
      <c r="N1181" s="11" t="s">
        <v>3560</v>
      </c>
      <c r="R1181" t="s">
        <v>3567</v>
      </c>
      <c r="T1181" t="s">
        <v>1296</v>
      </c>
    </row>
    <row r="1182" spans="1:20">
      <c r="A1182" t="s">
        <v>3568</v>
      </c>
      <c r="B1182" t="s">
        <v>1291</v>
      </c>
      <c r="C1182" t="s">
        <v>20</v>
      </c>
      <c r="D1182" s="39" t="s">
        <v>1620</v>
      </c>
      <c r="E1182" s="11">
        <f t="shared" si="74"/>
        <v>3</v>
      </c>
      <c r="F1182" s="4">
        <f t="shared" si="75"/>
        <v>1994</v>
      </c>
      <c r="G1182" t="s">
        <v>25</v>
      </c>
      <c r="H1182" s="4" t="s">
        <v>1610</v>
      </c>
      <c r="I1182" s="4" t="str">
        <f t="shared" si="76"/>
        <v>k</v>
      </c>
      <c r="J1182" s="4">
        <v>23.8</v>
      </c>
      <c r="K1182" s="4" t="s">
        <v>1220</v>
      </c>
      <c r="L1182" s="4">
        <v>0</v>
      </c>
      <c r="M1182" s="4" t="s">
        <v>3214</v>
      </c>
      <c r="N1182" s="11" t="s">
        <v>3569</v>
      </c>
      <c r="R1182" t="s">
        <v>607</v>
      </c>
      <c r="T1182" t="s">
        <v>1296</v>
      </c>
    </row>
    <row r="1183" spans="1:20">
      <c r="A1183" t="s">
        <v>3568</v>
      </c>
      <c r="B1183" t="s">
        <v>1291</v>
      </c>
      <c r="C1183" t="s">
        <v>74</v>
      </c>
      <c r="D1183" s="39" t="s">
        <v>1316</v>
      </c>
      <c r="E1183" s="11">
        <f t="shared" si="74"/>
        <v>3</v>
      </c>
      <c r="F1183" s="4">
        <f t="shared" si="75"/>
        <v>1995</v>
      </c>
      <c r="G1183" t="s">
        <v>25</v>
      </c>
      <c r="H1183" s="4" t="s">
        <v>1635</v>
      </c>
      <c r="I1183" s="4" t="str">
        <f t="shared" si="76"/>
        <v>k</v>
      </c>
      <c r="J1183" s="4">
        <v>27.8</v>
      </c>
      <c r="K1183" s="4" t="s">
        <v>40</v>
      </c>
      <c r="L1183" s="4">
        <v>0</v>
      </c>
      <c r="M1183" s="4" t="s">
        <v>3570</v>
      </c>
      <c r="N1183" s="11" t="s">
        <v>3569</v>
      </c>
      <c r="R1183" t="s">
        <v>3571</v>
      </c>
      <c r="T1183" t="s">
        <v>1296</v>
      </c>
    </row>
    <row r="1184" spans="1:20">
      <c r="A1184" t="s">
        <v>3568</v>
      </c>
      <c r="B1184" t="s">
        <v>1291</v>
      </c>
      <c r="C1184" t="s">
        <v>74</v>
      </c>
      <c r="D1184" s="39" t="s">
        <v>1416</v>
      </c>
      <c r="E1184" s="11">
        <f t="shared" si="74"/>
        <v>3</v>
      </c>
      <c r="F1184" s="4">
        <f t="shared" si="75"/>
        <v>1996</v>
      </c>
      <c r="G1184" t="s">
        <v>25</v>
      </c>
      <c r="H1184" s="4" t="s">
        <v>126</v>
      </c>
      <c r="I1184" s="4" t="str">
        <f t="shared" si="76"/>
        <v>k</v>
      </c>
      <c r="J1184" s="4">
        <v>29.3</v>
      </c>
      <c r="K1184" s="4" t="s">
        <v>1253</v>
      </c>
      <c r="L1184" s="4">
        <v>0</v>
      </c>
      <c r="M1184" s="4" t="s">
        <v>1638</v>
      </c>
      <c r="N1184" s="11" t="s">
        <v>3569</v>
      </c>
      <c r="R1184" t="s">
        <v>439</v>
      </c>
      <c r="T1184" t="s">
        <v>1296</v>
      </c>
    </row>
    <row r="1185" spans="1:20">
      <c r="A1185" t="s">
        <v>3568</v>
      </c>
      <c r="B1185" t="s">
        <v>1291</v>
      </c>
      <c r="C1185" t="s">
        <v>74</v>
      </c>
      <c r="D1185" s="39" t="s">
        <v>1527</v>
      </c>
      <c r="E1185" s="11">
        <f t="shared" si="74"/>
        <v>3</v>
      </c>
      <c r="F1185" s="4">
        <f t="shared" si="75"/>
        <v>1998</v>
      </c>
      <c r="G1185" t="s">
        <v>25</v>
      </c>
      <c r="H1185" s="4" t="s">
        <v>1376</v>
      </c>
      <c r="I1185" s="4" t="str">
        <f t="shared" si="76"/>
        <v>k</v>
      </c>
      <c r="J1185" s="4">
        <v>34.5</v>
      </c>
      <c r="K1185" s="4" t="s">
        <v>1579</v>
      </c>
      <c r="L1185" s="4">
        <v>0</v>
      </c>
      <c r="M1185" s="4" t="s">
        <v>3514</v>
      </c>
      <c r="N1185" s="11" t="s">
        <v>3569</v>
      </c>
      <c r="R1185" t="s">
        <v>439</v>
      </c>
      <c r="T1185" t="s">
        <v>1296</v>
      </c>
    </row>
    <row r="1186" spans="1:20">
      <c r="A1186" t="s">
        <v>3568</v>
      </c>
      <c r="B1186" t="s">
        <v>1291</v>
      </c>
      <c r="C1186" t="s">
        <v>74</v>
      </c>
      <c r="D1186" s="39" t="s">
        <v>1647</v>
      </c>
      <c r="E1186" s="11">
        <f t="shared" si="74"/>
        <v>3</v>
      </c>
      <c r="F1186" s="4">
        <f t="shared" si="75"/>
        <v>2000</v>
      </c>
      <c r="G1186" t="s">
        <v>25</v>
      </c>
      <c r="H1186" s="4" t="s">
        <v>137</v>
      </c>
      <c r="I1186" s="4" t="str">
        <f t="shared" si="76"/>
        <v>k</v>
      </c>
      <c r="J1186" s="4">
        <v>39.5</v>
      </c>
      <c r="K1186" s="4" t="s">
        <v>468</v>
      </c>
      <c r="L1186" s="4">
        <v>0</v>
      </c>
      <c r="M1186" s="4" t="s">
        <v>3572</v>
      </c>
      <c r="N1186" s="11" t="s">
        <v>3569</v>
      </c>
      <c r="R1186" t="s">
        <v>439</v>
      </c>
      <c r="T1186" t="s">
        <v>1296</v>
      </c>
    </row>
    <row r="1187" spans="1:20">
      <c r="A1187" t="s">
        <v>3573</v>
      </c>
      <c r="B1187" t="s">
        <v>1291</v>
      </c>
      <c r="C1187" t="s">
        <v>20</v>
      </c>
      <c r="D1187" s="39" t="s">
        <v>1708</v>
      </c>
      <c r="E1187" s="11">
        <f t="shared" si="74"/>
        <v>3</v>
      </c>
      <c r="F1187" s="4">
        <f t="shared" si="75"/>
        <v>1994</v>
      </c>
      <c r="G1187" t="s">
        <v>25</v>
      </c>
      <c r="H1187" s="4">
        <v>11.5</v>
      </c>
      <c r="I1187" s="4" t="s">
        <v>35</v>
      </c>
      <c r="J1187" s="4">
        <v>28.5</v>
      </c>
      <c r="K1187" s="4" t="s">
        <v>49</v>
      </c>
      <c r="L1187" s="4">
        <v>0</v>
      </c>
      <c r="M1187" s="4" t="s">
        <v>3574</v>
      </c>
      <c r="R1187" t="s">
        <v>1725</v>
      </c>
      <c r="T1187" t="s">
        <v>1296</v>
      </c>
    </row>
    <row r="1188" spans="1:20">
      <c r="A1188" s="2" t="s">
        <v>3575</v>
      </c>
      <c r="B1188" s="2" t="s">
        <v>1291</v>
      </c>
      <c r="C1188" s="2" t="s">
        <v>74</v>
      </c>
      <c r="D1188" s="38" t="s">
        <v>1322</v>
      </c>
      <c r="E1188" s="14">
        <f t="shared" si="74"/>
        <v>3</v>
      </c>
      <c r="F1188" s="24">
        <f t="shared" si="75"/>
        <v>1998</v>
      </c>
      <c r="G1188" s="2" t="s">
        <v>25</v>
      </c>
      <c r="H1188" s="24">
        <v>8.5</v>
      </c>
      <c r="I1188" s="24" t="s">
        <v>35</v>
      </c>
      <c r="J1188" s="24">
        <v>24.4</v>
      </c>
      <c r="K1188" s="24" t="s">
        <v>461</v>
      </c>
      <c r="L1188" s="4">
        <v>0</v>
      </c>
      <c r="M1188" s="24" t="s">
        <v>1987</v>
      </c>
      <c r="N1188" s="14" t="s">
        <v>3576</v>
      </c>
      <c r="O1188" s="2"/>
      <c r="P1188" s="2"/>
      <c r="Q1188" s="2"/>
      <c r="R1188" s="2" t="s">
        <v>3577</v>
      </c>
      <c r="S1188" s="2"/>
      <c r="T1188" s="2" t="s">
        <v>1296</v>
      </c>
    </row>
    <row r="1189" spans="1:20">
      <c r="A1189" t="s">
        <v>3575</v>
      </c>
      <c r="B1189" t="s">
        <v>1291</v>
      </c>
      <c r="C1189" t="s">
        <v>74</v>
      </c>
      <c r="D1189" s="39" t="s">
        <v>1647</v>
      </c>
      <c r="E1189" s="11">
        <f t="shared" si="74"/>
        <v>3</v>
      </c>
      <c r="F1189" s="4">
        <f t="shared" si="75"/>
        <v>2000</v>
      </c>
      <c r="G1189" t="s">
        <v>25</v>
      </c>
      <c r="H1189" s="4">
        <v>10.5</v>
      </c>
      <c r="I1189" s="4" t="s">
        <v>35</v>
      </c>
      <c r="J1189" s="4">
        <v>29.5</v>
      </c>
      <c r="K1189" s="4" t="s">
        <v>854</v>
      </c>
      <c r="L1189" s="4">
        <v>0</v>
      </c>
      <c r="M1189" s="4" t="s">
        <v>2291</v>
      </c>
      <c r="N1189" s="11" t="s">
        <v>3576</v>
      </c>
      <c r="R1189" t="s">
        <v>439</v>
      </c>
      <c r="T1189" t="s">
        <v>1296</v>
      </c>
    </row>
    <row r="1190" spans="1:20" s="2" customFormat="1">
      <c r="A1190" t="s">
        <v>3575</v>
      </c>
      <c r="B1190" t="s">
        <v>1291</v>
      </c>
      <c r="C1190" t="s">
        <v>74</v>
      </c>
      <c r="D1190" s="39" t="s">
        <v>1418</v>
      </c>
      <c r="E1190" s="11">
        <f t="shared" si="74"/>
        <v>5</v>
      </c>
      <c r="F1190" s="4">
        <f t="shared" si="75"/>
        <v>2001</v>
      </c>
      <c r="G1190" t="s">
        <v>25</v>
      </c>
      <c r="H1190" s="4">
        <v>11.7</v>
      </c>
      <c r="I1190" s="4" t="s">
        <v>35</v>
      </c>
      <c r="J1190" s="4">
        <v>30</v>
      </c>
      <c r="K1190" s="4" t="s">
        <v>1115</v>
      </c>
      <c r="L1190" s="4">
        <v>0</v>
      </c>
      <c r="M1190" s="4" t="s">
        <v>3578</v>
      </c>
      <c r="N1190" s="11" t="s">
        <v>3576</v>
      </c>
      <c r="O1190"/>
      <c r="P1190"/>
      <c r="Q1190"/>
      <c r="R1190" t="s">
        <v>89</v>
      </c>
      <c r="S1190"/>
      <c r="T1190" t="s">
        <v>1296</v>
      </c>
    </row>
    <row r="1191" spans="1:20">
      <c r="A1191" t="s">
        <v>3575</v>
      </c>
      <c r="B1191" t="s">
        <v>1291</v>
      </c>
      <c r="C1191" t="s">
        <v>74</v>
      </c>
      <c r="D1191" s="39" t="s">
        <v>1302</v>
      </c>
      <c r="E1191" s="11">
        <f t="shared" si="74"/>
        <v>5</v>
      </c>
      <c r="F1191" s="4">
        <f t="shared" si="75"/>
        <v>2002</v>
      </c>
      <c r="G1191" t="s">
        <v>25</v>
      </c>
      <c r="H1191" s="4">
        <v>12.7</v>
      </c>
      <c r="I1191" s="4" t="s">
        <v>35</v>
      </c>
      <c r="J1191" s="4">
        <v>33</v>
      </c>
      <c r="K1191" s="4" t="s">
        <v>1814</v>
      </c>
      <c r="L1191" s="4">
        <v>0</v>
      </c>
      <c r="M1191" s="4" t="s">
        <v>3518</v>
      </c>
      <c r="N1191" s="11" t="s">
        <v>3576</v>
      </c>
      <c r="R1191" t="s">
        <v>1630</v>
      </c>
      <c r="T1191" t="s">
        <v>1296</v>
      </c>
    </row>
    <row r="1192" spans="1:20">
      <c r="A1192" t="s">
        <v>3575</v>
      </c>
      <c r="B1192" t="s">
        <v>1291</v>
      </c>
      <c r="C1192" t="s">
        <v>74</v>
      </c>
      <c r="D1192" s="39" t="s">
        <v>1305</v>
      </c>
      <c r="E1192" s="11">
        <f t="shared" si="74"/>
        <v>5</v>
      </c>
      <c r="F1192" s="4">
        <f t="shared" si="75"/>
        <v>2003</v>
      </c>
      <c r="G1192" t="s">
        <v>25</v>
      </c>
      <c r="H1192" s="4">
        <v>13.7</v>
      </c>
      <c r="I1192" s="4" t="s">
        <v>35</v>
      </c>
      <c r="J1192" s="4">
        <v>35.799999999999997</v>
      </c>
      <c r="K1192" s="4" t="s">
        <v>209</v>
      </c>
      <c r="L1192" s="4">
        <v>0</v>
      </c>
      <c r="M1192" s="4" t="s">
        <v>3579</v>
      </c>
      <c r="N1192" s="11" t="s">
        <v>3576</v>
      </c>
      <c r="R1192" t="s">
        <v>1334</v>
      </c>
      <c r="T1192" t="s">
        <v>1296</v>
      </c>
    </row>
    <row r="1193" spans="1:20">
      <c r="A1193" t="s">
        <v>3575</v>
      </c>
      <c r="B1193" t="s">
        <v>1291</v>
      </c>
      <c r="C1193" t="s">
        <v>74</v>
      </c>
      <c r="D1193" s="39" t="s">
        <v>1380</v>
      </c>
      <c r="E1193" s="11">
        <f t="shared" si="74"/>
        <v>5</v>
      </c>
      <c r="F1193" s="4">
        <f t="shared" si="75"/>
        <v>2004</v>
      </c>
      <c r="G1193" t="s">
        <v>25</v>
      </c>
      <c r="H1193" s="4">
        <v>14.7</v>
      </c>
      <c r="I1193" s="4" t="s">
        <v>35</v>
      </c>
      <c r="J1193" s="4">
        <v>36.700000000000003</v>
      </c>
      <c r="K1193" s="4" t="s">
        <v>166</v>
      </c>
      <c r="L1193" s="4">
        <v>0</v>
      </c>
      <c r="M1193" s="4" t="s">
        <v>2996</v>
      </c>
      <c r="N1193" s="11" t="s">
        <v>3576</v>
      </c>
      <c r="R1193" t="s">
        <v>3580</v>
      </c>
      <c r="T1193" t="s">
        <v>1296</v>
      </c>
    </row>
    <row r="1194" spans="1:20">
      <c r="A1194" t="s">
        <v>3575</v>
      </c>
      <c r="B1194" t="s">
        <v>1291</v>
      </c>
      <c r="C1194" t="s">
        <v>74</v>
      </c>
      <c r="D1194" s="39" t="s">
        <v>44</v>
      </c>
      <c r="E1194" s="11">
        <f t="shared" si="74"/>
        <v>5</v>
      </c>
      <c r="F1194" s="4">
        <f t="shared" si="75"/>
        <v>2005</v>
      </c>
      <c r="G1194" t="s">
        <v>25</v>
      </c>
      <c r="H1194" s="4">
        <v>15.7</v>
      </c>
      <c r="I1194" s="4" t="s">
        <v>35</v>
      </c>
      <c r="J1194" s="4">
        <v>37.1</v>
      </c>
      <c r="K1194" s="4" t="s">
        <v>2550</v>
      </c>
      <c r="L1194" s="4">
        <v>0</v>
      </c>
      <c r="M1194" s="4" t="s">
        <v>3581</v>
      </c>
      <c r="N1194" s="11" t="s">
        <v>3576</v>
      </c>
      <c r="R1194" t="s">
        <v>3582</v>
      </c>
      <c r="T1194" t="s">
        <v>1296</v>
      </c>
    </row>
    <row r="1195" spans="1:20">
      <c r="A1195" t="s">
        <v>3575</v>
      </c>
      <c r="B1195" t="s">
        <v>1291</v>
      </c>
      <c r="C1195" t="s">
        <v>74</v>
      </c>
      <c r="D1195" s="39" t="s">
        <v>1429</v>
      </c>
      <c r="E1195" s="11">
        <f t="shared" si="74"/>
        <v>3</v>
      </c>
      <c r="F1195" s="4">
        <f t="shared" si="75"/>
        <v>2008</v>
      </c>
      <c r="G1195" t="s">
        <v>25</v>
      </c>
      <c r="H1195" s="4">
        <v>18.5</v>
      </c>
      <c r="I1195" s="4" t="s">
        <v>35</v>
      </c>
      <c r="J1195" s="4">
        <v>38.5</v>
      </c>
      <c r="K1195" s="4" t="s">
        <v>1397</v>
      </c>
      <c r="L1195" s="4">
        <v>0</v>
      </c>
      <c r="M1195" s="4" t="s">
        <v>3583</v>
      </c>
      <c r="N1195" s="11" t="s">
        <v>3576</v>
      </c>
      <c r="R1195" t="s">
        <v>3584</v>
      </c>
      <c r="T1195" t="s">
        <v>1296</v>
      </c>
    </row>
    <row r="1196" spans="1:20">
      <c r="A1196" t="s">
        <v>3575</v>
      </c>
      <c r="B1196" t="s">
        <v>1291</v>
      </c>
      <c r="C1196" t="s">
        <v>74</v>
      </c>
      <c r="D1196" s="39" t="s">
        <v>1556</v>
      </c>
      <c r="E1196" s="11">
        <f t="shared" si="74"/>
        <v>5</v>
      </c>
      <c r="F1196" s="4">
        <f t="shared" si="75"/>
        <v>2010</v>
      </c>
      <c r="G1196" t="s">
        <v>25</v>
      </c>
      <c r="H1196" s="4">
        <v>20.7</v>
      </c>
      <c r="I1196" s="4" t="s">
        <v>35</v>
      </c>
      <c r="J1196" s="4">
        <v>39.200000000000003</v>
      </c>
      <c r="K1196" s="4" t="s">
        <v>256</v>
      </c>
      <c r="L1196" s="4">
        <v>0</v>
      </c>
      <c r="M1196" s="4" t="s">
        <v>3585</v>
      </c>
      <c r="N1196" s="11" t="s">
        <v>3576</v>
      </c>
      <c r="R1196" t="s">
        <v>3586</v>
      </c>
      <c r="T1196" t="s">
        <v>1296</v>
      </c>
    </row>
    <row r="1197" spans="1:20">
      <c r="A1197" t="s">
        <v>3575</v>
      </c>
      <c r="B1197" t="s">
        <v>1291</v>
      </c>
      <c r="C1197" t="s">
        <v>74</v>
      </c>
      <c r="D1197" s="39" t="s">
        <v>1396</v>
      </c>
      <c r="E1197" s="11">
        <f t="shared" si="74"/>
        <v>5</v>
      </c>
      <c r="F1197" s="4">
        <f t="shared" si="75"/>
        <v>2011</v>
      </c>
      <c r="G1197" t="s">
        <v>25</v>
      </c>
      <c r="H1197" s="4">
        <v>21.7</v>
      </c>
      <c r="I1197" s="4" t="s">
        <v>35</v>
      </c>
      <c r="J1197" s="4">
        <v>39.200000000000003</v>
      </c>
      <c r="K1197" s="4" t="s">
        <v>1393</v>
      </c>
      <c r="L1197" s="4">
        <v>0</v>
      </c>
      <c r="M1197" s="4" t="s">
        <v>3587</v>
      </c>
      <c r="N1197" s="11" t="s">
        <v>3576</v>
      </c>
      <c r="R1197" t="s">
        <v>3588</v>
      </c>
      <c r="T1197" t="s">
        <v>1296</v>
      </c>
    </row>
    <row r="1198" spans="1:20">
      <c r="A1198" t="s">
        <v>3589</v>
      </c>
      <c r="B1198" t="s">
        <v>1291</v>
      </c>
      <c r="C1198" t="s">
        <v>20</v>
      </c>
      <c r="D1198" s="39" t="s">
        <v>2289</v>
      </c>
      <c r="E1198" s="11">
        <f t="shared" si="74"/>
        <v>6</v>
      </c>
      <c r="F1198" s="4">
        <f t="shared" si="75"/>
        <v>2001</v>
      </c>
      <c r="G1198" t="s">
        <v>21</v>
      </c>
      <c r="H1198" s="4">
        <v>11.8</v>
      </c>
      <c r="I1198" s="4" t="s">
        <v>1214</v>
      </c>
      <c r="J1198" s="4">
        <v>27.2</v>
      </c>
      <c r="K1198" s="4" t="s">
        <v>49</v>
      </c>
      <c r="L1198" s="4">
        <v>0</v>
      </c>
      <c r="N1198" s="11" t="s">
        <v>3590</v>
      </c>
      <c r="R1198" t="s">
        <v>3591</v>
      </c>
      <c r="T1198" t="s">
        <v>1296</v>
      </c>
    </row>
    <row r="1199" spans="1:20">
      <c r="A1199" t="s">
        <v>3589</v>
      </c>
      <c r="B1199" t="s">
        <v>1291</v>
      </c>
      <c r="C1199" t="s">
        <v>74</v>
      </c>
      <c r="D1199" s="39" t="s">
        <v>1335</v>
      </c>
      <c r="E1199" s="11">
        <f t="shared" si="74"/>
        <v>5</v>
      </c>
      <c r="F1199" s="4">
        <f t="shared" si="75"/>
        <v>2004</v>
      </c>
      <c r="G1199" t="s">
        <v>21</v>
      </c>
      <c r="I1199" s="4" t="str">
        <f>IF(ISBLANK(H1199), "", "k")</f>
        <v/>
      </c>
      <c r="J1199" s="4">
        <v>26.5</v>
      </c>
      <c r="K1199" s="4" t="s">
        <v>154</v>
      </c>
      <c r="L1199" s="4">
        <v>0</v>
      </c>
      <c r="M1199" s="4" t="s">
        <v>1873</v>
      </c>
      <c r="N1199" s="11" t="s">
        <v>3590</v>
      </c>
      <c r="R1199" t="s">
        <v>3592</v>
      </c>
      <c r="T1199" t="s">
        <v>1296</v>
      </c>
    </row>
    <row r="1200" spans="1:20">
      <c r="A1200" t="s">
        <v>3589</v>
      </c>
      <c r="B1200" t="s">
        <v>1291</v>
      </c>
      <c r="C1200" t="s">
        <v>74</v>
      </c>
      <c r="D1200" s="39" t="s">
        <v>1310</v>
      </c>
      <c r="E1200" s="11">
        <f t="shared" si="74"/>
        <v>5</v>
      </c>
      <c r="F1200" s="4">
        <f t="shared" si="75"/>
        <v>2005</v>
      </c>
      <c r="G1200" t="s">
        <v>21</v>
      </c>
      <c r="I1200" s="4" t="str">
        <f>IF(ISBLANK(H1200), "", "k")</f>
        <v/>
      </c>
      <c r="J1200" s="4">
        <v>27.2</v>
      </c>
      <c r="K1200" s="4" t="s">
        <v>58</v>
      </c>
      <c r="L1200" s="4">
        <v>0</v>
      </c>
      <c r="M1200" s="4" t="s">
        <v>2773</v>
      </c>
      <c r="N1200" s="11" t="s">
        <v>3590</v>
      </c>
      <c r="R1200" t="s">
        <v>3593</v>
      </c>
      <c r="T1200" t="s">
        <v>1296</v>
      </c>
    </row>
    <row r="1201" spans="1:20">
      <c r="A1201" t="s">
        <v>3589</v>
      </c>
      <c r="B1201" t="s">
        <v>1291</v>
      </c>
      <c r="C1201" t="s">
        <v>74</v>
      </c>
      <c r="D1201" s="39" t="s">
        <v>1429</v>
      </c>
      <c r="E1201" s="11">
        <f t="shared" si="74"/>
        <v>3</v>
      </c>
      <c r="F1201" s="4">
        <f t="shared" si="75"/>
        <v>2008</v>
      </c>
      <c r="G1201" t="s">
        <v>21</v>
      </c>
      <c r="I1201" s="4" t="str">
        <f>IF(ISBLANK(H1201), "", "k")</f>
        <v/>
      </c>
      <c r="J1201" s="4">
        <v>28.9</v>
      </c>
      <c r="K1201" s="4" t="s">
        <v>674</v>
      </c>
      <c r="L1201" s="4">
        <v>0</v>
      </c>
      <c r="M1201" s="4" t="s">
        <v>2025</v>
      </c>
      <c r="N1201" s="11" t="s">
        <v>3590</v>
      </c>
      <c r="R1201" t="s">
        <v>3584</v>
      </c>
      <c r="T1201" t="s">
        <v>1296</v>
      </c>
    </row>
    <row r="1202" spans="1:20">
      <c r="A1202" t="s">
        <v>3589</v>
      </c>
      <c r="B1202" t="s">
        <v>1291</v>
      </c>
      <c r="C1202" t="s">
        <v>74</v>
      </c>
      <c r="D1202" s="39" t="s">
        <v>1663</v>
      </c>
      <c r="E1202" s="11">
        <f t="shared" si="74"/>
        <v>5</v>
      </c>
      <c r="F1202" s="4">
        <f t="shared" si="75"/>
        <v>2009</v>
      </c>
      <c r="G1202" t="s">
        <v>21</v>
      </c>
      <c r="I1202" s="4" t="str">
        <f>IF(ISBLANK(H1202), "", "k")</f>
        <v/>
      </c>
      <c r="J1202" s="4">
        <v>29.2</v>
      </c>
      <c r="K1202" s="4" t="s">
        <v>577</v>
      </c>
      <c r="L1202" s="4">
        <v>0</v>
      </c>
      <c r="M1202" s="4" t="s">
        <v>1650</v>
      </c>
      <c r="N1202" s="11" t="s">
        <v>3590</v>
      </c>
      <c r="R1202" t="s">
        <v>1662</v>
      </c>
      <c r="T1202" t="s">
        <v>1296</v>
      </c>
    </row>
    <row r="1203" spans="1:20">
      <c r="A1203" t="s">
        <v>3589</v>
      </c>
      <c r="B1203" t="s">
        <v>1291</v>
      </c>
      <c r="C1203" t="s">
        <v>74</v>
      </c>
      <c r="D1203" s="39" t="s">
        <v>1396</v>
      </c>
      <c r="E1203" s="11">
        <f t="shared" si="74"/>
        <v>5</v>
      </c>
      <c r="F1203" s="4">
        <f t="shared" si="75"/>
        <v>2011</v>
      </c>
      <c r="G1203" t="s">
        <v>21</v>
      </c>
      <c r="I1203" s="4" t="str">
        <f>IF(ISBLANK(H1203), "", "k")</f>
        <v/>
      </c>
      <c r="J1203" s="4">
        <v>31</v>
      </c>
      <c r="K1203" s="4" t="s">
        <v>3225</v>
      </c>
      <c r="L1203" s="4">
        <v>0</v>
      </c>
      <c r="M1203" s="4" t="s">
        <v>3594</v>
      </c>
      <c r="N1203" s="11" t="s">
        <v>3590</v>
      </c>
      <c r="R1203" t="s">
        <v>1762</v>
      </c>
      <c r="T1203" t="s">
        <v>1296</v>
      </c>
    </row>
    <row r="1204" spans="1:20">
      <c r="A1204" t="s">
        <v>3595</v>
      </c>
      <c r="B1204" t="s">
        <v>1291</v>
      </c>
      <c r="C1204" t="s">
        <v>20</v>
      </c>
      <c r="D1204" s="39" t="s">
        <v>2002</v>
      </c>
      <c r="E1204" s="11">
        <f t="shared" si="74"/>
        <v>3</v>
      </c>
      <c r="F1204" s="4">
        <f t="shared" si="75"/>
        <v>1988</v>
      </c>
      <c r="G1204" t="s">
        <v>21</v>
      </c>
      <c r="H1204" s="4">
        <v>11.5</v>
      </c>
      <c r="I1204" s="4" t="s">
        <v>35</v>
      </c>
      <c r="J1204" s="4">
        <v>25.72</v>
      </c>
      <c r="K1204" s="4" t="s">
        <v>3049</v>
      </c>
      <c r="L1204" s="4">
        <v>0</v>
      </c>
      <c r="M1204" s="4" t="s">
        <v>1671</v>
      </c>
      <c r="R1204" t="s">
        <v>3596</v>
      </c>
      <c r="T1204" t="s">
        <v>1296</v>
      </c>
    </row>
    <row r="1205" spans="1:20">
      <c r="A1205" t="s">
        <v>3595</v>
      </c>
      <c r="B1205" t="s">
        <v>1291</v>
      </c>
      <c r="C1205" t="s">
        <v>74</v>
      </c>
      <c r="D1205" s="39" t="s">
        <v>1501</v>
      </c>
      <c r="E1205" s="11">
        <f t="shared" si="74"/>
        <v>3</v>
      </c>
      <c r="F1205" s="4">
        <f t="shared" si="75"/>
        <v>1990</v>
      </c>
      <c r="G1205" t="s">
        <v>21</v>
      </c>
      <c r="H1205" s="4">
        <v>13.5</v>
      </c>
      <c r="I1205" s="4" t="s">
        <v>35</v>
      </c>
      <c r="J1205" s="4">
        <v>28.58</v>
      </c>
      <c r="K1205" s="4" t="s">
        <v>3597</v>
      </c>
      <c r="L1205" s="4">
        <v>0</v>
      </c>
      <c r="M1205" s="4" t="s">
        <v>1659</v>
      </c>
      <c r="R1205" t="s">
        <v>3598</v>
      </c>
      <c r="T1205" t="s">
        <v>1296</v>
      </c>
    </row>
    <row r="1206" spans="1:20">
      <c r="A1206" t="s">
        <v>3595</v>
      </c>
      <c r="B1206" t="s">
        <v>1291</v>
      </c>
      <c r="C1206" t="s">
        <v>74</v>
      </c>
      <c r="D1206" s="39" t="s">
        <v>2309</v>
      </c>
      <c r="E1206" s="11">
        <f t="shared" si="74"/>
        <v>3</v>
      </c>
      <c r="F1206" s="4">
        <f t="shared" si="75"/>
        <v>1992</v>
      </c>
      <c r="G1206" t="s">
        <v>21</v>
      </c>
      <c r="H1206" s="4">
        <v>15.5</v>
      </c>
      <c r="I1206" s="4" t="s">
        <v>35</v>
      </c>
      <c r="J1206" s="4">
        <v>30.16</v>
      </c>
      <c r="K1206" s="4" t="s">
        <v>3561</v>
      </c>
      <c r="L1206" s="4">
        <v>0</v>
      </c>
      <c r="M1206" s="4" t="s">
        <v>2524</v>
      </c>
      <c r="T1206" t="s">
        <v>1296</v>
      </c>
    </row>
    <row r="1207" spans="1:20">
      <c r="A1207" t="s">
        <v>3595</v>
      </c>
      <c r="B1207" t="s">
        <v>1291</v>
      </c>
      <c r="C1207" t="s">
        <v>74</v>
      </c>
      <c r="D1207" s="39" t="s">
        <v>2313</v>
      </c>
      <c r="E1207" s="11">
        <f t="shared" si="74"/>
        <v>3</v>
      </c>
      <c r="F1207" s="4">
        <f t="shared" si="75"/>
        <v>1993</v>
      </c>
      <c r="G1207" t="s">
        <v>21</v>
      </c>
      <c r="H1207" s="4">
        <v>16.5</v>
      </c>
      <c r="I1207" s="4" t="s">
        <v>35</v>
      </c>
      <c r="J1207" s="4">
        <v>31.3</v>
      </c>
      <c r="K1207" s="4" t="s">
        <v>227</v>
      </c>
      <c r="L1207" s="4">
        <v>0</v>
      </c>
      <c r="M1207" s="4" t="s">
        <v>3027</v>
      </c>
      <c r="R1207" t="s">
        <v>3599</v>
      </c>
      <c r="T1207" t="s">
        <v>1296</v>
      </c>
    </row>
    <row r="1208" spans="1:20">
      <c r="A1208" t="s">
        <v>3595</v>
      </c>
      <c r="B1208" t="s">
        <v>1291</v>
      </c>
      <c r="C1208" t="s">
        <v>74</v>
      </c>
      <c r="D1208" s="39" t="s">
        <v>1620</v>
      </c>
      <c r="E1208" s="11">
        <f t="shared" si="74"/>
        <v>3</v>
      </c>
      <c r="F1208" s="4">
        <f t="shared" si="75"/>
        <v>1994</v>
      </c>
      <c r="G1208" t="s">
        <v>21</v>
      </c>
      <c r="H1208" s="4">
        <v>17.5</v>
      </c>
      <c r="I1208" s="4" t="s">
        <v>35</v>
      </c>
      <c r="J1208" s="4">
        <v>32</v>
      </c>
      <c r="K1208" s="4" t="s">
        <v>309</v>
      </c>
      <c r="L1208" s="4">
        <v>0</v>
      </c>
      <c r="M1208" s="4" t="s">
        <v>3600</v>
      </c>
      <c r="T1208" t="s">
        <v>1296</v>
      </c>
    </row>
    <row r="1209" spans="1:20">
      <c r="A1209" t="s">
        <v>3595</v>
      </c>
      <c r="B1209" t="s">
        <v>1291</v>
      </c>
      <c r="C1209" t="s">
        <v>74</v>
      </c>
      <c r="D1209" s="39" t="s">
        <v>1524</v>
      </c>
      <c r="E1209" s="11">
        <f t="shared" si="74"/>
        <v>3</v>
      </c>
      <c r="F1209" s="4">
        <f t="shared" si="75"/>
        <v>1995</v>
      </c>
      <c r="G1209" t="s">
        <v>21</v>
      </c>
      <c r="H1209" s="4">
        <v>18.5</v>
      </c>
      <c r="I1209" s="4" t="s">
        <v>35</v>
      </c>
      <c r="J1209" s="4">
        <v>33</v>
      </c>
      <c r="K1209" s="4" t="s">
        <v>338</v>
      </c>
      <c r="L1209" s="4">
        <v>0</v>
      </c>
      <c r="M1209" s="4" t="s">
        <v>3184</v>
      </c>
      <c r="R1209" t="s">
        <v>2649</v>
      </c>
      <c r="T1209" t="s">
        <v>1296</v>
      </c>
    </row>
    <row r="1210" spans="1:20">
      <c r="A1210" t="s">
        <v>3595</v>
      </c>
      <c r="B1210" t="s">
        <v>1291</v>
      </c>
      <c r="C1210" t="s">
        <v>74</v>
      </c>
      <c r="D1210" s="39" t="s">
        <v>1320</v>
      </c>
      <c r="E1210" s="11">
        <f t="shared" si="74"/>
        <v>3</v>
      </c>
      <c r="F1210" s="4">
        <f t="shared" si="75"/>
        <v>1996</v>
      </c>
      <c r="G1210" t="s">
        <v>21</v>
      </c>
      <c r="H1210" s="4">
        <v>19.5</v>
      </c>
      <c r="I1210" s="4" t="s">
        <v>35</v>
      </c>
      <c r="J1210" s="4">
        <v>32.700000000000003</v>
      </c>
      <c r="K1210" s="4" t="s">
        <v>95</v>
      </c>
      <c r="L1210" s="4">
        <v>0</v>
      </c>
      <c r="M1210" s="4" t="s">
        <v>3513</v>
      </c>
      <c r="R1210" t="s">
        <v>585</v>
      </c>
      <c r="T1210" t="s">
        <v>1296</v>
      </c>
    </row>
    <row r="1211" spans="1:20">
      <c r="A1211" t="s">
        <v>3601</v>
      </c>
      <c r="B1211" t="s">
        <v>1291</v>
      </c>
      <c r="C1211" t="s">
        <v>20</v>
      </c>
      <c r="D1211" s="39" t="s">
        <v>1322</v>
      </c>
      <c r="E1211" s="11">
        <f t="shared" si="74"/>
        <v>3</v>
      </c>
      <c r="F1211" s="4">
        <f t="shared" si="75"/>
        <v>1998</v>
      </c>
      <c r="G1211" t="s">
        <v>25</v>
      </c>
      <c r="H1211" s="4" t="s">
        <v>149</v>
      </c>
      <c r="I1211" s="4" t="str">
        <f t="shared" ref="I1211:I1236" si="77">IF(ISBLANK(H1211), "", "k")</f>
        <v>k</v>
      </c>
      <c r="J1211" s="4">
        <v>20</v>
      </c>
      <c r="K1211" s="4" t="s">
        <v>362</v>
      </c>
      <c r="L1211" s="4">
        <v>0</v>
      </c>
      <c r="M1211" s="4" t="s">
        <v>1357</v>
      </c>
      <c r="N1211" s="11" t="s">
        <v>3602</v>
      </c>
      <c r="R1211" t="s">
        <v>607</v>
      </c>
      <c r="T1211" t="s">
        <v>1296</v>
      </c>
    </row>
    <row r="1212" spans="1:20">
      <c r="A1212" t="s">
        <v>3601</v>
      </c>
      <c r="B1212" t="s">
        <v>1291</v>
      </c>
      <c r="C1212" t="s">
        <v>74</v>
      </c>
      <c r="D1212" s="39" t="s">
        <v>1647</v>
      </c>
      <c r="E1212" s="11">
        <f t="shared" si="74"/>
        <v>3</v>
      </c>
      <c r="F1212" s="4">
        <f t="shared" si="75"/>
        <v>2000</v>
      </c>
      <c r="G1212" t="s">
        <v>25</v>
      </c>
      <c r="H1212" s="4" t="s">
        <v>1610</v>
      </c>
      <c r="I1212" s="4" t="str">
        <f t="shared" si="77"/>
        <v>k</v>
      </c>
      <c r="J1212" s="4">
        <v>24</v>
      </c>
      <c r="K1212" s="4" t="s">
        <v>919</v>
      </c>
      <c r="L1212" s="4">
        <v>0</v>
      </c>
      <c r="M1212" s="4" t="s">
        <v>2443</v>
      </c>
      <c r="N1212" s="11" t="s">
        <v>3602</v>
      </c>
      <c r="R1212" t="s">
        <v>585</v>
      </c>
      <c r="T1212" t="s">
        <v>1296</v>
      </c>
    </row>
    <row r="1213" spans="1:20">
      <c r="A1213" t="s">
        <v>3601</v>
      </c>
      <c r="B1213" t="s">
        <v>1291</v>
      </c>
      <c r="C1213" t="s">
        <v>74</v>
      </c>
      <c r="D1213" s="39" t="s">
        <v>1418</v>
      </c>
      <c r="E1213" s="11">
        <f t="shared" si="74"/>
        <v>5</v>
      </c>
      <c r="F1213" s="4">
        <f t="shared" si="75"/>
        <v>2001</v>
      </c>
      <c r="G1213" t="s">
        <v>25</v>
      </c>
      <c r="H1213" s="4" t="s">
        <v>57</v>
      </c>
      <c r="I1213" s="4" t="str">
        <f t="shared" si="77"/>
        <v>k</v>
      </c>
      <c r="J1213" s="4">
        <v>26.4</v>
      </c>
      <c r="K1213" s="4" t="s">
        <v>203</v>
      </c>
      <c r="L1213" s="4">
        <v>0</v>
      </c>
      <c r="M1213" s="4" t="s">
        <v>1532</v>
      </c>
      <c r="N1213" s="11" t="s">
        <v>3602</v>
      </c>
      <c r="R1213" t="s">
        <v>585</v>
      </c>
      <c r="T1213" t="s">
        <v>1296</v>
      </c>
    </row>
    <row r="1214" spans="1:20">
      <c r="A1214" t="s">
        <v>3601</v>
      </c>
      <c r="B1214" t="s">
        <v>1291</v>
      </c>
      <c r="C1214" t="s">
        <v>74</v>
      </c>
      <c r="D1214" s="39" t="s">
        <v>1302</v>
      </c>
      <c r="E1214" s="11">
        <f t="shared" si="74"/>
        <v>5</v>
      </c>
      <c r="F1214" s="4">
        <f t="shared" si="75"/>
        <v>2002</v>
      </c>
      <c r="G1214" t="s">
        <v>25</v>
      </c>
      <c r="H1214" s="4" t="s">
        <v>477</v>
      </c>
      <c r="I1214" s="4" t="str">
        <f t="shared" si="77"/>
        <v>k</v>
      </c>
      <c r="J1214" s="4">
        <v>28.2</v>
      </c>
      <c r="K1214" s="4" t="s">
        <v>1121</v>
      </c>
      <c r="L1214" s="4">
        <v>0</v>
      </c>
      <c r="M1214" s="4" t="s">
        <v>1734</v>
      </c>
      <c r="N1214" s="11" t="s">
        <v>3602</v>
      </c>
      <c r="R1214" t="s">
        <v>3603</v>
      </c>
      <c r="T1214" t="s">
        <v>1296</v>
      </c>
    </row>
    <row r="1215" spans="1:20">
      <c r="A1215" t="s">
        <v>3601</v>
      </c>
      <c r="B1215" t="s">
        <v>1291</v>
      </c>
      <c r="C1215" t="s">
        <v>74</v>
      </c>
      <c r="D1215" s="39" t="s">
        <v>1305</v>
      </c>
      <c r="E1215" s="11">
        <f t="shared" si="74"/>
        <v>5</v>
      </c>
      <c r="F1215" s="4">
        <f t="shared" si="75"/>
        <v>2003</v>
      </c>
      <c r="G1215" t="s">
        <v>25</v>
      </c>
      <c r="H1215" s="4" t="s">
        <v>496</v>
      </c>
      <c r="I1215" s="4" t="str">
        <f t="shared" si="77"/>
        <v>k</v>
      </c>
      <c r="J1215" s="4">
        <v>31.6</v>
      </c>
      <c r="K1215" s="4" t="s">
        <v>309</v>
      </c>
      <c r="L1215" s="4">
        <v>0</v>
      </c>
      <c r="M1215" s="4" t="s">
        <v>3604</v>
      </c>
      <c r="N1215" s="11" t="s">
        <v>3602</v>
      </c>
      <c r="R1215" t="s">
        <v>1334</v>
      </c>
      <c r="T1215" t="s">
        <v>1296</v>
      </c>
    </row>
    <row r="1216" spans="1:20">
      <c r="A1216" t="s">
        <v>3601</v>
      </c>
      <c r="B1216" t="s">
        <v>1291</v>
      </c>
      <c r="C1216" t="s">
        <v>74</v>
      </c>
      <c r="D1216" s="39" t="s">
        <v>1335</v>
      </c>
      <c r="E1216" s="11">
        <f t="shared" si="74"/>
        <v>5</v>
      </c>
      <c r="F1216" s="4">
        <f t="shared" si="75"/>
        <v>2004</v>
      </c>
      <c r="G1216" t="s">
        <v>25</v>
      </c>
      <c r="H1216" s="4" t="s">
        <v>410</v>
      </c>
      <c r="I1216" s="4" t="str">
        <f t="shared" si="77"/>
        <v>k</v>
      </c>
      <c r="J1216" s="4">
        <v>34.5</v>
      </c>
      <c r="K1216" s="4" t="s">
        <v>447</v>
      </c>
      <c r="L1216" s="4">
        <v>0</v>
      </c>
      <c r="M1216" s="4" t="s">
        <v>3241</v>
      </c>
      <c r="N1216" s="11" t="s">
        <v>3602</v>
      </c>
      <c r="R1216" t="s">
        <v>1309</v>
      </c>
      <c r="T1216" t="s">
        <v>1296</v>
      </c>
    </row>
    <row r="1217" spans="1:20">
      <c r="A1217" t="s">
        <v>3601</v>
      </c>
      <c r="B1217" t="s">
        <v>1291</v>
      </c>
      <c r="C1217" t="s">
        <v>74</v>
      </c>
      <c r="D1217" s="39" t="s">
        <v>1310</v>
      </c>
      <c r="E1217" s="11">
        <f t="shared" si="74"/>
        <v>5</v>
      </c>
      <c r="F1217" s="4">
        <f t="shared" si="75"/>
        <v>2005</v>
      </c>
      <c r="G1217" t="s">
        <v>25</v>
      </c>
      <c r="H1217" s="4" t="s">
        <v>717</v>
      </c>
      <c r="I1217" s="4" t="str">
        <f t="shared" si="77"/>
        <v>k</v>
      </c>
      <c r="J1217" s="4">
        <v>36</v>
      </c>
      <c r="K1217" s="4" t="s">
        <v>2550</v>
      </c>
      <c r="L1217" s="4">
        <v>0</v>
      </c>
      <c r="M1217" s="4" t="s">
        <v>3605</v>
      </c>
      <c r="N1217" s="11" t="s">
        <v>3602</v>
      </c>
      <c r="R1217" t="s">
        <v>3606</v>
      </c>
      <c r="T1217" t="s">
        <v>1296</v>
      </c>
    </row>
    <row r="1218" spans="1:20">
      <c r="A1218" t="s">
        <v>3601</v>
      </c>
      <c r="B1218" t="s">
        <v>1291</v>
      </c>
      <c r="C1218" t="s">
        <v>74</v>
      </c>
      <c r="D1218" s="39" t="s">
        <v>3093</v>
      </c>
      <c r="E1218" s="11">
        <f t="shared" si="74"/>
        <v>3</v>
      </c>
      <c r="F1218" s="4">
        <f t="shared" si="75"/>
        <v>2006</v>
      </c>
      <c r="G1218" t="s">
        <v>25</v>
      </c>
      <c r="H1218" s="4" t="s">
        <v>137</v>
      </c>
      <c r="I1218" s="4" t="str">
        <f t="shared" si="77"/>
        <v>k</v>
      </c>
      <c r="L1218" s="4">
        <v>0</v>
      </c>
      <c r="N1218" s="11" t="s">
        <v>3602</v>
      </c>
      <c r="R1218" t="s">
        <v>3607</v>
      </c>
      <c r="T1218" t="s">
        <v>1296</v>
      </c>
    </row>
    <row r="1219" spans="1:20">
      <c r="A1219" t="s">
        <v>3601</v>
      </c>
      <c r="B1219" t="s">
        <v>1291</v>
      </c>
      <c r="C1219" t="s">
        <v>74</v>
      </c>
      <c r="D1219" s="39" t="s">
        <v>2126</v>
      </c>
      <c r="E1219" s="11">
        <f t="shared" si="74"/>
        <v>5</v>
      </c>
      <c r="F1219" s="4">
        <f t="shared" si="75"/>
        <v>2008</v>
      </c>
      <c r="G1219" t="s">
        <v>25</v>
      </c>
      <c r="H1219" s="4" t="s">
        <v>977</v>
      </c>
      <c r="I1219" s="4" t="str">
        <f t="shared" si="77"/>
        <v>k</v>
      </c>
      <c r="J1219" s="4">
        <v>38.5</v>
      </c>
      <c r="K1219" s="4" t="s">
        <v>3608</v>
      </c>
      <c r="L1219" s="4">
        <v>0</v>
      </c>
      <c r="M1219" s="4" t="s">
        <v>3609</v>
      </c>
      <c r="N1219" s="11" t="s">
        <v>3602</v>
      </c>
      <c r="R1219" t="s">
        <v>3610</v>
      </c>
      <c r="T1219" t="s">
        <v>1296</v>
      </c>
    </row>
    <row r="1220" spans="1:20">
      <c r="A1220" t="s">
        <v>3601</v>
      </c>
      <c r="B1220" t="s">
        <v>1291</v>
      </c>
      <c r="C1220" t="s">
        <v>74</v>
      </c>
      <c r="D1220" s="39" t="s">
        <v>1663</v>
      </c>
      <c r="E1220" s="11">
        <f t="shared" si="74"/>
        <v>5</v>
      </c>
      <c r="F1220" s="4">
        <f t="shared" si="75"/>
        <v>2009</v>
      </c>
      <c r="G1220" t="s">
        <v>25</v>
      </c>
      <c r="H1220" s="4" t="s">
        <v>893</v>
      </c>
      <c r="I1220" s="4" t="str">
        <f t="shared" si="77"/>
        <v>k</v>
      </c>
      <c r="J1220" s="4">
        <v>38.299999999999997</v>
      </c>
      <c r="K1220" s="4" t="s">
        <v>888</v>
      </c>
      <c r="L1220" s="4">
        <v>0</v>
      </c>
      <c r="M1220" s="4" t="s">
        <v>3516</v>
      </c>
      <c r="N1220" s="11" t="s">
        <v>3602</v>
      </c>
      <c r="R1220" t="s">
        <v>3098</v>
      </c>
      <c r="T1220" t="s">
        <v>1296</v>
      </c>
    </row>
    <row r="1221" spans="1:20">
      <c r="A1221" t="s">
        <v>3601</v>
      </c>
      <c r="B1221" t="s">
        <v>1291</v>
      </c>
      <c r="C1221" t="s">
        <v>74</v>
      </c>
      <c r="D1221" s="39" t="s">
        <v>1863</v>
      </c>
      <c r="E1221" s="11">
        <f t="shared" si="74"/>
        <v>4</v>
      </c>
      <c r="F1221" s="4">
        <f t="shared" si="75"/>
        <v>2010</v>
      </c>
      <c r="G1221" t="s">
        <v>25</v>
      </c>
      <c r="H1221" s="4" t="s">
        <v>1110</v>
      </c>
      <c r="I1221" s="4" t="str">
        <f t="shared" si="77"/>
        <v>k</v>
      </c>
      <c r="J1221" s="4">
        <v>37.1</v>
      </c>
      <c r="K1221" s="4" t="s">
        <v>429</v>
      </c>
      <c r="L1221" s="4">
        <v>0</v>
      </c>
      <c r="M1221" s="4" t="s">
        <v>3611</v>
      </c>
      <c r="N1221" s="11" t="s">
        <v>3602</v>
      </c>
      <c r="R1221" t="s">
        <v>3612</v>
      </c>
      <c r="T1221" t="s">
        <v>1296</v>
      </c>
    </row>
    <row r="1222" spans="1:20">
      <c r="A1222" t="s">
        <v>3601</v>
      </c>
      <c r="B1222" t="s">
        <v>1291</v>
      </c>
      <c r="C1222" t="s">
        <v>74</v>
      </c>
      <c r="D1222" s="39" t="s">
        <v>1556</v>
      </c>
      <c r="E1222" s="11">
        <f t="shared" si="74"/>
        <v>5</v>
      </c>
      <c r="F1222" s="4">
        <f t="shared" si="75"/>
        <v>2010</v>
      </c>
      <c r="G1222" t="s">
        <v>25</v>
      </c>
      <c r="H1222" s="4" t="s">
        <v>1038</v>
      </c>
      <c r="I1222" s="4" t="str">
        <f t="shared" si="77"/>
        <v>k</v>
      </c>
      <c r="J1222" s="4">
        <v>39.1</v>
      </c>
      <c r="K1222" s="4" t="s">
        <v>3613</v>
      </c>
      <c r="L1222" s="4">
        <v>0</v>
      </c>
      <c r="M1222" s="4" t="s">
        <v>3614</v>
      </c>
      <c r="N1222" s="11" t="s">
        <v>3602</v>
      </c>
      <c r="R1222" t="s">
        <v>3615</v>
      </c>
      <c r="T1222" t="s">
        <v>1296</v>
      </c>
    </row>
    <row r="1223" spans="1:20">
      <c r="A1223" t="s">
        <v>3601</v>
      </c>
      <c r="B1223" t="s">
        <v>1291</v>
      </c>
      <c r="C1223" t="s">
        <v>74</v>
      </c>
      <c r="D1223" s="39" t="s">
        <v>2199</v>
      </c>
      <c r="E1223" s="11">
        <f t="shared" si="74"/>
        <v>5</v>
      </c>
      <c r="F1223" s="4">
        <f t="shared" si="75"/>
        <v>2011</v>
      </c>
      <c r="G1223" t="s">
        <v>25</v>
      </c>
      <c r="H1223" s="4" t="s">
        <v>1046</v>
      </c>
      <c r="I1223" s="4" t="str">
        <f t="shared" si="77"/>
        <v>k</v>
      </c>
      <c r="J1223" s="4">
        <v>39.299999999999997</v>
      </c>
      <c r="K1223" s="4" t="s">
        <v>466</v>
      </c>
      <c r="L1223" s="4">
        <v>0</v>
      </c>
      <c r="M1223" s="4" t="s">
        <v>3616</v>
      </c>
      <c r="N1223" s="11" t="s">
        <v>3602</v>
      </c>
      <c r="R1223" t="s">
        <v>3617</v>
      </c>
      <c r="T1223" t="s">
        <v>1296</v>
      </c>
    </row>
    <row r="1224" spans="1:20">
      <c r="A1224" t="s">
        <v>3618</v>
      </c>
      <c r="B1224" t="s">
        <v>1291</v>
      </c>
      <c r="C1224" t="s">
        <v>20</v>
      </c>
      <c r="D1224" s="39" t="s">
        <v>2289</v>
      </c>
      <c r="E1224" s="11">
        <f t="shared" si="74"/>
        <v>6</v>
      </c>
      <c r="F1224" s="4">
        <f t="shared" si="75"/>
        <v>2001</v>
      </c>
      <c r="G1224" t="s">
        <v>21</v>
      </c>
      <c r="H1224" s="4" t="s">
        <v>1693</v>
      </c>
      <c r="I1224" s="4" t="str">
        <f t="shared" si="77"/>
        <v>k</v>
      </c>
      <c r="J1224" s="4">
        <v>19</v>
      </c>
      <c r="K1224" s="4" t="s">
        <v>3619</v>
      </c>
      <c r="L1224" s="4">
        <v>0</v>
      </c>
      <c r="N1224" s="11" t="s">
        <v>3620</v>
      </c>
      <c r="R1224" t="s">
        <v>2048</v>
      </c>
      <c r="T1224" t="s">
        <v>1296</v>
      </c>
    </row>
    <row r="1225" spans="1:20">
      <c r="A1225" t="s">
        <v>3618</v>
      </c>
      <c r="B1225" t="s">
        <v>1291</v>
      </c>
      <c r="C1225" t="s">
        <v>74</v>
      </c>
      <c r="D1225" s="39" t="s">
        <v>3251</v>
      </c>
      <c r="E1225" s="11">
        <f t="shared" si="74"/>
        <v>7</v>
      </c>
      <c r="F1225" s="4">
        <f t="shared" si="75"/>
        <v>2002</v>
      </c>
      <c r="G1225" t="s">
        <v>21</v>
      </c>
      <c r="H1225" s="4" t="s">
        <v>189</v>
      </c>
      <c r="I1225" s="4" t="str">
        <f t="shared" si="77"/>
        <v>k</v>
      </c>
      <c r="J1225" s="4">
        <v>19.2</v>
      </c>
      <c r="K1225" s="4" t="s">
        <v>1818</v>
      </c>
      <c r="L1225" s="4">
        <v>0</v>
      </c>
      <c r="M1225" s="4" t="s">
        <v>1546</v>
      </c>
      <c r="N1225" s="11" t="s">
        <v>3620</v>
      </c>
      <c r="R1225" t="s">
        <v>2901</v>
      </c>
      <c r="T1225" t="s">
        <v>1296</v>
      </c>
    </row>
    <row r="1226" spans="1:20">
      <c r="A1226" t="s">
        <v>3618</v>
      </c>
      <c r="B1226" t="s">
        <v>1291</v>
      </c>
      <c r="C1226" t="s">
        <v>74</v>
      </c>
      <c r="D1226" s="39" t="s">
        <v>1388</v>
      </c>
      <c r="E1226" s="11">
        <f t="shared" si="74"/>
        <v>5</v>
      </c>
      <c r="F1226" s="4">
        <f t="shared" si="75"/>
        <v>2009</v>
      </c>
      <c r="G1226" t="s">
        <v>21</v>
      </c>
      <c r="H1226" s="4" t="s">
        <v>141</v>
      </c>
      <c r="I1226" s="4" t="str">
        <f t="shared" si="77"/>
        <v>k</v>
      </c>
      <c r="J1226" s="4">
        <v>23.3</v>
      </c>
      <c r="K1226" s="4" t="s">
        <v>831</v>
      </c>
      <c r="L1226" s="4">
        <v>0</v>
      </c>
      <c r="M1226" s="4" t="s">
        <v>1803</v>
      </c>
      <c r="N1226" s="11" t="s">
        <v>3620</v>
      </c>
      <c r="R1226" t="s">
        <v>3621</v>
      </c>
      <c r="T1226" t="s">
        <v>1296</v>
      </c>
    </row>
    <row r="1227" spans="1:20">
      <c r="A1227" t="s">
        <v>3618</v>
      </c>
      <c r="B1227" t="s">
        <v>1291</v>
      </c>
      <c r="C1227" t="s">
        <v>74</v>
      </c>
      <c r="D1227" s="39" t="s">
        <v>1556</v>
      </c>
      <c r="E1227" s="11">
        <f t="shared" si="74"/>
        <v>5</v>
      </c>
      <c r="F1227" s="4">
        <f t="shared" si="75"/>
        <v>2010</v>
      </c>
      <c r="G1227" t="s">
        <v>21</v>
      </c>
      <c r="H1227" s="4" t="s">
        <v>609</v>
      </c>
      <c r="I1227" s="4" t="str">
        <f t="shared" si="77"/>
        <v>k</v>
      </c>
      <c r="J1227" s="4">
        <v>24.6</v>
      </c>
      <c r="K1227" s="4" t="s">
        <v>591</v>
      </c>
      <c r="L1227" s="4">
        <v>0</v>
      </c>
      <c r="M1227" s="4" t="s">
        <v>3622</v>
      </c>
      <c r="N1227" s="11" t="s">
        <v>3620</v>
      </c>
      <c r="R1227" t="s">
        <v>3623</v>
      </c>
      <c r="T1227" t="s">
        <v>1296</v>
      </c>
    </row>
    <row r="1228" spans="1:20">
      <c r="A1228" t="s">
        <v>3618</v>
      </c>
      <c r="B1228" t="s">
        <v>1291</v>
      </c>
      <c r="C1228" t="s">
        <v>74</v>
      </c>
      <c r="D1228" s="39" t="s">
        <v>1561</v>
      </c>
      <c r="E1228" s="11">
        <f t="shared" si="74"/>
        <v>5</v>
      </c>
      <c r="F1228" s="4">
        <f t="shared" si="75"/>
        <v>2011</v>
      </c>
      <c r="G1228" t="s">
        <v>21</v>
      </c>
      <c r="H1228" s="4" t="s">
        <v>977</v>
      </c>
      <c r="I1228" s="4" t="str">
        <f t="shared" si="77"/>
        <v>k</v>
      </c>
      <c r="J1228" s="4">
        <v>24.5</v>
      </c>
      <c r="K1228" s="4" t="s">
        <v>2381</v>
      </c>
      <c r="L1228" s="4">
        <v>0</v>
      </c>
      <c r="M1228" s="4" t="s">
        <v>1752</v>
      </c>
      <c r="N1228" s="11" t="s">
        <v>3620</v>
      </c>
      <c r="R1228" t="s">
        <v>3624</v>
      </c>
      <c r="T1228" t="s">
        <v>1296</v>
      </c>
    </row>
    <row r="1229" spans="1:20">
      <c r="A1229" t="s">
        <v>3618</v>
      </c>
      <c r="B1229" t="s">
        <v>1291</v>
      </c>
      <c r="C1229" t="s">
        <v>74</v>
      </c>
      <c r="D1229" s="39" t="s">
        <v>1342</v>
      </c>
      <c r="E1229" s="11">
        <f t="shared" si="74"/>
        <v>5</v>
      </c>
      <c r="F1229" s="4">
        <f t="shared" si="75"/>
        <v>2013</v>
      </c>
      <c r="G1229" t="s">
        <v>21</v>
      </c>
      <c r="H1229" s="4" t="s">
        <v>1038</v>
      </c>
      <c r="I1229" s="4" t="str">
        <f t="shared" si="77"/>
        <v>k</v>
      </c>
      <c r="J1229" s="4">
        <v>26</v>
      </c>
      <c r="K1229" s="4" t="s">
        <v>1160</v>
      </c>
      <c r="L1229" s="4">
        <v>0</v>
      </c>
      <c r="M1229" s="4" t="s">
        <v>1438</v>
      </c>
      <c r="N1229" s="11" t="s">
        <v>3620</v>
      </c>
      <c r="R1229" t="s">
        <v>3098</v>
      </c>
      <c r="T1229" t="s">
        <v>1296</v>
      </c>
    </row>
    <row r="1230" spans="1:20">
      <c r="A1230" t="s">
        <v>3618</v>
      </c>
      <c r="B1230" t="s">
        <v>1291</v>
      </c>
      <c r="C1230" t="s">
        <v>74</v>
      </c>
      <c r="D1230" s="39" t="s">
        <v>1402</v>
      </c>
      <c r="E1230" s="11">
        <f t="shared" si="74"/>
        <v>5</v>
      </c>
      <c r="F1230" s="4">
        <f t="shared" si="75"/>
        <v>2015</v>
      </c>
      <c r="G1230" t="s">
        <v>21</v>
      </c>
      <c r="H1230" s="4" t="s">
        <v>488</v>
      </c>
      <c r="I1230" s="4" t="str">
        <f t="shared" si="77"/>
        <v>k</v>
      </c>
      <c r="J1230" s="4">
        <v>26.5</v>
      </c>
      <c r="K1230" s="4" t="s">
        <v>794</v>
      </c>
      <c r="L1230" s="4">
        <v>0</v>
      </c>
      <c r="M1230" s="4" t="s">
        <v>1591</v>
      </c>
      <c r="N1230" s="11" t="s">
        <v>3620</v>
      </c>
      <c r="R1230" t="s">
        <v>2692</v>
      </c>
      <c r="T1230" t="s">
        <v>1296</v>
      </c>
    </row>
    <row r="1231" spans="1:20">
      <c r="A1231" t="s">
        <v>3618</v>
      </c>
      <c r="B1231" t="s">
        <v>1291</v>
      </c>
      <c r="C1231" t="s">
        <v>74</v>
      </c>
      <c r="D1231" s="39" t="s">
        <v>839</v>
      </c>
      <c r="E1231" s="11">
        <f t="shared" si="74"/>
        <v>5</v>
      </c>
      <c r="F1231" s="4">
        <f t="shared" si="75"/>
        <v>2016</v>
      </c>
      <c r="G1231" t="s">
        <v>21</v>
      </c>
      <c r="H1231" s="4" t="s">
        <v>401</v>
      </c>
      <c r="I1231" s="4" t="str">
        <f t="shared" si="77"/>
        <v>k</v>
      </c>
      <c r="J1231" s="4">
        <v>26</v>
      </c>
      <c r="K1231" s="4" t="s">
        <v>278</v>
      </c>
      <c r="L1231" s="4">
        <v>0</v>
      </c>
      <c r="M1231" s="4" t="s">
        <v>1436</v>
      </c>
      <c r="N1231" s="11" t="s">
        <v>3620</v>
      </c>
      <c r="R1231" t="s">
        <v>3625</v>
      </c>
      <c r="T1231" t="s">
        <v>1296</v>
      </c>
    </row>
    <row r="1232" spans="1:20">
      <c r="A1232" t="s">
        <v>3618</v>
      </c>
      <c r="B1232" t="s">
        <v>1291</v>
      </c>
      <c r="C1232" t="s">
        <v>74</v>
      </c>
      <c r="D1232" s="39" t="s">
        <v>1104</v>
      </c>
      <c r="E1232" s="11">
        <f t="shared" si="74"/>
        <v>5</v>
      </c>
      <c r="F1232" s="4">
        <f t="shared" si="75"/>
        <v>2017</v>
      </c>
      <c r="G1232" t="s">
        <v>21</v>
      </c>
      <c r="H1232" s="4" t="s">
        <v>772</v>
      </c>
      <c r="I1232" s="4" t="str">
        <f t="shared" si="77"/>
        <v>k</v>
      </c>
      <c r="J1232" s="4">
        <v>27</v>
      </c>
      <c r="K1232" s="4" t="s">
        <v>870</v>
      </c>
      <c r="L1232" s="4">
        <v>0</v>
      </c>
      <c r="M1232" s="4" t="s">
        <v>1904</v>
      </c>
      <c r="N1232" s="11" t="s">
        <v>3620</v>
      </c>
      <c r="R1232" t="s">
        <v>3626</v>
      </c>
      <c r="T1232" t="s">
        <v>1296</v>
      </c>
    </row>
    <row r="1233" spans="1:20">
      <c r="A1233" t="s">
        <v>3618</v>
      </c>
      <c r="B1233" t="s">
        <v>1291</v>
      </c>
      <c r="C1233" t="s">
        <v>74</v>
      </c>
      <c r="D1233" s="39" t="s">
        <v>1412</v>
      </c>
      <c r="E1233" s="11">
        <f t="shared" si="74"/>
        <v>5</v>
      </c>
      <c r="F1233" s="4">
        <f t="shared" si="75"/>
        <v>2019</v>
      </c>
      <c r="G1233" t="s">
        <v>21</v>
      </c>
      <c r="H1233" s="4" t="s">
        <v>997</v>
      </c>
      <c r="I1233" s="4" t="str">
        <f t="shared" si="77"/>
        <v>k</v>
      </c>
      <c r="J1233" s="4">
        <v>28.2</v>
      </c>
      <c r="K1233" s="4" t="s">
        <v>1072</v>
      </c>
      <c r="L1233" s="4">
        <v>0</v>
      </c>
      <c r="M1233" s="4" t="s">
        <v>2181</v>
      </c>
      <c r="N1233" s="11" t="s">
        <v>3620</v>
      </c>
      <c r="R1233" t="s">
        <v>3627</v>
      </c>
      <c r="T1233" t="s">
        <v>1296</v>
      </c>
    </row>
    <row r="1234" spans="1:20">
      <c r="A1234" t="s">
        <v>3618</v>
      </c>
      <c r="B1234" t="s">
        <v>1291</v>
      </c>
      <c r="C1234" t="s">
        <v>74</v>
      </c>
      <c r="D1234" s="39" t="s">
        <v>1211</v>
      </c>
      <c r="E1234" s="11">
        <f t="shared" si="74"/>
        <v>5</v>
      </c>
      <c r="F1234" s="4">
        <f t="shared" si="75"/>
        <v>2021</v>
      </c>
      <c r="G1234" t="s">
        <v>21</v>
      </c>
      <c r="H1234" s="4">
        <v>25.7</v>
      </c>
      <c r="I1234" s="4" t="str">
        <f t="shared" si="77"/>
        <v>k</v>
      </c>
      <c r="J1234" s="4">
        <v>28</v>
      </c>
      <c r="K1234" s="4" t="s">
        <v>49</v>
      </c>
      <c r="L1234" s="4">
        <v>0</v>
      </c>
      <c r="M1234" s="4" t="s">
        <v>1880</v>
      </c>
      <c r="N1234" s="11" t="s">
        <v>3620</v>
      </c>
      <c r="R1234" t="s">
        <v>3628</v>
      </c>
    </row>
    <row r="1235" spans="1:20">
      <c r="A1235" t="s">
        <v>3618</v>
      </c>
      <c r="B1235" t="s">
        <v>1291</v>
      </c>
      <c r="C1235" t="s">
        <v>74</v>
      </c>
      <c r="D1235" s="39" t="s">
        <v>1440</v>
      </c>
      <c r="E1235" s="11">
        <f t="shared" ref="E1235:E1298" si="78">MONTH(D1235)</f>
        <v>5</v>
      </c>
      <c r="F1235" s="4">
        <f t="shared" ref="F1235:F1298" si="79">YEAR(D1235)</f>
        <v>2024</v>
      </c>
      <c r="G1235" t="s">
        <v>21</v>
      </c>
      <c r="H1235" s="4" t="s">
        <v>172</v>
      </c>
      <c r="I1235" s="4" t="str">
        <f t="shared" si="77"/>
        <v>k</v>
      </c>
      <c r="J1235" s="4">
        <v>28.5</v>
      </c>
      <c r="K1235" s="4" t="s">
        <v>475</v>
      </c>
      <c r="L1235" s="4">
        <v>0</v>
      </c>
      <c r="M1235" s="4" t="s">
        <v>1932</v>
      </c>
      <c r="N1235" s="11" t="s">
        <v>3620</v>
      </c>
      <c r="R1235" t="s">
        <v>1479</v>
      </c>
    </row>
    <row r="1236" spans="1:20">
      <c r="A1236" t="s">
        <v>3618</v>
      </c>
      <c r="B1236" s="4" t="s">
        <v>1291</v>
      </c>
      <c r="C1236" s="4" t="s">
        <v>74</v>
      </c>
      <c r="D1236" s="39" t="s">
        <v>1793</v>
      </c>
      <c r="E1236" s="11">
        <f t="shared" si="78"/>
        <v>4</v>
      </c>
      <c r="F1236" s="4">
        <f t="shared" si="79"/>
        <v>2026</v>
      </c>
      <c r="G1236" s="4" t="s">
        <v>21</v>
      </c>
      <c r="H1236" s="4">
        <v>30.6</v>
      </c>
      <c r="I1236" s="4" t="str">
        <f t="shared" si="77"/>
        <v>k</v>
      </c>
      <c r="J1236" s="4">
        <v>28.1</v>
      </c>
      <c r="K1236" s="4">
        <v>36.200000000000003</v>
      </c>
      <c r="L1236" s="4">
        <v>0</v>
      </c>
      <c r="M1236" s="13">
        <v>710</v>
      </c>
      <c r="R1236" s="4" t="s">
        <v>3629</v>
      </c>
    </row>
    <row r="1237" spans="1:20">
      <c r="A1237" t="s">
        <v>3630</v>
      </c>
      <c r="B1237" t="s">
        <v>1291</v>
      </c>
      <c r="C1237" t="s">
        <v>20</v>
      </c>
      <c r="D1237" s="39" t="s">
        <v>2002</v>
      </c>
      <c r="E1237" s="11">
        <f t="shared" si="78"/>
        <v>3</v>
      </c>
      <c r="F1237" s="4">
        <f t="shared" si="79"/>
        <v>1988</v>
      </c>
      <c r="G1237" t="s">
        <v>25</v>
      </c>
      <c r="H1237" s="4">
        <v>8.5</v>
      </c>
      <c r="I1237" s="4" t="s">
        <v>35</v>
      </c>
      <c r="J1237" s="4">
        <v>24.77</v>
      </c>
      <c r="K1237" s="4" t="s">
        <v>2586</v>
      </c>
      <c r="L1237" s="4">
        <v>0</v>
      </c>
      <c r="M1237" s="4" t="s">
        <v>1637</v>
      </c>
      <c r="R1237" t="s">
        <v>3631</v>
      </c>
      <c r="T1237" t="s">
        <v>1296</v>
      </c>
    </row>
    <row r="1238" spans="1:20">
      <c r="A1238" t="s">
        <v>3632</v>
      </c>
      <c r="B1238" t="s">
        <v>1291</v>
      </c>
      <c r="C1238" t="s">
        <v>20</v>
      </c>
      <c r="D1238" s="39" t="s">
        <v>1647</v>
      </c>
      <c r="E1238" s="11">
        <f t="shared" si="78"/>
        <v>3</v>
      </c>
      <c r="F1238" s="4">
        <f t="shared" si="79"/>
        <v>2000</v>
      </c>
      <c r="G1238" t="s">
        <v>21</v>
      </c>
      <c r="H1238" s="4" t="s">
        <v>1610</v>
      </c>
      <c r="I1238" s="4" t="str">
        <f t="shared" ref="I1238:I1244" si="80">IF(ISBLANK(H1238), "", "k")</f>
        <v>k</v>
      </c>
      <c r="J1238" s="4">
        <v>21.5</v>
      </c>
      <c r="K1238" s="4" t="s">
        <v>946</v>
      </c>
      <c r="L1238" s="4">
        <v>0</v>
      </c>
      <c r="M1238" s="4" t="s">
        <v>1347</v>
      </c>
      <c r="N1238" s="11" t="s">
        <v>3633</v>
      </c>
      <c r="R1238" t="s">
        <v>607</v>
      </c>
      <c r="T1238" t="s">
        <v>1296</v>
      </c>
    </row>
    <row r="1239" spans="1:20">
      <c r="A1239" t="s">
        <v>3632</v>
      </c>
      <c r="B1239" t="s">
        <v>1291</v>
      </c>
      <c r="C1239" t="s">
        <v>74</v>
      </c>
      <c r="D1239" s="39" t="s">
        <v>24</v>
      </c>
      <c r="E1239" s="11">
        <f t="shared" si="78"/>
        <v>5</v>
      </c>
      <c r="F1239" s="4">
        <f t="shared" si="79"/>
        <v>2001</v>
      </c>
      <c r="G1239" t="s">
        <v>21</v>
      </c>
      <c r="H1239" s="4" t="s">
        <v>57</v>
      </c>
      <c r="I1239" s="4" t="str">
        <f t="shared" si="80"/>
        <v>k</v>
      </c>
      <c r="J1239" s="4">
        <v>22.8</v>
      </c>
      <c r="K1239" s="4" t="s">
        <v>1861</v>
      </c>
      <c r="L1239" s="4">
        <v>0</v>
      </c>
      <c r="M1239" s="4" t="s">
        <v>1747</v>
      </c>
      <c r="N1239" s="11" t="s">
        <v>3633</v>
      </c>
      <c r="R1239" t="s">
        <v>3634</v>
      </c>
      <c r="T1239" t="s">
        <v>1296</v>
      </c>
    </row>
    <row r="1240" spans="1:20">
      <c r="A1240" t="s">
        <v>3632</v>
      </c>
      <c r="B1240" t="s">
        <v>1291</v>
      </c>
      <c r="C1240" t="s">
        <v>74</v>
      </c>
      <c r="D1240" s="39" t="s">
        <v>3124</v>
      </c>
      <c r="E1240" s="11">
        <f t="shared" si="78"/>
        <v>6</v>
      </c>
      <c r="F1240" s="4">
        <f t="shared" si="79"/>
        <v>2002</v>
      </c>
      <c r="G1240" t="s">
        <v>21</v>
      </c>
      <c r="H1240" s="4" t="s">
        <v>474</v>
      </c>
      <c r="I1240" s="4" t="str">
        <f t="shared" si="80"/>
        <v>k</v>
      </c>
      <c r="J1240" s="4">
        <v>22.6</v>
      </c>
      <c r="K1240" s="4" t="s">
        <v>461</v>
      </c>
      <c r="L1240" s="4">
        <v>0</v>
      </c>
      <c r="M1240" s="4" t="s">
        <v>1752</v>
      </c>
      <c r="N1240" s="11" t="s">
        <v>3633</v>
      </c>
      <c r="R1240" t="s">
        <v>3635</v>
      </c>
      <c r="T1240" t="s">
        <v>1296</v>
      </c>
    </row>
    <row r="1241" spans="1:20">
      <c r="A1241" t="s">
        <v>3632</v>
      </c>
      <c r="B1241" t="s">
        <v>1291</v>
      </c>
      <c r="C1241" t="s">
        <v>74</v>
      </c>
      <c r="D1241" s="39" t="s">
        <v>1380</v>
      </c>
      <c r="E1241" s="11">
        <f t="shared" si="78"/>
        <v>5</v>
      </c>
      <c r="F1241" s="4">
        <f t="shared" si="79"/>
        <v>2004</v>
      </c>
      <c r="G1241" t="s">
        <v>21</v>
      </c>
      <c r="H1241" s="4" t="s">
        <v>410</v>
      </c>
      <c r="I1241" s="4" t="str">
        <f t="shared" si="80"/>
        <v>k</v>
      </c>
      <c r="J1241" s="4">
        <v>23.8</v>
      </c>
      <c r="K1241" s="4" t="s">
        <v>199</v>
      </c>
      <c r="L1241" s="4">
        <v>0</v>
      </c>
      <c r="M1241" s="4" t="s">
        <v>3636</v>
      </c>
      <c r="N1241" s="11" t="s">
        <v>3633</v>
      </c>
      <c r="R1241" t="s">
        <v>3637</v>
      </c>
      <c r="T1241" t="s">
        <v>1296</v>
      </c>
    </row>
    <row r="1242" spans="1:20">
      <c r="A1242" t="s">
        <v>3632</v>
      </c>
      <c r="B1242" t="s">
        <v>1291</v>
      </c>
      <c r="C1242" t="s">
        <v>74</v>
      </c>
      <c r="D1242" s="39" t="s">
        <v>1310</v>
      </c>
      <c r="E1242" s="11">
        <f t="shared" si="78"/>
        <v>5</v>
      </c>
      <c r="F1242" s="4">
        <f t="shared" si="79"/>
        <v>2005</v>
      </c>
      <c r="G1242" t="s">
        <v>21</v>
      </c>
      <c r="H1242" s="4" t="s">
        <v>717</v>
      </c>
      <c r="I1242" s="4" t="str">
        <f t="shared" si="80"/>
        <v>k</v>
      </c>
      <c r="J1242" s="4">
        <v>24.8</v>
      </c>
      <c r="K1242" s="4" t="s">
        <v>870</v>
      </c>
      <c r="L1242" s="4">
        <v>0</v>
      </c>
      <c r="M1242" s="4" t="s">
        <v>3638</v>
      </c>
      <c r="N1242" s="11" t="s">
        <v>3633</v>
      </c>
      <c r="R1242" t="s">
        <v>3639</v>
      </c>
      <c r="T1242" t="s">
        <v>1296</v>
      </c>
    </row>
    <row r="1243" spans="1:20">
      <c r="A1243" t="s">
        <v>3632</v>
      </c>
      <c r="B1243" t="s">
        <v>1291</v>
      </c>
      <c r="C1243" t="s">
        <v>74</v>
      </c>
      <c r="D1243" s="39" t="s">
        <v>2126</v>
      </c>
      <c r="E1243" s="11">
        <f t="shared" si="78"/>
        <v>5</v>
      </c>
      <c r="F1243" s="4">
        <f t="shared" si="79"/>
        <v>2008</v>
      </c>
      <c r="G1243" t="s">
        <v>21</v>
      </c>
      <c r="H1243" s="4" t="s">
        <v>977</v>
      </c>
      <c r="I1243" s="4" t="str">
        <f t="shared" si="80"/>
        <v>k</v>
      </c>
      <c r="J1243" s="4">
        <v>27.7</v>
      </c>
      <c r="K1243" s="4" t="s">
        <v>154</v>
      </c>
      <c r="L1243" s="4">
        <v>0</v>
      </c>
      <c r="M1243" s="4" t="s">
        <v>3640</v>
      </c>
      <c r="N1243" s="11" t="s">
        <v>3633</v>
      </c>
      <c r="R1243" t="s">
        <v>3641</v>
      </c>
      <c r="T1243" t="s">
        <v>1296</v>
      </c>
    </row>
    <row r="1244" spans="1:20">
      <c r="A1244" t="s">
        <v>3632</v>
      </c>
      <c r="B1244" t="s">
        <v>1291</v>
      </c>
      <c r="C1244" t="s">
        <v>74</v>
      </c>
      <c r="D1244" s="39" t="s">
        <v>1388</v>
      </c>
      <c r="E1244" s="11">
        <f t="shared" si="78"/>
        <v>5</v>
      </c>
      <c r="F1244" s="4">
        <f t="shared" si="79"/>
        <v>2009</v>
      </c>
      <c r="G1244" t="s">
        <v>21</v>
      </c>
      <c r="H1244" s="4" t="s">
        <v>893</v>
      </c>
      <c r="I1244" s="4" t="str">
        <f t="shared" si="80"/>
        <v>k</v>
      </c>
      <c r="J1244" s="4">
        <v>26.7</v>
      </c>
      <c r="K1244" s="4" t="s">
        <v>350</v>
      </c>
      <c r="L1244" s="4">
        <v>0</v>
      </c>
      <c r="M1244" s="4" t="s">
        <v>2083</v>
      </c>
      <c r="N1244" s="11" t="s">
        <v>3633</v>
      </c>
      <c r="R1244" t="s">
        <v>1662</v>
      </c>
      <c r="T1244" t="s">
        <v>1296</v>
      </c>
    </row>
    <row r="1245" spans="1:20">
      <c r="A1245" t="s">
        <v>3642</v>
      </c>
      <c r="B1245" t="s">
        <v>1291</v>
      </c>
      <c r="C1245" t="s">
        <v>20</v>
      </c>
      <c r="D1245" s="39" t="s">
        <v>1749</v>
      </c>
      <c r="E1245" s="11">
        <f t="shared" si="78"/>
        <v>5</v>
      </c>
      <c r="F1245" s="4">
        <f t="shared" si="79"/>
        <v>2002</v>
      </c>
      <c r="G1245" t="s">
        <v>21</v>
      </c>
      <c r="H1245" s="4">
        <v>7.8</v>
      </c>
      <c r="I1245" s="4" t="s">
        <v>1214</v>
      </c>
      <c r="J1245" s="4">
        <v>22.5</v>
      </c>
      <c r="K1245" s="4" t="s">
        <v>866</v>
      </c>
      <c r="L1245" s="4">
        <v>0</v>
      </c>
      <c r="M1245" s="4" t="s">
        <v>3643</v>
      </c>
      <c r="N1245" s="11" t="s">
        <v>3644</v>
      </c>
      <c r="R1245" t="s">
        <v>3645</v>
      </c>
      <c r="T1245" t="s">
        <v>1296</v>
      </c>
    </row>
    <row r="1246" spans="1:20">
      <c r="A1246" t="s">
        <v>3642</v>
      </c>
      <c r="B1246" t="s">
        <v>1291</v>
      </c>
      <c r="C1246" t="s">
        <v>74</v>
      </c>
      <c r="D1246" s="39" t="s">
        <v>1331</v>
      </c>
      <c r="E1246" s="11">
        <f t="shared" si="78"/>
        <v>5</v>
      </c>
      <c r="F1246" s="4">
        <f t="shared" si="79"/>
        <v>2003</v>
      </c>
      <c r="G1246" t="s">
        <v>21</v>
      </c>
      <c r="H1246" s="4">
        <v>8.6999999999999993</v>
      </c>
      <c r="I1246" s="4" t="str">
        <f>IF(ISBLANK(H1246), "", "k")</f>
        <v>k</v>
      </c>
      <c r="J1246" s="4">
        <v>22.8</v>
      </c>
      <c r="K1246" s="4" t="s">
        <v>582</v>
      </c>
      <c r="L1246" s="4">
        <v>0</v>
      </c>
      <c r="M1246" s="4" t="s">
        <v>3646</v>
      </c>
      <c r="N1246" s="11" t="s">
        <v>3644</v>
      </c>
      <c r="R1246" t="s">
        <v>3647</v>
      </c>
      <c r="T1246" t="s">
        <v>1296</v>
      </c>
    </row>
    <row r="1247" spans="1:20">
      <c r="A1247" t="s">
        <v>3642</v>
      </c>
      <c r="B1247" t="s">
        <v>1291</v>
      </c>
      <c r="C1247" t="s">
        <v>74</v>
      </c>
      <c r="D1247" s="39" t="s">
        <v>1432</v>
      </c>
      <c r="E1247" s="11">
        <f t="shared" si="78"/>
        <v>5</v>
      </c>
      <c r="F1247" s="4">
        <f t="shared" si="79"/>
        <v>2013</v>
      </c>
      <c r="G1247" t="s">
        <v>21</v>
      </c>
      <c r="H1247" s="4">
        <v>18.7</v>
      </c>
      <c r="I1247" s="4" t="str">
        <f>IF(ISBLANK(H1247), "", "k")</f>
        <v>k</v>
      </c>
      <c r="J1247" s="4">
        <v>28.9</v>
      </c>
      <c r="K1247" s="4" t="s">
        <v>1879</v>
      </c>
      <c r="L1247" s="4">
        <v>0</v>
      </c>
      <c r="M1247" s="4" t="s">
        <v>3648</v>
      </c>
      <c r="N1247" s="11" t="s">
        <v>3644</v>
      </c>
      <c r="R1247" t="s">
        <v>3649</v>
      </c>
      <c r="T1247" t="s">
        <v>1296</v>
      </c>
    </row>
    <row r="1248" spans="1:20">
      <c r="A1248" t="s">
        <v>3650</v>
      </c>
      <c r="B1248" t="s">
        <v>1291</v>
      </c>
      <c r="C1248" t="s">
        <v>20</v>
      </c>
      <c r="D1248" s="39" t="s">
        <v>839</v>
      </c>
      <c r="E1248" s="11">
        <f t="shared" si="78"/>
        <v>5</v>
      </c>
      <c r="F1248" s="4">
        <f t="shared" si="79"/>
        <v>2016</v>
      </c>
      <c r="G1248" t="s">
        <v>21</v>
      </c>
      <c r="H1248" s="4" t="s">
        <v>1444</v>
      </c>
      <c r="I1248" s="4" t="str">
        <f>IF(ISBLANK(H1248), "", "k")</f>
        <v>k</v>
      </c>
      <c r="J1248" s="4">
        <v>14.4</v>
      </c>
      <c r="K1248" s="4" t="s">
        <v>2929</v>
      </c>
      <c r="L1248" s="4">
        <v>0</v>
      </c>
      <c r="M1248" s="4" t="s">
        <v>2594</v>
      </c>
      <c r="R1248" t="s">
        <v>3651</v>
      </c>
      <c r="T1248" t="s">
        <v>1296</v>
      </c>
    </row>
    <row r="1249" spans="1:20">
      <c r="A1249" t="s">
        <v>3650</v>
      </c>
      <c r="B1249" t="s">
        <v>1291</v>
      </c>
      <c r="C1249" t="s">
        <v>74</v>
      </c>
      <c r="D1249" s="39" t="s">
        <v>1582</v>
      </c>
      <c r="E1249" s="11">
        <f t="shared" si="78"/>
        <v>5</v>
      </c>
      <c r="F1249" s="4">
        <f t="shared" si="79"/>
        <v>2019</v>
      </c>
      <c r="G1249" t="s">
        <v>21</v>
      </c>
      <c r="H1249" s="4" t="s">
        <v>654</v>
      </c>
      <c r="I1249" s="4" t="str">
        <f>IF(ISBLANK(H1249), "", "k")</f>
        <v>k</v>
      </c>
      <c r="J1249" s="4">
        <v>17.5</v>
      </c>
      <c r="K1249" s="4" t="s">
        <v>742</v>
      </c>
      <c r="L1249" s="4">
        <v>0</v>
      </c>
      <c r="M1249" s="4" t="s">
        <v>3652</v>
      </c>
      <c r="Q1249" t="s">
        <v>3653</v>
      </c>
      <c r="R1249" t="s">
        <v>3654</v>
      </c>
      <c r="T1249" t="s">
        <v>1296</v>
      </c>
    </row>
    <row r="1250" spans="1:20">
      <c r="A1250" t="s">
        <v>3655</v>
      </c>
      <c r="B1250" t="s">
        <v>1291</v>
      </c>
      <c r="C1250" t="s">
        <v>20</v>
      </c>
      <c r="D1250" s="39" t="s">
        <v>2002</v>
      </c>
      <c r="E1250" s="11">
        <f t="shared" si="78"/>
        <v>3</v>
      </c>
      <c r="F1250" s="4">
        <f t="shared" si="79"/>
        <v>1988</v>
      </c>
      <c r="G1250" t="s">
        <v>21</v>
      </c>
      <c r="H1250" s="4">
        <v>21.5</v>
      </c>
      <c r="I1250" s="4" t="s">
        <v>35</v>
      </c>
      <c r="J1250" s="4">
        <v>31.43</v>
      </c>
      <c r="K1250" s="4" t="s">
        <v>2589</v>
      </c>
      <c r="L1250" s="4">
        <v>0</v>
      </c>
      <c r="M1250" s="4" t="s">
        <v>2366</v>
      </c>
      <c r="R1250" t="s">
        <v>3656</v>
      </c>
      <c r="T1250" t="s">
        <v>1296</v>
      </c>
    </row>
    <row r="1251" spans="1:20">
      <c r="A1251" t="s">
        <v>3655</v>
      </c>
      <c r="B1251" t="s">
        <v>1291</v>
      </c>
      <c r="C1251" t="s">
        <v>74</v>
      </c>
      <c r="D1251" s="39" t="s">
        <v>1501</v>
      </c>
      <c r="E1251" s="11">
        <f t="shared" si="78"/>
        <v>3</v>
      </c>
      <c r="F1251" s="4">
        <f t="shared" si="79"/>
        <v>1990</v>
      </c>
      <c r="G1251" t="s">
        <v>21</v>
      </c>
      <c r="H1251" s="4">
        <v>23.5</v>
      </c>
      <c r="I1251" s="4" t="s">
        <v>35</v>
      </c>
      <c r="J1251" s="4">
        <v>32.700000000000003</v>
      </c>
      <c r="K1251" s="4" t="s">
        <v>1811</v>
      </c>
      <c r="L1251" s="4">
        <v>0</v>
      </c>
      <c r="M1251" s="4" t="s">
        <v>3657</v>
      </c>
      <c r="R1251" t="s">
        <v>3658</v>
      </c>
      <c r="T1251" t="s">
        <v>1296</v>
      </c>
    </row>
    <row r="1252" spans="1:20">
      <c r="A1252" t="s">
        <v>3659</v>
      </c>
      <c r="B1252" t="s">
        <v>1291</v>
      </c>
      <c r="C1252" t="s">
        <v>20</v>
      </c>
      <c r="D1252" s="39" t="s">
        <v>1418</v>
      </c>
      <c r="E1252" s="11">
        <f t="shared" si="78"/>
        <v>5</v>
      </c>
      <c r="F1252" s="4">
        <f t="shared" si="79"/>
        <v>2001</v>
      </c>
      <c r="G1252" t="s">
        <v>25</v>
      </c>
      <c r="H1252" s="4">
        <v>9.6999999999999993</v>
      </c>
      <c r="I1252" s="4" t="s">
        <v>35</v>
      </c>
      <c r="J1252" s="4">
        <v>26.2</v>
      </c>
      <c r="K1252" s="4" t="s">
        <v>199</v>
      </c>
      <c r="L1252" s="4">
        <v>0</v>
      </c>
      <c r="M1252" s="4" t="s">
        <v>1593</v>
      </c>
      <c r="N1252" s="11" t="s">
        <v>3660</v>
      </c>
      <c r="R1252" t="s">
        <v>3661</v>
      </c>
      <c r="T1252" t="s">
        <v>1296</v>
      </c>
    </row>
    <row r="1253" spans="1:20">
      <c r="A1253" t="s">
        <v>3659</v>
      </c>
      <c r="B1253" t="s">
        <v>1291</v>
      </c>
      <c r="C1253" t="s">
        <v>74</v>
      </c>
      <c r="D1253" s="39" t="s">
        <v>1749</v>
      </c>
      <c r="E1253" s="11">
        <f t="shared" si="78"/>
        <v>5</v>
      </c>
      <c r="F1253" s="4">
        <f t="shared" si="79"/>
        <v>2002</v>
      </c>
      <c r="G1253" t="s">
        <v>25</v>
      </c>
      <c r="H1253" s="4">
        <v>10.7</v>
      </c>
      <c r="I1253" s="4" t="s">
        <v>35</v>
      </c>
      <c r="J1253" s="4">
        <v>26.5</v>
      </c>
      <c r="K1253" s="4" t="s">
        <v>814</v>
      </c>
      <c r="L1253" s="4">
        <v>0</v>
      </c>
      <c r="M1253" s="4" t="s">
        <v>1726</v>
      </c>
      <c r="N1253" s="11" t="s">
        <v>3660</v>
      </c>
      <c r="R1253" t="s">
        <v>3662</v>
      </c>
      <c r="T1253" t="s">
        <v>1296</v>
      </c>
    </row>
    <row r="1254" spans="1:20">
      <c r="A1254" t="s">
        <v>3659</v>
      </c>
      <c r="B1254" t="s">
        <v>1291</v>
      </c>
      <c r="C1254" t="s">
        <v>74</v>
      </c>
      <c r="D1254" s="39" t="s">
        <v>2040</v>
      </c>
      <c r="E1254" s="11">
        <f t="shared" si="78"/>
        <v>5</v>
      </c>
      <c r="F1254" s="4">
        <f t="shared" si="79"/>
        <v>2003</v>
      </c>
      <c r="G1254" t="s">
        <v>25</v>
      </c>
      <c r="H1254" s="4">
        <v>11.7</v>
      </c>
      <c r="I1254" s="4" t="s">
        <v>35</v>
      </c>
      <c r="J1254" s="4">
        <v>27.5</v>
      </c>
      <c r="K1254" s="4" t="s">
        <v>794</v>
      </c>
      <c r="L1254" s="4">
        <v>0</v>
      </c>
      <c r="M1254" s="4" t="s">
        <v>2831</v>
      </c>
      <c r="N1254" s="11" t="s">
        <v>3660</v>
      </c>
      <c r="R1254" t="s">
        <v>1334</v>
      </c>
      <c r="T1254" t="s">
        <v>1296</v>
      </c>
    </row>
    <row r="1255" spans="1:20">
      <c r="A1255" t="s">
        <v>3659</v>
      </c>
      <c r="B1255" t="s">
        <v>1291</v>
      </c>
      <c r="C1255" t="s">
        <v>74</v>
      </c>
      <c r="D1255" s="39" t="s">
        <v>1335</v>
      </c>
      <c r="E1255" s="11">
        <f t="shared" si="78"/>
        <v>5</v>
      </c>
      <c r="F1255" s="4">
        <f t="shared" si="79"/>
        <v>2004</v>
      </c>
      <c r="G1255" t="s">
        <v>25</v>
      </c>
      <c r="H1255" s="4">
        <v>12.7</v>
      </c>
      <c r="I1255" s="4" t="s">
        <v>35</v>
      </c>
      <c r="J1255" s="4">
        <v>29.2</v>
      </c>
      <c r="K1255" s="4" t="s">
        <v>842</v>
      </c>
      <c r="L1255" s="4">
        <v>0</v>
      </c>
      <c r="M1255" s="4" t="s">
        <v>3276</v>
      </c>
      <c r="N1255" s="11" t="s">
        <v>3660</v>
      </c>
      <c r="R1255" t="s">
        <v>1309</v>
      </c>
      <c r="T1255" t="s">
        <v>1296</v>
      </c>
    </row>
    <row r="1256" spans="1:20">
      <c r="A1256" t="s">
        <v>3659</v>
      </c>
      <c r="B1256" t="s">
        <v>1291</v>
      </c>
      <c r="C1256" t="s">
        <v>74</v>
      </c>
      <c r="D1256" s="39" t="s">
        <v>2888</v>
      </c>
      <c r="E1256" s="11">
        <f t="shared" si="78"/>
        <v>1</v>
      </c>
      <c r="F1256" s="4">
        <f t="shared" si="79"/>
        <v>2005</v>
      </c>
      <c r="G1256" t="s">
        <v>25</v>
      </c>
      <c r="H1256" s="4">
        <v>13.3</v>
      </c>
      <c r="I1256" s="4" t="s">
        <v>35</v>
      </c>
      <c r="J1256" s="4">
        <v>31.7</v>
      </c>
      <c r="K1256" s="4" t="s">
        <v>854</v>
      </c>
      <c r="L1256" s="4">
        <v>0</v>
      </c>
      <c r="M1256" s="4" t="s">
        <v>3663</v>
      </c>
      <c r="N1256" s="11" t="s">
        <v>3660</v>
      </c>
      <c r="R1256" t="s">
        <v>3664</v>
      </c>
      <c r="T1256" t="s">
        <v>1296</v>
      </c>
    </row>
    <row r="1257" spans="1:20">
      <c r="A1257" t="s">
        <v>3665</v>
      </c>
      <c r="B1257" t="s">
        <v>1291</v>
      </c>
      <c r="C1257" t="s">
        <v>20</v>
      </c>
      <c r="D1257" s="39" t="s">
        <v>2289</v>
      </c>
      <c r="E1257" s="11">
        <f t="shared" si="78"/>
        <v>6</v>
      </c>
      <c r="F1257" s="4">
        <f t="shared" si="79"/>
        <v>2001</v>
      </c>
      <c r="G1257" t="s">
        <v>25</v>
      </c>
      <c r="H1257" s="4">
        <v>11.8</v>
      </c>
      <c r="I1257" s="4" t="s">
        <v>1214</v>
      </c>
      <c r="J1257" s="4">
        <v>26.2</v>
      </c>
      <c r="K1257" s="4" t="s">
        <v>954</v>
      </c>
      <c r="L1257" s="4">
        <v>0</v>
      </c>
      <c r="R1257" t="s">
        <v>3666</v>
      </c>
      <c r="T1257" t="s">
        <v>1296</v>
      </c>
    </row>
    <row r="1258" spans="1:20">
      <c r="A1258" t="s">
        <v>3665</v>
      </c>
      <c r="B1258" t="s">
        <v>1291</v>
      </c>
      <c r="C1258" t="s">
        <v>74</v>
      </c>
      <c r="D1258" s="39" t="s">
        <v>1302</v>
      </c>
      <c r="E1258" s="11">
        <f t="shared" si="78"/>
        <v>5</v>
      </c>
      <c r="F1258" s="4">
        <f t="shared" si="79"/>
        <v>2002</v>
      </c>
      <c r="G1258" t="s">
        <v>25</v>
      </c>
      <c r="H1258" s="4">
        <v>12.7</v>
      </c>
      <c r="I1258" s="4" t="str">
        <f t="shared" ref="I1258:I1264" si="81">IF(ISBLANK(H1258), "", "k")</f>
        <v>k</v>
      </c>
      <c r="J1258" s="4">
        <v>25.5</v>
      </c>
      <c r="K1258" s="4" t="s">
        <v>954</v>
      </c>
      <c r="L1258" s="4">
        <v>0</v>
      </c>
      <c r="M1258" s="4" t="s">
        <v>3667</v>
      </c>
      <c r="R1258" t="s">
        <v>2031</v>
      </c>
      <c r="T1258" t="s">
        <v>1296</v>
      </c>
    </row>
    <row r="1259" spans="1:20">
      <c r="A1259" t="s">
        <v>3668</v>
      </c>
      <c r="B1259" t="s">
        <v>1291</v>
      </c>
      <c r="C1259" t="s">
        <v>20</v>
      </c>
      <c r="D1259" s="39" t="s">
        <v>1749</v>
      </c>
      <c r="E1259" s="11">
        <f t="shared" si="78"/>
        <v>5</v>
      </c>
      <c r="F1259" s="4">
        <f t="shared" si="79"/>
        <v>2002</v>
      </c>
      <c r="G1259" t="s">
        <v>21</v>
      </c>
      <c r="H1259" s="4">
        <v>12.8</v>
      </c>
      <c r="I1259" s="4" t="str">
        <f t="shared" si="81"/>
        <v>k</v>
      </c>
      <c r="J1259" s="4">
        <v>28.6</v>
      </c>
      <c r="K1259" s="4" t="s">
        <v>854</v>
      </c>
      <c r="L1259" s="4">
        <v>0</v>
      </c>
      <c r="M1259" s="4" t="s">
        <v>3669</v>
      </c>
      <c r="N1259" s="11" t="s">
        <v>3670</v>
      </c>
      <c r="R1259" t="s">
        <v>3671</v>
      </c>
      <c r="T1259" t="s">
        <v>1296</v>
      </c>
    </row>
    <row r="1260" spans="1:20">
      <c r="A1260" t="s">
        <v>3668</v>
      </c>
      <c r="B1260" t="s">
        <v>1291</v>
      </c>
      <c r="C1260" t="s">
        <v>74</v>
      </c>
      <c r="D1260" s="39" t="s">
        <v>877</v>
      </c>
      <c r="E1260" s="11">
        <f t="shared" si="78"/>
        <v>6</v>
      </c>
      <c r="F1260" s="4">
        <f t="shared" si="79"/>
        <v>2016</v>
      </c>
      <c r="G1260" t="s">
        <v>21</v>
      </c>
      <c r="H1260" s="4">
        <v>26.8</v>
      </c>
      <c r="I1260" s="4" t="str">
        <f t="shared" si="81"/>
        <v>k</v>
      </c>
      <c r="J1260" s="4">
        <v>30</v>
      </c>
      <c r="K1260" s="4" t="s">
        <v>378</v>
      </c>
      <c r="L1260" s="4">
        <v>0</v>
      </c>
      <c r="M1260" s="4" t="s">
        <v>2773</v>
      </c>
      <c r="N1260" s="11" t="s">
        <v>3670</v>
      </c>
      <c r="Q1260" t="s">
        <v>3672</v>
      </c>
      <c r="R1260" t="s">
        <v>3673</v>
      </c>
      <c r="T1260" t="s">
        <v>1296</v>
      </c>
    </row>
    <row r="1261" spans="1:20">
      <c r="A1261" t="s">
        <v>3668</v>
      </c>
      <c r="B1261" t="s">
        <v>1291</v>
      </c>
      <c r="C1261" t="s">
        <v>74</v>
      </c>
      <c r="D1261" s="39" t="s">
        <v>1574</v>
      </c>
      <c r="E1261" s="11">
        <f t="shared" si="78"/>
        <v>6</v>
      </c>
      <c r="F1261" s="4">
        <f t="shared" si="79"/>
        <v>2018</v>
      </c>
      <c r="G1261" t="s">
        <v>21</v>
      </c>
      <c r="H1261" s="4">
        <v>28.8</v>
      </c>
      <c r="I1261" s="4" t="str">
        <f t="shared" si="81"/>
        <v>k</v>
      </c>
      <c r="J1261" s="4">
        <v>28.8</v>
      </c>
      <c r="K1261" s="4" t="s">
        <v>378</v>
      </c>
      <c r="L1261" s="4">
        <v>0</v>
      </c>
      <c r="M1261" s="4" t="s">
        <v>2181</v>
      </c>
      <c r="N1261" s="11" t="s">
        <v>3670</v>
      </c>
      <c r="Q1261" t="s">
        <v>3674</v>
      </c>
      <c r="R1261" t="s">
        <v>3675</v>
      </c>
      <c r="T1261" t="s">
        <v>1296</v>
      </c>
    </row>
    <row r="1262" spans="1:20">
      <c r="A1262" t="s">
        <v>3668</v>
      </c>
      <c r="B1262" t="s">
        <v>1291</v>
      </c>
      <c r="C1262" t="s">
        <v>74</v>
      </c>
      <c r="D1262" s="39" t="s">
        <v>1459</v>
      </c>
      <c r="E1262" s="11">
        <f t="shared" si="78"/>
        <v>9</v>
      </c>
      <c r="F1262" s="4">
        <f t="shared" si="79"/>
        <v>2018</v>
      </c>
      <c r="G1262" t="s">
        <v>21</v>
      </c>
      <c r="H1262" s="4">
        <v>28.9</v>
      </c>
      <c r="I1262" s="4" t="str">
        <f t="shared" si="81"/>
        <v>k</v>
      </c>
      <c r="J1262" s="4">
        <v>29.4</v>
      </c>
      <c r="L1262" s="4">
        <v>0</v>
      </c>
      <c r="M1262" s="4" t="s">
        <v>2259</v>
      </c>
      <c r="N1262" s="11" t="s">
        <v>3670</v>
      </c>
      <c r="R1262" t="s">
        <v>3676</v>
      </c>
      <c r="T1262" t="s">
        <v>1296</v>
      </c>
    </row>
    <row r="1263" spans="1:20">
      <c r="A1263" t="s">
        <v>3677</v>
      </c>
      <c r="B1263" t="s">
        <v>1291</v>
      </c>
      <c r="C1263" t="s">
        <v>20</v>
      </c>
      <c r="D1263" s="39" t="s">
        <v>839</v>
      </c>
      <c r="E1263" s="11">
        <f t="shared" si="78"/>
        <v>5</v>
      </c>
      <c r="F1263" s="4">
        <f t="shared" si="79"/>
        <v>2016</v>
      </c>
      <c r="G1263" t="s">
        <v>373</v>
      </c>
      <c r="H1263" s="4" t="s">
        <v>1452</v>
      </c>
      <c r="I1263" s="4" t="str">
        <f t="shared" si="81"/>
        <v>k</v>
      </c>
      <c r="J1263" s="4">
        <v>16</v>
      </c>
      <c r="K1263" s="4" t="s">
        <v>3232</v>
      </c>
      <c r="L1263" s="4">
        <v>0</v>
      </c>
      <c r="M1263" s="4" t="s">
        <v>3678</v>
      </c>
      <c r="R1263" t="s">
        <v>3679</v>
      </c>
      <c r="T1263" t="s">
        <v>1296</v>
      </c>
    </row>
    <row r="1264" spans="1:20">
      <c r="A1264" t="s">
        <v>3677</v>
      </c>
      <c r="B1264" s="4" t="s">
        <v>1291</v>
      </c>
      <c r="C1264" s="4" t="s">
        <v>74</v>
      </c>
      <c r="D1264" s="39" t="s">
        <v>1553</v>
      </c>
      <c r="E1264" s="11">
        <f t="shared" si="78"/>
        <v>4</v>
      </c>
      <c r="F1264" s="4">
        <f t="shared" si="79"/>
        <v>2026</v>
      </c>
      <c r="G1264" s="4" t="s">
        <v>21</v>
      </c>
      <c r="H1264" s="4">
        <v>13.6</v>
      </c>
      <c r="I1264" s="4" t="str">
        <f t="shared" si="81"/>
        <v>k</v>
      </c>
      <c r="J1264" s="4">
        <v>26.5</v>
      </c>
      <c r="K1264" s="4">
        <v>36.700000000000003</v>
      </c>
      <c r="L1264" s="4">
        <v>0</v>
      </c>
      <c r="M1264" s="4">
        <v>765</v>
      </c>
      <c r="N1264" s="11" t="s">
        <v>3680</v>
      </c>
      <c r="R1264" s="4" t="s">
        <v>3681</v>
      </c>
    </row>
    <row r="1265" spans="1:20">
      <c r="A1265" t="s">
        <v>3682</v>
      </c>
      <c r="B1265" t="s">
        <v>1291</v>
      </c>
      <c r="C1265" t="s">
        <v>20</v>
      </c>
      <c r="D1265" s="39" t="s">
        <v>2002</v>
      </c>
      <c r="E1265" s="11">
        <f t="shared" si="78"/>
        <v>3</v>
      </c>
      <c r="F1265" s="4">
        <f t="shared" si="79"/>
        <v>1988</v>
      </c>
      <c r="G1265" t="s">
        <v>21</v>
      </c>
      <c r="H1265" s="4">
        <v>14.5</v>
      </c>
      <c r="I1265" s="4" t="s">
        <v>35</v>
      </c>
      <c r="J1265" s="4">
        <v>27.94</v>
      </c>
      <c r="K1265" s="4" t="s">
        <v>3597</v>
      </c>
      <c r="L1265" s="4">
        <v>0</v>
      </c>
      <c r="M1265" s="4" t="s">
        <v>2181</v>
      </c>
      <c r="N1265" s="11" t="s">
        <v>3683</v>
      </c>
      <c r="R1265" t="s">
        <v>3684</v>
      </c>
      <c r="T1265" t="s">
        <v>1296</v>
      </c>
    </row>
    <row r="1266" spans="1:20">
      <c r="A1266" t="s">
        <v>3682</v>
      </c>
      <c r="B1266" t="s">
        <v>1291</v>
      </c>
      <c r="C1266" t="s">
        <v>74</v>
      </c>
      <c r="D1266" s="39" t="s">
        <v>1501</v>
      </c>
      <c r="E1266" s="11">
        <f t="shared" si="78"/>
        <v>3</v>
      </c>
      <c r="F1266" s="4">
        <f t="shared" si="79"/>
        <v>1990</v>
      </c>
      <c r="G1266" t="s">
        <v>21</v>
      </c>
      <c r="H1266" s="4">
        <v>16.5</v>
      </c>
      <c r="I1266" s="4" t="s">
        <v>35</v>
      </c>
      <c r="J1266" s="4">
        <v>30.48</v>
      </c>
      <c r="K1266" s="4" t="s">
        <v>1613</v>
      </c>
      <c r="L1266" s="4">
        <v>0</v>
      </c>
      <c r="M1266" s="4" t="s">
        <v>1526</v>
      </c>
      <c r="N1266" s="11" t="s">
        <v>3683</v>
      </c>
      <c r="T1266" t="s">
        <v>1296</v>
      </c>
    </row>
    <row r="1267" spans="1:20">
      <c r="A1267" t="s">
        <v>3682</v>
      </c>
      <c r="B1267" t="s">
        <v>1291</v>
      </c>
      <c r="C1267" t="s">
        <v>74</v>
      </c>
      <c r="D1267" s="39" t="s">
        <v>2309</v>
      </c>
      <c r="E1267" s="11">
        <f t="shared" si="78"/>
        <v>3</v>
      </c>
      <c r="F1267" s="4">
        <f t="shared" si="79"/>
        <v>1992</v>
      </c>
      <c r="G1267" t="s">
        <v>21</v>
      </c>
      <c r="H1267" s="4">
        <v>18.5</v>
      </c>
      <c r="I1267" s="4" t="s">
        <v>35</v>
      </c>
      <c r="J1267" s="4">
        <v>30.48</v>
      </c>
      <c r="K1267" s="4" t="s">
        <v>1613</v>
      </c>
      <c r="L1267" s="4">
        <v>0</v>
      </c>
      <c r="M1267" s="4" t="s">
        <v>3685</v>
      </c>
      <c r="N1267" s="11" t="s">
        <v>3683</v>
      </c>
      <c r="T1267" t="s">
        <v>1296</v>
      </c>
    </row>
    <row r="1268" spans="1:20">
      <c r="A1268" t="s">
        <v>3682</v>
      </c>
      <c r="B1268" t="s">
        <v>1291</v>
      </c>
      <c r="C1268" t="s">
        <v>74</v>
      </c>
      <c r="D1268" s="39" t="s">
        <v>1632</v>
      </c>
      <c r="E1268" s="11">
        <f t="shared" si="78"/>
        <v>3</v>
      </c>
      <c r="F1268" s="4">
        <f t="shared" si="79"/>
        <v>1993</v>
      </c>
      <c r="G1268" t="s">
        <v>21</v>
      </c>
      <c r="H1268" s="4">
        <v>19.5</v>
      </c>
      <c r="I1268" s="4" t="s">
        <v>35</v>
      </c>
      <c r="J1268" s="4">
        <v>31.1</v>
      </c>
      <c r="K1268" s="4" t="s">
        <v>2252</v>
      </c>
      <c r="L1268" s="4">
        <v>0</v>
      </c>
      <c r="M1268" s="4" t="s">
        <v>3387</v>
      </c>
      <c r="N1268" s="11" t="s">
        <v>3683</v>
      </c>
      <c r="T1268" t="s">
        <v>1296</v>
      </c>
    </row>
    <row r="1269" spans="1:20">
      <c r="A1269" t="s">
        <v>3682</v>
      </c>
      <c r="B1269" t="s">
        <v>1291</v>
      </c>
      <c r="C1269" t="s">
        <v>74</v>
      </c>
      <c r="D1269" s="39" t="s">
        <v>1620</v>
      </c>
      <c r="E1269" s="11">
        <f t="shared" si="78"/>
        <v>3</v>
      </c>
      <c r="F1269" s="4">
        <f t="shared" si="79"/>
        <v>1994</v>
      </c>
      <c r="G1269" t="s">
        <v>21</v>
      </c>
      <c r="H1269" s="4">
        <v>20.5</v>
      </c>
      <c r="I1269" s="4" t="s">
        <v>35</v>
      </c>
      <c r="J1269" s="4">
        <v>33</v>
      </c>
      <c r="K1269" s="4" t="s">
        <v>178</v>
      </c>
      <c r="L1269" s="4">
        <v>0</v>
      </c>
      <c r="M1269" s="4" t="s">
        <v>1571</v>
      </c>
      <c r="N1269" s="11" t="s">
        <v>3683</v>
      </c>
      <c r="R1269" t="s">
        <v>585</v>
      </c>
      <c r="T1269" t="s">
        <v>1296</v>
      </c>
    </row>
    <row r="1270" spans="1:20">
      <c r="A1270" t="s">
        <v>3682</v>
      </c>
      <c r="B1270" t="s">
        <v>1291</v>
      </c>
      <c r="C1270" t="s">
        <v>74</v>
      </c>
      <c r="D1270" s="39" t="s">
        <v>1524</v>
      </c>
      <c r="E1270" s="11">
        <f t="shared" si="78"/>
        <v>3</v>
      </c>
      <c r="F1270" s="4">
        <f t="shared" si="79"/>
        <v>1995</v>
      </c>
      <c r="G1270" t="s">
        <v>21</v>
      </c>
      <c r="H1270" s="4">
        <v>21.5</v>
      </c>
      <c r="I1270" s="4" t="s">
        <v>35</v>
      </c>
      <c r="J1270" s="4">
        <v>33.299999999999997</v>
      </c>
      <c r="K1270" s="4" t="s">
        <v>307</v>
      </c>
      <c r="L1270" s="4">
        <v>0</v>
      </c>
      <c r="M1270" s="4" t="s">
        <v>3686</v>
      </c>
      <c r="N1270" s="11" t="s">
        <v>3683</v>
      </c>
      <c r="T1270" t="s">
        <v>1296</v>
      </c>
    </row>
    <row r="1271" spans="1:20">
      <c r="A1271" t="s">
        <v>3682</v>
      </c>
      <c r="B1271" t="s">
        <v>1291</v>
      </c>
      <c r="C1271" t="s">
        <v>74</v>
      </c>
      <c r="D1271" s="39" t="s">
        <v>1320</v>
      </c>
      <c r="E1271" s="11">
        <f t="shared" si="78"/>
        <v>3</v>
      </c>
      <c r="F1271" s="4">
        <f t="shared" si="79"/>
        <v>1996</v>
      </c>
      <c r="G1271" t="s">
        <v>21</v>
      </c>
      <c r="H1271" s="4">
        <v>22.5</v>
      </c>
      <c r="I1271" s="4" t="s">
        <v>35</v>
      </c>
      <c r="J1271" s="4">
        <v>33</v>
      </c>
      <c r="K1271" s="4" t="s">
        <v>2550</v>
      </c>
      <c r="L1271" s="4">
        <v>0</v>
      </c>
      <c r="M1271" s="4" t="s">
        <v>3687</v>
      </c>
      <c r="N1271" s="11" t="s">
        <v>3683</v>
      </c>
      <c r="R1271" t="s">
        <v>3688</v>
      </c>
      <c r="T1271" t="s">
        <v>1296</v>
      </c>
    </row>
    <row r="1272" spans="1:20">
      <c r="A1272" t="s">
        <v>3682</v>
      </c>
      <c r="B1272" t="s">
        <v>1291</v>
      </c>
      <c r="C1272" t="s">
        <v>74</v>
      </c>
      <c r="D1272" s="39" t="s">
        <v>1322</v>
      </c>
      <c r="E1272" s="11">
        <f t="shared" si="78"/>
        <v>3</v>
      </c>
      <c r="F1272" s="4">
        <f t="shared" si="79"/>
        <v>1998</v>
      </c>
      <c r="G1272" t="s">
        <v>21</v>
      </c>
      <c r="H1272" s="4">
        <v>24.5</v>
      </c>
      <c r="I1272" s="4" t="s">
        <v>35</v>
      </c>
      <c r="J1272" s="4">
        <v>34.1</v>
      </c>
      <c r="K1272" s="4" t="s">
        <v>572</v>
      </c>
      <c r="L1272" s="4">
        <v>0</v>
      </c>
      <c r="M1272" s="4" t="s">
        <v>3689</v>
      </c>
      <c r="N1272" s="11" t="s">
        <v>3683</v>
      </c>
      <c r="R1272" t="s">
        <v>3690</v>
      </c>
      <c r="T1272" t="s">
        <v>1296</v>
      </c>
    </row>
    <row r="1273" spans="1:20">
      <c r="A1273" t="s">
        <v>3682</v>
      </c>
      <c r="B1273" t="s">
        <v>1291</v>
      </c>
      <c r="C1273" t="s">
        <v>74</v>
      </c>
      <c r="D1273" s="39" t="s">
        <v>24</v>
      </c>
      <c r="E1273" s="11">
        <f t="shared" si="78"/>
        <v>5</v>
      </c>
      <c r="F1273" s="4">
        <f t="shared" si="79"/>
        <v>2001</v>
      </c>
      <c r="G1273" t="s">
        <v>21</v>
      </c>
      <c r="H1273" s="4">
        <v>27.7</v>
      </c>
      <c r="I1273" s="4" t="s">
        <v>35</v>
      </c>
      <c r="J1273" s="4">
        <v>35</v>
      </c>
      <c r="K1273" s="4" t="s">
        <v>1020</v>
      </c>
      <c r="L1273" s="4">
        <v>0</v>
      </c>
      <c r="M1273" s="4" t="s">
        <v>3542</v>
      </c>
      <c r="N1273" s="11" t="s">
        <v>3683</v>
      </c>
      <c r="R1273" t="s">
        <v>439</v>
      </c>
      <c r="T1273" t="s">
        <v>1296</v>
      </c>
    </row>
    <row r="1274" spans="1:20">
      <c r="A1274" t="s">
        <v>3682</v>
      </c>
      <c r="B1274" t="s">
        <v>1291</v>
      </c>
      <c r="C1274" t="s">
        <v>74</v>
      </c>
      <c r="D1274" s="39" t="s">
        <v>2028</v>
      </c>
      <c r="E1274" s="11">
        <f t="shared" si="78"/>
        <v>7</v>
      </c>
      <c r="F1274" s="4">
        <f t="shared" si="79"/>
        <v>2001</v>
      </c>
      <c r="G1274" t="s">
        <v>21</v>
      </c>
      <c r="H1274" s="4">
        <v>27.8</v>
      </c>
      <c r="I1274" s="4" t="s">
        <v>35</v>
      </c>
      <c r="J1274" s="4">
        <v>35</v>
      </c>
      <c r="L1274" s="4">
        <v>0</v>
      </c>
      <c r="N1274" s="11" t="s">
        <v>3683</v>
      </c>
      <c r="R1274" t="s">
        <v>3691</v>
      </c>
      <c r="T1274" t="s">
        <v>1296</v>
      </c>
    </row>
    <row r="1275" spans="1:20">
      <c r="A1275" t="s">
        <v>3692</v>
      </c>
      <c r="B1275" t="s">
        <v>1291</v>
      </c>
      <c r="C1275" t="s">
        <v>20</v>
      </c>
      <c r="D1275" s="39" t="s">
        <v>1708</v>
      </c>
      <c r="E1275" s="11">
        <f t="shared" si="78"/>
        <v>3</v>
      </c>
      <c r="F1275" s="4">
        <f t="shared" si="79"/>
        <v>1994</v>
      </c>
      <c r="G1275" t="s">
        <v>25</v>
      </c>
      <c r="H1275" s="4">
        <v>12.5</v>
      </c>
      <c r="I1275" s="4" t="s">
        <v>35</v>
      </c>
      <c r="J1275" s="4">
        <v>32</v>
      </c>
      <c r="K1275" s="4" t="s">
        <v>95</v>
      </c>
      <c r="L1275" s="4">
        <v>0</v>
      </c>
      <c r="M1275" s="4" t="s">
        <v>3518</v>
      </c>
      <c r="R1275" t="s">
        <v>1711</v>
      </c>
      <c r="T1275" t="s">
        <v>1296</v>
      </c>
    </row>
    <row r="1276" spans="1:20">
      <c r="A1276" t="s">
        <v>3693</v>
      </c>
      <c r="B1276" t="s">
        <v>1291</v>
      </c>
      <c r="C1276" t="s">
        <v>20</v>
      </c>
      <c r="D1276" s="39" t="s">
        <v>2289</v>
      </c>
      <c r="E1276" s="11">
        <f t="shared" si="78"/>
        <v>6</v>
      </c>
      <c r="F1276" s="4">
        <f t="shared" si="79"/>
        <v>2001</v>
      </c>
      <c r="G1276" t="s">
        <v>21</v>
      </c>
      <c r="H1276" s="4" t="s">
        <v>189</v>
      </c>
      <c r="I1276" s="4" t="str">
        <f t="shared" ref="I1276:I1285" si="82">IF(ISBLANK(H1276), "", "k")</f>
        <v>k</v>
      </c>
      <c r="J1276" s="4">
        <v>19.899999999999999</v>
      </c>
      <c r="K1276" s="4" t="s">
        <v>362</v>
      </c>
      <c r="L1276" s="4">
        <v>0</v>
      </c>
      <c r="N1276" s="11" t="s">
        <v>3694</v>
      </c>
      <c r="R1276" t="s">
        <v>3695</v>
      </c>
      <c r="T1276" t="s">
        <v>1296</v>
      </c>
    </row>
    <row r="1277" spans="1:20">
      <c r="A1277" t="s">
        <v>3693</v>
      </c>
      <c r="B1277" t="s">
        <v>1291</v>
      </c>
      <c r="C1277" t="s">
        <v>74</v>
      </c>
      <c r="D1277" s="39" t="s">
        <v>34</v>
      </c>
      <c r="E1277" s="11">
        <f t="shared" si="78"/>
        <v>5</v>
      </c>
      <c r="F1277" s="4">
        <f t="shared" si="79"/>
        <v>2003</v>
      </c>
      <c r="G1277" t="s">
        <v>21</v>
      </c>
      <c r="H1277" s="4" t="s">
        <v>57</v>
      </c>
      <c r="I1277" s="4" t="str">
        <f t="shared" si="82"/>
        <v>k</v>
      </c>
      <c r="J1277" s="4">
        <v>21</v>
      </c>
      <c r="K1277" s="4" t="s">
        <v>789</v>
      </c>
      <c r="L1277" s="4">
        <v>0</v>
      </c>
      <c r="M1277" s="4" t="s">
        <v>2647</v>
      </c>
      <c r="N1277" s="11" t="s">
        <v>3694</v>
      </c>
      <c r="R1277" t="s">
        <v>2151</v>
      </c>
      <c r="T1277" t="s">
        <v>1296</v>
      </c>
    </row>
    <row r="1278" spans="1:20">
      <c r="A1278" t="s">
        <v>3693</v>
      </c>
      <c r="B1278" t="s">
        <v>1291</v>
      </c>
      <c r="C1278" t="s">
        <v>74</v>
      </c>
      <c r="D1278" s="39" t="s">
        <v>1385</v>
      </c>
      <c r="E1278" s="11">
        <f t="shared" si="78"/>
        <v>5</v>
      </c>
      <c r="F1278" s="4">
        <f t="shared" si="79"/>
        <v>2008</v>
      </c>
      <c r="G1278" t="s">
        <v>21</v>
      </c>
      <c r="H1278" s="4" t="s">
        <v>712</v>
      </c>
      <c r="I1278" s="4" t="str">
        <f t="shared" si="82"/>
        <v>k</v>
      </c>
      <c r="J1278" s="4">
        <v>25.4</v>
      </c>
      <c r="K1278" s="4" t="s">
        <v>433</v>
      </c>
      <c r="L1278" s="4">
        <v>0</v>
      </c>
      <c r="M1278" s="4" t="s">
        <v>3696</v>
      </c>
      <c r="N1278" s="11" t="s">
        <v>3694</v>
      </c>
      <c r="R1278" t="s">
        <v>3697</v>
      </c>
      <c r="T1278" t="s">
        <v>1296</v>
      </c>
    </row>
    <row r="1279" spans="1:20">
      <c r="A1279" t="s">
        <v>3693</v>
      </c>
      <c r="B1279" t="s">
        <v>1291</v>
      </c>
      <c r="C1279" t="s">
        <v>74</v>
      </c>
      <c r="D1279" s="39" t="s">
        <v>1663</v>
      </c>
      <c r="E1279" s="11">
        <f t="shared" si="78"/>
        <v>5</v>
      </c>
      <c r="F1279" s="4">
        <f t="shared" si="79"/>
        <v>2009</v>
      </c>
      <c r="G1279" t="s">
        <v>21</v>
      </c>
      <c r="H1279" s="4" t="s">
        <v>609</v>
      </c>
      <c r="I1279" s="4" t="str">
        <f t="shared" si="82"/>
        <v>k</v>
      </c>
      <c r="J1279" s="4">
        <v>26.7</v>
      </c>
      <c r="K1279" s="4" t="s">
        <v>49</v>
      </c>
      <c r="L1279" s="4">
        <v>0</v>
      </c>
      <c r="M1279" s="4" t="s">
        <v>3669</v>
      </c>
      <c r="N1279" s="11" t="s">
        <v>3694</v>
      </c>
      <c r="R1279" t="s">
        <v>1662</v>
      </c>
      <c r="T1279" t="s">
        <v>1296</v>
      </c>
    </row>
    <row r="1280" spans="1:20">
      <c r="A1280" t="s">
        <v>3693</v>
      </c>
      <c r="B1280" t="s">
        <v>1291</v>
      </c>
      <c r="C1280" t="s">
        <v>74</v>
      </c>
      <c r="D1280" s="39" t="s">
        <v>1396</v>
      </c>
      <c r="E1280" s="11">
        <f t="shared" si="78"/>
        <v>5</v>
      </c>
      <c r="F1280" s="4">
        <f t="shared" si="79"/>
        <v>2011</v>
      </c>
      <c r="G1280" t="s">
        <v>21</v>
      </c>
      <c r="H1280" s="4" t="s">
        <v>893</v>
      </c>
      <c r="I1280" s="4" t="str">
        <f t="shared" si="82"/>
        <v>k</v>
      </c>
      <c r="J1280" s="4">
        <v>28</v>
      </c>
      <c r="K1280" s="4" t="s">
        <v>674</v>
      </c>
      <c r="L1280" s="4">
        <v>0</v>
      </c>
      <c r="M1280" s="4" t="s">
        <v>1323</v>
      </c>
      <c r="N1280" s="11" t="s">
        <v>3694</v>
      </c>
      <c r="R1280" t="s">
        <v>1762</v>
      </c>
      <c r="T1280" t="s">
        <v>1296</v>
      </c>
    </row>
    <row r="1281" spans="1:20">
      <c r="A1281" t="s">
        <v>3693</v>
      </c>
      <c r="B1281" t="s">
        <v>1291</v>
      </c>
      <c r="C1281" t="s">
        <v>74</v>
      </c>
      <c r="D1281" s="39" t="s">
        <v>1356</v>
      </c>
      <c r="E1281" s="11">
        <f t="shared" si="78"/>
        <v>5</v>
      </c>
      <c r="F1281" s="4">
        <f t="shared" si="79"/>
        <v>2015</v>
      </c>
      <c r="G1281" t="s">
        <v>21</v>
      </c>
      <c r="H1281" s="4" t="s">
        <v>401</v>
      </c>
      <c r="I1281" s="4" t="str">
        <f t="shared" si="82"/>
        <v>k</v>
      </c>
      <c r="J1281" s="4">
        <v>32.1</v>
      </c>
      <c r="K1281" s="4" t="s">
        <v>413</v>
      </c>
      <c r="L1281" s="4">
        <v>0</v>
      </c>
      <c r="M1281" s="4" t="s">
        <v>2682</v>
      </c>
      <c r="N1281" s="11" t="s">
        <v>3694</v>
      </c>
      <c r="R1281" t="s">
        <v>1766</v>
      </c>
      <c r="T1281" t="s">
        <v>1296</v>
      </c>
    </row>
    <row r="1282" spans="1:20">
      <c r="A1282" t="s">
        <v>3693</v>
      </c>
      <c r="B1282" s="4" t="s">
        <v>1291</v>
      </c>
      <c r="C1282" s="4" t="s">
        <v>74</v>
      </c>
      <c r="D1282" s="39" t="s">
        <v>1470</v>
      </c>
      <c r="E1282" s="11">
        <f t="shared" si="78"/>
        <v>4</v>
      </c>
      <c r="F1282" s="4">
        <f t="shared" si="79"/>
        <v>2026</v>
      </c>
      <c r="G1282" s="4" t="s">
        <v>21</v>
      </c>
      <c r="H1282" s="4">
        <v>31.6</v>
      </c>
      <c r="I1282" s="4" t="str">
        <f t="shared" si="82"/>
        <v>k</v>
      </c>
      <c r="J1282" s="4">
        <v>33.299999999999997</v>
      </c>
      <c r="K1282" s="4">
        <v>40.299999999999997</v>
      </c>
      <c r="L1282" s="4">
        <v>0</v>
      </c>
      <c r="M1282" s="4">
        <v>1085</v>
      </c>
      <c r="N1282" s="11" t="s">
        <v>3694</v>
      </c>
      <c r="R1282" s="4" t="s">
        <v>1471</v>
      </c>
    </row>
    <row r="1283" spans="1:20">
      <c r="A1283" t="s">
        <v>3698</v>
      </c>
      <c r="B1283" t="s">
        <v>1291</v>
      </c>
      <c r="C1283" t="s">
        <v>20</v>
      </c>
      <c r="D1283" s="39" t="s">
        <v>1412</v>
      </c>
      <c r="E1283" s="11">
        <f t="shared" si="78"/>
        <v>5</v>
      </c>
      <c r="F1283" s="4">
        <f t="shared" si="79"/>
        <v>2019</v>
      </c>
      <c r="G1283" t="s">
        <v>25</v>
      </c>
      <c r="I1283" s="4" t="str">
        <f t="shared" si="82"/>
        <v/>
      </c>
      <c r="J1283" s="4">
        <v>22</v>
      </c>
      <c r="K1283" s="4" t="s">
        <v>779</v>
      </c>
      <c r="L1283" s="4">
        <v>0</v>
      </c>
      <c r="M1283" s="4" t="s">
        <v>1347</v>
      </c>
      <c r="N1283" s="11" t="s">
        <v>3699</v>
      </c>
      <c r="R1283" t="s">
        <v>3700</v>
      </c>
      <c r="T1283" t="s">
        <v>1296</v>
      </c>
    </row>
    <row r="1284" spans="1:20">
      <c r="A1284" t="s">
        <v>3698</v>
      </c>
      <c r="B1284" t="s">
        <v>1291</v>
      </c>
      <c r="C1284" t="s">
        <v>74</v>
      </c>
      <c r="D1284" s="39" t="s">
        <v>1211</v>
      </c>
      <c r="E1284" s="11">
        <f t="shared" si="78"/>
        <v>5</v>
      </c>
      <c r="F1284" s="4">
        <f t="shared" si="79"/>
        <v>2021</v>
      </c>
      <c r="G1284" t="s">
        <v>25</v>
      </c>
      <c r="I1284" s="4" t="str">
        <f t="shared" si="82"/>
        <v/>
      </c>
      <c r="J1284" s="4">
        <v>25.9</v>
      </c>
      <c r="K1284" s="4" t="s">
        <v>1061</v>
      </c>
      <c r="L1284" s="4">
        <v>0</v>
      </c>
      <c r="M1284" s="4" t="s">
        <v>1907</v>
      </c>
      <c r="N1284" s="11" t="s">
        <v>3699</v>
      </c>
      <c r="Q1284" t="s">
        <v>3701</v>
      </c>
      <c r="R1284" t="s">
        <v>3702</v>
      </c>
    </row>
    <row r="1285" spans="1:20">
      <c r="A1285" t="s">
        <v>3698</v>
      </c>
      <c r="B1285" t="s">
        <v>1291</v>
      </c>
      <c r="C1285" t="s">
        <v>74</v>
      </c>
      <c r="D1285" s="39" t="s">
        <v>1491</v>
      </c>
      <c r="E1285" s="11">
        <f t="shared" si="78"/>
        <v>4</v>
      </c>
      <c r="F1285" s="4">
        <f t="shared" si="79"/>
        <v>2024</v>
      </c>
      <c r="G1285" t="s">
        <v>25</v>
      </c>
      <c r="I1285" s="4" t="str">
        <f t="shared" si="82"/>
        <v/>
      </c>
      <c r="J1285" s="4">
        <v>31.8</v>
      </c>
      <c r="K1285" s="4" t="s">
        <v>233</v>
      </c>
      <c r="L1285" s="4">
        <v>0</v>
      </c>
      <c r="M1285" s="4" t="s">
        <v>3703</v>
      </c>
      <c r="N1285" s="11" t="s">
        <v>3699</v>
      </c>
      <c r="Q1285" t="s">
        <v>3704</v>
      </c>
      <c r="R1285" t="s">
        <v>3705</v>
      </c>
    </row>
    <row r="1286" spans="1:20">
      <c r="A1286" t="s">
        <v>3706</v>
      </c>
      <c r="B1286" t="s">
        <v>1291</v>
      </c>
      <c r="C1286" t="s">
        <v>20</v>
      </c>
      <c r="D1286" s="39" t="s">
        <v>2002</v>
      </c>
      <c r="E1286" s="11">
        <f t="shared" si="78"/>
        <v>3</v>
      </c>
      <c r="F1286" s="4">
        <f t="shared" si="79"/>
        <v>1988</v>
      </c>
      <c r="G1286" t="s">
        <v>25</v>
      </c>
      <c r="H1286" s="4">
        <v>12.5</v>
      </c>
      <c r="I1286" s="4" t="s">
        <v>35</v>
      </c>
      <c r="J1286" s="4">
        <v>30.16</v>
      </c>
      <c r="K1286" s="4" t="s">
        <v>3561</v>
      </c>
      <c r="L1286" s="4">
        <v>0</v>
      </c>
      <c r="M1286" s="4" t="s">
        <v>2980</v>
      </c>
      <c r="R1286" t="s">
        <v>3707</v>
      </c>
      <c r="T1286" t="s">
        <v>1296</v>
      </c>
    </row>
    <row r="1287" spans="1:20">
      <c r="A1287" t="s">
        <v>3708</v>
      </c>
      <c r="B1287" t="s">
        <v>1291</v>
      </c>
      <c r="C1287" t="s">
        <v>20</v>
      </c>
      <c r="D1287" s="39" t="s">
        <v>3709</v>
      </c>
      <c r="E1287" s="11">
        <f t="shared" si="78"/>
        <v>6</v>
      </c>
      <c r="F1287" s="4">
        <f t="shared" si="79"/>
        <v>2001</v>
      </c>
      <c r="G1287" t="s">
        <v>21</v>
      </c>
      <c r="H1287" s="4">
        <v>9.8000000000000007</v>
      </c>
      <c r="I1287" s="4" t="str">
        <f t="shared" ref="I1287:I1306" si="83">IF(ISBLANK(H1287), "", "k")</f>
        <v>k</v>
      </c>
      <c r="J1287" s="4">
        <v>24.2</v>
      </c>
      <c r="K1287" s="4" t="s">
        <v>946</v>
      </c>
      <c r="L1287" s="4">
        <v>0</v>
      </c>
      <c r="N1287" s="11" t="s">
        <v>3710</v>
      </c>
      <c r="R1287" t="s">
        <v>3711</v>
      </c>
      <c r="T1287" t="s">
        <v>1296</v>
      </c>
    </row>
    <row r="1288" spans="1:20">
      <c r="A1288" t="s">
        <v>3708</v>
      </c>
      <c r="B1288" t="s">
        <v>1291</v>
      </c>
      <c r="C1288" t="s">
        <v>74</v>
      </c>
      <c r="D1288" s="39" t="s">
        <v>1302</v>
      </c>
      <c r="E1288" s="11">
        <f t="shared" si="78"/>
        <v>5</v>
      </c>
      <c r="F1288" s="4">
        <f t="shared" si="79"/>
        <v>2002</v>
      </c>
      <c r="G1288" t="s">
        <v>21</v>
      </c>
      <c r="H1288" s="4">
        <v>10.7</v>
      </c>
      <c r="I1288" s="4" t="str">
        <f t="shared" si="83"/>
        <v>k</v>
      </c>
      <c r="J1288" s="4">
        <v>24</v>
      </c>
      <c r="K1288" s="4" t="s">
        <v>946</v>
      </c>
      <c r="L1288" s="4">
        <v>0</v>
      </c>
      <c r="M1288" s="4" t="s">
        <v>1463</v>
      </c>
      <c r="N1288" s="11" t="s">
        <v>3710</v>
      </c>
      <c r="R1288" t="s">
        <v>3712</v>
      </c>
      <c r="T1288" t="s">
        <v>1296</v>
      </c>
    </row>
    <row r="1289" spans="1:20">
      <c r="A1289" t="s">
        <v>3708</v>
      </c>
      <c r="B1289" t="s">
        <v>1291</v>
      </c>
      <c r="C1289" t="s">
        <v>74</v>
      </c>
      <c r="D1289" s="39" t="s">
        <v>1331</v>
      </c>
      <c r="E1289" s="11">
        <f t="shared" si="78"/>
        <v>5</v>
      </c>
      <c r="F1289" s="4">
        <f t="shared" si="79"/>
        <v>2003</v>
      </c>
      <c r="G1289" t="s">
        <v>21</v>
      </c>
      <c r="H1289" s="4">
        <v>11.7</v>
      </c>
      <c r="I1289" s="4" t="str">
        <f t="shared" si="83"/>
        <v>k</v>
      </c>
      <c r="J1289" s="4">
        <v>23.5</v>
      </c>
      <c r="K1289" s="4" t="s">
        <v>190</v>
      </c>
      <c r="L1289" s="4">
        <v>0</v>
      </c>
      <c r="M1289" s="4" t="s">
        <v>2443</v>
      </c>
      <c r="N1289" s="11" t="s">
        <v>3710</v>
      </c>
      <c r="R1289" t="s">
        <v>3713</v>
      </c>
      <c r="T1289" t="s">
        <v>1296</v>
      </c>
    </row>
    <row r="1290" spans="1:20">
      <c r="A1290" t="s">
        <v>3708</v>
      </c>
      <c r="B1290" t="s">
        <v>1291</v>
      </c>
      <c r="C1290" t="s">
        <v>74</v>
      </c>
      <c r="D1290" s="39" t="s">
        <v>1335</v>
      </c>
      <c r="E1290" s="11">
        <f t="shared" si="78"/>
        <v>5</v>
      </c>
      <c r="F1290" s="4">
        <f t="shared" si="79"/>
        <v>2004</v>
      </c>
      <c r="G1290" t="s">
        <v>21</v>
      </c>
      <c r="H1290" s="4">
        <v>12.7</v>
      </c>
      <c r="I1290" s="4" t="str">
        <f t="shared" si="83"/>
        <v>k</v>
      </c>
      <c r="J1290" s="4">
        <v>25.1</v>
      </c>
      <c r="K1290" s="4" t="s">
        <v>461</v>
      </c>
      <c r="L1290" s="4">
        <v>0</v>
      </c>
      <c r="M1290" s="4" t="s">
        <v>3714</v>
      </c>
      <c r="N1290" s="11" t="s">
        <v>3710</v>
      </c>
      <c r="R1290" t="s">
        <v>1309</v>
      </c>
      <c r="T1290" t="s">
        <v>1296</v>
      </c>
    </row>
    <row r="1291" spans="1:20">
      <c r="A1291" t="s">
        <v>3708</v>
      </c>
      <c r="B1291" t="s">
        <v>1291</v>
      </c>
      <c r="C1291" t="s">
        <v>74</v>
      </c>
      <c r="D1291" s="39" t="s">
        <v>1310</v>
      </c>
      <c r="E1291" s="11">
        <f t="shared" si="78"/>
        <v>5</v>
      </c>
      <c r="F1291" s="4">
        <f t="shared" si="79"/>
        <v>2005</v>
      </c>
      <c r="G1291" t="s">
        <v>21</v>
      </c>
      <c r="H1291" s="4">
        <v>13.7</v>
      </c>
      <c r="I1291" s="4" t="str">
        <f t="shared" si="83"/>
        <v>k</v>
      </c>
      <c r="J1291" s="4">
        <v>24.6</v>
      </c>
      <c r="K1291" s="4" t="s">
        <v>508</v>
      </c>
      <c r="L1291" s="4">
        <v>0</v>
      </c>
      <c r="M1291" s="4" t="s">
        <v>1381</v>
      </c>
      <c r="N1291" s="11" t="s">
        <v>3710</v>
      </c>
      <c r="R1291" t="s">
        <v>3715</v>
      </c>
      <c r="T1291" t="s">
        <v>1296</v>
      </c>
    </row>
    <row r="1292" spans="1:20">
      <c r="A1292" t="s">
        <v>3716</v>
      </c>
      <c r="B1292" t="s">
        <v>1291</v>
      </c>
      <c r="C1292" t="s">
        <v>20</v>
      </c>
      <c r="D1292" s="39" t="s">
        <v>1378</v>
      </c>
      <c r="E1292" s="11">
        <f t="shared" si="78"/>
        <v>5</v>
      </c>
      <c r="F1292" s="4">
        <f t="shared" si="79"/>
        <v>2002</v>
      </c>
      <c r="G1292" t="s">
        <v>25</v>
      </c>
      <c r="H1292" s="4" t="s">
        <v>1444</v>
      </c>
      <c r="I1292" s="4" t="str">
        <f t="shared" si="83"/>
        <v>k</v>
      </c>
      <c r="J1292" s="4">
        <v>15</v>
      </c>
      <c r="K1292" s="4" t="s">
        <v>1557</v>
      </c>
      <c r="L1292" s="4">
        <v>0</v>
      </c>
      <c r="M1292" s="4" t="s">
        <v>3717</v>
      </c>
      <c r="N1292" s="11" t="s">
        <v>3718</v>
      </c>
      <c r="R1292" t="s">
        <v>3719</v>
      </c>
      <c r="T1292" t="s">
        <v>1296</v>
      </c>
    </row>
    <row r="1293" spans="1:20">
      <c r="A1293" t="s">
        <v>3716</v>
      </c>
      <c r="B1293" t="s">
        <v>1291</v>
      </c>
      <c r="C1293" t="s">
        <v>74</v>
      </c>
      <c r="D1293" s="39" t="s">
        <v>1674</v>
      </c>
      <c r="E1293" s="11">
        <f t="shared" si="78"/>
        <v>5</v>
      </c>
      <c r="F1293" s="4">
        <f t="shared" si="79"/>
        <v>2004</v>
      </c>
      <c r="G1293" t="s">
        <v>25</v>
      </c>
      <c r="H1293" s="4" t="s">
        <v>1456</v>
      </c>
      <c r="I1293" s="4" t="str">
        <f t="shared" si="83"/>
        <v>k</v>
      </c>
      <c r="J1293" s="4">
        <v>17.7</v>
      </c>
      <c r="K1293" s="4" t="s">
        <v>150</v>
      </c>
      <c r="L1293" s="4">
        <v>0</v>
      </c>
      <c r="M1293" s="4" t="s">
        <v>3720</v>
      </c>
      <c r="N1293" s="11" t="s">
        <v>3718</v>
      </c>
      <c r="R1293" t="s">
        <v>3721</v>
      </c>
      <c r="T1293" t="s">
        <v>1296</v>
      </c>
    </row>
    <row r="1294" spans="1:20">
      <c r="A1294" t="s">
        <v>3716</v>
      </c>
      <c r="B1294" t="s">
        <v>1291</v>
      </c>
      <c r="C1294" t="s">
        <v>74</v>
      </c>
      <c r="D1294" s="39" t="s">
        <v>1337</v>
      </c>
      <c r="E1294" s="11">
        <f t="shared" si="78"/>
        <v>5</v>
      </c>
      <c r="F1294" s="4">
        <f t="shared" si="79"/>
        <v>2005</v>
      </c>
      <c r="G1294" t="s">
        <v>25</v>
      </c>
      <c r="H1294" s="4" t="s">
        <v>654</v>
      </c>
      <c r="I1294" s="4" t="str">
        <f t="shared" si="83"/>
        <v>k</v>
      </c>
      <c r="J1294" s="4">
        <v>19.5</v>
      </c>
      <c r="K1294" s="4" t="s">
        <v>485</v>
      </c>
      <c r="L1294" s="4">
        <v>0</v>
      </c>
      <c r="M1294" s="4" t="s">
        <v>3722</v>
      </c>
      <c r="N1294" s="11" t="s">
        <v>3718</v>
      </c>
      <c r="R1294" t="s">
        <v>3723</v>
      </c>
      <c r="T1294" t="s">
        <v>1296</v>
      </c>
    </row>
    <row r="1295" spans="1:20">
      <c r="A1295" t="s">
        <v>3716</v>
      </c>
      <c r="B1295" t="s">
        <v>1291</v>
      </c>
      <c r="C1295" t="s">
        <v>74</v>
      </c>
      <c r="D1295" s="39" t="s">
        <v>2126</v>
      </c>
      <c r="E1295" s="11">
        <f t="shared" si="78"/>
        <v>5</v>
      </c>
      <c r="F1295" s="4">
        <f t="shared" si="79"/>
        <v>2008</v>
      </c>
      <c r="G1295" t="s">
        <v>25</v>
      </c>
      <c r="H1295" s="4" t="s">
        <v>57</v>
      </c>
      <c r="I1295" s="4" t="str">
        <f t="shared" si="83"/>
        <v>k</v>
      </c>
      <c r="J1295" s="4">
        <v>24.6</v>
      </c>
      <c r="K1295" s="4" t="s">
        <v>190</v>
      </c>
      <c r="L1295" s="4">
        <v>0</v>
      </c>
      <c r="M1295" s="4" t="s">
        <v>3077</v>
      </c>
      <c r="N1295" s="11" t="s">
        <v>3718</v>
      </c>
      <c r="R1295" t="s">
        <v>3724</v>
      </c>
      <c r="T1295" t="s">
        <v>1296</v>
      </c>
    </row>
    <row r="1296" spans="1:20">
      <c r="A1296" t="s">
        <v>3716</v>
      </c>
      <c r="B1296" t="s">
        <v>1291</v>
      </c>
      <c r="C1296" t="s">
        <v>74</v>
      </c>
      <c r="D1296" s="39" t="s">
        <v>1535</v>
      </c>
      <c r="E1296" s="11">
        <f t="shared" si="78"/>
        <v>5</v>
      </c>
      <c r="F1296" s="4">
        <f t="shared" si="79"/>
        <v>2010</v>
      </c>
      <c r="G1296" t="s">
        <v>25</v>
      </c>
      <c r="H1296" s="4" t="s">
        <v>496</v>
      </c>
      <c r="I1296" s="4" t="str">
        <f t="shared" si="83"/>
        <v>k</v>
      </c>
      <c r="J1296" s="4">
        <v>27.2</v>
      </c>
      <c r="K1296" s="4" t="s">
        <v>870</v>
      </c>
      <c r="L1296" s="4">
        <v>0</v>
      </c>
      <c r="M1296" s="4" t="s">
        <v>2729</v>
      </c>
      <c r="N1296" s="11" t="s">
        <v>3718</v>
      </c>
      <c r="R1296" t="s">
        <v>2701</v>
      </c>
      <c r="T1296" t="s">
        <v>1296</v>
      </c>
    </row>
    <row r="1297" spans="1:20">
      <c r="A1297" t="s">
        <v>3716</v>
      </c>
      <c r="B1297" t="s">
        <v>1291</v>
      </c>
      <c r="C1297" t="s">
        <v>74</v>
      </c>
      <c r="D1297" s="39" t="s">
        <v>1561</v>
      </c>
      <c r="E1297" s="11">
        <f t="shared" si="78"/>
        <v>5</v>
      </c>
      <c r="F1297" s="4">
        <f t="shared" si="79"/>
        <v>2011</v>
      </c>
      <c r="G1297" t="s">
        <v>25</v>
      </c>
      <c r="H1297" s="4" t="s">
        <v>410</v>
      </c>
      <c r="I1297" s="4" t="str">
        <f t="shared" si="83"/>
        <v>k</v>
      </c>
      <c r="J1297" s="4">
        <v>27.6</v>
      </c>
      <c r="K1297" s="4" t="s">
        <v>1072</v>
      </c>
      <c r="L1297" s="4">
        <v>0</v>
      </c>
      <c r="M1297" s="4" t="s">
        <v>2120</v>
      </c>
      <c r="N1297" s="11" t="s">
        <v>3718</v>
      </c>
      <c r="R1297" t="s">
        <v>1836</v>
      </c>
      <c r="T1297" t="s">
        <v>1296</v>
      </c>
    </row>
    <row r="1298" spans="1:20">
      <c r="A1298" t="s">
        <v>3716</v>
      </c>
      <c r="B1298" t="s">
        <v>1291</v>
      </c>
      <c r="C1298" t="s">
        <v>74</v>
      </c>
      <c r="D1298" s="39" t="s">
        <v>1342</v>
      </c>
      <c r="E1298" s="11">
        <f t="shared" si="78"/>
        <v>5</v>
      </c>
      <c r="F1298" s="4">
        <f t="shared" si="79"/>
        <v>2013</v>
      </c>
      <c r="G1298" t="s">
        <v>25</v>
      </c>
      <c r="H1298" s="4" t="s">
        <v>712</v>
      </c>
      <c r="I1298" s="4" t="str">
        <f t="shared" si="83"/>
        <v>k</v>
      </c>
      <c r="J1298" s="4">
        <v>29.3</v>
      </c>
      <c r="K1298" s="4" t="s">
        <v>584</v>
      </c>
      <c r="L1298" s="4">
        <v>0</v>
      </c>
      <c r="M1298" s="4" t="s">
        <v>3725</v>
      </c>
      <c r="N1298" s="11" t="s">
        <v>3718</v>
      </c>
      <c r="R1298" t="s">
        <v>3098</v>
      </c>
      <c r="T1298" t="s">
        <v>1296</v>
      </c>
    </row>
    <row r="1299" spans="1:20">
      <c r="A1299" t="s">
        <v>3716</v>
      </c>
      <c r="B1299" t="s">
        <v>1291</v>
      </c>
      <c r="C1299" t="s">
        <v>74</v>
      </c>
      <c r="D1299" s="39" t="s">
        <v>1356</v>
      </c>
      <c r="E1299" s="11">
        <f t="shared" ref="E1299:E1362" si="84">MONTH(D1299)</f>
        <v>5</v>
      </c>
      <c r="F1299" s="4">
        <f t="shared" ref="F1299:F1362" si="85">YEAR(D1299)</f>
        <v>2015</v>
      </c>
      <c r="G1299" t="s">
        <v>25</v>
      </c>
      <c r="H1299" s="4" t="s">
        <v>977</v>
      </c>
      <c r="I1299" s="4" t="str">
        <f t="shared" si="83"/>
        <v>k</v>
      </c>
      <c r="J1299" s="4">
        <v>31.1</v>
      </c>
      <c r="K1299" s="4" t="s">
        <v>298</v>
      </c>
      <c r="L1299" s="4">
        <v>0</v>
      </c>
      <c r="M1299" s="4" t="s">
        <v>2284</v>
      </c>
      <c r="N1299" s="11" t="s">
        <v>3718</v>
      </c>
      <c r="R1299" t="s">
        <v>3726</v>
      </c>
      <c r="T1299" t="s">
        <v>1296</v>
      </c>
    </row>
    <row r="1300" spans="1:20">
      <c r="A1300" t="s">
        <v>3716</v>
      </c>
      <c r="B1300" t="s">
        <v>1291</v>
      </c>
      <c r="C1300" t="s">
        <v>74</v>
      </c>
      <c r="D1300" s="39" t="s">
        <v>1349</v>
      </c>
      <c r="E1300" s="11">
        <f t="shared" si="84"/>
        <v>5</v>
      </c>
      <c r="F1300" s="4">
        <f t="shared" si="85"/>
        <v>2016</v>
      </c>
      <c r="G1300" t="s">
        <v>25</v>
      </c>
      <c r="H1300" s="4" t="s">
        <v>893</v>
      </c>
      <c r="I1300" s="4" t="str">
        <f t="shared" si="83"/>
        <v>k</v>
      </c>
      <c r="J1300" s="4">
        <v>31</v>
      </c>
      <c r="K1300" s="4" t="s">
        <v>1393</v>
      </c>
      <c r="L1300" s="4">
        <v>0</v>
      </c>
      <c r="M1300" s="4" t="s">
        <v>3122</v>
      </c>
      <c r="N1300" s="11" t="s">
        <v>3718</v>
      </c>
      <c r="R1300" t="s">
        <v>1953</v>
      </c>
      <c r="T1300" t="s">
        <v>1296</v>
      </c>
    </row>
    <row r="1301" spans="1:20">
      <c r="A1301" t="s">
        <v>3716</v>
      </c>
      <c r="B1301" t="s">
        <v>1291</v>
      </c>
      <c r="C1301" t="s">
        <v>74</v>
      </c>
      <c r="D1301" s="39" t="s">
        <v>877</v>
      </c>
      <c r="E1301" s="11">
        <f t="shared" si="84"/>
        <v>6</v>
      </c>
      <c r="F1301" s="4">
        <f t="shared" si="85"/>
        <v>2016</v>
      </c>
      <c r="G1301" t="s">
        <v>25</v>
      </c>
      <c r="H1301" s="4" t="s">
        <v>568</v>
      </c>
      <c r="I1301" s="4" t="str">
        <f t="shared" si="83"/>
        <v>k</v>
      </c>
      <c r="J1301" s="4">
        <v>32.700000000000003</v>
      </c>
      <c r="K1301" s="4" t="s">
        <v>76</v>
      </c>
      <c r="L1301" s="4">
        <v>0</v>
      </c>
      <c r="M1301" s="4" t="s">
        <v>2775</v>
      </c>
      <c r="N1301" s="11" t="s">
        <v>3718</v>
      </c>
      <c r="Q1301" t="s">
        <v>3727</v>
      </c>
      <c r="R1301" t="s">
        <v>3728</v>
      </c>
      <c r="T1301" t="s">
        <v>1296</v>
      </c>
    </row>
    <row r="1302" spans="1:20">
      <c r="A1302" t="s">
        <v>3716</v>
      </c>
      <c r="B1302" t="s">
        <v>1291</v>
      </c>
      <c r="C1302" t="s">
        <v>74</v>
      </c>
      <c r="D1302" s="39" t="s">
        <v>1455</v>
      </c>
      <c r="E1302" s="11">
        <f t="shared" si="84"/>
        <v>5</v>
      </c>
      <c r="F1302" s="4">
        <f t="shared" si="85"/>
        <v>2017</v>
      </c>
      <c r="G1302" t="s">
        <v>25</v>
      </c>
      <c r="H1302" s="4" t="s">
        <v>1038</v>
      </c>
      <c r="I1302" s="4" t="str">
        <f t="shared" si="83"/>
        <v>k</v>
      </c>
      <c r="J1302" s="4">
        <v>32.299999999999997</v>
      </c>
      <c r="K1302" s="4" t="s">
        <v>828</v>
      </c>
      <c r="L1302" s="4">
        <v>0</v>
      </c>
      <c r="M1302" s="4" t="s">
        <v>2057</v>
      </c>
      <c r="N1302" s="11" t="s">
        <v>3718</v>
      </c>
      <c r="R1302" t="s">
        <v>3729</v>
      </c>
      <c r="T1302" t="s">
        <v>1296</v>
      </c>
    </row>
    <row r="1303" spans="1:20">
      <c r="A1303" t="s">
        <v>3716</v>
      </c>
      <c r="B1303" t="s">
        <v>1291</v>
      </c>
      <c r="C1303" t="s">
        <v>74</v>
      </c>
      <c r="D1303" s="39" t="s">
        <v>1459</v>
      </c>
      <c r="E1303" s="11">
        <f t="shared" si="84"/>
        <v>9</v>
      </c>
      <c r="F1303" s="4">
        <f t="shared" si="85"/>
        <v>2018</v>
      </c>
      <c r="G1303" t="s">
        <v>25</v>
      </c>
      <c r="H1303" s="4" t="s">
        <v>104</v>
      </c>
      <c r="I1303" s="4" t="str">
        <f t="shared" si="83"/>
        <v>k</v>
      </c>
      <c r="J1303" s="4">
        <v>33.5</v>
      </c>
      <c r="K1303" s="4" t="s">
        <v>1393</v>
      </c>
      <c r="L1303" s="4">
        <v>0</v>
      </c>
      <c r="M1303" s="4" t="s">
        <v>2172</v>
      </c>
      <c r="N1303" s="11" t="s">
        <v>3718</v>
      </c>
      <c r="R1303" t="s">
        <v>3730</v>
      </c>
      <c r="T1303" t="s">
        <v>1296</v>
      </c>
    </row>
    <row r="1304" spans="1:20">
      <c r="A1304" t="s">
        <v>3731</v>
      </c>
      <c r="B1304" t="s">
        <v>1291</v>
      </c>
      <c r="C1304" t="s">
        <v>20</v>
      </c>
      <c r="D1304" s="39" t="s">
        <v>1582</v>
      </c>
      <c r="E1304" s="11">
        <f t="shared" si="84"/>
        <v>5</v>
      </c>
      <c r="F1304" s="4">
        <f t="shared" si="85"/>
        <v>2019</v>
      </c>
      <c r="G1304" t="s">
        <v>21</v>
      </c>
      <c r="I1304" s="4" t="str">
        <f t="shared" si="83"/>
        <v/>
      </c>
      <c r="J1304" s="4">
        <v>23.8</v>
      </c>
      <c r="K1304" s="4" t="s">
        <v>614</v>
      </c>
      <c r="L1304" s="4">
        <v>0</v>
      </c>
      <c r="M1304" s="4" t="s">
        <v>2441</v>
      </c>
      <c r="N1304" s="11" t="s">
        <v>3732</v>
      </c>
      <c r="Q1304" t="s">
        <v>3733</v>
      </c>
      <c r="R1304" t="s">
        <v>3734</v>
      </c>
      <c r="T1304" t="s">
        <v>1296</v>
      </c>
    </row>
    <row r="1305" spans="1:20">
      <c r="A1305" t="s">
        <v>3731</v>
      </c>
      <c r="B1305" t="s">
        <v>1291</v>
      </c>
      <c r="C1305" t="s">
        <v>74</v>
      </c>
      <c r="D1305" s="39" t="s">
        <v>1491</v>
      </c>
      <c r="E1305" s="11">
        <f t="shared" si="84"/>
        <v>4</v>
      </c>
      <c r="F1305" s="4">
        <f t="shared" si="85"/>
        <v>2024</v>
      </c>
      <c r="G1305" t="s">
        <v>21</v>
      </c>
      <c r="I1305" s="4" t="str">
        <f t="shared" si="83"/>
        <v/>
      </c>
      <c r="J1305" s="4">
        <v>27.6</v>
      </c>
      <c r="K1305" s="4" t="s">
        <v>36</v>
      </c>
      <c r="L1305" s="4">
        <v>0</v>
      </c>
      <c r="M1305" s="4" t="s">
        <v>1323</v>
      </c>
      <c r="N1305" s="11" t="s">
        <v>3732</v>
      </c>
      <c r="Q1305" t="s">
        <v>3735</v>
      </c>
      <c r="R1305" t="s">
        <v>3736</v>
      </c>
    </row>
    <row r="1306" spans="1:20">
      <c r="A1306" t="s">
        <v>3731</v>
      </c>
      <c r="B1306" s="4" t="s">
        <v>1291</v>
      </c>
      <c r="C1306" s="4" t="s">
        <v>74</v>
      </c>
      <c r="D1306" s="39" t="s">
        <v>1553</v>
      </c>
      <c r="E1306" s="11">
        <f t="shared" si="84"/>
        <v>4</v>
      </c>
      <c r="F1306" s="4">
        <f t="shared" si="85"/>
        <v>2026</v>
      </c>
      <c r="G1306" s="4" t="s">
        <v>21</v>
      </c>
      <c r="I1306" s="4" t="str">
        <f t="shared" si="83"/>
        <v/>
      </c>
      <c r="J1306" s="4">
        <v>28.5</v>
      </c>
      <c r="K1306" s="4">
        <v>37</v>
      </c>
      <c r="L1306" s="4">
        <v>0</v>
      </c>
      <c r="M1306" s="4">
        <v>1065</v>
      </c>
      <c r="N1306" s="11" t="s">
        <v>3732</v>
      </c>
      <c r="R1306" s="4" t="s">
        <v>1471</v>
      </c>
    </row>
    <row r="1307" spans="1:20">
      <c r="A1307" t="s">
        <v>33</v>
      </c>
      <c r="B1307" t="s">
        <v>1291</v>
      </c>
      <c r="C1307" t="s">
        <v>20</v>
      </c>
      <c r="D1307" s="39" t="s">
        <v>1606</v>
      </c>
      <c r="E1307" s="11">
        <f t="shared" si="84"/>
        <v>3</v>
      </c>
      <c r="F1307" s="4">
        <f t="shared" si="85"/>
        <v>1982</v>
      </c>
      <c r="G1307" t="s">
        <v>21</v>
      </c>
      <c r="H1307" s="4">
        <v>18.5</v>
      </c>
      <c r="I1307" s="4" t="s">
        <v>35</v>
      </c>
      <c r="J1307" s="4">
        <v>31.43</v>
      </c>
      <c r="K1307" s="4" t="s">
        <v>3597</v>
      </c>
      <c r="L1307" s="4">
        <v>0</v>
      </c>
      <c r="M1307" s="4" t="s">
        <v>2320</v>
      </c>
      <c r="R1307" t="s">
        <v>3737</v>
      </c>
      <c r="T1307" t="s">
        <v>1296</v>
      </c>
    </row>
    <row r="1308" spans="1:20">
      <c r="A1308" t="s">
        <v>33</v>
      </c>
      <c r="B1308" t="s">
        <v>1291</v>
      </c>
      <c r="C1308" t="s">
        <v>74</v>
      </c>
      <c r="D1308" s="39" t="s">
        <v>3452</v>
      </c>
      <c r="E1308" s="11">
        <f t="shared" si="84"/>
        <v>3</v>
      </c>
      <c r="F1308" s="4">
        <f t="shared" si="85"/>
        <v>1988</v>
      </c>
      <c r="G1308" t="s">
        <v>21</v>
      </c>
      <c r="H1308" s="4">
        <v>24.5</v>
      </c>
      <c r="I1308" s="4" t="s">
        <v>35</v>
      </c>
      <c r="J1308" s="4">
        <v>32.07</v>
      </c>
      <c r="L1308" s="4">
        <v>0</v>
      </c>
      <c r="M1308" s="4" t="s">
        <v>2030</v>
      </c>
      <c r="R1308" t="s">
        <v>3738</v>
      </c>
      <c r="T1308" t="s">
        <v>1296</v>
      </c>
    </row>
    <row r="1309" spans="1:20">
      <c r="A1309" t="s">
        <v>33</v>
      </c>
      <c r="B1309" t="s">
        <v>1291</v>
      </c>
      <c r="C1309" t="s">
        <v>74</v>
      </c>
      <c r="D1309" s="39" t="s">
        <v>2007</v>
      </c>
      <c r="E1309" s="11">
        <f t="shared" si="84"/>
        <v>3</v>
      </c>
      <c r="F1309" s="4">
        <f t="shared" si="85"/>
        <v>1992</v>
      </c>
      <c r="G1309" t="s">
        <v>21</v>
      </c>
      <c r="H1309" s="4">
        <v>28.5</v>
      </c>
      <c r="I1309" s="4" t="s">
        <v>35</v>
      </c>
      <c r="J1309" s="4">
        <v>32.700000000000003</v>
      </c>
      <c r="K1309" s="4">
        <v>29.21</v>
      </c>
      <c r="L1309" s="4">
        <v>2.86</v>
      </c>
      <c r="M1309" s="4" t="s">
        <v>2775</v>
      </c>
      <c r="R1309" t="s">
        <v>3739</v>
      </c>
      <c r="T1309" t="s">
        <v>1296</v>
      </c>
    </row>
    <row r="1310" spans="1:20">
      <c r="A1310" t="s">
        <v>880</v>
      </c>
      <c r="B1310" t="s">
        <v>1291</v>
      </c>
      <c r="C1310" t="s">
        <v>20</v>
      </c>
      <c r="D1310" s="39" t="s">
        <v>2309</v>
      </c>
      <c r="E1310" s="11">
        <f t="shared" si="84"/>
        <v>3</v>
      </c>
      <c r="F1310" s="4">
        <f t="shared" si="85"/>
        <v>1992</v>
      </c>
      <c r="G1310" t="s">
        <v>25</v>
      </c>
      <c r="H1310" s="4">
        <v>16.5</v>
      </c>
      <c r="I1310" s="4" t="s">
        <v>35</v>
      </c>
      <c r="J1310" s="4">
        <v>35.56</v>
      </c>
      <c r="K1310" s="4" t="s">
        <v>3455</v>
      </c>
      <c r="L1310" s="4">
        <v>0</v>
      </c>
      <c r="M1310" s="4" t="s">
        <v>3740</v>
      </c>
      <c r="R1310" t="s">
        <v>3741</v>
      </c>
      <c r="T1310" t="s">
        <v>1296</v>
      </c>
    </row>
    <row r="1311" spans="1:20">
      <c r="A1311" t="s">
        <v>3742</v>
      </c>
      <c r="B1311" t="s">
        <v>1291</v>
      </c>
      <c r="C1311" t="s">
        <v>20</v>
      </c>
      <c r="D1311" s="39" t="s">
        <v>1729</v>
      </c>
      <c r="E1311" s="11">
        <f t="shared" si="84"/>
        <v>6</v>
      </c>
      <c r="F1311" s="4">
        <f t="shared" si="85"/>
        <v>2001</v>
      </c>
      <c r="G1311" t="s">
        <v>25</v>
      </c>
      <c r="H1311" s="4" t="s">
        <v>3743</v>
      </c>
      <c r="I1311" s="4" t="str">
        <f t="shared" ref="I1311:I1324" si="86">IF(ISBLANK(H1311), "", "k")</f>
        <v>k</v>
      </c>
      <c r="J1311" s="4">
        <v>14.8</v>
      </c>
      <c r="K1311" s="4" t="s">
        <v>2929</v>
      </c>
      <c r="L1311" s="4">
        <v>0</v>
      </c>
      <c r="R1311" t="s">
        <v>3744</v>
      </c>
      <c r="T1311" t="s">
        <v>1296</v>
      </c>
    </row>
    <row r="1312" spans="1:20">
      <c r="A1312" t="s">
        <v>3742</v>
      </c>
      <c r="B1312" t="s">
        <v>1291</v>
      </c>
      <c r="C1312" t="s">
        <v>74</v>
      </c>
      <c r="D1312" s="39" t="s">
        <v>1378</v>
      </c>
      <c r="E1312" s="11">
        <f t="shared" si="84"/>
        <v>5</v>
      </c>
      <c r="F1312" s="4">
        <f t="shared" si="85"/>
        <v>2002</v>
      </c>
      <c r="G1312" t="s">
        <v>25</v>
      </c>
      <c r="H1312" s="4" t="s">
        <v>1452</v>
      </c>
      <c r="I1312" s="4" t="str">
        <f t="shared" si="86"/>
        <v>k</v>
      </c>
      <c r="J1312" s="4">
        <v>15.8</v>
      </c>
      <c r="K1312" s="4" t="s">
        <v>550</v>
      </c>
      <c r="L1312" s="4">
        <v>0</v>
      </c>
      <c r="M1312" s="4" t="s">
        <v>2964</v>
      </c>
      <c r="R1312" t="s">
        <v>3745</v>
      </c>
      <c r="T1312" t="s">
        <v>1296</v>
      </c>
    </row>
    <row r="1313" spans="1:20">
      <c r="A1313" t="s">
        <v>3746</v>
      </c>
      <c r="B1313" t="s">
        <v>1291</v>
      </c>
      <c r="C1313" t="s">
        <v>20</v>
      </c>
      <c r="D1313" s="39" t="s">
        <v>2019</v>
      </c>
      <c r="E1313" s="11">
        <f t="shared" si="84"/>
        <v>6</v>
      </c>
      <c r="F1313" s="4">
        <f t="shared" si="85"/>
        <v>2002</v>
      </c>
      <c r="G1313" t="s">
        <v>21</v>
      </c>
      <c r="H1313" s="4">
        <v>8.8000000000000007</v>
      </c>
      <c r="I1313" s="4" t="str">
        <f t="shared" si="86"/>
        <v>k</v>
      </c>
      <c r="J1313" s="4">
        <v>23.2</v>
      </c>
      <c r="K1313" s="4" t="s">
        <v>244</v>
      </c>
      <c r="L1313" s="4">
        <v>0</v>
      </c>
      <c r="M1313" s="4" t="s">
        <v>1745</v>
      </c>
      <c r="R1313" t="s">
        <v>3747</v>
      </c>
      <c r="T1313" t="s">
        <v>1296</v>
      </c>
    </row>
    <row r="1314" spans="1:20">
      <c r="A1314" t="s">
        <v>3748</v>
      </c>
      <c r="B1314" t="s">
        <v>1291</v>
      </c>
      <c r="C1314" t="s">
        <v>20</v>
      </c>
      <c r="D1314" s="39" t="s">
        <v>1731</v>
      </c>
      <c r="E1314" s="11">
        <f t="shared" si="84"/>
        <v>6</v>
      </c>
      <c r="F1314" s="4">
        <f t="shared" si="85"/>
        <v>2002</v>
      </c>
      <c r="G1314" t="s">
        <v>21</v>
      </c>
      <c r="H1314" s="4" t="s">
        <v>1693</v>
      </c>
      <c r="I1314" s="4" t="str">
        <f t="shared" si="86"/>
        <v>k</v>
      </c>
      <c r="J1314" s="4">
        <v>19.100000000000001</v>
      </c>
      <c r="K1314" s="4" t="s">
        <v>1869</v>
      </c>
      <c r="L1314" s="4">
        <v>0</v>
      </c>
      <c r="M1314" s="4" t="s">
        <v>1957</v>
      </c>
      <c r="N1314" s="11" t="s">
        <v>3749</v>
      </c>
      <c r="R1314" t="s">
        <v>3750</v>
      </c>
      <c r="T1314" t="s">
        <v>1296</v>
      </c>
    </row>
    <row r="1315" spans="1:20">
      <c r="A1315" t="s">
        <v>3748</v>
      </c>
      <c r="B1315" t="s">
        <v>1291</v>
      </c>
      <c r="C1315" t="s">
        <v>74</v>
      </c>
      <c r="D1315" s="39" t="s">
        <v>1335</v>
      </c>
      <c r="E1315" s="11">
        <f t="shared" si="84"/>
        <v>5</v>
      </c>
      <c r="F1315" s="4">
        <f t="shared" si="85"/>
        <v>2004</v>
      </c>
      <c r="G1315" t="s">
        <v>21</v>
      </c>
      <c r="H1315" s="4" t="s">
        <v>682</v>
      </c>
      <c r="I1315" s="4" t="str">
        <f t="shared" si="86"/>
        <v>k</v>
      </c>
      <c r="J1315" s="4">
        <v>22</v>
      </c>
      <c r="K1315" s="4" t="s">
        <v>836</v>
      </c>
      <c r="L1315" s="4">
        <v>0</v>
      </c>
      <c r="M1315" s="4" t="s">
        <v>3751</v>
      </c>
      <c r="N1315" s="11" t="s">
        <v>3749</v>
      </c>
      <c r="R1315" t="s">
        <v>1722</v>
      </c>
      <c r="T1315" t="s">
        <v>1296</v>
      </c>
    </row>
    <row r="1316" spans="1:20">
      <c r="A1316" t="s">
        <v>3748</v>
      </c>
      <c r="B1316" t="s">
        <v>1291</v>
      </c>
      <c r="C1316" t="s">
        <v>74</v>
      </c>
      <c r="D1316" s="39" t="s">
        <v>1663</v>
      </c>
      <c r="E1316" s="11">
        <f t="shared" si="84"/>
        <v>5</v>
      </c>
      <c r="F1316" s="4">
        <f t="shared" si="85"/>
        <v>2009</v>
      </c>
      <c r="G1316" t="s">
        <v>21</v>
      </c>
      <c r="H1316" s="4" t="s">
        <v>717</v>
      </c>
      <c r="I1316" s="4" t="str">
        <f t="shared" si="86"/>
        <v>k</v>
      </c>
      <c r="J1316" s="4">
        <v>25.3</v>
      </c>
      <c r="K1316" s="4" t="s">
        <v>898</v>
      </c>
      <c r="L1316" s="4">
        <v>0</v>
      </c>
      <c r="M1316" s="4" t="s">
        <v>1909</v>
      </c>
      <c r="N1316" s="11" t="s">
        <v>3749</v>
      </c>
      <c r="R1316" t="s">
        <v>3752</v>
      </c>
      <c r="T1316" t="s">
        <v>1296</v>
      </c>
    </row>
    <row r="1317" spans="1:20">
      <c r="A1317" t="s">
        <v>3748</v>
      </c>
      <c r="B1317" t="s">
        <v>1291</v>
      </c>
      <c r="C1317" t="s">
        <v>74</v>
      </c>
      <c r="D1317" s="39" t="s">
        <v>1396</v>
      </c>
      <c r="E1317" s="11">
        <f t="shared" si="84"/>
        <v>5</v>
      </c>
      <c r="F1317" s="4">
        <f t="shared" si="85"/>
        <v>2011</v>
      </c>
      <c r="G1317" t="s">
        <v>21</v>
      </c>
      <c r="H1317" s="4" t="s">
        <v>609</v>
      </c>
      <c r="I1317" s="4" t="str">
        <f t="shared" si="86"/>
        <v>k</v>
      </c>
      <c r="J1317" s="4">
        <v>26.1</v>
      </c>
      <c r="K1317" s="4" t="s">
        <v>154</v>
      </c>
      <c r="L1317" s="4">
        <v>0</v>
      </c>
      <c r="M1317" s="4" t="s">
        <v>1797</v>
      </c>
      <c r="N1317" s="11" t="s">
        <v>3749</v>
      </c>
      <c r="R1317" t="s">
        <v>1762</v>
      </c>
      <c r="T1317" t="s">
        <v>1296</v>
      </c>
    </row>
    <row r="1318" spans="1:20">
      <c r="A1318" t="s">
        <v>3748</v>
      </c>
      <c r="B1318" t="s">
        <v>1291</v>
      </c>
      <c r="C1318" t="s">
        <v>74</v>
      </c>
      <c r="D1318" s="39" t="s">
        <v>1402</v>
      </c>
      <c r="E1318" s="11">
        <f t="shared" si="84"/>
        <v>5</v>
      </c>
      <c r="F1318" s="4">
        <f t="shared" si="85"/>
        <v>2015</v>
      </c>
      <c r="G1318" t="s">
        <v>21</v>
      </c>
      <c r="H1318" s="4" t="s">
        <v>1046</v>
      </c>
      <c r="I1318" s="4" t="str">
        <f t="shared" si="86"/>
        <v>k</v>
      </c>
      <c r="J1318" s="4">
        <v>26.3</v>
      </c>
      <c r="K1318" s="4" t="s">
        <v>58</v>
      </c>
      <c r="L1318" s="4">
        <v>0</v>
      </c>
      <c r="M1318" s="4" t="s">
        <v>3753</v>
      </c>
      <c r="N1318" s="11" t="s">
        <v>3749</v>
      </c>
      <c r="R1318" t="s">
        <v>2692</v>
      </c>
      <c r="T1318" t="s">
        <v>1296</v>
      </c>
    </row>
    <row r="1319" spans="1:20">
      <c r="A1319" t="s">
        <v>3748</v>
      </c>
      <c r="B1319" t="s">
        <v>1291</v>
      </c>
      <c r="C1319" t="s">
        <v>74</v>
      </c>
      <c r="D1319" s="39" t="s">
        <v>839</v>
      </c>
      <c r="E1319" s="11">
        <f t="shared" si="84"/>
        <v>5</v>
      </c>
      <c r="F1319" s="4">
        <f t="shared" si="85"/>
        <v>2016</v>
      </c>
      <c r="G1319" t="s">
        <v>21</v>
      </c>
      <c r="H1319" s="4" t="s">
        <v>488</v>
      </c>
      <c r="I1319" s="4" t="str">
        <f t="shared" si="86"/>
        <v>k</v>
      </c>
      <c r="J1319" s="4">
        <v>26.4</v>
      </c>
      <c r="K1319" s="4" t="s">
        <v>842</v>
      </c>
      <c r="L1319" s="4">
        <v>0</v>
      </c>
      <c r="M1319" s="4" t="s">
        <v>3753</v>
      </c>
      <c r="N1319" s="11" t="s">
        <v>3749</v>
      </c>
      <c r="R1319" t="s">
        <v>1953</v>
      </c>
      <c r="T1319" t="s">
        <v>1296</v>
      </c>
    </row>
    <row r="1320" spans="1:20">
      <c r="A1320" t="s">
        <v>3748</v>
      </c>
      <c r="B1320" t="s">
        <v>1291</v>
      </c>
      <c r="C1320" t="s">
        <v>74</v>
      </c>
      <c r="D1320" s="39" t="s">
        <v>1582</v>
      </c>
      <c r="E1320" s="11">
        <f t="shared" si="84"/>
        <v>5</v>
      </c>
      <c r="F1320" s="4">
        <f t="shared" si="85"/>
        <v>2019</v>
      </c>
      <c r="G1320" t="s">
        <v>21</v>
      </c>
      <c r="H1320" s="4" t="s">
        <v>600</v>
      </c>
      <c r="I1320" s="4" t="str">
        <f t="shared" si="86"/>
        <v>k</v>
      </c>
      <c r="J1320" s="4">
        <v>26.4</v>
      </c>
      <c r="K1320" s="4" t="s">
        <v>312</v>
      </c>
      <c r="L1320" s="4">
        <v>0</v>
      </c>
      <c r="M1320" s="4" t="s">
        <v>1463</v>
      </c>
      <c r="N1320" s="11" t="s">
        <v>3749</v>
      </c>
      <c r="R1320" t="s">
        <v>3754</v>
      </c>
      <c r="T1320" t="s">
        <v>1296</v>
      </c>
    </row>
    <row r="1321" spans="1:20">
      <c r="A1321" t="s">
        <v>3748</v>
      </c>
      <c r="B1321" t="s">
        <v>1291</v>
      </c>
      <c r="C1321" t="s">
        <v>74</v>
      </c>
      <c r="D1321" s="39" t="s">
        <v>1260</v>
      </c>
      <c r="E1321" s="11">
        <f t="shared" si="84"/>
        <v>5</v>
      </c>
      <c r="F1321" s="4">
        <f t="shared" si="85"/>
        <v>2024</v>
      </c>
      <c r="G1321" t="s">
        <v>21</v>
      </c>
      <c r="H1321" s="4" t="s">
        <v>362</v>
      </c>
      <c r="I1321" s="4" t="str">
        <f t="shared" si="86"/>
        <v>k</v>
      </c>
      <c r="J1321" s="4">
        <v>26.5</v>
      </c>
      <c r="K1321" s="4" t="s">
        <v>958</v>
      </c>
      <c r="L1321" s="4">
        <v>0</v>
      </c>
      <c r="M1321" s="4" t="s">
        <v>1909</v>
      </c>
      <c r="N1321" s="11" t="s">
        <v>3749</v>
      </c>
      <c r="R1321" t="s">
        <v>3755</v>
      </c>
    </row>
    <row r="1322" spans="1:20">
      <c r="A1322" t="s">
        <v>3748</v>
      </c>
      <c r="B1322" s="4" t="s">
        <v>1291</v>
      </c>
      <c r="C1322" s="4" t="s">
        <v>74</v>
      </c>
      <c r="D1322" s="39" t="s">
        <v>1470</v>
      </c>
      <c r="E1322" s="11">
        <f t="shared" si="84"/>
        <v>4</v>
      </c>
      <c r="F1322" s="4">
        <f t="shared" si="85"/>
        <v>2026</v>
      </c>
      <c r="G1322" s="4" t="s">
        <v>21</v>
      </c>
      <c r="H1322" s="4">
        <v>29.6</v>
      </c>
      <c r="I1322" s="4" t="str">
        <f t="shared" si="86"/>
        <v>k</v>
      </c>
      <c r="J1322" s="4">
        <v>26.1</v>
      </c>
      <c r="K1322" s="4">
        <v>35</v>
      </c>
      <c r="L1322" s="4">
        <v>0</v>
      </c>
      <c r="M1322" s="4">
        <v>545</v>
      </c>
      <c r="N1322" s="11" t="s">
        <v>3749</v>
      </c>
      <c r="R1322" s="4" t="s">
        <v>2243</v>
      </c>
    </row>
    <row r="1323" spans="1:20">
      <c r="A1323" t="s">
        <v>3756</v>
      </c>
      <c r="B1323" t="s">
        <v>1291</v>
      </c>
      <c r="C1323" t="s">
        <v>20</v>
      </c>
      <c r="D1323" s="39" t="s">
        <v>1349</v>
      </c>
      <c r="E1323" s="11">
        <f t="shared" si="84"/>
        <v>5</v>
      </c>
      <c r="F1323" s="4">
        <f t="shared" si="85"/>
        <v>2016</v>
      </c>
      <c r="G1323" t="s">
        <v>25</v>
      </c>
      <c r="I1323" s="4" t="str">
        <f t="shared" si="86"/>
        <v/>
      </c>
      <c r="J1323" s="4">
        <v>20.5</v>
      </c>
      <c r="K1323" s="4" t="s">
        <v>172</v>
      </c>
      <c r="L1323" s="4">
        <v>0</v>
      </c>
      <c r="M1323" s="4" t="s">
        <v>2156</v>
      </c>
      <c r="R1323" t="s">
        <v>3757</v>
      </c>
      <c r="T1323" t="s">
        <v>1296</v>
      </c>
    </row>
    <row r="1324" spans="1:20">
      <c r="A1324" t="s">
        <v>3756</v>
      </c>
      <c r="B1324" t="s">
        <v>1291</v>
      </c>
      <c r="C1324" t="s">
        <v>74</v>
      </c>
      <c r="D1324" s="39" t="s">
        <v>1352</v>
      </c>
      <c r="E1324" s="11">
        <f t="shared" si="84"/>
        <v>5</v>
      </c>
      <c r="F1324" s="4">
        <f t="shared" si="85"/>
        <v>2017</v>
      </c>
      <c r="G1324" t="s">
        <v>25</v>
      </c>
      <c r="I1324" s="4" t="str">
        <f t="shared" si="86"/>
        <v/>
      </c>
      <c r="J1324" s="4">
        <v>21.2</v>
      </c>
      <c r="K1324" s="4" t="s">
        <v>779</v>
      </c>
      <c r="L1324" s="4">
        <v>0</v>
      </c>
      <c r="M1324" s="4" t="s">
        <v>3758</v>
      </c>
      <c r="R1324" t="s">
        <v>1877</v>
      </c>
      <c r="T1324" t="s">
        <v>1296</v>
      </c>
    </row>
    <row r="1325" spans="1:20">
      <c r="A1325" t="s">
        <v>3756</v>
      </c>
      <c r="B1325" t="s">
        <v>1291</v>
      </c>
      <c r="C1325" t="s">
        <v>74</v>
      </c>
      <c r="D1325" s="39" t="s">
        <v>1440</v>
      </c>
      <c r="E1325" s="11">
        <f t="shared" si="84"/>
        <v>5</v>
      </c>
      <c r="F1325" s="4">
        <f t="shared" si="85"/>
        <v>2024</v>
      </c>
      <c r="G1325" t="s">
        <v>25</v>
      </c>
      <c r="J1325" s="4">
        <v>30</v>
      </c>
      <c r="K1325" s="4" t="s">
        <v>3225</v>
      </c>
      <c r="L1325" s="4">
        <v>0</v>
      </c>
      <c r="M1325" s="4" t="s">
        <v>3759</v>
      </c>
      <c r="N1325" s="11" t="s">
        <v>3760</v>
      </c>
      <c r="R1325" t="s">
        <v>3761</v>
      </c>
    </row>
    <row r="1326" spans="1:20">
      <c r="A1326" t="s">
        <v>3756</v>
      </c>
      <c r="B1326" s="4" t="s">
        <v>1291</v>
      </c>
      <c r="C1326" s="17" t="s">
        <v>74</v>
      </c>
      <c r="D1326" s="39" t="s">
        <v>1480</v>
      </c>
      <c r="E1326" s="11">
        <f t="shared" si="84"/>
        <v>4</v>
      </c>
      <c r="F1326" s="4">
        <f t="shared" si="85"/>
        <v>2026</v>
      </c>
      <c r="G1326" s="4" t="s">
        <v>25</v>
      </c>
      <c r="I1326" s="4" t="str">
        <f t="shared" ref="I1326:I1347" si="87">IF(ISBLANK(H1326), "", "k")</f>
        <v/>
      </c>
      <c r="J1326" s="4">
        <v>30.2</v>
      </c>
      <c r="K1326" s="4">
        <v>40.700000000000003</v>
      </c>
      <c r="L1326" s="4">
        <v>0</v>
      </c>
      <c r="M1326" s="4">
        <v>1130</v>
      </c>
      <c r="N1326" s="11" t="s">
        <v>3760</v>
      </c>
      <c r="R1326" s="4" t="s">
        <v>3762</v>
      </c>
      <c r="S1326" t="s">
        <v>3763</v>
      </c>
    </row>
    <row r="1327" spans="1:20">
      <c r="A1327" t="s">
        <v>3764</v>
      </c>
      <c r="B1327" t="s">
        <v>1291</v>
      </c>
      <c r="C1327" t="s">
        <v>20</v>
      </c>
      <c r="D1327" s="39" t="s">
        <v>1320</v>
      </c>
      <c r="E1327" s="11">
        <f t="shared" si="84"/>
        <v>3</v>
      </c>
      <c r="F1327" s="4">
        <f t="shared" si="85"/>
        <v>1996</v>
      </c>
      <c r="G1327" t="s">
        <v>25</v>
      </c>
      <c r="H1327" s="4" t="s">
        <v>149</v>
      </c>
      <c r="I1327" s="4" t="str">
        <f t="shared" si="87"/>
        <v>k</v>
      </c>
      <c r="J1327" s="4">
        <v>19</v>
      </c>
      <c r="K1327" s="4" t="s">
        <v>742</v>
      </c>
      <c r="L1327" s="4">
        <v>0</v>
      </c>
      <c r="M1327" s="4" t="s">
        <v>1546</v>
      </c>
      <c r="N1327" s="11" t="s">
        <v>3765</v>
      </c>
      <c r="R1327" t="s">
        <v>2175</v>
      </c>
      <c r="T1327" t="s">
        <v>1296</v>
      </c>
    </row>
    <row r="1328" spans="1:20">
      <c r="A1328" t="s">
        <v>3764</v>
      </c>
      <c r="B1328" t="s">
        <v>1291</v>
      </c>
      <c r="C1328" t="s">
        <v>74</v>
      </c>
      <c r="D1328" s="39" t="s">
        <v>1647</v>
      </c>
      <c r="E1328" s="11">
        <f t="shared" si="84"/>
        <v>3</v>
      </c>
      <c r="F1328" s="4">
        <f t="shared" si="85"/>
        <v>2000</v>
      </c>
      <c r="G1328" t="s">
        <v>25</v>
      </c>
      <c r="H1328" s="4" t="s">
        <v>126</v>
      </c>
      <c r="I1328" s="4" t="str">
        <f t="shared" si="87"/>
        <v>k</v>
      </c>
      <c r="J1328" s="4">
        <v>26.5</v>
      </c>
      <c r="K1328" s="4" t="s">
        <v>1061</v>
      </c>
      <c r="L1328" s="4">
        <v>0</v>
      </c>
      <c r="M1328" s="4" t="s">
        <v>2670</v>
      </c>
      <c r="N1328" s="11" t="s">
        <v>3765</v>
      </c>
      <c r="R1328" t="s">
        <v>585</v>
      </c>
      <c r="T1328" t="s">
        <v>1296</v>
      </c>
    </row>
    <row r="1329" spans="1:20">
      <c r="A1329" t="s">
        <v>3764</v>
      </c>
      <c r="B1329" t="s">
        <v>1291</v>
      </c>
      <c r="C1329" t="s">
        <v>74</v>
      </c>
      <c r="D1329" s="39" t="s">
        <v>1299</v>
      </c>
      <c r="E1329" s="11">
        <f t="shared" si="84"/>
        <v>5</v>
      </c>
      <c r="F1329" s="4">
        <f t="shared" si="85"/>
        <v>2001</v>
      </c>
      <c r="G1329" t="s">
        <v>25</v>
      </c>
      <c r="H1329" s="4" t="s">
        <v>496</v>
      </c>
      <c r="I1329" s="4" t="str">
        <f t="shared" si="87"/>
        <v>k</v>
      </c>
      <c r="J1329" s="4">
        <v>30.5</v>
      </c>
      <c r="K1329" s="4" t="s">
        <v>1393</v>
      </c>
      <c r="L1329" s="4">
        <v>0</v>
      </c>
      <c r="M1329" s="4" t="s">
        <v>3150</v>
      </c>
      <c r="N1329" s="11" t="s">
        <v>3765</v>
      </c>
      <c r="R1329" t="s">
        <v>2070</v>
      </c>
      <c r="T1329" t="s">
        <v>1296</v>
      </c>
    </row>
    <row r="1330" spans="1:20">
      <c r="A1330" t="s">
        <v>3764</v>
      </c>
      <c r="B1330" t="s">
        <v>1291</v>
      </c>
      <c r="C1330" t="s">
        <v>74</v>
      </c>
      <c r="D1330" s="39" t="s">
        <v>1302</v>
      </c>
      <c r="E1330" s="11">
        <f t="shared" si="84"/>
        <v>5</v>
      </c>
      <c r="F1330" s="4">
        <f t="shared" si="85"/>
        <v>2002</v>
      </c>
      <c r="G1330" t="s">
        <v>25</v>
      </c>
      <c r="H1330" s="4" t="s">
        <v>410</v>
      </c>
      <c r="I1330" s="4" t="str">
        <f t="shared" si="87"/>
        <v>k</v>
      </c>
      <c r="J1330" s="4">
        <v>33</v>
      </c>
      <c r="K1330" s="4" t="s">
        <v>701</v>
      </c>
      <c r="L1330" s="4">
        <v>0</v>
      </c>
      <c r="M1330" s="4" t="s">
        <v>3766</v>
      </c>
      <c r="N1330" s="11" t="s">
        <v>3765</v>
      </c>
      <c r="R1330" t="s">
        <v>2031</v>
      </c>
      <c r="T1330" t="s">
        <v>1296</v>
      </c>
    </row>
    <row r="1331" spans="1:20">
      <c r="A1331" t="s">
        <v>3764</v>
      </c>
      <c r="B1331" t="s">
        <v>1291</v>
      </c>
      <c r="C1331" t="s">
        <v>74</v>
      </c>
      <c r="D1331" s="39" t="s">
        <v>1331</v>
      </c>
      <c r="E1331" s="11">
        <f t="shared" si="84"/>
        <v>5</v>
      </c>
      <c r="F1331" s="4">
        <f t="shared" si="85"/>
        <v>2003</v>
      </c>
      <c r="G1331" t="s">
        <v>25</v>
      </c>
      <c r="H1331" s="4" t="s">
        <v>717</v>
      </c>
      <c r="I1331" s="4" t="str">
        <f t="shared" si="87"/>
        <v>k</v>
      </c>
      <c r="J1331" s="4">
        <v>35.700000000000003</v>
      </c>
      <c r="K1331" s="4" t="s">
        <v>1023</v>
      </c>
      <c r="L1331" s="4">
        <v>0</v>
      </c>
      <c r="M1331" s="4" t="s">
        <v>3767</v>
      </c>
      <c r="N1331" s="11" t="s">
        <v>3765</v>
      </c>
      <c r="R1331" t="s">
        <v>3768</v>
      </c>
      <c r="T1331" t="s">
        <v>1296</v>
      </c>
    </row>
    <row r="1332" spans="1:20">
      <c r="A1332" t="s">
        <v>3764</v>
      </c>
      <c r="B1332" t="s">
        <v>1291</v>
      </c>
      <c r="C1332" t="s">
        <v>74</v>
      </c>
      <c r="D1332" s="39" t="s">
        <v>1335</v>
      </c>
      <c r="E1332" s="11">
        <f t="shared" si="84"/>
        <v>5</v>
      </c>
      <c r="F1332" s="4">
        <f t="shared" si="85"/>
        <v>2004</v>
      </c>
      <c r="G1332" t="s">
        <v>25</v>
      </c>
      <c r="H1332" s="4" t="s">
        <v>712</v>
      </c>
      <c r="I1332" s="4" t="str">
        <f t="shared" si="87"/>
        <v>k</v>
      </c>
      <c r="J1332" s="4">
        <v>39</v>
      </c>
      <c r="K1332" s="4" t="s">
        <v>840</v>
      </c>
      <c r="L1332" s="4">
        <v>0</v>
      </c>
      <c r="M1332" s="4" t="s">
        <v>3769</v>
      </c>
      <c r="N1332" s="11" t="s">
        <v>3765</v>
      </c>
      <c r="R1332" t="s">
        <v>1309</v>
      </c>
      <c r="T1332" t="s">
        <v>1296</v>
      </c>
    </row>
    <row r="1333" spans="1:20">
      <c r="A1333" t="s">
        <v>3764</v>
      </c>
      <c r="B1333" t="s">
        <v>1291</v>
      </c>
      <c r="C1333" t="s">
        <v>74</v>
      </c>
      <c r="D1333" s="39" t="s">
        <v>1310</v>
      </c>
      <c r="E1333" s="11">
        <f t="shared" si="84"/>
        <v>5</v>
      </c>
      <c r="F1333" s="4">
        <f t="shared" si="85"/>
        <v>2005</v>
      </c>
      <c r="G1333" t="s">
        <v>25</v>
      </c>
      <c r="H1333" s="4" t="s">
        <v>609</v>
      </c>
      <c r="I1333" s="4" t="str">
        <f t="shared" si="87"/>
        <v>k</v>
      </c>
      <c r="J1333" s="4">
        <v>41</v>
      </c>
      <c r="K1333" s="4" t="s">
        <v>1150</v>
      </c>
      <c r="L1333" s="4">
        <v>0</v>
      </c>
      <c r="M1333" s="4" t="s">
        <v>3770</v>
      </c>
      <c r="N1333" s="11" t="s">
        <v>3765</v>
      </c>
      <c r="R1333" t="s">
        <v>3771</v>
      </c>
      <c r="T1333" t="s">
        <v>1296</v>
      </c>
    </row>
    <row r="1334" spans="1:20">
      <c r="A1334" t="s">
        <v>3772</v>
      </c>
      <c r="B1334" t="s">
        <v>1291</v>
      </c>
      <c r="C1334" t="s">
        <v>20</v>
      </c>
      <c r="D1334" s="39" t="s">
        <v>1302</v>
      </c>
      <c r="E1334" s="11">
        <f t="shared" si="84"/>
        <v>5</v>
      </c>
      <c r="F1334" s="4">
        <f t="shared" si="85"/>
        <v>2002</v>
      </c>
      <c r="G1334" t="s">
        <v>21</v>
      </c>
      <c r="I1334" s="4" t="str">
        <f t="shared" si="87"/>
        <v/>
      </c>
      <c r="J1334" s="4">
        <v>29.5</v>
      </c>
      <c r="K1334" s="4" t="s">
        <v>227</v>
      </c>
      <c r="L1334" s="4">
        <v>0</v>
      </c>
      <c r="M1334" s="4" t="s">
        <v>1950</v>
      </c>
      <c r="N1334" s="11" t="s">
        <v>3773</v>
      </c>
      <c r="R1334" t="s">
        <v>2956</v>
      </c>
      <c r="T1334" t="s">
        <v>1296</v>
      </c>
    </row>
    <row r="1335" spans="1:20">
      <c r="A1335" t="s">
        <v>3772</v>
      </c>
      <c r="B1335" t="s">
        <v>1291</v>
      </c>
      <c r="C1335" t="s">
        <v>74</v>
      </c>
      <c r="D1335" s="39" t="s">
        <v>1337</v>
      </c>
      <c r="E1335" s="11">
        <f t="shared" si="84"/>
        <v>5</v>
      </c>
      <c r="F1335" s="4">
        <f t="shared" si="85"/>
        <v>2005</v>
      </c>
      <c r="G1335" t="s">
        <v>373</v>
      </c>
      <c r="I1335" s="4" t="str">
        <f t="shared" si="87"/>
        <v/>
      </c>
      <c r="J1335" s="4">
        <v>30</v>
      </c>
      <c r="K1335" s="4" t="s">
        <v>193</v>
      </c>
      <c r="L1335" s="4">
        <v>0</v>
      </c>
      <c r="M1335" s="4" t="s">
        <v>3383</v>
      </c>
      <c r="N1335" s="11" t="s">
        <v>3773</v>
      </c>
      <c r="R1335" t="s">
        <v>3774</v>
      </c>
      <c r="T1335" t="s">
        <v>1296</v>
      </c>
    </row>
    <row r="1336" spans="1:20">
      <c r="A1336" t="s">
        <v>3775</v>
      </c>
      <c r="B1336" t="s">
        <v>1291</v>
      </c>
      <c r="C1336" t="s">
        <v>20</v>
      </c>
      <c r="D1336" s="39" t="s">
        <v>1396</v>
      </c>
      <c r="E1336" s="11">
        <f t="shared" si="84"/>
        <v>5</v>
      </c>
      <c r="F1336" s="4">
        <f t="shared" si="85"/>
        <v>2011</v>
      </c>
      <c r="G1336" t="s">
        <v>103</v>
      </c>
      <c r="H1336" s="4" t="s">
        <v>1539</v>
      </c>
      <c r="I1336" s="4" t="str">
        <f t="shared" si="87"/>
        <v>k</v>
      </c>
      <c r="J1336" s="4">
        <v>13.1</v>
      </c>
      <c r="K1336" s="4" t="s">
        <v>107</v>
      </c>
      <c r="L1336" s="4">
        <v>0</v>
      </c>
      <c r="M1336" s="4" t="s">
        <v>3260</v>
      </c>
      <c r="R1336" t="s">
        <v>3421</v>
      </c>
      <c r="T1336" t="s">
        <v>1296</v>
      </c>
    </row>
    <row r="1337" spans="1:20">
      <c r="A1337" t="s">
        <v>3775</v>
      </c>
      <c r="B1337" t="s">
        <v>1291</v>
      </c>
      <c r="C1337" t="s">
        <v>74</v>
      </c>
      <c r="D1337" s="39" t="s">
        <v>1342</v>
      </c>
      <c r="E1337" s="11">
        <f t="shared" si="84"/>
        <v>5</v>
      </c>
      <c r="F1337" s="4">
        <f t="shared" si="85"/>
        <v>2013</v>
      </c>
      <c r="G1337" t="s">
        <v>103</v>
      </c>
      <c r="H1337" s="4" t="s">
        <v>1452</v>
      </c>
      <c r="I1337" s="4" t="str">
        <f t="shared" si="87"/>
        <v>k</v>
      </c>
      <c r="J1337" s="4">
        <v>15.4</v>
      </c>
      <c r="K1337" s="4" t="s">
        <v>388</v>
      </c>
      <c r="L1337" s="4">
        <v>0</v>
      </c>
      <c r="R1337" t="s">
        <v>3776</v>
      </c>
      <c r="T1337" t="s">
        <v>1296</v>
      </c>
    </row>
    <row r="1338" spans="1:20">
      <c r="A1338" t="s">
        <v>3777</v>
      </c>
      <c r="B1338" t="s">
        <v>1291</v>
      </c>
      <c r="C1338" t="s">
        <v>20</v>
      </c>
      <c r="D1338" s="39" t="s">
        <v>2199</v>
      </c>
      <c r="E1338" s="11">
        <f t="shared" si="84"/>
        <v>5</v>
      </c>
      <c r="F1338" s="4">
        <f t="shared" si="85"/>
        <v>2011</v>
      </c>
      <c r="G1338" t="s">
        <v>21</v>
      </c>
      <c r="H1338" s="4" t="s">
        <v>1536</v>
      </c>
      <c r="I1338" s="4" t="str">
        <f t="shared" si="87"/>
        <v>k</v>
      </c>
      <c r="J1338" s="4">
        <v>9.8000000000000007</v>
      </c>
      <c r="K1338" s="4" t="s">
        <v>3778</v>
      </c>
      <c r="L1338" s="4">
        <v>0</v>
      </c>
      <c r="M1338" s="4" t="s">
        <v>836</v>
      </c>
      <c r="N1338" s="11" t="s">
        <v>3779</v>
      </c>
      <c r="R1338" t="s">
        <v>3780</v>
      </c>
      <c r="T1338" t="s">
        <v>1296</v>
      </c>
    </row>
    <row r="1339" spans="1:20">
      <c r="A1339" t="s">
        <v>3777</v>
      </c>
      <c r="B1339" t="s">
        <v>1291</v>
      </c>
      <c r="C1339" t="s">
        <v>74</v>
      </c>
      <c r="D1339" s="39" t="s">
        <v>1402</v>
      </c>
      <c r="E1339" s="11">
        <f t="shared" si="84"/>
        <v>5</v>
      </c>
      <c r="F1339" s="4">
        <f t="shared" si="85"/>
        <v>2015</v>
      </c>
      <c r="G1339" t="s">
        <v>21</v>
      </c>
      <c r="H1339" s="4" t="s">
        <v>1456</v>
      </c>
      <c r="I1339" s="4" t="str">
        <f t="shared" si="87"/>
        <v>k</v>
      </c>
      <c r="J1339" s="4">
        <v>17.2</v>
      </c>
      <c r="K1339" s="4" t="s">
        <v>3781</v>
      </c>
      <c r="L1339" s="4">
        <v>0</v>
      </c>
      <c r="M1339" s="4" t="s">
        <v>3782</v>
      </c>
      <c r="N1339" s="11" t="s">
        <v>3779</v>
      </c>
      <c r="R1339" t="s">
        <v>3783</v>
      </c>
      <c r="T1339" t="s">
        <v>1296</v>
      </c>
    </row>
    <row r="1340" spans="1:20">
      <c r="A1340" t="s">
        <v>3777</v>
      </c>
      <c r="B1340" t="s">
        <v>1291</v>
      </c>
      <c r="C1340" t="s">
        <v>74</v>
      </c>
      <c r="D1340" s="39" t="s">
        <v>1349</v>
      </c>
      <c r="E1340" s="11">
        <f t="shared" si="84"/>
        <v>5</v>
      </c>
      <c r="F1340" s="4">
        <f t="shared" si="85"/>
        <v>2016</v>
      </c>
      <c r="G1340" t="s">
        <v>21</v>
      </c>
      <c r="H1340" s="4" t="s">
        <v>654</v>
      </c>
      <c r="I1340" s="4" t="str">
        <f t="shared" si="87"/>
        <v>k</v>
      </c>
      <c r="J1340" s="4">
        <v>18.8</v>
      </c>
      <c r="K1340" s="4" t="s">
        <v>742</v>
      </c>
      <c r="L1340" s="4">
        <v>0</v>
      </c>
      <c r="M1340" s="4" t="s">
        <v>3784</v>
      </c>
      <c r="N1340" s="11" t="s">
        <v>3779</v>
      </c>
      <c r="R1340" t="s">
        <v>1953</v>
      </c>
      <c r="T1340" t="s">
        <v>1296</v>
      </c>
    </row>
    <row r="1341" spans="1:20">
      <c r="A1341" t="s">
        <v>3777</v>
      </c>
      <c r="B1341" t="s">
        <v>1291</v>
      </c>
      <c r="C1341" t="s">
        <v>74</v>
      </c>
      <c r="D1341" s="39" t="s">
        <v>1455</v>
      </c>
      <c r="E1341" s="11">
        <f t="shared" si="84"/>
        <v>5</v>
      </c>
      <c r="F1341" s="4">
        <f t="shared" si="85"/>
        <v>2017</v>
      </c>
      <c r="G1341" t="s">
        <v>21</v>
      </c>
      <c r="H1341" s="4" t="s">
        <v>482</v>
      </c>
      <c r="I1341" s="4" t="str">
        <f t="shared" si="87"/>
        <v>k</v>
      </c>
      <c r="J1341" s="4">
        <v>19.600000000000001</v>
      </c>
      <c r="K1341" s="4" t="s">
        <v>2176</v>
      </c>
      <c r="L1341" s="4">
        <v>0</v>
      </c>
      <c r="M1341" s="4" t="s">
        <v>3785</v>
      </c>
      <c r="N1341" s="11" t="s">
        <v>3779</v>
      </c>
      <c r="R1341" t="s">
        <v>3786</v>
      </c>
      <c r="T1341" t="s">
        <v>1296</v>
      </c>
    </row>
    <row r="1342" spans="1:20">
      <c r="A1342" t="s">
        <v>3777</v>
      </c>
      <c r="B1342" t="s">
        <v>1291</v>
      </c>
      <c r="C1342" t="s">
        <v>74</v>
      </c>
      <c r="D1342" s="39" t="s">
        <v>1412</v>
      </c>
      <c r="E1342" s="11">
        <f t="shared" si="84"/>
        <v>5</v>
      </c>
      <c r="F1342" s="4">
        <f t="shared" si="85"/>
        <v>2019</v>
      </c>
      <c r="G1342" t="s">
        <v>21</v>
      </c>
      <c r="H1342" s="4" t="s">
        <v>57</v>
      </c>
      <c r="I1342" s="4" t="str">
        <f t="shared" si="87"/>
        <v>k</v>
      </c>
      <c r="J1342" s="4">
        <v>22.5</v>
      </c>
      <c r="K1342" s="4" t="s">
        <v>885</v>
      </c>
      <c r="L1342" s="4">
        <v>0</v>
      </c>
      <c r="M1342" s="4" t="s">
        <v>2139</v>
      </c>
      <c r="N1342" s="11" t="s">
        <v>3779</v>
      </c>
      <c r="R1342" t="s">
        <v>3787</v>
      </c>
      <c r="T1342" t="s">
        <v>1296</v>
      </c>
    </row>
    <row r="1343" spans="1:20">
      <c r="A1343" t="s">
        <v>3777</v>
      </c>
      <c r="B1343" t="s">
        <v>1291</v>
      </c>
      <c r="C1343" t="s">
        <v>74</v>
      </c>
      <c r="D1343" s="39" t="s">
        <v>1211</v>
      </c>
      <c r="E1343" s="11">
        <f t="shared" si="84"/>
        <v>5</v>
      </c>
      <c r="F1343" s="4">
        <f t="shared" si="85"/>
        <v>2021</v>
      </c>
      <c r="G1343" t="s">
        <v>21</v>
      </c>
      <c r="H1343" s="4">
        <v>10.7</v>
      </c>
      <c r="I1343" s="4" t="str">
        <f t="shared" si="87"/>
        <v>k</v>
      </c>
      <c r="J1343" s="4">
        <v>23.5</v>
      </c>
      <c r="K1343" s="4" t="s">
        <v>988</v>
      </c>
      <c r="L1343" s="4">
        <v>0</v>
      </c>
      <c r="M1343" s="4" t="s">
        <v>3788</v>
      </c>
      <c r="N1343" s="11" t="s">
        <v>3779</v>
      </c>
      <c r="R1343" t="s">
        <v>3789</v>
      </c>
    </row>
    <row r="1344" spans="1:20">
      <c r="A1344" s="9" t="s">
        <v>3777</v>
      </c>
      <c r="B1344" t="s">
        <v>1291</v>
      </c>
      <c r="C1344" t="s">
        <v>74</v>
      </c>
      <c r="D1344" s="39" t="s">
        <v>1491</v>
      </c>
      <c r="E1344" s="11">
        <f t="shared" si="84"/>
        <v>4</v>
      </c>
      <c r="F1344" s="4">
        <f t="shared" si="85"/>
        <v>2024</v>
      </c>
      <c r="G1344" t="s">
        <v>21</v>
      </c>
      <c r="H1344" s="4" t="s">
        <v>712</v>
      </c>
      <c r="I1344" s="4" t="str">
        <f t="shared" si="87"/>
        <v>k</v>
      </c>
      <c r="J1344" s="4">
        <v>25.2</v>
      </c>
      <c r="K1344" s="4" t="s">
        <v>278</v>
      </c>
      <c r="L1344" s="4">
        <v>0</v>
      </c>
      <c r="M1344" s="4" t="s">
        <v>3339</v>
      </c>
      <c r="N1344" s="11" t="s">
        <v>3779</v>
      </c>
      <c r="R1344" t="s">
        <v>3790</v>
      </c>
    </row>
    <row r="1345" spans="1:20">
      <c r="A1345" t="s">
        <v>3777</v>
      </c>
      <c r="B1345" s="4" t="s">
        <v>1291</v>
      </c>
      <c r="C1345" s="4" t="s">
        <v>74</v>
      </c>
      <c r="D1345" s="39" t="s">
        <v>1553</v>
      </c>
      <c r="E1345" s="11">
        <f t="shared" si="84"/>
        <v>4</v>
      </c>
      <c r="F1345" s="4">
        <f t="shared" si="85"/>
        <v>2026</v>
      </c>
      <c r="G1345" s="4" t="s">
        <v>21</v>
      </c>
      <c r="H1345" s="4">
        <v>15.6</v>
      </c>
      <c r="I1345" s="4" t="str">
        <f t="shared" si="87"/>
        <v>k</v>
      </c>
      <c r="J1345" s="4">
        <v>25.5</v>
      </c>
      <c r="K1345" s="4">
        <v>34.299999999999997</v>
      </c>
      <c r="L1345" s="4">
        <v>0</v>
      </c>
      <c r="M1345" s="4">
        <v>610</v>
      </c>
      <c r="N1345" s="11" t="s">
        <v>3779</v>
      </c>
      <c r="R1345" s="4" t="s">
        <v>1481</v>
      </c>
    </row>
    <row r="1346" spans="1:20">
      <c r="A1346" t="s">
        <v>3791</v>
      </c>
      <c r="B1346" t="s">
        <v>1291</v>
      </c>
      <c r="C1346" t="s">
        <v>20</v>
      </c>
      <c r="D1346" s="39" t="s">
        <v>1396</v>
      </c>
      <c r="E1346" s="11">
        <f t="shared" si="84"/>
        <v>5</v>
      </c>
      <c r="F1346" s="4">
        <f t="shared" si="85"/>
        <v>2011</v>
      </c>
      <c r="G1346" t="s">
        <v>21</v>
      </c>
      <c r="H1346" s="4" t="s">
        <v>1452</v>
      </c>
      <c r="I1346" s="4" t="str">
        <f t="shared" si="87"/>
        <v>k</v>
      </c>
      <c r="J1346" s="4">
        <v>16.3</v>
      </c>
      <c r="K1346" s="4" t="s">
        <v>1557</v>
      </c>
      <c r="L1346" s="4">
        <v>0</v>
      </c>
      <c r="M1346" s="4" t="s">
        <v>2964</v>
      </c>
      <c r="R1346" t="s">
        <v>3792</v>
      </c>
      <c r="T1346" t="s">
        <v>1296</v>
      </c>
    </row>
    <row r="1347" spans="1:20">
      <c r="A1347" t="s">
        <v>3791</v>
      </c>
      <c r="B1347" t="s">
        <v>1291</v>
      </c>
      <c r="C1347" t="s">
        <v>74</v>
      </c>
      <c r="D1347" s="39" t="s">
        <v>1586</v>
      </c>
      <c r="E1347" s="11">
        <f t="shared" si="84"/>
        <v>5</v>
      </c>
      <c r="F1347" s="4">
        <f t="shared" si="85"/>
        <v>2013</v>
      </c>
      <c r="G1347" t="s">
        <v>21</v>
      </c>
      <c r="H1347" s="4" t="s">
        <v>654</v>
      </c>
      <c r="I1347" s="4" t="str">
        <f t="shared" si="87"/>
        <v>k</v>
      </c>
      <c r="J1347" s="4">
        <v>23.5</v>
      </c>
      <c r="K1347" s="4" t="s">
        <v>831</v>
      </c>
      <c r="L1347" s="4">
        <v>0</v>
      </c>
      <c r="M1347" s="4" t="s">
        <v>2788</v>
      </c>
      <c r="R1347" t="s">
        <v>2191</v>
      </c>
      <c r="T1347" t="s">
        <v>1296</v>
      </c>
    </row>
    <row r="1348" spans="1:20">
      <c r="A1348" t="s">
        <v>3793</v>
      </c>
      <c r="B1348" t="s">
        <v>1291</v>
      </c>
      <c r="C1348" t="s">
        <v>20</v>
      </c>
      <c r="D1348" s="39" t="s">
        <v>2199</v>
      </c>
      <c r="E1348" s="11">
        <f t="shared" si="84"/>
        <v>5</v>
      </c>
      <c r="F1348" s="4">
        <f t="shared" si="85"/>
        <v>2011</v>
      </c>
      <c r="G1348" t="s">
        <v>21</v>
      </c>
      <c r="H1348" s="4">
        <v>6.7</v>
      </c>
      <c r="I1348" s="4" t="s">
        <v>35</v>
      </c>
      <c r="J1348" s="4">
        <v>20.5</v>
      </c>
      <c r="K1348" s="4" t="s">
        <v>1782</v>
      </c>
      <c r="L1348" s="4">
        <v>0</v>
      </c>
      <c r="M1348" s="4" t="s">
        <v>3794</v>
      </c>
      <c r="N1348" s="11" t="s">
        <v>3795</v>
      </c>
      <c r="R1348" t="s">
        <v>3796</v>
      </c>
      <c r="T1348" t="s">
        <v>1296</v>
      </c>
    </row>
    <row r="1349" spans="1:20">
      <c r="A1349" t="s">
        <v>3793</v>
      </c>
      <c r="B1349" t="s">
        <v>1291</v>
      </c>
      <c r="C1349" t="s">
        <v>74</v>
      </c>
      <c r="D1349" s="39" t="s">
        <v>1349</v>
      </c>
      <c r="E1349" s="11">
        <f t="shared" si="84"/>
        <v>5</v>
      </c>
      <c r="F1349" s="4">
        <f t="shared" si="85"/>
        <v>2016</v>
      </c>
      <c r="G1349" t="s">
        <v>21</v>
      </c>
      <c r="H1349" s="4">
        <v>11.7</v>
      </c>
      <c r="I1349" s="4" t="s">
        <v>35</v>
      </c>
      <c r="J1349" s="4">
        <v>24.5</v>
      </c>
      <c r="K1349" s="4" t="s">
        <v>715</v>
      </c>
      <c r="L1349" s="4">
        <v>0</v>
      </c>
      <c r="M1349" s="4" t="s">
        <v>1909</v>
      </c>
      <c r="N1349" s="11" t="s">
        <v>3795</v>
      </c>
      <c r="Q1349">
        <v>65</v>
      </c>
      <c r="R1349" t="s">
        <v>3797</v>
      </c>
      <c r="T1349" t="s">
        <v>1296</v>
      </c>
    </row>
    <row r="1350" spans="1:20">
      <c r="A1350" t="s">
        <v>3793</v>
      </c>
      <c r="B1350" t="s">
        <v>1291</v>
      </c>
      <c r="C1350" t="s">
        <v>74</v>
      </c>
      <c r="D1350" s="39" t="s">
        <v>1455</v>
      </c>
      <c r="E1350" s="11">
        <f t="shared" si="84"/>
        <v>5</v>
      </c>
      <c r="F1350" s="4">
        <f t="shared" si="85"/>
        <v>2017</v>
      </c>
      <c r="G1350" t="s">
        <v>21</v>
      </c>
      <c r="H1350" s="4">
        <v>12.7</v>
      </c>
      <c r="I1350" s="4" t="s">
        <v>35</v>
      </c>
      <c r="J1350" s="4">
        <v>24.8</v>
      </c>
      <c r="K1350" s="4" t="s">
        <v>1140</v>
      </c>
      <c r="L1350" s="4">
        <v>0</v>
      </c>
      <c r="M1350" s="4" t="s">
        <v>1945</v>
      </c>
      <c r="N1350" s="11" t="s">
        <v>3795</v>
      </c>
      <c r="R1350" t="s">
        <v>2484</v>
      </c>
      <c r="T1350" t="s">
        <v>1296</v>
      </c>
    </row>
    <row r="1351" spans="1:20">
      <c r="A1351" t="s">
        <v>3793</v>
      </c>
      <c r="B1351" t="s">
        <v>1291</v>
      </c>
      <c r="C1351" t="s">
        <v>74</v>
      </c>
      <c r="D1351" s="39" t="s">
        <v>1582</v>
      </c>
      <c r="E1351" s="11">
        <f t="shared" si="84"/>
        <v>5</v>
      </c>
      <c r="F1351" s="4">
        <f t="shared" si="85"/>
        <v>2019</v>
      </c>
      <c r="G1351" t="s">
        <v>21</v>
      </c>
      <c r="H1351" s="4">
        <v>14.7</v>
      </c>
      <c r="I1351" s="4" t="s">
        <v>35</v>
      </c>
      <c r="J1351" s="4">
        <v>26.5</v>
      </c>
      <c r="K1351" s="4" t="s">
        <v>441</v>
      </c>
      <c r="L1351" s="4">
        <v>0</v>
      </c>
      <c r="M1351" s="4" t="s">
        <v>1427</v>
      </c>
      <c r="N1351" s="11" t="s">
        <v>3795</v>
      </c>
      <c r="Q1351" t="s">
        <v>3798</v>
      </c>
      <c r="R1351" t="s">
        <v>3799</v>
      </c>
      <c r="T1351" t="s">
        <v>1296</v>
      </c>
    </row>
    <row r="1352" spans="1:20">
      <c r="A1352" t="s">
        <v>3800</v>
      </c>
      <c r="B1352" t="s">
        <v>1291</v>
      </c>
      <c r="C1352" t="s">
        <v>20</v>
      </c>
      <c r="D1352" s="39" t="s">
        <v>1396</v>
      </c>
      <c r="E1352" s="11">
        <f t="shared" si="84"/>
        <v>5</v>
      </c>
      <c r="F1352" s="4">
        <f t="shared" si="85"/>
        <v>2011</v>
      </c>
      <c r="G1352" t="s">
        <v>25</v>
      </c>
      <c r="I1352" s="4" t="str">
        <f t="shared" ref="I1352:I1383" si="88">IF(ISBLANK(H1352), "", "k")</f>
        <v/>
      </c>
      <c r="J1352" s="4">
        <v>26.5</v>
      </c>
      <c r="K1352" s="4" t="s">
        <v>475</v>
      </c>
      <c r="L1352" s="4">
        <v>0</v>
      </c>
      <c r="M1352" s="4" t="s">
        <v>2773</v>
      </c>
      <c r="N1352" s="11" t="s">
        <v>3801</v>
      </c>
      <c r="R1352" t="s">
        <v>3792</v>
      </c>
      <c r="T1352" t="s">
        <v>1296</v>
      </c>
    </row>
    <row r="1353" spans="1:20">
      <c r="A1353" t="s">
        <v>3800</v>
      </c>
      <c r="B1353" t="s">
        <v>1291</v>
      </c>
      <c r="C1353" t="s">
        <v>74</v>
      </c>
      <c r="D1353" s="39" t="s">
        <v>1586</v>
      </c>
      <c r="E1353" s="11">
        <f t="shared" si="84"/>
        <v>5</v>
      </c>
      <c r="F1353" s="4">
        <f t="shared" si="85"/>
        <v>2013</v>
      </c>
      <c r="G1353" t="s">
        <v>25</v>
      </c>
      <c r="I1353" s="4" t="str">
        <f t="shared" si="88"/>
        <v/>
      </c>
      <c r="J1353" s="4">
        <v>29.3</v>
      </c>
      <c r="K1353" s="4" t="s">
        <v>298</v>
      </c>
      <c r="L1353" s="4">
        <v>0</v>
      </c>
      <c r="M1353" s="4" t="s">
        <v>1950</v>
      </c>
      <c r="N1353" s="11" t="s">
        <v>3801</v>
      </c>
      <c r="R1353" t="s">
        <v>3802</v>
      </c>
      <c r="T1353" t="s">
        <v>1296</v>
      </c>
    </row>
    <row r="1354" spans="1:20">
      <c r="A1354" t="s">
        <v>3800</v>
      </c>
      <c r="B1354" t="s">
        <v>1291</v>
      </c>
      <c r="C1354" t="s">
        <v>74</v>
      </c>
      <c r="D1354" s="39" t="s">
        <v>1402</v>
      </c>
      <c r="E1354" s="11">
        <f t="shared" si="84"/>
        <v>5</v>
      </c>
      <c r="F1354" s="4">
        <f t="shared" si="85"/>
        <v>2015</v>
      </c>
      <c r="G1354" t="s">
        <v>25</v>
      </c>
      <c r="I1354" s="4" t="str">
        <f t="shared" si="88"/>
        <v/>
      </c>
      <c r="J1354" s="4">
        <v>32.700000000000003</v>
      </c>
      <c r="K1354" s="4" t="s">
        <v>95</v>
      </c>
      <c r="L1354" s="4">
        <v>0</v>
      </c>
      <c r="M1354" s="4" t="s">
        <v>3803</v>
      </c>
      <c r="N1354" s="11" t="s">
        <v>3801</v>
      </c>
      <c r="R1354" t="s">
        <v>2692</v>
      </c>
      <c r="T1354" t="s">
        <v>1296</v>
      </c>
    </row>
    <row r="1355" spans="1:20">
      <c r="A1355" t="s">
        <v>3800</v>
      </c>
      <c r="B1355" t="s">
        <v>1291</v>
      </c>
      <c r="C1355" t="s">
        <v>74</v>
      </c>
      <c r="D1355" s="39" t="s">
        <v>877</v>
      </c>
      <c r="E1355" s="11">
        <f t="shared" si="84"/>
        <v>6</v>
      </c>
      <c r="F1355" s="4">
        <f t="shared" si="85"/>
        <v>2016</v>
      </c>
      <c r="G1355" t="s">
        <v>25</v>
      </c>
      <c r="I1355" s="4" t="str">
        <f t="shared" si="88"/>
        <v/>
      </c>
      <c r="J1355" s="4">
        <v>33.299999999999997</v>
      </c>
      <c r="K1355" s="4" t="s">
        <v>1579</v>
      </c>
      <c r="L1355" s="4">
        <v>0</v>
      </c>
      <c r="M1355" s="4" t="s">
        <v>3184</v>
      </c>
      <c r="N1355" s="11" t="s">
        <v>3801</v>
      </c>
      <c r="Q1355" t="s">
        <v>3804</v>
      </c>
      <c r="R1355" t="s">
        <v>3805</v>
      </c>
      <c r="T1355" t="s">
        <v>1296</v>
      </c>
    </row>
    <row r="1356" spans="1:20">
      <c r="A1356" t="s">
        <v>3800</v>
      </c>
      <c r="B1356" t="s">
        <v>1291</v>
      </c>
      <c r="C1356" t="s">
        <v>74</v>
      </c>
      <c r="D1356" s="39" t="s">
        <v>1408</v>
      </c>
      <c r="E1356" s="11">
        <f t="shared" si="84"/>
        <v>9</v>
      </c>
      <c r="F1356" s="4">
        <f t="shared" si="85"/>
        <v>2016</v>
      </c>
      <c r="G1356" t="s">
        <v>25</v>
      </c>
      <c r="I1356" s="4" t="str">
        <f t="shared" si="88"/>
        <v/>
      </c>
      <c r="J1356" s="4">
        <v>33.5</v>
      </c>
      <c r="K1356" s="4" t="s">
        <v>1023</v>
      </c>
      <c r="L1356" s="4">
        <v>0</v>
      </c>
      <c r="M1356" s="4" t="s">
        <v>3806</v>
      </c>
      <c r="N1356" s="11" t="s">
        <v>3801</v>
      </c>
      <c r="Q1356" t="s">
        <v>3807</v>
      </c>
      <c r="R1356" t="s">
        <v>3808</v>
      </c>
      <c r="T1356" t="s">
        <v>1296</v>
      </c>
    </row>
    <row r="1357" spans="1:20">
      <c r="A1357" t="s">
        <v>3800</v>
      </c>
      <c r="B1357" t="s">
        <v>1291</v>
      </c>
      <c r="C1357" t="s">
        <v>74</v>
      </c>
      <c r="D1357" s="39" t="s">
        <v>1455</v>
      </c>
      <c r="E1357" s="11">
        <f t="shared" si="84"/>
        <v>5</v>
      </c>
      <c r="F1357" s="4">
        <f t="shared" si="85"/>
        <v>2017</v>
      </c>
      <c r="G1357" t="s">
        <v>25</v>
      </c>
      <c r="I1357" s="4" t="str">
        <f t="shared" si="88"/>
        <v/>
      </c>
      <c r="J1357" s="4">
        <v>35</v>
      </c>
      <c r="K1357" s="4" t="s">
        <v>71</v>
      </c>
      <c r="L1357" s="4">
        <v>0</v>
      </c>
      <c r="M1357" s="4" t="s">
        <v>3809</v>
      </c>
      <c r="N1357" s="11" t="s">
        <v>3801</v>
      </c>
      <c r="R1357" t="s">
        <v>3810</v>
      </c>
      <c r="T1357" t="s">
        <v>1296</v>
      </c>
    </row>
    <row r="1358" spans="1:20">
      <c r="A1358" t="s">
        <v>3800</v>
      </c>
      <c r="B1358" t="s">
        <v>1291</v>
      </c>
      <c r="C1358" t="s">
        <v>74</v>
      </c>
      <c r="D1358" s="39" t="s">
        <v>1515</v>
      </c>
      <c r="E1358" s="11">
        <f t="shared" si="84"/>
        <v>5</v>
      </c>
      <c r="F1358" s="4">
        <f t="shared" si="85"/>
        <v>2019</v>
      </c>
      <c r="G1358" t="s">
        <v>25</v>
      </c>
      <c r="I1358" s="4" t="str">
        <f t="shared" si="88"/>
        <v/>
      </c>
      <c r="J1358" s="4">
        <v>37.700000000000003</v>
      </c>
      <c r="K1358" s="4" t="s">
        <v>271</v>
      </c>
      <c r="L1358" s="4">
        <v>0</v>
      </c>
      <c r="M1358" s="4" t="s">
        <v>2909</v>
      </c>
      <c r="N1358" s="11" t="s">
        <v>3801</v>
      </c>
      <c r="R1358" t="s">
        <v>3811</v>
      </c>
      <c r="T1358" t="s">
        <v>1296</v>
      </c>
    </row>
    <row r="1359" spans="1:20">
      <c r="A1359" t="s">
        <v>3800</v>
      </c>
      <c r="B1359" t="s">
        <v>1291</v>
      </c>
      <c r="C1359" t="s">
        <v>74</v>
      </c>
      <c r="D1359" s="39" t="s">
        <v>1440</v>
      </c>
      <c r="E1359" s="11">
        <f t="shared" si="84"/>
        <v>5</v>
      </c>
      <c r="F1359" s="4">
        <f t="shared" si="85"/>
        <v>2024</v>
      </c>
      <c r="G1359" t="s">
        <v>25</v>
      </c>
      <c r="I1359" s="4" t="str">
        <f t="shared" si="88"/>
        <v/>
      </c>
      <c r="J1359" s="4">
        <v>40.700000000000003</v>
      </c>
      <c r="K1359" s="4" t="s">
        <v>45</v>
      </c>
      <c r="L1359" s="4">
        <v>0</v>
      </c>
      <c r="M1359" s="4" t="s">
        <v>3812</v>
      </c>
      <c r="N1359" s="11" t="s">
        <v>3801</v>
      </c>
      <c r="R1359" t="s">
        <v>3019</v>
      </c>
    </row>
    <row r="1360" spans="1:20">
      <c r="A1360" t="s">
        <v>3800</v>
      </c>
      <c r="B1360" s="4" t="s">
        <v>1291</v>
      </c>
      <c r="C1360" s="4" t="s">
        <v>74</v>
      </c>
      <c r="D1360" s="39" t="s">
        <v>1793</v>
      </c>
      <c r="E1360" s="11">
        <f t="shared" si="84"/>
        <v>4</v>
      </c>
      <c r="F1360" s="4">
        <f t="shared" si="85"/>
        <v>2026</v>
      </c>
      <c r="G1360" s="4" t="s">
        <v>25</v>
      </c>
      <c r="I1360" s="4" t="str">
        <f t="shared" si="88"/>
        <v/>
      </c>
      <c r="J1360" s="4">
        <v>40.4</v>
      </c>
      <c r="K1360" s="4">
        <v>49</v>
      </c>
      <c r="L1360" s="4">
        <v>0</v>
      </c>
      <c r="M1360" s="4">
        <v>2490</v>
      </c>
      <c r="N1360" s="11" t="s">
        <v>3801</v>
      </c>
      <c r="R1360" s="4" t="s">
        <v>1471</v>
      </c>
    </row>
    <row r="1361" spans="1:20">
      <c r="A1361" t="s">
        <v>3813</v>
      </c>
      <c r="B1361" t="s">
        <v>1291</v>
      </c>
      <c r="C1361" t="s">
        <v>20</v>
      </c>
      <c r="D1361" s="39" t="s">
        <v>2199</v>
      </c>
      <c r="E1361" s="11">
        <f t="shared" si="84"/>
        <v>5</v>
      </c>
      <c r="F1361" s="4">
        <f t="shared" si="85"/>
        <v>2011</v>
      </c>
      <c r="G1361" t="s">
        <v>25</v>
      </c>
      <c r="H1361" s="4" t="s">
        <v>1452</v>
      </c>
      <c r="I1361" s="4" t="str">
        <f t="shared" si="88"/>
        <v>k</v>
      </c>
      <c r="J1361" s="4">
        <v>16.7</v>
      </c>
      <c r="K1361" s="4" t="s">
        <v>3814</v>
      </c>
      <c r="L1361" s="4">
        <v>0</v>
      </c>
      <c r="M1361" s="4" t="s">
        <v>1453</v>
      </c>
      <c r="N1361" s="11" t="s">
        <v>3815</v>
      </c>
      <c r="R1361" t="s">
        <v>3408</v>
      </c>
      <c r="T1361" t="s">
        <v>1296</v>
      </c>
    </row>
    <row r="1362" spans="1:20">
      <c r="A1362" t="s">
        <v>3813</v>
      </c>
      <c r="B1362" t="s">
        <v>1291</v>
      </c>
      <c r="C1362" t="s">
        <v>74</v>
      </c>
      <c r="D1362" s="39" t="s">
        <v>1432</v>
      </c>
      <c r="E1362" s="11">
        <f t="shared" si="84"/>
        <v>5</v>
      </c>
      <c r="F1362" s="4">
        <f t="shared" si="85"/>
        <v>2013</v>
      </c>
      <c r="G1362" t="s">
        <v>25</v>
      </c>
      <c r="H1362" s="4" t="s">
        <v>654</v>
      </c>
      <c r="I1362" s="4" t="str">
        <f t="shared" si="88"/>
        <v>k</v>
      </c>
      <c r="J1362" s="4">
        <v>19.3</v>
      </c>
      <c r="K1362" s="4" t="s">
        <v>485</v>
      </c>
      <c r="L1362" s="4">
        <v>0</v>
      </c>
      <c r="M1362" s="4" t="s">
        <v>3816</v>
      </c>
      <c r="N1362" s="11" t="s">
        <v>3815</v>
      </c>
      <c r="R1362" t="s">
        <v>3817</v>
      </c>
      <c r="T1362" t="s">
        <v>1296</v>
      </c>
    </row>
    <row r="1363" spans="1:20">
      <c r="A1363" t="s">
        <v>3813</v>
      </c>
      <c r="B1363" t="s">
        <v>1291</v>
      </c>
      <c r="C1363" t="s">
        <v>74</v>
      </c>
      <c r="D1363" s="39" t="s">
        <v>1568</v>
      </c>
      <c r="E1363" s="11">
        <f t="shared" ref="E1363:E1426" si="89">MONTH(D1363)</f>
        <v>5</v>
      </c>
      <c r="F1363" s="4">
        <f t="shared" ref="F1363:F1426" si="90">YEAR(D1363)</f>
        <v>2016</v>
      </c>
      <c r="G1363" t="s">
        <v>25</v>
      </c>
      <c r="H1363" s="4" t="s">
        <v>57</v>
      </c>
      <c r="I1363" s="4" t="str">
        <f t="shared" si="88"/>
        <v>k</v>
      </c>
      <c r="J1363" s="4">
        <v>33.9</v>
      </c>
      <c r="K1363" s="4" t="s">
        <v>638</v>
      </c>
      <c r="L1363" s="4">
        <v>0</v>
      </c>
      <c r="M1363" s="4" t="s">
        <v>1685</v>
      </c>
      <c r="N1363" s="11" t="s">
        <v>3815</v>
      </c>
      <c r="Q1363">
        <v>4</v>
      </c>
      <c r="R1363" t="s">
        <v>3818</v>
      </c>
      <c r="T1363" t="s">
        <v>1296</v>
      </c>
    </row>
    <row r="1364" spans="1:20">
      <c r="A1364" t="s">
        <v>3819</v>
      </c>
      <c r="B1364" t="s">
        <v>1291</v>
      </c>
      <c r="C1364" t="s">
        <v>20</v>
      </c>
      <c r="D1364" s="39" t="s">
        <v>1586</v>
      </c>
      <c r="E1364" s="11">
        <f t="shared" si="89"/>
        <v>5</v>
      </c>
      <c r="F1364" s="4">
        <f t="shared" si="90"/>
        <v>2013</v>
      </c>
      <c r="G1364" t="s">
        <v>21</v>
      </c>
      <c r="I1364" s="4" t="str">
        <f t="shared" si="88"/>
        <v/>
      </c>
      <c r="J1364" s="4">
        <v>27.3</v>
      </c>
      <c r="K1364" s="4" t="s">
        <v>497</v>
      </c>
      <c r="L1364" s="4">
        <v>0</v>
      </c>
      <c r="M1364" s="4" t="s">
        <v>3505</v>
      </c>
      <c r="N1364" s="11" t="s">
        <v>3820</v>
      </c>
      <c r="R1364" t="s">
        <v>3821</v>
      </c>
      <c r="T1364" t="s">
        <v>1296</v>
      </c>
    </row>
    <row r="1365" spans="1:20">
      <c r="A1365" t="s">
        <v>3819</v>
      </c>
      <c r="B1365" t="s">
        <v>1291</v>
      </c>
      <c r="C1365" t="s">
        <v>74</v>
      </c>
      <c r="D1365" s="39" t="s">
        <v>1346</v>
      </c>
      <c r="E1365" s="11">
        <f t="shared" si="89"/>
        <v>5</v>
      </c>
      <c r="F1365" s="4">
        <f t="shared" si="90"/>
        <v>2015</v>
      </c>
      <c r="G1365" t="s">
        <v>21</v>
      </c>
      <c r="I1365" s="4" t="str">
        <f t="shared" si="88"/>
        <v/>
      </c>
      <c r="J1365" s="4">
        <v>27.6</v>
      </c>
      <c r="K1365" s="4" t="s">
        <v>591</v>
      </c>
      <c r="L1365" s="4">
        <v>0</v>
      </c>
      <c r="M1365" s="4" t="s">
        <v>3822</v>
      </c>
      <c r="N1365" s="11" t="s">
        <v>3820</v>
      </c>
      <c r="R1365" t="s">
        <v>3823</v>
      </c>
      <c r="T1365" t="s">
        <v>1296</v>
      </c>
    </row>
    <row r="1366" spans="1:20">
      <c r="A1366" t="s">
        <v>3819</v>
      </c>
      <c r="B1366" t="s">
        <v>1291</v>
      </c>
      <c r="C1366" t="s">
        <v>74</v>
      </c>
      <c r="D1366" s="39" t="s">
        <v>839</v>
      </c>
      <c r="E1366" s="11">
        <f t="shared" si="89"/>
        <v>5</v>
      </c>
      <c r="F1366" s="4">
        <f t="shared" si="90"/>
        <v>2016</v>
      </c>
      <c r="G1366" t="s">
        <v>21</v>
      </c>
      <c r="I1366" s="4" t="str">
        <f t="shared" si="88"/>
        <v/>
      </c>
      <c r="J1366" s="4">
        <v>26.8</v>
      </c>
      <c r="K1366" s="4" t="s">
        <v>988</v>
      </c>
      <c r="L1366" s="4">
        <v>0</v>
      </c>
      <c r="M1366" s="4" t="s">
        <v>3824</v>
      </c>
      <c r="N1366" s="11" t="s">
        <v>3820</v>
      </c>
      <c r="R1366" t="s">
        <v>3825</v>
      </c>
      <c r="T1366" t="s">
        <v>1296</v>
      </c>
    </row>
    <row r="1367" spans="1:20">
      <c r="A1367" t="s">
        <v>3826</v>
      </c>
      <c r="B1367" t="s">
        <v>1291</v>
      </c>
      <c r="C1367" t="s">
        <v>20</v>
      </c>
      <c r="D1367" s="39" t="s">
        <v>2199</v>
      </c>
      <c r="E1367" s="11">
        <f t="shared" si="89"/>
        <v>5</v>
      </c>
      <c r="F1367" s="4">
        <f t="shared" si="90"/>
        <v>2011</v>
      </c>
      <c r="G1367" t="s">
        <v>25</v>
      </c>
      <c r="H1367" s="4" t="s">
        <v>1452</v>
      </c>
      <c r="I1367" s="4" t="str">
        <f t="shared" si="88"/>
        <v>k</v>
      </c>
      <c r="J1367" s="4">
        <v>16.600000000000001</v>
      </c>
      <c r="K1367" s="4" t="s">
        <v>739</v>
      </c>
      <c r="L1367" s="4">
        <v>0</v>
      </c>
      <c r="M1367" s="4" t="s">
        <v>2263</v>
      </c>
      <c r="N1367" s="11" t="s">
        <v>3827</v>
      </c>
      <c r="R1367" t="s">
        <v>3828</v>
      </c>
      <c r="T1367" t="s">
        <v>1296</v>
      </c>
    </row>
    <row r="1368" spans="1:20">
      <c r="A1368" t="s">
        <v>3826</v>
      </c>
      <c r="B1368" t="s">
        <v>1291</v>
      </c>
      <c r="C1368" t="s">
        <v>74</v>
      </c>
      <c r="D1368" s="39" t="s">
        <v>1346</v>
      </c>
      <c r="E1368" s="11">
        <f t="shared" si="89"/>
        <v>5</v>
      </c>
      <c r="F1368" s="4">
        <f t="shared" si="90"/>
        <v>2015</v>
      </c>
      <c r="G1368" t="s">
        <v>25</v>
      </c>
      <c r="H1368" s="4" t="s">
        <v>682</v>
      </c>
      <c r="I1368" s="4" t="str">
        <f t="shared" si="88"/>
        <v>k</v>
      </c>
      <c r="J1368" s="4">
        <v>21.6</v>
      </c>
      <c r="K1368" s="4" t="s">
        <v>853</v>
      </c>
      <c r="L1368" s="4">
        <v>0</v>
      </c>
      <c r="M1368" s="4" t="s">
        <v>3829</v>
      </c>
      <c r="N1368" s="11" t="s">
        <v>3827</v>
      </c>
      <c r="R1368" t="s">
        <v>3830</v>
      </c>
      <c r="T1368" t="s">
        <v>1296</v>
      </c>
    </row>
    <row r="1369" spans="1:20">
      <c r="A1369" t="s">
        <v>3826</v>
      </c>
      <c r="B1369" t="s">
        <v>1291</v>
      </c>
      <c r="C1369" t="s">
        <v>74</v>
      </c>
      <c r="D1369" s="39" t="s">
        <v>839</v>
      </c>
      <c r="E1369" s="11">
        <f t="shared" si="89"/>
        <v>5</v>
      </c>
      <c r="F1369" s="4">
        <f t="shared" si="90"/>
        <v>2016</v>
      </c>
      <c r="G1369" t="s">
        <v>25</v>
      </c>
      <c r="H1369" s="4" t="s">
        <v>57</v>
      </c>
      <c r="I1369" s="4" t="str">
        <f t="shared" si="88"/>
        <v>k</v>
      </c>
      <c r="J1369" s="4">
        <v>21.9</v>
      </c>
      <c r="K1369" s="4" t="s">
        <v>946</v>
      </c>
      <c r="L1369" s="4">
        <v>0</v>
      </c>
      <c r="M1369" s="4" t="s">
        <v>3831</v>
      </c>
      <c r="N1369" s="11" t="s">
        <v>3827</v>
      </c>
      <c r="R1369" t="s">
        <v>3832</v>
      </c>
      <c r="T1369" t="s">
        <v>1296</v>
      </c>
    </row>
    <row r="1370" spans="1:20">
      <c r="A1370" t="s">
        <v>3826</v>
      </c>
      <c r="B1370" t="s">
        <v>1291</v>
      </c>
      <c r="C1370" t="s">
        <v>74</v>
      </c>
      <c r="D1370" s="39" t="s">
        <v>1515</v>
      </c>
      <c r="E1370" s="11">
        <f t="shared" si="89"/>
        <v>5</v>
      </c>
      <c r="F1370" s="4">
        <f t="shared" si="90"/>
        <v>2019</v>
      </c>
      <c r="G1370" t="s">
        <v>25</v>
      </c>
      <c r="H1370" s="4" t="s">
        <v>410</v>
      </c>
      <c r="I1370" s="4" t="str">
        <f t="shared" si="88"/>
        <v>k</v>
      </c>
      <c r="J1370" s="4">
        <v>27.8</v>
      </c>
      <c r="K1370" s="4" t="s">
        <v>933</v>
      </c>
      <c r="L1370" s="4">
        <v>0</v>
      </c>
      <c r="M1370" s="4" t="s">
        <v>2181</v>
      </c>
      <c r="N1370" s="11" t="s">
        <v>3827</v>
      </c>
      <c r="R1370" t="s">
        <v>3833</v>
      </c>
      <c r="T1370" t="s">
        <v>1296</v>
      </c>
    </row>
    <row r="1371" spans="1:20">
      <c r="A1371" t="s">
        <v>3826</v>
      </c>
      <c r="B1371" s="4" t="s">
        <v>1291</v>
      </c>
      <c r="C1371" s="4" t="s">
        <v>74</v>
      </c>
      <c r="D1371" s="39" t="s">
        <v>1793</v>
      </c>
      <c r="E1371" s="11">
        <f t="shared" si="89"/>
        <v>4</v>
      </c>
      <c r="F1371" s="4">
        <f t="shared" si="90"/>
        <v>2026</v>
      </c>
      <c r="G1371" s="4" t="s">
        <v>25</v>
      </c>
      <c r="H1371" s="4">
        <v>18.600000000000001</v>
      </c>
      <c r="I1371" s="4" t="str">
        <f t="shared" si="88"/>
        <v>k</v>
      </c>
      <c r="J1371" s="4">
        <v>34</v>
      </c>
      <c r="K1371" s="4">
        <v>42.2</v>
      </c>
      <c r="L1371" s="4">
        <v>0</v>
      </c>
      <c r="M1371" s="4">
        <v>1635</v>
      </c>
      <c r="N1371" s="11" t="s">
        <v>3827</v>
      </c>
      <c r="R1371" s="4" t="s">
        <v>1471</v>
      </c>
    </row>
    <row r="1372" spans="1:20">
      <c r="A1372" t="s">
        <v>3834</v>
      </c>
      <c r="B1372" t="s">
        <v>1291</v>
      </c>
      <c r="C1372" t="s">
        <v>20</v>
      </c>
      <c r="D1372" s="39" t="s">
        <v>1396</v>
      </c>
      <c r="E1372" s="11">
        <f t="shared" si="89"/>
        <v>5</v>
      </c>
      <c r="F1372" s="4">
        <f t="shared" si="90"/>
        <v>2011</v>
      </c>
      <c r="G1372" t="s">
        <v>21</v>
      </c>
      <c r="H1372" s="4" t="s">
        <v>1456</v>
      </c>
      <c r="I1372" s="4" t="str">
        <f t="shared" si="88"/>
        <v>k</v>
      </c>
      <c r="J1372" s="4">
        <v>17.399999999999999</v>
      </c>
      <c r="K1372" s="4" t="s">
        <v>1069</v>
      </c>
      <c r="L1372" s="4">
        <v>0</v>
      </c>
      <c r="M1372" s="4" t="s">
        <v>3835</v>
      </c>
      <c r="N1372" s="11" t="s">
        <v>3836</v>
      </c>
      <c r="R1372" t="s">
        <v>3792</v>
      </c>
      <c r="T1372" t="s">
        <v>1296</v>
      </c>
    </row>
    <row r="1373" spans="1:20">
      <c r="A1373" t="s">
        <v>3834</v>
      </c>
      <c r="B1373" t="s">
        <v>1291</v>
      </c>
      <c r="C1373" t="s">
        <v>74</v>
      </c>
      <c r="D1373" s="39" t="s">
        <v>1531</v>
      </c>
      <c r="E1373" s="11">
        <f t="shared" si="89"/>
        <v>5</v>
      </c>
      <c r="F1373" s="4">
        <f t="shared" si="90"/>
        <v>2013</v>
      </c>
      <c r="G1373" t="s">
        <v>21</v>
      </c>
      <c r="H1373" s="4" t="s">
        <v>482</v>
      </c>
      <c r="I1373" s="4" t="str">
        <f t="shared" si="88"/>
        <v>k</v>
      </c>
      <c r="J1373" s="4">
        <v>21.5</v>
      </c>
      <c r="K1373" s="4" t="s">
        <v>718</v>
      </c>
      <c r="L1373" s="4">
        <v>0</v>
      </c>
      <c r="M1373" s="4" t="s">
        <v>1473</v>
      </c>
      <c r="N1373" s="11" t="s">
        <v>3836</v>
      </c>
      <c r="R1373" t="s">
        <v>3837</v>
      </c>
      <c r="T1373" t="s">
        <v>1296</v>
      </c>
    </row>
    <row r="1374" spans="1:20">
      <c r="A1374" t="s">
        <v>3834</v>
      </c>
      <c r="B1374" t="s">
        <v>1291</v>
      </c>
      <c r="C1374" t="s">
        <v>74</v>
      </c>
      <c r="D1374" s="39" t="s">
        <v>1356</v>
      </c>
      <c r="E1374" s="11">
        <f t="shared" si="89"/>
        <v>5</v>
      </c>
      <c r="F1374" s="4">
        <f t="shared" si="90"/>
        <v>2015</v>
      </c>
      <c r="G1374" t="s">
        <v>21</v>
      </c>
      <c r="H1374" s="4" t="s">
        <v>57</v>
      </c>
      <c r="I1374" s="4" t="str">
        <f t="shared" si="88"/>
        <v>k</v>
      </c>
      <c r="J1374" s="4">
        <v>24.7</v>
      </c>
      <c r="K1374" s="4" t="s">
        <v>954</v>
      </c>
      <c r="L1374" s="4">
        <v>0</v>
      </c>
      <c r="M1374" s="4" t="s">
        <v>2469</v>
      </c>
      <c r="N1374" s="11" t="s">
        <v>3836</v>
      </c>
      <c r="R1374" t="s">
        <v>3838</v>
      </c>
      <c r="T1374" t="s">
        <v>1296</v>
      </c>
    </row>
    <row r="1375" spans="1:20">
      <c r="A1375" t="s">
        <v>3834</v>
      </c>
      <c r="B1375" t="s">
        <v>1291</v>
      </c>
      <c r="C1375" t="s">
        <v>74</v>
      </c>
      <c r="D1375" s="39" t="s">
        <v>1590</v>
      </c>
      <c r="E1375" s="11">
        <f t="shared" si="89"/>
        <v>5</v>
      </c>
      <c r="F1375" s="4">
        <f t="shared" si="90"/>
        <v>2016</v>
      </c>
      <c r="G1375" t="s">
        <v>21</v>
      </c>
      <c r="H1375" s="4" t="s">
        <v>477</v>
      </c>
      <c r="I1375" s="4" t="str">
        <f t="shared" si="88"/>
        <v>k</v>
      </c>
      <c r="J1375" s="4">
        <v>25</v>
      </c>
      <c r="K1375" s="4" t="s">
        <v>870</v>
      </c>
      <c r="L1375" s="4">
        <v>0</v>
      </c>
      <c r="M1375" s="4" t="s">
        <v>1321</v>
      </c>
      <c r="N1375" s="11" t="s">
        <v>3836</v>
      </c>
      <c r="Q1375">
        <v>21</v>
      </c>
      <c r="R1375" t="s">
        <v>3839</v>
      </c>
      <c r="T1375" t="s">
        <v>1296</v>
      </c>
    </row>
    <row r="1376" spans="1:20">
      <c r="A1376" t="s">
        <v>3834</v>
      </c>
      <c r="B1376" t="s">
        <v>1291</v>
      </c>
      <c r="C1376" t="s">
        <v>74</v>
      </c>
      <c r="D1376" s="39" t="s">
        <v>877</v>
      </c>
      <c r="E1376" s="11">
        <f t="shared" si="89"/>
        <v>6</v>
      </c>
      <c r="F1376" s="4">
        <f t="shared" si="90"/>
        <v>2016</v>
      </c>
      <c r="G1376" t="s">
        <v>21</v>
      </c>
      <c r="H1376" s="4" t="s">
        <v>474</v>
      </c>
      <c r="I1376" s="4" t="str">
        <f t="shared" si="88"/>
        <v>k</v>
      </c>
      <c r="J1376" s="4">
        <v>25.4</v>
      </c>
      <c r="K1376" s="4" t="s">
        <v>127</v>
      </c>
      <c r="L1376" s="4">
        <v>0</v>
      </c>
      <c r="M1376" s="4" t="s">
        <v>1944</v>
      </c>
      <c r="N1376" s="11" t="s">
        <v>3836</v>
      </c>
      <c r="Q1376" t="s">
        <v>3840</v>
      </c>
      <c r="R1376" t="s">
        <v>3841</v>
      </c>
      <c r="T1376" t="s">
        <v>1296</v>
      </c>
    </row>
    <row r="1377" spans="1:20">
      <c r="A1377" t="s">
        <v>3834</v>
      </c>
      <c r="B1377" t="s">
        <v>1291</v>
      </c>
      <c r="C1377" t="s">
        <v>74</v>
      </c>
      <c r="D1377" s="39" t="s">
        <v>901</v>
      </c>
      <c r="E1377" s="11">
        <f t="shared" si="89"/>
        <v>9</v>
      </c>
      <c r="F1377" s="4">
        <f t="shared" si="90"/>
        <v>2016</v>
      </c>
      <c r="G1377" t="s">
        <v>21</v>
      </c>
      <c r="H1377" s="4" t="s">
        <v>3412</v>
      </c>
      <c r="I1377" s="4" t="str">
        <f t="shared" si="88"/>
        <v>k</v>
      </c>
      <c r="J1377" s="4">
        <v>25</v>
      </c>
      <c r="K1377" s="4" t="s">
        <v>870</v>
      </c>
      <c r="L1377" s="4">
        <v>0</v>
      </c>
      <c r="M1377" s="4" t="s">
        <v>1809</v>
      </c>
      <c r="N1377" s="11" t="s">
        <v>3836</v>
      </c>
      <c r="Q1377" t="s">
        <v>3842</v>
      </c>
      <c r="R1377" t="s">
        <v>3843</v>
      </c>
      <c r="T1377" t="s">
        <v>1296</v>
      </c>
    </row>
    <row r="1378" spans="1:20">
      <c r="A1378" t="s">
        <v>3834</v>
      </c>
      <c r="B1378" t="s">
        <v>1291</v>
      </c>
      <c r="C1378" t="s">
        <v>74</v>
      </c>
      <c r="D1378" s="39" t="s">
        <v>1104</v>
      </c>
      <c r="E1378" s="11">
        <f t="shared" si="89"/>
        <v>5</v>
      </c>
      <c r="F1378" s="4">
        <f t="shared" si="90"/>
        <v>2017</v>
      </c>
      <c r="G1378" t="s">
        <v>21</v>
      </c>
      <c r="H1378" s="4" t="s">
        <v>496</v>
      </c>
      <c r="I1378" s="4" t="str">
        <f t="shared" si="88"/>
        <v>k</v>
      </c>
      <c r="J1378" s="4">
        <v>26.1</v>
      </c>
      <c r="K1378" s="4" t="s">
        <v>350</v>
      </c>
      <c r="L1378" s="4">
        <v>0</v>
      </c>
      <c r="M1378" s="4" t="s">
        <v>1987</v>
      </c>
      <c r="N1378" s="11" t="s">
        <v>3836</v>
      </c>
      <c r="Q1378" t="s">
        <v>3844</v>
      </c>
      <c r="R1378" t="s">
        <v>3845</v>
      </c>
      <c r="T1378" t="s">
        <v>1296</v>
      </c>
    </row>
    <row r="1379" spans="1:20">
      <c r="A1379" t="s">
        <v>3834</v>
      </c>
      <c r="B1379" t="s">
        <v>1291</v>
      </c>
      <c r="C1379" t="s">
        <v>74</v>
      </c>
      <c r="D1379" s="39" t="s">
        <v>1515</v>
      </c>
      <c r="E1379" s="11">
        <f t="shared" si="89"/>
        <v>5</v>
      </c>
      <c r="F1379" s="4">
        <f t="shared" si="90"/>
        <v>2019</v>
      </c>
      <c r="G1379" t="s">
        <v>21</v>
      </c>
      <c r="H1379" s="4" t="s">
        <v>717</v>
      </c>
      <c r="I1379" s="4" t="str">
        <f t="shared" si="88"/>
        <v>k</v>
      </c>
      <c r="J1379" s="4">
        <v>25.9</v>
      </c>
      <c r="K1379" s="4" t="s">
        <v>312</v>
      </c>
      <c r="L1379" s="4">
        <v>0</v>
      </c>
      <c r="M1379" s="4" t="s">
        <v>1468</v>
      </c>
      <c r="N1379" s="11" t="s">
        <v>3836</v>
      </c>
      <c r="R1379" t="s">
        <v>3846</v>
      </c>
      <c r="T1379" t="s">
        <v>1296</v>
      </c>
    </row>
    <row r="1380" spans="1:20">
      <c r="A1380" t="s">
        <v>3834</v>
      </c>
      <c r="B1380" s="4" t="s">
        <v>1291</v>
      </c>
      <c r="C1380" s="4" t="s">
        <v>74</v>
      </c>
      <c r="D1380" s="39" t="s">
        <v>1553</v>
      </c>
      <c r="E1380" s="11">
        <f t="shared" si="89"/>
        <v>4</v>
      </c>
      <c r="F1380" s="4">
        <f t="shared" si="90"/>
        <v>2026</v>
      </c>
      <c r="G1380" s="4" t="s">
        <v>21</v>
      </c>
      <c r="H1380" s="4">
        <v>18.600000000000001</v>
      </c>
      <c r="I1380" s="4" t="str">
        <f t="shared" si="88"/>
        <v>k</v>
      </c>
      <c r="J1380" s="4">
        <v>26.6</v>
      </c>
      <c r="K1380" s="4">
        <v>36.200000000000003</v>
      </c>
      <c r="L1380" s="4">
        <v>0</v>
      </c>
      <c r="M1380" s="4">
        <v>710</v>
      </c>
      <c r="N1380" s="11">
        <v>7816805</v>
      </c>
      <c r="R1380" s="4" t="s">
        <v>1471</v>
      </c>
    </row>
    <row r="1381" spans="1:20">
      <c r="A1381" t="s">
        <v>3847</v>
      </c>
      <c r="B1381" t="s">
        <v>1291</v>
      </c>
      <c r="C1381" t="s">
        <v>20</v>
      </c>
      <c r="D1381" s="39" t="s">
        <v>1531</v>
      </c>
      <c r="E1381" s="11">
        <f t="shared" si="89"/>
        <v>5</v>
      </c>
      <c r="F1381" s="4">
        <f t="shared" si="90"/>
        <v>2013</v>
      </c>
      <c r="G1381" t="s">
        <v>25</v>
      </c>
      <c r="I1381" s="4" t="str">
        <f t="shared" si="88"/>
        <v/>
      </c>
      <c r="J1381" s="4">
        <v>23</v>
      </c>
      <c r="K1381" s="4" t="s">
        <v>492</v>
      </c>
      <c r="L1381" s="4">
        <v>0</v>
      </c>
      <c r="M1381" s="4" t="s">
        <v>1857</v>
      </c>
      <c r="N1381" s="11" t="s">
        <v>3848</v>
      </c>
      <c r="R1381" t="s">
        <v>3849</v>
      </c>
      <c r="T1381" t="s">
        <v>1296</v>
      </c>
    </row>
    <row r="1382" spans="1:20">
      <c r="A1382" t="s">
        <v>3847</v>
      </c>
      <c r="B1382" t="s">
        <v>1291</v>
      </c>
      <c r="C1382" t="s">
        <v>74</v>
      </c>
      <c r="D1382" s="39" t="s">
        <v>1412</v>
      </c>
      <c r="E1382" s="11">
        <f t="shared" si="89"/>
        <v>5</v>
      </c>
      <c r="F1382" s="4">
        <f t="shared" si="90"/>
        <v>2019</v>
      </c>
      <c r="G1382" t="s">
        <v>25</v>
      </c>
      <c r="I1382" s="4" t="str">
        <f t="shared" si="88"/>
        <v/>
      </c>
      <c r="J1382" s="4">
        <v>27.4</v>
      </c>
      <c r="K1382" s="4" t="s">
        <v>350</v>
      </c>
      <c r="L1382" s="4">
        <v>0</v>
      </c>
      <c r="M1382" s="4" t="s">
        <v>1543</v>
      </c>
      <c r="N1382" s="11" t="s">
        <v>3848</v>
      </c>
      <c r="Q1382" t="s">
        <v>3850</v>
      </c>
      <c r="R1382" t="s">
        <v>3851</v>
      </c>
      <c r="T1382" t="s">
        <v>1296</v>
      </c>
    </row>
    <row r="1383" spans="1:20">
      <c r="A1383" t="s">
        <v>3847</v>
      </c>
      <c r="B1383" t="s">
        <v>1291</v>
      </c>
      <c r="C1383" t="s">
        <v>74</v>
      </c>
      <c r="D1383" s="39" t="s">
        <v>1491</v>
      </c>
      <c r="E1383" s="11">
        <f t="shared" si="89"/>
        <v>4</v>
      </c>
      <c r="F1383" s="4">
        <f t="shared" si="90"/>
        <v>2024</v>
      </c>
      <c r="G1383" t="s">
        <v>25</v>
      </c>
      <c r="I1383" s="4" t="str">
        <f t="shared" si="88"/>
        <v/>
      </c>
      <c r="J1383" s="4">
        <v>38</v>
      </c>
      <c r="K1383" s="4" t="s">
        <v>131</v>
      </c>
      <c r="L1383" s="4">
        <v>0</v>
      </c>
      <c r="M1383" s="4" t="s">
        <v>3852</v>
      </c>
      <c r="N1383" s="11" t="s">
        <v>3848</v>
      </c>
      <c r="Q1383" s="12" t="s">
        <v>3853</v>
      </c>
      <c r="R1383" t="s">
        <v>3854</v>
      </c>
    </row>
    <row r="1384" spans="1:20">
      <c r="A1384" t="s">
        <v>3847</v>
      </c>
      <c r="B1384" s="4" t="s">
        <v>1291</v>
      </c>
      <c r="C1384" s="4" t="s">
        <v>74</v>
      </c>
      <c r="D1384" s="39" t="s">
        <v>1553</v>
      </c>
      <c r="E1384" s="11">
        <f t="shared" si="89"/>
        <v>4</v>
      </c>
      <c r="F1384" s="4">
        <f t="shared" si="90"/>
        <v>2026</v>
      </c>
      <c r="G1384" s="4" t="s">
        <v>25</v>
      </c>
      <c r="I1384" s="4" t="str">
        <f t="shared" ref="I1384:I1415" si="91">IF(ISBLANK(H1384), "", "k")</f>
        <v/>
      </c>
      <c r="J1384" s="4">
        <v>39.200000000000003</v>
      </c>
      <c r="K1384" s="4">
        <v>47.3</v>
      </c>
      <c r="L1384" s="4">
        <v>0</v>
      </c>
      <c r="M1384" s="4">
        <v>2395</v>
      </c>
      <c r="N1384" s="11" t="s">
        <v>3848</v>
      </c>
      <c r="R1384" s="4" t="s">
        <v>1471</v>
      </c>
    </row>
    <row r="1385" spans="1:20">
      <c r="A1385" t="s">
        <v>3855</v>
      </c>
      <c r="B1385" t="s">
        <v>1291</v>
      </c>
      <c r="C1385" t="s">
        <v>20</v>
      </c>
      <c r="D1385" s="39" t="s">
        <v>1402</v>
      </c>
      <c r="E1385" s="11">
        <f t="shared" si="89"/>
        <v>5</v>
      </c>
      <c r="F1385" s="4">
        <f t="shared" si="90"/>
        <v>2015</v>
      </c>
      <c r="G1385" t="s">
        <v>25</v>
      </c>
      <c r="I1385" s="4" t="str">
        <f t="shared" si="91"/>
        <v/>
      </c>
      <c r="J1385" s="4">
        <v>25.6</v>
      </c>
      <c r="K1385" s="4" t="s">
        <v>1282</v>
      </c>
      <c r="L1385" s="4">
        <v>0</v>
      </c>
      <c r="M1385" s="4" t="s">
        <v>1778</v>
      </c>
      <c r="N1385" s="11" t="s">
        <v>3856</v>
      </c>
      <c r="R1385" t="s">
        <v>3857</v>
      </c>
      <c r="T1385" t="s">
        <v>1296</v>
      </c>
    </row>
    <row r="1386" spans="1:20">
      <c r="A1386" t="s">
        <v>3855</v>
      </c>
      <c r="B1386" t="s">
        <v>1291</v>
      </c>
      <c r="C1386" t="s">
        <v>74</v>
      </c>
      <c r="D1386" s="39" t="s">
        <v>1349</v>
      </c>
      <c r="E1386" s="11">
        <f t="shared" si="89"/>
        <v>5</v>
      </c>
      <c r="F1386" s="4">
        <f t="shared" si="90"/>
        <v>2016</v>
      </c>
      <c r="G1386" t="s">
        <v>25</v>
      </c>
      <c r="I1386" s="4" t="str">
        <f t="shared" si="91"/>
        <v/>
      </c>
      <c r="J1386" s="4">
        <v>30.7</v>
      </c>
      <c r="K1386" s="4" t="s">
        <v>138</v>
      </c>
      <c r="L1386" s="4">
        <v>0</v>
      </c>
      <c r="M1386" s="4" t="s">
        <v>1521</v>
      </c>
      <c r="N1386" s="11" t="s">
        <v>3856</v>
      </c>
      <c r="R1386" t="s">
        <v>3858</v>
      </c>
      <c r="T1386" t="s">
        <v>1296</v>
      </c>
    </row>
    <row r="1387" spans="1:20">
      <c r="A1387" t="s">
        <v>3855</v>
      </c>
      <c r="B1387" t="s">
        <v>1291</v>
      </c>
      <c r="C1387" t="s">
        <v>74</v>
      </c>
      <c r="D1387" s="39" t="s">
        <v>1408</v>
      </c>
      <c r="E1387" s="11">
        <f t="shared" si="89"/>
        <v>9</v>
      </c>
      <c r="F1387" s="4">
        <f t="shared" si="90"/>
        <v>2016</v>
      </c>
      <c r="G1387" t="s">
        <v>25</v>
      </c>
      <c r="I1387" s="4" t="str">
        <f t="shared" si="91"/>
        <v/>
      </c>
      <c r="J1387" s="4">
        <v>31.7</v>
      </c>
      <c r="K1387" s="4" t="s">
        <v>3225</v>
      </c>
      <c r="L1387" s="4">
        <v>0</v>
      </c>
      <c r="M1387" s="4" t="s">
        <v>3518</v>
      </c>
      <c r="N1387" s="11" t="s">
        <v>3856</v>
      </c>
      <c r="Q1387" t="s">
        <v>3859</v>
      </c>
      <c r="R1387" t="s">
        <v>3860</v>
      </c>
      <c r="T1387" t="s">
        <v>1296</v>
      </c>
    </row>
    <row r="1388" spans="1:20">
      <c r="A1388" t="s">
        <v>3855</v>
      </c>
      <c r="B1388" t="s">
        <v>1291</v>
      </c>
      <c r="C1388" t="s">
        <v>74</v>
      </c>
      <c r="D1388" s="39" t="s">
        <v>1455</v>
      </c>
      <c r="E1388" s="11">
        <f t="shared" si="89"/>
        <v>5</v>
      </c>
      <c r="F1388" s="4">
        <f t="shared" si="90"/>
        <v>2017</v>
      </c>
      <c r="G1388" t="s">
        <v>25</v>
      </c>
      <c r="I1388" s="4" t="str">
        <f t="shared" si="91"/>
        <v/>
      </c>
      <c r="J1388" s="4">
        <v>35.5</v>
      </c>
      <c r="K1388" s="4" t="s">
        <v>178</v>
      </c>
      <c r="L1388" s="4">
        <v>0</v>
      </c>
      <c r="M1388" s="4" t="s">
        <v>3861</v>
      </c>
      <c r="N1388" s="11" t="s">
        <v>3856</v>
      </c>
      <c r="R1388" t="s">
        <v>2483</v>
      </c>
      <c r="T1388" t="s">
        <v>1296</v>
      </c>
    </row>
    <row r="1389" spans="1:20">
      <c r="A1389" t="s">
        <v>3855</v>
      </c>
      <c r="B1389" t="s">
        <v>1291</v>
      </c>
      <c r="C1389" t="s">
        <v>74</v>
      </c>
      <c r="D1389" s="39" t="s">
        <v>1574</v>
      </c>
      <c r="E1389" s="11">
        <f t="shared" si="89"/>
        <v>6</v>
      </c>
      <c r="F1389" s="4">
        <f t="shared" si="90"/>
        <v>2018</v>
      </c>
      <c r="G1389" t="s">
        <v>25</v>
      </c>
      <c r="I1389" s="4" t="str">
        <f t="shared" si="91"/>
        <v/>
      </c>
      <c r="J1389" s="4">
        <v>36.799999999999997</v>
      </c>
      <c r="K1389" s="4" t="s">
        <v>30</v>
      </c>
      <c r="L1389" s="4">
        <v>0</v>
      </c>
      <c r="M1389" s="4" t="s">
        <v>1713</v>
      </c>
      <c r="N1389" s="11" t="s">
        <v>3856</v>
      </c>
      <c r="Q1389" t="s">
        <v>3862</v>
      </c>
      <c r="R1389" t="s">
        <v>2082</v>
      </c>
      <c r="T1389" t="s">
        <v>1296</v>
      </c>
    </row>
    <row r="1390" spans="1:20">
      <c r="A1390" t="s">
        <v>3855</v>
      </c>
      <c r="B1390" t="s">
        <v>1291</v>
      </c>
      <c r="C1390" t="s">
        <v>74</v>
      </c>
      <c r="D1390" s="39" t="s">
        <v>1459</v>
      </c>
      <c r="E1390" s="11">
        <f t="shared" si="89"/>
        <v>9</v>
      </c>
      <c r="F1390" s="4">
        <f t="shared" si="90"/>
        <v>2018</v>
      </c>
      <c r="G1390" t="s">
        <v>25</v>
      </c>
      <c r="I1390" s="4" t="str">
        <f t="shared" si="91"/>
        <v/>
      </c>
      <c r="J1390" s="4">
        <v>38.200000000000003</v>
      </c>
      <c r="K1390" s="4" t="s">
        <v>30</v>
      </c>
      <c r="L1390" s="4">
        <v>0</v>
      </c>
      <c r="M1390" s="4" t="s">
        <v>3863</v>
      </c>
      <c r="N1390" s="11" t="s">
        <v>3856</v>
      </c>
      <c r="R1390" t="s">
        <v>3864</v>
      </c>
      <c r="T1390" t="s">
        <v>1296</v>
      </c>
    </row>
    <row r="1391" spans="1:20">
      <c r="A1391" t="s">
        <v>3855</v>
      </c>
      <c r="B1391" t="s">
        <v>1291</v>
      </c>
      <c r="C1391" t="s">
        <v>74</v>
      </c>
      <c r="D1391" s="39" t="s">
        <v>1515</v>
      </c>
      <c r="E1391" s="11">
        <f t="shared" si="89"/>
        <v>5</v>
      </c>
      <c r="F1391" s="4">
        <f t="shared" si="90"/>
        <v>2019</v>
      </c>
      <c r="G1391" t="s">
        <v>25</v>
      </c>
      <c r="I1391" s="4" t="str">
        <f t="shared" si="91"/>
        <v/>
      </c>
      <c r="J1391" s="4">
        <v>40</v>
      </c>
      <c r="K1391" s="4" t="s">
        <v>134</v>
      </c>
      <c r="L1391" s="4">
        <v>0</v>
      </c>
      <c r="M1391" s="4" t="s">
        <v>3865</v>
      </c>
      <c r="N1391" s="11" t="s">
        <v>3856</v>
      </c>
      <c r="R1391" t="s">
        <v>1414</v>
      </c>
      <c r="T1391" t="s">
        <v>1296</v>
      </c>
    </row>
    <row r="1392" spans="1:20">
      <c r="A1392" t="s">
        <v>3866</v>
      </c>
      <c r="B1392" t="s">
        <v>1291</v>
      </c>
      <c r="C1392" t="s">
        <v>20</v>
      </c>
      <c r="D1392" s="39" t="s">
        <v>3452</v>
      </c>
      <c r="E1392" s="11">
        <f t="shared" si="89"/>
        <v>3</v>
      </c>
      <c r="F1392" s="4">
        <f t="shared" si="90"/>
        <v>1988</v>
      </c>
      <c r="G1392" t="s">
        <v>21</v>
      </c>
      <c r="H1392" s="4" t="s">
        <v>87</v>
      </c>
      <c r="I1392" s="4" t="str">
        <f t="shared" si="91"/>
        <v>k</v>
      </c>
      <c r="J1392" s="4">
        <v>20.32</v>
      </c>
      <c r="K1392" s="4" t="s">
        <v>3867</v>
      </c>
      <c r="L1392" s="4">
        <v>0</v>
      </c>
      <c r="M1392" s="4" t="s">
        <v>3143</v>
      </c>
      <c r="N1392" s="11" t="s">
        <v>3868</v>
      </c>
      <c r="T1392" t="s">
        <v>1296</v>
      </c>
    </row>
    <row r="1393" spans="1:20">
      <c r="A1393" t="s">
        <v>3866</v>
      </c>
      <c r="B1393" t="s">
        <v>1291</v>
      </c>
      <c r="C1393" t="s">
        <v>74</v>
      </c>
      <c r="D1393" s="39" t="s">
        <v>2106</v>
      </c>
      <c r="E1393" s="11">
        <f t="shared" si="89"/>
        <v>3</v>
      </c>
      <c r="F1393" s="4">
        <f t="shared" si="90"/>
        <v>1990</v>
      </c>
      <c r="G1393" t="s">
        <v>21</v>
      </c>
      <c r="H1393" s="4" t="s">
        <v>1635</v>
      </c>
      <c r="I1393" s="4" t="str">
        <f t="shared" si="91"/>
        <v>k</v>
      </c>
      <c r="J1393" s="4">
        <v>23.18</v>
      </c>
      <c r="K1393" s="4" t="s">
        <v>3869</v>
      </c>
      <c r="L1393" s="4">
        <v>0</v>
      </c>
      <c r="M1393" s="4" t="s">
        <v>1809</v>
      </c>
      <c r="N1393" s="11" t="s">
        <v>3868</v>
      </c>
      <c r="T1393" t="s">
        <v>1296</v>
      </c>
    </row>
    <row r="1394" spans="1:20">
      <c r="A1394" t="s">
        <v>3866</v>
      </c>
      <c r="B1394" t="s">
        <v>1291</v>
      </c>
      <c r="C1394" t="s">
        <v>74</v>
      </c>
      <c r="D1394" s="39" t="s">
        <v>2401</v>
      </c>
      <c r="E1394" s="11">
        <f t="shared" si="89"/>
        <v>3</v>
      </c>
      <c r="F1394" s="4">
        <f t="shared" si="90"/>
        <v>1992</v>
      </c>
      <c r="G1394" t="s">
        <v>21</v>
      </c>
      <c r="H1394" s="4" t="s">
        <v>1622</v>
      </c>
      <c r="I1394" s="4" t="str">
        <f t="shared" si="91"/>
        <v>k</v>
      </c>
      <c r="J1394" s="4">
        <v>25.72</v>
      </c>
      <c r="K1394" s="4" t="s">
        <v>2923</v>
      </c>
      <c r="L1394" s="4">
        <v>0</v>
      </c>
      <c r="M1394" s="4" t="s">
        <v>3870</v>
      </c>
      <c r="N1394" s="11" t="s">
        <v>3868</v>
      </c>
      <c r="T1394" t="s">
        <v>1296</v>
      </c>
    </row>
    <row r="1395" spans="1:20">
      <c r="A1395" t="s">
        <v>3866</v>
      </c>
      <c r="B1395" t="s">
        <v>1291</v>
      </c>
      <c r="C1395" t="s">
        <v>74</v>
      </c>
      <c r="D1395" s="39" t="s">
        <v>2313</v>
      </c>
      <c r="E1395" s="11">
        <f t="shared" si="89"/>
        <v>3</v>
      </c>
      <c r="F1395" s="4">
        <f t="shared" si="90"/>
        <v>1993</v>
      </c>
      <c r="G1395" t="s">
        <v>21</v>
      </c>
      <c r="H1395" s="4" t="s">
        <v>1376</v>
      </c>
      <c r="I1395" s="4" t="str">
        <f t="shared" si="91"/>
        <v>k</v>
      </c>
      <c r="J1395" s="4">
        <v>26.3</v>
      </c>
      <c r="K1395" s="4" t="s">
        <v>441</v>
      </c>
      <c r="L1395" s="4">
        <v>0</v>
      </c>
      <c r="M1395" s="4" t="s">
        <v>2729</v>
      </c>
      <c r="N1395" s="11" t="s">
        <v>3868</v>
      </c>
      <c r="R1395" t="s">
        <v>3871</v>
      </c>
      <c r="T1395" t="s">
        <v>1296</v>
      </c>
    </row>
    <row r="1396" spans="1:20">
      <c r="A1396" t="s">
        <v>3866</v>
      </c>
      <c r="B1396" t="s">
        <v>1291</v>
      </c>
      <c r="C1396" t="s">
        <v>74</v>
      </c>
      <c r="D1396" s="39" t="s">
        <v>1620</v>
      </c>
      <c r="E1396" s="11">
        <f t="shared" si="89"/>
        <v>3</v>
      </c>
      <c r="F1396" s="4">
        <f t="shared" si="90"/>
        <v>1994</v>
      </c>
      <c r="G1396" t="s">
        <v>21</v>
      </c>
      <c r="H1396" s="4" t="s">
        <v>1639</v>
      </c>
      <c r="I1396" s="4" t="str">
        <f t="shared" si="91"/>
        <v>k</v>
      </c>
      <c r="J1396" s="4">
        <v>27</v>
      </c>
      <c r="K1396" s="4" t="s">
        <v>1061</v>
      </c>
      <c r="L1396" s="4">
        <v>0</v>
      </c>
      <c r="M1396" s="4" t="s">
        <v>2080</v>
      </c>
      <c r="N1396" s="11" t="s">
        <v>3868</v>
      </c>
      <c r="T1396" t="s">
        <v>1296</v>
      </c>
    </row>
    <row r="1397" spans="1:20">
      <c r="A1397" t="s">
        <v>3866</v>
      </c>
      <c r="B1397" t="s">
        <v>1291</v>
      </c>
      <c r="C1397" t="s">
        <v>74</v>
      </c>
      <c r="D1397" s="39" t="s">
        <v>1316</v>
      </c>
      <c r="E1397" s="11">
        <f t="shared" si="89"/>
        <v>3</v>
      </c>
      <c r="F1397" s="4">
        <f t="shared" si="90"/>
        <v>1995</v>
      </c>
      <c r="G1397" t="s">
        <v>21</v>
      </c>
      <c r="H1397" s="4" t="s">
        <v>137</v>
      </c>
      <c r="I1397" s="4" t="str">
        <f t="shared" si="91"/>
        <v>k</v>
      </c>
      <c r="J1397" s="4">
        <v>28.3</v>
      </c>
      <c r="K1397" s="4" t="s">
        <v>854</v>
      </c>
      <c r="L1397" s="4">
        <v>0</v>
      </c>
      <c r="M1397" s="4" t="s">
        <v>3669</v>
      </c>
      <c r="N1397" s="11" t="s">
        <v>3868</v>
      </c>
      <c r="R1397" t="s">
        <v>3871</v>
      </c>
      <c r="T1397" t="s">
        <v>1296</v>
      </c>
    </row>
    <row r="1398" spans="1:20">
      <c r="A1398" t="s">
        <v>3866</v>
      </c>
      <c r="B1398" t="s">
        <v>1291</v>
      </c>
      <c r="C1398" t="s">
        <v>74</v>
      </c>
      <c r="D1398" s="39" t="s">
        <v>1320</v>
      </c>
      <c r="E1398" s="11">
        <f t="shared" si="89"/>
        <v>3</v>
      </c>
      <c r="F1398" s="4">
        <f t="shared" si="90"/>
        <v>1996</v>
      </c>
      <c r="G1398" t="s">
        <v>21</v>
      </c>
      <c r="H1398" s="4" t="s">
        <v>2924</v>
      </c>
      <c r="I1398" s="4" t="str">
        <f t="shared" si="91"/>
        <v>k</v>
      </c>
      <c r="J1398" s="4">
        <v>28.2</v>
      </c>
      <c r="K1398" s="4" t="s">
        <v>36</v>
      </c>
      <c r="L1398" s="4">
        <v>0</v>
      </c>
      <c r="M1398" s="4" t="s">
        <v>1323</v>
      </c>
      <c r="N1398" s="11" t="s">
        <v>3868</v>
      </c>
      <c r="R1398" t="s">
        <v>439</v>
      </c>
      <c r="T1398" t="s">
        <v>1296</v>
      </c>
    </row>
    <row r="1399" spans="1:20">
      <c r="A1399" t="s">
        <v>3866</v>
      </c>
      <c r="B1399" t="s">
        <v>1291</v>
      </c>
      <c r="C1399" t="s">
        <v>74</v>
      </c>
      <c r="D1399" s="39" t="s">
        <v>1527</v>
      </c>
      <c r="E1399" s="11">
        <f t="shared" si="89"/>
        <v>3</v>
      </c>
      <c r="F1399" s="4">
        <f t="shared" si="90"/>
        <v>1998</v>
      </c>
      <c r="G1399" t="s">
        <v>21</v>
      </c>
      <c r="H1399" s="4" t="s">
        <v>2927</v>
      </c>
      <c r="I1399" s="4" t="str">
        <f t="shared" si="91"/>
        <v>k</v>
      </c>
      <c r="J1399" s="4">
        <v>29.2</v>
      </c>
      <c r="K1399" s="4" t="s">
        <v>435</v>
      </c>
      <c r="L1399" s="4">
        <v>0</v>
      </c>
      <c r="M1399" s="4" t="s">
        <v>1638</v>
      </c>
      <c r="N1399" s="11" t="s">
        <v>3868</v>
      </c>
      <c r="R1399" t="s">
        <v>3872</v>
      </c>
      <c r="T1399" t="s">
        <v>1296</v>
      </c>
    </row>
    <row r="1400" spans="1:20">
      <c r="A1400" t="s">
        <v>3866</v>
      </c>
      <c r="B1400" t="s">
        <v>1291</v>
      </c>
      <c r="C1400" t="s">
        <v>74</v>
      </c>
      <c r="D1400" s="39" t="s">
        <v>1647</v>
      </c>
      <c r="E1400" s="11">
        <f t="shared" si="89"/>
        <v>3</v>
      </c>
      <c r="F1400" s="4">
        <f t="shared" si="90"/>
        <v>2000</v>
      </c>
      <c r="G1400" t="s">
        <v>21</v>
      </c>
      <c r="H1400" s="4" t="s">
        <v>345</v>
      </c>
      <c r="I1400" s="4" t="str">
        <f t="shared" si="91"/>
        <v>k</v>
      </c>
      <c r="J1400" s="4">
        <v>30</v>
      </c>
      <c r="K1400" s="4" t="s">
        <v>690</v>
      </c>
      <c r="L1400" s="4">
        <v>0</v>
      </c>
      <c r="M1400" s="4" t="s">
        <v>1952</v>
      </c>
      <c r="N1400" s="11" t="s">
        <v>3868</v>
      </c>
      <c r="R1400" t="s">
        <v>439</v>
      </c>
      <c r="T1400" t="s">
        <v>1296</v>
      </c>
    </row>
    <row r="1401" spans="1:20">
      <c r="A1401" t="s">
        <v>3866</v>
      </c>
      <c r="B1401" t="s">
        <v>1291</v>
      </c>
      <c r="C1401" t="s">
        <v>74</v>
      </c>
      <c r="D1401" s="39" t="s">
        <v>1299</v>
      </c>
      <c r="E1401" s="11">
        <f t="shared" si="89"/>
        <v>5</v>
      </c>
      <c r="F1401" s="4">
        <f t="shared" si="90"/>
        <v>2001</v>
      </c>
      <c r="G1401" t="s">
        <v>21</v>
      </c>
      <c r="H1401" s="4" t="s">
        <v>488</v>
      </c>
      <c r="I1401" s="4" t="str">
        <f t="shared" si="91"/>
        <v>k</v>
      </c>
      <c r="J1401" s="4">
        <v>31</v>
      </c>
      <c r="K1401" s="4" t="s">
        <v>828</v>
      </c>
      <c r="L1401" s="4">
        <v>0</v>
      </c>
      <c r="M1401" s="4" t="s">
        <v>3481</v>
      </c>
      <c r="N1401" s="11" t="s">
        <v>3868</v>
      </c>
      <c r="R1401" t="s">
        <v>3873</v>
      </c>
      <c r="T1401" t="s">
        <v>1296</v>
      </c>
    </row>
    <row r="1402" spans="1:20">
      <c r="A1402" t="s">
        <v>3866</v>
      </c>
      <c r="B1402" t="s">
        <v>1291</v>
      </c>
      <c r="C1402" t="s">
        <v>74</v>
      </c>
      <c r="D1402" s="39" t="s">
        <v>2037</v>
      </c>
      <c r="E1402" s="11">
        <f t="shared" si="89"/>
        <v>7</v>
      </c>
      <c r="F1402" s="4">
        <f t="shared" si="90"/>
        <v>2001</v>
      </c>
      <c r="G1402" t="s">
        <v>21</v>
      </c>
      <c r="H1402" s="4" t="s">
        <v>3874</v>
      </c>
      <c r="I1402" s="4" t="str">
        <f t="shared" si="91"/>
        <v>k</v>
      </c>
      <c r="J1402" s="4">
        <v>31</v>
      </c>
      <c r="L1402" s="4">
        <v>0</v>
      </c>
      <c r="N1402" s="11" t="s">
        <v>3868</v>
      </c>
      <c r="R1402" t="s">
        <v>3875</v>
      </c>
      <c r="T1402" t="s">
        <v>1296</v>
      </c>
    </row>
    <row r="1403" spans="1:20">
      <c r="A1403" t="s">
        <v>3866</v>
      </c>
      <c r="B1403" t="s">
        <v>1291</v>
      </c>
      <c r="C1403" t="s">
        <v>74</v>
      </c>
      <c r="D1403" s="39" t="s">
        <v>1302</v>
      </c>
      <c r="E1403" s="11">
        <f t="shared" si="89"/>
        <v>5</v>
      </c>
      <c r="F1403" s="4">
        <f t="shared" si="90"/>
        <v>2002</v>
      </c>
      <c r="G1403" t="s">
        <v>21</v>
      </c>
      <c r="H1403" s="4" t="s">
        <v>401</v>
      </c>
      <c r="I1403" s="4" t="str">
        <f t="shared" si="91"/>
        <v>k</v>
      </c>
      <c r="J1403" s="4">
        <v>30.5</v>
      </c>
      <c r="K1403" s="4" t="s">
        <v>227</v>
      </c>
      <c r="L1403" s="4">
        <v>0</v>
      </c>
      <c r="M1403" s="4" t="s">
        <v>3876</v>
      </c>
      <c r="N1403" s="11" t="s">
        <v>3868</v>
      </c>
      <c r="R1403" t="s">
        <v>3877</v>
      </c>
      <c r="T1403" t="s">
        <v>1296</v>
      </c>
    </row>
    <row r="1404" spans="1:20">
      <c r="A1404" t="s">
        <v>3866</v>
      </c>
      <c r="B1404" t="s">
        <v>1291</v>
      </c>
      <c r="C1404" t="s">
        <v>74</v>
      </c>
      <c r="D1404" s="39" t="s">
        <v>1731</v>
      </c>
      <c r="E1404" s="11">
        <f t="shared" si="89"/>
        <v>6</v>
      </c>
      <c r="F1404" s="4">
        <f t="shared" si="90"/>
        <v>2002</v>
      </c>
      <c r="G1404" t="s">
        <v>21</v>
      </c>
      <c r="H1404" s="4" t="s">
        <v>3139</v>
      </c>
      <c r="I1404" s="4" t="str">
        <f t="shared" si="91"/>
        <v>k</v>
      </c>
      <c r="J1404" s="4">
        <v>31.7</v>
      </c>
      <c r="K1404" s="4" t="s">
        <v>298</v>
      </c>
      <c r="L1404" s="4">
        <v>0</v>
      </c>
      <c r="M1404" s="4" t="s">
        <v>2025</v>
      </c>
      <c r="N1404" s="11" t="s">
        <v>3868</v>
      </c>
      <c r="R1404" t="s">
        <v>3878</v>
      </c>
      <c r="T1404" t="s">
        <v>1296</v>
      </c>
    </row>
    <row r="1405" spans="1:20">
      <c r="A1405" t="s">
        <v>3866</v>
      </c>
      <c r="B1405" t="s">
        <v>1291</v>
      </c>
      <c r="C1405" t="s">
        <v>74</v>
      </c>
      <c r="D1405" s="39" t="s">
        <v>2040</v>
      </c>
      <c r="E1405" s="11">
        <f t="shared" si="89"/>
        <v>5</v>
      </c>
      <c r="F1405" s="4">
        <f t="shared" si="90"/>
        <v>2003</v>
      </c>
      <c r="G1405" t="s">
        <v>21</v>
      </c>
      <c r="H1405" s="4" t="s">
        <v>772</v>
      </c>
      <c r="I1405" s="4" t="str">
        <f t="shared" si="91"/>
        <v>k</v>
      </c>
      <c r="J1405" s="4">
        <v>31.8</v>
      </c>
      <c r="K1405" s="4" t="s">
        <v>298</v>
      </c>
      <c r="L1405" s="4">
        <v>0</v>
      </c>
      <c r="M1405" s="4" t="s">
        <v>3102</v>
      </c>
      <c r="N1405" s="11" t="s">
        <v>3868</v>
      </c>
      <c r="R1405" t="s">
        <v>3879</v>
      </c>
      <c r="T1405" t="s">
        <v>1296</v>
      </c>
    </row>
    <row r="1406" spans="1:20">
      <c r="A1406" t="s">
        <v>3866</v>
      </c>
      <c r="B1406" t="s">
        <v>1291</v>
      </c>
      <c r="C1406" t="s">
        <v>74</v>
      </c>
      <c r="D1406" s="39" t="s">
        <v>1720</v>
      </c>
      <c r="E1406" s="11">
        <f t="shared" si="89"/>
        <v>5</v>
      </c>
      <c r="F1406" s="4">
        <f t="shared" si="90"/>
        <v>2004</v>
      </c>
      <c r="G1406" t="s">
        <v>21</v>
      </c>
      <c r="H1406" s="4" t="s">
        <v>600</v>
      </c>
      <c r="I1406" s="4" t="str">
        <f t="shared" si="91"/>
        <v>k</v>
      </c>
      <c r="J1406" s="4">
        <v>32.1</v>
      </c>
      <c r="K1406" s="4" t="s">
        <v>828</v>
      </c>
      <c r="L1406" s="4">
        <v>0</v>
      </c>
      <c r="M1406" s="4" t="s">
        <v>3880</v>
      </c>
      <c r="N1406" s="11" t="s">
        <v>3868</v>
      </c>
      <c r="R1406" t="s">
        <v>3881</v>
      </c>
      <c r="T1406" t="s">
        <v>1296</v>
      </c>
    </row>
    <row r="1407" spans="1:20">
      <c r="A1407" t="s">
        <v>3866</v>
      </c>
      <c r="B1407" t="s">
        <v>1291</v>
      </c>
      <c r="C1407" t="s">
        <v>74</v>
      </c>
      <c r="D1407" s="39" t="s">
        <v>1310</v>
      </c>
      <c r="E1407" s="11">
        <f t="shared" si="89"/>
        <v>5</v>
      </c>
      <c r="F1407" s="4">
        <f t="shared" si="90"/>
        <v>2005</v>
      </c>
      <c r="G1407" t="s">
        <v>21</v>
      </c>
      <c r="H1407" s="4" t="s">
        <v>997</v>
      </c>
      <c r="I1407" s="4" t="str">
        <f t="shared" si="91"/>
        <v>k</v>
      </c>
      <c r="J1407" s="4">
        <v>31.1</v>
      </c>
      <c r="K1407" s="4" t="s">
        <v>1393</v>
      </c>
      <c r="L1407" s="4">
        <v>0</v>
      </c>
      <c r="M1407" s="4" t="s">
        <v>1398</v>
      </c>
      <c r="N1407" s="11" t="s">
        <v>3868</v>
      </c>
      <c r="R1407" t="s">
        <v>3882</v>
      </c>
      <c r="T1407" t="s">
        <v>1296</v>
      </c>
    </row>
    <row r="1408" spans="1:20">
      <c r="A1408" t="s">
        <v>3866</v>
      </c>
      <c r="B1408" t="s">
        <v>1291</v>
      </c>
      <c r="C1408" t="s">
        <v>74</v>
      </c>
      <c r="D1408" s="39" t="s">
        <v>1385</v>
      </c>
      <c r="E1408" s="11">
        <f t="shared" si="89"/>
        <v>5</v>
      </c>
      <c r="F1408" s="4">
        <f t="shared" si="90"/>
        <v>2008</v>
      </c>
      <c r="G1408" t="s">
        <v>21</v>
      </c>
      <c r="H1408" s="4" t="s">
        <v>293</v>
      </c>
      <c r="I1408" s="4" t="str">
        <f t="shared" si="91"/>
        <v>k</v>
      </c>
      <c r="J1408" s="4">
        <v>32.200000000000003</v>
      </c>
      <c r="K1408" s="4" t="s">
        <v>1279</v>
      </c>
      <c r="L1408" s="4">
        <v>0</v>
      </c>
      <c r="M1408" s="4" t="s">
        <v>3883</v>
      </c>
      <c r="N1408" s="11" t="s">
        <v>3868</v>
      </c>
      <c r="R1408" t="s">
        <v>1662</v>
      </c>
      <c r="T1408" t="s">
        <v>1296</v>
      </c>
    </row>
    <row r="1409" spans="1:20">
      <c r="A1409" t="s">
        <v>3866</v>
      </c>
      <c r="B1409" t="s">
        <v>1291</v>
      </c>
      <c r="C1409" t="s">
        <v>74</v>
      </c>
      <c r="D1409" s="39" t="s">
        <v>1663</v>
      </c>
      <c r="E1409" s="11">
        <f t="shared" si="89"/>
        <v>5</v>
      </c>
      <c r="F1409" s="4">
        <f t="shared" si="90"/>
        <v>2009</v>
      </c>
      <c r="G1409" t="s">
        <v>21</v>
      </c>
      <c r="H1409" s="4" t="s">
        <v>362</v>
      </c>
      <c r="I1409" s="4" t="str">
        <f t="shared" si="91"/>
        <v>k</v>
      </c>
      <c r="J1409" s="4">
        <v>32.5</v>
      </c>
      <c r="K1409" s="4" t="s">
        <v>1246</v>
      </c>
      <c r="L1409" s="4">
        <v>0</v>
      </c>
      <c r="M1409" s="4" t="s">
        <v>3884</v>
      </c>
      <c r="N1409" s="11" t="s">
        <v>3868</v>
      </c>
      <c r="R1409" t="s">
        <v>1662</v>
      </c>
      <c r="T1409" t="s">
        <v>1296</v>
      </c>
    </row>
    <row r="1410" spans="1:20">
      <c r="A1410" t="s">
        <v>3866</v>
      </c>
      <c r="B1410" t="s">
        <v>1291</v>
      </c>
      <c r="C1410" t="s">
        <v>74</v>
      </c>
      <c r="D1410" s="39" t="s">
        <v>1392</v>
      </c>
      <c r="E1410" s="11">
        <f t="shared" si="89"/>
        <v>5</v>
      </c>
      <c r="F1410" s="4">
        <f t="shared" si="90"/>
        <v>2010</v>
      </c>
      <c r="G1410" t="s">
        <v>21</v>
      </c>
      <c r="H1410" s="4" t="s">
        <v>172</v>
      </c>
      <c r="I1410" s="4" t="str">
        <f t="shared" si="91"/>
        <v>k</v>
      </c>
      <c r="J1410" s="4">
        <v>32.9</v>
      </c>
      <c r="K1410" s="4" t="s">
        <v>1397</v>
      </c>
      <c r="L1410" s="4">
        <v>0</v>
      </c>
      <c r="M1410" s="4" t="s">
        <v>3150</v>
      </c>
      <c r="N1410" s="11" t="s">
        <v>3868</v>
      </c>
      <c r="R1410" t="s">
        <v>3885</v>
      </c>
      <c r="T1410" t="s">
        <v>1296</v>
      </c>
    </row>
    <row r="1411" spans="1:20">
      <c r="A1411" t="s">
        <v>3866</v>
      </c>
      <c r="B1411" t="s">
        <v>1291</v>
      </c>
      <c r="C1411" t="s">
        <v>74</v>
      </c>
      <c r="D1411" s="39" t="s">
        <v>1396</v>
      </c>
      <c r="E1411" s="11">
        <f t="shared" si="89"/>
        <v>5</v>
      </c>
      <c r="F1411" s="4">
        <f t="shared" si="90"/>
        <v>2011</v>
      </c>
      <c r="G1411" t="s">
        <v>21</v>
      </c>
      <c r="H1411" s="4" t="s">
        <v>492</v>
      </c>
      <c r="I1411" s="4" t="str">
        <f t="shared" si="91"/>
        <v>k</v>
      </c>
      <c r="J1411" s="4">
        <v>32.5</v>
      </c>
      <c r="K1411" s="4" t="s">
        <v>1158</v>
      </c>
      <c r="L1411" s="4">
        <v>0</v>
      </c>
      <c r="M1411" s="4" t="s">
        <v>3886</v>
      </c>
      <c r="N1411" s="11" t="s">
        <v>3868</v>
      </c>
      <c r="R1411" t="s">
        <v>1762</v>
      </c>
      <c r="T1411" t="s">
        <v>1296</v>
      </c>
    </row>
    <row r="1412" spans="1:20">
      <c r="A1412" t="s">
        <v>3866</v>
      </c>
      <c r="B1412" t="s">
        <v>1291</v>
      </c>
      <c r="C1412" t="s">
        <v>74</v>
      </c>
      <c r="D1412" s="39" t="s">
        <v>1680</v>
      </c>
      <c r="E1412" s="11">
        <f t="shared" si="89"/>
        <v>4</v>
      </c>
      <c r="F1412" s="4">
        <f t="shared" si="90"/>
        <v>2012</v>
      </c>
      <c r="G1412" t="s">
        <v>21</v>
      </c>
      <c r="H1412" s="4" t="s">
        <v>683</v>
      </c>
      <c r="I1412" s="4" t="str">
        <f t="shared" si="91"/>
        <v>k</v>
      </c>
      <c r="J1412" s="4">
        <v>31.5</v>
      </c>
      <c r="K1412" s="4" t="s">
        <v>801</v>
      </c>
      <c r="L1412" s="4">
        <v>0</v>
      </c>
      <c r="M1412" s="4" t="s">
        <v>1659</v>
      </c>
      <c r="N1412" s="11" t="s">
        <v>3868</v>
      </c>
      <c r="R1412" t="s">
        <v>3887</v>
      </c>
      <c r="T1412" t="s">
        <v>1296</v>
      </c>
    </row>
    <row r="1413" spans="1:20">
      <c r="A1413" t="s">
        <v>3888</v>
      </c>
      <c r="B1413" t="s">
        <v>1291</v>
      </c>
      <c r="C1413" t="s">
        <v>20</v>
      </c>
      <c r="D1413" s="39" t="s">
        <v>1708</v>
      </c>
      <c r="E1413" s="11">
        <f t="shared" si="89"/>
        <v>3</v>
      </c>
      <c r="F1413" s="4">
        <f t="shared" si="90"/>
        <v>1994</v>
      </c>
      <c r="G1413" t="s">
        <v>25</v>
      </c>
      <c r="H1413" s="4" t="s">
        <v>87</v>
      </c>
      <c r="I1413" s="4" t="str">
        <f t="shared" si="91"/>
        <v>k</v>
      </c>
      <c r="J1413" s="4">
        <v>19.5</v>
      </c>
      <c r="K1413" s="4" t="s">
        <v>1000</v>
      </c>
      <c r="L1413" s="4">
        <v>0</v>
      </c>
      <c r="M1413" s="4" t="s">
        <v>3889</v>
      </c>
      <c r="R1413" t="s">
        <v>3890</v>
      </c>
      <c r="T1413" t="s">
        <v>1296</v>
      </c>
    </row>
    <row r="1414" spans="1:20">
      <c r="A1414" t="s">
        <v>3888</v>
      </c>
      <c r="B1414" t="s">
        <v>1291</v>
      </c>
      <c r="C1414" t="s">
        <v>74</v>
      </c>
      <c r="D1414" s="39" t="s">
        <v>1322</v>
      </c>
      <c r="E1414" s="11">
        <f t="shared" si="89"/>
        <v>3</v>
      </c>
      <c r="F1414" s="4">
        <f t="shared" si="90"/>
        <v>1998</v>
      </c>
      <c r="G1414" t="s">
        <v>25</v>
      </c>
      <c r="H1414" s="4" t="s">
        <v>1622</v>
      </c>
      <c r="I1414" s="4" t="str">
        <f t="shared" si="91"/>
        <v>k</v>
      </c>
      <c r="J1414" s="4">
        <v>21.5</v>
      </c>
      <c r="K1414" s="4" t="s">
        <v>648</v>
      </c>
      <c r="L1414" s="4">
        <v>0</v>
      </c>
      <c r="M1414" s="4" t="s">
        <v>3831</v>
      </c>
      <c r="T1414" t="s">
        <v>1296</v>
      </c>
    </row>
    <row r="1415" spans="1:20">
      <c r="A1415" t="s">
        <v>3888</v>
      </c>
      <c r="B1415" t="s">
        <v>1291</v>
      </c>
      <c r="C1415" t="s">
        <v>74</v>
      </c>
      <c r="D1415" s="39" t="s">
        <v>1647</v>
      </c>
      <c r="E1415" s="11">
        <f t="shared" si="89"/>
        <v>3</v>
      </c>
      <c r="F1415" s="4">
        <f t="shared" si="90"/>
        <v>2000</v>
      </c>
      <c r="G1415" t="s">
        <v>25</v>
      </c>
      <c r="H1415" s="4" t="s">
        <v>1639</v>
      </c>
      <c r="I1415" s="4" t="str">
        <f t="shared" si="91"/>
        <v>k</v>
      </c>
      <c r="J1415" s="4">
        <v>24.5</v>
      </c>
      <c r="K1415" s="4" t="s">
        <v>492</v>
      </c>
      <c r="L1415" s="4">
        <v>0</v>
      </c>
      <c r="M1415" s="4" t="s">
        <v>2086</v>
      </c>
      <c r="T1415" t="s">
        <v>1296</v>
      </c>
    </row>
    <row r="1416" spans="1:20">
      <c r="A1416" t="s">
        <v>3888</v>
      </c>
      <c r="B1416" t="s">
        <v>1291</v>
      </c>
      <c r="C1416" t="s">
        <v>74</v>
      </c>
      <c r="D1416" s="39" t="s">
        <v>1299</v>
      </c>
      <c r="E1416" s="11">
        <f t="shared" si="89"/>
        <v>5</v>
      </c>
      <c r="F1416" s="4">
        <f t="shared" si="90"/>
        <v>2001</v>
      </c>
      <c r="G1416" t="s">
        <v>25</v>
      </c>
      <c r="H1416" s="4" t="s">
        <v>712</v>
      </c>
      <c r="I1416" s="4" t="str">
        <f t="shared" ref="I1416:I1447" si="92">IF(ISBLANK(H1416), "", "k")</f>
        <v>k</v>
      </c>
      <c r="J1416" s="4">
        <v>26.1</v>
      </c>
      <c r="K1416" s="4" t="s">
        <v>614</v>
      </c>
      <c r="L1416" s="4">
        <v>0</v>
      </c>
      <c r="M1416" s="4" t="s">
        <v>2236</v>
      </c>
      <c r="T1416" t="s">
        <v>1296</v>
      </c>
    </row>
    <row r="1417" spans="1:20">
      <c r="A1417" t="s">
        <v>343</v>
      </c>
      <c r="B1417" t="s">
        <v>1291</v>
      </c>
      <c r="C1417" t="s">
        <v>20</v>
      </c>
      <c r="D1417" s="39" t="s">
        <v>1494</v>
      </c>
      <c r="E1417" s="11">
        <f t="shared" si="89"/>
        <v>3</v>
      </c>
      <c r="F1417" s="4">
        <f t="shared" si="90"/>
        <v>1986</v>
      </c>
      <c r="G1417" t="s">
        <v>25</v>
      </c>
      <c r="H1417" s="4">
        <v>9.5</v>
      </c>
      <c r="I1417" s="4" t="s">
        <v>35</v>
      </c>
      <c r="J1417" s="4">
        <v>28.58</v>
      </c>
      <c r="K1417" s="4" t="s">
        <v>3080</v>
      </c>
      <c r="L1417" s="4">
        <v>0</v>
      </c>
      <c r="M1417" s="4" t="s">
        <v>1638</v>
      </c>
      <c r="R1417" t="s">
        <v>2588</v>
      </c>
      <c r="T1417" t="s">
        <v>1296</v>
      </c>
    </row>
    <row r="1418" spans="1:20">
      <c r="A1418" t="s">
        <v>343</v>
      </c>
      <c r="B1418" t="s">
        <v>1291</v>
      </c>
      <c r="C1418" t="s">
        <v>74</v>
      </c>
      <c r="D1418" s="39" t="s">
        <v>2002</v>
      </c>
      <c r="E1418" s="11">
        <f t="shared" si="89"/>
        <v>3</v>
      </c>
      <c r="F1418" s="4">
        <f t="shared" si="90"/>
        <v>1988</v>
      </c>
      <c r="G1418" t="s">
        <v>25</v>
      </c>
      <c r="H1418" s="4">
        <v>11.5</v>
      </c>
      <c r="I1418" s="4" t="s">
        <v>35</v>
      </c>
      <c r="J1418" s="4">
        <v>31.43</v>
      </c>
      <c r="K1418" s="4" t="s">
        <v>3453</v>
      </c>
      <c r="L1418" s="4">
        <v>0</v>
      </c>
      <c r="M1418" s="4" t="s">
        <v>1571</v>
      </c>
      <c r="T1418" t="s">
        <v>1296</v>
      </c>
    </row>
    <row r="1419" spans="1:20">
      <c r="A1419" t="s">
        <v>3891</v>
      </c>
      <c r="B1419" t="s">
        <v>1291</v>
      </c>
      <c r="C1419" t="s">
        <v>20</v>
      </c>
      <c r="D1419" s="39" t="s">
        <v>1322</v>
      </c>
      <c r="E1419" s="11">
        <f t="shared" si="89"/>
        <v>3</v>
      </c>
      <c r="F1419" s="4">
        <f t="shared" si="90"/>
        <v>1998</v>
      </c>
      <c r="G1419" t="s">
        <v>25</v>
      </c>
      <c r="H1419" s="4">
        <v>18.5</v>
      </c>
      <c r="I1419" s="4" t="s">
        <v>35</v>
      </c>
      <c r="J1419" s="4">
        <v>30</v>
      </c>
      <c r="K1419" s="4" t="s">
        <v>138</v>
      </c>
      <c r="L1419" s="4">
        <v>0</v>
      </c>
      <c r="M1419" s="4" t="s">
        <v>3570</v>
      </c>
      <c r="N1419" s="11" t="s">
        <v>3892</v>
      </c>
      <c r="R1419" t="s">
        <v>3893</v>
      </c>
      <c r="T1419" t="s">
        <v>1296</v>
      </c>
    </row>
    <row r="1420" spans="1:20">
      <c r="A1420" t="s">
        <v>3891</v>
      </c>
      <c r="B1420" t="s">
        <v>1291</v>
      </c>
      <c r="C1420" t="s">
        <v>74</v>
      </c>
      <c r="D1420" s="39" t="s">
        <v>1647</v>
      </c>
      <c r="E1420" s="11">
        <f t="shared" si="89"/>
        <v>3</v>
      </c>
      <c r="F1420" s="4">
        <f t="shared" si="90"/>
        <v>2000</v>
      </c>
      <c r="G1420" t="s">
        <v>25</v>
      </c>
      <c r="H1420" s="4">
        <v>20.5</v>
      </c>
      <c r="I1420" s="4" t="str">
        <f t="shared" ref="I1420:I1426" si="93">IF(ISBLANK(H1420), "", "k")</f>
        <v>k</v>
      </c>
      <c r="J1420" s="4">
        <v>29.3</v>
      </c>
      <c r="K1420" s="4" t="s">
        <v>193</v>
      </c>
      <c r="L1420" s="4">
        <v>0</v>
      </c>
      <c r="M1420" s="4" t="s">
        <v>2570</v>
      </c>
      <c r="N1420" s="11" t="s">
        <v>3892</v>
      </c>
      <c r="R1420" t="s">
        <v>3894</v>
      </c>
      <c r="T1420" t="s">
        <v>1296</v>
      </c>
    </row>
    <row r="1421" spans="1:20">
      <c r="A1421" t="s">
        <v>3891</v>
      </c>
      <c r="B1421" t="s">
        <v>1291</v>
      </c>
      <c r="C1421" t="s">
        <v>74</v>
      </c>
      <c r="D1421" s="39" t="s">
        <v>24</v>
      </c>
      <c r="E1421" s="11">
        <f t="shared" si="89"/>
        <v>5</v>
      </c>
      <c r="F1421" s="4">
        <f t="shared" si="90"/>
        <v>2001</v>
      </c>
      <c r="G1421" t="s">
        <v>25</v>
      </c>
      <c r="H1421" s="4">
        <v>21.7</v>
      </c>
      <c r="I1421" s="4" t="str">
        <f t="shared" si="93"/>
        <v>k</v>
      </c>
      <c r="J1421" s="4">
        <v>29.8</v>
      </c>
      <c r="K1421" s="4" t="s">
        <v>704</v>
      </c>
      <c r="L1421" s="4">
        <v>0</v>
      </c>
      <c r="M1421" s="4" t="s">
        <v>1323</v>
      </c>
      <c r="N1421" s="11" t="s">
        <v>3892</v>
      </c>
      <c r="R1421" t="s">
        <v>3895</v>
      </c>
      <c r="T1421" t="s">
        <v>1296</v>
      </c>
    </row>
    <row r="1422" spans="1:20">
      <c r="A1422" t="s">
        <v>3891</v>
      </c>
      <c r="B1422" t="s">
        <v>1291</v>
      </c>
      <c r="C1422" t="s">
        <v>74</v>
      </c>
      <c r="D1422" s="39" t="s">
        <v>1328</v>
      </c>
      <c r="E1422" s="11">
        <f t="shared" si="89"/>
        <v>6</v>
      </c>
      <c r="F1422" s="4">
        <f t="shared" si="90"/>
        <v>2002</v>
      </c>
      <c r="G1422" t="s">
        <v>25</v>
      </c>
      <c r="H1422" s="4">
        <v>22.8</v>
      </c>
      <c r="I1422" s="4" t="str">
        <f t="shared" si="93"/>
        <v>k</v>
      </c>
      <c r="J1422" s="4">
        <v>29.5</v>
      </c>
      <c r="K1422" s="4" t="s">
        <v>828</v>
      </c>
      <c r="L1422" s="4">
        <v>0</v>
      </c>
      <c r="M1422" s="4" t="s">
        <v>1548</v>
      </c>
      <c r="N1422" s="11" t="s">
        <v>3892</v>
      </c>
      <c r="R1422" t="s">
        <v>3896</v>
      </c>
      <c r="T1422" t="s">
        <v>1296</v>
      </c>
    </row>
    <row r="1423" spans="1:20">
      <c r="A1423" t="s">
        <v>3891</v>
      </c>
      <c r="B1423" t="s">
        <v>1291</v>
      </c>
      <c r="C1423" t="s">
        <v>74</v>
      </c>
      <c r="D1423" s="39" t="s">
        <v>34</v>
      </c>
      <c r="E1423" s="11">
        <f t="shared" si="89"/>
        <v>5</v>
      </c>
      <c r="F1423" s="4">
        <f t="shared" si="90"/>
        <v>2003</v>
      </c>
      <c r="G1423" t="s">
        <v>25</v>
      </c>
      <c r="H1423" s="4">
        <v>23.7</v>
      </c>
      <c r="I1423" s="4" t="str">
        <f t="shared" si="93"/>
        <v>k</v>
      </c>
      <c r="J1423" s="4">
        <v>29.5</v>
      </c>
      <c r="K1423" s="4" t="s">
        <v>138</v>
      </c>
      <c r="L1423" s="4">
        <v>0</v>
      </c>
      <c r="M1423" s="4" t="s">
        <v>3267</v>
      </c>
      <c r="N1423" s="11" t="s">
        <v>3892</v>
      </c>
      <c r="R1423" t="s">
        <v>3897</v>
      </c>
      <c r="T1423" t="s">
        <v>1296</v>
      </c>
    </row>
    <row r="1424" spans="1:20">
      <c r="A1424" t="s">
        <v>3891</v>
      </c>
      <c r="B1424" t="s">
        <v>1291</v>
      </c>
      <c r="C1424" t="s">
        <v>74</v>
      </c>
      <c r="D1424" s="39" t="s">
        <v>2194</v>
      </c>
      <c r="E1424" s="11">
        <f t="shared" si="89"/>
        <v>5</v>
      </c>
      <c r="F1424" s="4">
        <f t="shared" si="90"/>
        <v>2005</v>
      </c>
      <c r="G1424" t="s">
        <v>25</v>
      </c>
      <c r="H1424" s="4">
        <v>25.7</v>
      </c>
      <c r="I1424" s="4" t="str">
        <f t="shared" si="93"/>
        <v>k</v>
      </c>
      <c r="J1424" s="4">
        <v>30</v>
      </c>
      <c r="K1424" s="4" t="s">
        <v>1121</v>
      </c>
      <c r="L1424" s="4">
        <v>0</v>
      </c>
      <c r="M1424" s="4" t="s">
        <v>1550</v>
      </c>
      <c r="N1424" s="11" t="s">
        <v>3892</v>
      </c>
      <c r="R1424" t="s">
        <v>3898</v>
      </c>
      <c r="T1424" t="s">
        <v>1296</v>
      </c>
    </row>
    <row r="1425" spans="1:20">
      <c r="A1425" t="s">
        <v>3891</v>
      </c>
      <c r="B1425" t="s">
        <v>1291</v>
      </c>
      <c r="C1425" t="s">
        <v>74</v>
      </c>
      <c r="D1425" s="39" t="s">
        <v>2126</v>
      </c>
      <c r="E1425" s="11">
        <f t="shared" si="89"/>
        <v>5</v>
      </c>
      <c r="F1425" s="4">
        <f t="shared" si="90"/>
        <v>2008</v>
      </c>
      <c r="G1425" t="s">
        <v>25</v>
      </c>
      <c r="H1425" s="4">
        <v>28.7</v>
      </c>
      <c r="I1425" s="4" t="str">
        <f t="shared" si="93"/>
        <v>k</v>
      </c>
      <c r="J1425" s="4">
        <v>30</v>
      </c>
      <c r="K1425" s="4" t="s">
        <v>1121</v>
      </c>
      <c r="L1425" s="4">
        <v>0</v>
      </c>
      <c r="M1425" s="4" t="s">
        <v>3899</v>
      </c>
      <c r="N1425" s="11" t="s">
        <v>3892</v>
      </c>
      <c r="R1425" t="s">
        <v>1662</v>
      </c>
      <c r="T1425" t="s">
        <v>1296</v>
      </c>
    </row>
    <row r="1426" spans="1:20">
      <c r="A1426" t="s">
        <v>3891</v>
      </c>
      <c r="B1426" t="s">
        <v>1291</v>
      </c>
      <c r="C1426" t="s">
        <v>74</v>
      </c>
      <c r="D1426" s="39" t="s">
        <v>1392</v>
      </c>
      <c r="E1426" s="11">
        <f t="shared" si="89"/>
        <v>5</v>
      </c>
      <c r="F1426" s="4">
        <f t="shared" si="90"/>
        <v>2010</v>
      </c>
      <c r="G1426" t="s">
        <v>25</v>
      </c>
      <c r="H1426" s="4">
        <v>30.7</v>
      </c>
      <c r="I1426" s="4" t="str">
        <f t="shared" si="93"/>
        <v>k</v>
      </c>
      <c r="J1426" s="4">
        <v>31.4</v>
      </c>
      <c r="K1426" s="4" t="s">
        <v>426</v>
      </c>
      <c r="L1426" s="4">
        <v>0</v>
      </c>
      <c r="M1426" s="4" t="s">
        <v>3900</v>
      </c>
      <c r="N1426" s="11" t="s">
        <v>3892</v>
      </c>
      <c r="R1426" t="s">
        <v>3901</v>
      </c>
      <c r="T1426" t="s">
        <v>1296</v>
      </c>
    </row>
    <row r="1427" spans="1:20">
      <c r="A1427" t="s">
        <v>3902</v>
      </c>
      <c r="B1427" t="s">
        <v>1291</v>
      </c>
      <c r="C1427" t="s">
        <v>20</v>
      </c>
      <c r="D1427" s="39" t="s">
        <v>2289</v>
      </c>
      <c r="E1427" s="11">
        <f t="shared" ref="E1427:E1490" si="94">MONTH(D1427)</f>
        <v>6</v>
      </c>
      <c r="F1427" s="4">
        <f t="shared" ref="F1427:F1490" si="95">YEAR(D1427)</f>
        <v>2001</v>
      </c>
      <c r="G1427" t="s">
        <v>21</v>
      </c>
      <c r="H1427" s="4">
        <v>11.8</v>
      </c>
      <c r="I1427" s="4" t="s">
        <v>35</v>
      </c>
      <c r="J1427" s="4">
        <v>27.8</v>
      </c>
      <c r="K1427" s="4" t="s">
        <v>397</v>
      </c>
      <c r="L1427" s="4">
        <v>0</v>
      </c>
      <c r="R1427" t="s">
        <v>3903</v>
      </c>
      <c r="T1427" t="s">
        <v>1296</v>
      </c>
    </row>
    <row r="1428" spans="1:20">
      <c r="A1428" t="s">
        <v>3904</v>
      </c>
      <c r="B1428" t="s">
        <v>1291</v>
      </c>
      <c r="C1428" t="s">
        <v>20</v>
      </c>
      <c r="D1428" s="39" t="s">
        <v>1412</v>
      </c>
      <c r="E1428" s="11">
        <f t="shared" si="94"/>
        <v>5</v>
      </c>
      <c r="F1428" s="4">
        <f t="shared" si="95"/>
        <v>2019</v>
      </c>
      <c r="G1428" t="s">
        <v>21</v>
      </c>
      <c r="I1428" s="4" t="str">
        <f>IF(ISBLANK(H1428), "", "k")</f>
        <v/>
      </c>
      <c r="J1428" s="4">
        <v>25.8</v>
      </c>
      <c r="K1428" s="4" t="s">
        <v>116</v>
      </c>
      <c r="L1428" s="4">
        <v>0</v>
      </c>
      <c r="M1428" s="4" t="s">
        <v>1969</v>
      </c>
      <c r="N1428" s="11" t="s">
        <v>3905</v>
      </c>
      <c r="R1428" t="s">
        <v>3906</v>
      </c>
      <c r="T1428" t="s">
        <v>1296</v>
      </c>
    </row>
    <row r="1429" spans="1:20">
      <c r="A1429" t="s">
        <v>3904</v>
      </c>
      <c r="B1429" s="4" t="s">
        <v>1291</v>
      </c>
      <c r="C1429" s="4" t="s">
        <v>74</v>
      </c>
      <c r="D1429" s="39" t="s">
        <v>1793</v>
      </c>
      <c r="E1429" s="11">
        <f t="shared" si="94"/>
        <v>4</v>
      </c>
      <c r="F1429" s="4">
        <f t="shared" si="95"/>
        <v>2026</v>
      </c>
      <c r="G1429" s="4" t="s">
        <v>3907</v>
      </c>
      <c r="I1429" s="4" t="str">
        <f>IF(ISBLANK(H1429), "", "k")</f>
        <v/>
      </c>
      <c r="J1429" s="4">
        <v>27.6</v>
      </c>
      <c r="K1429" s="4">
        <v>35</v>
      </c>
      <c r="L1429" s="4">
        <v>0</v>
      </c>
      <c r="M1429" s="4">
        <v>920</v>
      </c>
      <c r="N1429" s="11" t="s">
        <v>3905</v>
      </c>
      <c r="R1429" s="4" t="s">
        <v>1471</v>
      </c>
    </row>
    <row r="1430" spans="1:20">
      <c r="A1430" t="s">
        <v>348</v>
      </c>
      <c r="B1430" t="s">
        <v>1291</v>
      </c>
      <c r="C1430" t="s">
        <v>20</v>
      </c>
      <c r="D1430" s="39" t="s">
        <v>1494</v>
      </c>
      <c r="E1430" s="11">
        <f t="shared" si="94"/>
        <v>3</v>
      </c>
      <c r="F1430" s="4">
        <f t="shared" si="95"/>
        <v>1986</v>
      </c>
      <c r="G1430" t="s">
        <v>25</v>
      </c>
      <c r="H1430" s="4">
        <v>13.5</v>
      </c>
      <c r="I1430" s="4" t="s">
        <v>35</v>
      </c>
      <c r="J1430" s="4">
        <v>31.12</v>
      </c>
      <c r="L1430" s="4">
        <v>0</v>
      </c>
      <c r="M1430" s="4" t="s">
        <v>3908</v>
      </c>
      <c r="N1430" s="11" t="s">
        <v>3909</v>
      </c>
      <c r="R1430" t="s">
        <v>1608</v>
      </c>
      <c r="T1430" t="s">
        <v>1296</v>
      </c>
    </row>
    <row r="1431" spans="1:20">
      <c r="A1431" t="s">
        <v>348</v>
      </c>
      <c r="B1431" t="s">
        <v>1291</v>
      </c>
      <c r="C1431" t="s">
        <v>74</v>
      </c>
      <c r="D1431" s="39" t="s">
        <v>1499</v>
      </c>
      <c r="E1431" s="11">
        <f t="shared" si="94"/>
        <v>3</v>
      </c>
      <c r="F1431" s="4">
        <f t="shared" si="95"/>
        <v>1988</v>
      </c>
      <c r="G1431" t="s">
        <v>25</v>
      </c>
      <c r="H1431" s="4">
        <v>15.5</v>
      </c>
      <c r="I1431" s="4" t="s">
        <v>35</v>
      </c>
      <c r="J1431" s="4">
        <v>35.56</v>
      </c>
      <c r="L1431" s="4">
        <v>0</v>
      </c>
      <c r="M1431" s="4" t="s">
        <v>1576</v>
      </c>
      <c r="N1431" s="11" t="s">
        <v>3909</v>
      </c>
      <c r="T1431" t="s">
        <v>1296</v>
      </c>
    </row>
    <row r="1432" spans="1:20">
      <c r="A1432" t="s">
        <v>348</v>
      </c>
      <c r="B1432" t="s">
        <v>1291</v>
      </c>
      <c r="C1432" t="s">
        <v>74</v>
      </c>
      <c r="D1432" s="39" t="s">
        <v>1501</v>
      </c>
      <c r="E1432" s="11">
        <f t="shared" si="94"/>
        <v>3</v>
      </c>
      <c r="F1432" s="4">
        <f t="shared" si="95"/>
        <v>1990</v>
      </c>
      <c r="G1432" t="s">
        <v>25</v>
      </c>
      <c r="H1432" s="4">
        <v>17.5</v>
      </c>
      <c r="I1432" s="4" t="s">
        <v>35</v>
      </c>
      <c r="J1432" s="4">
        <v>40.64</v>
      </c>
      <c r="L1432" s="4">
        <v>0</v>
      </c>
      <c r="M1432" s="4" t="s">
        <v>3910</v>
      </c>
      <c r="N1432" s="11" t="s">
        <v>3909</v>
      </c>
      <c r="R1432" t="s">
        <v>3738</v>
      </c>
      <c r="T1432" t="s">
        <v>1296</v>
      </c>
    </row>
    <row r="1433" spans="1:20">
      <c r="A1433" t="s">
        <v>348</v>
      </c>
      <c r="B1433" t="s">
        <v>1291</v>
      </c>
      <c r="C1433" t="s">
        <v>74</v>
      </c>
      <c r="D1433" s="39" t="s">
        <v>2309</v>
      </c>
      <c r="E1433" s="11">
        <f t="shared" si="94"/>
        <v>3</v>
      </c>
      <c r="F1433" s="4">
        <f t="shared" si="95"/>
        <v>1992</v>
      </c>
      <c r="G1433" t="s">
        <v>25</v>
      </c>
      <c r="H1433" s="4">
        <v>19.5</v>
      </c>
      <c r="I1433" s="4" t="s">
        <v>35</v>
      </c>
      <c r="J1433" s="4">
        <v>41.28</v>
      </c>
      <c r="L1433" s="4">
        <v>0</v>
      </c>
      <c r="M1433" s="4" t="s">
        <v>3911</v>
      </c>
      <c r="N1433" s="11" t="s">
        <v>3909</v>
      </c>
      <c r="R1433" t="s">
        <v>3738</v>
      </c>
      <c r="T1433" t="s">
        <v>1296</v>
      </c>
    </row>
    <row r="1434" spans="1:20">
      <c r="A1434" t="s">
        <v>348</v>
      </c>
      <c r="B1434" t="s">
        <v>1291</v>
      </c>
      <c r="C1434" t="s">
        <v>74</v>
      </c>
      <c r="D1434" s="39" t="s">
        <v>1632</v>
      </c>
      <c r="E1434" s="11">
        <f t="shared" si="94"/>
        <v>3</v>
      </c>
      <c r="F1434" s="4">
        <f t="shared" si="95"/>
        <v>1993</v>
      </c>
      <c r="G1434" t="s">
        <v>25</v>
      </c>
      <c r="H1434" s="4">
        <v>20.5</v>
      </c>
      <c r="I1434" s="4" t="s">
        <v>35</v>
      </c>
      <c r="J1434" s="4">
        <v>45.2</v>
      </c>
      <c r="K1434" s="4">
        <v>36</v>
      </c>
      <c r="L1434" s="4">
        <v>4.3</v>
      </c>
      <c r="M1434" s="4" t="s">
        <v>3912</v>
      </c>
      <c r="N1434" s="11" t="s">
        <v>3909</v>
      </c>
      <c r="R1434" t="s">
        <v>3913</v>
      </c>
      <c r="T1434" t="s">
        <v>1296</v>
      </c>
    </row>
    <row r="1435" spans="1:20">
      <c r="A1435" t="s">
        <v>348</v>
      </c>
      <c r="B1435" t="s">
        <v>1291</v>
      </c>
      <c r="C1435" t="s">
        <v>74</v>
      </c>
      <c r="D1435" s="39" t="s">
        <v>1620</v>
      </c>
      <c r="E1435" s="11">
        <f t="shared" si="94"/>
        <v>3</v>
      </c>
      <c r="F1435" s="4">
        <f t="shared" si="95"/>
        <v>1994</v>
      </c>
      <c r="G1435" t="s">
        <v>25</v>
      </c>
      <c r="H1435" s="4">
        <v>21.5</v>
      </c>
      <c r="I1435" s="4" t="s">
        <v>35</v>
      </c>
      <c r="J1435" s="4">
        <v>46</v>
      </c>
      <c r="K1435" s="4">
        <v>38.5</v>
      </c>
      <c r="L1435" s="4">
        <v>3.5</v>
      </c>
      <c r="M1435" s="4" t="s">
        <v>3914</v>
      </c>
      <c r="N1435" s="11" t="s">
        <v>3909</v>
      </c>
      <c r="R1435" t="s">
        <v>3915</v>
      </c>
      <c r="T1435" t="s">
        <v>1296</v>
      </c>
    </row>
    <row r="1436" spans="1:20">
      <c r="A1436" t="s">
        <v>348</v>
      </c>
      <c r="B1436" t="s">
        <v>1291</v>
      </c>
      <c r="C1436" t="s">
        <v>74</v>
      </c>
      <c r="D1436" s="39" t="s">
        <v>1524</v>
      </c>
      <c r="E1436" s="11">
        <f t="shared" si="94"/>
        <v>3</v>
      </c>
      <c r="F1436" s="4">
        <f t="shared" si="95"/>
        <v>1995</v>
      </c>
      <c r="G1436" t="s">
        <v>25</v>
      </c>
      <c r="H1436" s="4">
        <v>22.5</v>
      </c>
      <c r="I1436" s="4" t="s">
        <v>35</v>
      </c>
      <c r="J1436" s="4">
        <v>45</v>
      </c>
      <c r="K1436" s="4">
        <v>38.200000000000003</v>
      </c>
      <c r="L1436" s="4">
        <v>3.5</v>
      </c>
      <c r="M1436" s="4" t="s">
        <v>3916</v>
      </c>
      <c r="N1436" s="11" t="s">
        <v>3909</v>
      </c>
      <c r="R1436" t="s">
        <v>3917</v>
      </c>
      <c r="T1436" t="s">
        <v>1296</v>
      </c>
    </row>
    <row r="1437" spans="1:20">
      <c r="A1437" t="s">
        <v>348</v>
      </c>
      <c r="B1437" t="s">
        <v>1291</v>
      </c>
      <c r="C1437" t="s">
        <v>74</v>
      </c>
      <c r="D1437" s="39" t="s">
        <v>1320</v>
      </c>
      <c r="E1437" s="11">
        <f t="shared" si="94"/>
        <v>3</v>
      </c>
      <c r="F1437" s="4">
        <f t="shared" si="95"/>
        <v>1996</v>
      </c>
      <c r="G1437" t="s">
        <v>25</v>
      </c>
      <c r="H1437" s="4">
        <v>23.5</v>
      </c>
      <c r="I1437" s="4" t="s">
        <v>35</v>
      </c>
      <c r="J1437" s="4">
        <v>43</v>
      </c>
      <c r="K1437" s="4">
        <v>38</v>
      </c>
      <c r="L1437" s="4">
        <v>4.4000000000000004</v>
      </c>
      <c r="M1437" s="4" t="s">
        <v>3918</v>
      </c>
      <c r="N1437" s="11" t="s">
        <v>3909</v>
      </c>
      <c r="R1437" t="s">
        <v>3919</v>
      </c>
      <c r="T1437" t="s">
        <v>1296</v>
      </c>
    </row>
    <row r="1438" spans="1:20">
      <c r="A1438" t="s">
        <v>3920</v>
      </c>
      <c r="B1438" t="s">
        <v>1291</v>
      </c>
      <c r="C1438" t="s">
        <v>20</v>
      </c>
      <c r="D1438" s="39" t="s">
        <v>3452</v>
      </c>
      <c r="E1438" s="11">
        <f t="shared" si="94"/>
        <v>3</v>
      </c>
      <c r="F1438" s="4">
        <f t="shared" si="95"/>
        <v>1988</v>
      </c>
      <c r="G1438" t="s">
        <v>21</v>
      </c>
      <c r="H1438" s="4">
        <v>17.5</v>
      </c>
      <c r="I1438" s="4" t="s">
        <v>35</v>
      </c>
      <c r="J1438" s="4">
        <v>29.85</v>
      </c>
      <c r="L1438" s="4">
        <v>0</v>
      </c>
      <c r="M1438" s="4" t="s">
        <v>1394</v>
      </c>
      <c r="N1438" s="11" t="s">
        <v>3921</v>
      </c>
      <c r="R1438" t="s">
        <v>3922</v>
      </c>
      <c r="T1438" t="s">
        <v>1296</v>
      </c>
    </row>
    <row r="1439" spans="1:20">
      <c r="A1439" t="s">
        <v>3920</v>
      </c>
      <c r="B1439" t="s">
        <v>1291</v>
      </c>
      <c r="C1439" t="s">
        <v>74</v>
      </c>
      <c r="D1439" s="39" t="s">
        <v>2401</v>
      </c>
      <c r="E1439" s="11">
        <f t="shared" si="94"/>
        <v>3</v>
      </c>
      <c r="F1439" s="4">
        <f t="shared" si="95"/>
        <v>1992</v>
      </c>
      <c r="G1439" t="s">
        <v>21</v>
      </c>
      <c r="H1439" s="4">
        <v>21.5</v>
      </c>
      <c r="I1439" s="4" t="s">
        <v>35</v>
      </c>
      <c r="J1439" s="4">
        <v>33.020000000000003</v>
      </c>
      <c r="L1439" s="4">
        <v>0</v>
      </c>
      <c r="M1439" s="4" t="s">
        <v>3923</v>
      </c>
      <c r="N1439" s="11" t="s">
        <v>3921</v>
      </c>
      <c r="R1439" t="s">
        <v>3924</v>
      </c>
      <c r="T1439" t="s">
        <v>1296</v>
      </c>
    </row>
    <row r="1440" spans="1:20">
      <c r="A1440" t="s">
        <v>3920</v>
      </c>
      <c r="B1440" t="s">
        <v>1291</v>
      </c>
      <c r="C1440" t="s">
        <v>74</v>
      </c>
      <c r="D1440" s="39" t="s">
        <v>2313</v>
      </c>
      <c r="E1440" s="11">
        <f t="shared" si="94"/>
        <v>3</v>
      </c>
      <c r="F1440" s="4">
        <f t="shared" si="95"/>
        <v>1993</v>
      </c>
      <c r="G1440" t="s">
        <v>21</v>
      </c>
      <c r="H1440" s="4">
        <v>22.5</v>
      </c>
      <c r="I1440" s="4" t="s">
        <v>35</v>
      </c>
      <c r="J1440" s="4">
        <v>34.6</v>
      </c>
      <c r="K1440" s="4">
        <v>22.5</v>
      </c>
      <c r="L1440" s="4">
        <v>7.8</v>
      </c>
      <c r="M1440" s="4" t="s">
        <v>3925</v>
      </c>
      <c r="N1440" s="11" t="s">
        <v>3921</v>
      </c>
      <c r="R1440" t="s">
        <v>3926</v>
      </c>
      <c r="T1440" t="s">
        <v>1296</v>
      </c>
    </row>
    <row r="1441" spans="1:20">
      <c r="A1441" t="s">
        <v>3920</v>
      </c>
      <c r="B1441" t="s">
        <v>1291</v>
      </c>
      <c r="C1441" t="s">
        <v>74</v>
      </c>
      <c r="D1441" s="39" t="s">
        <v>1620</v>
      </c>
      <c r="E1441" s="11">
        <f t="shared" si="94"/>
        <v>3</v>
      </c>
      <c r="F1441" s="4">
        <f t="shared" si="95"/>
        <v>1994</v>
      </c>
      <c r="G1441" t="s">
        <v>21</v>
      </c>
      <c r="H1441" s="4">
        <v>23.5</v>
      </c>
      <c r="I1441" s="4" t="s">
        <v>35</v>
      </c>
      <c r="J1441" s="4">
        <v>35.200000000000003</v>
      </c>
      <c r="K1441" s="4">
        <v>22.3</v>
      </c>
      <c r="L1441" s="4">
        <v>7.7</v>
      </c>
      <c r="M1441" s="4" t="s">
        <v>3927</v>
      </c>
      <c r="N1441" s="11" t="s">
        <v>3921</v>
      </c>
      <c r="R1441" t="s">
        <v>3928</v>
      </c>
      <c r="T1441" t="s">
        <v>1296</v>
      </c>
    </row>
    <row r="1442" spans="1:20">
      <c r="A1442" t="s">
        <v>3920</v>
      </c>
      <c r="B1442" t="s">
        <v>1291</v>
      </c>
      <c r="C1442" t="s">
        <v>74</v>
      </c>
      <c r="D1442" s="39" t="s">
        <v>1524</v>
      </c>
      <c r="E1442" s="11">
        <f t="shared" si="94"/>
        <v>3</v>
      </c>
      <c r="F1442" s="4">
        <f t="shared" si="95"/>
        <v>1995</v>
      </c>
      <c r="G1442" t="s">
        <v>21</v>
      </c>
      <c r="H1442" s="4">
        <v>24.5</v>
      </c>
      <c r="I1442" s="4" t="s">
        <v>35</v>
      </c>
      <c r="J1442" s="4">
        <v>36</v>
      </c>
      <c r="K1442" s="4">
        <v>23</v>
      </c>
      <c r="L1442" s="4">
        <v>7.6</v>
      </c>
      <c r="M1442" s="4" t="s">
        <v>3543</v>
      </c>
      <c r="N1442" s="11" t="s">
        <v>3921</v>
      </c>
      <c r="R1442" t="s">
        <v>3929</v>
      </c>
      <c r="T1442" t="s">
        <v>1296</v>
      </c>
    </row>
    <row r="1443" spans="1:20">
      <c r="A1443" t="s">
        <v>3920</v>
      </c>
      <c r="B1443" t="s">
        <v>1291</v>
      </c>
      <c r="C1443" t="s">
        <v>74</v>
      </c>
      <c r="D1443" s="39" t="s">
        <v>1320</v>
      </c>
      <c r="E1443" s="11">
        <f t="shared" si="94"/>
        <v>3</v>
      </c>
      <c r="F1443" s="4">
        <f t="shared" si="95"/>
        <v>1996</v>
      </c>
      <c r="G1443" t="s">
        <v>21</v>
      </c>
      <c r="H1443" s="4">
        <v>25.5</v>
      </c>
      <c r="I1443" s="4" t="s">
        <v>35</v>
      </c>
      <c r="J1443" s="4">
        <v>35.799999999999997</v>
      </c>
      <c r="K1443" s="4">
        <v>23</v>
      </c>
      <c r="L1443" s="4">
        <v>8.1</v>
      </c>
      <c r="M1443" s="4" t="s">
        <v>3543</v>
      </c>
      <c r="N1443" s="11" t="s">
        <v>3921</v>
      </c>
      <c r="R1443" t="s">
        <v>3930</v>
      </c>
      <c r="T1443" t="s">
        <v>1296</v>
      </c>
    </row>
    <row r="1444" spans="1:20">
      <c r="A1444" t="s">
        <v>3920</v>
      </c>
      <c r="B1444" t="s">
        <v>1291</v>
      </c>
      <c r="C1444" t="s">
        <v>74</v>
      </c>
      <c r="D1444" s="39" t="s">
        <v>1322</v>
      </c>
      <c r="E1444" s="11">
        <f t="shared" si="94"/>
        <v>3</v>
      </c>
      <c r="F1444" s="4">
        <f t="shared" si="95"/>
        <v>1998</v>
      </c>
      <c r="G1444" t="s">
        <v>21</v>
      </c>
      <c r="H1444" s="4">
        <v>27.5</v>
      </c>
      <c r="I1444" s="4" t="s">
        <v>35</v>
      </c>
      <c r="J1444" s="4">
        <v>35.5</v>
      </c>
      <c r="K1444" s="4">
        <v>23.2</v>
      </c>
      <c r="L1444" s="4">
        <v>7.8</v>
      </c>
      <c r="M1444" s="4" t="s">
        <v>1640</v>
      </c>
      <c r="N1444" s="11" t="s">
        <v>3921</v>
      </c>
      <c r="R1444" t="s">
        <v>3931</v>
      </c>
      <c r="T1444" t="s">
        <v>1296</v>
      </c>
    </row>
    <row r="1445" spans="1:20">
      <c r="A1445" t="s">
        <v>3920</v>
      </c>
      <c r="B1445" t="s">
        <v>1291</v>
      </c>
      <c r="C1445" t="s">
        <v>74</v>
      </c>
      <c r="D1445" s="39" t="s">
        <v>1647</v>
      </c>
      <c r="E1445" s="11">
        <f t="shared" si="94"/>
        <v>3</v>
      </c>
      <c r="F1445" s="4">
        <f t="shared" si="95"/>
        <v>2000</v>
      </c>
      <c r="G1445" t="s">
        <v>21</v>
      </c>
      <c r="H1445" s="4">
        <v>29.5</v>
      </c>
      <c r="I1445" s="4" t="s">
        <v>35</v>
      </c>
      <c r="J1445" s="4">
        <v>36</v>
      </c>
      <c r="K1445" s="4">
        <v>23.7</v>
      </c>
      <c r="L1445" s="4">
        <v>7.8</v>
      </c>
      <c r="M1445" s="4" t="s">
        <v>1602</v>
      </c>
      <c r="N1445" s="11" t="s">
        <v>3921</v>
      </c>
      <c r="R1445" t="s">
        <v>3932</v>
      </c>
      <c r="T1445" t="s">
        <v>1296</v>
      </c>
    </row>
    <row r="1446" spans="1:20">
      <c r="A1446" t="s">
        <v>3920</v>
      </c>
      <c r="B1446" t="s">
        <v>1291</v>
      </c>
      <c r="C1446" t="s">
        <v>74</v>
      </c>
      <c r="D1446" s="39" t="s">
        <v>24</v>
      </c>
      <c r="E1446" s="11">
        <f t="shared" si="94"/>
        <v>5</v>
      </c>
      <c r="F1446" s="4">
        <f t="shared" si="95"/>
        <v>2001</v>
      </c>
      <c r="G1446" t="s">
        <v>21</v>
      </c>
      <c r="H1446" s="4">
        <v>30.7</v>
      </c>
      <c r="I1446" s="4" t="s">
        <v>35</v>
      </c>
      <c r="J1446" s="4">
        <v>37.200000000000003</v>
      </c>
      <c r="K1446" s="4">
        <v>23</v>
      </c>
      <c r="L1446" s="4">
        <v>8.1</v>
      </c>
      <c r="M1446" s="4" t="s">
        <v>3933</v>
      </c>
      <c r="N1446" s="11" t="s">
        <v>3921</v>
      </c>
      <c r="R1446" t="s">
        <v>3934</v>
      </c>
      <c r="T1446" t="s">
        <v>1296</v>
      </c>
    </row>
    <row r="1447" spans="1:20">
      <c r="A1447" t="s">
        <v>3920</v>
      </c>
      <c r="B1447" t="s">
        <v>1291</v>
      </c>
      <c r="C1447" t="s">
        <v>74</v>
      </c>
      <c r="D1447" s="39" t="s">
        <v>3935</v>
      </c>
      <c r="E1447" s="11">
        <f t="shared" si="94"/>
        <v>6</v>
      </c>
      <c r="F1447" s="4">
        <f t="shared" si="95"/>
        <v>2001</v>
      </c>
      <c r="G1447" t="s">
        <v>21</v>
      </c>
      <c r="H1447" s="4">
        <v>30.8</v>
      </c>
      <c r="I1447" s="4" t="s">
        <v>35</v>
      </c>
      <c r="J1447" s="4">
        <v>37.200000000000003</v>
      </c>
      <c r="L1447" s="4">
        <v>0</v>
      </c>
      <c r="N1447" s="11" t="s">
        <v>3921</v>
      </c>
      <c r="R1447" t="s">
        <v>3936</v>
      </c>
      <c r="T1447" t="s">
        <v>1296</v>
      </c>
    </row>
    <row r="1448" spans="1:20">
      <c r="A1448" t="s">
        <v>3920</v>
      </c>
      <c r="B1448" t="s">
        <v>1291</v>
      </c>
      <c r="C1448" t="s">
        <v>74</v>
      </c>
      <c r="D1448" s="39" t="s">
        <v>1302</v>
      </c>
      <c r="E1448" s="11">
        <f t="shared" si="94"/>
        <v>5</v>
      </c>
      <c r="F1448" s="4">
        <f t="shared" si="95"/>
        <v>2002</v>
      </c>
      <c r="G1448" t="s">
        <v>21</v>
      </c>
      <c r="H1448" s="4">
        <v>31.7</v>
      </c>
      <c r="I1448" s="4" t="s">
        <v>35</v>
      </c>
      <c r="J1448" s="4">
        <v>36.5</v>
      </c>
      <c r="K1448" s="4">
        <v>24.5</v>
      </c>
      <c r="L1448" s="4">
        <v>8.1999999999999993</v>
      </c>
      <c r="M1448" s="4" t="s">
        <v>3937</v>
      </c>
      <c r="N1448" s="11" t="s">
        <v>3921</v>
      </c>
      <c r="R1448" t="s">
        <v>3938</v>
      </c>
      <c r="T1448" t="s">
        <v>1296</v>
      </c>
    </row>
    <row r="1449" spans="1:20">
      <c r="A1449" t="s">
        <v>3920</v>
      </c>
      <c r="B1449" t="s">
        <v>1291</v>
      </c>
      <c r="C1449" t="s">
        <v>74</v>
      </c>
      <c r="D1449" s="39" t="s">
        <v>3939</v>
      </c>
      <c r="E1449" s="11">
        <f t="shared" si="94"/>
        <v>6</v>
      </c>
      <c r="F1449" s="4">
        <f t="shared" si="95"/>
        <v>2002</v>
      </c>
      <c r="G1449" t="s">
        <v>21</v>
      </c>
      <c r="H1449" s="4">
        <v>31.8</v>
      </c>
      <c r="I1449" s="4" t="s">
        <v>35</v>
      </c>
      <c r="J1449" s="4">
        <v>36.5</v>
      </c>
      <c r="L1449" s="4">
        <v>0</v>
      </c>
      <c r="N1449" s="11" t="s">
        <v>3921</v>
      </c>
      <c r="R1449" t="s">
        <v>3940</v>
      </c>
      <c r="T1449" t="s">
        <v>1296</v>
      </c>
    </row>
    <row r="1450" spans="1:20">
      <c r="A1450" t="s">
        <v>3920</v>
      </c>
      <c r="B1450" t="s">
        <v>1291</v>
      </c>
      <c r="C1450" t="s">
        <v>74</v>
      </c>
      <c r="D1450" s="39" t="s">
        <v>34</v>
      </c>
      <c r="E1450" s="11">
        <f t="shared" si="94"/>
        <v>5</v>
      </c>
      <c r="F1450" s="4">
        <f t="shared" si="95"/>
        <v>2003</v>
      </c>
      <c r="G1450" t="s">
        <v>21</v>
      </c>
      <c r="H1450" s="4">
        <v>32.700000000000003</v>
      </c>
      <c r="I1450" s="4" t="s">
        <v>35</v>
      </c>
      <c r="J1450" s="4">
        <v>37</v>
      </c>
      <c r="K1450" s="4">
        <v>23.1</v>
      </c>
      <c r="L1450" s="4">
        <v>8.1</v>
      </c>
      <c r="M1450" s="4" t="s">
        <v>3941</v>
      </c>
      <c r="N1450" s="11" t="s">
        <v>3921</v>
      </c>
      <c r="R1450" t="s">
        <v>3942</v>
      </c>
      <c r="T1450" t="s">
        <v>1296</v>
      </c>
    </row>
    <row r="1451" spans="1:20">
      <c r="A1451" t="s">
        <v>3920</v>
      </c>
      <c r="B1451" t="s">
        <v>1291</v>
      </c>
      <c r="C1451" t="s">
        <v>74</v>
      </c>
      <c r="D1451" s="39" t="s">
        <v>1335</v>
      </c>
      <c r="E1451" s="11">
        <f t="shared" si="94"/>
        <v>5</v>
      </c>
      <c r="F1451" s="4">
        <f t="shared" si="95"/>
        <v>2004</v>
      </c>
      <c r="G1451" t="s">
        <v>21</v>
      </c>
      <c r="H1451" s="4">
        <v>33.700000000000003</v>
      </c>
      <c r="I1451" s="4" t="s">
        <v>35</v>
      </c>
      <c r="J1451" s="4">
        <v>38</v>
      </c>
      <c r="K1451" s="4">
        <v>23.2</v>
      </c>
      <c r="L1451" s="4">
        <v>8.1</v>
      </c>
      <c r="M1451" s="4" t="s">
        <v>1329</v>
      </c>
      <c r="N1451" s="11" t="s">
        <v>3921</v>
      </c>
      <c r="R1451" t="s">
        <v>3943</v>
      </c>
      <c r="T1451" t="s">
        <v>1296</v>
      </c>
    </row>
    <row r="1452" spans="1:20">
      <c r="A1452" t="s">
        <v>3920</v>
      </c>
      <c r="B1452" t="s">
        <v>1291</v>
      </c>
      <c r="C1452" t="s">
        <v>74</v>
      </c>
      <c r="D1452" s="39" t="s">
        <v>1337</v>
      </c>
      <c r="E1452" s="11">
        <f t="shared" si="94"/>
        <v>5</v>
      </c>
      <c r="F1452" s="4">
        <f t="shared" si="95"/>
        <v>2005</v>
      </c>
      <c r="G1452" t="s">
        <v>21</v>
      </c>
      <c r="H1452" s="4">
        <v>34.700000000000003</v>
      </c>
      <c r="I1452" s="4" t="s">
        <v>35</v>
      </c>
      <c r="J1452" s="4">
        <v>38</v>
      </c>
      <c r="K1452" s="4">
        <v>23.5</v>
      </c>
      <c r="L1452" s="4">
        <v>8.1999999999999993</v>
      </c>
      <c r="M1452" s="4" t="s">
        <v>3944</v>
      </c>
      <c r="N1452" s="11" t="s">
        <v>3921</v>
      </c>
      <c r="R1452" t="s">
        <v>3945</v>
      </c>
      <c r="T1452" t="s">
        <v>1296</v>
      </c>
    </row>
    <row r="1453" spans="1:20">
      <c r="A1453" t="s">
        <v>3920</v>
      </c>
      <c r="B1453" t="s">
        <v>1291</v>
      </c>
      <c r="C1453" t="s">
        <v>74</v>
      </c>
      <c r="D1453" s="39" t="s">
        <v>2126</v>
      </c>
      <c r="E1453" s="11">
        <f t="shared" si="94"/>
        <v>5</v>
      </c>
      <c r="F1453" s="4">
        <f t="shared" si="95"/>
        <v>2008</v>
      </c>
      <c r="G1453" t="s">
        <v>21</v>
      </c>
      <c r="H1453" s="4">
        <v>37.700000000000003</v>
      </c>
      <c r="I1453" s="4" t="s">
        <v>35</v>
      </c>
      <c r="J1453" s="4">
        <v>36.700000000000003</v>
      </c>
      <c r="K1453" s="4">
        <v>24</v>
      </c>
      <c r="L1453" s="4">
        <v>8.1999999999999993</v>
      </c>
      <c r="M1453" s="4" t="s">
        <v>3806</v>
      </c>
      <c r="N1453" s="11" t="s">
        <v>3921</v>
      </c>
      <c r="R1453" t="s">
        <v>3946</v>
      </c>
      <c r="T1453" t="s">
        <v>1296</v>
      </c>
    </row>
    <row r="1454" spans="1:20">
      <c r="A1454" t="s">
        <v>3920</v>
      </c>
      <c r="B1454" t="s">
        <v>1291</v>
      </c>
      <c r="C1454" t="s">
        <v>74</v>
      </c>
      <c r="D1454" s="39" t="s">
        <v>1388</v>
      </c>
      <c r="E1454" s="11">
        <f t="shared" si="94"/>
        <v>5</v>
      </c>
      <c r="F1454" s="4">
        <f t="shared" si="95"/>
        <v>2009</v>
      </c>
      <c r="G1454" t="s">
        <v>21</v>
      </c>
      <c r="H1454" s="4">
        <v>38.700000000000003</v>
      </c>
      <c r="I1454" s="4" t="s">
        <v>35</v>
      </c>
      <c r="J1454" s="4">
        <v>37.5</v>
      </c>
      <c r="K1454" s="4">
        <v>24</v>
      </c>
      <c r="L1454" s="4">
        <v>8.1999999999999993</v>
      </c>
      <c r="M1454" s="4" t="s">
        <v>3947</v>
      </c>
      <c r="N1454" s="11" t="s">
        <v>3921</v>
      </c>
      <c r="R1454" t="s">
        <v>3948</v>
      </c>
      <c r="T1454" t="s">
        <v>1296</v>
      </c>
    </row>
    <row r="1455" spans="1:20">
      <c r="A1455" t="s">
        <v>3920</v>
      </c>
      <c r="B1455" t="s">
        <v>1291</v>
      </c>
      <c r="C1455" t="s">
        <v>74</v>
      </c>
      <c r="D1455" s="39" t="s">
        <v>1535</v>
      </c>
      <c r="E1455" s="11">
        <f t="shared" si="94"/>
        <v>5</v>
      </c>
      <c r="F1455" s="4">
        <f t="shared" si="95"/>
        <v>2010</v>
      </c>
      <c r="G1455" t="s">
        <v>21</v>
      </c>
      <c r="H1455" s="4">
        <v>39.700000000000003</v>
      </c>
      <c r="I1455" s="4" t="s">
        <v>35</v>
      </c>
      <c r="J1455" s="4">
        <v>37.4</v>
      </c>
      <c r="K1455" s="4">
        <v>24</v>
      </c>
      <c r="L1455" s="4">
        <v>8.1999999999999993</v>
      </c>
      <c r="M1455" s="4" t="s">
        <v>1689</v>
      </c>
      <c r="N1455" s="11" t="s">
        <v>3921</v>
      </c>
      <c r="R1455" t="s">
        <v>3949</v>
      </c>
      <c r="T1455" t="s">
        <v>1296</v>
      </c>
    </row>
    <row r="1456" spans="1:20">
      <c r="A1456" t="s">
        <v>3920</v>
      </c>
      <c r="B1456" t="s">
        <v>1291</v>
      </c>
      <c r="C1456" t="s">
        <v>74</v>
      </c>
      <c r="D1456" s="39" t="s">
        <v>1561</v>
      </c>
      <c r="E1456" s="11">
        <f t="shared" si="94"/>
        <v>5</v>
      </c>
      <c r="F1456" s="4">
        <f t="shared" si="95"/>
        <v>2011</v>
      </c>
      <c r="G1456" t="s">
        <v>21</v>
      </c>
      <c r="H1456" s="4">
        <v>40.700000000000003</v>
      </c>
      <c r="I1456" s="4" t="s">
        <v>35</v>
      </c>
      <c r="J1456" s="4">
        <v>37</v>
      </c>
      <c r="K1456" s="4">
        <v>23.5</v>
      </c>
      <c r="L1456" s="4">
        <v>8.3000000000000007</v>
      </c>
      <c r="M1456" s="4" t="s">
        <v>1685</v>
      </c>
      <c r="N1456" s="11" t="s">
        <v>3921</v>
      </c>
      <c r="R1456" t="s">
        <v>3950</v>
      </c>
      <c r="T1456" t="s">
        <v>1296</v>
      </c>
    </row>
    <row r="1457" spans="1:20">
      <c r="A1457" t="s">
        <v>3920</v>
      </c>
      <c r="B1457" t="s">
        <v>1291</v>
      </c>
      <c r="C1457" t="s">
        <v>74</v>
      </c>
      <c r="D1457" s="39" t="s">
        <v>1531</v>
      </c>
      <c r="E1457" s="11">
        <f t="shared" si="94"/>
        <v>5</v>
      </c>
      <c r="F1457" s="4">
        <f t="shared" si="95"/>
        <v>2013</v>
      </c>
      <c r="G1457" t="s">
        <v>21</v>
      </c>
      <c r="H1457" s="4">
        <v>42.7</v>
      </c>
      <c r="I1457" s="4" t="s">
        <v>35</v>
      </c>
      <c r="J1457" s="4">
        <v>36.700000000000003</v>
      </c>
      <c r="K1457" s="4">
        <v>23</v>
      </c>
      <c r="L1457" s="4">
        <v>8.1999999999999993</v>
      </c>
      <c r="M1457" s="4" t="s">
        <v>3513</v>
      </c>
      <c r="N1457" s="11" t="s">
        <v>3921</v>
      </c>
      <c r="R1457" t="s">
        <v>3951</v>
      </c>
      <c r="T1457" t="s">
        <v>1296</v>
      </c>
    </row>
    <row r="1458" spans="1:20">
      <c r="A1458" t="s">
        <v>3920</v>
      </c>
      <c r="B1458" t="s">
        <v>1291</v>
      </c>
      <c r="C1458" t="s">
        <v>74</v>
      </c>
      <c r="D1458" s="39" t="s">
        <v>1402</v>
      </c>
      <c r="E1458" s="11">
        <f t="shared" si="94"/>
        <v>5</v>
      </c>
      <c r="F1458" s="4">
        <f t="shared" si="95"/>
        <v>2015</v>
      </c>
      <c r="G1458" t="s">
        <v>21</v>
      </c>
      <c r="H1458" s="4">
        <v>44.7</v>
      </c>
      <c r="I1458" s="4" t="s">
        <v>35</v>
      </c>
      <c r="J1458" s="4">
        <v>36.5</v>
      </c>
      <c r="K1458" s="4">
        <v>24</v>
      </c>
      <c r="L1458" s="4">
        <v>8</v>
      </c>
      <c r="N1458" s="11" t="s">
        <v>3921</v>
      </c>
      <c r="R1458" t="s">
        <v>3952</v>
      </c>
      <c r="T1458" t="s">
        <v>1296</v>
      </c>
    </row>
    <row r="1459" spans="1:20">
      <c r="A1459" t="s">
        <v>3953</v>
      </c>
      <c r="B1459" t="s">
        <v>1291</v>
      </c>
      <c r="C1459" t="s">
        <v>20</v>
      </c>
      <c r="D1459" s="39" t="s">
        <v>3954</v>
      </c>
      <c r="E1459" s="11">
        <f t="shared" si="94"/>
        <v>6</v>
      </c>
      <c r="F1459" s="4">
        <f t="shared" si="95"/>
        <v>2001</v>
      </c>
      <c r="G1459" t="s">
        <v>21</v>
      </c>
      <c r="H1459" s="4">
        <v>10.8</v>
      </c>
      <c r="I1459" s="4" t="str">
        <f t="shared" ref="I1459:I1465" si="96">IF(ISBLANK(H1459), "", "k")</f>
        <v>k</v>
      </c>
      <c r="J1459" s="4">
        <v>25.7</v>
      </c>
      <c r="K1459" s="4" t="s">
        <v>350</v>
      </c>
      <c r="L1459" s="4">
        <v>0</v>
      </c>
      <c r="R1459" t="s">
        <v>3955</v>
      </c>
      <c r="T1459" t="s">
        <v>1296</v>
      </c>
    </row>
    <row r="1460" spans="1:20">
      <c r="A1460" t="s">
        <v>3956</v>
      </c>
      <c r="B1460" t="s">
        <v>1291</v>
      </c>
      <c r="C1460" t="s">
        <v>20</v>
      </c>
      <c r="D1460" s="39" t="s">
        <v>3957</v>
      </c>
      <c r="E1460" s="11">
        <f t="shared" si="94"/>
        <v>6</v>
      </c>
      <c r="F1460" s="4">
        <f t="shared" si="95"/>
        <v>2002</v>
      </c>
      <c r="G1460" t="s">
        <v>25</v>
      </c>
      <c r="H1460" s="4" t="s">
        <v>1693</v>
      </c>
      <c r="I1460" s="4" t="str">
        <f t="shared" si="96"/>
        <v>k</v>
      </c>
      <c r="J1460" s="4">
        <v>19.399999999999999</v>
      </c>
      <c r="K1460" s="4" t="s">
        <v>2752</v>
      </c>
      <c r="L1460" s="4">
        <v>0</v>
      </c>
      <c r="M1460" s="4" t="s">
        <v>3829</v>
      </c>
      <c r="R1460" t="s">
        <v>3958</v>
      </c>
      <c r="T1460" t="s">
        <v>1296</v>
      </c>
    </row>
    <row r="1461" spans="1:20">
      <c r="A1461" t="s">
        <v>3956</v>
      </c>
      <c r="B1461" t="s">
        <v>1291</v>
      </c>
      <c r="C1461" t="s">
        <v>74</v>
      </c>
      <c r="D1461" s="39" t="s">
        <v>34</v>
      </c>
      <c r="E1461" s="11">
        <f t="shared" si="94"/>
        <v>5</v>
      </c>
      <c r="F1461" s="4">
        <f t="shared" si="95"/>
        <v>2003</v>
      </c>
      <c r="G1461" t="s">
        <v>25</v>
      </c>
      <c r="H1461" s="4" t="s">
        <v>482</v>
      </c>
      <c r="I1461" s="4" t="str">
        <f t="shared" si="96"/>
        <v>k</v>
      </c>
      <c r="J1461" s="4">
        <v>20</v>
      </c>
      <c r="K1461" s="4" t="s">
        <v>661</v>
      </c>
      <c r="L1461" s="4">
        <v>0</v>
      </c>
      <c r="M1461" s="4" t="s">
        <v>3722</v>
      </c>
      <c r="R1461" t="s">
        <v>3959</v>
      </c>
      <c r="T1461" t="s">
        <v>1296</v>
      </c>
    </row>
    <row r="1462" spans="1:20">
      <c r="A1462" t="s">
        <v>3956</v>
      </c>
      <c r="B1462" t="s">
        <v>1291</v>
      </c>
      <c r="C1462" t="s">
        <v>74</v>
      </c>
      <c r="D1462" s="39" t="s">
        <v>1424</v>
      </c>
      <c r="E1462" s="11">
        <f t="shared" si="94"/>
        <v>5</v>
      </c>
      <c r="F1462" s="4">
        <f t="shared" si="95"/>
        <v>2004</v>
      </c>
      <c r="G1462" t="s">
        <v>25</v>
      </c>
      <c r="H1462" s="4" t="s">
        <v>682</v>
      </c>
      <c r="I1462" s="4" t="str">
        <f t="shared" si="96"/>
        <v>k</v>
      </c>
      <c r="J1462" s="4">
        <v>20.8</v>
      </c>
      <c r="K1462" s="4" t="s">
        <v>521</v>
      </c>
      <c r="L1462" s="4">
        <v>0</v>
      </c>
      <c r="M1462" s="4" t="s">
        <v>1742</v>
      </c>
      <c r="R1462" t="s">
        <v>3721</v>
      </c>
      <c r="T1462" t="s">
        <v>1296</v>
      </c>
    </row>
    <row r="1463" spans="1:20">
      <c r="A1463" t="s">
        <v>3960</v>
      </c>
      <c r="B1463" t="s">
        <v>1291</v>
      </c>
      <c r="C1463" t="s">
        <v>20</v>
      </c>
      <c r="D1463" s="39" t="s">
        <v>1412</v>
      </c>
      <c r="E1463" s="11">
        <f t="shared" si="94"/>
        <v>5</v>
      </c>
      <c r="F1463" s="4">
        <f t="shared" si="95"/>
        <v>2019</v>
      </c>
      <c r="G1463" t="s">
        <v>25</v>
      </c>
      <c r="I1463" s="4" t="str">
        <f t="shared" si="96"/>
        <v/>
      </c>
      <c r="J1463" s="4">
        <v>22.8</v>
      </c>
      <c r="K1463" s="4" t="s">
        <v>385</v>
      </c>
      <c r="L1463" s="4">
        <v>0</v>
      </c>
      <c r="M1463" s="4" t="s">
        <v>3381</v>
      </c>
      <c r="N1463" s="11" t="s">
        <v>3961</v>
      </c>
      <c r="R1463" t="s">
        <v>3962</v>
      </c>
      <c r="T1463" t="s">
        <v>1296</v>
      </c>
    </row>
    <row r="1464" spans="1:20">
      <c r="A1464" t="s">
        <v>3960</v>
      </c>
      <c r="B1464" t="s">
        <v>1291</v>
      </c>
      <c r="C1464" t="s">
        <v>74</v>
      </c>
      <c r="D1464" s="39" t="s">
        <v>1491</v>
      </c>
      <c r="E1464" s="11">
        <f t="shared" si="94"/>
        <v>4</v>
      </c>
      <c r="F1464" s="4">
        <f t="shared" si="95"/>
        <v>2024</v>
      </c>
      <c r="G1464" t="s">
        <v>25</v>
      </c>
      <c r="I1464" s="4" t="str">
        <f t="shared" si="96"/>
        <v/>
      </c>
      <c r="J1464" s="4">
        <v>28.8</v>
      </c>
      <c r="K1464" s="4" t="s">
        <v>870</v>
      </c>
      <c r="L1464" s="4">
        <v>0</v>
      </c>
      <c r="M1464" s="4" t="s">
        <v>3963</v>
      </c>
      <c r="N1464" s="11" t="s">
        <v>3961</v>
      </c>
      <c r="Q1464" t="s">
        <v>3964</v>
      </c>
      <c r="R1464" t="s">
        <v>3965</v>
      </c>
    </row>
    <row r="1465" spans="1:20">
      <c r="A1465" t="s">
        <v>3960</v>
      </c>
      <c r="B1465" s="4" t="s">
        <v>1291</v>
      </c>
      <c r="C1465" s="4" t="s">
        <v>74</v>
      </c>
      <c r="D1465" s="39" t="s">
        <v>1793</v>
      </c>
      <c r="E1465" s="11">
        <f t="shared" si="94"/>
        <v>4</v>
      </c>
      <c r="F1465" s="4">
        <f t="shared" si="95"/>
        <v>2026</v>
      </c>
      <c r="G1465" s="4" t="s">
        <v>25</v>
      </c>
      <c r="I1465" s="4" t="str">
        <f t="shared" si="96"/>
        <v/>
      </c>
      <c r="J1465" s="4">
        <v>29</v>
      </c>
      <c r="K1465" s="4">
        <v>36.299999999999997</v>
      </c>
      <c r="L1465" s="4">
        <v>0</v>
      </c>
      <c r="M1465" s="4">
        <v>970</v>
      </c>
      <c r="N1465" s="11" t="s">
        <v>3961</v>
      </c>
      <c r="R1465" s="4" t="s">
        <v>1471</v>
      </c>
    </row>
    <row r="1466" spans="1:20">
      <c r="A1466" t="s">
        <v>3966</v>
      </c>
      <c r="B1466" t="s">
        <v>1291</v>
      </c>
      <c r="C1466" t="s">
        <v>20</v>
      </c>
      <c r="D1466" s="39" t="s">
        <v>3452</v>
      </c>
      <c r="E1466" s="11">
        <f t="shared" si="94"/>
        <v>3</v>
      </c>
      <c r="F1466" s="4">
        <f t="shared" si="95"/>
        <v>1988</v>
      </c>
      <c r="G1466" t="s">
        <v>25</v>
      </c>
      <c r="H1466" s="4">
        <v>9.5</v>
      </c>
      <c r="I1466" s="4" t="s">
        <v>35</v>
      </c>
      <c r="J1466" s="4">
        <v>25.72</v>
      </c>
      <c r="K1466" s="4" t="s">
        <v>3967</v>
      </c>
      <c r="L1466" s="4">
        <v>0</v>
      </c>
      <c r="M1466" s="4" t="s">
        <v>2281</v>
      </c>
      <c r="N1466" s="11" t="s">
        <v>3968</v>
      </c>
      <c r="R1466" t="s">
        <v>2588</v>
      </c>
      <c r="T1466" t="s">
        <v>1296</v>
      </c>
    </row>
    <row r="1467" spans="1:20">
      <c r="A1467" t="s">
        <v>3966</v>
      </c>
      <c r="B1467" t="s">
        <v>1291</v>
      </c>
      <c r="C1467" t="s">
        <v>74</v>
      </c>
      <c r="D1467" s="39" t="s">
        <v>1501</v>
      </c>
      <c r="E1467" s="11">
        <f t="shared" si="94"/>
        <v>3</v>
      </c>
      <c r="F1467" s="4">
        <f t="shared" si="95"/>
        <v>1990</v>
      </c>
      <c r="G1467" t="s">
        <v>25</v>
      </c>
      <c r="H1467" s="4">
        <v>11.5</v>
      </c>
      <c r="I1467" s="4" t="s">
        <v>35</v>
      </c>
      <c r="J1467" s="4">
        <v>28.26</v>
      </c>
      <c r="K1467" s="4" t="s">
        <v>933</v>
      </c>
      <c r="L1467" s="4">
        <v>0</v>
      </c>
      <c r="M1467" s="4" t="s">
        <v>1548</v>
      </c>
      <c r="N1467" s="11" t="s">
        <v>3968</v>
      </c>
      <c r="T1467" t="s">
        <v>1296</v>
      </c>
    </row>
    <row r="1468" spans="1:20">
      <c r="A1468" t="s">
        <v>3966</v>
      </c>
      <c r="B1468" t="s">
        <v>1291</v>
      </c>
      <c r="C1468" t="s">
        <v>74</v>
      </c>
      <c r="D1468" s="39" t="s">
        <v>2309</v>
      </c>
      <c r="E1468" s="11">
        <f t="shared" si="94"/>
        <v>3</v>
      </c>
      <c r="F1468" s="4">
        <f t="shared" si="95"/>
        <v>1992</v>
      </c>
      <c r="G1468" t="s">
        <v>25</v>
      </c>
      <c r="H1468" s="4">
        <v>13.5</v>
      </c>
      <c r="I1468" s="4" t="s">
        <v>35</v>
      </c>
      <c r="J1468" s="4">
        <v>30.48</v>
      </c>
      <c r="K1468" s="4" t="s">
        <v>2925</v>
      </c>
      <c r="L1468" s="4">
        <v>0</v>
      </c>
      <c r="M1468" s="4" t="s">
        <v>1571</v>
      </c>
      <c r="N1468" s="11" t="s">
        <v>3968</v>
      </c>
      <c r="T1468" t="s">
        <v>1296</v>
      </c>
    </row>
    <row r="1469" spans="1:20">
      <c r="A1469" t="s">
        <v>3966</v>
      </c>
      <c r="B1469" t="s">
        <v>1291</v>
      </c>
      <c r="C1469" t="s">
        <v>74</v>
      </c>
      <c r="D1469" s="39" t="s">
        <v>1632</v>
      </c>
      <c r="E1469" s="11">
        <f t="shared" si="94"/>
        <v>3</v>
      </c>
      <c r="F1469" s="4">
        <f t="shared" si="95"/>
        <v>1993</v>
      </c>
      <c r="G1469" t="s">
        <v>25</v>
      </c>
      <c r="H1469" s="4">
        <v>14.5</v>
      </c>
      <c r="I1469" s="4" t="s">
        <v>35</v>
      </c>
      <c r="J1469" s="4">
        <v>32.5</v>
      </c>
      <c r="K1469" s="4" t="s">
        <v>701</v>
      </c>
      <c r="L1469" s="4">
        <v>0</v>
      </c>
      <c r="M1469" s="4" t="s">
        <v>3241</v>
      </c>
      <c r="N1469" s="11" t="s">
        <v>3968</v>
      </c>
      <c r="R1469" t="s">
        <v>3969</v>
      </c>
      <c r="T1469" t="s">
        <v>1296</v>
      </c>
    </row>
    <row r="1470" spans="1:20">
      <c r="A1470" t="s">
        <v>3966</v>
      </c>
      <c r="B1470" t="s">
        <v>1291</v>
      </c>
      <c r="C1470" t="s">
        <v>74</v>
      </c>
      <c r="D1470" s="39" t="s">
        <v>1620</v>
      </c>
      <c r="E1470" s="11">
        <f t="shared" si="94"/>
        <v>3</v>
      </c>
      <c r="F1470" s="4">
        <f t="shared" si="95"/>
        <v>1994</v>
      </c>
      <c r="G1470" t="s">
        <v>25</v>
      </c>
      <c r="H1470" s="4">
        <v>15.5</v>
      </c>
      <c r="I1470" s="4" t="s">
        <v>35</v>
      </c>
      <c r="J1470" s="4">
        <v>36.5</v>
      </c>
      <c r="K1470" s="4" t="s">
        <v>62</v>
      </c>
      <c r="L1470" s="4">
        <v>0</v>
      </c>
      <c r="M1470" s="4" t="s">
        <v>3970</v>
      </c>
      <c r="N1470" s="11" t="s">
        <v>3968</v>
      </c>
      <c r="T1470" t="s">
        <v>1296</v>
      </c>
    </row>
    <row r="1471" spans="1:20">
      <c r="A1471" t="s">
        <v>3966</v>
      </c>
      <c r="B1471" t="s">
        <v>1291</v>
      </c>
      <c r="C1471" t="s">
        <v>74</v>
      </c>
      <c r="D1471" s="39" t="s">
        <v>1316</v>
      </c>
      <c r="E1471" s="11">
        <f t="shared" si="94"/>
        <v>3</v>
      </c>
      <c r="F1471" s="4">
        <f t="shared" si="95"/>
        <v>1995</v>
      </c>
      <c r="G1471" t="s">
        <v>25</v>
      </c>
      <c r="H1471" s="4">
        <v>16.5</v>
      </c>
      <c r="I1471" s="4" t="s">
        <v>35</v>
      </c>
      <c r="J1471" s="4">
        <v>40.5</v>
      </c>
      <c r="K1471" s="4" t="s">
        <v>300</v>
      </c>
      <c r="L1471" s="4">
        <v>0</v>
      </c>
      <c r="M1471" s="4" t="s">
        <v>3971</v>
      </c>
      <c r="N1471" s="11" t="s">
        <v>3968</v>
      </c>
      <c r="R1471" t="s">
        <v>3972</v>
      </c>
      <c r="T1471" t="s">
        <v>1296</v>
      </c>
    </row>
    <row r="1472" spans="1:20">
      <c r="A1472" t="s">
        <v>3966</v>
      </c>
      <c r="B1472" t="s">
        <v>1291</v>
      </c>
      <c r="C1472" t="s">
        <v>74</v>
      </c>
      <c r="D1472" s="39" t="s">
        <v>1416</v>
      </c>
      <c r="E1472" s="11">
        <f t="shared" si="94"/>
        <v>3</v>
      </c>
      <c r="F1472" s="4">
        <f t="shared" si="95"/>
        <v>1996</v>
      </c>
      <c r="G1472" t="s">
        <v>25</v>
      </c>
      <c r="H1472" s="4">
        <v>17.5</v>
      </c>
      <c r="I1472" s="4" t="s">
        <v>35</v>
      </c>
      <c r="J1472" s="4">
        <v>40.5</v>
      </c>
      <c r="K1472" s="4" t="s">
        <v>971</v>
      </c>
      <c r="L1472" s="4">
        <v>0</v>
      </c>
      <c r="M1472" s="4" t="s">
        <v>3973</v>
      </c>
      <c r="N1472" s="11" t="s">
        <v>3968</v>
      </c>
      <c r="R1472" t="s">
        <v>3974</v>
      </c>
      <c r="T1472" t="s">
        <v>1296</v>
      </c>
    </row>
    <row r="1473" spans="1:20">
      <c r="A1473" t="s">
        <v>3975</v>
      </c>
      <c r="B1473" t="s">
        <v>1291</v>
      </c>
      <c r="C1473" t="s">
        <v>20</v>
      </c>
      <c r="D1473" s="39" t="s">
        <v>1647</v>
      </c>
      <c r="E1473" s="11">
        <f t="shared" si="94"/>
        <v>3</v>
      </c>
      <c r="F1473" s="4">
        <f t="shared" si="95"/>
        <v>2000</v>
      </c>
      <c r="G1473" t="s">
        <v>21</v>
      </c>
      <c r="H1473" s="4" t="s">
        <v>1610</v>
      </c>
      <c r="I1473" s="4" t="str">
        <f>IF(ISBLANK(H1473), "", "k")</f>
        <v>k</v>
      </c>
      <c r="J1473" s="4">
        <v>21.2</v>
      </c>
      <c r="K1473" s="4" t="s">
        <v>1215</v>
      </c>
      <c r="L1473" s="4">
        <v>0</v>
      </c>
      <c r="M1473" s="4" t="s">
        <v>3722</v>
      </c>
      <c r="R1473" t="s">
        <v>607</v>
      </c>
      <c r="T1473" t="s">
        <v>1296</v>
      </c>
    </row>
    <row r="1474" spans="1:20">
      <c r="A1474" t="s">
        <v>3975</v>
      </c>
      <c r="B1474" t="s">
        <v>1291</v>
      </c>
      <c r="C1474" t="s">
        <v>74</v>
      </c>
      <c r="D1474" s="39" t="s">
        <v>3954</v>
      </c>
      <c r="E1474" s="11">
        <f t="shared" si="94"/>
        <v>6</v>
      </c>
      <c r="F1474" s="4">
        <f t="shared" si="95"/>
        <v>2001</v>
      </c>
      <c r="G1474" t="s">
        <v>21</v>
      </c>
      <c r="H1474" s="4" t="s">
        <v>263</v>
      </c>
      <c r="I1474" s="4" t="str">
        <f>IF(ISBLANK(H1474), "", "k")</f>
        <v>k</v>
      </c>
      <c r="J1474" s="4">
        <v>22</v>
      </c>
      <c r="K1474" s="4" t="s">
        <v>385</v>
      </c>
      <c r="L1474" s="4">
        <v>0</v>
      </c>
      <c r="R1474" t="s">
        <v>3976</v>
      </c>
      <c r="T1474" t="s">
        <v>1296</v>
      </c>
    </row>
    <row r="1475" spans="1:20">
      <c r="A1475" t="s">
        <v>3975</v>
      </c>
      <c r="B1475" t="s">
        <v>1291</v>
      </c>
      <c r="C1475" t="s">
        <v>74</v>
      </c>
      <c r="D1475" s="39" t="s">
        <v>1731</v>
      </c>
      <c r="E1475" s="11">
        <f t="shared" si="94"/>
        <v>6</v>
      </c>
      <c r="F1475" s="4">
        <f t="shared" si="95"/>
        <v>2002</v>
      </c>
      <c r="G1475" t="s">
        <v>21</v>
      </c>
      <c r="H1475" s="4" t="s">
        <v>474</v>
      </c>
      <c r="I1475" s="4" t="str">
        <f>IF(ISBLANK(H1475), "", "k")</f>
        <v>k</v>
      </c>
      <c r="J1475" s="4">
        <v>21.8</v>
      </c>
      <c r="K1475" s="4" t="s">
        <v>1856</v>
      </c>
      <c r="L1475" s="4">
        <v>0</v>
      </c>
      <c r="R1475" t="s">
        <v>3977</v>
      </c>
      <c r="T1475" t="s">
        <v>1296</v>
      </c>
    </row>
    <row r="1476" spans="1:20">
      <c r="A1476" t="s">
        <v>3978</v>
      </c>
      <c r="B1476" t="s">
        <v>1291</v>
      </c>
      <c r="C1476" t="s">
        <v>20</v>
      </c>
      <c r="D1476" s="39" t="s">
        <v>1515</v>
      </c>
      <c r="E1476" s="11">
        <f t="shared" si="94"/>
        <v>5</v>
      </c>
      <c r="F1476" s="4">
        <f t="shared" si="95"/>
        <v>2019</v>
      </c>
      <c r="G1476" t="s">
        <v>21</v>
      </c>
      <c r="H1476" s="4">
        <v>5.7</v>
      </c>
      <c r="I1476" s="4" t="s">
        <v>35</v>
      </c>
      <c r="J1476" s="4">
        <v>19.3</v>
      </c>
      <c r="K1476" s="4" t="s">
        <v>2176</v>
      </c>
      <c r="L1476" s="4">
        <v>0</v>
      </c>
      <c r="M1476" s="4" t="s">
        <v>3047</v>
      </c>
      <c r="N1476" s="11" t="s">
        <v>3979</v>
      </c>
      <c r="R1476" t="s">
        <v>3980</v>
      </c>
      <c r="T1476" t="s">
        <v>1296</v>
      </c>
    </row>
    <row r="1477" spans="1:20">
      <c r="A1477" t="s">
        <v>3978</v>
      </c>
      <c r="B1477" s="4" t="s">
        <v>1291</v>
      </c>
      <c r="C1477" s="4" t="s">
        <v>74</v>
      </c>
      <c r="D1477" s="39" t="s">
        <v>1470</v>
      </c>
      <c r="E1477" s="11">
        <f t="shared" si="94"/>
        <v>4</v>
      </c>
      <c r="F1477" s="4">
        <f t="shared" si="95"/>
        <v>2026</v>
      </c>
      <c r="G1477" s="4" t="s">
        <v>21</v>
      </c>
      <c r="H1477" s="4">
        <v>12.6</v>
      </c>
      <c r="I1477" s="4" t="s">
        <v>35</v>
      </c>
      <c r="J1477" s="4">
        <v>26.2</v>
      </c>
      <c r="K1477" s="4">
        <v>36.9</v>
      </c>
      <c r="L1477" s="4">
        <v>0</v>
      </c>
      <c r="M1477" s="4">
        <v>695</v>
      </c>
      <c r="N1477" s="11" t="s">
        <v>3979</v>
      </c>
      <c r="R1477" s="4" t="s">
        <v>3981</v>
      </c>
    </row>
    <row r="1478" spans="1:20">
      <c r="A1478" t="s">
        <v>3982</v>
      </c>
      <c r="B1478" t="s">
        <v>1291</v>
      </c>
      <c r="C1478" t="s">
        <v>20</v>
      </c>
      <c r="D1478" s="39" t="s">
        <v>3452</v>
      </c>
      <c r="E1478" s="11">
        <f t="shared" si="94"/>
        <v>3</v>
      </c>
      <c r="F1478" s="4">
        <f t="shared" si="95"/>
        <v>1988</v>
      </c>
      <c r="G1478" t="s">
        <v>21</v>
      </c>
      <c r="H1478" s="4">
        <v>17.5</v>
      </c>
      <c r="I1478" s="4" t="s">
        <v>35</v>
      </c>
      <c r="J1478" s="4">
        <v>29.85</v>
      </c>
      <c r="K1478" s="4" t="s">
        <v>3983</v>
      </c>
      <c r="L1478" s="4">
        <v>0</v>
      </c>
      <c r="M1478" s="4" t="s">
        <v>2030</v>
      </c>
      <c r="R1478" t="s">
        <v>3984</v>
      </c>
      <c r="T1478" t="s">
        <v>1296</v>
      </c>
    </row>
    <row r="1479" spans="1:20">
      <c r="A1479" t="s">
        <v>3982</v>
      </c>
      <c r="B1479" t="s">
        <v>1291</v>
      </c>
      <c r="C1479" t="s">
        <v>74</v>
      </c>
      <c r="D1479" s="39" t="s">
        <v>1501</v>
      </c>
      <c r="E1479" s="11">
        <f t="shared" si="94"/>
        <v>3</v>
      </c>
      <c r="F1479" s="4">
        <f t="shared" si="95"/>
        <v>1990</v>
      </c>
      <c r="G1479" t="s">
        <v>21</v>
      </c>
      <c r="H1479" s="4">
        <v>19.5</v>
      </c>
      <c r="I1479" s="4" t="s">
        <v>35</v>
      </c>
      <c r="J1479" s="4">
        <v>31.75</v>
      </c>
      <c r="K1479" s="4" t="s">
        <v>2169</v>
      </c>
      <c r="L1479" s="4">
        <v>0</v>
      </c>
      <c r="R1479" t="s">
        <v>3985</v>
      </c>
      <c r="T1479" t="s">
        <v>1296</v>
      </c>
    </row>
    <row r="1480" spans="1:20">
      <c r="A1480" t="s">
        <v>3982</v>
      </c>
      <c r="B1480" t="s">
        <v>1291</v>
      </c>
      <c r="C1480" t="s">
        <v>74</v>
      </c>
      <c r="D1480" s="39" t="s">
        <v>2309</v>
      </c>
      <c r="E1480" s="11">
        <f t="shared" si="94"/>
        <v>3</v>
      </c>
      <c r="F1480" s="4">
        <f t="shared" si="95"/>
        <v>1992</v>
      </c>
      <c r="G1480" t="s">
        <v>21</v>
      </c>
      <c r="H1480" s="4">
        <v>21.5</v>
      </c>
      <c r="I1480" s="4" t="s">
        <v>35</v>
      </c>
      <c r="J1480" s="4">
        <v>32.700000000000003</v>
      </c>
      <c r="K1480" s="4" t="s">
        <v>2589</v>
      </c>
      <c r="L1480" s="4">
        <v>0</v>
      </c>
      <c r="M1480" s="4" t="s">
        <v>3564</v>
      </c>
      <c r="T1480" t="s">
        <v>1296</v>
      </c>
    </row>
    <row r="1481" spans="1:20">
      <c r="A1481" t="s">
        <v>3982</v>
      </c>
      <c r="B1481" t="s">
        <v>1291</v>
      </c>
      <c r="C1481" t="s">
        <v>74</v>
      </c>
      <c r="D1481" s="39" t="s">
        <v>2313</v>
      </c>
      <c r="E1481" s="11">
        <f t="shared" si="94"/>
        <v>3</v>
      </c>
      <c r="F1481" s="4">
        <f t="shared" si="95"/>
        <v>1993</v>
      </c>
      <c r="G1481" t="s">
        <v>21</v>
      </c>
      <c r="H1481" s="4">
        <v>22.5</v>
      </c>
      <c r="I1481" s="4" t="s">
        <v>35</v>
      </c>
      <c r="K1481" s="4" t="s">
        <v>256</v>
      </c>
      <c r="L1481" s="4">
        <v>0</v>
      </c>
      <c r="M1481" s="4" t="s">
        <v>1409</v>
      </c>
      <c r="R1481" t="s">
        <v>3986</v>
      </c>
      <c r="T1481" t="s">
        <v>1296</v>
      </c>
    </row>
    <row r="1482" spans="1:20">
      <c r="A1482" t="s">
        <v>3982</v>
      </c>
      <c r="B1482" t="s">
        <v>1291</v>
      </c>
      <c r="C1482" t="s">
        <v>74</v>
      </c>
      <c r="D1482" s="39" t="s">
        <v>1620</v>
      </c>
      <c r="E1482" s="11">
        <f t="shared" si="94"/>
        <v>3</v>
      </c>
      <c r="F1482" s="4">
        <f t="shared" si="95"/>
        <v>1994</v>
      </c>
      <c r="G1482" t="s">
        <v>21</v>
      </c>
      <c r="H1482" s="4">
        <v>23.5</v>
      </c>
      <c r="I1482" s="4" t="s">
        <v>35</v>
      </c>
      <c r="J1482" s="4">
        <v>33</v>
      </c>
      <c r="K1482" s="4" t="s">
        <v>166</v>
      </c>
      <c r="L1482" s="4">
        <v>0</v>
      </c>
      <c r="M1482" s="4" t="s">
        <v>3518</v>
      </c>
      <c r="T1482" t="s">
        <v>1296</v>
      </c>
    </row>
    <row r="1483" spans="1:20">
      <c r="A1483" t="s">
        <v>3987</v>
      </c>
      <c r="B1483" t="s">
        <v>1291</v>
      </c>
      <c r="C1483" t="s">
        <v>20</v>
      </c>
      <c r="D1483" s="39" t="s">
        <v>1322</v>
      </c>
      <c r="E1483" s="11">
        <f t="shared" si="94"/>
        <v>3</v>
      </c>
      <c r="F1483" s="4">
        <f t="shared" si="95"/>
        <v>1998</v>
      </c>
      <c r="G1483" t="s">
        <v>25</v>
      </c>
      <c r="H1483" s="4" t="s">
        <v>149</v>
      </c>
      <c r="I1483" s="4" t="str">
        <f t="shared" ref="I1483:I1497" si="97">IF(ISBLANK(H1483), "", "k")</f>
        <v>k</v>
      </c>
      <c r="J1483" s="4">
        <v>19.7</v>
      </c>
      <c r="K1483" s="4" t="s">
        <v>758</v>
      </c>
      <c r="L1483" s="4">
        <v>0</v>
      </c>
      <c r="M1483" s="4" t="s">
        <v>3220</v>
      </c>
      <c r="N1483" s="11" t="s">
        <v>3988</v>
      </c>
      <c r="R1483" t="s">
        <v>607</v>
      </c>
      <c r="T1483" t="s">
        <v>1296</v>
      </c>
    </row>
    <row r="1484" spans="1:20">
      <c r="A1484" t="s">
        <v>3987</v>
      </c>
      <c r="B1484" t="s">
        <v>1291</v>
      </c>
      <c r="C1484" t="s">
        <v>74</v>
      </c>
      <c r="D1484" s="39" t="s">
        <v>1647</v>
      </c>
      <c r="E1484" s="11">
        <f t="shared" si="94"/>
        <v>3</v>
      </c>
      <c r="F1484" s="4">
        <f t="shared" si="95"/>
        <v>2000</v>
      </c>
      <c r="G1484" t="s">
        <v>25</v>
      </c>
      <c r="H1484" s="4" t="s">
        <v>1610</v>
      </c>
      <c r="I1484" s="4" t="str">
        <f t="shared" si="97"/>
        <v>k</v>
      </c>
      <c r="J1484" s="4">
        <v>23.5</v>
      </c>
      <c r="K1484" s="4" t="s">
        <v>885</v>
      </c>
      <c r="L1484" s="4">
        <v>0</v>
      </c>
      <c r="M1484" s="4" t="s">
        <v>2455</v>
      </c>
      <c r="N1484" s="11" t="s">
        <v>3988</v>
      </c>
      <c r="T1484" t="s">
        <v>1296</v>
      </c>
    </row>
    <row r="1485" spans="1:20">
      <c r="A1485" t="s">
        <v>3987</v>
      </c>
      <c r="B1485" t="s">
        <v>1291</v>
      </c>
      <c r="C1485" t="s">
        <v>74</v>
      </c>
      <c r="D1485" s="39" t="s">
        <v>1418</v>
      </c>
      <c r="E1485" s="11">
        <f t="shared" si="94"/>
        <v>5</v>
      </c>
      <c r="F1485" s="4">
        <f t="shared" si="95"/>
        <v>2001</v>
      </c>
      <c r="G1485" t="s">
        <v>25</v>
      </c>
      <c r="H1485" s="4" t="s">
        <v>57</v>
      </c>
      <c r="I1485" s="4" t="str">
        <f t="shared" si="97"/>
        <v>k</v>
      </c>
      <c r="J1485" s="4">
        <v>25</v>
      </c>
      <c r="K1485" s="4" t="s">
        <v>958</v>
      </c>
      <c r="L1485" s="4">
        <v>0</v>
      </c>
      <c r="M1485" s="4" t="s">
        <v>1591</v>
      </c>
      <c r="N1485" s="11" t="s">
        <v>3988</v>
      </c>
      <c r="R1485" t="s">
        <v>564</v>
      </c>
      <c r="T1485" t="s">
        <v>1296</v>
      </c>
    </row>
    <row r="1486" spans="1:20">
      <c r="A1486" t="s">
        <v>3987</v>
      </c>
      <c r="B1486" t="s">
        <v>1291</v>
      </c>
      <c r="C1486" t="s">
        <v>74</v>
      </c>
      <c r="D1486" s="39" t="s">
        <v>1302</v>
      </c>
      <c r="E1486" s="11">
        <f t="shared" si="94"/>
        <v>5</v>
      </c>
      <c r="F1486" s="4">
        <f t="shared" si="95"/>
        <v>2002</v>
      </c>
      <c r="G1486" t="s">
        <v>25</v>
      </c>
      <c r="H1486" s="4" t="s">
        <v>477</v>
      </c>
      <c r="I1486" s="4" t="str">
        <f t="shared" si="97"/>
        <v>k</v>
      </c>
      <c r="J1486" s="4">
        <v>27.5</v>
      </c>
      <c r="K1486" s="4" t="s">
        <v>674</v>
      </c>
      <c r="L1486" s="4">
        <v>0</v>
      </c>
      <c r="M1486" s="4" t="s">
        <v>1760</v>
      </c>
      <c r="N1486" s="11" t="s">
        <v>3988</v>
      </c>
      <c r="R1486" t="s">
        <v>2031</v>
      </c>
      <c r="T1486" t="s">
        <v>1296</v>
      </c>
    </row>
    <row r="1487" spans="1:20">
      <c r="A1487" t="s">
        <v>3987</v>
      </c>
      <c r="B1487" t="s">
        <v>1291</v>
      </c>
      <c r="C1487" t="s">
        <v>74</v>
      </c>
      <c r="D1487" s="39" t="s">
        <v>2040</v>
      </c>
      <c r="E1487" s="11">
        <f t="shared" si="94"/>
        <v>5</v>
      </c>
      <c r="F1487" s="4">
        <f t="shared" si="95"/>
        <v>2003</v>
      </c>
      <c r="G1487" t="s">
        <v>25</v>
      </c>
      <c r="H1487" s="4" t="s">
        <v>496</v>
      </c>
      <c r="I1487" s="4" t="str">
        <f t="shared" si="97"/>
        <v>k</v>
      </c>
      <c r="J1487" s="4">
        <v>30.6</v>
      </c>
      <c r="K1487" s="4" t="s">
        <v>227</v>
      </c>
      <c r="L1487" s="4">
        <v>0</v>
      </c>
      <c r="M1487" s="4" t="s">
        <v>2856</v>
      </c>
      <c r="N1487" s="11" t="s">
        <v>3988</v>
      </c>
      <c r="R1487" t="s">
        <v>3989</v>
      </c>
      <c r="T1487" t="s">
        <v>1296</v>
      </c>
    </row>
    <row r="1488" spans="1:20">
      <c r="A1488" t="s">
        <v>3987</v>
      </c>
      <c r="B1488" t="s">
        <v>1291</v>
      </c>
      <c r="C1488" t="s">
        <v>74</v>
      </c>
      <c r="D1488" s="39" t="s">
        <v>1720</v>
      </c>
      <c r="E1488" s="11">
        <f t="shared" si="94"/>
        <v>5</v>
      </c>
      <c r="F1488" s="4">
        <f t="shared" si="95"/>
        <v>2004</v>
      </c>
      <c r="G1488" t="s">
        <v>25</v>
      </c>
      <c r="H1488" s="4" t="s">
        <v>410</v>
      </c>
      <c r="I1488" s="4" t="str">
        <f t="shared" si="97"/>
        <v>k</v>
      </c>
      <c r="J1488" s="4">
        <v>33</v>
      </c>
      <c r="K1488" s="4" t="s">
        <v>575</v>
      </c>
      <c r="L1488" s="4">
        <v>0</v>
      </c>
      <c r="M1488" s="4" t="s">
        <v>3657</v>
      </c>
      <c r="N1488" s="11" t="s">
        <v>3988</v>
      </c>
      <c r="R1488" t="s">
        <v>1309</v>
      </c>
      <c r="T1488" t="s">
        <v>1296</v>
      </c>
    </row>
    <row r="1489" spans="1:20">
      <c r="A1489" t="s">
        <v>3987</v>
      </c>
      <c r="B1489" t="s">
        <v>1291</v>
      </c>
      <c r="C1489" t="s">
        <v>74</v>
      </c>
      <c r="D1489" s="39" t="s">
        <v>1310</v>
      </c>
      <c r="E1489" s="11">
        <f t="shared" si="94"/>
        <v>5</v>
      </c>
      <c r="F1489" s="4">
        <f t="shared" si="95"/>
        <v>2005</v>
      </c>
      <c r="G1489" t="s">
        <v>25</v>
      </c>
      <c r="H1489" s="4" t="s">
        <v>717</v>
      </c>
      <c r="I1489" s="4" t="str">
        <f t="shared" si="97"/>
        <v>k</v>
      </c>
      <c r="J1489" s="4">
        <v>34.200000000000003</v>
      </c>
      <c r="K1489" s="4" t="s">
        <v>2550</v>
      </c>
      <c r="L1489" s="4">
        <v>0</v>
      </c>
      <c r="M1489" s="4" t="s">
        <v>3429</v>
      </c>
      <c r="N1489" s="11" t="s">
        <v>3988</v>
      </c>
      <c r="R1489" t="s">
        <v>3990</v>
      </c>
      <c r="T1489" t="s">
        <v>1296</v>
      </c>
    </row>
    <row r="1490" spans="1:20">
      <c r="A1490" t="s">
        <v>3991</v>
      </c>
      <c r="B1490" t="s">
        <v>1291</v>
      </c>
      <c r="C1490" t="s">
        <v>20</v>
      </c>
      <c r="D1490" s="39" t="s">
        <v>3954</v>
      </c>
      <c r="E1490" s="11">
        <f t="shared" si="94"/>
        <v>6</v>
      </c>
      <c r="F1490" s="4">
        <f t="shared" si="95"/>
        <v>2001</v>
      </c>
      <c r="G1490" t="s">
        <v>21</v>
      </c>
      <c r="H1490" s="4">
        <v>6.8</v>
      </c>
      <c r="I1490" s="4" t="str">
        <f t="shared" si="97"/>
        <v>k</v>
      </c>
      <c r="J1490" s="4">
        <v>20</v>
      </c>
      <c r="K1490" s="4" t="s">
        <v>2413</v>
      </c>
      <c r="L1490" s="4">
        <v>0</v>
      </c>
      <c r="N1490" s="11" t="s">
        <v>3992</v>
      </c>
      <c r="R1490" t="s">
        <v>3993</v>
      </c>
      <c r="T1490" t="s">
        <v>1296</v>
      </c>
    </row>
    <row r="1491" spans="1:20">
      <c r="A1491" t="s">
        <v>3991</v>
      </c>
      <c r="B1491" t="s">
        <v>1291</v>
      </c>
      <c r="C1491" t="s">
        <v>74</v>
      </c>
      <c r="D1491" s="39" t="s">
        <v>1424</v>
      </c>
      <c r="E1491" s="11">
        <f t="shared" ref="E1491:E1554" si="98">MONTH(D1491)</f>
        <v>5</v>
      </c>
      <c r="F1491" s="4">
        <f t="shared" ref="F1491:F1554" si="99">YEAR(D1491)</f>
        <v>2004</v>
      </c>
      <c r="G1491" t="s">
        <v>21</v>
      </c>
      <c r="H1491" s="4">
        <v>9.6999999999999993</v>
      </c>
      <c r="I1491" s="4" t="str">
        <f t="shared" si="97"/>
        <v>k</v>
      </c>
      <c r="J1491" s="4">
        <v>22.5</v>
      </c>
      <c r="K1491" s="4" t="s">
        <v>190</v>
      </c>
      <c r="L1491" s="4">
        <v>0</v>
      </c>
      <c r="M1491" s="4" t="s">
        <v>1747</v>
      </c>
      <c r="N1491" s="11" t="s">
        <v>3992</v>
      </c>
      <c r="R1491" t="s">
        <v>3994</v>
      </c>
      <c r="T1491" t="s">
        <v>1296</v>
      </c>
    </row>
    <row r="1492" spans="1:20">
      <c r="A1492" t="s">
        <v>3991</v>
      </c>
      <c r="B1492" t="s">
        <v>1291</v>
      </c>
      <c r="C1492" t="s">
        <v>74</v>
      </c>
      <c r="D1492" s="39" t="s">
        <v>1310</v>
      </c>
      <c r="E1492" s="11">
        <f t="shared" si="98"/>
        <v>5</v>
      </c>
      <c r="F1492" s="4">
        <f t="shared" si="99"/>
        <v>2005</v>
      </c>
      <c r="G1492" t="s">
        <v>21</v>
      </c>
      <c r="H1492" s="4">
        <v>10.7</v>
      </c>
      <c r="I1492" s="4" t="str">
        <f t="shared" si="97"/>
        <v>k</v>
      </c>
      <c r="J1492" s="4">
        <v>23.5</v>
      </c>
      <c r="K1492" s="4" t="s">
        <v>591</v>
      </c>
      <c r="L1492" s="4">
        <v>0</v>
      </c>
      <c r="M1492" s="4" t="s">
        <v>3995</v>
      </c>
      <c r="N1492" s="11" t="s">
        <v>3992</v>
      </c>
      <c r="R1492" t="s">
        <v>3996</v>
      </c>
      <c r="T1492" t="s">
        <v>1296</v>
      </c>
    </row>
    <row r="1493" spans="1:20">
      <c r="A1493" t="s">
        <v>3991</v>
      </c>
      <c r="B1493" t="s">
        <v>1291</v>
      </c>
      <c r="C1493" t="s">
        <v>74</v>
      </c>
      <c r="D1493" s="39" t="s">
        <v>1388</v>
      </c>
      <c r="E1493" s="11">
        <f t="shared" si="98"/>
        <v>5</v>
      </c>
      <c r="F1493" s="4">
        <f t="shared" si="99"/>
        <v>2009</v>
      </c>
      <c r="G1493" t="s">
        <v>21</v>
      </c>
      <c r="H1493" s="4">
        <v>14.7</v>
      </c>
      <c r="I1493" s="4" t="str">
        <f t="shared" si="97"/>
        <v>k</v>
      </c>
      <c r="J1493" s="4">
        <v>26.8</v>
      </c>
      <c r="K1493" s="4" t="s">
        <v>1072</v>
      </c>
      <c r="L1493" s="4">
        <v>0</v>
      </c>
      <c r="M1493" s="4" t="s">
        <v>3997</v>
      </c>
      <c r="N1493" s="11" t="s">
        <v>3992</v>
      </c>
      <c r="R1493" t="s">
        <v>3998</v>
      </c>
      <c r="T1493" t="s">
        <v>1296</v>
      </c>
    </row>
    <row r="1494" spans="1:20">
      <c r="A1494" t="s">
        <v>3991</v>
      </c>
      <c r="B1494" t="s">
        <v>1291</v>
      </c>
      <c r="C1494" t="s">
        <v>74</v>
      </c>
      <c r="D1494" s="39" t="s">
        <v>1556</v>
      </c>
      <c r="E1494" s="11">
        <f t="shared" si="98"/>
        <v>5</v>
      </c>
      <c r="F1494" s="4">
        <f t="shared" si="99"/>
        <v>2010</v>
      </c>
      <c r="G1494" t="s">
        <v>21</v>
      </c>
      <c r="H1494" s="4">
        <v>15.7</v>
      </c>
      <c r="I1494" s="4" t="str">
        <f t="shared" si="97"/>
        <v>k</v>
      </c>
      <c r="J1494" s="4">
        <v>26.7</v>
      </c>
      <c r="K1494" s="4" t="s">
        <v>1061</v>
      </c>
      <c r="L1494" s="4">
        <v>0</v>
      </c>
      <c r="M1494" s="4" t="s">
        <v>2773</v>
      </c>
      <c r="N1494" s="11" t="s">
        <v>3992</v>
      </c>
      <c r="R1494" t="s">
        <v>3999</v>
      </c>
      <c r="T1494" t="s">
        <v>1296</v>
      </c>
    </row>
    <row r="1495" spans="1:20">
      <c r="A1495" t="s">
        <v>3991</v>
      </c>
      <c r="B1495" t="s">
        <v>1291</v>
      </c>
      <c r="C1495" t="s">
        <v>74</v>
      </c>
      <c r="D1495" s="39" t="s">
        <v>1396</v>
      </c>
      <c r="E1495" s="11">
        <f t="shared" si="98"/>
        <v>5</v>
      </c>
      <c r="F1495" s="4">
        <f t="shared" si="99"/>
        <v>2011</v>
      </c>
      <c r="G1495" t="s">
        <v>21</v>
      </c>
      <c r="H1495" s="4">
        <v>16.7</v>
      </c>
      <c r="I1495" s="4" t="str">
        <f t="shared" si="97"/>
        <v>k</v>
      </c>
      <c r="J1495" s="4">
        <v>28</v>
      </c>
      <c r="K1495" s="4" t="s">
        <v>1879</v>
      </c>
      <c r="L1495" s="4">
        <v>0</v>
      </c>
      <c r="M1495" s="4" t="s">
        <v>2504</v>
      </c>
      <c r="N1495" s="11" t="s">
        <v>3992</v>
      </c>
      <c r="R1495" t="s">
        <v>1762</v>
      </c>
      <c r="T1495" t="s">
        <v>1296</v>
      </c>
    </row>
    <row r="1496" spans="1:20">
      <c r="A1496" t="s">
        <v>3991</v>
      </c>
      <c r="B1496" t="s">
        <v>1291</v>
      </c>
      <c r="C1496" t="s">
        <v>74</v>
      </c>
      <c r="D1496" s="39" t="s">
        <v>1346</v>
      </c>
      <c r="E1496" s="11">
        <f t="shared" si="98"/>
        <v>5</v>
      </c>
      <c r="F1496" s="4">
        <f t="shared" si="99"/>
        <v>2015</v>
      </c>
      <c r="G1496" t="s">
        <v>21</v>
      </c>
      <c r="H1496" s="4">
        <v>20.7</v>
      </c>
      <c r="I1496" s="4" t="str">
        <f t="shared" si="97"/>
        <v>k</v>
      </c>
      <c r="J1496" s="4">
        <v>28.6</v>
      </c>
      <c r="K1496" s="4" t="s">
        <v>203</v>
      </c>
      <c r="L1496" s="4">
        <v>0</v>
      </c>
      <c r="M1496" s="4" t="s">
        <v>4000</v>
      </c>
      <c r="N1496" s="11" t="s">
        <v>3992</v>
      </c>
      <c r="R1496" t="s">
        <v>4001</v>
      </c>
      <c r="T1496" t="s">
        <v>1296</v>
      </c>
    </row>
    <row r="1497" spans="1:20">
      <c r="A1497" t="s">
        <v>4002</v>
      </c>
      <c r="B1497" t="s">
        <v>1291</v>
      </c>
      <c r="C1497" t="s">
        <v>20</v>
      </c>
      <c r="D1497" s="39" t="s">
        <v>1367</v>
      </c>
      <c r="E1497" s="11">
        <f t="shared" si="98"/>
        <v>3</v>
      </c>
      <c r="F1497" s="4">
        <f t="shared" si="99"/>
        <v>1988</v>
      </c>
      <c r="G1497" t="s">
        <v>103</v>
      </c>
      <c r="H1497" s="4" t="s">
        <v>1610</v>
      </c>
      <c r="I1497" s="4" t="str">
        <f t="shared" si="97"/>
        <v>k</v>
      </c>
      <c r="J1497" s="4">
        <v>21.59</v>
      </c>
      <c r="K1497" s="4" t="s">
        <v>3451</v>
      </c>
      <c r="L1497" s="4">
        <v>0</v>
      </c>
      <c r="M1497" s="4" t="s">
        <v>2049</v>
      </c>
      <c r="T1497" t="s">
        <v>1296</v>
      </c>
    </row>
    <row r="1498" spans="1:20">
      <c r="A1498" t="s">
        <v>4003</v>
      </c>
      <c r="B1498" t="s">
        <v>1291</v>
      </c>
      <c r="C1498" t="s">
        <v>20</v>
      </c>
      <c r="D1498" s="39" t="s">
        <v>2401</v>
      </c>
      <c r="E1498" s="11">
        <f t="shared" si="98"/>
        <v>3</v>
      </c>
      <c r="F1498" s="4">
        <f t="shared" si="99"/>
        <v>1992</v>
      </c>
      <c r="G1498" t="s">
        <v>25</v>
      </c>
      <c r="H1498" s="4">
        <v>15.5</v>
      </c>
      <c r="I1498" s="4" t="s">
        <v>35</v>
      </c>
      <c r="J1498" s="4">
        <v>33.659999999999997</v>
      </c>
      <c r="K1498" s="4" t="s">
        <v>2299</v>
      </c>
      <c r="L1498" s="4">
        <v>0</v>
      </c>
      <c r="M1498" s="4" t="s">
        <v>4004</v>
      </c>
      <c r="N1498" s="11" t="s">
        <v>4005</v>
      </c>
      <c r="R1498" t="s">
        <v>1913</v>
      </c>
      <c r="T1498" t="s">
        <v>1296</v>
      </c>
    </row>
    <row r="1499" spans="1:20">
      <c r="A1499" t="s">
        <v>4003</v>
      </c>
      <c r="B1499" t="s">
        <v>1291</v>
      </c>
      <c r="C1499" t="s">
        <v>74</v>
      </c>
      <c r="D1499" s="39" t="s">
        <v>1322</v>
      </c>
      <c r="E1499" s="11">
        <f t="shared" si="98"/>
        <v>3</v>
      </c>
      <c r="F1499" s="4">
        <f t="shared" si="99"/>
        <v>1998</v>
      </c>
      <c r="G1499" t="s">
        <v>25</v>
      </c>
      <c r="H1499" s="4">
        <v>21.5</v>
      </c>
      <c r="I1499" s="4" t="s">
        <v>35</v>
      </c>
      <c r="J1499" s="4">
        <v>35.5</v>
      </c>
      <c r="K1499" s="4" t="s">
        <v>1023</v>
      </c>
      <c r="L1499" s="4">
        <v>0</v>
      </c>
      <c r="M1499" s="4" t="s">
        <v>4006</v>
      </c>
      <c r="N1499" s="11" t="s">
        <v>4005</v>
      </c>
      <c r="R1499" t="s">
        <v>4007</v>
      </c>
      <c r="T1499" t="s">
        <v>1296</v>
      </c>
    </row>
    <row r="1500" spans="1:20">
      <c r="A1500" t="s">
        <v>4003</v>
      </c>
      <c r="B1500" t="s">
        <v>1291</v>
      </c>
      <c r="C1500" t="s">
        <v>74</v>
      </c>
      <c r="D1500" s="39" t="s">
        <v>2807</v>
      </c>
      <c r="E1500" s="11">
        <f t="shared" si="98"/>
        <v>7</v>
      </c>
      <c r="F1500" s="4">
        <f t="shared" si="99"/>
        <v>2002</v>
      </c>
      <c r="G1500" t="s">
        <v>25</v>
      </c>
      <c r="H1500" s="4">
        <v>24.8</v>
      </c>
      <c r="I1500" s="4" t="s">
        <v>35</v>
      </c>
      <c r="J1500" s="4">
        <v>34.299999999999997</v>
      </c>
      <c r="K1500" s="4" t="s">
        <v>438</v>
      </c>
      <c r="L1500" s="4">
        <v>0</v>
      </c>
      <c r="M1500" s="4" t="s">
        <v>1648</v>
      </c>
      <c r="N1500" s="11" t="s">
        <v>4005</v>
      </c>
      <c r="R1500" t="s">
        <v>4008</v>
      </c>
      <c r="T1500" t="s">
        <v>1296</v>
      </c>
    </row>
    <row r="1501" spans="1:20">
      <c r="A1501" t="s">
        <v>4009</v>
      </c>
      <c r="B1501" t="s">
        <v>1291</v>
      </c>
      <c r="C1501" t="s">
        <v>20</v>
      </c>
      <c r="D1501" s="39" t="s">
        <v>3954</v>
      </c>
      <c r="E1501" s="11">
        <f t="shared" si="98"/>
        <v>6</v>
      </c>
      <c r="F1501" s="4">
        <f t="shared" si="99"/>
        <v>2001</v>
      </c>
      <c r="G1501" t="s">
        <v>21</v>
      </c>
      <c r="H1501" s="4" t="s">
        <v>2328</v>
      </c>
      <c r="I1501" s="4" t="str">
        <f t="shared" ref="I1501:I1541" si="100">IF(ISBLANK(H1501), "", "k")</f>
        <v>k</v>
      </c>
      <c r="J1501" s="4">
        <v>11.2</v>
      </c>
      <c r="K1501" s="4" t="s">
        <v>977</v>
      </c>
      <c r="L1501" s="4">
        <v>0</v>
      </c>
      <c r="R1501" t="s">
        <v>4010</v>
      </c>
      <c r="T1501" t="s">
        <v>1296</v>
      </c>
    </row>
    <row r="1502" spans="1:20">
      <c r="A1502" t="s">
        <v>4011</v>
      </c>
      <c r="B1502" t="s">
        <v>1291</v>
      </c>
      <c r="C1502" t="s">
        <v>20</v>
      </c>
      <c r="D1502" s="39" t="s">
        <v>1515</v>
      </c>
      <c r="E1502" s="11">
        <f t="shared" si="98"/>
        <v>5</v>
      </c>
      <c r="F1502" s="4">
        <f t="shared" si="99"/>
        <v>2019</v>
      </c>
      <c r="G1502" t="s">
        <v>21</v>
      </c>
      <c r="I1502" s="4" t="str">
        <f t="shared" si="100"/>
        <v/>
      </c>
      <c r="J1502" s="4">
        <v>22.5</v>
      </c>
      <c r="K1502" s="4" t="s">
        <v>946</v>
      </c>
      <c r="L1502" s="4">
        <v>0</v>
      </c>
      <c r="M1502" s="4" t="s">
        <v>1587</v>
      </c>
      <c r="N1502" s="11" t="s">
        <v>4012</v>
      </c>
      <c r="R1502" t="s">
        <v>4013</v>
      </c>
      <c r="T1502" t="s">
        <v>1296</v>
      </c>
    </row>
    <row r="1503" spans="1:20">
      <c r="A1503" t="s">
        <v>4011</v>
      </c>
      <c r="B1503" s="4" t="s">
        <v>1291</v>
      </c>
      <c r="C1503" s="17" t="s">
        <v>74</v>
      </c>
      <c r="D1503" s="39" t="s">
        <v>1480</v>
      </c>
      <c r="E1503" s="11">
        <f t="shared" si="98"/>
        <v>4</v>
      </c>
      <c r="F1503" s="4">
        <f t="shared" si="99"/>
        <v>2026</v>
      </c>
      <c r="G1503" s="4" t="s">
        <v>21</v>
      </c>
      <c r="I1503" s="4" t="str">
        <f t="shared" si="100"/>
        <v/>
      </c>
      <c r="J1503" s="4">
        <v>27</v>
      </c>
      <c r="K1503" s="4">
        <v>36.1</v>
      </c>
      <c r="L1503" s="4">
        <v>0</v>
      </c>
      <c r="M1503" s="4">
        <v>705</v>
      </c>
      <c r="N1503" s="11" t="s">
        <v>4014</v>
      </c>
      <c r="R1503" s="4" t="s">
        <v>1554</v>
      </c>
    </row>
    <row r="1504" spans="1:20">
      <c r="A1504" t="s">
        <v>4015</v>
      </c>
      <c r="B1504" t="s">
        <v>1291</v>
      </c>
      <c r="C1504" t="s">
        <v>20</v>
      </c>
      <c r="D1504" s="39" t="s">
        <v>1367</v>
      </c>
      <c r="E1504" s="11">
        <f t="shared" si="98"/>
        <v>3</v>
      </c>
      <c r="F1504" s="4">
        <f t="shared" si="99"/>
        <v>1988</v>
      </c>
      <c r="G1504" t="s">
        <v>25</v>
      </c>
      <c r="H1504" s="4" t="s">
        <v>2392</v>
      </c>
      <c r="I1504" s="4" t="str">
        <f t="shared" si="100"/>
        <v>k</v>
      </c>
      <c r="J1504" s="4">
        <v>11.75</v>
      </c>
      <c r="K1504" s="4" t="s">
        <v>2393</v>
      </c>
      <c r="L1504" s="4">
        <v>0</v>
      </c>
      <c r="M1504" s="4" t="s">
        <v>4016</v>
      </c>
      <c r="N1504" s="11" t="s">
        <v>4017</v>
      </c>
      <c r="T1504" t="s">
        <v>1296</v>
      </c>
    </row>
    <row r="1505" spans="1:20">
      <c r="A1505" t="s">
        <v>4015</v>
      </c>
      <c r="B1505" t="s">
        <v>1291</v>
      </c>
      <c r="C1505" t="s">
        <v>74</v>
      </c>
      <c r="D1505" s="39" t="s">
        <v>1418</v>
      </c>
      <c r="E1505" s="11">
        <f t="shared" si="98"/>
        <v>5</v>
      </c>
      <c r="F1505" s="4">
        <f t="shared" si="99"/>
        <v>2001</v>
      </c>
      <c r="G1505" t="s">
        <v>25</v>
      </c>
      <c r="H1505" s="4" t="s">
        <v>712</v>
      </c>
      <c r="I1505" s="4" t="str">
        <f t="shared" si="100"/>
        <v>k</v>
      </c>
      <c r="J1505" s="4">
        <v>25.6</v>
      </c>
      <c r="K1505" s="4" t="s">
        <v>1160</v>
      </c>
      <c r="L1505" s="4">
        <v>0</v>
      </c>
      <c r="M1505" s="4" t="s">
        <v>2443</v>
      </c>
      <c r="N1505" s="11" t="s">
        <v>4017</v>
      </c>
      <c r="R1505" t="s">
        <v>4018</v>
      </c>
      <c r="T1505" t="s">
        <v>1296</v>
      </c>
    </row>
    <row r="1506" spans="1:20">
      <c r="A1506" t="s">
        <v>4015</v>
      </c>
      <c r="B1506" t="s">
        <v>1291</v>
      </c>
      <c r="C1506" t="s">
        <v>74</v>
      </c>
      <c r="D1506" s="39" t="s">
        <v>2900</v>
      </c>
      <c r="E1506" s="11">
        <f t="shared" si="98"/>
        <v>6</v>
      </c>
      <c r="F1506" s="4">
        <f t="shared" si="99"/>
        <v>2002</v>
      </c>
      <c r="G1506" t="s">
        <v>25</v>
      </c>
      <c r="H1506" s="4" t="s">
        <v>141</v>
      </c>
      <c r="I1506" s="4" t="str">
        <f t="shared" si="100"/>
        <v>k</v>
      </c>
      <c r="J1506" s="4">
        <v>25.6</v>
      </c>
      <c r="K1506" s="4" t="s">
        <v>954</v>
      </c>
      <c r="L1506" s="4">
        <v>0</v>
      </c>
      <c r="M1506" s="4" t="s">
        <v>2491</v>
      </c>
      <c r="N1506" s="11" t="s">
        <v>4017</v>
      </c>
      <c r="R1506" t="s">
        <v>4019</v>
      </c>
      <c r="T1506" t="s">
        <v>1296</v>
      </c>
    </row>
    <row r="1507" spans="1:20">
      <c r="A1507" t="s">
        <v>4015</v>
      </c>
      <c r="B1507" t="s">
        <v>1291</v>
      </c>
      <c r="C1507" t="s">
        <v>74</v>
      </c>
      <c r="D1507" s="39" t="s">
        <v>2126</v>
      </c>
      <c r="E1507" s="11">
        <f t="shared" si="98"/>
        <v>5</v>
      </c>
      <c r="F1507" s="4">
        <f t="shared" si="99"/>
        <v>2008</v>
      </c>
      <c r="G1507" t="s">
        <v>25</v>
      </c>
      <c r="H1507" s="4" t="s">
        <v>488</v>
      </c>
      <c r="I1507" s="4" t="str">
        <f t="shared" si="100"/>
        <v>k</v>
      </c>
      <c r="J1507" s="4">
        <v>28.7</v>
      </c>
      <c r="K1507" s="4" t="s">
        <v>203</v>
      </c>
      <c r="L1507" s="4">
        <v>0</v>
      </c>
      <c r="M1507" s="4" t="s">
        <v>2651</v>
      </c>
      <c r="N1507" s="11" t="s">
        <v>4017</v>
      </c>
      <c r="R1507" t="s">
        <v>4020</v>
      </c>
      <c r="T1507" t="s">
        <v>1296</v>
      </c>
    </row>
    <row r="1508" spans="1:20">
      <c r="A1508" t="s">
        <v>4021</v>
      </c>
      <c r="B1508" t="s">
        <v>1291</v>
      </c>
      <c r="C1508" t="s">
        <v>20</v>
      </c>
      <c r="D1508" s="39" t="s">
        <v>1378</v>
      </c>
      <c r="E1508" s="11">
        <f t="shared" si="98"/>
        <v>5</v>
      </c>
      <c r="F1508" s="4">
        <f t="shared" si="99"/>
        <v>2002</v>
      </c>
      <c r="G1508" t="s">
        <v>25</v>
      </c>
      <c r="H1508" s="4" t="s">
        <v>2658</v>
      </c>
      <c r="I1508" s="4" t="str">
        <f t="shared" si="100"/>
        <v>k</v>
      </c>
      <c r="J1508" s="4">
        <v>17.5</v>
      </c>
      <c r="K1508" s="4" t="s">
        <v>997</v>
      </c>
      <c r="L1508" s="4">
        <v>0</v>
      </c>
      <c r="M1508" s="4" t="s">
        <v>1562</v>
      </c>
      <c r="R1508" t="s">
        <v>4022</v>
      </c>
      <c r="T1508" t="s">
        <v>1296</v>
      </c>
    </row>
    <row r="1509" spans="1:20">
      <c r="A1509" t="s">
        <v>4023</v>
      </c>
      <c r="B1509" t="s">
        <v>1291</v>
      </c>
      <c r="C1509" t="s">
        <v>20</v>
      </c>
      <c r="D1509" s="39" t="s">
        <v>1412</v>
      </c>
      <c r="E1509" s="11">
        <f t="shared" si="98"/>
        <v>5</v>
      </c>
      <c r="F1509" s="4">
        <f t="shared" si="99"/>
        <v>2019</v>
      </c>
      <c r="G1509" t="s">
        <v>21</v>
      </c>
      <c r="I1509" s="4" t="str">
        <f t="shared" si="100"/>
        <v/>
      </c>
      <c r="J1509" s="4">
        <v>25.2</v>
      </c>
      <c r="K1509" s="4" t="s">
        <v>350</v>
      </c>
      <c r="L1509" s="4">
        <v>0</v>
      </c>
      <c r="M1509" s="4" t="s">
        <v>1427</v>
      </c>
      <c r="N1509" s="11" t="s">
        <v>4024</v>
      </c>
      <c r="R1509" t="s">
        <v>4025</v>
      </c>
      <c r="T1509" t="s">
        <v>1296</v>
      </c>
    </row>
    <row r="1510" spans="1:20">
      <c r="A1510" t="s">
        <v>4026</v>
      </c>
      <c r="B1510" t="s">
        <v>1291</v>
      </c>
      <c r="C1510" t="s">
        <v>20</v>
      </c>
      <c r="D1510" s="39" t="s">
        <v>1367</v>
      </c>
      <c r="E1510" s="11">
        <f t="shared" si="98"/>
        <v>3</v>
      </c>
      <c r="F1510" s="4">
        <f t="shared" si="99"/>
        <v>1988</v>
      </c>
      <c r="G1510" t="s">
        <v>103</v>
      </c>
      <c r="H1510" s="4" t="s">
        <v>1361</v>
      </c>
      <c r="I1510" s="4" t="str">
        <f t="shared" si="100"/>
        <v>k</v>
      </c>
      <c r="J1510" s="4">
        <v>12.7</v>
      </c>
      <c r="K1510" s="4" t="s">
        <v>4027</v>
      </c>
      <c r="L1510" s="4">
        <v>0</v>
      </c>
      <c r="M1510" s="4" t="s">
        <v>2477</v>
      </c>
      <c r="T1510" t="s">
        <v>1296</v>
      </c>
    </row>
    <row r="1511" spans="1:20">
      <c r="A1511" t="s">
        <v>4028</v>
      </c>
      <c r="B1511" t="s">
        <v>1291</v>
      </c>
      <c r="C1511" t="s">
        <v>20</v>
      </c>
      <c r="D1511" s="39" t="s">
        <v>3954</v>
      </c>
      <c r="E1511" s="11">
        <f t="shared" si="98"/>
        <v>6</v>
      </c>
      <c r="F1511" s="4">
        <f t="shared" si="99"/>
        <v>2001</v>
      </c>
      <c r="G1511" t="s">
        <v>21</v>
      </c>
      <c r="H1511" s="4" t="s">
        <v>1693</v>
      </c>
      <c r="I1511" s="4" t="str">
        <f t="shared" si="100"/>
        <v>k</v>
      </c>
      <c r="J1511" s="4">
        <v>18.8</v>
      </c>
      <c r="K1511" s="4" t="s">
        <v>529</v>
      </c>
      <c r="L1511" s="4">
        <v>0</v>
      </c>
      <c r="N1511" s="11" t="s">
        <v>4029</v>
      </c>
      <c r="R1511" t="s">
        <v>4030</v>
      </c>
      <c r="T1511" t="s">
        <v>1296</v>
      </c>
    </row>
    <row r="1512" spans="1:20">
      <c r="A1512" t="s">
        <v>4028</v>
      </c>
      <c r="B1512" t="s">
        <v>1291</v>
      </c>
      <c r="C1512" t="s">
        <v>74</v>
      </c>
      <c r="D1512" s="39" t="s">
        <v>1378</v>
      </c>
      <c r="E1512" s="11">
        <f t="shared" si="98"/>
        <v>5</v>
      </c>
      <c r="F1512" s="4">
        <f t="shared" si="99"/>
        <v>2002</v>
      </c>
      <c r="G1512" t="s">
        <v>21</v>
      </c>
      <c r="H1512" s="4" t="s">
        <v>482</v>
      </c>
      <c r="I1512" s="4" t="str">
        <f t="shared" si="100"/>
        <v>k</v>
      </c>
      <c r="J1512" s="4">
        <v>18.5</v>
      </c>
      <c r="K1512" s="4" t="s">
        <v>354</v>
      </c>
      <c r="L1512" s="4">
        <v>0</v>
      </c>
      <c r="M1512" s="4" t="s">
        <v>1887</v>
      </c>
      <c r="N1512" s="11" t="s">
        <v>4029</v>
      </c>
      <c r="R1512" t="s">
        <v>4031</v>
      </c>
      <c r="T1512" t="s">
        <v>1296</v>
      </c>
    </row>
    <row r="1513" spans="1:20">
      <c r="A1513" t="s">
        <v>4028</v>
      </c>
      <c r="B1513" t="s">
        <v>1291</v>
      </c>
      <c r="C1513" t="s">
        <v>74</v>
      </c>
      <c r="D1513" s="39" t="s">
        <v>1380</v>
      </c>
      <c r="E1513" s="11">
        <f t="shared" si="98"/>
        <v>5</v>
      </c>
      <c r="F1513" s="4">
        <f t="shared" si="99"/>
        <v>2004</v>
      </c>
      <c r="G1513" t="s">
        <v>21</v>
      </c>
      <c r="H1513" s="4" t="s">
        <v>57</v>
      </c>
      <c r="I1513" s="4" t="str">
        <f t="shared" si="100"/>
        <v>k</v>
      </c>
      <c r="J1513" s="4">
        <v>19.600000000000001</v>
      </c>
      <c r="K1513" s="4" t="s">
        <v>2176</v>
      </c>
      <c r="L1513" s="4">
        <v>0</v>
      </c>
      <c r="M1513" s="4" t="s">
        <v>4032</v>
      </c>
      <c r="N1513" s="11" t="s">
        <v>4029</v>
      </c>
      <c r="R1513" t="s">
        <v>4033</v>
      </c>
      <c r="T1513" t="s">
        <v>1296</v>
      </c>
    </row>
    <row r="1514" spans="1:20">
      <c r="A1514" t="s">
        <v>4028</v>
      </c>
      <c r="B1514" t="s">
        <v>1291</v>
      </c>
      <c r="C1514" t="s">
        <v>74</v>
      </c>
      <c r="D1514" s="39" t="s">
        <v>1432</v>
      </c>
      <c r="E1514" s="11">
        <f t="shared" si="98"/>
        <v>5</v>
      </c>
      <c r="F1514" s="4">
        <f t="shared" si="99"/>
        <v>2013</v>
      </c>
      <c r="G1514" t="s">
        <v>21</v>
      </c>
      <c r="H1514" s="4" t="s">
        <v>1038</v>
      </c>
      <c r="I1514" s="4" t="str">
        <f t="shared" si="100"/>
        <v>k</v>
      </c>
      <c r="J1514" s="4">
        <v>25.7</v>
      </c>
      <c r="K1514" s="4" t="s">
        <v>919</v>
      </c>
      <c r="L1514" s="4">
        <v>0</v>
      </c>
      <c r="M1514" s="4" t="s">
        <v>2441</v>
      </c>
      <c r="N1514" s="11" t="s">
        <v>4029</v>
      </c>
      <c r="R1514" t="s">
        <v>4034</v>
      </c>
      <c r="T1514" t="s">
        <v>1296</v>
      </c>
    </row>
    <row r="1515" spans="1:20">
      <c r="A1515" t="s">
        <v>4035</v>
      </c>
      <c r="B1515" t="s">
        <v>1291</v>
      </c>
      <c r="C1515" t="s">
        <v>20</v>
      </c>
      <c r="D1515" s="39" t="s">
        <v>1378</v>
      </c>
      <c r="E1515" s="11">
        <f t="shared" si="98"/>
        <v>5</v>
      </c>
      <c r="F1515" s="4">
        <f t="shared" si="99"/>
        <v>2002</v>
      </c>
      <c r="G1515" t="s">
        <v>25</v>
      </c>
      <c r="H1515" s="4" t="s">
        <v>654</v>
      </c>
      <c r="I1515" s="4" t="str">
        <f t="shared" si="100"/>
        <v>k</v>
      </c>
      <c r="J1515" s="4">
        <v>25.4</v>
      </c>
      <c r="K1515" s="4" t="s">
        <v>614</v>
      </c>
      <c r="L1515" s="4">
        <v>0</v>
      </c>
      <c r="M1515" s="4" t="s">
        <v>4036</v>
      </c>
      <c r="N1515" s="11" t="s">
        <v>4037</v>
      </c>
      <c r="R1515" t="s">
        <v>4038</v>
      </c>
      <c r="T1515" t="s">
        <v>1296</v>
      </c>
    </row>
    <row r="1516" spans="1:20">
      <c r="A1516" t="s">
        <v>4035</v>
      </c>
      <c r="B1516" t="s">
        <v>1291</v>
      </c>
      <c r="C1516" t="s">
        <v>74</v>
      </c>
      <c r="D1516" s="39" t="s">
        <v>34</v>
      </c>
      <c r="E1516" s="11">
        <f t="shared" si="98"/>
        <v>5</v>
      </c>
      <c r="F1516" s="4">
        <f t="shared" si="99"/>
        <v>2003</v>
      </c>
      <c r="G1516" t="s">
        <v>25</v>
      </c>
      <c r="H1516" s="4" t="s">
        <v>482</v>
      </c>
      <c r="I1516" s="4" t="str">
        <f t="shared" si="100"/>
        <v>k</v>
      </c>
      <c r="J1516" s="4">
        <v>26</v>
      </c>
      <c r="K1516" s="4" t="s">
        <v>870</v>
      </c>
      <c r="L1516" s="4">
        <v>0</v>
      </c>
      <c r="M1516" s="4" t="s">
        <v>1765</v>
      </c>
      <c r="N1516" s="11" t="s">
        <v>4037</v>
      </c>
      <c r="R1516" t="s">
        <v>4039</v>
      </c>
      <c r="T1516" t="s">
        <v>1296</v>
      </c>
    </row>
    <row r="1517" spans="1:20">
      <c r="A1517" t="s">
        <v>4040</v>
      </c>
      <c r="B1517" t="s">
        <v>1291</v>
      </c>
      <c r="C1517" t="s">
        <v>20</v>
      </c>
      <c r="D1517" s="39" t="s">
        <v>1515</v>
      </c>
      <c r="E1517" s="11">
        <f t="shared" si="98"/>
        <v>5</v>
      </c>
      <c r="F1517" s="4">
        <f t="shared" si="99"/>
        <v>2019</v>
      </c>
      <c r="G1517" t="s">
        <v>25</v>
      </c>
      <c r="I1517" s="4" t="str">
        <f t="shared" si="100"/>
        <v/>
      </c>
      <c r="J1517" s="4">
        <v>29.4</v>
      </c>
      <c r="K1517" s="4" t="s">
        <v>960</v>
      </c>
      <c r="L1517" s="4">
        <v>0</v>
      </c>
      <c r="M1517" s="4" t="s">
        <v>1732</v>
      </c>
      <c r="N1517" s="11" t="s">
        <v>4041</v>
      </c>
      <c r="R1517" t="s">
        <v>4042</v>
      </c>
      <c r="T1517" t="s">
        <v>1296</v>
      </c>
    </row>
    <row r="1518" spans="1:20">
      <c r="A1518" t="s">
        <v>4040</v>
      </c>
      <c r="B1518" s="4" t="s">
        <v>1291</v>
      </c>
      <c r="C1518" s="4" t="s">
        <v>74</v>
      </c>
      <c r="D1518" s="39" t="s">
        <v>1553</v>
      </c>
      <c r="E1518" s="11">
        <f t="shared" si="98"/>
        <v>4</v>
      </c>
      <c r="F1518" s="4">
        <f t="shared" si="99"/>
        <v>2026</v>
      </c>
      <c r="G1518" s="4" t="s">
        <v>25</v>
      </c>
      <c r="I1518" s="4" t="str">
        <f t="shared" si="100"/>
        <v/>
      </c>
      <c r="J1518" s="4">
        <v>33</v>
      </c>
      <c r="K1518" s="4">
        <v>42.5</v>
      </c>
      <c r="L1518" s="4">
        <v>0</v>
      </c>
      <c r="M1518" s="4">
        <v>1460</v>
      </c>
      <c r="N1518" s="11" t="s">
        <v>4041</v>
      </c>
      <c r="R1518" s="4" t="s">
        <v>1471</v>
      </c>
    </row>
    <row r="1519" spans="1:20">
      <c r="A1519" s="9" t="s">
        <v>4043</v>
      </c>
      <c r="B1519" t="s">
        <v>1291</v>
      </c>
      <c r="C1519" t="s">
        <v>74</v>
      </c>
      <c r="D1519" s="39" t="s">
        <v>1491</v>
      </c>
      <c r="E1519" s="11">
        <f t="shared" si="98"/>
        <v>4</v>
      </c>
      <c r="F1519" s="4">
        <f t="shared" si="99"/>
        <v>2024</v>
      </c>
      <c r="G1519" t="s">
        <v>21</v>
      </c>
      <c r="H1519" s="4" t="s">
        <v>293</v>
      </c>
      <c r="I1519" s="4" t="str">
        <f t="shared" si="100"/>
        <v>k</v>
      </c>
      <c r="J1519" s="4">
        <v>27.6</v>
      </c>
      <c r="K1519" s="4">
        <v>31.2</v>
      </c>
      <c r="L1519" s="4">
        <v>0</v>
      </c>
      <c r="M1519" s="4" t="s">
        <v>2441</v>
      </c>
      <c r="R1519" t="s">
        <v>4044</v>
      </c>
    </row>
    <row r="1520" spans="1:20">
      <c r="A1520" t="s">
        <v>4045</v>
      </c>
      <c r="B1520" t="s">
        <v>1291</v>
      </c>
      <c r="C1520" t="s">
        <v>20</v>
      </c>
      <c r="D1520" s="39" t="s">
        <v>1367</v>
      </c>
      <c r="E1520" s="11">
        <f t="shared" si="98"/>
        <v>3</v>
      </c>
      <c r="F1520" s="4">
        <f t="shared" si="99"/>
        <v>1988</v>
      </c>
      <c r="G1520" t="s">
        <v>103</v>
      </c>
      <c r="H1520" s="4" t="s">
        <v>2392</v>
      </c>
      <c r="I1520" s="4" t="str">
        <f t="shared" si="100"/>
        <v>k</v>
      </c>
      <c r="J1520" s="4">
        <v>11.43</v>
      </c>
      <c r="K1520" s="4" t="s">
        <v>4046</v>
      </c>
      <c r="L1520" s="4">
        <v>0</v>
      </c>
      <c r="M1520" s="4" t="s">
        <v>4047</v>
      </c>
      <c r="T1520" t="s">
        <v>1296</v>
      </c>
    </row>
    <row r="1521" spans="1:20">
      <c r="A1521" t="s">
        <v>4045</v>
      </c>
      <c r="B1521" t="s">
        <v>1291</v>
      </c>
      <c r="C1521" t="s">
        <v>74</v>
      </c>
      <c r="D1521" s="39" t="s">
        <v>1749</v>
      </c>
      <c r="E1521" s="11">
        <f t="shared" si="98"/>
        <v>5</v>
      </c>
      <c r="F1521" s="4">
        <f t="shared" si="99"/>
        <v>2002</v>
      </c>
      <c r="G1521" t="s">
        <v>25</v>
      </c>
      <c r="H1521" s="4" t="s">
        <v>609</v>
      </c>
      <c r="I1521" s="4" t="str">
        <f t="shared" si="100"/>
        <v>k</v>
      </c>
      <c r="J1521" s="4">
        <v>24</v>
      </c>
      <c r="K1521" s="4" t="s">
        <v>1856</v>
      </c>
      <c r="L1521" s="4">
        <v>0</v>
      </c>
      <c r="M1521" s="4" t="s">
        <v>1750</v>
      </c>
      <c r="R1521" t="s">
        <v>4048</v>
      </c>
      <c r="T1521" t="s">
        <v>1296</v>
      </c>
    </row>
    <row r="1522" spans="1:20">
      <c r="A1522" t="s">
        <v>4049</v>
      </c>
      <c r="B1522" t="s">
        <v>1291</v>
      </c>
      <c r="C1522" t="s">
        <v>20</v>
      </c>
      <c r="D1522" s="39" t="s">
        <v>3954</v>
      </c>
      <c r="E1522" s="11">
        <f t="shared" si="98"/>
        <v>6</v>
      </c>
      <c r="F1522" s="4">
        <f t="shared" si="99"/>
        <v>2001</v>
      </c>
      <c r="G1522" t="s">
        <v>21</v>
      </c>
      <c r="H1522" s="4" t="s">
        <v>2233</v>
      </c>
      <c r="I1522" s="4" t="str">
        <f t="shared" si="100"/>
        <v>k</v>
      </c>
      <c r="J1522" s="4">
        <v>16.2</v>
      </c>
      <c r="K1522" s="4" t="s">
        <v>111</v>
      </c>
      <c r="L1522" s="4">
        <v>0</v>
      </c>
      <c r="N1522" s="11" t="s">
        <v>4050</v>
      </c>
      <c r="R1522" t="s">
        <v>4051</v>
      </c>
      <c r="T1522" t="s">
        <v>1296</v>
      </c>
    </row>
    <row r="1523" spans="1:20">
      <c r="A1523" t="s">
        <v>4049</v>
      </c>
      <c r="B1523" t="s">
        <v>1291</v>
      </c>
      <c r="C1523" t="s">
        <v>74</v>
      </c>
      <c r="D1523" s="39" t="s">
        <v>1302</v>
      </c>
      <c r="E1523" s="11">
        <f t="shared" si="98"/>
        <v>5</v>
      </c>
      <c r="F1523" s="4">
        <f t="shared" si="99"/>
        <v>2002</v>
      </c>
      <c r="G1523" t="s">
        <v>21</v>
      </c>
      <c r="H1523" s="4" t="s">
        <v>1456</v>
      </c>
      <c r="I1523" s="4" t="str">
        <f t="shared" si="100"/>
        <v>k</v>
      </c>
      <c r="J1523" s="4">
        <v>16</v>
      </c>
      <c r="K1523" s="4" t="s">
        <v>1557</v>
      </c>
      <c r="L1523" s="4">
        <v>0</v>
      </c>
      <c r="M1523" s="4" t="s">
        <v>4052</v>
      </c>
      <c r="N1523" s="11" t="s">
        <v>4050</v>
      </c>
      <c r="R1523" t="s">
        <v>4053</v>
      </c>
      <c r="T1523" t="s">
        <v>1296</v>
      </c>
    </row>
    <row r="1524" spans="1:20">
      <c r="A1524" t="s">
        <v>4049</v>
      </c>
      <c r="B1524" t="s">
        <v>1291</v>
      </c>
      <c r="C1524" t="s">
        <v>74</v>
      </c>
      <c r="D1524" s="39" t="s">
        <v>1424</v>
      </c>
      <c r="E1524" s="11">
        <f t="shared" si="98"/>
        <v>5</v>
      </c>
      <c r="F1524" s="4">
        <f t="shared" si="99"/>
        <v>2004</v>
      </c>
      <c r="G1524" t="s">
        <v>21</v>
      </c>
      <c r="H1524" s="4" t="s">
        <v>482</v>
      </c>
      <c r="I1524" s="4" t="str">
        <f t="shared" si="100"/>
        <v>k</v>
      </c>
      <c r="J1524" s="4">
        <v>17.600000000000001</v>
      </c>
      <c r="K1524" s="4" t="s">
        <v>600</v>
      </c>
      <c r="L1524" s="4">
        <v>0</v>
      </c>
      <c r="M1524" s="4" t="s">
        <v>1942</v>
      </c>
      <c r="N1524" s="11" t="s">
        <v>4050</v>
      </c>
      <c r="R1524" t="s">
        <v>4054</v>
      </c>
      <c r="T1524" t="s">
        <v>1296</v>
      </c>
    </row>
    <row r="1525" spans="1:20">
      <c r="A1525" t="s">
        <v>4049</v>
      </c>
      <c r="B1525" t="s">
        <v>1291</v>
      </c>
      <c r="C1525" t="s">
        <v>74</v>
      </c>
      <c r="D1525" s="39" t="s">
        <v>1385</v>
      </c>
      <c r="E1525" s="11">
        <f t="shared" si="98"/>
        <v>5</v>
      </c>
      <c r="F1525" s="4">
        <f t="shared" si="99"/>
        <v>2008</v>
      </c>
      <c r="G1525" t="s">
        <v>21</v>
      </c>
      <c r="H1525" s="4" t="s">
        <v>496</v>
      </c>
      <c r="I1525" s="4" t="str">
        <f t="shared" si="100"/>
        <v>k</v>
      </c>
      <c r="J1525" s="4">
        <v>20.7</v>
      </c>
      <c r="K1525" s="4" t="s">
        <v>758</v>
      </c>
      <c r="L1525" s="4">
        <v>0</v>
      </c>
      <c r="M1525" s="4" t="s">
        <v>3127</v>
      </c>
      <c r="N1525" s="11" t="s">
        <v>4050</v>
      </c>
      <c r="R1525" t="s">
        <v>1698</v>
      </c>
      <c r="T1525" t="s">
        <v>1296</v>
      </c>
    </row>
    <row r="1526" spans="1:20">
      <c r="A1526" t="s">
        <v>4049</v>
      </c>
      <c r="B1526" t="s">
        <v>1291</v>
      </c>
      <c r="C1526" t="s">
        <v>74</v>
      </c>
      <c r="D1526" s="39" t="s">
        <v>1663</v>
      </c>
      <c r="E1526" s="11">
        <f t="shared" si="98"/>
        <v>5</v>
      </c>
      <c r="F1526" s="4">
        <f t="shared" si="99"/>
        <v>2009</v>
      </c>
      <c r="G1526" t="s">
        <v>21</v>
      </c>
      <c r="H1526" s="4" t="s">
        <v>410</v>
      </c>
      <c r="I1526" s="4" t="str">
        <f t="shared" si="100"/>
        <v>k</v>
      </c>
      <c r="J1526" s="4">
        <v>22.8</v>
      </c>
      <c r="K1526" s="4" t="s">
        <v>723</v>
      </c>
      <c r="L1526" s="4">
        <v>0</v>
      </c>
      <c r="M1526" s="4" t="s">
        <v>4055</v>
      </c>
      <c r="N1526" s="11" t="s">
        <v>4050</v>
      </c>
      <c r="R1526" t="s">
        <v>1698</v>
      </c>
      <c r="T1526" t="s">
        <v>1296</v>
      </c>
    </row>
    <row r="1527" spans="1:20">
      <c r="A1527" t="s">
        <v>4049</v>
      </c>
      <c r="B1527" t="s">
        <v>1291</v>
      </c>
      <c r="C1527" t="s">
        <v>74</v>
      </c>
      <c r="D1527" s="39" t="s">
        <v>1556</v>
      </c>
      <c r="E1527" s="11">
        <f t="shared" si="98"/>
        <v>5</v>
      </c>
      <c r="F1527" s="4">
        <f t="shared" si="99"/>
        <v>2010</v>
      </c>
      <c r="G1527" t="s">
        <v>21</v>
      </c>
      <c r="H1527" s="4" t="s">
        <v>717</v>
      </c>
      <c r="I1527" s="4" t="str">
        <f t="shared" si="100"/>
        <v>k</v>
      </c>
      <c r="J1527" s="4">
        <v>23.5</v>
      </c>
      <c r="K1527" s="4" t="s">
        <v>1875</v>
      </c>
      <c r="L1527" s="4">
        <v>0</v>
      </c>
      <c r="M1527" s="4" t="s">
        <v>4056</v>
      </c>
      <c r="N1527" s="11" t="s">
        <v>4050</v>
      </c>
      <c r="R1527" t="s">
        <v>4057</v>
      </c>
      <c r="T1527" t="s">
        <v>1296</v>
      </c>
    </row>
    <row r="1528" spans="1:20">
      <c r="A1528" t="s">
        <v>4049</v>
      </c>
      <c r="B1528" t="s">
        <v>1291</v>
      </c>
      <c r="C1528" t="s">
        <v>74</v>
      </c>
      <c r="D1528" s="39" t="s">
        <v>1396</v>
      </c>
      <c r="E1528" s="11">
        <f t="shared" si="98"/>
        <v>5</v>
      </c>
      <c r="F1528" s="4">
        <f t="shared" si="99"/>
        <v>2011</v>
      </c>
      <c r="G1528" t="s">
        <v>21</v>
      </c>
      <c r="H1528" s="4" t="s">
        <v>712</v>
      </c>
      <c r="I1528" s="4" t="str">
        <f t="shared" si="100"/>
        <v>k</v>
      </c>
      <c r="J1528" s="4">
        <v>23.6</v>
      </c>
      <c r="K1528" s="4" t="s">
        <v>1106</v>
      </c>
      <c r="L1528" s="4">
        <v>0</v>
      </c>
      <c r="M1528" s="4" t="s">
        <v>4058</v>
      </c>
      <c r="N1528" s="11" t="s">
        <v>4050</v>
      </c>
      <c r="R1528" t="s">
        <v>4059</v>
      </c>
      <c r="T1528" t="s">
        <v>1296</v>
      </c>
    </row>
    <row r="1529" spans="1:20">
      <c r="A1529" t="s">
        <v>4049</v>
      </c>
      <c r="B1529" t="s">
        <v>1291</v>
      </c>
      <c r="C1529" t="s">
        <v>74</v>
      </c>
      <c r="D1529" s="39" t="s">
        <v>1586</v>
      </c>
      <c r="E1529" s="11">
        <f t="shared" si="98"/>
        <v>5</v>
      </c>
      <c r="F1529" s="4">
        <f t="shared" si="99"/>
        <v>2013</v>
      </c>
      <c r="G1529" t="s">
        <v>21</v>
      </c>
      <c r="H1529" s="4" t="s">
        <v>977</v>
      </c>
      <c r="I1529" s="4" t="str">
        <f t="shared" si="100"/>
        <v>k</v>
      </c>
      <c r="J1529" s="4">
        <v>26.7</v>
      </c>
      <c r="K1529" s="4" t="s">
        <v>729</v>
      </c>
      <c r="L1529" s="4">
        <v>0</v>
      </c>
      <c r="M1529" s="4" t="s">
        <v>1932</v>
      </c>
      <c r="N1529" s="11" t="s">
        <v>4050</v>
      </c>
      <c r="R1529" t="s">
        <v>4060</v>
      </c>
      <c r="T1529" t="s">
        <v>1296</v>
      </c>
    </row>
    <row r="1530" spans="1:20">
      <c r="A1530" t="s">
        <v>4049</v>
      </c>
      <c r="B1530" t="s">
        <v>1291</v>
      </c>
      <c r="C1530" t="s">
        <v>74</v>
      </c>
      <c r="D1530" s="39" t="s">
        <v>1349</v>
      </c>
      <c r="E1530" s="11">
        <f t="shared" si="98"/>
        <v>5</v>
      </c>
      <c r="F1530" s="4">
        <f t="shared" si="99"/>
        <v>2016</v>
      </c>
      <c r="G1530" t="s">
        <v>21</v>
      </c>
      <c r="H1530" s="4" t="s">
        <v>1046</v>
      </c>
      <c r="I1530" s="4" t="str">
        <f t="shared" si="100"/>
        <v>k</v>
      </c>
      <c r="J1530" s="4">
        <v>27.7</v>
      </c>
      <c r="K1530" s="4" t="s">
        <v>958</v>
      </c>
      <c r="L1530" s="4">
        <v>0</v>
      </c>
      <c r="M1530" s="4" t="s">
        <v>1739</v>
      </c>
      <c r="N1530" s="11" t="s">
        <v>4050</v>
      </c>
      <c r="R1530" t="s">
        <v>4061</v>
      </c>
      <c r="T1530" t="s">
        <v>1296</v>
      </c>
    </row>
    <row r="1531" spans="1:20">
      <c r="A1531" t="s">
        <v>4049</v>
      </c>
      <c r="B1531" t="s">
        <v>1291</v>
      </c>
      <c r="C1531" t="s">
        <v>74</v>
      </c>
      <c r="D1531" s="39" t="s">
        <v>1455</v>
      </c>
      <c r="E1531" s="11">
        <f t="shared" si="98"/>
        <v>5</v>
      </c>
      <c r="F1531" s="4">
        <f t="shared" si="99"/>
        <v>2017</v>
      </c>
      <c r="G1531" t="s">
        <v>21</v>
      </c>
      <c r="H1531" s="4" t="s">
        <v>488</v>
      </c>
      <c r="I1531" s="4" t="str">
        <f t="shared" si="100"/>
        <v>k</v>
      </c>
      <c r="J1531" s="4">
        <v>27.5</v>
      </c>
      <c r="K1531" s="4" t="s">
        <v>870</v>
      </c>
      <c r="L1531" s="4">
        <v>0</v>
      </c>
      <c r="M1531" s="4" t="s">
        <v>1607</v>
      </c>
      <c r="N1531" s="11" t="s">
        <v>4050</v>
      </c>
      <c r="R1531" t="s">
        <v>4062</v>
      </c>
      <c r="T1531" t="s">
        <v>1296</v>
      </c>
    </row>
    <row r="1532" spans="1:20">
      <c r="A1532" t="s">
        <v>4049</v>
      </c>
      <c r="B1532" t="s">
        <v>1291</v>
      </c>
      <c r="C1532" t="s">
        <v>74</v>
      </c>
      <c r="D1532" s="39" t="s">
        <v>1412</v>
      </c>
      <c r="E1532" s="11">
        <f t="shared" si="98"/>
        <v>5</v>
      </c>
      <c r="F1532" s="4">
        <f t="shared" si="99"/>
        <v>2019</v>
      </c>
      <c r="G1532" t="s">
        <v>21</v>
      </c>
      <c r="H1532" s="4" t="s">
        <v>772</v>
      </c>
      <c r="I1532" s="4" t="str">
        <f t="shared" si="100"/>
        <v>k</v>
      </c>
      <c r="J1532" s="4">
        <v>27.6</v>
      </c>
      <c r="K1532" s="4" t="s">
        <v>919</v>
      </c>
      <c r="L1532" s="4">
        <v>0</v>
      </c>
      <c r="M1532" s="4" t="s">
        <v>1833</v>
      </c>
      <c r="N1532" s="11" t="s">
        <v>4050</v>
      </c>
      <c r="R1532" t="s">
        <v>4063</v>
      </c>
      <c r="T1532" t="s">
        <v>1296</v>
      </c>
    </row>
    <row r="1533" spans="1:20">
      <c r="A1533" t="s">
        <v>4049</v>
      </c>
      <c r="B1533" s="4" t="s">
        <v>1291</v>
      </c>
      <c r="C1533" s="4" t="s">
        <v>74</v>
      </c>
      <c r="D1533" s="39" t="s">
        <v>1470</v>
      </c>
      <c r="E1533" s="11">
        <f t="shared" si="98"/>
        <v>4</v>
      </c>
      <c r="F1533" s="4">
        <f t="shared" si="99"/>
        <v>2026</v>
      </c>
      <c r="G1533" s="4" t="s">
        <v>21</v>
      </c>
      <c r="H1533" s="4">
        <v>28.6</v>
      </c>
      <c r="I1533" s="4" t="str">
        <f t="shared" si="100"/>
        <v>k</v>
      </c>
      <c r="J1533" s="4">
        <v>27.1</v>
      </c>
      <c r="K1533" s="4">
        <v>31.5</v>
      </c>
      <c r="L1533" s="4">
        <v>0</v>
      </c>
      <c r="M1533" s="4">
        <v>545</v>
      </c>
      <c r="N1533" s="11" t="s">
        <v>4050</v>
      </c>
      <c r="R1533" s="4" t="s">
        <v>4064</v>
      </c>
    </row>
    <row r="1534" spans="1:20">
      <c r="A1534" t="s">
        <v>4065</v>
      </c>
      <c r="B1534" t="s">
        <v>1291</v>
      </c>
      <c r="C1534" t="s">
        <v>20</v>
      </c>
      <c r="D1534" s="39" t="s">
        <v>1749</v>
      </c>
      <c r="E1534" s="11">
        <f t="shared" si="98"/>
        <v>5</v>
      </c>
      <c r="F1534" s="4">
        <f t="shared" si="99"/>
        <v>2002</v>
      </c>
      <c r="G1534" t="s">
        <v>25</v>
      </c>
      <c r="H1534" s="4" t="s">
        <v>1536</v>
      </c>
      <c r="I1534" s="4" t="str">
        <f t="shared" si="100"/>
        <v>k</v>
      </c>
      <c r="J1534" s="4">
        <v>11.8</v>
      </c>
      <c r="K1534" s="4" t="s">
        <v>431</v>
      </c>
      <c r="L1534" s="4">
        <v>0</v>
      </c>
      <c r="M1534" s="4" t="s">
        <v>4066</v>
      </c>
      <c r="N1534" s="11" t="s">
        <v>4067</v>
      </c>
      <c r="R1534" t="s">
        <v>4068</v>
      </c>
      <c r="T1534" t="s">
        <v>1296</v>
      </c>
    </row>
    <row r="1535" spans="1:20">
      <c r="A1535" t="s">
        <v>4065</v>
      </c>
      <c r="B1535" t="s">
        <v>1291</v>
      </c>
      <c r="C1535" t="s">
        <v>74</v>
      </c>
      <c r="D1535" s="39" t="s">
        <v>1385</v>
      </c>
      <c r="E1535" s="11">
        <f t="shared" si="98"/>
        <v>5</v>
      </c>
      <c r="F1535" s="4">
        <f t="shared" si="99"/>
        <v>2008</v>
      </c>
      <c r="G1535" t="s">
        <v>25</v>
      </c>
      <c r="H1535" s="4" t="s">
        <v>482</v>
      </c>
      <c r="I1535" s="4" t="str">
        <f t="shared" si="100"/>
        <v>k</v>
      </c>
      <c r="J1535" s="4">
        <v>21.4</v>
      </c>
      <c r="K1535" s="4">
        <v>13</v>
      </c>
      <c r="L1535" s="4">
        <v>3.4</v>
      </c>
      <c r="M1535" s="4" t="s">
        <v>4069</v>
      </c>
      <c r="N1535" s="11" t="s">
        <v>4067</v>
      </c>
      <c r="R1535" t="s">
        <v>4070</v>
      </c>
      <c r="T1535" t="s">
        <v>1296</v>
      </c>
    </row>
    <row r="1536" spans="1:20">
      <c r="A1536" t="s">
        <v>4065</v>
      </c>
      <c r="B1536" t="s">
        <v>1291</v>
      </c>
      <c r="C1536" t="s">
        <v>74</v>
      </c>
      <c r="D1536" s="39" t="s">
        <v>1663</v>
      </c>
      <c r="E1536" s="11">
        <f t="shared" si="98"/>
        <v>5</v>
      </c>
      <c r="F1536" s="4">
        <f t="shared" si="99"/>
        <v>2009</v>
      </c>
      <c r="G1536" t="s">
        <v>25</v>
      </c>
      <c r="H1536" s="4" t="s">
        <v>682</v>
      </c>
      <c r="I1536" s="4" t="str">
        <f t="shared" si="100"/>
        <v>k</v>
      </c>
      <c r="J1536" s="4">
        <v>24</v>
      </c>
      <c r="K1536" s="4">
        <v>15.8</v>
      </c>
      <c r="L1536" s="4">
        <v>4</v>
      </c>
      <c r="M1536" s="4" t="s">
        <v>2419</v>
      </c>
      <c r="N1536" s="11" t="s">
        <v>4067</v>
      </c>
      <c r="R1536" t="s">
        <v>4071</v>
      </c>
      <c r="T1536" t="s">
        <v>1296</v>
      </c>
    </row>
    <row r="1537" spans="1:20">
      <c r="A1537" t="s">
        <v>4065</v>
      </c>
      <c r="B1537" t="s">
        <v>1291</v>
      </c>
      <c r="C1537" t="s">
        <v>74</v>
      </c>
      <c r="D1537" s="39" t="s">
        <v>1392</v>
      </c>
      <c r="E1537" s="11">
        <f t="shared" si="98"/>
        <v>5</v>
      </c>
      <c r="F1537" s="4">
        <f t="shared" si="99"/>
        <v>2010</v>
      </c>
      <c r="G1537" t="s">
        <v>25</v>
      </c>
      <c r="H1537" s="4" t="s">
        <v>57</v>
      </c>
      <c r="I1537" s="4" t="str">
        <f t="shared" si="100"/>
        <v>k</v>
      </c>
      <c r="J1537" s="4">
        <v>26.6</v>
      </c>
      <c r="K1537" s="4">
        <v>17.8</v>
      </c>
      <c r="L1537" s="4">
        <v>4.5</v>
      </c>
      <c r="M1537" s="4" t="s">
        <v>1799</v>
      </c>
      <c r="N1537" s="11" t="s">
        <v>4067</v>
      </c>
      <c r="R1537" t="s">
        <v>4072</v>
      </c>
      <c r="T1537" t="s">
        <v>1296</v>
      </c>
    </row>
    <row r="1538" spans="1:20">
      <c r="A1538" t="s">
        <v>4065</v>
      </c>
      <c r="B1538" t="s">
        <v>1291</v>
      </c>
      <c r="C1538" t="s">
        <v>74</v>
      </c>
      <c r="D1538" s="39" t="s">
        <v>1396</v>
      </c>
      <c r="E1538" s="11">
        <f t="shared" si="98"/>
        <v>5</v>
      </c>
      <c r="F1538" s="4">
        <f t="shared" si="99"/>
        <v>2011</v>
      </c>
      <c r="G1538" t="s">
        <v>25</v>
      </c>
      <c r="H1538" s="4" t="s">
        <v>477</v>
      </c>
      <c r="I1538" s="4" t="str">
        <f t="shared" si="100"/>
        <v>k</v>
      </c>
      <c r="J1538" s="4">
        <v>29.6</v>
      </c>
      <c r="K1538" s="4">
        <v>20.2</v>
      </c>
      <c r="L1538" s="4">
        <v>4.8</v>
      </c>
      <c r="M1538" s="4" t="s">
        <v>3304</v>
      </c>
      <c r="N1538" s="11" t="s">
        <v>4067</v>
      </c>
      <c r="R1538" t="s">
        <v>4073</v>
      </c>
      <c r="T1538" t="s">
        <v>1296</v>
      </c>
    </row>
    <row r="1539" spans="1:20">
      <c r="A1539" t="s">
        <v>4065</v>
      </c>
      <c r="B1539" t="s">
        <v>1291</v>
      </c>
      <c r="C1539" t="s">
        <v>74</v>
      </c>
      <c r="D1539" s="39" t="s">
        <v>1680</v>
      </c>
      <c r="E1539" s="11">
        <f t="shared" si="98"/>
        <v>4</v>
      </c>
      <c r="F1539" s="4">
        <f t="shared" si="99"/>
        <v>2012</v>
      </c>
      <c r="G1539" t="s">
        <v>25</v>
      </c>
      <c r="H1539" s="4" t="s">
        <v>699</v>
      </c>
      <c r="I1539" s="4" t="str">
        <f t="shared" si="100"/>
        <v>k</v>
      </c>
      <c r="J1539" s="4">
        <v>31.8</v>
      </c>
      <c r="K1539" s="4">
        <v>21.6</v>
      </c>
      <c r="L1539" s="4">
        <v>5.2</v>
      </c>
      <c r="M1539" s="4" t="s">
        <v>3518</v>
      </c>
      <c r="N1539" s="11" t="s">
        <v>4067</v>
      </c>
      <c r="R1539" t="s">
        <v>4074</v>
      </c>
      <c r="T1539" t="s">
        <v>1296</v>
      </c>
    </row>
    <row r="1540" spans="1:20">
      <c r="A1540" t="s">
        <v>4065</v>
      </c>
      <c r="B1540" t="s">
        <v>1291</v>
      </c>
      <c r="C1540" t="s">
        <v>74</v>
      </c>
      <c r="D1540" s="39" t="s">
        <v>1356</v>
      </c>
      <c r="E1540" s="11">
        <f t="shared" si="98"/>
        <v>5</v>
      </c>
      <c r="F1540" s="4">
        <f t="shared" si="99"/>
        <v>2015</v>
      </c>
      <c r="G1540" t="s">
        <v>25</v>
      </c>
      <c r="H1540" s="4" t="s">
        <v>637</v>
      </c>
      <c r="I1540" s="4" t="str">
        <f t="shared" si="100"/>
        <v>k</v>
      </c>
      <c r="J1540" s="4">
        <v>38.200000000000003</v>
      </c>
      <c r="K1540" s="4">
        <v>25.7</v>
      </c>
      <c r="L1540" s="4">
        <v>5.7</v>
      </c>
      <c r="N1540" s="11" t="s">
        <v>4067</v>
      </c>
      <c r="R1540" t="s">
        <v>4075</v>
      </c>
      <c r="T1540" t="s">
        <v>1296</v>
      </c>
    </row>
    <row r="1541" spans="1:20">
      <c r="A1541" t="s">
        <v>4065</v>
      </c>
      <c r="B1541" t="s">
        <v>1291</v>
      </c>
      <c r="C1541" t="s">
        <v>74</v>
      </c>
      <c r="D1541" s="39" t="s">
        <v>1104</v>
      </c>
      <c r="E1541" s="11">
        <f t="shared" si="98"/>
        <v>5</v>
      </c>
      <c r="F1541" s="4">
        <f t="shared" si="99"/>
        <v>2017</v>
      </c>
      <c r="G1541" t="s">
        <v>25</v>
      </c>
      <c r="H1541" s="4" t="s">
        <v>977</v>
      </c>
      <c r="I1541" s="4" t="str">
        <f t="shared" si="100"/>
        <v>k</v>
      </c>
      <c r="K1541" s="4">
        <v>26.5</v>
      </c>
      <c r="L1541" s="4">
        <v>5.5</v>
      </c>
      <c r="N1541" s="11" t="s">
        <v>4067</v>
      </c>
      <c r="R1541" t="s">
        <v>4076</v>
      </c>
      <c r="T1541" t="s">
        <v>1296</v>
      </c>
    </row>
    <row r="1542" spans="1:20">
      <c r="A1542" t="s">
        <v>4077</v>
      </c>
      <c r="B1542" t="s">
        <v>1291</v>
      </c>
      <c r="C1542" t="s">
        <v>20</v>
      </c>
      <c r="D1542" s="39" t="s">
        <v>1708</v>
      </c>
      <c r="E1542" s="11">
        <f t="shared" si="98"/>
        <v>3</v>
      </c>
      <c r="F1542" s="4">
        <f t="shared" si="99"/>
        <v>1994</v>
      </c>
      <c r="G1542" t="s">
        <v>21</v>
      </c>
      <c r="H1542" s="4">
        <v>14.5</v>
      </c>
      <c r="I1542" s="4" t="s">
        <v>35</v>
      </c>
      <c r="J1542" s="4">
        <v>27.9</v>
      </c>
      <c r="K1542" s="4" t="s">
        <v>182</v>
      </c>
      <c r="L1542" s="4">
        <v>0</v>
      </c>
      <c r="M1542" s="4" t="s">
        <v>1526</v>
      </c>
      <c r="N1542" s="11" t="s">
        <v>4078</v>
      </c>
      <c r="R1542" t="s">
        <v>2225</v>
      </c>
      <c r="T1542" t="s">
        <v>1296</v>
      </c>
    </row>
    <row r="1543" spans="1:20">
      <c r="A1543" t="s">
        <v>4077</v>
      </c>
      <c r="B1543" t="s">
        <v>1291</v>
      </c>
      <c r="C1543" t="s">
        <v>74</v>
      </c>
      <c r="D1543" s="39" t="s">
        <v>1320</v>
      </c>
      <c r="E1543" s="11">
        <f t="shared" si="98"/>
        <v>3</v>
      </c>
      <c r="F1543" s="4">
        <f t="shared" si="99"/>
        <v>1996</v>
      </c>
      <c r="G1543" t="s">
        <v>21</v>
      </c>
      <c r="H1543" s="4">
        <v>16.600000000000001</v>
      </c>
      <c r="I1543" s="4" t="s">
        <v>35</v>
      </c>
      <c r="J1543" s="4">
        <v>28.2</v>
      </c>
      <c r="K1543" s="4" t="s">
        <v>3312</v>
      </c>
      <c r="L1543" s="4">
        <v>0</v>
      </c>
      <c r="M1543" s="4" t="s">
        <v>2670</v>
      </c>
      <c r="N1543" s="11" t="s">
        <v>4078</v>
      </c>
      <c r="R1543" t="s">
        <v>585</v>
      </c>
      <c r="T1543" t="s">
        <v>1296</v>
      </c>
    </row>
    <row r="1544" spans="1:20">
      <c r="A1544" t="s">
        <v>4077</v>
      </c>
      <c r="B1544" t="s">
        <v>1291</v>
      </c>
      <c r="C1544" t="s">
        <v>74</v>
      </c>
      <c r="D1544" s="39" t="s">
        <v>1647</v>
      </c>
      <c r="E1544" s="11">
        <f t="shared" si="98"/>
        <v>3</v>
      </c>
      <c r="F1544" s="4">
        <f t="shared" si="99"/>
        <v>2000</v>
      </c>
      <c r="G1544" t="s">
        <v>21</v>
      </c>
      <c r="H1544" s="4">
        <v>20.5</v>
      </c>
      <c r="I1544" s="4" t="s">
        <v>35</v>
      </c>
      <c r="J1544" s="4">
        <v>30</v>
      </c>
      <c r="K1544" s="4" t="s">
        <v>1393</v>
      </c>
      <c r="L1544" s="4">
        <v>0</v>
      </c>
      <c r="M1544" s="4" t="s">
        <v>1398</v>
      </c>
      <c r="N1544" s="11" t="s">
        <v>4078</v>
      </c>
      <c r="R1544" t="s">
        <v>4079</v>
      </c>
      <c r="T1544" t="s">
        <v>1296</v>
      </c>
    </row>
    <row r="1545" spans="1:20">
      <c r="A1545" t="s">
        <v>4077</v>
      </c>
      <c r="B1545" t="s">
        <v>1291</v>
      </c>
      <c r="C1545" t="s">
        <v>74</v>
      </c>
      <c r="D1545" s="39" t="s">
        <v>1418</v>
      </c>
      <c r="E1545" s="11">
        <f t="shared" si="98"/>
        <v>5</v>
      </c>
      <c r="F1545" s="4">
        <f t="shared" si="99"/>
        <v>2001</v>
      </c>
      <c r="G1545" t="s">
        <v>21</v>
      </c>
      <c r="H1545" s="4">
        <v>21.7</v>
      </c>
      <c r="I1545" s="4" t="s">
        <v>35</v>
      </c>
      <c r="J1545" s="4">
        <v>30.6</v>
      </c>
      <c r="K1545" s="4" t="s">
        <v>801</v>
      </c>
      <c r="L1545" s="4">
        <v>0</v>
      </c>
      <c r="M1545" s="4" t="s">
        <v>1709</v>
      </c>
      <c r="N1545" s="11" t="s">
        <v>4078</v>
      </c>
      <c r="R1545" t="s">
        <v>2569</v>
      </c>
      <c r="T1545" t="s">
        <v>1296</v>
      </c>
    </row>
    <row r="1546" spans="1:20">
      <c r="A1546" t="s">
        <v>4077</v>
      </c>
      <c r="B1546" t="s">
        <v>1291</v>
      </c>
      <c r="C1546" t="s">
        <v>74</v>
      </c>
      <c r="D1546" s="39" t="s">
        <v>2204</v>
      </c>
      <c r="E1546" s="11">
        <f t="shared" si="98"/>
        <v>7</v>
      </c>
      <c r="F1546" s="4">
        <f t="shared" si="99"/>
        <v>2001</v>
      </c>
      <c r="G1546" t="s">
        <v>21</v>
      </c>
      <c r="H1546" s="4">
        <v>21.8</v>
      </c>
      <c r="I1546" s="4" t="s">
        <v>35</v>
      </c>
      <c r="L1546" s="4">
        <v>0</v>
      </c>
      <c r="N1546" s="11" t="s">
        <v>4078</v>
      </c>
      <c r="R1546" t="s">
        <v>4080</v>
      </c>
      <c r="T1546" t="s">
        <v>1296</v>
      </c>
    </row>
    <row r="1547" spans="1:20">
      <c r="A1547" t="s">
        <v>4077</v>
      </c>
      <c r="B1547" t="s">
        <v>1291</v>
      </c>
      <c r="C1547" t="s">
        <v>74</v>
      </c>
      <c r="D1547" s="39" t="s">
        <v>1378</v>
      </c>
      <c r="E1547" s="11">
        <f t="shared" si="98"/>
        <v>5</v>
      </c>
      <c r="F1547" s="4">
        <f t="shared" si="99"/>
        <v>2002</v>
      </c>
      <c r="G1547" t="s">
        <v>21</v>
      </c>
      <c r="H1547" s="4">
        <v>22.7</v>
      </c>
      <c r="I1547" s="4" t="s">
        <v>35</v>
      </c>
      <c r="J1547" s="4">
        <v>29.5</v>
      </c>
      <c r="K1547" s="4" t="s">
        <v>2252</v>
      </c>
      <c r="L1547" s="4">
        <v>0</v>
      </c>
      <c r="M1547" s="4" t="s">
        <v>3285</v>
      </c>
      <c r="N1547" s="11" t="s">
        <v>4078</v>
      </c>
      <c r="R1547" t="s">
        <v>4081</v>
      </c>
      <c r="T1547" t="s">
        <v>1296</v>
      </c>
    </row>
    <row r="1548" spans="1:20">
      <c r="A1548" t="s">
        <v>4077</v>
      </c>
      <c r="B1548" t="s">
        <v>1291</v>
      </c>
      <c r="C1548" t="s">
        <v>74</v>
      </c>
      <c r="D1548" s="39" t="s">
        <v>1720</v>
      </c>
      <c r="E1548" s="11">
        <f t="shared" si="98"/>
        <v>5</v>
      </c>
      <c r="F1548" s="4">
        <f t="shared" si="99"/>
        <v>2004</v>
      </c>
      <c r="G1548" t="s">
        <v>21</v>
      </c>
      <c r="H1548" s="4">
        <v>24.7</v>
      </c>
      <c r="I1548" s="4" t="s">
        <v>35</v>
      </c>
      <c r="J1548" s="4">
        <v>32</v>
      </c>
      <c r="K1548" s="4" t="s">
        <v>2252</v>
      </c>
      <c r="L1548" s="4">
        <v>0</v>
      </c>
      <c r="M1548" s="4" t="s">
        <v>2218</v>
      </c>
      <c r="N1548" s="11" t="s">
        <v>4078</v>
      </c>
      <c r="R1548" t="s">
        <v>1309</v>
      </c>
      <c r="T1548" t="s">
        <v>1296</v>
      </c>
    </row>
    <row r="1549" spans="1:20">
      <c r="A1549" t="s">
        <v>4077</v>
      </c>
      <c r="B1549" t="s">
        <v>1291</v>
      </c>
      <c r="C1549" t="s">
        <v>74</v>
      </c>
      <c r="D1549" s="39" t="s">
        <v>1385</v>
      </c>
      <c r="E1549" s="11">
        <f t="shared" si="98"/>
        <v>5</v>
      </c>
      <c r="F1549" s="4">
        <f t="shared" si="99"/>
        <v>2008</v>
      </c>
      <c r="G1549" t="s">
        <v>21</v>
      </c>
      <c r="H1549" s="4">
        <v>28.7</v>
      </c>
      <c r="I1549" s="4" t="s">
        <v>35</v>
      </c>
      <c r="J1549" s="4">
        <v>32.6</v>
      </c>
      <c r="K1549" s="4" t="s">
        <v>256</v>
      </c>
      <c r="L1549" s="4">
        <v>0</v>
      </c>
      <c r="M1549" s="4" t="s">
        <v>4082</v>
      </c>
      <c r="N1549" s="11" t="s">
        <v>4078</v>
      </c>
      <c r="R1549" t="s">
        <v>4083</v>
      </c>
      <c r="T1549" t="s">
        <v>1296</v>
      </c>
    </row>
    <row r="1550" spans="1:20">
      <c r="A1550" t="s">
        <v>4077</v>
      </c>
      <c r="B1550" t="s">
        <v>1291</v>
      </c>
      <c r="C1550" t="s">
        <v>74</v>
      </c>
      <c r="D1550" s="39" t="s">
        <v>1535</v>
      </c>
      <c r="E1550" s="11">
        <f t="shared" si="98"/>
        <v>5</v>
      </c>
      <c r="F1550" s="4">
        <f t="shared" si="99"/>
        <v>2010</v>
      </c>
      <c r="G1550" t="s">
        <v>21</v>
      </c>
      <c r="H1550" s="4">
        <v>30.7</v>
      </c>
      <c r="I1550" s="4" t="s">
        <v>35</v>
      </c>
      <c r="J1550" s="4">
        <v>33</v>
      </c>
      <c r="K1550" s="4" t="s">
        <v>1246</v>
      </c>
      <c r="L1550" s="4">
        <v>0</v>
      </c>
      <c r="M1550" s="4" t="s">
        <v>4084</v>
      </c>
      <c r="N1550" s="11" t="s">
        <v>4078</v>
      </c>
      <c r="R1550" t="s">
        <v>4085</v>
      </c>
      <c r="T1550" t="s">
        <v>1296</v>
      </c>
    </row>
    <row r="1551" spans="1:20">
      <c r="A1551" t="s">
        <v>4077</v>
      </c>
      <c r="B1551" t="s">
        <v>1291</v>
      </c>
      <c r="C1551" t="s">
        <v>74</v>
      </c>
      <c r="D1551" s="39" t="s">
        <v>1342</v>
      </c>
      <c r="E1551" s="11">
        <f t="shared" si="98"/>
        <v>5</v>
      </c>
      <c r="F1551" s="4">
        <f t="shared" si="99"/>
        <v>2013</v>
      </c>
      <c r="G1551" t="s">
        <v>21</v>
      </c>
      <c r="H1551" s="4">
        <v>33.700000000000003</v>
      </c>
      <c r="I1551" s="4" t="s">
        <v>35</v>
      </c>
      <c r="J1551" s="4">
        <v>32.700000000000003</v>
      </c>
      <c r="K1551" s="4" t="s">
        <v>3315</v>
      </c>
      <c r="L1551" s="4">
        <v>0</v>
      </c>
      <c r="M1551" s="4" t="s">
        <v>2570</v>
      </c>
      <c r="N1551" s="11" t="s">
        <v>4078</v>
      </c>
      <c r="R1551" t="s">
        <v>4086</v>
      </c>
      <c r="T1551" t="s">
        <v>1296</v>
      </c>
    </row>
    <row r="1552" spans="1:20">
      <c r="A1552" t="s">
        <v>4087</v>
      </c>
      <c r="B1552" t="s">
        <v>1291</v>
      </c>
      <c r="C1552" t="s">
        <v>20</v>
      </c>
      <c r="D1552" s="39" t="s">
        <v>3452</v>
      </c>
      <c r="E1552" s="11">
        <f t="shared" si="98"/>
        <v>3</v>
      </c>
      <c r="F1552" s="4">
        <f t="shared" si="99"/>
        <v>1988</v>
      </c>
      <c r="G1552" t="s">
        <v>25</v>
      </c>
      <c r="H1552" s="4">
        <v>15.5</v>
      </c>
      <c r="I1552" s="4" t="s">
        <v>35</v>
      </c>
      <c r="J1552" s="4">
        <v>33.340000000000003</v>
      </c>
      <c r="K1552" s="4" t="s">
        <v>1292</v>
      </c>
      <c r="L1552" s="4">
        <v>0</v>
      </c>
      <c r="M1552" s="4" t="s">
        <v>4088</v>
      </c>
      <c r="R1552" t="s">
        <v>2304</v>
      </c>
      <c r="T1552" t="s">
        <v>1296</v>
      </c>
    </row>
    <row r="1553" spans="1:20">
      <c r="A1553" t="s">
        <v>4089</v>
      </c>
      <c r="B1553" t="s">
        <v>1291</v>
      </c>
      <c r="C1553" t="s">
        <v>20</v>
      </c>
      <c r="D1553" s="39" t="s">
        <v>3954</v>
      </c>
      <c r="E1553" s="11">
        <f t="shared" si="98"/>
        <v>6</v>
      </c>
      <c r="F1553" s="4">
        <f t="shared" si="99"/>
        <v>2001</v>
      </c>
      <c r="G1553" t="s">
        <v>21</v>
      </c>
      <c r="H1553" s="4">
        <v>6.8</v>
      </c>
      <c r="I1553" s="4" t="s">
        <v>35</v>
      </c>
      <c r="J1553" s="4">
        <v>21.2</v>
      </c>
      <c r="K1553" s="4">
        <v>11.6</v>
      </c>
      <c r="L1553" s="4">
        <v>6.3</v>
      </c>
      <c r="N1553" s="11" t="s">
        <v>4090</v>
      </c>
      <c r="R1553" t="s">
        <v>4091</v>
      </c>
      <c r="T1553" t="s">
        <v>1296</v>
      </c>
    </row>
    <row r="1554" spans="1:20">
      <c r="A1554" t="s">
        <v>4089</v>
      </c>
      <c r="B1554" t="s">
        <v>1291</v>
      </c>
      <c r="C1554" t="s">
        <v>74</v>
      </c>
      <c r="D1554" s="39" t="s">
        <v>1378</v>
      </c>
      <c r="E1554" s="11">
        <f t="shared" si="98"/>
        <v>5</v>
      </c>
      <c r="F1554" s="4">
        <f t="shared" si="99"/>
        <v>2002</v>
      </c>
      <c r="G1554" t="s">
        <v>21</v>
      </c>
      <c r="H1554" s="4">
        <v>7.7</v>
      </c>
      <c r="I1554" s="4" t="s">
        <v>35</v>
      </c>
      <c r="J1554" s="4">
        <v>21.8</v>
      </c>
      <c r="K1554" s="4">
        <v>11.6</v>
      </c>
      <c r="L1554" s="4">
        <v>6.3</v>
      </c>
      <c r="M1554" s="4" t="s">
        <v>2156</v>
      </c>
      <c r="N1554" s="11" t="s">
        <v>4090</v>
      </c>
      <c r="R1554" t="s">
        <v>4092</v>
      </c>
      <c r="T1554" t="s">
        <v>1296</v>
      </c>
    </row>
    <row r="1555" spans="1:20">
      <c r="A1555" t="s">
        <v>4089</v>
      </c>
      <c r="B1555" t="s">
        <v>1291</v>
      </c>
      <c r="C1555" t="s">
        <v>74</v>
      </c>
      <c r="D1555" s="39" t="s">
        <v>1335</v>
      </c>
      <c r="E1555" s="11">
        <f t="shared" ref="E1555:E1618" si="101">MONTH(D1555)</f>
        <v>5</v>
      </c>
      <c r="F1555" s="4">
        <f t="shared" ref="F1555:F1618" si="102">YEAR(D1555)</f>
        <v>2004</v>
      </c>
      <c r="G1555" t="s">
        <v>21</v>
      </c>
      <c r="H1555" s="4">
        <v>9.6999999999999993</v>
      </c>
      <c r="I1555" s="4" t="s">
        <v>35</v>
      </c>
      <c r="J1555" s="4">
        <v>21.9</v>
      </c>
      <c r="K1555" s="4">
        <v>11.5</v>
      </c>
      <c r="L1555" s="4">
        <v>6.5</v>
      </c>
      <c r="M1555" s="4" t="s">
        <v>3274</v>
      </c>
      <c r="N1555" s="11" t="s">
        <v>4090</v>
      </c>
      <c r="R1555" t="s">
        <v>4093</v>
      </c>
      <c r="T1555" t="s">
        <v>1296</v>
      </c>
    </row>
    <row r="1556" spans="1:20">
      <c r="A1556" t="s">
        <v>4089</v>
      </c>
      <c r="B1556" t="s">
        <v>1291</v>
      </c>
      <c r="C1556" t="s">
        <v>74</v>
      </c>
      <c r="D1556" s="39" t="s">
        <v>2126</v>
      </c>
      <c r="E1556" s="11">
        <f t="shared" si="101"/>
        <v>5</v>
      </c>
      <c r="F1556" s="4">
        <f t="shared" si="102"/>
        <v>2008</v>
      </c>
      <c r="G1556" t="s">
        <v>21</v>
      </c>
      <c r="H1556" s="4">
        <v>13.7</v>
      </c>
      <c r="I1556" s="4" t="s">
        <v>35</v>
      </c>
      <c r="J1556" s="4">
        <v>23.5</v>
      </c>
      <c r="K1556" s="4">
        <v>13</v>
      </c>
      <c r="L1556" s="4">
        <v>6.7</v>
      </c>
      <c r="M1556" s="4" t="s">
        <v>1745</v>
      </c>
      <c r="N1556" s="11" t="s">
        <v>4090</v>
      </c>
      <c r="R1556" t="s">
        <v>4094</v>
      </c>
      <c r="T1556" t="s">
        <v>1296</v>
      </c>
    </row>
    <row r="1557" spans="1:20">
      <c r="A1557" t="s">
        <v>4089</v>
      </c>
      <c r="B1557" t="s">
        <v>1291</v>
      </c>
      <c r="C1557" t="s">
        <v>74</v>
      </c>
      <c r="D1557" s="39" t="s">
        <v>1396</v>
      </c>
      <c r="E1557" s="11">
        <f t="shared" si="101"/>
        <v>5</v>
      </c>
      <c r="F1557" s="4">
        <f t="shared" si="102"/>
        <v>2011</v>
      </c>
      <c r="G1557" t="s">
        <v>21</v>
      </c>
      <c r="H1557" s="4">
        <v>16.7</v>
      </c>
      <c r="I1557" s="4" t="s">
        <v>35</v>
      </c>
      <c r="J1557" s="4">
        <v>24.7</v>
      </c>
      <c r="K1557" s="4">
        <v>13.2</v>
      </c>
      <c r="L1557" s="4">
        <v>7.1</v>
      </c>
      <c r="M1557" s="4" t="s">
        <v>1969</v>
      </c>
      <c r="N1557" s="11" t="s">
        <v>4090</v>
      </c>
      <c r="R1557" t="s">
        <v>4095</v>
      </c>
      <c r="T1557" t="s">
        <v>1296</v>
      </c>
    </row>
    <row r="1558" spans="1:20">
      <c r="A1558" t="s">
        <v>4089</v>
      </c>
      <c r="B1558" t="s">
        <v>1291</v>
      </c>
      <c r="C1558" t="s">
        <v>74</v>
      </c>
      <c r="D1558" s="39" t="s">
        <v>1342</v>
      </c>
      <c r="E1558" s="11">
        <f t="shared" si="101"/>
        <v>5</v>
      </c>
      <c r="F1558" s="4">
        <f t="shared" si="102"/>
        <v>2013</v>
      </c>
      <c r="G1558" t="s">
        <v>21</v>
      </c>
      <c r="H1558" s="4">
        <v>18.7</v>
      </c>
      <c r="I1558" s="4" t="s">
        <v>35</v>
      </c>
      <c r="J1558" s="4">
        <v>25.4</v>
      </c>
      <c r="K1558" s="4">
        <v>13.8</v>
      </c>
      <c r="L1558" s="4">
        <v>7.1</v>
      </c>
      <c r="M1558" s="4" t="s">
        <v>1591</v>
      </c>
      <c r="N1558" s="11" t="s">
        <v>4090</v>
      </c>
      <c r="R1558" t="s">
        <v>4096</v>
      </c>
      <c r="T1558" t="s">
        <v>1296</v>
      </c>
    </row>
    <row r="1559" spans="1:20">
      <c r="A1559" t="s">
        <v>4089</v>
      </c>
      <c r="B1559" t="s">
        <v>1291</v>
      </c>
      <c r="C1559" t="s">
        <v>74</v>
      </c>
      <c r="D1559" s="39" t="s">
        <v>1435</v>
      </c>
      <c r="E1559" s="11">
        <f t="shared" si="101"/>
        <v>5</v>
      </c>
      <c r="F1559" s="4">
        <f t="shared" si="102"/>
        <v>2015</v>
      </c>
      <c r="G1559" t="s">
        <v>21</v>
      </c>
      <c r="H1559" s="4">
        <v>20.7</v>
      </c>
      <c r="I1559" s="4" t="s">
        <v>35</v>
      </c>
      <c r="J1559" s="4">
        <v>25.1</v>
      </c>
      <c r="K1559" s="4">
        <v>14.5</v>
      </c>
      <c r="L1559" s="4">
        <v>7</v>
      </c>
      <c r="M1559" s="4" t="s">
        <v>3788</v>
      </c>
      <c r="N1559" s="11" t="s">
        <v>4090</v>
      </c>
      <c r="R1559" t="s">
        <v>4097</v>
      </c>
      <c r="T1559" t="s">
        <v>1296</v>
      </c>
    </row>
    <row r="1560" spans="1:20">
      <c r="A1560" t="s">
        <v>4089</v>
      </c>
      <c r="B1560" t="s">
        <v>1291</v>
      </c>
      <c r="C1560" t="s">
        <v>74</v>
      </c>
      <c r="D1560" s="39" t="s">
        <v>1352</v>
      </c>
      <c r="E1560" s="11">
        <f t="shared" si="101"/>
        <v>5</v>
      </c>
      <c r="F1560" s="4">
        <f t="shared" si="102"/>
        <v>2017</v>
      </c>
      <c r="G1560" t="s">
        <v>21</v>
      </c>
      <c r="H1560" s="4">
        <v>22.7</v>
      </c>
      <c r="I1560" s="4" t="s">
        <v>35</v>
      </c>
      <c r="J1560" s="4">
        <v>25.4</v>
      </c>
      <c r="K1560" s="4">
        <v>14.2</v>
      </c>
      <c r="L1560" s="4">
        <v>7.2</v>
      </c>
      <c r="M1560" s="4" t="s">
        <v>2077</v>
      </c>
      <c r="N1560" s="11" t="s">
        <v>4090</v>
      </c>
      <c r="R1560" t="s">
        <v>4098</v>
      </c>
      <c r="T1560" t="s">
        <v>1296</v>
      </c>
    </row>
    <row r="1561" spans="1:20">
      <c r="A1561" t="s">
        <v>4099</v>
      </c>
      <c r="B1561" t="s">
        <v>1291</v>
      </c>
      <c r="C1561" t="s">
        <v>20</v>
      </c>
      <c r="D1561" s="39" t="s">
        <v>1749</v>
      </c>
      <c r="E1561" s="11">
        <f t="shared" si="101"/>
        <v>5</v>
      </c>
      <c r="F1561" s="4">
        <f t="shared" si="102"/>
        <v>2002</v>
      </c>
      <c r="G1561" t="s">
        <v>25</v>
      </c>
      <c r="H1561" s="4">
        <v>12.7</v>
      </c>
      <c r="I1561" s="4" t="s">
        <v>35</v>
      </c>
      <c r="J1561" s="4">
        <v>29.5</v>
      </c>
      <c r="K1561" s="4" t="s">
        <v>690</v>
      </c>
      <c r="L1561" s="4">
        <v>0</v>
      </c>
      <c r="M1561" s="4" t="s">
        <v>2150</v>
      </c>
      <c r="N1561" s="11" t="s">
        <v>4100</v>
      </c>
      <c r="R1561" t="s">
        <v>4101</v>
      </c>
      <c r="T1561" t="s">
        <v>1296</v>
      </c>
    </row>
    <row r="1562" spans="1:20">
      <c r="A1562" t="s">
        <v>4099</v>
      </c>
      <c r="B1562" t="s">
        <v>1291</v>
      </c>
      <c r="C1562" t="s">
        <v>74</v>
      </c>
      <c r="D1562" s="39" t="s">
        <v>1310</v>
      </c>
      <c r="E1562" s="11">
        <f t="shared" si="101"/>
        <v>5</v>
      </c>
      <c r="F1562" s="4">
        <f t="shared" si="102"/>
        <v>2005</v>
      </c>
      <c r="G1562" t="s">
        <v>25</v>
      </c>
      <c r="H1562" s="4">
        <v>15.7</v>
      </c>
      <c r="I1562" s="4" t="s">
        <v>35</v>
      </c>
      <c r="J1562" s="4">
        <v>29.5</v>
      </c>
      <c r="K1562" s="4" t="s">
        <v>142</v>
      </c>
      <c r="L1562" s="4">
        <v>0</v>
      </c>
      <c r="M1562" s="4" t="s">
        <v>4102</v>
      </c>
      <c r="N1562" s="11" t="s">
        <v>4100</v>
      </c>
      <c r="R1562" t="s">
        <v>4103</v>
      </c>
      <c r="T1562" t="s">
        <v>1296</v>
      </c>
    </row>
    <row r="1563" spans="1:20">
      <c r="A1563" t="s">
        <v>4099</v>
      </c>
      <c r="B1563" t="s">
        <v>1291</v>
      </c>
      <c r="C1563" t="s">
        <v>74</v>
      </c>
      <c r="D1563" s="39" t="s">
        <v>1429</v>
      </c>
      <c r="E1563" s="11">
        <f t="shared" si="101"/>
        <v>3</v>
      </c>
      <c r="F1563" s="4">
        <f t="shared" si="102"/>
        <v>2008</v>
      </c>
      <c r="G1563" t="s">
        <v>25</v>
      </c>
      <c r="H1563" s="4">
        <v>18.5</v>
      </c>
      <c r="I1563" s="4" t="s">
        <v>35</v>
      </c>
      <c r="J1563" s="4">
        <v>30.5</v>
      </c>
      <c r="K1563" s="4" t="s">
        <v>1061</v>
      </c>
      <c r="L1563" s="4">
        <v>0</v>
      </c>
      <c r="M1563" s="4" t="s">
        <v>3570</v>
      </c>
      <c r="N1563" s="11" t="s">
        <v>4100</v>
      </c>
      <c r="R1563" t="s">
        <v>4104</v>
      </c>
      <c r="T1563" t="s">
        <v>1296</v>
      </c>
    </row>
    <row r="1564" spans="1:20">
      <c r="A1564" t="s">
        <v>4099</v>
      </c>
      <c r="B1564" t="s">
        <v>1291</v>
      </c>
      <c r="C1564" t="s">
        <v>74</v>
      </c>
      <c r="D1564" s="39" t="s">
        <v>1388</v>
      </c>
      <c r="E1564" s="11">
        <f t="shared" si="101"/>
        <v>5</v>
      </c>
      <c r="F1564" s="4">
        <f t="shared" si="102"/>
        <v>2009</v>
      </c>
      <c r="G1564" t="s">
        <v>25</v>
      </c>
      <c r="H1564" s="4">
        <v>19.7</v>
      </c>
      <c r="I1564" s="4" t="s">
        <v>35</v>
      </c>
      <c r="J1564" s="4">
        <v>31</v>
      </c>
      <c r="K1564" s="4" t="s">
        <v>854</v>
      </c>
      <c r="L1564" s="4">
        <v>0</v>
      </c>
      <c r="N1564" s="11" t="s">
        <v>4100</v>
      </c>
      <c r="R1564" t="s">
        <v>4105</v>
      </c>
      <c r="T1564" t="s">
        <v>1296</v>
      </c>
    </row>
    <row r="1565" spans="1:20">
      <c r="A1565" t="s">
        <v>4106</v>
      </c>
      <c r="B1565" t="s">
        <v>1291</v>
      </c>
      <c r="C1565" t="s">
        <v>20</v>
      </c>
      <c r="D1565" s="39" t="s">
        <v>3452</v>
      </c>
      <c r="E1565" s="11">
        <f t="shared" si="101"/>
        <v>3</v>
      </c>
      <c r="F1565" s="4">
        <f t="shared" si="102"/>
        <v>1988</v>
      </c>
      <c r="G1565" t="s">
        <v>25</v>
      </c>
      <c r="H1565" s="4">
        <v>10.5</v>
      </c>
      <c r="I1565" s="4" t="s">
        <v>35</v>
      </c>
      <c r="J1565" s="4">
        <v>26.67</v>
      </c>
      <c r="K1565" s="4" t="s">
        <v>435</v>
      </c>
      <c r="L1565" s="4">
        <v>0</v>
      </c>
      <c r="M1565" s="4" t="s">
        <v>1833</v>
      </c>
      <c r="R1565" t="s">
        <v>2317</v>
      </c>
      <c r="T1565" t="s">
        <v>1296</v>
      </c>
    </row>
    <row r="1566" spans="1:20">
      <c r="A1566" t="s">
        <v>4106</v>
      </c>
      <c r="B1566" t="s">
        <v>1291</v>
      </c>
      <c r="C1566" t="s">
        <v>74</v>
      </c>
      <c r="D1566" s="39" t="s">
        <v>1501</v>
      </c>
      <c r="E1566" s="11">
        <f t="shared" si="101"/>
        <v>3</v>
      </c>
      <c r="F1566" s="4">
        <f t="shared" si="102"/>
        <v>1990</v>
      </c>
      <c r="G1566" t="s">
        <v>25</v>
      </c>
      <c r="H1566" s="4">
        <v>12.5</v>
      </c>
      <c r="I1566" s="4" t="s">
        <v>35</v>
      </c>
      <c r="J1566" s="4">
        <v>30.16</v>
      </c>
      <c r="K1566" s="4" t="s">
        <v>3561</v>
      </c>
      <c r="L1566" s="4">
        <v>0</v>
      </c>
      <c r="M1566" s="4" t="s">
        <v>3880</v>
      </c>
      <c r="T1566" t="s">
        <v>1296</v>
      </c>
    </row>
    <row r="1567" spans="1:20">
      <c r="A1567" t="s">
        <v>4106</v>
      </c>
      <c r="B1567" t="s">
        <v>1291</v>
      </c>
      <c r="C1567" t="s">
        <v>74</v>
      </c>
      <c r="D1567" s="39" t="s">
        <v>2309</v>
      </c>
      <c r="E1567" s="11">
        <f t="shared" si="101"/>
        <v>3</v>
      </c>
      <c r="F1567" s="4">
        <f t="shared" si="102"/>
        <v>1992</v>
      </c>
      <c r="G1567" t="s">
        <v>25</v>
      </c>
      <c r="H1567" s="4">
        <v>14.5</v>
      </c>
      <c r="I1567" s="4" t="s">
        <v>35</v>
      </c>
      <c r="J1567" s="4">
        <v>36.83</v>
      </c>
      <c r="K1567" s="4" t="s">
        <v>3331</v>
      </c>
      <c r="L1567" s="4">
        <v>0</v>
      </c>
      <c r="M1567" s="4" t="s">
        <v>4107</v>
      </c>
      <c r="T1567" t="s">
        <v>1296</v>
      </c>
    </row>
    <row r="1568" spans="1:20">
      <c r="A1568" t="s">
        <v>4108</v>
      </c>
      <c r="B1568" t="s">
        <v>1291</v>
      </c>
      <c r="C1568" t="s">
        <v>20</v>
      </c>
      <c r="D1568" s="39" t="s">
        <v>1647</v>
      </c>
      <c r="E1568" s="11">
        <f t="shared" si="101"/>
        <v>3</v>
      </c>
      <c r="F1568" s="4">
        <f t="shared" si="102"/>
        <v>2000</v>
      </c>
      <c r="G1568" t="s">
        <v>21</v>
      </c>
      <c r="H1568" s="4">
        <v>13.5</v>
      </c>
      <c r="I1568" s="4" t="s">
        <v>35</v>
      </c>
      <c r="J1568" s="4">
        <v>27.2</v>
      </c>
      <c r="K1568" s="4" t="s">
        <v>127</v>
      </c>
      <c r="L1568" s="4">
        <v>0</v>
      </c>
      <c r="M1568" s="4" t="s">
        <v>1323</v>
      </c>
      <c r="R1568" t="s">
        <v>3248</v>
      </c>
      <c r="T1568" t="s">
        <v>1296</v>
      </c>
    </row>
    <row r="1569" spans="1:20">
      <c r="A1569" t="s">
        <v>4109</v>
      </c>
      <c r="B1569" t="s">
        <v>1291</v>
      </c>
      <c r="C1569" t="s">
        <v>20</v>
      </c>
      <c r="D1569" s="39" t="s">
        <v>1749</v>
      </c>
      <c r="E1569" s="11">
        <f t="shared" si="101"/>
        <v>5</v>
      </c>
      <c r="F1569" s="4">
        <f t="shared" si="102"/>
        <v>2002</v>
      </c>
      <c r="G1569" t="s">
        <v>25</v>
      </c>
      <c r="H1569" s="4">
        <v>7.7</v>
      </c>
      <c r="I1569" s="4" t="str">
        <f t="shared" ref="I1569:I1579" si="103">IF(ISBLANK(H1569), "", "k")</f>
        <v>k</v>
      </c>
      <c r="J1569" s="4">
        <v>23</v>
      </c>
      <c r="K1569" s="4" t="s">
        <v>836</v>
      </c>
      <c r="L1569" s="4">
        <v>0</v>
      </c>
      <c r="M1569" s="4" t="s">
        <v>2493</v>
      </c>
      <c r="N1569" s="11" t="s">
        <v>4110</v>
      </c>
      <c r="O1569" t="s">
        <v>4111</v>
      </c>
      <c r="R1569" t="s">
        <v>4112</v>
      </c>
      <c r="T1569" t="s">
        <v>1296</v>
      </c>
    </row>
    <row r="1570" spans="1:20">
      <c r="A1570" t="s">
        <v>4109</v>
      </c>
      <c r="B1570" t="s">
        <v>1291</v>
      </c>
      <c r="C1570" t="s">
        <v>74</v>
      </c>
      <c r="D1570" s="39" t="s">
        <v>1380</v>
      </c>
      <c r="E1570" s="11">
        <f t="shared" si="101"/>
        <v>5</v>
      </c>
      <c r="F1570" s="4">
        <f t="shared" si="102"/>
        <v>2004</v>
      </c>
      <c r="G1570" t="s">
        <v>25</v>
      </c>
      <c r="H1570" s="4">
        <v>9.6999999999999993</v>
      </c>
      <c r="I1570" s="4" t="str">
        <f t="shared" si="103"/>
        <v>k</v>
      </c>
      <c r="J1570" s="4">
        <v>23.9</v>
      </c>
      <c r="K1570" s="4" t="s">
        <v>1875</v>
      </c>
      <c r="L1570" s="4">
        <v>0</v>
      </c>
      <c r="M1570" s="4" t="s">
        <v>4113</v>
      </c>
      <c r="N1570" s="11" t="s">
        <v>4110</v>
      </c>
      <c r="O1570" t="s">
        <v>4111</v>
      </c>
      <c r="R1570" t="s">
        <v>4114</v>
      </c>
      <c r="T1570" t="s">
        <v>1296</v>
      </c>
    </row>
    <row r="1571" spans="1:20">
      <c r="A1571" t="s">
        <v>4109</v>
      </c>
      <c r="B1571" t="s">
        <v>1291</v>
      </c>
      <c r="C1571" t="s">
        <v>74</v>
      </c>
      <c r="D1571" s="39" t="s">
        <v>44</v>
      </c>
      <c r="E1571" s="11">
        <f t="shared" si="101"/>
        <v>5</v>
      </c>
      <c r="F1571" s="4">
        <f t="shared" si="102"/>
        <v>2005</v>
      </c>
      <c r="G1571" t="s">
        <v>25</v>
      </c>
      <c r="H1571" s="4">
        <v>10.7</v>
      </c>
      <c r="I1571" s="4" t="str">
        <f t="shared" si="103"/>
        <v>k</v>
      </c>
      <c r="J1571" s="4">
        <v>24</v>
      </c>
      <c r="K1571" s="4" t="s">
        <v>190</v>
      </c>
      <c r="L1571" s="4">
        <v>0</v>
      </c>
      <c r="M1571" s="4" t="s">
        <v>2041</v>
      </c>
      <c r="N1571" s="11" t="s">
        <v>4110</v>
      </c>
      <c r="O1571" t="s">
        <v>4111</v>
      </c>
      <c r="R1571" t="s">
        <v>4115</v>
      </c>
      <c r="T1571" t="s">
        <v>1296</v>
      </c>
    </row>
    <row r="1572" spans="1:20">
      <c r="A1572" t="s">
        <v>4109</v>
      </c>
      <c r="B1572" t="s">
        <v>1291</v>
      </c>
      <c r="C1572" t="s">
        <v>74</v>
      </c>
      <c r="D1572" s="39" t="s">
        <v>2126</v>
      </c>
      <c r="E1572" s="11">
        <f t="shared" si="101"/>
        <v>5</v>
      </c>
      <c r="F1572" s="4">
        <f t="shared" si="102"/>
        <v>2008</v>
      </c>
      <c r="G1572" t="s">
        <v>25</v>
      </c>
      <c r="H1572" s="4">
        <v>13.7</v>
      </c>
      <c r="I1572" s="4" t="str">
        <f t="shared" si="103"/>
        <v>k</v>
      </c>
      <c r="J1572" s="4">
        <v>25.6</v>
      </c>
      <c r="K1572" s="4" t="s">
        <v>508</v>
      </c>
      <c r="L1572" s="4">
        <v>0</v>
      </c>
      <c r="M1572" s="4" t="s">
        <v>3168</v>
      </c>
      <c r="N1572" s="11" t="s">
        <v>4110</v>
      </c>
      <c r="O1572" t="s">
        <v>4111</v>
      </c>
      <c r="R1572" t="s">
        <v>4116</v>
      </c>
      <c r="T1572" t="s">
        <v>1296</v>
      </c>
    </row>
    <row r="1573" spans="1:20">
      <c r="A1573" t="s">
        <v>4109</v>
      </c>
      <c r="B1573" t="s">
        <v>1291</v>
      </c>
      <c r="C1573" t="s">
        <v>74</v>
      </c>
      <c r="D1573" s="39" t="s">
        <v>1531</v>
      </c>
      <c r="E1573" s="11">
        <f t="shared" si="101"/>
        <v>5</v>
      </c>
      <c r="F1573" s="4">
        <f t="shared" si="102"/>
        <v>2013</v>
      </c>
      <c r="G1573" t="s">
        <v>25</v>
      </c>
      <c r="H1573" s="4">
        <v>18.7</v>
      </c>
      <c r="I1573" s="4" t="str">
        <f t="shared" si="103"/>
        <v>k</v>
      </c>
      <c r="J1573" s="4">
        <v>28.2</v>
      </c>
      <c r="K1573" s="4" t="s">
        <v>1282</v>
      </c>
      <c r="L1573" s="4">
        <v>0</v>
      </c>
      <c r="M1573" s="4" t="s">
        <v>1790</v>
      </c>
      <c r="N1573" s="11" t="s">
        <v>4110</v>
      </c>
      <c r="O1573" t="s">
        <v>4111</v>
      </c>
      <c r="R1573" t="s">
        <v>4117</v>
      </c>
      <c r="T1573" t="s">
        <v>1296</v>
      </c>
    </row>
    <row r="1574" spans="1:20">
      <c r="A1574" t="s">
        <v>4109</v>
      </c>
      <c r="B1574" t="s">
        <v>1291</v>
      </c>
      <c r="C1574" t="s">
        <v>74</v>
      </c>
      <c r="D1574" s="39" t="s">
        <v>1435</v>
      </c>
      <c r="E1574" s="11">
        <f t="shared" si="101"/>
        <v>5</v>
      </c>
      <c r="F1574" s="4">
        <f t="shared" si="102"/>
        <v>2015</v>
      </c>
      <c r="G1574" t="s">
        <v>25</v>
      </c>
      <c r="H1574" s="4">
        <v>20.7</v>
      </c>
      <c r="I1574" s="4" t="str">
        <f t="shared" si="103"/>
        <v>k</v>
      </c>
      <c r="J1574" s="4">
        <v>31.1</v>
      </c>
      <c r="K1574" s="4" t="s">
        <v>949</v>
      </c>
      <c r="L1574" s="4">
        <v>0</v>
      </c>
      <c r="M1574" s="4" t="s">
        <v>3876</v>
      </c>
      <c r="N1574" s="11" t="s">
        <v>4110</v>
      </c>
      <c r="O1574" t="s">
        <v>4111</v>
      </c>
      <c r="R1574" t="s">
        <v>1953</v>
      </c>
      <c r="T1574" t="s">
        <v>1296</v>
      </c>
    </row>
    <row r="1575" spans="1:20">
      <c r="A1575" t="s">
        <v>4109</v>
      </c>
      <c r="B1575" t="s">
        <v>1291</v>
      </c>
      <c r="C1575" t="s">
        <v>74</v>
      </c>
      <c r="D1575" s="39" t="s">
        <v>1568</v>
      </c>
      <c r="E1575" s="11">
        <f t="shared" si="101"/>
        <v>5</v>
      </c>
      <c r="F1575" s="4">
        <f t="shared" si="102"/>
        <v>2016</v>
      </c>
      <c r="G1575" t="s">
        <v>25</v>
      </c>
      <c r="H1575" s="4">
        <v>21.7</v>
      </c>
      <c r="I1575" s="4" t="str">
        <f t="shared" si="103"/>
        <v>k</v>
      </c>
      <c r="J1575" s="4">
        <v>33.5</v>
      </c>
      <c r="K1575" s="4" t="s">
        <v>1121</v>
      </c>
      <c r="L1575" s="4">
        <v>0</v>
      </c>
      <c r="M1575" s="4" t="s">
        <v>3908</v>
      </c>
      <c r="N1575" s="11" t="s">
        <v>4110</v>
      </c>
      <c r="O1575" t="s">
        <v>4111</v>
      </c>
      <c r="Q1575">
        <v>3</v>
      </c>
      <c r="R1575" t="s">
        <v>4118</v>
      </c>
      <c r="T1575" t="s">
        <v>1296</v>
      </c>
    </row>
    <row r="1576" spans="1:20">
      <c r="A1576" t="s">
        <v>4109</v>
      </c>
      <c r="B1576" t="s">
        <v>1291</v>
      </c>
      <c r="C1576" t="s">
        <v>74</v>
      </c>
      <c r="D1576" s="39" t="s">
        <v>1352</v>
      </c>
      <c r="E1576" s="11">
        <f t="shared" si="101"/>
        <v>5</v>
      </c>
      <c r="F1576" s="4">
        <f t="shared" si="102"/>
        <v>2017</v>
      </c>
      <c r="G1576" t="s">
        <v>25</v>
      </c>
      <c r="H1576" s="4">
        <v>22.7</v>
      </c>
      <c r="I1576" s="4" t="str">
        <f t="shared" si="103"/>
        <v>k</v>
      </c>
      <c r="J1576" s="4">
        <v>32.9</v>
      </c>
      <c r="K1576" s="4" t="s">
        <v>3315</v>
      </c>
      <c r="L1576" s="4">
        <v>0</v>
      </c>
      <c r="M1576" s="4" t="s">
        <v>4119</v>
      </c>
      <c r="N1576" s="11" t="s">
        <v>4110</v>
      </c>
      <c r="O1576" t="s">
        <v>4111</v>
      </c>
      <c r="R1576" t="s">
        <v>4120</v>
      </c>
      <c r="T1576" t="s">
        <v>1296</v>
      </c>
    </row>
    <row r="1577" spans="1:20">
      <c r="A1577" t="s">
        <v>4121</v>
      </c>
      <c r="B1577" t="s">
        <v>1291</v>
      </c>
      <c r="C1577" t="s">
        <v>20</v>
      </c>
      <c r="D1577" s="39" t="s">
        <v>1582</v>
      </c>
      <c r="E1577" s="11">
        <f t="shared" si="101"/>
        <v>5</v>
      </c>
      <c r="F1577" s="4">
        <f t="shared" si="102"/>
        <v>2019</v>
      </c>
      <c r="G1577" t="s">
        <v>21</v>
      </c>
      <c r="I1577" s="4" t="str">
        <f t="shared" si="103"/>
        <v/>
      </c>
      <c r="J1577" s="4">
        <v>25.6</v>
      </c>
      <c r="K1577" s="4" t="s">
        <v>1140</v>
      </c>
      <c r="L1577" s="4">
        <v>0</v>
      </c>
      <c r="M1577" s="4" t="s">
        <v>3168</v>
      </c>
      <c r="N1577" s="11" t="s">
        <v>4122</v>
      </c>
      <c r="Q1577" t="s">
        <v>4123</v>
      </c>
      <c r="R1577" t="s">
        <v>4124</v>
      </c>
      <c r="T1577" t="s">
        <v>1296</v>
      </c>
    </row>
    <row r="1578" spans="1:20">
      <c r="A1578" t="s">
        <v>4121</v>
      </c>
      <c r="B1578" s="4" t="s">
        <v>1291</v>
      </c>
      <c r="C1578" s="4" t="s">
        <v>74</v>
      </c>
      <c r="D1578" s="39" t="s">
        <v>1470</v>
      </c>
      <c r="E1578" s="11">
        <f t="shared" si="101"/>
        <v>4</v>
      </c>
      <c r="F1578" s="4">
        <f t="shared" si="102"/>
        <v>2026</v>
      </c>
      <c r="G1578" s="4" t="s">
        <v>21</v>
      </c>
      <c r="I1578" s="4" t="str">
        <f t="shared" si="103"/>
        <v/>
      </c>
      <c r="J1578" s="4">
        <v>27.7</v>
      </c>
      <c r="K1578" s="4">
        <v>37.1</v>
      </c>
      <c r="L1578" s="4">
        <v>0</v>
      </c>
      <c r="M1578" s="4">
        <v>770</v>
      </c>
      <c r="N1578" s="11" t="s">
        <v>4122</v>
      </c>
      <c r="R1578" s="4" t="s">
        <v>4125</v>
      </c>
    </row>
    <row r="1579" spans="1:20">
      <c r="A1579" t="s">
        <v>4126</v>
      </c>
      <c r="B1579" t="s">
        <v>1291</v>
      </c>
      <c r="C1579" t="s">
        <v>20</v>
      </c>
      <c r="D1579" s="39" t="s">
        <v>1412</v>
      </c>
      <c r="E1579" s="11">
        <f t="shared" si="101"/>
        <v>5</v>
      </c>
      <c r="F1579" s="4">
        <f t="shared" si="102"/>
        <v>2019</v>
      </c>
      <c r="G1579" t="s">
        <v>21</v>
      </c>
      <c r="I1579" s="4" t="str">
        <f t="shared" si="103"/>
        <v/>
      </c>
      <c r="J1579" s="4">
        <v>26.5</v>
      </c>
      <c r="K1579" s="4" t="s">
        <v>729</v>
      </c>
      <c r="L1579" s="4">
        <v>0</v>
      </c>
      <c r="M1579" s="4" t="s">
        <v>1776</v>
      </c>
      <c r="N1579" s="11" t="s">
        <v>4127</v>
      </c>
      <c r="R1579" t="s">
        <v>4128</v>
      </c>
      <c r="T1579" t="s">
        <v>1296</v>
      </c>
    </row>
    <row r="1580" spans="1:20">
      <c r="A1580" t="s">
        <v>39</v>
      </c>
      <c r="B1580" t="s">
        <v>1291</v>
      </c>
      <c r="C1580" t="s">
        <v>20</v>
      </c>
      <c r="D1580" s="39" t="s">
        <v>1606</v>
      </c>
      <c r="E1580" s="11">
        <f t="shared" si="101"/>
        <v>3</v>
      </c>
      <c r="F1580" s="4">
        <f t="shared" si="102"/>
        <v>1982</v>
      </c>
      <c r="G1580" t="s">
        <v>25</v>
      </c>
      <c r="H1580" s="4">
        <v>13.5</v>
      </c>
      <c r="I1580" s="4" t="s">
        <v>35</v>
      </c>
      <c r="J1580" s="4">
        <v>30.8</v>
      </c>
      <c r="K1580" s="4" t="s">
        <v>2589</v>
      </c>
      <c r="L1580" s="4">
        <v>0</v>
      </c>
      <c r="M1580" s="4" t="s">
        <v>4129</v>
      </c>
      <c r="R1580" t="s">
        <v>1813</v>
      </c>
      <c r="T1580" t="s">
        <v>1296</v>
      </c>
    </row>
    <row r="1581" spans="1:20">
      <c r="A1581" t="s">
        <v>39</v>
      </c>
      <c r="B1581" t="s">
        <v>1291</v>
      </c>
      <c r="C1581" t="s">
        <v>74</v>
      </c>
      <c r="D1581" s="39" t="s">
        <v>1494</v>
      </c>
      <c r="E1581" s="11">
        <f t="shared" si="101"/>
        <v>3</v>
      </c>
      <c r="F1581" s="4">
        <f t="shared" si="102"/>
        <v>1986</v>
      </c>
      <c r="G1581" t="s">
        <v>25</v>
      </c>
      <c r="H1581" s="4">
        <v>17.5</v>
      </c>
      <c r="I1581" s="4" t="s">
        <v>35</v>
      </c>
      <c r="J1581" s="4">
        <v>39.369999999999997</v>
      </c>
      <c r="K1581" s="4" t="s">
        <v>1502</v>
      </c>
      <c r="L1581" s="4">
        <v>0</v>
      </c>
      <c r="M1581" s="4" t="s">
        <v>4130</v>
      </c>
      <c r="T1581" t="s">
        <v>1296</v>
      </c>
    </row>
    <row r="1582" spans="1:20">
      <c r="A1582" t="s">
        <v>889</v>
      </c>
      <c r="B1582" t="s">
        <v>1291</v>
      </c>
      <c r="C1582" t="s">
        <v>20</v>
      </c>
      <c r="D1582" s="39" t="s">
        <v>2002</v>
      </c>
      <c r="E1582" s="11">
        <f t="shared" si="101"/>
        <v>3</v>
      </c>
      <c r="F1582" s="4">
        <f t="shared" si="102"/>
        <v>1988</v>
      </c>
      <c r="G1582" t="s">
        <v>21</v>
      </c>
      <c r="H1582" s="4">
        <v>13.5</v>
      </c>
      <c r="I1582" s="4" t="s">
        <v>35</v>
      </c>
      <c r="J1582" s="4">
        <v>27.31</v>
      </c>
      <c r="K1582" s="4" t="s">
        <v>2105</v>
      </c>
      <c r="L1582" s="4">
        <v>0</v>
      </c>
      <c r="M1582" s="4" t="s">
        <v>2886</v>
      </c>
      <c r="N1582" s="11" t="s">
        <v>4131</v>
      </c>
      <c r="R1582" t="s">
        <v>1813</v>
      </c>
      <c r="T1582" t="s">
        <v>1296</v>
      </c>
    </row>
    <row r="1583" spans="1:20">
      <c r="A1583" t="s">
        <v>889</v>
      </c>
      <c r="B1583" t="s">
        <v>1291</v>
      </c>
      <c r="C1583" t="s">
        <v>74</v>
      </c>
      <c r="D1583" s="39" t="s">
        <v>2106</v>
      </c>
      <c r="E1583" s="11">
        <f t="shared" si="101"/>
        <v>3</v>
      </c>
      <c r="F1583" s="4">
        <f t="shared" si="102"/>
        <v>1990</v>
      </c>
      <c r="G1583" t="s">
        <v>21</v>
      </c>
      <c r="H1583" s="4">
        <v>15.5</v>
      </c>
      <c r="I1583" s="4" t="s">
        <v>35</v>
      </c>
      <c r="J1583" s="4">
        <v>28.26</v>
      </c>
      <c r="K1583" s="4" t="s">
        <v>1495</v>
      </c>
      <c r="L1583" s="4">
        <v>0</v>
      </c>
      <c r="M1583" s="4" t="s">
        <v>1528</v>
      </c>
      <c r="N1583" s="11" t="s">
        <v>4131</v>
      </c>
      <c r="T1583" t="s">
        <v>1296</v>
      </c>
    </row>
    <row r="1584" spans="1:20">
      <c r="A1584" t="s">
        <v>889</v>
      </c>
      <c r="B1584" t="s">
        <v>1291</v>
      </c>
      <c r="C1584" t="s">
        <v>74</v>
      </c>
      <c r="D1584" s="39" t="s">
        <v>2401</v>
      </c>
      <c r="E1584" s="11">
        <f t="shared" si="101"/>
        <v>3</v>
      </c>
      <c r="F1584" s="4">
        <f t="shared" si="102"/>
        <v>1992</v>
      </c>
      <c r="G1584" t="s">
        <v>21</v>
      </c>
      <c r="H1584" s="4">
        <v>17.5</v>
      </c>
      <c r="I1584" s="4" t="s">
        <v>35</v>
      </c>
      <c r="J1584" s="4">
        <v>29.21</v>
      </c>
      <c r="K1584" s="4" t="s">
        <v>3561</v>
      </c>
      <c r="L1584" s="4">
        <v>0</v>
      </c>
      <c r="M1584" s="4" t="s">
        <v>1815</v>
      </c>
      <c r="N1584" s="11" t="s">
        <v>4131</v>
      </c>
      <c r="T1584" t="s">
        <v>1296</v>
      </c>
    </row>
    <row r="1585" spans="1:20">
      <c r="A1585" t="s">
        <v>889</v>
      </c>
      <c r="B1585" t="s">
        <v>1291</v>
      </c>
      <c r="C1585" t="s">
        <v>74</v>
      </c>
      <c r="D1585" s="39" t="s">
        <v>1620</v>
      </c>
      <c r="E1585" s="11">
        <f t="shared" si="101"/>
        <v>3</v>
      </c>
      <c r="F1585" s="4">
        <f t="shared" si="102"/>
        <v>1994</v>
      </c>
      <c r="G1585" t="s">
        <v>21</v>
      </c>
      <c r="H1585" s="4">
        <v>19.5</v>
      </c>
      <c r="I1585" s="4" t="s">
        <v>35</v>
      </c>
      <c r="J1585" s="4">
        <v>30.2</v>
      </c>
      <c r="K1585" s="4" t="s">
        <v>690</v>
      </c>
      <c r="L1585" s="4">
        <v>0</v>
      </c>
      <c r="M1585" s="4" t="s">
        <v>3082</v>
      </c>
      <c r="N1585" s="11" t="s">
        <v>4131</v>
      </c>
      <c r="T1585" t="s">
        <v>1296</v>
      </c>
    </row>
    <row r="1586" spans="1:20">
      <c r="A1586" t="s">
        <v>889</v>
      </c>
      <c r="B1586" t="s">
        <v>1291</v>
      </c>
      <c r="C1586" t="s">
        <v>74</v>
      </c>
      <c r="D1586" s="39" t="s">
        <v>1744</v>
      </c>
      <c r="E1586" s="11">
        <f t="shared" si="101"/>
        <v>3</v>
      </c>
      <c r="F1586" s="4">
        <f t="shared" si="102"/>
        <v>1998</v>
      </c>
      <c r="G1586" t="s">
        <v>21</v>
      </c>
      <c r="H1586" s="4">
        <v>23.5</v>
      </c>
      <c r="I1586" s="4" t="s">
        <v>35</v>
      </c>
      <c r="J1586" s="4">
        <v>30.5</v>
      </c>
      <c r="K1586" s="4" t="s">
        <v>2252</v>
      </c>
      <c r="L1586" s="4">
        <v>0</v>
      </c>
      <c r="M1586" s="4" t="s">
        <v>2110</v>
      </c>
      <c r="N1586" s="11" t="s">
        <v>4131</v>
      </c>
      <c r="T1586" t="s">
        <v>1296</v>
      </c>
    </row>
    <row r="1587" spans="1:20">
      <c r="A1587" t="s">
        <v>889</v>
      </c>
      <c r="B1587" t="s">
        <v>1291</v>
      </c>
      <c r="C1587" t="s">
        <v>74</v>
      </c>
      <c r="D1587" s="39" t="s">
        <v>1647</v>
      </c>
      <c r="E1587" s="11">
        <f t="shared" si="101"/>
        <v>3</v>
      </c>
      <c r="F1587" s="4">
        <f t="shared" si="102"/>
        <v>2000</v>
      </c>
      <c r="G1587" t="s">
        <v>21</v>
      </c>
      <c r="H1587" s="4">
        <v>25.5</v>
      </c>
      <c r="I1587" s="4" t="s">
        <v>35</v>
      </c>
      <c r="J1587" s="4">
        <v>31.2</v>
      </c>
      <c r="K1587" s="4" t="s">
        <v>3315</v>
      </c>
      <c r="L1587" s="4">
        <v>0</v>
      </c>
      <c r="M1587" s="4" t="s">
        <v>1709</v>
      </c>
      <c r="N1587" s="11" t="s">
        <v>4131</v>
      </c>
      <c r="R1587" t="s">
        <v>4132</v>
      </c>
      <c r="T1587" t="s">
        <v>1296</v>
      </c>
    </row>
    <row r="1588" spans="1:20">
      <c r="A1588" t="s">
        <v>889</v>
      </c>
      <c r="B1588" t="s">
        <v>1291</v>
      </c>
      <c r="C1588" t="s">
        <v>74</v>
      </c>
      <c r="D1588" s="39" t="s">
        <v>24</v>
      </c>
      <c r="E1588" s="11">
        <f t="shared" si="101"/>
        <v>5</v>
      </c>
      <c r="F1588" s="4">
        <f t="shared" si="102"/>
        <v>2001</v>
      </c>
      <c r="G1588" t="s">
        <v>21</v>
      </c>
      <c r="H1588" s="4">
        <v>26.7</v>
      </c>
      <c r="I1588" s="4" t="s">
        <v>35</v>
      </c>
      <c r="J1588" s="4">
        <v>31.8</v>
      </c>
      <c r="K1588" s="4" t="s">
        <v>1246</v>
      </c>
      <c r="L1588" s="4">
        <v>0</v>
      </c>
      <c r="M1588" s="4" t="s">
        <v>4133</v>
      </c>
      <c r="N1588" s="11" t="s">
        <v>4131</v>
      </c>
      <c r="R1588" t="s">
        <v>4134</v>
      </c>
      <c r="T1588" t="s">
        <v>1296</v>
      </c>
    </row>
    <row r="1589" spans="1:20">
      <c r="A1589" t="s">
        <v>889</v>
      </c>
      <c r="B1589" t="s">
        <v>1291</v>
      </c>
      <c r="C1589" t="s">
        <v>74</v>
      </c>
      <c r="D1589" s="39" t="s">
        <v>1749</v>
      </c>
      <c r="E1589" s="11">
        <f t="shared" si="101"/>
        <v>5</v>
      </c>
      <c r="F1589" s="4">
        <f t="shared" si="102"/>
        <v>2002</v>
      </c>
      <c r="G1589" t="s">
        <v>21</v>
      </c>
      <c r="H1589" s="4">
        <v>27.7</v>
      </c>
      <c r="I1589" s="4" t="s">
        <v>35</v>
      </c>
      <c r="J1589" s="4">
        <v>32</v>
      </c>
      <c r="K1589" s="4" t="s">
        <v>1158</v>
      </c>
      <c r="L1589" s="4">
        <v>0</v>
      </c>
      <c r="M1589" s="4" t="s">
        <v>1624</v>
      </c>
      <c r="N1589" s="11" t="s">
        <v>4131</v>
      </c>
      <c r="R1589" t="s">
        <v>4135</v>
      </c>
      <c r="T1589" t="s">
        <v>1296</v>
      </c>
    </row>
    <row r="1590" spans="1:20">
      <c r="A1590" t="s">
        <v>889</v>
      </c>
      <c r="B1590" t="s">
        <v>1291</v>
      </c>
      <c r="C1590" t="s">
        <v>74</v>
      </c>
      <c r="D1590" s="39" t="s">
        <v>1654</v>
      </c>
      <c r="E1590" s="11">
        <f t="shared" si="101"/>
        <v>6</v>
      </c>
      <c r="F1590" s="4">
        <f t="shared" si="102"/>
        <v>2002</v>
      </c>
      <c r="G1590" t="s">
        <v>21</v>
      </c>
      <c r="H1590" s="4">
        <v>27.8</v>
      </c>
      <c r="I1590" s="4" t="s">
        <v>35</v>
      </c>
      <c r="L1590" s="4">
        <v>0</v>
      </c>
      <c r="M1590" s="4" t="s">
        <v>3766</v>
      </c>
      <c r="N1590" s="11" t="s">
        <v>4131</v>
      </c>
      <c r="R1590" t="s">
        <v>4136</v>
      </c>
      <c r="T1590" t="s">
        <v>1296</v>
      </c>
    </row>
    <row r="1591" spans="1:20">
      <c r="A1591" t="s">
        <v>889</v>
      </c>
      <c r="B1591" t="s">
        <v>1291</v>
      </c>
      <c r="C1591" t="s">
        <v>74</v>
      </c>
      <c r="D1591" s="39" t="s">
        <v>1380</v>
      </c>
      <c r="E1591" s="11">
        <f t="shared" si="101"/>
        <v>5</v>
      </c>
      <c r="F1591" s="4">
        <f t="shared" si="102"/>
        <v>2004</v>
      </c>
      <c r="G1591" t="s">
        <v>21</v>
      </c>
      <c r="H1591" s="4">
        <v>29.7</v>
      </c>
      <c r="I1591" s="4" t="s">
        <v>35</v>
      </c>
      <c r="J1591" s="4">
        <v>32.1</v>
      </c>
      <c r="K1591" s="4" t="s">
        <v>209</v>
      </c>
      <c r="L1591" s="4">
        <v>0</v>
      </c>
      <c r="M1591" s="4" t="s">
        <v>4137</v>
      </c>
      <c r="N1591" s="11" t="s">
        <v>4131</v>
      </c>
      <c r="R1591" t="s">
        <v>4138</v>
      </c>
      <c r="T1591" t="s">
        <v>1296</v>
      </c>
    </row>
    <row r="1592" spans="1:20">
      <c r="A1592" t="s">
        <v>4139</v>
      </c>
      <c r="B1592" t="s">
        <v>1291</v>
      </c>
      <c r="C1592" t="s">
        <v>20</v>
      </c>
      <c r="D1592" s="39" t="s">
        <v>1647</v>
      </c>
      <c r="E1592" s="11">
        <f t="shared" si="101"/>
        <v>3</v>
      </c>
      <c r="F1592" s="4">
        <f t="shared" si="102"/>
        <v>2000</v>
      </c>
      <c r="G1592" t="s">
        <v>25</v>
      </c>
      <c r="H1592" s="4">
        <v>14.5</v>
      </c>
      <c r="I1592" s="4" t="s">
        <v>35</v>
      </c>
      <c r="J1592" s="4">
        <v>32.5</v>
      </c>
      <c r="K1592" s="4" t="s">
        <v>341</v>
      </c>
      <c r="L1592" s="4">
        <v>0</v>
      </c>
      <c r="M1592" s="4" t="s">
        <v>1713</v>
      </c>
      <c r="N1592" s="11" t="s">
        <v>4140</v>
      </c>
      <c r="R1592" t="s">
        <v>4141</v>
      </c>
      <c r="T1592" t="s">
        <v>1296</v>
      </c>
    </row>
    <row r="1593" spans="1:20">
      <c r="A1593" t="s">
        <v>4142</v>
      </c>
      <c r="B1593" t="s">
        <v>1291</v>
      </c>
      <c r="C1593" t="s">
        <v>20</v>
      </c>
      <c r="D1593" s="39" t="s">
        <v>1654</v>
      </c>
      <c r="E1593" s="11">
        <f t="shared" si="101"/>
        <v>6</v>
      </c>
      <c r="F1593" s="4">
        <f t="shared" si="102"/>
        <v>2002</v>
      </c>
      <c r="G1593" t="s">
        <v>21</v>
      </c>
      <c r="H1593" s="4">
        <v>8.8000000000000007</v>
      </c>
      <c r="I1593" s="4" t="str">
        <f t="shared" ref="I1593:I1624" si="104">IF(ISBLANK(H1593), "", "k")</f>
        <v>k</v>
      </c>
      <c r="J1593" s="4">
        <v>23.5</v>
      </c>
      <c r="K1593" s="4" t="s">
        <v>1106</v>
      </c>
      <c r="L1593" s="4">
        <v>0</v>
      </c>
      <c r="R1593" t="s">
        <v>4143</v>
      </c>
      <c r="T1593" t="s">
        <v>1296</v>
      </c>
    </row>
    <row r="1594" spans="1:20">
      <c r="A1594" t="s">
        <v>4144</v>
      </c>
      <c r="B1594" t="s">
        <v>1291</v>
      </c>
      <c r="C1594" t="s">
        <v>20</v>
      </c>
      <c r="D1594" s="39" t="s">
        <v>1356</v>
      </c>
      <c r="E1594" s="11">
        <f t="shared" si="101"/>
        <v>5</v>
      </c>
      <c r="F1594" s="4">
        <f t="shared" si="102"/>
        <v>2015</v>
      </c>
      <c r="G1594" t="s">
        <v>21</v>
      </c>
      <c r="I1594" s="4" t="str">
        <f t="shared" si="104"/>
        <v/>
      </c>
      <c r="J1594" s="4">
        <v>26</v>
      </c>
      <c r="K1594" s="4" t="s">
        <v>433</v>
      </c>
      <c r="L1594" s="4">
        <v>0</v>
      </c>
      <c r="M1594" s="4" t="s">
        <v>2920</v>
      </c>
      <c r="N1594" s="11" t="s">
        <v>4145</v>
      </c>
      <c r="R1594" t="s">
        <v>4146</v>
      </c>
      <c r="T1594" t="s">
        <v>1296</v>
      </c>
    </row>
    <row r="1595" spans="1:20">
      <c r="A1595" t="s">
        <v>4144</v>
      </c>
      <c r="B1595" t="s">
        <v>1291</v>
      </c>
      <c r="C1595" t="s">
        <v>74</v>
      </c>
      <c r="D1595" s="39" t="s">
        <v>1349</v>
      </c>
      <c r="E1595" s="11">
        <f t="shared" si="101"/>
        <v>5</v>
      </c>
      <c r="F1595" s="4">
        <f t="shared" si="102"/>
        <v>2016</v>
      </c>
      <c r="G1595" t="s">
        <v>21</v>
      </c>
      <c r="I1595" s="4" t="str">
        <f t="shared" si="104"/>
        <v/>
      </c>
      <c r="J1595" s="4">
        <v>26</v>
      </c>
      <c r="K1595" s="4" t="s">
        <v>1160</v>
      </c>
      <c r="L1595" s="4">
        <v>0</v>
      </c>
      <c r="M1595" s="4" t="s">
        <v>1381</v>
      </c>
      <c r="N1595" s="11" t="s">
        <v>4145</v>
      </c>
      <c r="Q1595">
        <v>62</v>
      </c>
      <c r="R1595" t="s">
        <v>4147</v>
      </c>
      <c r="T1595" t="s">
        <v>1296</v>
      </c>
    </row>
    <row r="1596" spans="1:20">
      <c r="A1596" t="s">
        <v>4148</v>
      </c>
      <c r="B1596" t="s">
        <v>1291</v>
      </c>
      <c r="C1596" t="s">
        <v>20</v>
      </c>
      <c r="D1596" s="39" t="s">
        <v>1349</v>
      </c>
      <c r="E1596" s="11">
        <f t="shared" si="101"/>
        <v>5</v>
      </c>
      <c r="F1596" s="4">
        <f t="shared" si="102"/>
        <v>2016</v>
      </c>
      <c r="G1596" t="s">
        <v>21</v>
      </c>
      <c r="I1596" s="4" t="str">
        <f t="shared" si="104"/>
        <v/>
      </c>
      <c r="J1596" s="4">
        <v>24.4</v>
      </c>
      <c r="K1596" s="4" t="s">
        <v>116</v>
      </c>
      <c r="L1596" s="4">
        <v>0</v>
      </c>
      <c r="M1596" s="4" t="s">
        <v>1767</v>
      </c>
      <c r="N1596" s="11" t="s">
        <v>4149</v>
      </c>
      <c r="Q1596">
        <v>58</v>
      </c>
      <c r="R1596" t="s">
        <v>4150</v>
      </c>
      <c r="T1596" t="s">
        <v>1296</v>
      </c>
    </row>
    <row r="1597" spans="1:20">
      <c r="A1597" t="s">
        <v>4148</v>
      </c>
      <c r="B1597" s="4" t="s">
        <v>1291</v>
      </c>
      <c r="C1597" s="17" t="s">
        <v>74</v>
      </c>
      <c r="D1597" s="39" t="s">
        <v>1480</v>
      </c>
      <c r="E1597" s="11">
        <f t="shared" si="101"/>
        <v>4</v>
      </c>
      <c r="F1597" s="4">
        <f t="shared" si="102"/>
        <v>2026</v>
      </c>
      <c r="G1597" s="4" t="s">
        <v>21</v>
      </c>
      <c r="I1597" s="4" t="str">
        <f t="shared" si="104"/>
        <v/>
      </c>
      <c r="J1597" s="4">
        <v>28.8</v>
      </c>
      <c r="K1597" s="4">
        <v>37.5</v>
      </c>
      <c r="L1597" s="4">
        <v>0</v>
      </c>
      <c r="M1597" s="4">
        <v>960</v>
      </c>
      <c r="N1597" s="11" t="s">
        <v>4149</v>
      </c>
      <c r="R1597" s="4" t="s">
        <v>4151</v>
      </c>
    </row>
    <row r="1598" spans="1:20">
      <c r="A1598" t="s">
        <v>4152</v>
      </c>
      <c r="B1598" t="s">
        <v>1291</v>
      </c>
      <c r="C1598" t="s">
        <v>20</v>
      </c>
      <c r="D1598" s="39" t="s">
        <v>1320</v>
      </c>
      <c r="E1598" s="11">
        <f t="shared" si="101"/>
        <v>3</v>
      </c>
      <c r="F1598" s="4">
        <f t="shared" si="102"/>
        <v>1996</v>
      </c>
      <c r="G1598" t="s">
        <v>21</v>
      </c>
      <c r="H1598" s="4" t="s">
        <v>1368</v>
      </c>
      <c r="I1598" s="4" t="str">
        <f t="shared" si="104"/>
        <v>k</v>
      </c>
      <c r="J1598" s="4">
        <v>15.6</v>
      </c>
      <c r="K1598" s="4" t="s">
        <v>550</v>
      </c>
      <c r="L1598" s="4">
        <v>0</v>
      </c>
      <c r="M1598" s="4" t="s">
        <v>3271</v>
      </c>
      <c r="N1598" s="11" t="s">
        <v>4153</v>
      </c>
      <c r="R1598" t="s">
        <v>4154</v>
      </c>
      <c r="T1598" t="s">
        <v>1296</v>
      </c>
    </row>
    <row r="1599" spans="1:20">
      <c r="A1599" t="s">
        <v>4152</v>
      </c>
      <c r="B1599" t="s">
        <v>1291</v>
      </c>
      <c r="C1599" t="s">
        <v>74</v>
      </c>
      <c r="D1599" s="39" t="s">
        <v>1647</v>
      </c>
      <c r="E1599" s="11">
        <f t="shared" si="101"/>
        <v>3</v>
      </c>
      <c r="F1599" s="4">
        <f t="shared" si="102"/>
        <v>2000</v>
      </c>
      <c r="G1599" t="s">
        <v>21</v>
      </c>
      <c r="H1599" s="4" t="s">
        <v>1610</v>
      </c>
      <c r="I1599" s="4" t="str">
        <f t="shared" si="104"/>
        <v>k</v>
      </c>
      <c r="J1599" s="4">
        <v>21</v>
      </c>
      <c r="K1599" s="4" t="s">
        <v>881</v>
      </c>
      <c r="L1599" s="4">
        <v>0</v>
      </c>
      <c r="M1599" s="4" t="s">
        <v>4155</v>
      </c>
      <c r="N1599" s="11" t="s">
        <v>4153</v>
      </c>
      <c r="T1599" t="s">
        <v>1296</v>
      </c>
    </row>
    <row r="1600" spans="1:20">
      <c r="A1600" t="s">
        <v>4152</v>
      </c>
      <c r="B1600" t="s">
        <v>1291</v>
      </c>
      <c r="C1600" t="s">
        <v>74</v>
      </c>
      <c r="D1600" s="39" t="s">
        <v>1418</v>
      </c>
      <c r="E1600" s="11">
        <f t="shared" si="101"/>
        <v>5</v>
      </c>
      <c r="F1600" s="4">
        <f t="shared" si="102"/>
        <v>2001</v>
      </c>
      <c r="G1600" t="s">
        <v>21</v>
      </c>
      <c r="H1600" s="4" t="s">
        <v>57</v>
      </c>
      <c r="I1600" s="4" t="str">
        <f t="shared" si="104"/>
        <v>k</v>
      </c>
      <c r="J1600" s="4">
        <v>23.5</v>
      </c>
      <c r="K1600" s="4" t="s">
        <v>326</v>
      </c>
      <c r="L1600" s="4">
        <v>0</v>
      </c>
      <c r="M1600" s="4" t="s">
        <v>1321</v>
      </c>
      <c r="N1600" s="11" t="s">
        <v>4153</v>
      </c>
      <c r="R1600" t="s">
        <v>585</v>
      </c>
      <c r="T1600" t="s">
        <v>1296</v>
      </c>
    </row>
    <row r="1601" spans="1:20">
      <c r="A1601" t="s">
        <v>4152</v>
      </c>
      <c r="B1601" t="s">
        <v>1291</v>
      </c>
      <c r="C1601" t="s">
        <v>74</v>
      </c>
      <c r="D1601" s="39" t="s">
        <v>1749</v>
      </c>
      <c r="E1601" s="11">
        <f t="shared" si="101"/>
        <v>5</v>
      </c>
      <c r="F1601" s="4">
        <f t="shared" si="102"/>
        <v>2002</v>
      </c>
      <c r="G1601" t="s">
        <v>21</v>
      </c>
      <c r="H1601" s="4" t="s">
        <v>477</v>
      </c>
      <c r="I1601" s="4" t="str">
        <f t="shared" si="104"/>
        <v>k</v>
      </c>
      <c r="J1601" s="4">
        <v>24.9</v>
      </c>
      <c r="K1601" s="4" t="s">
        <v>1140</v>
      </c>
      <c r="L1601" s="4">
        <v>0</v>
      </c>
      <c r="M1601" s="4" t="s">
        <v>1321</v>
      </c>
      <c r="N1601" s="11" t="s">
        <v>4153</v>
      </c>
      <c r="R1601" t="s">
        <v>2031</v>
      </c>
      <c r="T1601" t="s">
        <v>1296</v>
      </c>
    </row>
    <row r="1602" spans="1:20">
      <c r="A1602" t="s">
        <v>4152</v>
      </c>
      <c r="B1602" t="s">
        <v>1291</v>
      </c>
      <c r="C1602" t="s">
        <v>74</v>
      </c>
      <c r="D1602" s="39" t="s">
        <v>2040</v>
      </c>
      <c r="E1602" s="11">
        <f t="shared" si="101"/>
        <v>5</v>
      </c>
      <c r="F1602" s="4">
        <f t="shared" si="102"/>
        <v>2003</v>
      </c>
      <c r="G1602" t="s">
        <v>21</v>
      </c>
      <c r="H1602" s="4" t="s">
        <v>496</v>
      </c>
      <c r="I1602" s="4" t="str">
        <f t="shared" si="104"/>
        <v>k</v>
      </c>
      <c r="J1602" s="4">
        <v>24.5</v>
      </c>
      <c r="K1602" s="4" t="s">
        <v>433</v>
      </c>
      <c r="L1602" s="4">
        <v>0</v>
      </c>
      <c r="M1602" s="4" t="s">
        <v>1866</v>
      </c>
      <c r="N1602" s="11" t="s">
        <v>4153</v>
      </c>
      <c r="R1602" t="s">
        <v>2191</v>
      </c>
      <c r="T1602" t="s">
        <v>1296</v>
      </c>
    </row>
    <row r="1603" spans="1:20">
      <c r="A1603" t="s">
        <v>4152</v>
      </c>
      <c r="B1603" t="s">
        <v>1291</v>
      </c>
      <c r="C1603" t="s">
        <v>74</v>
      </c>
      <c r="D1603" s="39" t="s">
        <v>1335</v>
      </c>
      <c r="E1603" s="11">
        <f t="shared" si="101"/>
        <v>5</v>
      </c>
      <c r="F1603" s="4">
        <f t="shared" si="102"/>
        <v>2004</v>
      </c>
      <c r="G1603" t="s">
        <v>21</v>
      </c>
      <c r="H1603" s="4" t="s">
        <v>410</v>
      </c>
      <c r="I1603" s="4" t="str">
        <f t="shared" si="104"/>
        <v>k</v>
      </c>
      <c r="J1603" s="4">
        <v>25.5</v>
      </c>
      <c r="K1603" s="4" t="s">
        <v>127</v>
      </c>
      <c r="L1603" s="4">
        <v>0</v>
      </c>
      <c r="M1603" s="4" t="s">
        <v>4156</v>
      </c>
      <c r="N1603" s="11" t="s">
        <v>4153</v>
      </c>
      <c r="R1603" t="s">
        <v>4157</v>
      </c>
      <c r="T1603" t="s">
        <v>1296</v>
      </c>
    </row>
    <row r="1604" spans="1:20">
      <c r="A1604" t="s">
        <v>4158</v>
      </c>
      <c r="B1604" t="s">
        <v>1291</v>
      </c>
      <c r="C1604" t="s">
        <v>20</v>
      </c>
      <c r="D1604" s="39" t="s">
        <v>1302</v>
      </c>
      <c r="E1604" s="11">
        <f t="shared" si="101"/>
        <v>5</v>
      </c>
      <c r="F1604" s="4">
        <f t="shared" si="102"/>
        <v>2002</v>
      </c>
      <c r="G1604" t="s">
        <v>25</v>
      </c>
      <c r="I1604" s="4" t="str">
        <f t="shared" si="104"/>
        <v/>
      </c>
      <c r="J1604" s="4">
        <v>28.5</v>
      </c>
      <c r="K1604" s="4" t="s">
        <v>182</v>
      </c>
      <c r="L1604" s="4">
        <v>0</v>
      </c>
      <c r="M1604" s="4" t="s">
        <v>4159</v>
      </c>
      <c r="N1604" s="11" t="s">
        <v>4160</v>
      </c>
      <c r="R1604" t="s">
        <v>2956</v>
      </c>
      <c r="T1604" t="s">
        <v>1296</v>
      </c>
    </row>
    <row r="1605" spans="1:20">
      <c r="A1605" t="s">
        <v>4158</v>
      </c>
      <c r="B1605" t="s">
        <v>1291</v>
      </c>
      <c r="C1605" t="s">
        <v>74</v>
      </c>
      <c r="D1605" s="39" t="s">
        <v>1305</v>
      </c>
      <c r="E1605" s="11">
        <f t="shared" si="101"/>
        <v>5</v>
      </c>
      <c r="F1605" s="4">
        <f t="shared" si="102"/>
        <v>2003</v>
      </c>
      <c r="G1605" t="s">
        <v>25</v>
      </c>
      <c r="I1605" s="4" t="str">
        <f t="shared" si="104"/>
        <v/>
      </c>
      <c r="J1605" s="4">
        <v>31.7</v>
      </c>
      <c r="K1605" s="4" t="s">
        <v>3312</v>
      </c>
      <c r="L1605" s="4">
        <v>0</v>
      </c>
      <c r="M1605" s="4" t="s">
        <v>3600</v>
      </c>
      <c r="N1605" s="11" t="s">
        <v>4160</v>
      </c>
      <c r="R1605" t="s">
        <v>4161</v>
      </c>
      <c r="T1605" t="s">
        <v>1296</v>
      </c>
    </row>
    <row r="1606" spans="1:20">
      <c r="A1606" t="s">
        <v>4158</v>
      </c>
      <c r="B1606" t="s">
        <v>1291</v>
      </c>
      <c r="C1606" t="s">
        <v>74</v>
      </c>
      <c r="D1606" s="39" t="s">
        <v>1424</v>
      </c>
      <c r="E1606" s="11">
        <f t="shared" si="101"/>
        <v>5</v>
      </c>
      <c r="F1606" s="4">
        <f t="shared" si="102"/>
        <v>2004</v>
      </c>
      <c r="G1606" t="s">
        <v>25</v>
      </c>
      <c r="I1606" s="4" t="str">
        <f t="shared" si="104"/>
        <v/>
      </c>
      <c r="J1606" s="4">
        <v>33</v>
      </c>
      <c r="K1606" s="4" t="s">
        <v>309</v>
      </c>
      <c r="L1606" s="4">
        <v>0</v>
      </c>
      <c r="M1606" s="4" t="s">
        <v>4162</v>
      </c>
      <c r="N1606" s="11" t="s">
        <v>4160</v>
      </c>
      <c r="R1606" t="s">
        <v>1309</v>
      </c>
      <c r="T1606" t="s">
        <v>1296</v>
      </c>
    </row>
    <row r="1607" spans="1:20">
      <c r="A1607" t="s">
        <v>4158</v>
      </c>
      <c r="B1607" t="s">
        <v>1291</v>
      </c>
      <c r="C1607" t="s">
        <v>74</v>
      </c>
      <c r="D1607" s="39" t="s">
        <v>1337</v>
      </c>
      <c r="E1607" s="11">
        <f t="shared" si="101"/>
        <v>5</v>
      </c>
      <c r="F1607" s="4">
        <f t="shared" si="102"/>
        <v>2005</v>
      </c>
      <c r="G1607" t="s">
        <v>25</v>
      </c>
      <c r="I1607" s="4" t="str">
        <f t="shared" si="104"/>
        <v/>
      </c>
      <c r="J1607" s="4">
        <v>33.799999999999997</v>
      </c>
      <c r="K1607" s="4" t="s">
        <v>2609</v>
      </c>
      <c r="L1607" s="4">
        <v>0</v>
      </c>
      <c r="M1607" s="4" t="s">
        <v>1580</v>
      </c>
      <c r="N1607" s="11" t="s">
        <v>4160</v>
      </c>
      <c r="R1607" t="s">
        <v>1340</v>
      </c>
      <c r="T1607" t="s">
        <v>1296</v>
      </c>
    </row>
    <row r="1608" spans="1:20">
      <c r="A1608" t="s">
        <v>4163</v>
      </c>
      <c r="B1608" t="s">
        <v>1291</v>
      </c>
      <c r="C1608" t="s">
        <v>20</v>
      </c>
      <c r="D1608" s="39" t="s">
        <v>1561</v>
      </c>
      <c r="E1608" s="11">
        <f t="shared" si="101"/>
        <v>5</v>
      </c>
      <c r="F1608" s="4">
        <f t="shared" si="102"/>
        <v>2011</v>
      </c>
      <c r="G1608" t="s">
        <v>21</v>
      </c>
      <c r="I1608" s="4" t="str">
        <f t="shared" si="104"/>
        <v/>
      </c>
      <c r="J1608" s="4">
        <v>24.6</v>
      </c>
      <c r="K1608" s="4" t="s">
        <v>464</v>
      </c>
      <c r="L1608" s="4">
        <v>0</v>
      </c>
      <c r="M1608" s="4" t="s">
        <v>4164</v>
      </c>
      <c r="N1608" s="11" t="s">
        <v>4165</v>
      </c>
      <c r="R1608" t="s">
        <v>3792</v>
      </c>
      <c r="T1608" t="s">
        <v>1296</v>
      </c>
    </row>
    <row r="1609" spans="1:20">
      <c r="A1609" t="s">
        <v>4163</v>
      </c>
      <c r="B1609" t="s">
        <v>1291</v>
      </c>
      <c r="C1609" t="s">
        <v>74</v>
      </c>
      <c r="D1609" s="39" t="s">
        <v>1435</v>
      </c>
      <c r="E1609" s="11">
        <f t="shared" si="101"/>
        <v>5</v>
      </c>
      <c r="F1609" s="4">
        <f t="shared" si="102"/>
        <v>2015</v>
      </c>
      <c r="G1609" t="s">
        <v>21</v>
      </c>
      <c r="I1609" s="4" t="str">
        <f t="shared" si="104"/>
        <v/>
      </c>
      <c r="J1609" s="4">
        <v>26.3</v>
      </c>
      <c r="K1609" s="4" t="s">
        <v>958</v>
      </c>
      <c r="L1609" s="4">
        <v>0</v>
      </c>
      <c r="M1609" s="4" t="s">
        <v>1671</v>
      </c>
      <c r="N1609" s="11" t="s">
        <v>4165</v>
      </c>
      <c r="R1609" t="s">
        <v>4166</v>
      </c>
      <c r="T1609" t="s">
        <v>1296</v>
      </c>
    </row>
    <row r="1610" spans="1:20">
      <c r="A1610" t="s">
        <v>4163</v>
      </c>
      <c r="B1610" t="s">
        <v>1291</v>
      </c>
      <c r="C1610" t="s">
        <v>74</v>
      </c>
      <c r="D1610" s="39" t="s">
        <v>1349</v>
      </c>
      <c r="E1610" s="11">
        <f t="shared" si="101"/>
        <v>5</v>
      </c>
      <c r="F1610" s="4">
        <f t="shared" si="102"/>
        <v>2016</v>
      </c>
      <c r="G1610" t="s">
        <v>21</v>
      </c>
      <c r="I1610" s="4" t="str">
        <f t="shared" si="104"/>
        <v/>
      </c>
      <c r="J1610" s="4">
        <v>27.5</v>
      </c>
      <c r="K1610" s="4" t="s">
        <v>441</v>
      </c>
      <c r="L1610" s="4">
        <v>0</v>
      </c>
      <c r="M1610" s="4" t="s">
        <v>4167</v>
      </c>
      <c r="N1610" s="11" t="s">
        <v>4165</v>
      </c>
      <c r="Q1610">
        <v>68</v>
      </c>
      <c r="R1610" t="s">
        <v>4168</v>
      </c>
      <c r="T1610" t="s">
        <v>1296</v>
      </c>
    </row>
    <row r="1611" spans="1:20">
      <c r="A1611" t="s">
        <v>4163</v>
      </c>
      <c r="B1611" t="s">
        <v>1291</v>
      </c>
      <c r="C1611" t="s">
        <v>74</v>
      </c>
      <c r="D1611" s="39" t="s">
        <v>1260</v>
      </c>
      <c r="E1611" s="11">
        <f t="shared" si="101"/>
        <v>5</v>
      </c>
      <c r="F1611" s="4">
        <f t="shared" si="102"/>
        <v>2024</v>
      </c>
      <c r="G1611" t="s">
        <v>21</v>
      </c>
      <c r="I1611" s="4" t="str">
        <f t="shared" si="104"/>
        <v/>
      </c>
      <c r="J1611" s="4">
        <v>29.3</v>
      </c>
      <c r="K1611" s="4" t="s">
        <v>397</v>
      </c>
      <c r="L1611" s="4">
        <v>0</v>
      </c>
      <c r="M1611" s="4" t="s">
        <v>1880</v>
      </c>
      <c r="N1611" s="11" t="s">
        <v>4165</v>
      </c>
      <c r="R1611" t="s">
        <v>1469</v>
      </c>
    </row>
    <row r="1612" spans="1:20">
      <c r="A1612" t="s">
        <v>4169</v>
      </c>
      <c r="B1612" t="s">
        <v>1291</v>
      </c>
      <c r="C1612" t="s">
        <v>20</v>
      </c>
      <c r="D1612" s="39" t="s">
        <v>2199</v>
      </c>
      <c r="E1612" s="11">
        <f t="shared" si="101"/>
        <v>5</v>
      </c>
      <c r="F1612" s="4">
        <f t="shared" si="102"/>
        <v>2011</v>
      </c>
      <c r="G1612" t="s">
        <v>103</v>
      </c>
      <c r="H1612" s="4" t="s">
        <v>1536</v>
      </c>
      <c r="I1612" s="4" t="str">
        <f t="shared" si="104"/>
        <v>k</v>
      </c>
      <c r="J1612" s="4">
        <v>9.6999999999999993</v>
      </c>
      <c r="K1612" s="4" t="s">
        <v>3778</v>
      </c>
      <c r="L1612" s="4">
        <v>0</v>
      </c>
      <c r="M1612" s="4" t="s">
        <v>264</v>
      </c>
      <c r="R1612" t="s">
        <v>4170</v>
      </c>
      <c r="T1612" t="s">
        <v>1296</v>
      </c>
    </row>
    <row r="1613" spans="1:20">
      <c r="A1613" t="s">
        <v>4171</v>
      </c>
      <c r="B1613" t="s">
        <v>1291</v>
      </c>
      <c r="C1613" t="s">
        <v>20</v>
      </c>
      <c r="D1613" s="39" t="s">
        <v>1561</v>
      </c>
      <c r="E1613" s="11">
        <f t="shared" si="101"/>
        <v>5</v>
      </c>
      <c r="F1613" s="4">
        <f t="shared" si="102"/>
        <v>2011</v>
      </c>
      <c r="G1613" t="s">
        <v>103</v>
      </c>
      <c r="H1613" s="4" t="s">
        <v>1444</v>
      </c>
      <c r="I1613" s="4" t="str">
        <f t="shared" si="104"/>
        <v>k</v>
      </c>
      <c r="J1613" s="4">
        <v>15.2</v>
      </c>
      <c r="K1613" s="4" t="s">
        <v>2963</v>
      </c>
      <c r="L1613" s="4">
        <v>0</v>
      </c>
      <c r="M1613" s="4" t="s">
        <v>2964</v>
      </c>
      <c r="R1613" t="s">
        <v>3792</v>
      </c>
      <c r="T1613" t="s">
        <v>1296</v>
      </c>
    </row>
    <row r="1614" spans="1:20">
      <c r="A1614" t="s">
        <v>4172</v>
      </c>
      <c r="B1614" t="s">
        <v>1291</v>
      </c>
      <c r="C1614" t="s">
        <v>20</v>
      </c>
      <c r="D1614" s="39" t="s">
        <v>2199</v>
      </c>
      <c r="E1614" s="11">
        <f t="shared" si="101"/>
        <v>5</v>
      </c>
      <c r="F1614" s="4">
        <f t="shared" si="102"/>
        <v>2011</v>
      </c>
      <c r="G1614" t="s">
        <v>25</v>
      </c>
      <c r="I1614" s="4" t="str">
        <f t="shared" si="104"/>
        <v/>
      </c>
      <c r="J1614" s="4">
        <v>28.6</v>
      </c>
      <c r="K1614" s="4" t="s">
        <v>298</v>
      </c>
      <c r="L1614" s="4">
        <v>0</v>
      </c>
      <c r="M1614" s="4" t="s">
        <v>1607</v>
      </c>
      <c r="N1614" s="11" t="s">
        <v>4173</v>
      </c>
      <c r="R1614" t="s">
        <v>4174</v>
      </c>
      <c r="T1614" t="s">
        <v>1296</v>
      </c>
    </row>
    <row r="1615" spans="1:20">
      <c r="A1615" t="s">
        <v>4172</v>
      </c>
      <c r="B1615" t="s">
        <v>1291</v>
      </c>
      <c r="C1615" t="s">
        <v>74</v>
      </c>
      <c r="D1615" s="39" t="s">
        <v>1349</v>
      </c>
      <c r="E1615" s="11">
        <f t="shared" si="101"/>
        <v>5</v>
      </c>
      <c r="F1615" s="4">
        <f t="shared" si="102"/>
        <v>2016</v>
      </c>
      <c r="G1615" t="s">
        <v>25</v>
      </c>
      <c r="I1615" s="4" t="str">
        <f t="shared" si="104"/>
        <v/>
      </c>
      <c r="J1615" s="4">
        <v>33</v>
      </c>
      <c r="K1615" s="4" t="s">
        <v>1023</v>
      </c>
      <c r="L1615" s="4">
        <v>0</v>
      </c>
      <c r="M1615" s="4" t="s">
        <v>3657</v>
      </c>
      <c r="N1615" s="11" t="s">
        <v>4173</v>
      </c>
      <c r="R1615" t="s">
        <v>4175</v>
      </c>
      <c r="T1615" t="s">
        <v>1296</v>
      </c>
    </row>
    <row r="1616" spans="1:20">
      <c r="A1616" t="s">
        <v>4172</v>
      </c>
      <c r="B1616" t="s">
        <v>1291</v>
      </c>
      <c r="C1616" t="s">
        <v>74</v>
      </c>
      <c r="D1616" s="39" t="s">
        <v>1352</v>
      </c>
      <c r="E1616" s="11">
        <f t="shared" si="101"/>
        <v>5</v>
      </c>
      <c r="F1616" s="4">
        <f t="shared" si="102"/>
        <v>2017</v>
      </c>
      <c r="G1616" t="s">
        <v>25</v>
      </c>
      <c r="I1616" s="4" t="str">
        <f t="shared" si="104"/>
        <v/>
      </c>
      <c r="J1616" s="4">
        <v>33.5</v>
      </c>
      <c r="K1616" s="4" t="s">
        <v>1579</v>
      </c>
      <c r="L1616" s="4">
        <v>0</v>
      </c>
      <c r="M1616" s="4" t="s">
        <v>3091</v>
      </c>
      <c r="N1616" s="11" t="s">
        <v>4173</v>
      </c>
      <c r="R1616" t="s">
        <v>4176</v>
      </c>
      <c r="T1616" t="s">
        <v>1296</v>
      </c>
    </row>
    <row r="1617" spans="1:20">
      <c r="A1617" t="s">
        <v>4172</v>
      </c>
      <c r="B1617" t="s">
        <v>1291</v>
      </c>
      <c r="C1617" t="s">
        <v>74</v>
      </c>
      <c r="D1617" s="39" t="s">
        <v>1582</v>
      </c>
      <c r="E1617" s="11">
        <f t="shared" si="101"/>
        <v>5</v>
      </c>
      <c r="F1617" s="4">
        <f t="shared" si="102"/>
        <v>2019</v>
      </c>
      <c r="G1617" t="s">
        <v>25</v>
      </c>
      <c r="I1617" s="4" t="str">
        <f t="shared" si="104"/>
        <v/>
      </c>
      <c r="J1617" s="4">
        <v>36.5</v>
      </c>
      <c r="K1617" s="4" t="s">
        <v>131</v>
      </c>
      <c r="L1617" s="4">
        <v>0</v>
      </c>
      <c r="M1617" s="4" t="s">
        <v>4177</v>
      </c>
      <c r="N1617" s="11" t="s">
        <v>4173</v>
      </c>
      <c r="Q1617" t="s">
        <v>4178</v>
      </c>
      <c r="R1617" t="s">
        <v>4179</v>
      </c>
      <c r="T1617" t="s">
        <v>1296</v>
      </c>
    </row>
    <row r="1618" spans="1:20">
      <c r="A1618" t="s">
        <v>4172</v>
      </c>
      <c r="B1618" t="s">
        <v>1291</v>
      </c>
      <c r="C1618" t="s">
        <v>74</v>
      </c>
      <c r="D1618" s="39" t="s">
        <v>1440</v>
      </c>
      <c r="E1618" s="11">
        <f t="shared" si="101"/>
        <v>5</v>
      </c>
      <c r="F1618" s="4">
        <f t="shared" si="102"/>
        <v>2024</v>
      </c>
      <c r="G1618" t="s">
        <v>25</v>
      </c>
      <c r="I1618" s="4" t="str">
        <f t="shared" si="104"/>
        <v/>
      </c>
      <c r="J1618" s="4">
        <v>39.9</v>
      </c>
      <c r="K1618" s="4" t="s">
        <v>636</v>
      </c>
      <c r="L1618" s="4">
        <v>0</v>
      </c>
      <c r="M1618" s="4" t="s">
        <v>4180</v>
      </c>
      <c r="N1618" s="11" t="s">
        <v>4173</v>
      </c>
      <c r="R1618" t="s">
        <v>4181</v>
      </c>
    </row>
    <row r="1619" spans="1:20">
      <c r="A1619" t="s">
        <v>4172</v>
      </c>
      <c r="B1619" s="4" t="s">
        <v>1291</v>
      </c>
      <c r="C1619" s="4" t="s">
        <v>74</v>
      </c>
      <c r="D1619" s="39" t="s">
        <v>1470</v>
      </c>
      <c r="E1619" s="11">
        <f t="shared" ref="E1619:E1682" si="105">MONTH(D1619)</f>
        <v>4</v>
      </c>
      <c r="F1619" s="4">
        <f t="shared" ref="F1619:F1682" si="106">YEAR(D1619)</f>
        <v>2026</v>
      </c>
      <c r="G1619" s="4" t="s">
        <v>25</v>
      </c>
      <c r="I1619" s="4" t="str">
        <f t="shared" si="104"/>
        <v/>
      </c>
      <c r="J1619" s="4">
        <v>39.700000000000003</v>
      </c>
      <c r="K1619" s="4">
        <v>49.1</v>
      </c>
      <c r="L1619" s="4">
        <v>0</v>
      </c>
      <c r="M1619" s="4">
        <v>2035</v>
      </c>
      <c r="N1619" s="11" t="s">
        <v>4173</v>
      </c>
      <c r="R1619" s="4" t="s">
        <v>1471</v>
      </c>
    </row>
    <row r="1620" spans="1:20">
      <c r="A1620" t="s">
        <v>4182</v>
      </c>
      <c r="B1620" t="s">
        <v>1291</v>
      </c>
      <c r="C1620" t="s">
        <v>20</v>
      </c>
      <c r="D1620" s="39" t="s">
        <v>1531</v>
      </c>
      <c r="E1620" s="11">
        <f t="shared" si="105"/>
        <v>5</v>
      </c>
      <c r="F1620" s="4">
        <f t="shared" si="106"/>
        <v>2013</v>
      </c>
      <c r="G1620" t="s">
        <v>21</v>
      </c>
      <c r="I1620" s="4" t="str">
        <f t="shared" si="104"/>
        <v/>
      </c>
      <c r="J1620" s="4">
        <v>23.5</v>
      </c>
      <c r="K1620" s="4" t="s">
        <v>1160</v>
      </c>
      <c r="L1620" s="4">
        <v>0</v>
      </c>
      <c r="M1620" s="4" t="s">
        <v>2051</v>
      </c>
      <c r="N1620" s="11" t="s">
        <v>4183</v>
      </c>
      <c r="R1620" t="s">
        <v>4184</v>
      </c>
      <c r="T1620" t="s">
        <v>1296</v>
      </c>
    </row>
    <row r="1621" spans="1:20">
      <c r="A1621" t="s">
        <v>4182</v>
      </c>
      <c r="B1621" t="s">
        <v>1291</v>
      </c>
      <c r="C1621" t="s">
        <v>74</v>
      </c>
      <c r="D1621" s="39" t="s">
        <v>1356</v>
      </c>
      <c r="E1621" s="11">
        <f t="shared" si="105"/>
        <v>5</v>
      </c>
      <c r="F1621" s="4">
        <f t="shared" si="106"/>
        <v>2015</v>
      </c>
      <c r="G1621" t="s">
        <v>21</v>
      </c>
      <c r="I1621" s="4" t="str">
        <f t="shared" si="104"/>
        <v/>
      </c>
      <c r="J1621" s="4">
        <v>26.1</v>
      </c>
      <c r="K1621" s="4" t="s">
        <v>571</v>
      </c>
      <c r="L1621" s="4">
        <v>0</v>
      </c>
      <c r="M1621" s="4" t="s">
        <v>4185</v>
      </c>
      <c r="N1621" s="11" t="s">
        <v>4183</v>
      </c>
      <c r="R1621" t="s">
        <v>4186</v>
      </c>
      <c r="T1621" t="s">
        <v>1296</v>
      </c>
    </row>
    <row r="1622" spans="1:20">
      <c r="A1622" t="s">
        <v>4182</v>
      </c>
      <c r="B1622" t="s">
        <v>1291</v>
      </c>
      <c r="C1622" t="s">
        <v>74</v>
      </c>
      <c r="D1622" s="39" t="s">
        <v>1349</v>
      </c>
      <c r="E1622" s="11">
        <f t="shared" si="105"/>
        <v>5</v>
      </c>
      <c r="F1622" s="4">
        <f t="shared" si="106"/>
        <v>2016</v>
      </c>
      <c r="G1622" t="s">
        <v>21</v>
      </c>
      <c r="I1622" s="4" t="str">
        <f t="shared" si="104"/>
        <v/>
      </c>
      <c r="J1622" s="4">
        <v>27</v>
      </c>
      <c r="K1622" s="4" t="s">
        <v>182</v>
      </c>
      <c r="L1622" s="4">
        <v>0</v>
      </c>
      <c r="M1622" s="4" t="s">
        <v>2504</v>
      </c>
      <c r="N1622" s="11" t="s">
        <v>4183</v>
      </c>
      <c r="R1622" t="s">
        <v>1953</v>
      </c>
      <c r="T1622" t="s">
        <v>1296</v>
      </c>
    </row>
    <row r="1623" spans="1:20">
      <c r="A1623" t="s">
        <v>4182</v>
      </c>
      <c r="B1623" t="s">
        <v>1291</v>
      </c>
      <c r="C1623" t="s">
        <v>74</v>
      </c>
      <c r="D1623" s="39" t="s">
        <v>877</v>
      </c>
      <c r="E1623" s="11">
        <f t="shared" si="105"/>
        <v>6</v>
      </c>
      <c r="F1623" s="4">
        <f t="shared" si="106"/>
        <v>2016</v>
      </c>
      <c r="G1623" t="s">
        <v>21</v>
      </c>
      <c r="I1623" s="4" t="str">
        <f t="shared" si="104"/>
        <v/>
      </c>
      <c r="J1623" s="4">
        <v>28</v>
      </c>
      <c r="K1623" s="4" t="s">
        <v>577</v>
      </c>
      <c r="L1623" s="4">
        <v>0</v>
      </c>
      <c r="M1623" s="4" t="s">
        <v>3669</v>
      </c>
      <c r="N1623" s="11" t="s">
        <v>4183</v>
      </c>
      <c r="Q1623" t="s">
        <v>4187</v>
      </c>
      <c r="R1623" t="s">
        <v>4188</v>
      </c>
      <c r="T1623" t="s">
        <v>1296</v>
      </c>
    </row>
    <row r="1624" spans="1:20">
      <c r="A1624" t="s">
        <v>4182</v>
      </c>
      <c r="B1624" t="s">
        <v>1291</v>
      </c>
      <c r="C1624" t="s">
        <v>74</v>
      </c>
      <c r="D1624" s="39" t="s">
        <v>1412</v>
      </c>
      <c r="E1624" s="11">
        <f t="shared" si="105"/>
        <v>5</v>
      </c>
      <c r="F1624" s="4">
        <f t="shared" si="106"/>
        <v>2019</v>
      </c>
      <c r="G1624" t="s">
        <v>21</v>
      </c>
      <c r="I1624" s="4" t="str">
        <f t="shared" si="104"/>
        <v/>
      </c>
      <c r="J1624" s="4">
        <v>31</v>
      </c>
      <c r="K1624" s="4" t="s">
        <v>209</v>
      </c>
      <c r="L1624" s="4">
        <v>0</v>
      </c>
      <c r="M1624" s="4" t="s">
        <v>4189</v>
      </c>
      <c r="N1624" s="11" t="s">
        <v>4183</v>
      </c>
      <c r="Q1624" t="s">
        <v>4190</v>
      </c>
      <c r="R1624" t="s">
        <v>4191</v>
      </c>
      <c r="T1624" t="s">
        <v>1296</v>
      </c>
    </row>
    <row r="1625" spans="1:20">
      <c r="A1625" t="s">
        <v>4192</v>
      </c>
      <c r="B1625" t="s">
        <v>1291</v>
      </c>
      <c r="C1625" t="s">
        <v>20</v>
      </c>
      <c r="D1625" s="39" t="s">
        <v>1561</v>
      </c>
      <c r="E1625" s="11">
        <f t="shared" si="105"/>
        <v>5</v>
      </c>
      <c r="F1625" s="4">
        <f t="shared" si="106"/>
        <v>2011</v>
      </c>
      <c r="G1625" t="s">
        <v>21</v>
      </c>
      <c r="H1625" s="4" t="s">
        <v>1452</v>
      </c>
      <c r="I1625" s="4" t="str">
        <f t="shared" ref="I1625:I1656" si="107">IF(ISBLANK(H1625), "", "k")</f>
        <v>k</v>
      </c>
      <c r="J1625" s="4">
        <v>16.5</v>
      </c>
      <c r="K1625" s="4">
        <v>9.5</v>
      </c>
      <c r="L1625" s="4">
        <v>5.2</v>
      </c>
      <c r="M1625" s="4" t="s">
        <v>4193</v>
      </c>
      <c r="N1625" s="11" t="s">
        <v>4194</v>
      </c>
      <c r="R1625" t="s">
        <v>4195</v>
      </c>
      <c r="T1625" t="s">
        <v>1296</v>
      </c>
    </row>
    <row r="1626" spans="1:20">
      <c r="A1626" t="s">
        <v>4192</v>
      </c>
      <c r="B1626" t="s">
        <v>1291</v>
      </c>
      <c r="C1626" t="s">
        <v>74</v>
      </c>
      <c r="D1626" s="39" t="s">
        <v>1531</v>
      </c>
      <c r="E1626" s="11">
        <f t="shared" si="105"/>
        <v>5</v>
      </c>
      <c r="F1626" s="4">
        <f t="shared" si="106"/>
        <v>2013</v>
      </c>
      <c r="G1626" t="s">
        <v>21</v>
      </c>
      <c r="H1626" s="4" t="s">
        <v>654</v>
      </c>
      <c r="I1626" s="4" t="str">
        <f t="shared" si="107"/>
        <v>k</v>
      </c>
      <c r="J1626" s="4">
        <v>22.3</v>
      </c>
      <c r="K1626" s="4">
        <v>12.9</v>
      </c>
      <c r="L1626" s="4">
        <v>6.5</v>
      </c>
      <c r="M1626" s="4" t="s">
        <v>4196</v>
      </c>
      <c r="N1626" s="11" t="s">
        <v>4194</v>
      </c>
      <c r="R1626" t="s">
        <v>4197</v>
      </c>
      <c r="T1626" t="s">
        <v>1296</v>
      </c>
    </row>
    <row r="1627" spans="1:20">
      <c r="A1627" t="s">
        <v>4192</v>
      </c>
      <c r="B1627" t="s">
        <v>1291</v>
      </c>
      <c r="C1627" t="s">
        <v>74</v>
      </c>
      <c r="D1627" s="39" t="s">
        <v>1402</v>
      </c>
      <c r="E1627" s="11">
        <f t="shared" si="105"/>
        <v>5</v>
      </c>
      <c r="F1627" s="4">
        <f t="shared" si="106"/>
        <v>2015</v>
      </c>
      <c r="G1627" t="s">
        <v>21</v>
      </c>
      <c r="H1627" s="4" t="s">
        <v>682</v>
      </c>
      <c r="I1627" s="4" t="str">
        <f t="shared" si="107"/>
        <v>k</v>
      </c>
      <c r="J1627" s="4">
        <v>24.5</v>
      </c>
      <c r="K1627" s="4">
        <v>15.2</v>
      </c>
      <c r="L1627" s="4">
        <v>7.4</v>
      </c>
      <c r="M1627" s="4" t="s">
        <v>2041</v>
      </c>
      <c r="N1627" s="11" t="s">
        <v>4194</v>
      </c>
      <c r="R1627" t="s">
        <v>4198</v>
      </c>
      <c r="T1627" t="s">
        <v>1296</v>
      </c>
    </row>
    <row r="1628" spans="1:20">
      <c r="A1628" t="s">
        <v>4199</v>
      </c>
      <c r="B1628" t="s">
        <v>1291</v>
      </c>
      <c r="C1628" t="s">
        <v>20</v>
      </c>
      <c r="D1628" s="39" t="s">
        <v>2199</v>
      </c>
      <c r="E1628" s="11">
        <f t="shared" si="105"/>
        <v>5</v>
      </c>
      <c r="F1628" s="4">
        <f t="shared" si="106"/>
        <v>2011</v>
      </c>
      <c r="G1628" t="s">
        <v>103</v>
      </c>
      <c r="H1628" s="4" t="s">
        <v>1536</v>
      </c>
      <c r="I1628" s="4" t="str">
        <f t="shared" si="107"/>
        <v>k</v>
      </c>
      <c r="J1628" s="4">
        <v>10.4</v>
      </c>
      <c r="K1628" s="4" t="s">
        <v>777</v>
      </c>
      <c r="L1628" s="4">
        <v>0</v>
      </c>
      <c r="M1628" s="4" t="s">
        <v>2609</v>
      </c>
      <c r="R1628" t="s">
        <v>2538</v>
      </c>
      <c r="T1628" t="s">
        <v>1296</v>
      </c>
    </row>
    <row r="1629" spans="1:20">
      <c r="A1629" t="s">
        <v>4200</v>
      </c>
      <c r="B1629" t="s">
        <v>1291</v>
      </c>
      <c r="C1629" t="s">
        <v>20</v>
      </c>
      <c r="D1629" s="39" t="s">
        <v>1561</v>
      </c>
      <c r="E1629" s="11">
        <f t="shared" si="105"/>
        <v>5</v>
      </c>
      <c r="F1629" s="4">
        <f t="shared" si="106"/>
        <v>2011</v>
      </c>
      <c r="G1629" t="s">
        <v>103</v>
      </c>
      <c r="H1629" s="4" t="s">
        <v>482</v>
      </c>
      <c r="I1629" s="4" t="str">
        <f t="shared" si="107"/>
        <v>k</v>
      </c>
      <c r="J1629" s="4">
        <v>19.5</v>
      </c>
      <c r="K1629" s="4" t="s">
        <v>511</v>
      </c>
      <c r="L1629" s="4">
        <v>0</v>
      </c>
      <c r="M1629" s="4" t="s">
        <v>4201</v>
      </c>
      <c r="R1629" t="s">
        <v>4202</v>
      </c>
      <c r="T1629" t="s">
        <v>1296</v>
      </c>
    </row>
    <row r="1630" spans="1:20">
      <c r="A1630" t="s">
        <v>4203</v>
      </c>
      <c r="B1630" t="s">
        <v>1291</v>
      </c>
      <c r="C1630" t="s">
        <v>20</v>
      </c>
      <c r="D1630" s="39" t="s">
        <v>1531</v>
      </c>
      <c r="E1630" s="11">
        <f t="shared" si="105"/>
        <v>5</v>
      </c>
      <c r="F1630" s="4">
        <f t="shared" si="106"/>
        <v>2013</v>
      </c>
      <c r="G1630" t="s">
        <v>21</v>
      </c>
      <c r="H1630" s="4" t="s">
        <v>654</v>
      </c>
      <c r="I1630" s="4" t="str">
        <f t="shared" si="107"/>
        <v>k</v>
      </c>
      <c r="J1630" s="4">
        <v>18.399999999999999</v>
      </c>
      <c r="K1630" s="4" t="s">
        <v>733</v>
      </c>
      <c r="L1630" s="4">
        <v>0</v>
      </c>
      <c r="M1630" s="4" t="s">
        <v>3835</v>
      </c>
      <c r="N1630" s="11" t="s">
        <v>4204</v>
      </c>
      <c r="R1630" t="s">
        <v>4205</v>
      </c>
      <c r="T1630" t="s">
        <v>1296</v>
      </c>
    </row>
    <row r="1631" spans="1:20">
      <c r="A1631" t="s">
        <v>4203</v>
      </c>
      <c r="B1631" t="s">
        <v>1291</v>
      </c>
      <c r="C1631" t="s">
        <v>74</v>
      </c>
      <c r="D1631" s="39" t="s">
        <v>1349</v>
      </c>
      <c r="E1631" s="11">
        <f t="shared" si="105"/>
        <v>5</v>
      </c>
      <c r="F1631" s="4">
        <f t="shared" si="106"/>
        <v>2016</v>
      </c>
      <c r="G1631" t="s">
        <v>21</v>
      </c>
      <c r="H1631" s="4" t="s">
        <v>57</v>
      </c>
      <c r="I1631" s="4" t="str">
        <f t="shared" si="107"/>
        <v>k</v>
      </c>
      <c r="J1631" s="4">
        <v>21.1</v>
      </c>
      <c r="K1631" s="4" t="s">
        <v>1782</v>
      </c>
      <c r="L1631" s="4">
        <v>0</v>
      </c>
      <c r="M1631" s="4" t="s">
        <v>4206</v>
      </c>
      <c r="N1631" s="11" t="s">
        <v>4204</v>
      </c>
      <c r="R1631" t="s">
        <v>2191</v>
      </c>
      <c r="T1631" t="s">
        <v>1296</v>
      </c>
    </row>
    <row r="1632" spans="1:20">
      <c r="A1632" t="s">
        <v>4203</v>
      </c>
      <c r="B1632" t="s">
        <v>1291</v>
      </c>
      <c r="C1632" t="s">
        <v>74</v>
      </c>
      <c r="D1632" s="39" t="s">
        <v>1104</v>
      </c>
      <c r="E1632" s="11">
        <f t="shared" si="105"/>
        <v>5</v>
      </c>
      <c r="F1632" s="4">
        <f t="shared" si="106"/>
        <v>2017</v>
      </c>
      <c r="G1632" t="s">
        <v>21</v>
      </c>
      <c r="H1632" s="4" t="s">
        <v>477</v>
      </c>
      <c r="I1632" s="4" t="str">
        <f t="shared" si="107"/>
        <v>k</v>
      </c>
      <c r="J1632" s="4">
        <v>22.2</v>
      </c>
      <c r="K1632" s="4" t="s">
        <v>683</v>
      </c>
      <c r="L1632" s="4">
        <v>0</v>
      </c>
      <c r="M1632" s="4" t="s">
        <v>1461</v>
      </c>
      <c r="N1632" s="11" t="s">
        <v>4204</v>
      </c>
      <c r="Q1632" t="s">
        <v>4207</v>
      </c>
      <c r="R1632" t="s">
        <v>4208</v>
      </c>
      <c r="T1632" t="s">
        <v>1296</v>
      </c>
    </row>
    <row r="1633" spans="1:20">
      <c r="A1633" t="s">
        <v>4203</v>
      </c>
      <c r="B1633" t="s">
        <v>1291</v>
      </c>
      <c r="C1633" t="s">
        <v>74</v>
      </c>
      <c r="D1633" s="39" t="s">
        <v>1459</v>
      </c>
      <c r="E1633" s="11">
        <f t="shared" si="105"/>
        <v>9</v>
      </c>
      <c r="F1633" s="4">
        <f t="shared" si="106"/>
        <v>2018</v>
      </c>
      <c r="G1633" t="s">
        <v>21</v>
      </c>
      <c r="H1633" s="4" t="s">
        <v>846</v>
      </c>
      <c r="I1633" s="4" t="str">
        <f t="shared" si="107"/>
        <v>k</v>
      </c>
      <c r="J1633" s="4">
        <v>25.6</v>
      </c>
      <c r="K1633" s="4" t="s">
        <v>591</v>
      </c>
      <c r="L1633" s="4">
        <v>0</v>
      </c>
      <c r="M1633" s="4" t="s">
        <v>1591</v>
      </c>
      <c r="N1633" s="11" t="s">
        <v>4204</v>
      </c>
      <c r="R1633" t="s">
        <v>4209</v>
      </c>
      <c r="T1633" t="s">
        <v>1296</v>
      </c>
    </row>
    <row r="1634" spans="1:20">
      <c r="A1634" t="s">
        <v>4203</v>
      </c>
      <c r="B1634" t="s">
        <v>1291</v>
      </c>
      <c r="C1634" t="s">
        <v>74</v>
      </c>
      <c r="D1634" s="39" t="s">
        <v>1412</v>
      </c>
      <c r="E1634" s="11">
        <f t="shared" si="105"/>
        <v>5</v>
      </c>
      <c r="F1634" s="4">
        <f t="shared" si="106"/>
        <v>2019</v>
      </c>
      <c r="G1634" t="s">
        <v>21</v>
      </c>
      <c r="H1634" s="4">
        <v>11.7</v>
      </c>
      <c r="I1634" s="4" t="str">
        <f t="shared" si="107"/>
        <v>k</v>
      </c>
      <c r="J1634" s="4">
        <v>25.8</v>
      </c>
      <c r="K1634" s="4" t="s">
        <v>794</v>
      </c>
      <c r="L1634" s="4">
        <v>0</v>
      </c>
      <c r="M1634" s="4" t="s">
        <v>2281</v>
      </c>
      <c r="N1634" s="11" t="s">
        <v>4204</v>
      </c>
      <c r="Q1634" t="s">
        <v>4210</v>
      </c>
      <c r="R1634" t="s">
        <v>4211</v>
      </c>
      <c r="S1634" t="s">
        <v>4212</v>
      </c>
      <c r="T1634" t="s">
        <v>1296</v>
      </c>
    </row>
    <row r="1635" spans="1:20">
      <c r="A1635" t="s">
        <v>4203</v>
      </c>
      <c r="B1635" s="4" t="s">
        <v>1291</v>
      </c>
      <c r="C1635" s="4" t="s">
        <v>74</v>
      </c>
      <c r="D1635" s="39" t="s">
        <v>1470</v>
      </c>
      <c r="E1635" s="11">
        <f t="shared" si="105"/>
        <v>4</v>
      </c>
      <c r="F1635" s="4">
        <f t="shared" si="106"/>
        <v>2026</v>
      </c>
      <c r="G1635" s="4" t="s">
        <v>21</v>
      </c>
      <c r="H1635" s="4">
        <v>18.600000000000001</v>
      </c>
      <c r="I1635" s="4" t="str">
        <f t="shared" si="107"/>
        <v>k</v>
      </c>
      <c r="J1635" s="4">
        <v>27.4</v>
      </c>
      <c r="K1635" s="4">
        <v>35.4</v>
      </c>
      <c r="L1635" s="4">
        <v>0</v>
      </c>
      <c r="M1635" s="4">
        <v>630</v>
      </c>
      <c r="N1635" s="11" t="s">
        <v>4204</v>
      </c>
      <c r="R1635" s="4" t="s">
        <v>1471</v>
      </c>
    </row>
    <row r="1636" spans="1:20">
      <c r="A1636" t="s">
        <v>4213</v>
      </c>
      <c r="B1636" t="s">
        <v>1291</v>
      </c>
      <c r="C1636" t="s">
        <v>20</v>
      </c>
      <c r="D1636" s="39" t="s">
        <v>3452</v>
      </c>
      <c r="E1636" s="11">
        <f t="shared" si="105"/>
        <v>3</v>
      </c>
      <c r="F1636" s="4">
        <f t="shared" si="106"/>
        <v>1988</v>
      </c>
      <c r="G1636" t="s">
        <v>25</v>
      </c>
      <c r="H1636" s="4" t="s">
        <v>1635</v>
      </c>
      <c r="I1636" s="4" t="str">
        <f t="shared" si="107"/>
        <v>k</v>
      </c>
      <c r="J1636" s="4">
        <v>23.5</v>
      </c>
      <c r="K1636" s="4" t="s">
        <v>4214</v>
      </c>
      <c r="L1636" s="4">
        <v>0</v>
      </c>
      <c r="M1636" s="4" t="s">
        <v>1463</v>
      </c>
      <c r="T1636" t="s">
        <v>1296</v>
      </c>
    </row>
    <row r="1637" spans="1:20">
      <c r="A1637" t="s">
        <v>4213</v>
      </c>
      <c r="B1637" t="s">
        <v>1291</v>
      </c>
      <c r="C1637" t="s">
        <v>74</v>
      </c>
      <c r="D1637" s="39" t="s">
        <v>2106</v>
      </c>
      <c r="E1637" s="11">
        <f t="shared" si="105"/>
        <v>3</v>
      </c>
      <c r="F1637" s="4">
        <f t="shared" si="106"/>
        <v>1990</v>
      </c>
      <c r="G1637" t="s">
        <v>25</v>
      </c>
      <c r="H1637" s="4" t="s">
        <v>1622</v>
      </c>
      <c r="I1637" s="4" t="str">
        <f t="shared" si="107"/>
        <v>k</v>
      </c>
      <c r="J1637" s="4">
        <v>26.04</v>
      </c>
      <c r="K1637" s="4" t="s">
        <v>3049</v>
      </c>
      <c r="L1637" s="4">
        <v>0</v>
      </c>
      <c r="M1637" s="4" t="s">
        <v>1971</v>
      </c>
      <c r="T1637" t="s">
        <v>1296</v>
      </c>
    </row>
    <row r="1638" spans="1:20">
      <c r="A1638" t="s">
        <v>4213</v>
      </c>
      <c r="B1638" t="s">
        <v>1291</v>
      </c>
      <c r="C1638" t="s">
        <v>74</v>
      </c>
      <c r="D1638" s="39" t="s">
        <v>2401</v>
      </c>
      <c r="E1638" s="11">
        <f t="shared" si="105"/>
        <v>3</v>
      </c>
      <c r="F1638" s="4">
        <f t="shared" si="106"/>
        <v>1992</v>
      </c>
      <c r="G1638" t="s">
        <v>25</v>
      </c>
      <c r="H1638" s="4" t="s">
        <v>1639</v>
      </c>
      <c r="I1638" s="4" t="str">
        <f t="shared" si="107"/>
        <v>k</v>
      </c>
      <c r="J1638" s="4">
        <v>28.58</v>
      </c>
      <c r="K1638" s="4" t="s">
        <v>435</v>
      </c>
      <c r="L1638" s="4">
        <v>0</v>
      </c>
      <c r="M1638" s="4" t="s">
        <v>4215</v>
      </c>
      <c r="T1638" t="s">
        <v>1296</v>
      </c>
    </row>
    <row r="1639" spans="1:20">
      <c r="A1639" t="s">
        <v>4213</v>
      </c>
      <c r="B1639" t="s">
        <v>1291</v>
      </c>
      <c r="C1639" t="s">
        <v>74</v>
      </c>
      <c r="D1639" s="39" t="s">
        <v>2313</v>
      </c>
      <c r="E1639" s="11">
        <f t="shared" si="105"/>
        <v>3</v>
      </c>
      <c r="F1639" s="4">
        <f t="shared" si="106"/>
        <v>1993</v>
      </c>
      <c r="G1639" t="s">
        <v>25</v>
      </c>
      <c r="H1639" s="4" t="s">
        <v>137</v>
      </c>
      <c r="I1639" s="4" t="str">
        <f t="shared" si="107"/>
        <v>k</v>
      </c>
      <c r="J1639" s="4">
        <v>29.3</v>
      </c>
      <c r="K1639" s="4" t="s">
        <v>163</v>
      </c>
      <c r="L1639" s="4">
        <v>0</v>
      </c>
      <c r="M1639" s="4" t="s">
        <v>2524</v>
      </c>
      <c r="T1639" t="s">
        <v>1296</v>
      </c>
    </row>
    <row r="1640" spans="1:20">
      <c r="A1640" t="s">
        <v>4216</v>
      </c>
      <c r="B1640" t="s">
        <v>1291</v>
      </c>
      <c r="C1640" t="s">
        <v>20</v>
      </c>
      <c r="D1640" s="39" t="s">
        <v>2363</v>
      </c>
      <c r="E1640" s="11">
        <f t="shared" si="105"/>
        <v>6</v>
      </c>
      <c r="F1640" s="4">
        <f t="shared" si="106"/>
        <v>2001</v>
      </c>
      <c r="G1640" t="s">
        <v>21</v>
      </c>
      <c r="H1640" s="4">
        <v>14.8</v>
      </c>
      <c r="I1640" s="4" t="str">
        <f t="shared" si="107"/>
        <v>k</v>
      </c>
      <c r="J1640" s="4">
        <v>29.2</v>
      </c>
      <c r="K1640" s="4" t="s">
        <v>800</v>
      </c>
      <c r="L1640" s="4">
        <v>0</v>
      </c>
      <c r="R1640" t="s">
        <v>4217</v>
      </c>
      <c r="T1640" t="s">
        <v>1296</v>
      </c>
    </row>
    <row r="1641" spans="1:20">
      <c r="A1641" t="s">
        <v>4218</v>
      </c>
      <c r="B1641" t="s">
        <v>1291</v>
      </c>
      <c r="C1641" t="s">
        <v>20</v>
      </c>
      <c r="D1641" s="39" t="s">
        <v>1749</v>
      </c>
      <c r="E1641" s="11">
        <f t="shared" si="105"/>
        <v>5</v>
      </c>
      <c r="F1641" s="4">
        <f t="shared" si="106"/>
        <v>2002</v>
      </c>
      <c r="G1641" t="s">
        <v>25</v>
      </c>
      <c r="H1641" s="4">
        <v>10.8</v>
      </c>
      <c r="I1641" s="4" t="str">
        <f t="shared" si="107"/>
        <v>k</v>
      </c>
      <c r="J1641" s="4">
        <v>26.6</v>
      </c>
      <c r="K1641" s="4" t="s">
        <v>954</v>
      </c>
      <c r="L1641" s="4">
        <v>0</v>
      </c>
      <c r="M1641" s="4" t="s">
        <v>2604</v>
      </c>
      <c r="R1641" t="s">
        <v>4219</v>
      </c>
      <c r="T1641" t="s">
        <v>1296</v>
      </c>
    </row>
    <row r="1642" spans="1:20">
      <c r="A1642" t="s">
        <v>357</v>
      </c>
      <c r="B1642" t="s">
        <v>1291</v>
      </c>
      <c r="C1642" t="s">
        <v>20</v>
      </c>
      <c r="D1642" s="39" t="s">
        <v>3045</v>
      </c>
      <c r="E1642" s="11">
        <f t="shared" si="105"/>
        <v>3</v>
      </c>
      <c r="F1642" s="4">
        <f t="shared" si="106"/>
        <v>1983</v>
      </c>
      <c r="G1642" t="s">
        <v>25</v>
      </c>
      <c r="H1642" s="4">
        <v>20.5</v>
      </c>
      <c r="I1642" s="4" t="s">
        <v>35</v>
      </c>
      <c r="J1642" s="4">
        <v>39.369999999999997</v>
      </c>
      <c r="L1642" s="4">
        <v>0</v>
      </c>
      <c r="M1642" s="4" t="s">
        <v>4220</v>
      </c>
      <c r="R1642" t="s">
        <v>4221</v>
      </c>
      <c r="T1642" t="s">
        <v>1296</v>
      </c>
    </row>
    <row r="1643" spans="1:20">
      <c r="A1643" t="s">
        <v>4222</v>
      </c>
      <c r="B1643" t="s">
        <v>1291</v>
      </c>
      <c r="C1643" t="s">
        <v>20</v>
      </c>
      <c r="D1643" s="39" t="s">
        <v>1647</v>
      </c>
      <c r="E1643" s="11">
        <f t="shared" si="105"/>
        <v>3</v>
      </c>
      <c r="F1643" s="4">
        <f t="shared" si="106"/>
        <v>2000</v>
      </c>
      <c r="G1643" t="s">
        <v>21</v>
      </c>
      <c r="H1643" s="4">
        <v>13.5</v>
      </c>
      <c r="I1643" s="4" t="s">
        <v>35</v>
      </c>
      <c r="J1643" s="4">
        <v>27</v>
      </c>
      <c r="K1643" s="4" t="s">
        <v>36</v>
      </c>
      <c r="L1643" s="4">
        <v>0</v>
      </c>
      <c r="M1643" s="4" t="s">
        <v>1550</v>
      </c>
      <c r="N1643" s="11" t="s">
        <v>4223</v>
      </c>
      <c r="R1643" t="s">
        <v>3248</v>
      </c>
      <c r="T1643" t="s">
        <v>1296</v>
      </c>
    </row>
    <row r="1644" spans="1:20">
      <c r="A1644" t="s">
        <v>4222</v>
      </c>
      <c r="B1644" t="s">
        <v>1291</v>
      </c>
      <c r="C1644" t="s">
        <v>74</v>
      </c>
      <c r="D1644" s="39" t="s">
        <v>2262</v>
      </c>
      <c r="E1644" s="11">
        <f t="shared" si="105"/>
        <v>6</v>
      </c>
      <c r="F1644" s="4">
        <f t="shared" si="106"/>
        <v>2002</v>
      </c>
      <c r="G1644" t="s">
        <v>21</v>
      </c>
      <c r="H1644" s="4">
        <v>15.8</v>
      </c>
      <c r="I1644" s="4" t="s">
        <v>35</v>
      </c>
      <c r="J1644" s="4">
        <v>28.5</v>
      </c>
      <c r="K1644" s="4" t="s">
        <v>182</v>
      </c>
      <c r="L1644" s="4">
        <v>0</v>
      </c>
      <c r="M1644" s="4" t="s">
        <v>2256</v>
      </c>
      <c r="N1644" s="11" t="s">
        <v>4223</v>
      </c>
      <c r="R1644" t="s">
        <v>4224</v>
      </c>
      <c r="T1644" t="s">
        <v>1296</v>
      </c>
    </row>
    <row r="1645" spans="1:20">
      <c r="A1645" t="s">
        <v>4222</v>
      </c>
      <c r="B1645" t="s">
        <v>1291</v>
      </c>
      <c r="C1645" t="s">
        <v>74</v>
      </c>
      <c r="D1645" s="39" t="s">
        <v>1310</v>
      </c>
      <c r="E1645" s="11">
        <f t="shared" si="105"/>
        <v>5</v>
      </c>
      <c r="F1645" s="4">
        <f t="shared" si="106"/>
        <v>2005</v>
      </c>
      <c r="G1645" t="s">
        <v>21</v>
      </c>
      <c r="H1645" s="4">
        <v>18.7</v>
      </c>
      <c r="I1645" s="4" t="s">
        <v>35</v>
      </c>
      <c r="J1645" s="4">
        <v>29</v>
      </c>
      <c r="K1645" s="4" t="s">
        <v>1115</v>
      </c>
      <c r="L1645" s="4">
        <v>0</v>
      </c>
      <c r="M1645" s="4" t="s">
        <v>1614</v>
      </c>
      <c r="N1645" s="11" t="s">
        <v>4223</v>
      </c>
      <c r="R1645" t="s">
        <v>4225</v>
      </c>
      <c r="T1645" t="s">
        <v>1296</v>
      </c>
    </row>
    <row r="1646" spans="1:20">
      <c r="A1646" t="s">
        <v>4222</v>
      </c>
      <c r="B1646" t="s">
        <v>1291</v>
      </c>
      <c r="C1646" t="s">
        <v>74</v>
      </c>
      <c r="D1646" s="39" t="s">
        <v>1385</v>
      </c>
      <c r="E1646" s="11">
        <f t="shared" si="105"/>
        <v>5</v>
      </c>
      <c r="F1646" s="4">
        <f t="shared" si="106"/>
        <v>2008</v>
      </c>
      <c r="G1646" t="s">
        <v>21</v>
      </c>
      <c r="H1646" s="4">
        <v>21.7</v>
      </c>
      <c r="I1646" s="4" t="s">
        <v>35</v>
      </c>
      <c r="J1646" s="4">
        <v>30.6</v>
      </c>
      <c r="K1646" s="4" t="s">
        <v>577</v>
      </c>
      <c r="L1646" s="4">
        <v>0</v>
      </c>
      <c r="M1646" s="4" t="s">
        <v>2022</v>
      </c>
      <c r="N1646" s="11" t="s">
        <v>4223</v>
      </c>
      <c r="R1646" t="s">
        <v>1662</v>
      </c>
      <c r="T1646" t="s">
        <v>1296</v>
      </c>
    </row>
    <row r="1647" spans="1:20">
      <c r="A1647" t="s">
        <v>4222</v>
      </c>
      <c r="B1647" t="s">
        <v>1291</v>
      </c>
      <c r="C1647" t="s">
        <v>74</v>
      </c>
      <c r="D1647" s="39" t="s">
        <v>1396</v>
      </c>
      <c r="E1647" s="11">
        <f t="shared" si="105"/>
        <v>5</v>
      </c>
      <c r="F1647" s="4">
        <f t="shared" si="106"/>
        <v>2011</v>
      </c>
      <c r="G1647" t="s">
        <v>21</v>
      </c>
      <c r="H1647" s="4">
        <v>24.7</v>
      </c>
      <c r="I1647" s="4" t="s">
        <v>35</v>
      </c>
      <c r="J1647" s="4">
        <v>30.5</v>
      </c>
      <c r="K1647" s="4" t="s">
        <v>298</v>
      </c>
      <c r="L1647" s="4">
        <v>0</v>
      </c>
      <c r="M1647" s="4" t="s">
        <v>3342</v>
      </c>
      <c r="N1647" s="11" t="s">
        <v>4223</v>
      </c>
      <c r="R1647" t="s">
        <v>1762</v>
      </c>
      <c r="T1647" t="s">
        <v>1296</v>
      </c>
    </row>
    <row r="1648" spans="1:20">
      <c r="A1648" t="s">
        <v>4222</v>
      </c>
      <c r="B1648" t="s">
        <v>1291</v>
      </c>
      <c r="C1648" t="s">
        <v>74</v>
      </c>
      <c r="D1648" s="39" t="s">
        <v>839</v>
      </c>
      <c r="E1648" s="11">
        <f t="shared" si="105"/>
        <v>5</v>
      </c>
      <c r="F1648" s="4">
        <f t="shared" si="106"/>
        <v>2016</v>
      </c>
      <c r="G1648" t="s">
        <v>21</v>
      </c>
      <c r="H1648" s="4">
        <v>19.7</v>
      </c>
      <c r="I1648" s="4" t="s">
        <v>35</v>
      </c>
      <c r="J1648" s="4">
        <v>31.5</v>
      </c>
      <c r="K1648" s="4" t="s">
        <v>1246</v>
      </c>
      <c r="L1648" s="4">
        <v>0</v>
      </c>
      <c r="M1648" s="4" t="s">
        <v>2811</v>
      </c>
      <c r="N1648" s="11" t="s">
        <v>4223</v>
      </c>
      <c r="R1648" t="s">
        <v>2483</v>
      </c>
      <c r="T1648" t="s">
        <v>1296</v>
      </c>
    </row>
    <row r="1649" spans="1:20">
      <c r="A1649" t="s">
        <v>4222</v>
      </c>
      <c r="B1649" t="s">
        <v>1291</v>
      </c>
      <c r="C1649" t="s">
        <v>74</v>
      </c>
      <c r="D1649" s="39" t="s">
        <v>2079</v>
      </c>
      <c r="E1649" s="11">
        <f t="shared" si="105"/>
        <v>6</v>
      </c>
      <c r="F1649" s="4">
        <f t="shared" si="106"/>
        <v>2018</v>
      </c>
      <c r="G1649" t="s">
        <v>21</v>
      </c>
      <c r="H1649" s="4">
        <v>21.8</v>
      </c>
      <c r="I1649" s="4" t="s">
        <v>35</v>
      </c>
      <c r="J1649" s="4">
        <v>30.6</v>
      </c>
      <c r="K1649" s="4" t="s">
        <v>1279</v>
      </c>
      <c r="L1649" s="4">
        <v>0</v>
      </c>
      <c r="M1649" s="4" t="s">
        <v>2980</v>
      </c>
      <c r="N1649" s="11" t="s">
        <v>4223</v>
      </c>
      <c r="Q1649" t="s">
        <v>4226</v>
      </c>
      <c r="R1649" t="s">
        <v>4227</v>
      </c>
      <c r="T1649" t="s">
        <v>1296</v>
      </c>
    </row>
    <row r="1650" spans="1:20">
      <c r="A1650" t="s">
        <v>4228</v>
      </c>
      <c r="B1650" t="s">
        <v>1291</v>
      </c>
      <c r="C1650" t="s">
        <v>20</v>
      </c>
      <c r="D1650" s="39" t="s">
        <v>3055</v>
      </c>
      <c r="E1650" s="11">
        <f t="shared" si="105"/>
        <v>5</v>
      </c>
      <c r="F1650" s="4">
        <f t="shared" si="106"/>
        <v>2001</v>
      </c>
      <c r="G1650" t="s">
        <v>25</v>
      </c>
      <c r="H1650" s="4">
        <v>11.7</v>
      </c>
      <c r="I1650" s="4" t="str">
        <f t="shared" ref="I1650:I1659" si="108">IF(ISBLANK(H1650), "", "k")</f>
        <v>k</v>
      </c>
      <c r="J1650" s="4">
        <v>29.2</v>
      </c>
      <c r="K1650" s="4" t="s">
        <v>690</v>
      </c>
      <c r="L1650" s="4">
        <v>0</v>
      </c>
      <c r="M1650" s="4" t="s">
        <v>1681</v>
      </c>
      <c r="N1650" s="11" t="s">
        <v>4229</v>
      </c>
      <c r="R1650" t="s">
        <v>4230</v>
      </c>
      <c r="T1650" t="s">
        <v>1296</v>
      </c>
    </row>
    <row r="1651" spans="1:20">
      <c r="A1651" t="s">
        <v>4228</v>
      </c>
      <c r="B1651" t="s">
        <v>1291</v>
      </c>
      <c r="C1651" t="s">
        <v>74</v>
      </c>
      <c r="D1651" s="39" t="s">
        <v>1302</v>
      </c>
      <c r="E1651" s="11">
        <f t="shared" si="105"/>
        <v>5</v>
      </c>
      <c r="F1651" s="4">
        <f t="shared" si="106"/>
        <v>2002</v>
      </c>
      <c r="G1651" t="s">
        <v>25</v>
      </c>
      <c r="H1651" s="4">
        <v>12.7</v>
      </c>
      <c r="I1651" s="4" t="str">
        <f t="shared" si="108"/>
        <v>k</v>
      </c>
      <c r="J1651" s="4">
        <v>30.5</v>
      </c>
      <c r="K1651" s="4" t="s">
        <v>801</v>
      </c>
      <c r="L1651" s="4">
        <v>0</v>
      </c>
      <c r="M1651" s="4" t="s">
        <v>1394</v>
      </c>
      <c r="N1651" s="11" t="s">
        <v>4229</v>
      </c>
      <c r="R1651" t="s">
        <v>2031</v>
      </c>
      <c r="T1651" t="s">
        <v>1296</v>
      </c>
    </row>
    <row r="1652" spans="1:20">
      <c r="A1652" t="s">
        <v>4228</v>
      </c>
      <c r="B1652" t="s">
        <v>1291</v>
      </c>
      <c r="C1652" t="s">
        <v>74</v>
      </c>
      <c r="D1652" s="39" t="s">
        <v>2040</v>
      </c>
      <c r="E1652" s="11">
        <f t="shared" si="105"/>
        <v>5</v>
      </c>
      <c r="F1652" s="4">
        <f t="shared" si="106"/>
        <v>2003</v>
      </c>
      <c r="G1652" t="s">
        <v>25</v>
      </c>
      <c r="H1652" s="4">
        <v>13.7</v>
      </c>
      <c r="I1652" s="4" t="str">
        <f t="shared" si="108"/>
        <v>k</v>
      </c>
      <c r="J1652" s="4">
        <v>31.3</v>
      </c>
      <c r="K1652" s="4" t="s">
        <v>1397</v>
      </c>
      <c r="L1652" s="4">
        <v>0</v>
      </c>
      <c r="M1652" s="4" t="s">
        <v>3182</v>
      </c>
      <c r="N1652" s="11" t="s">
        <v>4229</v>
      </c>
      <c r="R1652" t="s">
        <v>4231</v>
      </c>
      <c r="T1652" t="s">
        <v>1296</v>
      </c>
    </row>
    <row r="1653" spans="1:20">
      <c r="A1653" t="s">
        <v>4228</v>
      </c>
      <c r="B1653" t="s">
        <v>1291</v>
      </c>
      <c r="C1653" t="s">
        <v>74</v>
      </c>
      <c r="D1653" s="39" t="s">
        <v>1335</v>
      </c>
      <c r="E1653" s="11">
        <f t="shared" si="105"/>
        <v>5</v>
      </c>
      <c r="F1653" s="4">
        <f t="shared" si="106"/>
        <v>2004</v>
      </c>
      <c r="G1653" t="s">
        <v>25</v>
      </c>
      <c r="H1653" s="4">
        <v>14.7</v>
      </c>
      <c r="I1653" s="4" t="str">
        <f t="shared" si="108"/>
        <v>k</v>
      </c>
      <c r="J1653" s="4">
        <v>33</v>
      </c>
      <c r="K1653" s="4" t="s">
        <v>1712</v>
      </c>
      <c r="L1653" s="4">
        <v>0</v>
      </c>
      <c r="M1653" s="4" t="s">
        <v>4232</v>
      </c>
      <c r="N1653" s="11" t="s">
        <v>4229</v>
      </c>
      <c r="R1653" t="s">
        <v>4233</v>
      </c>
      <c r="T1653" t="s">
        <v>1296</v>
      </c>
    </row>
    <row r="1654" spans="1:20">
      <c r="A1654" t="s">
        <v>4228</v>
      </c>
      <c r="B1654" t="s">
        <v>1291</v>
      </c>
      <c r="C1654" t="s">
        <v>74</v>
      </c>
      <c r="D1654" s="39" t="s">
        <v>1337</v>
      </c>
      <c r="E1654" s="11">
        <f t="shared" si="105"/>
        <v>5</v>
      </c>
      <c r="F1654" s="4">
        <f t="shared" si="106"/>
        <v>2005</v>
      </c>
      <c r="G1654" t="s">
        <v>25</v>
      </c>
      <c r="H1654" s="4">
        <v>15.5</v>
      </c>
      <c r="I1654" s="4" t="str">
        <f t="shared" si="108"/>
        <v>k</v>
      </c>
      <c r="J1654" s="4">
        <v>33.9</v>
      </c>
      <c r="K1654" s="4" t="s">
        <v>236</v>
      </c>
      <c r="L1654" s="4">
        <v>0</v>
      </c>
      <c r="M1654" s="4" t="s">
        <v>4234</v>
      </c>
      <c r="N1654" s="11" t="s">
        <v>4229</v>
      </c>
      <c r="R1654" t="s">
        <v>1340</v>
      </c>
      <c r="T1654" t="s">
        <v>1296</v>
      </c>
    </row>
    <row r="1655" spans="1:20">
      <c r="A1655" t="s">
        <v>4228</v>
      </c>
      <c r="B1655" t="s">
        <v>1291</v>
      </c>
      <c r="C1655" t="s">
        <v>74</v>
      </c>
      <c r="D1655" s="39" t="s">
        <v>1429</v>
      </c>
      <c r="E1655" s="11">
        <f t="shared" si="105"/>
        <v>3</v>
      </c>
      <c r="F1655" s="4">
        <f t="shared" si="106"/>
        <v>2008</v>
      </c>
      <c r="G1655" t="s">
        <v>25</v>
      </c>
      <c r="H1655" s="4">
        <v>18.5</v>
      </c>
      <c r="I1655" s="4" t="str">
        <f t="shared" si="108"/>
        <v>k</v>
      </c>
      <c r="J1655" s="4">
        <v>39.799999999999997</v>
      </c>
      <c r="K1655" s="4" t="s">
        <v>131</v>
      </c>
      <c r="L1655" s="4">
        <v>0</v>
      </c>
      <c r="M1655" s="4" t="s">
        <v>4235</v>
      </c>
      <c r="N1655" s="11" t="s">
        <v>4229</v>
      </c>
      <c r="R1655" t="s">
        <v>4236</v>
      </c>
      <c r="T1655" t="s">
        <v>1296</v>
      </c>
    </row>
    <row r="1656" spans="1:20">
      <c r="A1656" t="s">
        <v>361</v>
      </c>
      <c r="B1656" t="s">
        <v>1291</v>
      </c>
      <c r="C1656" t="s">
        <v>20</v>
      </c>
      <c r="D1656" s="39" t="s">
        <v>3452</v>
      </c>
      <c r="E1656" s="11">
        <f t="shared" si="105"/>
        <v>3</v>
      </c>
      <c r="F1656" s="4">
        <f t="shared" si="106"/>
        <v>1988</v>
      </c>
      <c r="G1656" t="s">
        <v>103</v>
      </c>
      <c r="H1656" s="4" t="s">
        <v>2392</v>
      </c>
      <c r="I1656" s="4" t="str">
        <f t="shared" si="108"/>
        <v>k</v>
      </c>
      <c r="J1656" s="4">
        <v>11.75</v>
      </c>
      <c r="K1656" s="4" t="s">
        <v>4237</v>
      </c>
      <c r="L1656" s="4">
        <v>0</v>
      </c>
      <c r="M1656" s="4" t="s">
        <v>4238</v>
      </c>
      <c r="N1656" s="11" t="s">
        <v>4239</v>
      </c>
      <c r="T1656" t="s">
        <v>1296</v>
      </c>
    </row>
    <row r="1657" spans="1:20">
      <c r="A1657" t="s">
        <v>361</v>
      </c>
      <c r="B1657" t="s">
        <v>1291</v>
      </c>
      <c r="C1657" t="s">
        <v>74</v>
      </c>
      <c r="D1657" s="39" t="s">
        <v>1746</v>
      </c>
      <c r="E1657" s="11">
        <f t="shared" si="105"/>
        <v>5</v>
      </c>
      <c r="F1657" s="4">
        <f t="shared" si="106"/>
        <v>2001</v>
      </c>
      <c r="G1657" t="s">
        <v>21</v>
      </c>
      <c r="H1657" s="4" t="s">
        <v>712</v>
      </c>
      <c r="I1657" s="4" t="str">
        <f t="shared" si="108"/>
        <v>k</v>
      </c>
      <c r="J1657" s="4">
        <v>26.3</v>
      </c>
      <c r="K1657" s="4" t="s">
        <v>842</v>
      </c>
      <c r="L1657" s="4">
        <v>0</v>
      </c>
      <c r="M1657" s="4" t="s">
        <v>2808</v>
      </c>
      <c r="N1657" s="11" t="s">
        <v>4239</v>
      </c>
      <c r="R1657" t="s">
        <v>4240</v>
      </c>
      <c r="T1657" t="s">
        <v>1296</v>
      </c>
    </row>
    <row r="1658" spans="1:20">
      <c r="A1658" t="s">
        <v>361</v>
      </c>
      <c r="B1658" t="s">
        <v>1291</v>
      </c>
      <c r="C1658" t="s">
        <v>74</v>
      </c>
      <c r="D1658" s="39" t="s">
        <v>1302</v>
      </c>
      <c r="E1658" s="11">
        <f t="shared" si="105"/>
        <v>5</v>
      </c>
      <c r="F1658" s="4">
        <f t="shared" si="106"/>
        <v>2002</v>
      </c>
      <c r="G1658" t="s">
        <v>21</v>
      </c>
      <c r="H1658" s="4" t="s">
        <v>609</v>
      </c>
      <c r="I1658" s="4" t="str">
        <f t="shared" si="108"/>
        <v>k</v>
      </c>
      <c r="J1658" s="4">
        <v>27</v>
      </c>
      <c r="K1658" s="4" t="s">
        <v>312</v>
      </c>
      <c r="L1658" s="4">
        <v>0</v>
      </c>
      <c r="M1658" s="4" t="s">
        <v>1909</v>
      </c>
      <c r="N1658" s="11" t="s">
        <v>4239</v>
      </c>
      <c r="R1658" t="s">
        <v>4241</v>
      </c>
      <c r="T1658" t="s">
        <v>1296</v>
      </c>
    </row>
    <row r="1659" spans="1:20">
      <c r="A1659" t="s">
        <v>4242</v>
      </c>
      <c r="B1659" t="s">
        <v>1291</v>
      </c>
      <c r="C1659" t="s">
        <v>74</v>
      </c>
      <c r="D1659" s="39" t="s">
        <v>1515</v>
      </c>
      <c r="E1659" s="11">
        <f t="shared" si="105"/>
        <v>5</v>
      </c>
      <c r="F1659" s="4">
        <f t="shared" si="106"/>
        <v>2019</v>
      </c>
      <c r="G1659" t="s">
        <v>21</v>
      </c>
      <c r="H1659" s="4" t="s">
        <v>1456</v>
      </c>
      <c r="I1659" s="4" t="str">
        <f t="shared" si="108"/>
        <v>k</v>
      </c>
      <c r="J1659" s="4">
        <v>16.8</v>
      </c>
      <c r="K1659" s="4" t="s">
        <v>563</v>
      </c>
      <c r="L1659" s="4">
        <v>0</v>
      </c>
      <c r="M1659" s="4" t="s">
        <v>3835</v>
      </c>
      <c r="R1659" t="s">
        <v>4243</v>
      </c>
      <c r="T1659" t="s">
        <v>1296</v>
      </c>
    </row>
    <row r="1660" spans="1:20">
      <c r="A1660" t="s">
        <v>365</v>
      </c>
      <c r="B1660" t="s">
        <v>1291</v>
      </c>
      <c r="C1660" t="s">
        <v>20</v>
      </c>
      <c r="D1660" s="39" t="s">
        <v>3452</v>
      </c>
      <c r="E1660" s="11">
        <f t="shared" si="105"/>
        <v>3</v>
      </c>
      <c r="F1660" s="4">
        <f t="shared" si="106"/>
        <v>1988</v>
      </c>
      <c r="G1660" t="s">
        <v>25</v>
      </c>
      <c r="H1660" s="4">
        <v>20.5</v>
      </c>
      <c r="I1660" s="4" t="s">
        <v>35</v>
      </c>
      <c r="J1660" s="4">
        <v>39.049999999999997</v>
      </c>
      <c r="K1660" s="4" t="s">
        <v>2397</v>
      </c>
      <c r="L1660" s="4">
        <v>0</v>
      </c>
      <c r="M1660" s="4" t="s">
        <v>4244</v>
      </c>
      <c r="R1660" t="s">
        <v>4245</v>
      </c>
      <c r="T1660" t="s">
        <v>1296</v>
      </c>
    </row>
    <row r="1661" spans="1:20">
      <c r="A1661" t="s">
        <v>365</v>
      </c>
      <c r="B1661" t="s">
        <v>1291</v>
      </c>
      <c r="C1661" t="s">
        <v>74</v>
      </c>
      <c r="D1661" s="39" t="s">
        <v>2106</v>
      </c>
      <c r="E1661" s="11">
        <f t="shared" si="105"/>
        <v>3</v>
      </c>
      <c r="F1661" s="4">
        <f t="shared" si="106"/>
        <v>1990</v>
      </c>
      <c r="G1661" t="s">
        <v>25</v>
      </c>
      <c r="H1661" s="4">
        <v>22.5</v>
      </c>
      <c r="I1661" s="4" t="s">
        <v>35</v>
      </c>
      <c r="J1661" s="4">
        <v>38.1</v>
      </c>
      <c r="K1661" s="4" t="s">
        <v>4246</v>
      </c>
      <c r="L1661" s="4">
        <v>0</v>
      </c>
      <c r="M1661" s="4" t="s">
        <v>4247</v>
      </c>
      <c r="T1661" t="s">
        <v>1296</v>
      </c>
    </row>
    <row r="1662" spans="1:20">
      <c r="A1662" t="s">
        <v>365</v>
      </c>
      <c r="B1662" t="s">
        <v>1291</v>
      </c>
      <c r="C1662" t="s">
        <v>74</v>
      </c>
      <c r="D1662" s="39" t="s">
        <v>1520</v>
      </c>
      <c r="E1662" s="11">
        <f t="shared" si="105"/>
        <v>3</v>
      </c>
      <c r="F1662" s="4">
        <f t="shared" si="106"/>
        <v>1993</v>
      </c>
      <c r="G1662" t="s">
        <v>25</v>
      </c>
      <c r="H1662" s="4">
        <v>25.5</v>
      </c>
      <c r="I1662" s="4" t="s">
        <v>35</v>
      </c>
      <c r="J1662" s="4">
        <v>39.5</v>
      </c>
      <c r="K1662" s="4" t="s">
        <v>26</v>
      </c>
      <c r="L1662" s="4">
        <v>0</v>
      </c>
      <c r="M1662" s="4" t="s">
        <v>4248</v>
      </c>
      <c r="R1662" t="s">
        <v>4249</v>
      </c>
      <c r="T1662" t="s">
        <v>1296</v>
      </c>
    </row>
    <row r="1663" spans="1:20">
      <c r="A1663" t="s">
        <v>4250</v>
      </c>
      <c r="B1663" t="s">
        <v>1291</v>
      </c>
      <c r="C1663" t="s">
        <v>20</v>
      </c>
      <c r="D1663" s="39" t="s">
        <v>1647</v>
      </c>
      <c r="E1663" s="11">
        <f t="shared" si="105"/>
        <v>3</v>
      </c>
      <c r="F1663" s="4">
        <f t="shared" si="106"/>
        <v>2000</v>
      </c>
      <c r="G1663" t="s">
        <v>21</v>
      </c>
      <c r="H1663" s="4">
        <v>13.5</v>
      </c>
      <c r="I1663" s="4" t="s">
        <v>35</v>
      </c>
      <c r="J1663" s="4">
        <v>27</v>
      </c>
      <c r="K1663" s="4" t="s">
        <v>854</v>
      </c>
      <c r="L1663" s="4">
        <v>0</v>
      </c>
      <c r="M1663" s="4" t="s">
        <v>1732</v>
      </c>
      <c r="N1663" s="11" t="s">
        <v>4251</v>
      </c>
      <c r="R1663" t="s">
        <v>3248</v>
      </c>
      <c r="T1663" t="s">
        <v>1296</v>
      </c>
    </row>
    <row r="1664" spans="1:20">
      <c r="A1664" t="s">
        <v>4250</v>
      </c>
      <c r="B1664" t="s">
        <v>1291</v>
      </c>
      <c r="C1664" t="s">
        <v>74</v>
      </c>
      <c r="D1664" s="39" t="s">
        <v>1418</v>
      </c>
      <c r="E1664" s="11">
        <f t="shared" si="105"/>
        <v>5</v>
      </c>
      <c r="F1664" s="4">
        <f t="shared" si="106"/>
        <v>2001</v>
      </c>
      <c r="G1664" t="s">
        <v>21</v>
      </c>
      <c r="H1664" s="4">
        <v>14.7</v>
      </c>
      <c r="I1664" s="4" t="s">
        <v>35</v>
      </c>
      <c r="J1664" s="4">
        <v>28.1</v>
      </c>
      <c r="K1664" s="4" t="s">
        <v>949</v>
      </c>
      <c r="L1664" s="4">
        <v>0</v>
      </c>
      <c r="M1664" s="4" t="s">
        <v>1645</v>
      </c>
      <c r="N1664" s="11" t="s">
        <v>4251</v>
      </c>
      <c r="R1664" t="s">
        <v>585</v>
      </c>
      <c r="T1664" t="s">
        <v>1296</v>
      </c>
    </row>
    <row r="1665" spans="1:20">
      <c r="A1665" t="s">
        <v>4250</v>
      </c>
      <c r="B1665" t="s">
        <v>1291</v>
      </c>
      <c r="C1665" t="s">
        <v>74</v>
      </c>
      <c r="D1665" s="39" t="s">
        <v>2708</v>
      </c>
      <c r="E1665" s="11">
        <f t="shared" si="105"/>
        <v>7</v>
      </c>
      <c r="F1665" s="4">
        <f t="shared" si="106"/>
        <v>2001</v>
      </c>
      <c r="G1665" t="s">
        <v>21</v>
      </c>
      <c r="H1665" s="4">
        <v>14.8</v>
      </c>
      <c r="I1665" s="4" t="s">
        <v>35</v>
      </c>
      <c r="J1665" s="4">
        <v>29.3</v>
      </c>
      <c r="K1665" s="4" t="s">
        <v>378</v>
      </c>
      <c r="L1665" s="4">
        <v>0</v>
      </c>
      <c r="N1665" s="11" t="s">
        <v>4251</v>
      </c>
      <c r="R1665" t="s">
        <v>4252</v>
      </c>
      <c r="T1665" t="s">
        <v>1296</v>
      </c>
    </row>
    <row r="1666" spans="1:20">
      <c r="A1666" t="s">
        <v>4250</v>
      </c>
      <c r="B1666" t="s">
        <v>1291</v>
      </c>
      <c r="C1666" t="s">
        <v>74</v>
      </c>
      <c r="D1666" s="39" t="s">
        <v>1378</v>
      </c>
      <c r="E1666" s="11">
        <f t="shared" si="105"/>
        <v>5</v>
      </c>
      <c r="F1666" s="4">
        <f t="shared" si="106"/>
        <v>2002</v>
      </c>
      <c r="G1666" t="s">
        <v>21</v>
      </c>
      <c r="H1666" s="4">
        <v>15.7</v>
      </c>
      <c r="I1666" s="4" t="s">
        <v>35</v>
      </c>
      <c r="J1666" s="4">
        <v>29.5</v>
      </c>
      <c r="K1666" s="4" t="s">
        <v>182</v>
      </c>
      <c r="L1666" s="4">
        <v>0</v>
      </c>
      <c r="M1666" s="4" t="s">
        <v>4253</v>
      </c>
      <c r="N1666" s="11" t="s">
        <v>4251</v>
      </c>
      <c r="R1666" t="s">
        <v>4254</v>
      </c>
      <c r="T1666" t="s">
        <v>1296</v>
      </c>
    </row>
    <row r="1667" spans="1:20">
      <c r="A1667" t="s">
        <v>4250</v>
      </c>
      <c r="B1667" t="s">
        <v>1291</v>
      </c>
      <c r="C1667" t="s">
        <v>74</v>
      </c>
      <c r="D1667" s="39" t="s">
        <v>4255</v>
      </c>
      <c r="E1667" s="11">
        <f t="shared" si="105"/>
        <v>7</v>
      </c>
      <c r="F1667" s="4">
        <f t="shared" si="106"/>
        <v>2002</v>
      </c>
      <c r="G1667" t="s">
        <v>21</v>
      </c>
      <c r="H1667" s="4">
        <v>15.8</v>
      </c>
      <c r="I1667" s="4" t="s">
        <v>35</v>
      </c>
      <c r="J1667" s="4">
        <v>29.5</v>
      </c>
      <c r="L1667" s="4">
        <v>0</v>
      </c>
      <c r="N1667" s="11" t="s">
        <v>4251</v>
      </c>
      <c r="R1667" t="s">
        <v>4256</v>
      </c>
      <c r="T1667" t="s">
        <v>1296</v>
      </c>
    </row>
    <row r="1668" spans="1:20">
      <c r="A1668" t="s">
        <v>4250</v>
      </c>
      <c r="B1668" t="s">
        <v>1291</v>
      </c>
      <c r="C1668" t="s">
        <v>74</v>
      </c>
      <c r="D1668" s="39" t="s">
        <v>1331</v>
      </c>
      <c r="E1668" s="11">
        <f t="shared" si="105"/>
        <v>5</v>
      </c>
      <c r="F1668" s="4">
        <f t="shared" si="106"/>
        <v>2003</v>
      </c>
      <c r="G1668" t="s">
        <v>21</v>
      </c>
      <c r="H1668" s="4">
        <v>16.7</v>
      </c>
      <c r="I1668" s="4" t="s">
        <v>35</v>
      </c>
      <c r="J1668" s="4">
        <v>29.7</v>
      </c>
      <c r="K1668" s="4" t="s">
        <v>577</v>
      </c>
      <c r="L1668" s="4">
        <v>0</v>
      </c>
      <c r="M1668" s="4" t="s">
        <v>2716</v>
      </c>
      <c r="N1668" s="11" t="s">
        <v>4251</v>
      </c>
      <c r="R1668" t="s">
        <v>4257</v>
      </c>
      <c r="T1668" t="s">
        <v>1296</v>
      </c>
    </row>
    <row r="1669" spans="1:20">
      <c r="A1669" t="s">
        <v>4250</v>
      </c>
      <c r="B1669" t="s">
        <v>1291</v>
      </c>
      <c r="C1669" t="s">
        <v>74</v>
      </c>
      <c r="D1669" s="39" t="s">
        <v>1720</v>
      </c>
      <c r="E1669" s="11">
        <f t="shared" si="105"/>
        <v>5</v>
      </c>
      <c r="F1669" s="4">
        <f t="shared" si="106"/>
        <v>2004</v>
      </c>
      <c r="G1669" t="s">
        <v>21</v>
      </c>
      <c r="H1669" s="4">
        <v>17.7</v>
      </c>
      <c r="I1669" s="4" t="s">
        <v>35</v>
      </c>
      <c r="J1669" s="4">
        <v>30</v>
      </c>
      <c r="K1669" s="4" t="s">
        <v>138</v>
      </c>
      <c r="L1669" s="4">
        <v>0</v>
      </c>
      <c r="M1669" s="4" t="s">
        <v>4258</v>
      </c>
      <c r="N1669" s="11" t="s">
        <v>4251</v>
      </c>
      <c r="R1669" t="s">
        <v>1309</v>
      </c>
      <c r="T1669" t="s">
        <v>1296</v>
      </c>
    </row>
    <row r="1670" spans="1:20">
      <c r="A1670" t="s">
        <v>4250</v>
      </c>
      <c r="B1670" t="s">
        <v>1291</v>
      </c>
      <c r="C1670" t="s">
        <v>74</v>
      </c>
      <c r="D1670" s="39" t="s">
        <v>1337</v>
      </c>
      <c r="E1670" s="11">
        <f t="shared" si="105"/>
        <v>5</v>
      </c>
      <c r="F1670" s="4">
        <f t="shared" si="106"/>
        <v>2005</v>
      </c>
      <c r="G1670" t="s">
        <v>21</v>
      </c>
      <c r="H1670" s="4">
        <v>18.7</v>
      </c>
      <c r="I1670" s="4" t="s">
        <v>35</v>
      </c>
      <c r="J1670" s="4">
        <v>29.7</v>
      </c>
      <c r="K1670" s="4" t="s">
        <v>3312</v>
      </c>
      <c r="L1670" s="4">
        <v>0</v>
      </c>
      <c r="M1670" s="4" t="s">
        <v>4259</v>
      </c>
      <c r="N1670" s="11" t="s">
        <v>4251</v>
      </c>
      <c r="R1670" t="s">
        <v>1340</v>
      </c>
      <c r="T1670" t="s">
        <v>1296</v>
      </c>
    </row>
    <row r="1671" spans="1:20">
      <c r="A1671" t="s">
        <v>4250</v>
      </c>
      <c r="B1671" t="s">
        <v>1291</v>
      </c>
      <c r="C1671" t="s">
        <v>74</v>
      </c>
      <c r="D1671" s="39" t="s">
        <v>2126</v>
      </c>
      <c r="E1671" s="11">
        <f t="shared" si="105"/>
        <v>5</v>
      </c>
      <c r="F1671" s="4">
        <f t="shared" si="106"/>
        <v>2008</v>
      </c>
      <c r="G1671" t="s">
        <v>21</v>
      </c>
      <c r="H1671" s="4">
        <v>21.7</v>
      </c>
      <c r="I1671" s="4" t="s">
        <v>35</v>
      </c>
      <c r="J1671" s="4">
        <v>31.2</v>
      </c>
      <c r="K1671" s="4" t="s">
        <v>1814</v>
      </c>
      <c r="L1671" s="4">
        <v>0</v>
      </c>
      <c r="M1671" s="4" t="s">
        <v>3511</v>
      </c>
      <c r="N1671" s="11" t="s">
        <v>4251</v>
      </c>
      <c r="R1671" t="s">
        <v>1662</v>
      </c>
      <c r="T1671" t="s">
        <v>1296</v>
      </c>
    </row>
    <row r="1672" spans="1:20">
      <c r="A1672" t="s">
        <v>4250</v>
      </c>
      <c r="B1672" t="s">
        <v>1291</v>
      </c>
      <c r="C1672" t="s">
        <v>74</v>
      </c>
      <c r="D1672" s="39" t="s">
        <v>1663</v>
      </c>
      <c r="E1672" s="11">
        <f t="shared" si="105"/>
        <v>5</v>
      </c>
      <c r="F1672" s="4">
        <f t="shared" si="106"/>
        <v>2009</v>
      </c>
      <c r="G1672" t="s">
        <v>21</v>
      </c>
      <c r="H1672" s="4">
        <v>22.7</v>
      </c>
      <c r="I1672" s="4" t="s">
        <v>35</v>
      </c>
      <c r="J1672" s="4">
        <v>30.6</v>
      </c>
      <c r="K1672" s="4" t="s">
        <v>298</v>
      </c>
      <c r="L1672" s="4">
        <v>0</v>
      </c>
      <c r="M1672" s="4" t="s">
        <v>3279</v>
      </c>
      <c r="N1672" s="11" t="s">
        <v>4251</v>
      </c>
      <c r="R1672" t="s">
        <v>1662</v>
      </c>
      <c r="T1672" t="s">
        <v>1296</v>
      </c>
    </row>
    <row r="1673" spans="1:20">
      <c r="A1673" t="s">
        <v>4250</v>
      </c>
      <c r="B1673" t="s">
        <v>1291</v>
      </c>
      <c r="C1673" t="s">
        <v>74</v>
      </c>
      <c r="D1673" s="39" t="s">
        <v>1556</v>
      </c>
      <c r="E1673" s="11">
        <f t="shared" si="105"/>
        <v>5</v>
      </c>
      <c r="F1673" s="4">
        <f t="shared" si="106"/>
        <v>2010</v>
      </c>
      <c r="G1673" t="s">
        <v>21</v>
      </c>
      <c r="H1673" s="4">
        <v>23.7</v>
      </c>
      <c r="I1673" s="4" t="s">
        <v>35</v>
      </c>
      <c r="J1673" s="4">
        <v>31.8</v>
      </c>
      <c r="K1673" s="4" t="s">
        <v>1393</v>
      </c>
      <c r="L1673" s="4">
        <v>0</v>
      </c>
      <c r="M1673" s="4" t="s">
        <v>2691</v>
      </c>
      <c r="N1673" s="11" t="s">
        <v>4251</v>
      </c>
      <c r="R1673" t="s">
        <v>4260</v>
      </c>
      <c r="T1673" t="s">
        <v>1296</v>
      </c>
    </row>
    <row r="1674" spans="1:20">
      <c r="A1674" t="s">
        <v>4250</v>
      </c>
      <c r="B1674" t="s">
        <v>1291</v>
      </c>
      <c r="C1674" t="s">
        <v>74</v>
      </c>
      <c r="D1674" s="39" t="s">
        <v>1396</v>
      </c>
      <c r="E1674" s="11">
        <f t="shared" si="105"/>
        <v>5</v>
      </c>
      <c r="F1674" s="4">
        <f t="shared" si="106"/>
        <v>2011</v>
      </c>
      <c r="G1674" t="s">
        <v>21</v>
      </c>
      <c r="H1674" s="4">
        <v>24.7</v>
      </c>
      <c r="I1674" s="4" t="s">
        <v>35</v>
      </c>
      <c r="J1674" s="4">
        <v>32.5</v>
      </c>
      <c r="K1674" s="4" t="s">
        <v>801</v>
      </c>
      <c r="L1674" s="4">
        <v>0</v>
      </c>
      <c r="M1674" s="4" t="s">
        <v>1999</v>
      </c>
      <c r="N1674" s="11" t="s">
        <v>4251</v>
      </c>
      <c r="R1674" t="s">
        <v>1762</v>
      </c>
      <c r="T1674" t="s">
        <v>1296</v>
      </c>
    </row>
    <row r="1675" spans="1:20">
      <c r="A1675" t="s">
        <v>4250</v>
      </c>
      <c r="B1675" t="s">
        <v>1291</v>
      </c>
      <c r="C1675" t="s">
        <v>74</v>
      </c>
      <c r="D1675" s="39" t="s">
        <v>1586</v>
      </c>
      <c r="E1675" s="11">
        <f t="shared" si="105"/>
        <v>5</v>
      </c>
      <c r="F1675" s="4">
        <f t="shared" si="106"/>
        <v>2013</v>
      </c>
      <c r="G1675" t="s">
        <v>21</v>
      </c>
      <c r="H1675" s="4">
        <v>26.7</v>
      </c>
      <c r="I1675" s="4" t="s">
        <v>35</v>
      </c>
      <c r="J1675" s="4">
        <v>31.5</v>
      </c>
      <c r="K1675" s="4" t="s">
        <v>193</v>
      </c>
      <c r="L1675" s="4">
        <v>0</v>
      </c>
      <c r="M1675" s="4" t="s">
        <v>4261</v>
      </c>
      <c r="N1675" s="11" t="s">
        <v>4251</v>
      </c>
      <c r="R1675" t="s">
        <v>4262</v>
      </c>
      <c r="T1675" t="s">
        <v>1296</v>
      </c>
    </row>
    <row r="1676" spans="1:20">
      <c r="A1676" t="s">
        <v>4250</v>
      </c>
      <c r="B1676" t="s">
        <v>1291</v>
      </c>
      <c r="C1676" t="s">
        <v>74</v>
      </c>
      <c r="D1676" s="39" t="s">
        <v>1435</v>
      </c>
      <c r="E1676" s="11">
        <f t="shared" si="105"/>
        <v>5</v>
      </c>
      <c r="F1676" s="4">
        <f t="shared" si="106"/>
        <v>2015</v>
      </c>
      <c r="G1676" t="s">
        <v>21</v>
      </c>
      <c r="H1676" s="4">
        <v>28.7</v>
      </c>
      <c r="I1676" s="4" t="s">
        <v>35</v>
      </c>
      <c r="J1676" s="4">
        <v>32</v>
      </c>
      <c r="K1676" s="4" t="s">
        <v>1121</v>
      </c>
      <c r="L1676" s="4">
        <v>0</v>
      </c>
      <c r="M1676" s="4" t="s">
        <v>1952</v>
      </c>
      <c r="N1676" s="11" t="s">
        <v>4251</v>
      </c>
      <c r="R1676" t="s">
        <v>4263</v>
      </c>
      <c r="T1676" t="s">
        <v>1296</v>
      </c>
    </row>
    <row r="1677" spans="1:20">
      <c r="A1677" t="s">
        <v>4250</v>
      </c>
      <c r="B1677" t="s">
        <v>1291</v>
      </c>
      <c r="C1677" t="s">
        <v>74</v>
      </c>
      <c r="D1677" s="39" t="s">
        <v>1349</v>
      </c>
      <c r="E1677" s="11">
        <f t="shared" si="105"/>
        <v>5</v>
      </c>
      <c r="F1677" s="4">
        <f t="shared" si="106"/>
        <v>2016</v>
      </c>
      <c r="G1677" t="s">
        <v>21</v>
      </c>
      <c r="H1677" s="4">
        <v>29.7</v>
      </c>
      <c r="I1677" s="4" t="s">
        <v>35</v>
      </c>
      <c r="J1677" s="4">
        <v>31.8</v>
      </c>
      <c r="K1677" s="4" t="s">
        <v>584</v>
      </c>
      <c r="L1677" s="4">
        <v>0</v>
      </c>
      <c r="M1677" s="4" t="s">
        <v>1571</v>
      </c>
      <c r="N1677" s="11" t="s">
        <v>4251</v>
      </c>
      <c r="R1677" t="s">
        <v>2969</v>
      </c>
      <c r="T1677" t="s">
        <v>1296</v>
      </c>
    </row>
    <row r="1678" spans="1:20">
      <c r="A1678" t="s">
        <v>4250</v>
      </c>
      <c r="B1678" t="s">
        <v>1291</v>
      </c>
      <c r="C1678" t="s">
        <v>74</v>
      </c>
      <c r="D1678" s="39" t="s">
        <v>901</v>
      </c>
      <c r="E1678" s="11">
        <f t="shared" si="105"/>
        <v>9</v>
      </c>
      <c r="F1678" s="4">
        <f t="shared" si="106"/>
        <v>2016</v>
      </c>
      <c r="G1678" t="s">
        <v>21</v>
      </c>
      <c r="H1678" s="4">
        <v>29.9</v>
      </c>
      <c r="I1678" s="4" t="s">
        <v>35</v>
      </c>
      <c r="J1678" s="4">
        <v>31</v>
      </c>
      <c r="K1678" s="4" t="s">
        <v>435</v>
      </c>
      <c r="L1678" s="4">
        <v>0</v>
      </c>
      <c r="M1678" s="4" t="s">
        <v>2567</v>
      </c>
      <c r="N1678" s="11" t="s">
        <v>4251</v>
      </c>
      <c r="Q1678" t="s">
        <v>4264</v>
      </c>
      <c r="R1678" t="s">
        <v>4265</v>
      </c>
      <c r="T1678" t="s">
        <v>1296</v>
      </c>
    </row>
    <row r="1679" spans="1:20">
      <c r="A1679" t="s">
        <v>4250</v>
      </c>
      <c r="B1679" t="s">
        <v>1291</v>
      </c>
      <c r="C1679" t="s">
        <v>74</v>
      </c>
      <c r="D1679" s="39" t="s">
        <v>1459</v>
      </c>
      <c r="E1679" s="11">
        <f t="shared" si="105"/>
        <v>9</v>
      </c>
      <c r="F1679" s="4">
        <f t="shared" si="106"/>
        <v>2018</v>
      </c>
      <c r="G1679" t="s">
        <v>21</v>
      </c>
      <c r="H1679" s="4">
        <v>31.9</v>
      </c>
      <c r="I1679" s="4" t="s">
        <v>35</v>
      </c>
      <c r="J1679" s="4">
        <v>32.1</v>
      </c>
      <c r="K1679" s="4" t="s">
        <v>643</v>
      </c>
      <c r="L1679" s="4">
        <v>0</v>
      </c>
      <c r="M1679" s="4" t="s">
        <v>3089</v>
      </c>
      <c r="N1679" s="11" t="s">
        <v>4251</v>
      </c>
      <c r="R1679" t="s">
        <v>4266</v>
      </c>
      <c r="T1679" t="s">
        <v>1296</v>
      </c>
    </row>
    <row r="1680" spans="1:20">
      <c r="A1680" t="s">
        <v>4267</v>
      </c>
      <c r="B1680" t="s">
        <v>1291</v>
      </c>
      <c r="C1680" t="s">
        <v>20</v>
      </c>
      <c r="D1680" s="39" t="s">
        <v>1749</v>
      </c>
      <c r="E1680" s="11">
        <f t="shared" si="105"/>
        <v>5</v>
      </c>
      <c r="F1680" s="4">
        <f t="shared" si="106"/>
        <v>2002</v>
      </c>
      <c r="G1680" t="s">
        <v>25</v>
      </c>
      <c r="H1680" s="4" t="s">
        <v>1444</v>
      </c>
      <c r="I1680" s="4" t="str">
        <f t="shared" ref="I1680:I1688" si="109">IF(ISBLANK(H1680), "", "k")</f>
        <v>k</v>
      </c>
      <c r="J1680" s="4">
        <v>14</v>
      </c>
      <c r="K1680" s="4" t="s">
        <v>488</v>
      </c>
      <c r="L1680" s="4">
        <v>0</v>
      </c>
      <c r="M1680" s="4" t="s">
        <v>2964</v>
      </c>
      <c r="N1680" s="11" t="s">
        <v>4268</v>
      </c>
      <c r="R1680" t="s">
        <v>4269</v>
      </c>
      <c r="T1680" t="s">
        <v>1296</v>
      </c>
    </row>
    <row r="1681" spans="1:20">
      <c r="A1681" t="s">
        <v>4267</v>
      </c>
      <c r="B1681" t="s">
        <v>1291</v>
      </c>
      <c r="C1681" t="s">
        <v>74</v>
      </c>
      <c r="D1681" s="39" t="s">
        <v>1335</v>
      </c>
      <c r="E1681" s="11">
        <f t="shared" si="105"/>
        <v>5</v>
      </c>
      <c r="F1681" s="4">
        <f t="shared" si="106"/>
        <v>2004</v>
      </c>
      <c r="G1681" t="s">
        <v>25</v>
      </c>
      <c r="H1681" s="4" t="s">
        <v>1456</v>
      </c>
      <c r="I1681" s="4" t="str">
        <f t="shared" si="109"/>
        <v>k</v>
      </c>
      <c r="J1681" s="4">
        <v>17</v>
      </c>
      <c r="K1681" s="4" t="s">
        <v>997</v>
      </c>
      <c r="L1681" s="4">
        <v>0</v>
      </c>
      <c r="M1681" s="4" t="s">
        <v>1942</v>
      </c>
      <c r="N1681" s="11" t="s">
        <v>4268</v>
      </c>
      <c r="R1681" t="s">
        <v>1722</v>
      </c>
      <c r="T1681" t="s">
        <v>1296</v>
      </c>
    </row>
    <row r="1682" spans="1:20">
      <c r="A1682" t="s">
        <v>4267</v>
      </c>
      <c r="B1682" t="s">
        <v>1291</v>
      </c>
      <c r="C1682" t="s">
        <v>74</v>
      </c>
      <c r="D1682" s="39" t="s">
        <v>1310</v>
      </c>
      <c r="E1682" s="11">
        <f t="shared" si="105"/>
        <v>5</v>
      </c>
      <c r="F1682" s="4">
        <f t="shared" si="106"/>
        <v>2005</v>
      </c>
      <c r="G1682" t="s">
        <v>25</v>
      </c>
      <c r="H1682" s="4" t="s">
        <v>654</v>
      </c>
      <c r="I1682" s="4" t="str">
        <f t="shared" si="109"/>
        <v>k</v>
      </c>
      <c r="J1682" s="4">
        <v>19.399999999999999</v>
      </c>
      <c r="K1682" s="4" t="s">
        <v>758</v>
      </c>
      <c r="L1682" s="4">
        <v>0</v>
      </c>
      <c r="M1682" s="4" t="s">
        <v>2414</v>
      </c>
      <c r="N1682" s="11" t="s">
        <v>4268</v>
      </c>
      <c r="R1682" t="s">
        <v>4270</v>
      </c>
      <c r="T1682" t="s">
        <v>1296</v>
      </c>
    </row>
    <row r="1683" spans="1:20">
      <c r="A1683" t="s">
        <v>4267</v>
      </c>
      <c r="B1683" t="s">
        <v>1291</v>
      </c>
      <c r="C1683" t="s">
        <v>74</v>
      </c>
      <c r="D1683" s="39" t="s">
        <v>1385</v>
      </c>
      <c r="E1683" s="11">
        <f t="shared" ref="E1683:E1746" si="110">MONTH(D1683)</f>
        <v>5</v>
      </c>
      <c r="F1683" s="4">
        <f t="shared" ref="F1683:F1746" si="111">YEAR(D1683)</f>
        <v>2008</v>
      </c>
      <c r="G1683" t="s">
        <v>25</v>
      </c>
      <c r="H1683" s="4" t="s">
        <v>57</v>
      </c>
      <c r="I1683" s="4" t="str">
        <f t="shared" si="109"/>
        <v>k</v>
      </c>
      <c r="J1683" s="4">
        <v>27.5</v>
      </c>
      <c r="K1683" s="4" t="s">
        <v>49</v>
      </c>
      <c r="L1683" s="4">
        <v>0</v>
      </c>
      <c r="M1683" s="4" t="s">
        <v>4271</v>
      </c>
      <c r="N1683" s="11" t="s">
        <v>4268</v>
      </c>
      <c r="R1683" t="s">
        <v>4272</v>
      </c>
      <c r="T1683" t="s">
        <v>1296</v>
      </c>
    </row>
    <row r="1684" spans="1:20">
      <c r="A1684" t="s">
        <v>4267</v>
      </c>
      <c r="B1684" t="s">
        <v>1291</v>
      </c>
      <c r="C1684" t="s">
        <v>74</v>
      </c>
      <c r="D1684" s="39" t="s">
        <v>1663</v>
      </c>
      <c r="E1684" s="11">
        <f t="shared" si="110"/>
        <v>5</v>
      </c>
      <c r="F1684" s="4">
        <f t="shared" si="111"/>
        <v>2009</v>
      </c>
      <c r="G1684" t="s">
        <v>25</v>
      </c>
      <c r="H1684" s="4" t="s">
        <v>477</v>
      </c>
      <c r="I1684" s="4" t="str">
        <f t="shared" si="109"/>
        <v>k</v>
      </c>
      <c r="J1684" s="4">
        <v>29.7</v>
      </c>
      <c r="K1684" s="4" t="s">
        <v>690</v>
      </c>
      <c r="L1684" s="4">
        <v>0</v>
      </c>
      <c r="M1684" s="4" t="s">
        <v>4273</v>
      </c>
      <c r="N1684" s="11" t="s">
        <v>4268</v>
      </c>
      <c r="R1684" t="s">
        <v>4274</v>
      </c>
      <c r="T1684" t="s">
        <v>1296</v>
      </c>
    </row>
    <row r="1685" spans="1:20">
      <c r="A1685" t="s">
        <v>4267</v>
      </c>
      <c r="B1685" t="s">
        <v>1291</v>
      </c>
      <c r="C1685" t="s">
        <v>74</v>
      </c>
      <c r="D1685" s="39" t="s">
        <v>1680</v>
      </c>
      <c r="E1685" s="11">
        <f t="shared" si="110"/>
        <v>4</v>
      </c>
      <c r="F1685" s="4">
        <f t="shared" si="111"/>
        <v>2012</v>
      </c>
      <c r="G1685" t="s">
        <v>25</v>
      </c>
      <c r="H1685" s="4" t="s">
        <v>812</v>
      </c>
      <c r="I1685" s="4" t="str">
        <f t="shared" si="109"/>
        <v>k</v>
      </c>
      <c r="J1685" s="4">
        <v>35</v>
      </c>
      <c r="K1685" s="4" t="s">
        <v>825</v>
      </c>
      <c r="L1685" s="4">
        <v>0</v>
      </c>
      <c r="M1685" s="4" t="s">
        <v>1640</v>
      </c>
      <c r="N1685" s="11" t="s">
        <v>4268</v>
      </c>
      <c r="R1685" t="s">
        <v>4275</v>
      </c>
      <c r="T1685" t="s">
        <v>1296</v>
      </c>
    </row>
    <row r="1686" spans="1:20">
      <c r="A1686" t="s">
        <v>4267</v>
      </c>
      <c r="B1686" t="s">
        <v>1291</v>
      </c>
      <c r="C1686" t="s">
        <v>74</v>
      </c>
      <c r="D1686" s="39" t="s">
        <v>1342</v>
      </c>
      <c r="E1686" s="11">
        <f t="shared" si="110"/>
        <v>5</v>
      </c>
      <c r="F1686" s="4">
        <f t="shared" si="111"/>
        <v>2013</v>
      </c>
      <c r="G1686" t="s">
        <v>25</v>
      </c>
      <c r="H1686" s="4" t="s">
        <v>712</v>
      </c>
      <c r="I1686" s="4" t="str">
        <f t="shared" si="109"/>
        <v>k</v>
      </c>
      <c r="J1686" s="4">
        <v>37.1</v>
      </c>
      <c r="K1686" s="4" t="s">
        <v>62</v>
      </c>
      <c r="L1686" s="4">
        <v>0</v>
      </c>
      <c r="M1686" s="4" t="s">
        <v>4276</v>
      </c>
      <c r="N1686" s="11" t="s">
        <v>4268</v>
      </c>
      <c r="R1686" t="s">
        <v>2496</v>
      </c>
      <c r="T1686" t="s">
        <v>1296</v>
      </c>
    </row>
    <row r="1687" spans="1:20">
      <c r="A1687" t="s">
        <v>4267</v>
      </c>
      <c r="B1687" t="s">
        <v>1291</v>
      </c>
      <c r="C1687" t="s">
        <v>74</v>
      </c>
      <c r="D1687" s="39" t="s">
        <v>1356</v>
      </c>
      <c r="E1687" s="11">
        <f t="shared" si="110"/>
        <v>5</v>
      </c>
      <c r="F1687" s="4">
        <f t="shared" si="111"/>
        <v>2015</v>
      </c>
      <c r="G1687" t="s">
        <v>25</v>
      </c>
      <c r="H1687" s="4" t="s">
        <v>977</v>
      </c>
      <c r="I1687" s="4" t="str">
        <f t="shared" si="109"/>
        <v>k</v>
      </c>
      <c r="J1687" s="4">
        <v>41</v>
      </c>
      <c r="K1687" s="4" t="s">
        <v>30</v>
      </c>
      <c r="L1687" s="4">
        <v>0</v>
      </c>
      <c r="M1687" s="4" t="s">
        <v>4277</v>
      </c>
      <c r="N1687" s="11" t="s">
        <v>4268</v>
      </c>
      <c r="R1687" t="s">
        <v>4278</v>
      </c>
      <c r="T1687" t="s">
        <v>1296</v>
      </c>
    </row>
    <row r="1688" spans="1:20">
      <c r="A1688" t="s">
        <v>4267</v>
      </c>
      <c r="B1688" t="s">
        <v>1291</v>
      </c>
      <c r="C1688" t="s">
        <v>74</v>
      </c>
      <c r="D1688" s="39" t="s">
        <v>1349</v>
      </c>
      <c r="E1688" s="11">
        <f t="shared" si="110"/>
        <v>5</v>
      </c>
      <c r="F1688" s="4">
        <f t="shared" si="111"/>
        <v>2016</v>
      </c>
      <c r="G1688" t="s">
        <v>25</v>
      </c>
      <c r="H1688" s="4" t="s">
        <v>893</v>
      </c>
      <c r="I1688" s="4" t="str">
        <f t="shared" si="109"/>
        <v>k</v>
      </c>
      <c r="J1688" s="4">
        <v>40.6</v>
      </c>
      <c r="K1688" s="4" t="s">
        <v>134</v>
      </c>
      <c r="L1688" s="4">
        <v>0</v>
      </c>
      <c r="M1688" s="4" t="s">
        <v>4279</v>
      </c>
      <c r="N1688" s="11" t="s">
        <v>4268</v>
      </c>
      <c r="R1688" t="s">
        <v>1953</v>
      </c>
      <c r="T1688" t="s">
        <v>1296</v>
      </c>
    </row>
    <row r="1689" spans="1:20">
      <c r="A1689" t="s">
        <v>368</v>
      </c>
      <c r="B1689" t="s">
        <v>1291</v>
      </c>
      <c r="C1689" t="s">
        <v>20</v>
      </c>
      <c r="D1689" s="39" t="s">
        <v>3452</v>
      </c>
      <c r="E1689" s="11">
        <f t="shared" si="110"/>
        <v>3</v>
      </c>
      <c r="F1689" s="4">
        <f t="shared" si="111"/>
        <v>1988</v>
      </c>
      <c r="G1689" t="s">
        <v>25</v>
      </c>
      <c r="H1689" s="4">
        <v>20.5</v>
      </c>
      <c r="I1689" s="4" t="s">
        <v>35</v>
      </c>
      <c r="J1689" s="4">
        <v>39.049999999999997</v>
      </c>
      <c r="K1689" s="4" t="s">
        <v>404</v>
      </c>
      <c r="L1689" s="4">
        <v>0</v>
      </c>
      <c r="M1689" s="4" t="s">
        <v>4280</v>
      </c>
      <c r="N1689" s="11" t="s">
        <v>4281</v>
      </c>
      <c r="R1689" t="s">
        <v>4245</v>
      </c>
      <c r="T1689" t="s">
        <v>1296</v>
      </c>
    </row>
    <row r="1690" spans="1:20">
      <c r="A1690" t="s">
        <v>368</v>
      </c>
      <c r="B1690" t="s">
        <v>1291</v>
      </c>
      <c r="C1690" t="s">
        <v>74</v>
      </c>
      <c r="D1690" s="39" t="s">
        <v>2106</v>
      </c>
      <c r="E1690" s="11">
        <f t="shared" si="110"/>
        <v>3</v>
      </c>
      <c r="F1690" s="4">
        <f t="shared" si="111"/>
        <v>1990</v>
      </c>
      <c r="G1690" t="s">
        <v>25</v>
      </c>
      <c r="H1690" s="4">
        <v>22.5</v>
      </c>
      <c r="I1690" s="4" t="s">
        <v>35</v>
      </c>
      <c r="J1690" s="4">
        <v>39.049999999999997</v>
      </c>
      <c r="K1690" s="4" t="s">
        <v>4282</v>
      </c>
      <c r="L1690" s="4">
        <v>0</v>
      </c>
      <c r="M1690" s="4" t="s">
        <v>4283</v>
      </c>
      <c r="N1690" s="11" t="s">
        <v>4281</v>
      </c>
      <c r="R1690" t="s">
        <v>4284</v>
      </c>
      <c r="T1690" t="s">
        <v>1296</v>
      </c>
    </row>
    <row r="1691" spans="1:20">
      <c r="A1691" t="s">
        <v>368</v>
      </c>
      <c r="B1691" t="s">
        <v>1291</v>
      </c>
      <c r="C1691" t="s">
        <v>74</v>
      </c>
      <c r="D1691" s="39" t="s">
        <v>2401</v>
      </c>
      <c r="E1691" s="11">
        <f t="shared" si="110"/>
        <v>3</v>
      </c>
      <c r="F1691" s="4">
        <f t="shared" si="111"/>
        <v>1992</v>
      </c>
      <c r="G1691" t="s">
        <v>25</v>
      </c>
      <c r="H1691" s="4">
        <v>24.5</v>
      </c>
      <c r="I1691" s="4" t="s">
        <v>35</v>
      </c>
      <c r="J1691" s="4">
        <v>39.369999999999997</v>
      </c>
      <c r="K1691" s="4" t="s">
        <v>4285</v>
      </c>
      <c r="L1691" s="4">
        <v>0</v>
      </c>
      <c r="M1691" s="4" t="s">
        <v>4286</v>
      </c>
      <c r="N1691" s="11" t="s">
        <v>4281</v>
      </c>
      <c r="R1691" t="s">
        <v>2070</v>
      </c>
      <c r="T1691" t="s">
        <v>1296</v>
      </c>
    </row>
    <row r="1692" spans="1:20">
      <c r="A1692" t="s">
        <v>368</v>
      </c>
      <c r="B1692" t="s">
        <v>1291</v>
      </c>
      <c r="C1692" t="s">
        <v>74</v>
      </c>
      <c r="D1692" s="39" t="s">
        <v>2313</v>
      </c>
      <c r="E1692" s="11">
        <f t="shared" si="110"/>
        <v>3</v>
      </c>
      <c r="F1692" s="4">
        <f t="shared" si="111"/>
        <v>1993</v>
      </c>
      <c r="G1692" t="s">
        <v>25</v>
      </c>
      <c r="H1692" s="4">
        <v>25.5</v>
      </c>
      <c r="I1692" s="4" t="s">
        <v>35</v>
      </c>
      <c r="J1692" s="4">
        <v>40.1</v>
      </c>
      <c r="K1692" s="4" t="s">
        <v>271</v>
      </c>
      <c r="L1692" s="4">
        <v>0</v>
      </c>
      <c r="M1692" s="4" t="s">
        <v>4287</v>
      </c>
      <c r="N1692" s="11" t="s">
        <v>4281</v>
      </c>
      <c r="T1692" t="s">
        <v>1296</v>
      </c>
    </row>
    <row r="1693" spans="1:20">
      <c r="A1693" t="s">
        <v>368</v>
      </c>
      <c r="B1693" t="s">
        <v>1291</v>
      </c>
      <c r="C1693" t="s">
        <v>74</v>
      </c>
      <c r="D1693" s="39" t="s">
        <v>1708</v>
      </c>
      <c r="E1693" s="11">
        <f t="shared" si="110"/>
        <v>3</v>
      </c>
      <c r="F1693" s="4">
        <f t="shared" si="111"/>
        <v>1994</v>
      </c>
      <c r="G1693" t="s">
        <v>25</v>
      </c>
      <c r="H1693" s="4">
        <v>26.6</v>
      </c>
      <c r="I1693" s="4" t="s">
        <v>35</v>
      </c>
      <c r="J1693" s="4">
        <v>39.6</v>
      </c>
      <c r="K1693" s="4" t="s">
        <v>703</v>
      </c>
      <c r="L1693" s="4">
        <v>0</v>
      </c>
      <c r="M1693" s="4" t="s">
        <v>4288</v>
      </c>
      <c r="N1693" s="11" t="s">
        <v>4281</v>
      </c>
      <c r="R1693" t="s">
        <v>4289</v>
      </c>
      <c r="T1693" t="s">
        <v>1296</v>
      </c>
    </row>
    <row r="1694" spans="1:20">
      <c r="A1694" t="s">
        <v>368</v>
      </c>
      <c r="B1694" t="s">
        <v>1291</v>
      </c>
      <c r="C1694" t="s">
        <v>74</v>
      </c>
      <c r="D1694" s="39" t="s">
        <v>1524</v>
      </c>
      <c r="E1694" s="11">
        <f t="shared" si="110"/>
        <v>3</v>
      </c>
      <c r="F1694" s="4">
        <f t="shared" si="111"/>
        <v>1995</v>
      </c>
      <c r="G1694" t="s">
        <v>25</v>
      </c>
      <c r="H1694" s="4">
        <v>27.5</v>
      </c>
      <c r="I1694" s="4" t="s">
        <v>35</v>
      </c>
      <c r="J1694" s="4">
        <v>39</v>
      </c>
      <c r="K1694" s="4" t="s">
        <v>1405</v>
      </c>
      <c r="L1694" s="4">
        <v>0</v>
      </c>
      <c r="M1694" s="4" t="s">
        <v>4290</v>
      </c>
      <c r="N1694" s="11" t="s">
        <v>4281</v>
      </c>
      <c r="R1694" t="s">
        <v>4291</v>
      </c>
      <c r="T1694" t="s">
        <v>1296</v>
      </c>
    </row>
    <row r="1695" spans="1:20">
      <c r="A1695" t="s">
        <v>368</v>
      </c>
      <c r="B1695" t="s">
        <v>1291</v>
      </c>
      <c r="C1695" t="s">
        <v>74</v>
      </c>
      <c r="D1695" s="39" t="s">
        <v>1320</v>
      </c>
      <c r="E1695" s="11">
        <f t="shared" si="110"/>
        <v>3</v>
      </c>
      <c r="F1695" s="4">
        <f t="shared" si="111"/>
        <v>1996</v>
      </c>
      <c r="G1695" t="s">
        <v>25</v>
      </c>
      <c r="H1695" s="4">
        <v>28.5</v>
      </c>
      <c r="I1695" s="4" t="s">
        <v>35</v>
      </c>
      <c r="J1695" s="4">
        <v>39</v>
      </c>
      <c r="K1695" s="4" t="s">
        <v>120</v>
      </c>
      <c r="L1695" s="4">
        <v>0</v>
      </c>
      <c r="M1695" s="4" t="s">
        <v>4292</v>
      </c>
      <c r="N1695" s="11" t="s">
        <v>4281</v>
      </c>
      <c r="R1695" t="s">
        <v>4293</v>
      </c>
      <c r="T1695" t="s">
        <v>1296</v>
      </c>
    </row>
    <row r="1696" spans="1:20">
      <c r="A1696" t="s">
        <v>368</v>
      </c>
      <c r="B1696" t="s">
        <v>1291</v>
      </c>
      <c r="C1696" t="s">
        <v>74</v>
      </c>
      <c r="D1696" s="39" t="s">
        <v>1322</v>
      </c>
      <c r="E1696" s="11">
        <f t="shared" si="110"/>
        <v>3</v>
      </c>
      <c r="F1696" s="4">
        <f t="shared" si="111"/>
        <v>1998</v>
      </c>
      <c r="G1696" t="s">
        <v>25</v>
      </c>
      <c r="H1696" s="4">
        <v>30.5</v>
      </c>
      <c r="I1696" s="4" t="s">
        <v>35</v>
      </c>
      <c r="J1696" s="4">
        <v>39.6</v>
      </c>
      <c r="K1696" s="4" t="s">
        <v>123</v>
      </c>
      <c r="L1696" s="4">
        <v>0</v>
      </c>
      <c r="M1696" s="4" t="s">
        <v>4294</v>
      </c>
      <c r="N1696" s="11" t="s">
        <v>4281</v>
      </c>
      <c r="R1696" t="s">
        <v>439</v>
      </c>
      <c r="T1696" t="s">
        <v>1296</v>
      </c>
    </row>
    <row r="1697" spans="1:20">
      <c r="A1697" t="s">
        <v>368</v>
      </c>
      <c r="B1697" t="s">
        <v>1291</v>
      </c>
      <c r="C1697" t="s">
        <v>74</v>
      </c>
      <c r="D1697" s="39" t="s">
        <v>1647</v>
      </c>
      <c r="E1697" s="11">
        <f t="shared" si="110"/>
        <v>3</v>
      </c>
      <c r="F1697" s="4">
        <f t="shared" si="111"/>
        <v>2000</v>
      </c>
      <c r="G1697" t="s">
        <v>25</v>
      </c>
      <c r="H1697" s="4">
        <v>32.5</v>
      </c>
      <c r="I1697" s="4" t="s">
        <v>35</v>
      </c>
      <c r="J1697" s="4">
        <v>38</v>
      </c>
      <c r="K1697" s="4" t="s">
        <v>123</v>
      </c>
      <c r="L1697" s="4">
        <v>0</v>
      </c>
      <c r="M1697" s="4" t="s">
        <v>4295</v>
      </c>
      <c r="N1697" s="11" t="s">
        <v>4281</v>
      </c>
      <c r="R1697" t="s">
        <v>439</v>
      </c>
      <c r="T1697" t="s">
        <v>1296</v>
      </c>
    </row>
    <row r="1698" spans="1:20">
      <c r="A1698" t="s">
        <v>368</v>
      </c>
      <c r="B1698" t="s">
        <v>1291</v>
      </c>
      <c r="C1698" t="s">
        <v>74</v>
      </c>
      <c r="D1698" s="39" t="s">
        <v>24</v>
      </c>
      <c r="E1698" s="11">
        <f t="shared" si="110"/>
        <v>5</v>
      </c>
      <c r="F1698" s="4">
        <f t="shared" si="111"/>
        <v>2001</v>
      </c>
      <c r="G1698" t="s">
        <v>25</v>
      </c>
      <c r="H1698" s="4">
        <v>33.700000000000003</v>
      </c>
      <c r="I1698" s="4" t="s">
        <v>35</v>
      </c>
      <c r="J1698" s="4">
        <v>39</v>
      </c>
      <c r="K1698" s="4" t="s">
        <v>1405</v>
      </c>
      <c r="L1698" s="4">
        <v>0</v>
      </c>
      <c r="M1698" s="4" t="s">
        <v>1705</v>
      </c>
      <c r="N1698" s="11" t="s">
        <v>4281</v>
      </c>
      <c r="R1698" t="s">
        <v>4134</v>
      </c>
      <c r="T1698" t="s">
        <v>1296</v>
      </c>
    </row>
    <row r="1699" spans="1:20">
      <c r="A1699" t="s">
        <v>368</v>
      </c>
      <c r="B1699" t="s">
        <v>1291</v>
      </c>
      <c r="C1699" t="s">
        <v>74</v>
      </c>
      <c r="D1699" s="39" t="s">
        <v>1378</v>
      </c>
      <c r="E1699" s="11">
        <f t="shared" si="110"/>
        <v>5</v>
      </c>
      <c r="F1699" s="4">
        <f t="shared" si="111"/>
        <v>2002</v>
      </c>
      <c r="G1699" t="s">
        <v>25</v>
      </c>
      <c r="H1699" s="4">
        <v>34.700000000000003</v>
      </c>
      <c r="I1699" s="4" t="s">
        <v>35</v>
      </c>
      <c r="J1699" s="4">
        <v>39</v>
      </c>
      <c r="K1699" s="4" t="s">
        <v>419</v>
      </c>
      <c r="L1699" s="4">
        <v>0</v>
      </c>
      <c r="M1699" s="4" t="s">
        <v>4296</v>
      </c>
      <c r="N1699" s="11" t="s">
        <v>4281</v>
      </c>
      <c r="R1699" t="s">
        <v>4297</v>
      </c>
      <c r="T1699" t="s">
        <v>1296</v>
      </c>
    </row>
    <row r="1700" spans="1:20">
      <c r="A1700" t="s">
        <v>368</v>
      </c>
      <c r="B1700" t="s">
        <v>1291</v>
      </c>
      <c r="C1700" t="s">
        <v>74</v>
      </c>
      <c r="D1700" s="39" t="s">
        <v>2040</v>
      </c>
      <c r="E1700" s="11">
        <f t="shared" si="110"/>
        <v>5</v>
      </c>
      <c r="F1700" s="4">
        <f t="shared" si="111"/>
        <v>2003</v>
      </c>
      <c r="G1700" t="s">
        <v>25</v>
      </c>
      <c r="H1700" s="4">
        <v>35.700000000000003</v>
      </c>
      <c r="I1700" s="4" t="s">
        <v>35</v>
      </c>
      <c r="J1700" s="4">
        <v>39.5</v>
      </c>
      <c r="K1700" s="4" t="s">
        <v>703</v>
      </c>
      <c r="L1700" s="4">
        <v>0</v>
      </c>
      <c r="M1700" s="4" t="s">
        <v>4244</v>
      </c>
      <c r="N1700" s="11">
        <v>648956</v>
      </c>
      <c r="R1700" t="s">
        <v>4298</v>
      </c>
      <c r="T1700" t="s">
        <v>1296</v>
      </c>
    </row>
    <row r="1701" spans="1:20">
      <c r="A1701" t="s">
        <v>368</v>
      </c>
      <c r="B1701" t="s">
        <v>1291</v>
      </c>
      <c r="C1701" t="s">
        <v>74</v>
      </c>
      <c r="D1701" s="39" t="s">
        <v>1335</v>
      </c>
      <c r="E1701" s="11">
        <f t="shared" si="110"/>
        <v>5</v>
      </c>
      <c r="F1701" s="4">
        <f t="shared" si="111"/>
        <v>2004</v>
      </c>
      <c r="G1701" t="s">
        <v>25</v>
      </c>
      <c r="H1701" s="4">
        <v>36.700000000000003</v>
      </c>
      <c r="I1701" s="4" t="s">
        <v>35</v>
      </c>
      <c r="J1701" s="4">
        <v>39.799999999999997</v>
      </c>
      <c r="K1701" s="4" t="s">
        <v>271</v>
      </c>
      <c r="L1701" s="4">
        <v>0</v>
      </c>
      <c r="M1701" s="4" t="s">
        <v>4299</v>
      </c>
      <c r="N1701" s="11" t="s">
        <v>4281</v>
      </c>
      <c r="R1701" t="s">
        <v>1309</v>
      </c>
      <c r="T1701" t="s">
        <v>1296</v>
      </c>
    </row>
    <row r="1702" spans="1:20">
      <c r="A1702" t="s">
        <v>368</v>
      </c>
      <c r="B1702" t="s">
        <v>1291</v>
      </c>
      <c r="C1702" t="s">
        <v>74</v>
      </c>
      <c r="D1702" s="39" t="s">
        <v>1385</v>
      </c>
      <c r="E1702" s="11">
        <f t="shared" si="110"/>
        <v>5</v>
      </c>
      <c r="F1702" s="4">
        <f t="shared" si="111"/>
        <v>2008</v>
      </c>
      <c r="G1702" t="s">
        <v>25</v>
      </c>
      <c r="H1702" s="4">
        <v>40.700000000000003</v>
      </c>
      <c r="I1702" s="4" t="s">
        <v>35</v>
      </c>
      <c r="L1702" s="4">
        <v>0</v>
      </c>
      <c r="N1702" s="11" t="s">
        <v>4281</v>
      </c>
      <c r="R1702" t="s">
        <v>4300</v>
      </c>
    </row>
    <row r="1703" spans="1:20">
      <c r="A1703" t="s">
        <v>4301</v>
      </c>
      <c r="B1703" t="s">
        <v>1291</v>
      </c>
      <c r="C1703" t="s">
        <v>20</v>
      </c>
      <c r="D1703" s="39" t="s">
        <v>1647</v>
      </c>
      <c r="E1703" s="11">
        <f t="shared" si="110"/>
        <v>3</v>
      </c>
      <c r="F1703" s="4">
        <f t="shared" si="111"/>
        <v>2000</v>
      </c>
      <c r="G1703" t="s">
        <v>21</v>
      </c>
      <c r="H1703" s="4">
        <v>10.5</v>
      </c>
      <c r="I1703" s="4" t="s">
        <v>35</v>
      </c>
      <c r="J1703" s="4">
        <v>24.6</v>
      </c>
      <c r="K1703" s="4" t="s">
        <v>264</v>
      </c>
      <c r="L1703" s="4">
        <v>0</v>
      </c>
      <c r="M1703" s="4" t="s">
        <v>2920</v>
      </c>
      <c r="R1703" t="s">
        <v>1931</v>
      </c>
      <c r="T1703" t="s">
        <v>1296</v>
      </c>
    </row>
    <row r="1704" spans="1:20">
      <c r="A1704" t="s">
        <v>4301</v>
      </c>
      <c r="B1704" t="s">
        <v>1291</v>
      </c>
      <c r="C1704" t="s">
        <v>74</v>
      </c>
      <c r="D1704" s="39" t="s">
        <v>1378</v>
      </c>
      <c r="E1704" s="11">
        <f t="shared" si="110"/>
        <v>5</v>
      </c>
      <c r="F1704" s="4">
        <f t="shared" si="111"/>
        <v>2002</v>
      </c>
      <c r="G1704" t="s">
        <v>21</v>
      </c>
      <c r="H1704" s="4">
        <v>12.7</v>
      </c>
      <c r="I1704" s="4" t="s">
        <v>35</v>
      </c>
      <c r="J1704" s="4">
        <v>25.1</v>
      </c>
      <c r="K1704" s="4" t="s">
        <v>2179</v>
      </c>
      <c r="L1704" s="4">
        <v>0</v>
      </c>
      <c r="M1704" s="4" t="s">
        <v>4302</v>
      </c>
      <c r="R1704" t="s">
        <v>4303</v>
      </c>
      <c r="T1704" t="s">
        <v>1296</v>
      </c>
    </row>
    <row r="1705" spans="1:20">
      <c r="A1705" t="s">
        <v>4304</v>
      </c>
      <c r="B1705" t="s">
        <v>1291</v>
      </c>
      <c r="C1705" t="s">
        <v>20</v>
      </c>
      <c r="D1705" s="39" t="s">
        <v>1515</v>
      </c>
      <c r="E1705" s="11">
        <f t="shared" si="110"/>
        <v>5</v>
      </c>
      <c r="F1705" s="4">
        <f t="shared" si="111"/>
        <v>2019</v>
      </c>
      <c r="G1705" t="s">
        <v>21</v>
      </c>
      <c r="I1705" s="4" t="str">
        <f>IF(ISBLANK(H1705), "", "k")</f>
        <v/>
      </c>
      <c r="J1705" s="4">
        <v>27.3</v>
      </c>
      <c r="K1705" s="4" t="s">
        <v>842</v>
      </c>
      <c r="L1705" s="4">
        <v>0</v>
      </c>
      <c r="M1705" s="4" t="s">
        <v>4305</v>
      </c>
      <c r="N1705" s="11" t="s">
        <v>4306</v>
      </c>
      <c r="R1705" t="s">
        <v>4307</v>
      </c>
      <c r="T1705" t="s">
        <v>1296</v>
      </c>
    </row>
    <row r="1706" spans="1:20">
      <c r="A1706" t="s">
        <v>4304</v>
      </c>
      <c r="B1706" s="4" t="s">
        <v>1291</v>
      </c>
      <c r="C1706" s="4" t="s">
        <v>74</v>
      </c>
      <c r="D1706" s="39" t="s">
        <v>1553</v>
      </c>
      <c r="E1706" s="11">
        <f t="shared" si="110"/>
        <v>4</v>
      </c>
      <c r="F1706" s="4">
        <f t="shared" si="111"/>
        <v>2026</v>
      </c>
      <c r="G1706" s="4" t="s">
        <v>21</v>
      </c>
      <c r="I1706" s="4" t="str">
        <f>IF(ISBLANK(H1706), "", "k")</f>
        <v/>
      </c>
      <c r="J1706" s="4">
        <v>30</v>
      </c>
      <c r="K1706" s="4">
        <v>39</v>
      </c>
      <c r="L1706" s="4">
        <v>0</v>
      </c>
      <c r="M1706" s="4">
        <v>1200</v>
      </c>
      <c r="N1706" s="11" t="s">
        <v>4306</v>
      </c>
      <c r="R1706" s="4" t="s">
        <v>4308</v>
      </c>
    </row>
    <row r="1707" spans="1:20">
      <c r="A1707" t="s">
        <v>372</v>
      </c>
      <c r="B1707" t="s">
        <v>1291</v>
      </c>
      <c r="C1707" t="s">
        <v>20</v>
      </c>
      <c r="D1707" s="39" t="s">
        <v>3452</v>
      </c>
      <c r="E1707" s="11">
        <f t="shared" si="110"/>
        <v>3</v>
      </c>
      <c r="F1707" s="4">
        <f t="shared" si="111"/>
        <v>1988</v>
      </c>
      <c r="G1707" t="s">
        <v>25</v>
      </c>
      <c r="H1707" s="4">
        <v>12.5</v>
      </c>
      <c r="I1707" s="4" t="s">
        <v>35</v>
      </c>
      <c r="J1707" s="4">
        <v>29.85</v>
      </c>
      <c r="K1707" s="4" t="s">
        <v>1495</v>
      </c>
      <c r="L1707" s="4">
        <v>0</v>
      </c>
      <c r="M1707" s="4" t="s">
        <v>4309</v>
      </c>
      <c r="N1707" s="11" t="s">
        <v>4310</v>
      </c>
      <c r="R1707" t="s">
        <v>2001</v>
      </c>
      <c r="T1707" t="s">
        <v>1296</v>
      </c>
    </row>
    <row r="1708" spans="1:20">
      <c r="A1708" t="s">
        <v>372</v>
      </c>
      <c r="B1708" t="s">
        <v>1291</v>
      </c>
      <c r="C1708" t="s">
        <v>74</v>
      </c>
      <c r="D1708" s="39" t="s">
        <v>2007</v>
      </c>
      <c r="E1708" s="11">
        <f t="shared" si="110"/>
        <v>3</v>
      </c>
      <c r="F1708" s="4">
        <f t="shared" si="111"/>
        <v>1992</v>
      </c>
      <c r="G1708" t="s">
        <v>25</v>
      </c>
      <c r="H1708" s="4">
        <v>14.5</v>
      </c>
      <c r="I1708" s="4" t="s">
        <v>35</v>
      </c>
      <c r="J1708" s="4">
        <v>31.12</v>
      </c>
      <c r="K1708" s="4" t="s">
        <v>1292</v>
      </c>
      <c r="L1708" s="4">
        <v>0</v>
      </c>
      <c r="M1708" s="4" t="s">
        <v>4311</v>
      </c>
      <c r="N1708" s="11" t="s">
        <v>4310</v>
      </c>
      <c r="T1708" t="s">
        <v>1296</v>
      </c>
    </row>
    <row r="1709" spans="1:20">
      <c r="A1709" t="s">
        <v>372</v>
      </c>
      <c r="B1709" t="s">
        <v>1291</v>
      </c>
      <c r="C1709" t="s">
        <v>74</v>
      </c>
      <c r="D1709" s="39" t="s">
        <v>1524</v>
      </c>
      <c r="E1709" s="11">
        <f t="shared" si="110"/>
        <v>3</v>
      </c>
      <c r="F1709" s="4">
        <f t="shared" si="111"/>
        <v>1995</v>
      </c>
      <c r="G1709" t="s">
        <v>25</v>
      </c>
      <c r="H1709" s="4">
        <v>17.5</v>
      </c>
      <c r="I1709" s="4" t="s">
        <v>35</v>
      </c>
      <c r="J1709" s="4">
        <v>32.299999999999997</v>
      </c>
      <c r="K1709" s="4" t="s">
        <v>248</v>
      </c>
      <c r="L1709" s="4">
        <v>0</v>
      </c>
      <c r="M1709" s="4" t="s">
        <v>4312</v>
      </c>
      <c r="N1709" s="11" t="s">
        <v>4310</v>
      </c>
      <c r="T1709" t="s">
        <v>1296</v>
      </c>
    </row>
    <row r="1710" spans="1:20">
      <c r="A1710" t="s">
        <v>372</v>
      </c>
      <c r="B1710" t="s">
        <v>1291</v>
      </c>
      <c r="C1710" t="s">
        <v>74</v>
      </c>
      <c r="D1710" s="39" t="s">
        <v>1416</v>
      </c>
      <c r="E1710" s="11">
        <f t="shared" si="110"/>
        <v>3</v>
      </c>
      <c r="F1710" s="4">
        <f t="shared" si="111"/>
        <v>1996</v>
      </c>
      <c r="G1710" t="s">
        <v>25</v>
      </c>
      <c r="H1710" s="4">
        <v>18.5</v>
      </c>
      <c r="I1710" s="4" t="s">
        <v>35</v>
      </c>
      <c r="J1710" s="4">
        <v>31.7</v>
      </c>
      <c r="K1710" s="4" t="s">
        <v>2609</v>
      </c>
      <c r="L1710" s="4">
        <v>0</v>
      </c>
      <c r="M1710" s="4" t="s">
        <v>3082</v>
      </c>
      <c r="N1710" s="11" t="s">
        <v>4310</v>
      </c>
      <c r="R1710" t="s">
        <v>4313</v>
      </c>
      <c r="T1710" t="s">
        <v>1296</v>
      </c>
    </row>
    <row r="1711" spans="1:20">
      <c r="A1711" t="s">
        <v>372</v>
      </c>
      <c r="B1711" t="s">
        <v>1291</v>
      </c>
      <c r="C1711" t="s">
        <v>74</v>
      </c>
      <c r="D1711" s="39" t="s">
        <v>1527</v>
      </c>
      <c r="E1711" s="11">
        <f t="shared" si="110"/>
        <v>3</v>
      </c>
      <c r="F1711" s="4">
        <f t="shared" si="111"/>
        <v>1998</v>
      </c>
      <c r="G1711" t="s">
        <v>25</v>
      </c>
      <c r="H1711" s="4">
        <v>20.5</v>
      </c>
      <c r="I1711" s="4" t="s">
        <v>35</v>
      </c>
      <c r="J1711" s="4">
        <v>31.9</v>
      </c>
      <c r="K1711" s="4" t="s">
        <v>307</v>
      </c>
      <c r="L1711" s="4">
        <v>0</v>
      </c>
      <c r="M1711" s="4" t="s">
        <v>3481</v>
      </c>
      <c r="N1711" s="11" t="s">
        <v>4310</v>
      </c>
      <c r="R1711" t="s">
        <v>439</v>
      </c>
      <c r="T1711" t="s">
        <v>1296</v>
      </c>
    </row>
    <row r="1712" spans="1:20">
      <c r="A1712" t="s">
        <v>4314</v>
      </c>
      <c r="B1712" t="s">
        <v>1291</v>
      </c>
      <c r="C1712" t="s">
        <v>20</v>
      </c>
      <c r="D1712" s="39" t="s">
        <v>1647</v>
      </c>
      <c r="E1712" s="11">
        <f t="shared" si="110"/>
        <v>3</v>
      </c>
      <c r="F1712" s="4">
        <f t="shared" si="111"/>
        <v>2000</v>
      </c>
      <c r="G1712" t="s">
        <v>21</v>
      </c>
      <c r="H1712" s="4">
        <v>14.5</v>
      </c>
      <c r="I1712" s="4" t="s">
        <v>35</v>
      </c>
      <c r="J1712" s="4">
        <v>27.5</v>
      </c>
      <c r="K1712" s="4" t="s">
        <v>949</v>
      </c>
      <c r="L1712" s="4">
        <v>0</v>
      </c>
      <c r="M1712" s="4" t="s">
        <v>2323</v>
      </c>
      <c r="R1712" t="s">
        <v>4315</v>
      </c>
      <c r="T1712" t="s">
        <v>1296</v>
      </c>
    </row>
    <row r="1713" spans="1:20">
      <c r="A1713" t="s">
        <v>4314</v>
      </c>
      <c r="B1713" t="s">
        <v>1291</v>
      </c>
      <c r="C1713" t="s">
        <v>74</v>
      </c>
      <c r="D1713" s="39" t="s">
        <v>1418</v>
      </c>
      <c r="E1713" s="11">
        <f t="shared" si="110"/>
        <v>5</v>
      </c>
      <c r="F1713" s="4">
        <f t="shared" si="111"/>
        <v>2001</v>
      </c>
      <c r="G1713" t="s">
        <v>21</v>
      </c>
      <c r="H1713" s="4">
        <v>15.7</v>
      </c>
      <c r="I1713" s="4" t="s">
        <v>35</v>
      </c>
      <c r="J1713" s="4">
        <v>28.5</v>
      </c>
      <c r="K1713" s="4" t="s">
        <v>949</v>
      </c>
      <c r="L1713" s="4">
        <v>0</v>
      </c>
      <c r="M1713" s="4" t="s">
        <v>2259</v>
      </c>
      <c r="R1713" t="s">
        <v>4316</v>
      </c>
      <c r="T1713" t="s">
        <v>1296</v>
      </c>
    </row>
    <row r="1714" spans="1:20">
      <c r="A1714" t="s">
        <v>4314</v>
      </c>
      <c r="B1714" t="s">
        <v>1291</v>
      </c>
      <c r="C1714" t="s">
        <v>74</v>
      </c>
      <c r="D1714" s="39" t="s">
        <v>1749</v>
      </c>
      <c r="E1714" s="11">
        <f t="shared" si="110"/>
        <v>5</v>
      </c>
      <c r="F1714" s="4">
        <f t="shared" si="111"/>
        <v>2002</v>
      </c>
      <c r="G1714" t="s">
        <v>21</v>
      </c>
      <c r="H1714" s="4">
        <v>16.7</v>
      </c>
      <c r="I1714" s="4" t="s">
        <v>35</v>
      </c>
      <c r="J1714" s="4">
        <v>28.7</v>
      </c>
      <c r="K1714" s="4" t="s">
        <v>36</v>
      </c>
      <c r="L1714" s="4">
        <v>0</v>
      </c>
      <c r="M1714" s="4" t="s">
        <v>4317</v>
      </c>
      <c r="R1714" t="s">
        <v>1751</v>
      </c>
      <c r="T1714" t="s">
        <v>1296</v>
      </c>
    </row>
    <row r="1715" spans="1:20">
      <c r="A1715" t="s">
        <v>4318</v>
      </c>
      <c r="B1715" t="s">
        <v>1291</v>
      </c>
      <c r="C1715" t="s">
        <v>20</v>
      </c>
      <c r="D1715" s="39" t="s">
        <v>1845</v>
      </c>
      <c r="E1715" s="11">
        <f t="shared" si="110"/>
        <v>6</v>
      </c>
      <c r="F1715" s="4">
        <f t="shared" si="111"/>
        <v>2001</v>
      </c>
      <c r="G1715" t="s">
        <v>21</v>
      </c>
      <c r="H1715" s="4">
        <v>7.8</v>
      </c>
      <c r="I1715" s="4" t="str">
        <f>IF(ISBLANK(H1715), "", "k")</f>
        <v>k</v>
      </c>
      <c r="J1715" s="4">
        <v>21.8</v>
      </c>
      <c r="K1715" s="4" t="s">
        <v>806</v>
      </c>
      <c r="L1715" s="4">
        <v>0</v>
      </c>
      <c r="N1715" s="11" t="s">
        <v>4319</v>
      </c>
      <c r="R1715" t="s">
        <v>4320</v>
      </c>
      <c r="T1715" t="s">
        <v>1296</v>
      </c>
    </row>
    <row r="1716" spans="1:20">
      <c r="A1716" t="s">
        <v>4318</v>
      </c>
      <c r="B1716" t="s">
        <v>1291</v>
      </c>
      <c r="C1716" t="s">
        <v>74</v>
      </c>
      <c r="D1716" s="39" t="s">
        <v>1749</v>
      </c>
      <c r="E1716" s="11">
        <f t="shared" si="110"/>
        <v>5</v>
      </c>
      <c r="F1716" s="4">
        <f t="shared" si="111"/>
        <v>2002</v>
      </c>
      <c r="G1716" t="s">
        <v>21</v>
      </c>
      <c r="H1716" s="4">
        <v>8.6999999999999993</v>
      </c>
      <c r="I1716" s="4" t="str">
        <f>IF(ISBLANK(H1716), "", "k")</f>
        <v>k</v>
      </c>
      <c r="J1716" s="4">
        <v>22.1</v>
      </c>
      <c r="K1716" s="4" t="s">
        <v>186</v>
      </c>
      <c r="L1716" s="4">
        <v>0</v>
      </c>
      <c r="M1716" s="4" t="s">
        <v>3143</v>
      </c>
      <c r="N1716" s="11" t="s">
        <v>4319</v>
      </c>
      <c r="R1716" t="s">
        <v>4321</v>
      </c>
      <c r="T1716" t="s">
        <v>1296</v>
      </c>
    </row>
    <row r="1717" spans="1:20">
      <c r="A1717" t="s">
        <v>4318</v>
      </c>
      <c r="B1717" t="s">
        <v>1291</v>
      </c>
      <c r="C1717" t="s">
        <v>74</v>
      </c>
      <c r="D1717" s="39" t="s">
        <v>1424</v>
      </c>
      <c r="E1717" s="11">
        <f t="shared" si="110"/>
        <v>5</v>
      </c>
      <c r="F1717" s="4">
        <f t="shared" si="111"/>
        <v>2004</v>
      </c>
      <c r="G1717" t="s">
        <v>21</v>
      </c>
      <c r="H1717" s="4">
        <v>10.7</v>
      </c>
      <c r="I1717" s="4" t="str">
        <f>IF(ISBLANK(H1717), "", "k")</f>
        <v>k</v>
      </c>
      <c r="J1717" s="4">
        <v>22.5</v>
      </c>
      <c r="K1717" s="4" t="s">
        <v>779</v>
      </c>
      <c r="L1717" s="4">
        <v>0</v>
      </c>
      <c r="M1717" s="4" t="s">
        <v>4322</v>
      </c>
      <c r="N1717" s="11" t="s">
        <v>4319</v>
      </c>
      <c r="R1717" t="s">
        <v>4323</v>
      </c>
      <c r="T1717" t="s">
        <v>1296</v>
      </c>
    </row>
    <row r="1718" spans="1:20">
      <c r="A1718" t="s">
        <v>4324</v>
      </c>
      <c r="B1718" t="s">
        <v>1291</v>
      </c>
      <c r="C1718" t="s">
        <v>20</v>
      </c>
      <c r="D1718" s="39" t="s">
        <v>1515</v>
      </c>
      <c r="E1718" s="11">
        <f t="shared" si="110"/>
        <v>5</v>
      </c>
      <c r="F1718" s="4">
        <f t="shared" si="111"/>
        <v>2019</v>
      </c>
      <c r="G1718" t="s">
        <v>21</v>
      </c>
      <c r="H1718" s="4" t="s">
        <v>654</v>
      </c>
      <c r="I1718" s="4" t="str">
        <f>IF(ISBLANK(H1718), "", "k")</f>
        <v>k</v>
      </c>
      <c r="J1718" s="4">
        <v>18.899999999999999</v>
      </c>
      <c r="K1718" s="4" t="s">
        <v>169</v>
      </c>
      <c r="L1718" s="4">
        <v>0</v>
      </c>
      <c r="M1718" s="4" t="s">
        <v>1773</v>
      </c>
      <c r="N1718" s="11" t="s">
        <v>4325</v>
      </c>
      <c r="R1718" t="s">
        <v>4326</v>
      </c>
      <c r="T1718" t="s">
        <v>1296</v>
      </c>
    </row>
    <row r="1719" spans="1:20">
      <c r="A1719" t="s">
        <v>4324</v>
      </c>
      <c r="B1719" t="s">
        <v>1291</v>
      </c>
      <c r="C1719" t="s">
        <v>74</v>
      </c>
      <c r="D1719" s="39" t="s">
        <v>1260</v>
      </c>
      <c r="E1719" s="11">
        <f t="shared" si="110"/>
        <v>5</v>
      </c>
      <c r="F1719" s="4">
        <f t="shared" si="111"/>
        <v>2024</v>
      </c>
      <c r="G1719" t="s">
        <v>21</v>
      </c>
      <c r="H1719" s="4" t="s">
        <v>496</v>
      </c>
      <c r="I1719" s="4" t="str">
        <f>IF(ISBLANK(H1719), "", "k")</f>
        <v>k</v>
      </c>
      <c r="J1719" s="4">
        <v>25</v>
      </c>
      <c r="K1719" s="4" t="s">
        <v>464</v>
      </c>
      <c r="L1719" s="4">
        <v>0</v>
      </c>
      <c r="M1719" s="4" t="s">
        <v>1788</v>
      </c>
      <c r="N1719" s="11" t="s">
        <v>4325</v>
      </c>
      <c r="R1719" t="s">
        <v>4327</v>
      </c>
    </row>
    <row r="1720" spans="1:20">
      <c r="A1720" t="s">
        <v>375</v>
      </c>
      <c r="B1720" t="s">
        <v>1291</v>
      </c>
      <c r="C1720" t="s">
        <v>20</v>
      </c>
      <c r="D1720" s="39" t="s">
        <v>3452</v>
      </c>
      <c r="E1720" s="11">
        <f t="shared" si="110"/>
        <v>3</v>
      </c>
      <c r="F1720" s="4">
        <f t="shared" si="111"/>
        <v>1988</v>
      </c>
      <c r="G1720" t="s">
        <v>25</v>
      </c>
      <c r="H1720" s="4">
        <v>11.5</v>
      </c>
      <c r="I1720" s="4" t="s">
        <v>35</v>
      </c>
      <c r="J1720" s="4">
        <v>28.26</v>
      </c>
      <c r="K1720" s="4" t="s">
        <v>3597</v>
      </c>
      <c r="L1720" s="4">
        <v>0</v>
      </c>
      <c r="M1720" s="4" t="s">
        <v>1666</v>
      </c>
      <c r="N1720" s="11" t="s">
        <v>4328</v>
      </c>
      <c r="R1720" t="s">
        <v>1498</v>
      </c>
      <c r="T1720" t="s">
        <v>1296</v>
      </c>
    </row>
    <row r="1721" spans="1:20">
      <c r="A1721" t="s">
        <v>375</v>
      </c>
      <c r="B1721" t="s">
        <v>1291</v>
      </c>
      <c r="C1721" t="s">
        <v>74</v>
      </c>
      <c r="D1721" s="39" t="s">
        <v>1708</v>
      </c>
      <c r="E1721" s="11">
        <f t="shared" si="110"/>
        <v>3</v>
      </c>
      <c r="F1721" s="4">
        <f t="shared" si="111"/>
        <v>1994</v>
      </c>
      <c r="G1721" t="s">
        <v>25</v>
      </c>
      <c r="H1721" s="4">
        <v>17.5</v>
      </c>
      <c r="I1721" s="4" t="s">
        <v>35</v>
      </c>
      <c r="J1721" s="4">
        <v>32.700000000000003</v>
      </c>
      <c r="K1721" s="4" t="s">
        <v>1162</v>
      </c>
      <c r="L1721" s="4">
        <v>0</v>
      </c>
      <c r="M1721" s="4" t="s">
        <v>2590</v>
      </c>
      <c r="N1721" s="11" t="s">
        <v>4328</v>
      </c>
      <c r="T1721" t="s">
        <v>1296</v>
      </c>
    </row>
    <row r="1722" spans="1:20">
      <c r="A1722" t="s">
        <v>375</v>
      </c>
      <c r="B1722" t="s">
        <v>1291</v>
      </c>
      <c r="C1722" t="s">
        <v>74</v>
      </c>
      <c r="D1722" s="39" t="s">
        <v>1322</v>
      </c>
      <c r="E1722" s="11">
        <f t="shared" si="110"/>
        <v>3</v>
      </c>
      <c r="F1722" s="4">
        <f t="shared" si="111"/>
        <v>1998</v>
      </c>
      <c r="G1722" t="s">
        <v>25</v>
      </c>
      <c r="H1722" s="4">
        <v>21.5</v>
      </c>
      <c r="I1722" s="4" t="s">
        <v>35</v>
      </c>
      <c r="J1722" s="4">
        <v>34.5</v>
      </c>
      <c r="K1722" s="4" t="s">
        <v>638</v>
      </c>
      <c r="L1722" s="4">
        <v>0</v>
      </c>
      <c r="M1722" s="4" t="s">
        <v>4329</v>
      </c>
      <c r="N1722" s="11" t="s">
        <v>4328</v>
      </c>
      <c r="R1722" t="s">
        <v>4330</v>
      </c>
      <c r="T1722" t="s">
        <v>1296</v>
      </c>
    </row>
    <row r="1723" spans="1:20">
      <c r="A1723" t="s">
        <v>4331</v>
      </c>
      <c r="B1723" t="s">
        <v>1291</v>
      </c>
      <c r="C1723" t="s">
        <v>20</v>
      </c>
      <c r="D1723" s="39" t="s">
        <v>1647</v>
      </c>
      <c r="E1723" s="11">
        <f t="shared" si="110"/>
        <v>3</v>
      </c>
      <c r="F1723" s="4">
        <f t="shared" si="111"/>
        <v>2000</v>
      </c>
      <c r="G1723" t="s">
        <v>21</v>
      </c>
      <c r="H1723" s="4">
        <v>23.5</v>
      </c>
      <c r="I1723" s="4" t="s">
        <v>35</v>
      </c>
      <c r="J1723" s="4">
        <v>27.2</v>
      </c>
      <c r="K1723" s="4" t="s">
        <v>441</v>
      </c>
      <c r="L1723" s="4">
        <v>0</v>
      </c>
      <c r="M1723" s="4" t="s">
        <v>2625</v>
      </c>
      <c r="N1723" s="11" t="s">
        <v>4332</v>
      </c>
      <c r="R1723" t="s">
        <v>3248</v>
      </c>
      <c r="T1723" t="s">
        <v>1296</v>
      </c>
    </row>
    <row r="1724" spans="1:20">
      <c r="A1724" t="s">
        <v>4331</v>
      </c>
      <c r="B1724" t="s">
        <v>1291</v>
      </c>
      <c r="C1724" t="s">
        <v>74</v>
      </c>
      <c r="D1724" s="39" t="s">
        <v>1746</v>
      </c>
      <c r="E1724" s="11">
        <f t="shared" si="110"/>
        <v>5</v>
      </c>
      <c r="F1724" s="4">
        <f t="shared" si="111"/>
        <v>2001</v>
      </c>
      <c r="G1724" t="s">
        <v>21</v>
      </c>
      <c r="H1724" s="4">
        <v>24.7</v>
      </c>
      <c r="I1724" s="4" t="s">
        <v>35</v>
      </c>
      <c r="J1724" s="4">
        <v>27.2</v>
      </c>
      <c r="K1724" s="4" t="s">
        <v>479</v>
      </c>
      <c r="L1724" s="4">
        <v>0</v>
      </c>
      <c r="M1724" s="4" t="s">
        <v>1866</v>
      </c>
      <c r="N1724" s="11" t="s">
        <v>4332</v>
      </c>
      <c r="R1724" t="s">
        <v>4333</v>
      </c>
      <c r="T1724" t="s">
        <v>1296</v>
      </c>
    </row>
    <row r="1725" spans="1:20">
      <c r="A1725" t="s">
        <v>4331</v>
      </c>
      <c r="B1725" t="s">
        <v>1291</v>
      </c>
      <c r="C1725" t="s">
        <v>74</v>
      </c>
      <c r="D1725" s="39" t="s">
        <v>1749</v>
      </c>
      <c r="E1725" s="11">
        <f t="shared" si="110"/>
        <v>5</v>
      </c>
      <c r="F1725" s="4">
        <f t="shared" si="111"/>
        <v>2002</v>
      </c>
      <c r="G1725" t="s">
        <v>21</v>
      </c>
      <c r="H1725" s="4">
        <v>25.7</v>
      </c>
      <c r="I1725" s="4" t="s">
        <v>35</v>
      </c>
      <c r="J1725" s="4">
        <v>26.5</v>
      </c>
      <c r="K1725" s="4" t="s">
        <v>475</v>
      </c>
      <c r="L1725" s="4">
        <v>0</v>
      </c>
      <c r="M1725" s="4" t="s">
        <v>2920</v>
      </c>
      <c r="N1725" s="11" t="s">
        <v>4332</v>
      </c>
      <c r="R1725" t="s">
        <v>4334</v>
      </c>
      <c r="T1725" t="s">
        <v>1296</v>
      </c>
    </row>
    <row r="1726" spans="1:20">
      <c r="A1726" t="s">
        <v>4335</v>
      </c>
      <c r="B1726" t="s">
        <v>1291</v>
      </c>
      <c r="C1726" t="s">
        <v>20</v>
      </c>
      <c r="D1726" s="39" t="s">
        <v>1352</v>
      </c>
      <c r="E1726" s="11">
        <f t="shared" si="110"/>
        <v>5</v>
      </c>
      <c r="F1726" s="4">
        <f t="shared" si="111"/>
        <v>2017</v>
      </c>
      <c r="G1726" t="s">
        <v>103</v>
      </c>
      <c r="H1726" s="4" t="s">
        <v>1536</v>
      </c>
      <c r="I1726" s="4" t="str">
        <f>IF(ISBLANK(H1726), "", "k")</f>
        <v>k</v>
      </c>
      <c r="J1726" s="4">
        <v>9.6</v>
      </c>
      <c r="K1726" s="4" t="s">
        <v>2410</v>
      </c>
      <c r="L1726" s="4">
        <v>0</v>
      </c>
      <c r="M1726" s="4" t="s">
        <v>842</v>
      </c>
      <c r="R1726" t="s">
        <v>4336</v>
      </c>
      <c r="T1726" t="s">
        <v>1296</v>
      </c>
    </row>
    <row r="1727" spans="1:20">
      <c r="A1727" t="s">
        <v>377</v>
      </c>
      <c r="B1727" t="s">
        <v>1291</v>
      </c>
      <c r="C1727" t="s">
        <v>20</v>
      </c>
      <c r="D1727" s="39" t="s">
        <v>3452</v>
      </c>
      <c r="E1727" s="11">
        <f t="shared" si="110"/>
        <v>3</v>
      </c>
      <c r="F1727" s="4">
        <f t="shared" si="111"/>
        <v>1988</v>
      </c>
      <c r="G1727" t="s">
        <v>21</v>
      </c>
      <c r="H1727" s="4">
        <v>19.5</v>
      </c>
      <c r="I1727" s="4" t="s">
        <v>35</v>
      </c>
      <c r="J1727" s="4">
        <v>30.8</v>
      </c>
      <c r="K1727" s="4" t="s">
        <v>2107</v>
      </c>
      <c r="L1727" s="4">
        <v>0</v>
      </c>
      <c r="M1727" s="4" t="s">
        <v>3899</v>
      </c>
      <c r="R1727" t="s">
        <v>4337</v>
      </c>
      <c r="T1727" t="s">
        <v>1296</v>
      </c>
    </row>
    <row r="1728" spans="1:20">
      <c r="A1728" t="s">
        <v>377</v>
      </c>
      <c r="B1728" t="s">
        <v>1291</v>
      </c>
      <c r="C1728" t="s">
        <v>74</v>
      </c>
      <c r="D1728" s="39" t="s">
        <v>2106</v>
      </c>
      <c r="E1728" s="11">
        <f t="shared" si="110"/>
        <v>3</v>
      </c>
      <c r="F1728" s="4">
        <f t="shared" si="111"/>
        <v>1990</v>
      </c>
      <c r="G1728" t="s">
        <v>21</v>
      </c>
      <c r="H1728" s="4">
        <v>21.5</v>
      </c>
      <c r="I1728" s="4" t="s">
        <v>35</v>
      </c>
      <c r="J1728" s="4">
        <v>31.12</v>
      </c>
      <c r="K1728" s="4" t="s">
        <v>2925</v>
      </c>
      <c r="L1728" s="4">
        <v>0</v>
      </c>
      <c r="M1728" s="4" t="s">
        <v>2567</v>
      </c>
      <c r="R1728" t="s">
        <v>4338</v>
      </c>
      <c r="T1728" t="s">
        <v>1296</v>
      </c>
    </row>
    <row r="1729" spans="1:20">
      <c r="A1729" t="s">
        <v>377</v>
      </c>
      <c r="B1729" t="s">
        <v>1291</v>
      </c>
      <c r="C1729" t="s">
        <v>74</v>
      </c>
      <c r="D1729" s="39" t="s">
        <v>2401</v>
      </c>
      <c r="E1729" s="11">
        <f t="shared" si="110"/>
        <v>3</v>
      </c>
      <c r="F1729" s="4">
        <f t="shared" si="111"/>
        <v>1992</v>
      </c>
      <c r="G1729" t="s">
        <v>21</v>
      </c>
      <c r="H1729" s="4">
        <v>23.5</v>
      </c>
      <c r="I1729" s="4" t="s">
        <v>35</v>
      </c>
      <c r="J1729" s="4">
        <v>29.85</v>
      </c>
      <c r="K1729" s="4" t="s">
        <v>1613</v>
      </c>
      <c r="L1729" s="4">
        <v>0</v>
      </c>
      <c r="M1729" s="4" t="s">
        <v>2323</v>
      </c>
      <c r="R1729" t="s">
        <v>4339</v>
      </c>
      <c r="T1729" t="s">
        <v>1296</v>
      </c>
    </row>
    <row r="1730" spans="1:20">
      <c r="A1730" t="s">
        <v>377</v>
      </c>
      <c r="B1730" t="s">
        <v>1291</v>
      </c>
      <c r="C1730" t="s">
        <v>74</v>
      </c>
      <c r="D1730" s="39" t="s">
        <v>1632</v>
      </c>
      <c r="E1730" s="11">
        <f t="shared" si="110"/>
        <v>3</v>
      </c>
      <c r="F1730" s="4">
        <f t="shared" si="111"/>
        <v>1993</v>
      </c>
      <c r="G1730" t="s">
        <v>21</v>
      </c>
      <c r="H1730" s="4">
        <v>24.5</v>
      </c>
      <c r="I1730" s="4" t="s">
        <v>35</v>
      </c>
      <c r="J1730" s="4">
        <v>30.4</v>
      </c>
      <c r="K1730" s="4" t="s">
        <v>828</v>
      </c>
      <c r="L1730" s="4">
        <v>0</v>
      </c>
      <c r="M1730" s="4" t="s">
        <v>4340</v>
      </c>
      <c r="R1730" t="s">
        <v>4341</v>
      </c>
      <c r="T1730" t="s">
        <v>1296</v>
      </c>
    </row>
    <row r="1731" spans="1:20">
      <c r="A1731" t="s">
        <v>4342</v>
      </c>
      <c r="B1731" t="s">
        <v>1291</v>
      </c>
      <c r="C1731" t="s">
        <v>20</v>
      </c>
      <c r="D1731" s="39" t="s">
        <v>1647</v>
      </c>
      <c r="E1731" s="11">
        <f t="shared" si="110"/>
        <v>3</v>
      </c>
      <c r="F1731" s="4">
        <f t="shared" si="111"/>
        <v>2000</v>
      </c>
      <c r="G1731" t="s">
        <v>21</v>
      </c>
      <c r="H1731" s="4">
        <v>11.5</v>
      </c>
      <c r="I1731" s="4" t="s">
        <v>35</v>
      </c>
      <c r="J1731" s="4">
        <v>25.5</v>
      </c>
      <c r="K1731" s="4" t="s">
        <v>591</v>
      </c>
      <c r="L1731" s="4">
        <v>0</v>
      </c>
      <c r="M1731" s="4" t="s">
        <v>1465</v>
      </c>
      <c r="N1731" s="11" t="s">
        <v>4343</v>
      </c>
      <c r="R1731" t="s">
        <v>1725</v>
      </c>
      <c r="T1731" t="s">
        <v>1296</v>
      </c>
    </row>
    <row r="1732" spans="1:20">
      <c r="A1732" t="s">
        <v>4342</v>
      </c>
      <c r="B1732" t="s">
        <v>1291</v>
      </c>
      <c r="C1732" t="s">
        <v>74</v>
      </c>
      <c r="D1732" s="39" t="s">
        <v>2365</v>
      </c>
      <c r="E1732" s="11">
        <f t="shared" si="110"/>
        <v>6</v>
      </c>
      <c r="F1732" s="4">
        <f t="shared" si="111"/>
        <v>2002</v>
      </c>
      <c r="G1732" t="s">
        <v>21</v>
      </c>
      <c r="H1732" s="4">
        <v>13.8</v>
      </c>
      <c r="I1732" s="4" t="s">
        <v>35</v>
      </c>
      <c r="J1732" s="4">
        <v>26.1</v>
      </c>
      <c r="K1732" s="4" t="s">
        <v>497</v>
      </c>
      <c r="L1732" s="4">
        <v>0</v>
      </c>
      <c r="M1732" s="4" t="s">
        <v>1419</v>
      </c>
      <c r="N1732" s="11" t="s">
        <v>4343</v>
      </c>
      <c r="R1732" t="s">
        <v>4344</v>
      </c>
      <c r="T1732" t="s">
        <v>1296</v>
      </c>
    </row>
    <row r="1733" spans="1:20">
      <c r="A1733" t="s">
        <v>4342</v>
      </c>
      <c r="B1733" t="s">
        <v>1291</v>
      </c>
      <c r="C1733" t="s">
        <v>74</v>
      </c>
      <c r="D1733" s="39" t="s">
        <v>1335</v>
      </c>
      <c r="E1733" s="11">
        <f t="shared" si="110"/>
        <v>5</v>
      </c>
      <c r="F1733" s="4">
        <f t="shared" si="111"/>
        <v>2004</v>
      </c>
      <c r="G1733" t="s">
        <v>21</v>
      </c>
      <c r="H1733" s="4">
        <v>15.7</v>
      </c>
      <c r="I1733" s="4" t="s">
        <v>35</v>
      </c>
      <c r="J1733" s="4">
        <v>27</v>
      </c>
      <c r="K1733" s="4" t="s">
        <v>1160</v>
      </c>
      <c r="L1733" s="4">
        <v>0</v>
      </c>
      <c r="M1733" s="4" t="s">
        <v>1489</v>
      </c>
      <c r="N1733" s="11" t="s">
        <v>4343</v>
      </c>
      <c r="R1733" t="s">
        <v>1722</v>
      </c>
      <c r="T1733" t="s">
        <v>1296</v>
      </c>
    </row>
    <row r="1734" spans="1:20">
      <c r="A1734" t="s">
        <v>4342</v>
      </c>
      <c r="B1734" t="s">
        <v>1291</v>
      </c>
      <c r="C1734" t="s">
        <v>74</v>
      </c>
      <c r="D1734" s="39" t="s">
        <v>1310</v>
      </c>
      <c r="E1734" s="11">
        <f t="shared" si="110"/>
        <v>5</v>
      </c>
      <c r="F1734" s="4">
        <f t="shared" si="111"/>
        <v>2005</v>
      </c>
      <c r="G1734" t="s">
        <v>21</v>
      </c>
      <c r="H1734" s="4">
        <v>16.7</v>
      </c>
      <c r="I1734" s="4" t="s">
        <v>35</v>
      </c>
      <c r="J1734" s="4">
        <v>26.6</v>
      </c>
      <c r="K1734" s="4" t="s">
        <v>729</v>
      </c>
      <c r="L1734" s="4">
        <v>0</v>
      </c>
      <c r="M1734" s="4" t="s">
        <v>3164</v>
      </c>
      <c r="N1734" s="11" t="s">
        <v>4343</v>
      </c>
      <c r="R1734" t="s">
        <v>1384</v>
      </c>
      <c r="T1734" t="s">
        <v>1296</v>
      </c>
    </row>
    <row r="1735" spans="1:20">
      <c r="A1735" t="s">
        <v>4342</v>
      </c>
      <c r="B1735" t="s">
        <v>1291</v>
      </c>
      <c r="C1735" t="s">
        <v>74</v>
      </c>
      <c r="D1735" s="39" t="s">
        <v>1680</v>
      </c>
      <c r="E1735" s="11">
        <f t="shared" si="110"/>
        <v>4</v>
      </c>
      <c r="F1735" s="4">
        <f t="shared" si="111"/>
        <v>2012</v>
      </c>
      <c r="G1735" t="s">
        <v>21</v>
      </c>
      <c r="H1735" s="4">
        <v>23.6</v>
      </c>
      <c r="I1735" s="4" t="s">
        <v>35</v>
      </c>
      <c r="J1735" s="4">
        <v>27.5</v>
      </c>
      <c r="K1735" s="4" t="s">
        <v>369</v>
      </c>
      <c r="L1735" s="4">
        <v>0</v>
      </c>
      <c r="M1735" s="4" t="s">
        <v>2256</v>
      </c>
      <c r="N1735" s="11" t="s">
        <v>4343</v>
      </c>
      <c r="R1735" t="s">
        <v>4345</v>
      </c>
      <c r="T1735" t="s">
        <v>1296</v>
      </c>
    </row>
    <row r="1736" spans="1:20">
      <c r="A1736" t="s">
        <v>4342</v>
      </c>
      <c r="B1736" t="s">
        <v>1291</v>
      </c>
      <c r="C1736" t="s">
        <v>74</v>
      </c>
      <c r="D1736" s="39" t="s">
        <v>1531</v>
      </c>
      <c r="E1736" s="11">
        <f t="shared" si="110"/>
        <v>5</v>
      </c>
      <c r="F1736" s="4">
        <f t="shared" si="111"/>
        <v>2013</v>
      </c>
      <c r="G1736" t="s">
        <v>21</v>
      </c>
      <c r="H1736" s="4">
        <v>24.7</v>
      </c>
      <c r="I1736" s="4" t="s">
        <v>35</v>
      </c>
      <c r="J1736" s="4">
        <v>27.9</v>
      </c>
      <c r="K1736" s="4" t="s">
        <v>350</v>
      </c>
      <c r="L1736" s="4">
        <v>0</v>
      </c>
      <c r="M1736" s="4" t="s">
        <v>4346</v>
      </c>
      <c r="N1736" s="11" t="s">
        <v>4343</v>
      </c>
      <c r="R1736" t="s">
        <v>4347</v>
      </c>
      <c r="T1736" t="s">
        <v>1296</v>
      </c>
    </row>
    <row r="1737" spans="1:20">
      <c r="A1737" t="s">
        <v>4348</v>
      </c>
      <c r="B1737" t="s">
        <v>1291</v>
      </c>
      <c r="C1737" t="s">
        <v>20</v>
      </c>
      <c r="D1737" s="39" t="s">
        <v>1418</v>
      </c>
      <c r="E1737" s="11">
        <f t="shared" si="110"/>
        <v>5</v>
      </c>
      <c r="F1737" s="4">
        <f t="shared" si="111"/>
        <v>2001</v>
      </c>
      <c r="G1737" t="s">
        <v>25</v>
      </c>
      <c r="H1737" s="4">
        <v>10.7</v>
      </c>
      <c r="I1737" s="4" t="s">
        <v>35</v>
      </c>
      <c r="J1737" s="4">
        <v>28.2</v>
      </c>
      <c r="K1737" s="4" t="s">
        <v>842</v>
      </c>
      <c r="L1737" s="4">
        <v>0</v>
      </c>
      <c r="M1737" s="4" t="s">
        <v>1825</v>
      </c>
      <c r="N1737" s="11" t="s">
        <v>4349</v>
      </c>
      <c r="R1737" t="s">
        <v>4350</v>
      </c>
      <c r="T1737" t="s">
        <v>1296</v>
      </c>
    </row>
    <row r="1738" spans="1:20">
      <c r="A1738" t="s">
        <v>4348</v>
      </c>
      <c r="B1738" t="s">
        <v>1291</v>
      </c>
      <c r="C1738" t="s">
        <v>74</v>
      </c>
      <c r="D1738" s="39" t="s">
        <v>3124</v>
      </c>
      <c r="E1738" s="11">
        <f t="shared" si="110"/>
        <v>6</v>
      </c>
      <c r="F1738" s="4">
        <f t="shared" si="111"/>
        <v>2002</v>
      </c>
      <c r="G1738" t="s">
        <v>25</v>
      </c>
      <c r="H1738" s="4">
        <v>11.8</v>
      </c>
      <c r="I1738" s="4" t="s">
        <v>35</v>
      </c>
      <c r="J1738" s="4">
        <v>28.3</v>
      </c>
      <c r="K1738" s="4" t="s">
        <v>397</v>
      </c>
      <c r="L1738" s="4">
        <v>0</v>
      </c>
      <c r="M1738" s="4" t="s">
        <v>1548</v>
      </c>
      <c r="N1738" s="11" t="s">
        <v>4349</v>
      </c>
      <c r="R1738" t="s">
        <v>4351</v>
      </c>
      <c r="T1738" t="s">
        <v>1296</v>
      </c>
    </row>
    <row r="1739" spans="1:20">
      <c r="A1739" t="s">
        <v>4348</v>
      </c>
      <c r="B1739" t="s">
        <v>1291</v>
      </c>
      <c r="C1739" t="s">
        <v>74</v>
      </c>
      <c r="D1739" s="39" t="s">
        <v>1310</v>
      </c>
      <c r="E1739" s="11">
        <f t="shared" si="110"/>
        <v>5</v>
      </c>
      <c r="F1739" s="4">
        <f t="shared" si="111"/>
        <v>2005</v>
      </c>
      <c r="G1739" t="s">
        <v>25</v>
      </c>
      <c r="H1739" s="4">
        <v>14.7</v>
      </c>
      <c r="I1739" s="4" t="s">
        <v>35</v>
      </c>
      <c r="J1739" s="4">
        <v>29.2</v>
      </c>
      <c r="K1739" s="4" t="s">
        <v>40</v>
      </c>
      <c r="L1739" s="4">
        <v>0</v>
      </c>
      <c r="M1739" s="4" t="s">
        <v>4352</v>
      </c>
      <c r="N1739" s="11" t="s">
        <v>4349</v>
      </c>
      <c r="R1739" t="s">
        <v>4353</v>
      </c>
      <c r="T1739" t="s">
        <v>1296</v>
      </c>
    </row>
    <row r="1740" spans="1:20">
      <c r="A1740" t="s">
        <v>4348</v>
      </c>
      <c r="B1740" t="s">
        <v>1291</v>
      </c>
      <c r="C1740" t="s">
        <v>74</v>
      </c>
      <c r="D1740" s="39" t="s">
        <v>1429</v>
      </c>
      <c r="E1740" s="11">
        <f t="shared" si="110"/>
        <v>3</v>
      </c>
      <c r="F1740" s="4">
        <f t="shared" si="111"/>
        <v>2008</v>
      </c>
      <c r="G1740" t="s">
        <v>25</v>
      </c>
      <c r="H1740" s="4">
        <v>17.5</v>
      </c>
      <c r="I1740" s="4" t="s">
        <v>35</v>
      </c>
      <c r="J1740" s="4">
        <v>30.2</v>
      </c>
      <c r="K1740" s="4" t="s">
        <v>436</v>
      </c>
      <c r="L1740" s="4">
        <v>0</v>
      </c>
      <c r="M1740" s="4" t="s">
        <v>2248</v>
      </c>
      <c r="N1740" s="11" t="s">
        <v>4349</v>
      </c>
      <c r="R1740" t="s">
        <v>2673</v>
      </c>
      <c r="T1740" t="s">
        <v>1296</v>
      </c>
    </row>
    <row r="1741" spans="1:20">
      <c r="A1741" t="s">
        <v>4348</v>
      </c>
      <c r="B1741" t="s">
        <v>1291</v>
      </c>
      <c r="C1741" t="s">
        <v>74</v>
      </c>
      <c r="D1741" s="39" t="s">
        <v>1863</v>
      </c>
      <c r="E1741" s="11">
        <f t="shared" si="110"/>
        <v>4</v>
      </c>
      <c r="F1741" s="4">
        <f t="shared" si="111"/>
        <v>2010</v>
      </c>
      <c r="G1741" t="s">
        <v>25</v>
      </c>
      <c r="H1741" s="4">
        <v>19.600000000000001</v>
      </c>
      <c r="I1741" s="4" t="s">
        <v>35</v>
      </c>
      <c r="J1741" s="4">
        <v>31.1</v>
      </c>
      <c r="K1741" s="4" t="s">
        <v>3312</v>
      </c>
      <c r="L1741" s="4">
        <v>0</v>
      </c>
      <c r="M1741" s="4" t="s">
        <v>1853</v>
      </c>
      <c r="N1741" s="11" t="s">
        <v>4349</v>
      </c>
      <c r="R1741" t="s">
        <v>4354</v>
      </c>
      <c r="T1741" t="s">
        <v>1296</v>
      </c>
    </row>
    <row r="1742" spans="1:20">
      <c r="A1742" t="s">
        <v>4348</v>
      </c>
      <c r="B1742" t="s">
        <v>1291</v>
      </c>
      <c r="C1742" t="s">
        <v>74</v>
      </c>
      <c r="D1742" s="39" t="s">
        <v>1535</v>
      </c>
      <c r="E1742" s="11">
        <f t="shared" si="110"/>
        <v>5</v>
      </c>
      <c r="F1742" s="4">
        <f t="shared" si="111"/>
        <v>2010</v>
      </c>
      <c r="G1742" t="s">
        <v>25</v>
      </c>
      <c r="H1742" s="4">
        <v>19.7</v>
      </c>
      <c r="I1742" s="4" t="s">
        <v>35</v>
      </c>
      <c r="J1742" s="4">
        <v>32.299999999999997</v>
      </c>
      <c r="K1742" s="4" t="s">
        <v>193</v>
      </c>
      <c r="L1742" s="4">
        <v>0</v>
      </c>
      <c r="M1742" s="4" t="s">
        <v>4355</v>
      </c>
      <c r="N1742" s="11" t="s">
        <v>4349</v>
      </c>
      <c r="R1742" t="s">
        <v>4356</v>
      </c>
      <c r="T1742" t="s">
        <v>1296</v>
      </c>
    </row>
    <row r="1743" spans="1:20">
      <c r="A1743" t="s">
        <v>4348</v>
      </c>
      <c r="B1743" t="s">
        <v>1291</v>
      </c>
      <c r="C1743" t="s">
        <v>74</v>
      </c>
      <c r="D1743" s="39" t="s">
        <v>1561</v>
      </c>
      <c r="E1743" s="11">
        <f t="shared" si="110"/>
        <v>5</v>
      </c>
      <c r="F1743" s="4">
        <f t="shared" si="111"/>
        <v>2011</v>
      </c>
      <c r="G1743" t="s">
        <v>25</v>
      </c>
      <c r="H1743" s="4">
        <v>20.7</v>
      </c>
      <c r="I1743" s="4" t="s">
        <v>35</v>
      </c>
      <c r="J1743" s="4">
        <v>32.200000000000003</v>
      </c>
      <c r="K1743" s="4" t="s">
        <v>1393</v>
      </c>
      <c r="L1743" s="4">
        <v>0</v>
      </c>
      <c r="M1743" s="4" t="s">
        <v>2723</v>
      </c>
      <c r="N1743" s="11" t="s">
        <v>4349</v>
      </c>
      <c r="R1743" t="s">
        <v>1762</v>
      </c>
      <c r="T1743" t="s">
        <v>1296</v>
      </c>
    </row>
    <row r="1744" spans="1:20">
      <c r="A1744" t="s">
        <v>4348</v>
      </c>
      <c r="B1744" t="s">
        <v>1291</v>
      </c>
      <c r="C1744" t="s">
        <v>74</v>
      </c>
      <c r="D1744" s="39" t="s">
        <v>1342</v>
      </c>
      <c r="E1744" s="11">
        <f t="shared" si="110"/>
        <v>5</v>
      </c>
      <c r="F1744" s="4">
        <f t="shared" si="111"/>
        <v>2013</v>
      </c>
      <c r="G1744" t="s">
        <v>25</v>
      </c>
      <c r="H1744" s="4">
        <v>22.7</v>
      </c>
      <c r="I1744" s="4" t="s">
        <v>35</v>
      </c>
      <c r="J1744" s="4">
        <v>33.5</v>
      </c>
      <c r="K1744" s="4" t="s">
        <v>256</v>
      </c>
      <c r="L1744" s="4">
        <v>0</v>
      </c>
      <c r="M1744" s="4" t="s">
        <v>1713</v>
      </c>
      <c r="N1744" s="11" t="s">
        <v>4349</v>
      </c>
      <c r="R1744" t="s">
        <v>4357</v>
      </c>
      <c r="T1744" t="s">
        <v>1296</v>
      </c>
    </row>
    <row r="1745" spans="1:20">
      <c r="A1745" t="s">
        <v>380</v>
      </c>
      <c r="B1745" t="s">
        <v>1291</v>
      </c>
      <c r="C1745" t="s">
        <v>20</v>
      </c>
      <c r="D1745" s="39" t="s">
        <v>3452</v>
      </c>
      <c r="E1745" s="11">
        <f t="shared" si="110"/>
        <v>3</v>
      </c>
      <c r="F1745" s="4">
        <f t="shared" si="111"/>
        <v>1988</v>
      </c>
      <c r="G1745" t="s">
        <v>21</v>
      </c>
      <c r="H1745" s="4" t="s">
        <v>126</v>
      </c>
      <c r="I1745" s="4" t="str">
        <f t="shared" ref="I1745:I1757" si="112">IF(ISBLANK(H1745), "", "k")</f>
        <v>k</v>
      </c>
      <c r="J1745" s="4">
        <v>24.77</v>
      </c>
      <c r="K1745" s="4" t="s">
        <v>4358</v>
      </c>
      <c r="L1745" s="4">
        <v>0</v>
      </c>
      <c r="M1745" s="4" t="s">
        <v>2808</v>
      </c>
      <c r="N1745" s="11" t="s">
        <v>4359</v>
      </c>
      <c r="T1745" t="s">
        <v>1296</v>
      </c>
    </row>
    <row r="1746" spans="1:20">
      <c r="A1746" t="s">
        <v>380</v>
      </c>
      <c r="B1746" t="s">
        <v>1291</v>
      </c>
      <c r="C1746" t="s">
        <v>74</v>
      </c>
      <c r="D1746" s="39" t="s">
        <v>1715</v>
      </c>
      <c r="E1746" s="11">
        <f t="shared" si="110"/>
        <v>3</v>
      </c>
      <c r="F1746" s="4">
        <f t="shared" si="111"/>
        <v>2000</v>
      </c>
      <c r="G1746" t="s">
        <v>21</v>
      </c>
      <c r="H1746" s="4" t="s">
        <v>1557</v>
      </c>
      <c r="I1746" s="4" t="str">
        <f t="shared" si="112"/>
        <v>k</v>
      </c>
      <c r="J1746" s="4">
        <v>29</v>
      </c>
      <c r="K1746" s="4" t="s">
        <v>182</v>
      </c>
      <c r="L1746" s="4">
        <v>0</v>
      </c>
      <c r="M1746" s="4" t="s">
        <v>2678</v>
      </c>
      <c r="N1746" s="11" t="s">
        <v>4359</v>
      </c>
      <c r="R1746" t="s">
        <v>4360</v>
      </c>
      <c r="T1746" t="s">
        <v>1296</v>
      </c>
    </row>
    <row r="1747" spans="1:20">
      <c r="A1747" t="s">
        <v>380</v>
      </c>
      <c r="B1747" t="s">
        <v>1291</v>
      </c>
      <c r="C1747" t="s">
        <v>74</v>
      </c>
      <c r="D1747" s="39" t="s">
        <v>1378</v>
      </c>
      <c r="E1747" s="11">
        <f t="shared" ref="E1747:E1810" si="113">MONTH(D1747)</f>
        <v>5</v>
      </c>
      <c r="F1747" s="4">
        <f t="shared" ref="F1747:F1810" si="114">YEAR(D1747)</f>
        <v>2002</v>
      </c>
      <c r="G1747" t="s">
        <v>21</v>
      </c>
      <c r="H1747" s="4" t="s">
        <v>997</v>
      </c>
      <c r="I1747" s="4" t="str">
        <f t="shared" si="112"/>
        <v>k</v>
      </c>
      <c r="J1747" s="4">
        <v>28.8</v>
      </c>
      <c r="K1747" s="4" t="s">
        <v>142</v>
      </c>
      <c r="L1747" s="4">
        <v>0</v>
      </c>
      <c r="M1747" s="4" t="s">
        <v>4346</v>
      </c>
      <c r="N1747" s="11" t="s">
        <v>4359</v>
      </c>
      <c r="R1747" t="s">
        <v>4361</v>
      </c>
      <c r="T1747" t="s">
        <v>1296</v>
      </c>
    </row>
    <row r="1748" spans="1:20">
      <c r="A1748" t="s">
        <v>380</v>
      </c>
      <c r="B1748" t="s">
        <v>1291</v>
      </c>
      <c r="C1748" t="s">
        <v>74</v>
      </c>
      <c r="D1748" s="39" t="s">
        <v>1831</v>
      </c>
      <c r="E1748" s="11">
        <f t="shared" si="113"/>
        <v>5</v>
      </c>
      <c r="F1748" s="4">
        <f t="shared" si="114"/>
        <v>2008</v>
      </c>
      <c r="G1748" t="s">
        <v>21</v>
      </c>
      <c r="H1748" s="4" t="s">
        <v>492</v>
      </c>
      <c r="I1748" s="4" t="str">
        <f t="shared" si="112"/>
        <v>k</v>
      </c>
      <c r="J1748" s="4">
        <v>29.1</v>
      </c>
      <c r="K1748" s="4" t="s">
        <v>193</v>
      </c>
      <c r="L1748" s="4">
        <v>0</v>
      </c>
      <c r="M1748" s="4" t="s">
        <v>2485</v>
      </c>
      <c r="N1748" s="11" t="s">
        <v>4359</v>
      </c>
      <c r="R1748" t="s">
        <v>4362</v>
      </c>
      <c r="T1748" t="s">
        <v>1296</v>
      </c>
    </row>
    <row r="1749" spans="1:20">
      <c r="A1749" t="s">
        <v>291</v>
      </c>
      <c r="B1749" t="s">
        <v>1291</v>
      </c>
      <c r="C1749" t="s">
        <v>20</v>
      </c>
      <c r="D1749" s="39" t="s">
        <v>3452</v>
      </c>
      <c r="E1749" s="11">
        <f t="shared" si="113"/>
        <v>3</v>
      </c>
      <c r="F1749" s="4">
        <f t="shared" si="114"/>
        <v>1988</v>
      </c>
      <c r="G1749" t="s">
        <v>21</v>
      </c>
      <c r="H1749" s="4" t="s">
        <v>1368</v>
      </c>
      <c r="I1749" s="4" t="str">
        <f t="shared" si="112"/>
        <v>k</v>
      </c>
      <c r="J1749" s="4">
        <v>16.190000000000001</v>
      </c>
      <c r="K1749" s="4" t="s">
        <v>4363</v>
      </c>
      <c r="L1749" s="4">
        <v>0</v>
      </c>
      <c r="M1749" s="4" t="s">
        <v>4364</v>
      </c>
      <c r="N1749" s="11" t="s">
        <v>4365</v>
      </c>
      <c r="T1749" t="s">
        <v>1296</v>
      </c>
    </row>
    <row r="1750" spans="1:20">
      <c r="A1750" t="s">
        <v>291</v>
      </c>
      <c r="B1750" t="s">
        <v>1291</v>
      </c>
      <c r="C1750" t="s">
        <v>74</v>
      </c>
      <c r="D1750" s="39" t="s">
        <v>1744</v>
      </c>
      <c r="E1750" s="11">
        <f t="shared" si="113"/>
        <v>3</v>
      </c>
      <c r="F1750" s="4">
        <f t="shared" si="114"/>
        <v>1998</v>
      </c>
      <c r="G1750" t="s">
        <v>21</v>
      </c>
      <c r="H1750" s="4" t="s">
        <v>137</v>
      </c>
      <c r="I1750" s="4" t="str">
        <f t="shared" si="112"/>
        <v>k</v>
      </c>
      <c r="J1750" s="4">
        <v>23.8</v>
      </c>
      <c r="K1750" s="4">
        <v>25.5</v>
      </c>
      <c r="L1750" s="4">
        <v>1.5</v>
      </c>
      <c r="M1750" s="4" t="s">
        <v>2491</v>
      </c>
      <c r="N1750" s="11" t="s">
        <v>4365</v>
      </c>
      <c r="R1750" t="s">
        <v>4366</v>
      </c>
      <c r="T1750" t="s">
        <v>1296</v>
      </c>
    </row>
    <row r="1751" spans="1:20">
      <c r="A1751" t="s">
        <v>291</v>
      </c>
      <c r="B1751" t="s">
        <v>1291</v>
      </c>
      <c r="C1751" t="s">
        <v>74</v>
      </c>
      <c r="D1751" s="39" t="s">
        <v>34</v>
      </c>
      <c r="E1751" s="11">
        <f t="shared" si="113"/>
        <v>5</v>
      </c>
      <c r="F1751" s="4">
        <f t="shared" si="114"/>
        <v>2003</v>
      </c>
      <c r="G1751" t="s">
        <v>21</v>
      </c>
      <c r="H1751" s="4" t="s">
        <v>1046</v>
      </c>
      <c r="I1751" s="4" t="str">
        <f t="shared" si="112"/>
        <v>k</v>
      </c>
      <c r="J1751" s="4">
        <v>25.3</v>
      </c>
      <c r="K1751" s="4">
        <v>27</v>
      </c>
      <c r="L1751" s="4">
        <v>1.4</v>
      </c>
      <c r="M1751" s="4" t="s">
        <v>4367</v>
      </c>
      <c r="N1751" s="11" t="s">
        <v>4365</v>
      </c>
      <c r="R1751" t="s">
        <v>4368</v>
      </c>
      <c r="T1751" t="s">
        <v>1296</v>
      </c>
    </row>
    <row r="1752" spans="1:20">
      <c r="A1752" t="s">
        <v>291</v>
      </c>
      <c r="B1752" t="s">
        <v>1291</v>
      </c>
      <c r="C1752" t="s">
        <v>74</v>
      </c>
      <c r="D1752" s="39" t="s">
        <v>2575</v>
      </c>
      <c r="E1752" s="11">
        <f t="shared" si="113"/>
        <v>5</v>
      </c>
      <c r="F1752" s="4">
        <f t="shared" si="114"/>
        <v>2008</v>
      </c>
      <c r="G1752" t="s">
        <v>21</v>
      </c>
      <c r="H1752" s="4" t="s">
        <v>997</v>
      </c>
      <c r="I1752" s="4" t="str">
        <f t="shared" si="112"/>
        <v>k</v>
      </c>
      <c r="J1752" s="4">
        <v>26.1</v>
      </c>
      <c r="K1752" s="4">
        <v>27.2</v>
      </c>
      <c r="L1752" s="4">
        <v>1.5</v>
      </c>
      <c r="M1752" s="4" t="s">
        <v>2053</v>
      </c>
      <c r="N1752" s="11" t="s">
        <v>4365</v>
      </c>
      <c r="R1752" t="s">
        <v>4369</v>
      </c>
      <c r="T1752" t="s">
        <v>1296</v>
      </c>
    </row>
    <row r="1753" spans="1:20">
      <c r="A1753" t="s">
        <v>291</v>
      </c>
      <c r="B1753" t="s">
        <v>1291</v>
      </c>
      <c r="C1753" t="s">
        <v>74</v>
      </c>
      <c r="D1753" s="39" t="s">
        <v>1396</v>
      </c>
      <c r="E1753" s="11">
        <f t="shared" si="113"/>
        <v>5</v>
      </c>
      <c r="F1753" s="4">
        <f t="shared" si="114"/>
        <v>2011</v>
      </c>
      <c r="G1753" t="s">
        <v>21</v>
      </c>
      <c r="H1753" s="4" t="s">
        <v>293</v>
      </c>
      <c r="I1753" s="4" t="str">
        <f t="shared" si="112"/>
        <v>k</v>
      </c>
      <c r="J1753" s="4">
        <v>26.8</v>
      </c>
      <c r="K1753" s="4">
        <v>28.8</v>
      </c>
      <c r="L1753" s="4">
        <v>1.3</v>
      </c>
      <c r="M1753" s="4" t="s">
        <v>1593</v>
      </c>
      <c r="N1753" s="11" t="s">
        <v>4365</v>
      </c>
      <c r="R1753" t="s">
        <v>4370</v>
      </c>
      <c r="T1753" t="s">
        <v>1296</v>
      </c>
    </row>
    <row r="1754" spans="1:20">
      <c r="A1754" t="s">
        <v>291</v>
      </c>
      <c r="B1754" t="s">
        <v>1291</v>
      </c>
      <c r="C1754" t="s">
        <v>74</v>
      </c>
      <c r="D1754" s="39" t="s">
        <v>1342</v>
      </c>
      <c r="E1754" s="11">
        <f t="shared" si="113"/>
        <v>5</v>
      </c>
      <c r="F1754" s="4">
        <f t="shared" si="114"/>
        <v>2013</v>
      </c>
      <c r="G1754" t="s">
        <v>21</v>
      </c>
      <c r="H1754" s="4" t="s">
        <v>172</v>
      </c>
      <c r="I1754" s="4" t="str">
        <f t="shared" si="112"/>
        <v>k</v>
      </c>
      <c r="J1754" s="4">
        <v>26.5</v>
      </c>
      <c r="K1754" s="4">
        <v>28.5</v>
      </c>
      <c r="L1754" s="4">
        <v>1.5</v>
      </c>
      <c r="M1754" s="4" t="s">
        <v>1593</v>
      </c>
      <c r="N1754" s="11" t="s">
        <v>4365</v>
      </c>
      <c r="R1754" t="s">
        <v>4371</v>
      </c>
      <c r="T1754" t="s">
        <v>1296</v>
      </c>
    </row>
    <row r="1755" spans="1:20">
      <c r="A1755" t="s">
        <v>291</v>
      </c>
      <c r="B1755" t="s">
        <v>1291</v>
      </c>
      <c r="C1755" t="s">
        <v>74</v>
      </c>
      <c r="D1755" s="39" t="s">
        <v>1435</v>
      </c>
      <c r="E1755" s="11">
        <f t="shared" si="113"/>
        <v>5</v>
      </c>
      <c r="F1755" s="4">
        <f t="shared" si="114"/>
        <v>2015</v>
      </c>
      <c r="G1755" t="s">
        <v>21</v>
      </c>
      <c r="H1755" s="4" t="s">
        <v>358</v>
      </c>
      <c r="I1755" s="4" t="str">
        <f t="shared" si="112"/>
        <v>k</v>
      </c>
      <c r="J1755" s="4">
        <v>27</v>
      </c>
      <c r="K1755" s="4">
        <v>16.2</v>
      </c>
      <c r="L1755" s="4">
        <v>6.2</v>
      </c>
      <c r="M1755" s="4" t="s">
        <v>3466</v>
      </c>
      <c r="N1755" s="11" t="s">
        <v>4365</v>
      </c>
      <c r="R1755" t="s">
        <v>4372</v>
      </c>
      <c r="T1755" t="s">
        <v>1296</v>
      </c>
    </row>
    <row r="1756" spans="1:20">
      <c r="A1756" t="s">
        <v>291</v>
      </c>
      <c r="B1756" t="s">
        <v>1291</v>
      </c>
      <c r="C1756" t="s">
        <v>74</v>
      </c>
      <c r="D1756" s="39" t="s">
        <v>1349</v>
      </c>
      <c r="E1756" s="11">
        <f t="shared" si="113"/>
        <v>5</v>
      </c>
      <c r="F1756" s="4">
        <f t="shared" si="114"/>
        <v>2016</v>
      </c>
      <c r="G1756" t="s">
        <v>21</v>
      </c>
      <c r="H1756" s="4" t="s">
        <v>461</v>
      </c>
      <c r="I1756" s="4" t="str">
        <f t="shared" si="112"/>
        <v>k</v>
      </c>
      <c r="J1756" s="4">
        <v>26.6</v>
      </c>
      <c r="K1756" s="4">
        <v>16.5</v>
      </c>
      <c r="L1756" s="4">
        <v>6.1</v>
      </c>
      <c r="M1756" s="4" t="s">
        <v>4373</v>
      </c>
      <c r="N1756" s="11" t="s">
        <v>4365</v>
      </c>
      <c r="R1756" t="s">
        <v>4374</v>
      </c>
      <c r="T1756" t="s">
        <v>1296</v>
      </c>
    </row>
    <row r="1757" spans="1:20">
      <c r="A1757" t="s">
        <v>291</v>
      </c>
      <c r="B1757" t="s">
        <v>1291</v>
      </c>
      <c r="C1757" t="s">
        <v>74</v>
      </c>
      <c r="D1757" s="39" t="s">
        <v>1104</v>
      </c>
      <c r="E1757" s="11">
        <f t="shared" si="113"/>
        <v>5</v>
      </c>
      <c r="F1757" s="4">
        <f t="shared" si="114"/>
        <v>2017</v>
      </c>
      <c r="G1757" t="s">
        <v>21</v>
      </c>
      <c r="H1757" s="4" t="s">
        <v>988</v>
      </c>
      <c r="I1757" s="4" t="str">
        <f t="shared" si="112"/>
        <v>k</v>
      </c>
      <c r="J1757" s="4">
        <v>27.1</v>
      </c>
      <c r="K1757" s="4">
        <v>16.600000000000001</v>
      </c>
      <c r="L1757" s="4">
        <v>6.4</v>
      </c>
      <c r="M1757" s="4" t="s">
        <v>2419</v>
      </c>
      <c r="N1757" s="11" t="s">
        <v>4365</v>
      </c>
      <c r="Q1757" t="s">
        <v>1225</v>
      </c>
      <c r="R1757" t="s">
        <v>4375</v>
      </c>
      <c r="T1757" t="s">
        <v>1296</v>
      </c>
    </row>
    <row r="1758" spans="1:20">
      <c r="A1758" t="s">
        <v>387</v>
      </c>
      <c r="B1758" t="s">
        <v>1291</v>
      </c>
      <c r="C1758" t="s">
        <v>20</v>
      </c>
      <c r="D1758" s="39" t="s">
        <v>3055</v>
      </c>
      <c r="E1758" s="11">
        <f t="shared" si="113"/>
        <v>5</v>
      </c>
      <c r="F1758" s="4">
        <f t="shared" si="114"/>
        <v>2001</v>
      </c>
      <c r="G1758" t="s">
        <v>25</v>
      </c>
      <c r="H1758" s="4">
        <v>10.7</v>
      </c>
      <c r="I1758" s="4" t="s">
        <v>35</v>
      </c>
      <c r="J1758" s="4">
        <v>28</v>
      </c>
      <c r="K1758" s="4" t="s">
        <v>949</v>
      </c>
      <c r="L1758" s="4">
        <v>0</v>
      </c>
      <c r="M1758" s="4" t="s">
        <v>2323</v>
      </c>
      <c r="N1758" s="11" t="s">
        <v>4376</v>
      </c>
      <c r="R1758" t="s">
        <v>4377</v>
      </c>
      <c r="T1758" t="s">
        <v>1296</v>
      </c>
    </row>
    <row r="1759" spans="1:20">
      <c r="A1759" t="s">
        <v>387</v>
      </c>
      <c r="B1759" t="s">
        <v>1291</v>
      </c>
      <c r="C1759" t="s">
        <v>74</v>
      </c>
      <c r="D1759" s="39" t="s">
        <v>2365</v>
      </c>
      <c r="E1759" s="11">
        <f t="shared" si="113"/>
        <v>6</v>
      </c>
      <c r="F1759" s="4">
        <f t="shared" si="114"/>
        <v>2002</v>
      </c>
      <c r="G1759" t="s">
        <v>25</v>
      </c>
      <c r="H1759" s="4">
        <v>11.8</v>
      </c>
      <c r="I1759" s="4" t="s">
        <v>35</v>
      </c>
      <c r="J1759" s="4">
        <v>29.6</v>
      </c>
      <c r="K1759" s="4" t="s">
        <v>206</v>
      </c>
      <c r="L1759" s="4">
        <v>0</v>
      </c>
      <c r="M1759" s="4" t="s">
        <v>2259</v>
      </c>
      <c r="N1759" s="11" t="s">
        <v>4376</v>
      </c>
      <c r="R1759" t="s">
        <v>4378</v>
      </c>
      <c r="T1759" t="s">
        <v>1296</v>
      </c>
    </row>
    <row r="1760" spans="1:20">
      <c r="A1760" t="s">
        <v>387</v>
      </c>
      <c r="B1760" t="s">
        <v>1291</v>
      </c>
      <c r="C1760" t="s">
        <v>74</v>
      </c>
      <c r="D1760" s="39" t="s">
        <v>1380</v>
      </c>
      <c r="E1760" s="11">
        <f t="shared" si="113"/>
        <v>5</v>
      </c>
      <c r="F1760" s="4">
        <f t="shared" si="114"/>
        <v>2004</v>
      </c>
      <c r="G1760" t="s">
        <v>25</v>
      </c>
      <c r="H1760" s="4">
        <v>13.7</v>
      </c>
      <c r="I1760" s="4" t="s">
        <v>35</v>
      </c>
      <c r="J1760" s="4">
        <v>29.4</v>
      </c>
      <c r="K1760" s="4" t="s">
        <v>435</v>
      </c>
      <c r="L1760" s="4">
        <v>0</v>
      </c>
      <c r="M1760" s="4" t="s">
        <v>4379</v>
      </c>
      <c r="N1760" s="11" t="s">
        <v>4376</v>
      </c>
      <c r="R1760" t="s">
        <v>4380</v>
      </c>
      <c r="T1760" t="s">
        <v>1296</v>
      </c>
    </row>
    <row r="1761" spans="1:20">
      <c r="A1761" t="s">
        <v>387</v>
      </c>
      <c r="B1761" t="s">
        <v>1291</v>
      </c>
      <c r="C1761" t="s">
        <v>74</v>
      </c>
      <c r="D1761" s="39" t="s">
        <v>2575</v>
      </c>
      <c r="E1761" s="11">
        <f t="shared" si="113"/>
        <v>5</v>
      </c>
      <c r="F1761" s="4">
        <f t="shared" si="114"/>
        <v>2008</v>
      </c>
      <c r="G1761" t="s">
        <v>25</v>
      </c>
      <c r="H1761" s="4">
        <v>17.7</v>
      </c>
      <c r="I1761" s="4" t="s">
        <v>35</v>
      </c>
      <c r="J1761" s="4">
        <v>30.2</v>
      </c>
      <c r="K1761" s="4" t="s">
        <v>378</v>
      </c>
      <c r="L1761" s="4">
        <v>0</v>
      </c>
      <c r="M1761" s="4" t="s">
        <v>3669</v>
      </c>
      <c r="N1761" s="11" t="s">
        <v>4376</v>
      </c>
      <c r="R1761" t="s">
        <v>4381</v>
      </c>
      <c r="T1761" t="s">
        <v>1296</v>
      </c>
    </row>
    <row r="1762" spans="1:20">
      <c r="A1762" t="s">
        <v>387</v>
      </c>
      <c r="B1762" t="s">
        <v>1291</v>
      </c>
      <c r="C1762" t="s">
        <v>74</v>
      </c>
      <c r="D1762" s="39" t="s">
        <v>1356</v>
      </c>
      <c r="E1762" s="11">
        <f t="shared" si="113"/>
        <v>5</v>
      </c>
      <c r="F1762" s="4">
        <f t="shared" si="114"/>
        <v>2015</v>
      </c>
      <c r="G1762" t="s">
        <v>25</v>
      </c>
      <c r="H1762" s="4">
        <v>24.7</v>
      </c>
      <c r="I1762" s="4" t="s">
        <v>35</v>
      </c>
      <c r="J1762" s="4">
        <v>31</v>
      </c>
      <c r="K1762" s="4" t="s">
        <v>1699</v>
      </c>
      <c r="L1762" s="4">
        <v>0</v>
      </c>
      <c r="M1762" s="4" t="s">
        <v>4382</v>
      </c>
      <c r="N1762" s="11" t="s">
        <v>4376</v>
      </c>
      <c r="R1762" t="s">
        <v>4383</v>
      </c>
      <c r="T1762" t="s">
        <v>1296</v>
      </c>
    </row>
    <row r="1763" spans="1:20">
      <c r="A1763" t="s">
        <v>387</v>
      </c>
      <c r="B1763" t="s">
        <v>1291</v>
      </c>
      <c r="C1763" t="s">
        <v>74</v>
      </c>
      <c r="D1763" s="39" t="s">
        <v>1349</v>
      </c>
      <c r="E1763" s="11">
        <f t="shared" si="113"/>
        <v>5</v>
      </c>
      <c r="F1763" s="4">
        <f t="shared" si="114"/>
        <v>2016</v>
      </c>
      <c r="G1763" t="s">
        <v>25</v>
      </c>
      <c r="H1763" s="4">
        <v>25.7</v>
      </c>
      <c r="I1763" s="4" t="s">
        <v>35</v>
      </c>
      <c r="J1763" s="4">
        <v>31</v>
      </c>
      <c r="K1763" s="4" t="s">
        <v>142</v>
      </c>
      <c r="L1763" s="4">
        <v>0</v>
      </c>
      <c r="M1763" s="4" t="s">
        <v>2607</v>
      </c>
      <c r="N1763" s="11" t="s">
        <v>4376</v>
      </c>
      <c r="R1763" t="s">
        <v>2483</v>
      </c>
      <c r="T1763" t="s">
        <v>1296</v>
      </c>
    </row>
    <row r="1764" spans="1:20">
      <c r="A1764" t="s">
        <v>387</v>
      </c>
      <c r="B1764" t="s">
        <v>1291</v>
      </c>
      <c r="C1764" t="s">
        <v>74</v>
      </c>
      <c r="D1764" s="39" t="s">
        <v>1408</v>
      </c>
      <c r="E1764" s="11">
        <f t="shared" si="113"/>
        <v>9</v>
      </c>
      <c r="F1764" s="4">
        <f t="shared" si="114"/>
        <v>2016</v>
      </c>
      <c r="G1764" t="s">
        <v>25</v>
      </c>
      <c r="H1764" s="4">
        <v>25.9</v>
      </c>
      <c r="I1764" s="4" t="s">
        <v>35</v>
      </c>
      <c r="J1764" s="4">
        <v>30.5</v>
      </c>
      <c r="K1764" s="4" t="s">
        <v>182</v>
      </c>
      <c r="L1764" s="4">
        <v>0</v>
      </c>
      <c r="M1764" s="4" t="s">
        <v>2374</v>
      </c>
      <c r="N1764" s="11" t="s">
        <v>4376</v>
      </c>
      <c r="Q1764" t="s">
        <v>4384</v>
      </c>
      <c r="R1764" t="s">
        <v>4385</v>
      </c>
      <c r="T1764" t="s">
        <v>1296</v>
      </c>
    </row>
    <row r="1765" spans="1:20">
      <c r="A1765" t="s">
        <v>387</v>
      </c>
      <c r="B1765" t="s">
        <v>1291</v>
      </c>
      <c r="C1765" t="s">
        <v>74</v>
      </c>
      <c r="D1765" s="39" t="s">
        <v>1352</v>
      </c>
      <c r="E1765" s="11">
        <f t="shared" si="113"/>
        <v>5</v>
      </c>
      <c r="F1765" s="4">
        <f t="shared" si="114"/>
        <v>2017</v>
      </c>
      <c r="G1765" t="s">
        <v>25</v>
      </c>
      <c r="H1765" s="4">
        <v>26.7</v>
      </c>
      <c r="I1765" s="4" t="s">
        <v>35</v>
      </c>
      <c r="J1765" s="4">
        <v>31.2</v>
      </c>
      <c r="K1765" s="4" t="s">
        <v>182</v>
      </c>
      <c r="L1765" s="4">
        <v>0</v>
      </c>
      <c r="M1765" s="4" t="s">
        <v>4386</v>
      </c>
      <c r="N1765" s="11" t="s">
        <v>4376</v>
      </c>
      <c r="R1765" t="s">
        <v>4387</v>
      </c>
      <c r="T1765" t="s">
        <v>1296</v>
      </c>
    </row>
    <row r="1766" spans="1:20">
      <c r="A1766" t="s">
        <v>4388</v>
      </c>
      <c r="B1766" t="s">
        <v>1291</v>
      </c>
      <c r="C1766" t="s">
        <v>20</v>
      </c>
      <c r="D1766" s="39" t="s">
        <v>1845</v>
      </c>
      <c r="E1766" s="11">
        <f t="shared" si="113"/>
        <v>6</v>
      </c>
      <c r="F1766" s="4">
        <f t="shared" si="114"/>
        <v>2001</v>
      </c>
      <c r="G1766" t="s">
        <v>21</v>
      </c>
      <c r="H1766" s="4" t="s">
        <v>2233</v>
      </c>
      <c r="I1766" s="4" t="str">
        <f t="shared" ref="I1766:I1786" si="115">IF(ISBLANK(H1766), "", "k")</f>
        <v>k</v>
      </c>
      <c r="J1766" s="4">
        <v>16.100000000000001</v>
      </c>
      <c r="K1766" s="4" t="s">
        <v>768</v>
      </c>
      <c r="L1766" s="4">
        <v>0</v>
      </c>
      <c r="R1766" t="s">
        <v>4389</v>
      </c>
      <c r="T1766" t="s">
        <v>1296</v>
      </c>
    </row>
    <row r="1767" spans="1:20">
      <c r="A1767" t="s">
        <v>4388</v>
      </c>
      <c r="B1767" t="s">
        <v>1291</v>
      </c>
      <c r="C1767" t="s">
        <v>74</v>
      </c>
      <c r="D1767" s="39" t="s">
        <v>1378</v>
      </c>
      <c r="E1767" s="11">
        <f t="shared" si="113"/>
        <v>5</v>
      </c>
      <c r="F1767" s="4">
        <f t="shared" si="114"/>
        <v>2002</v>
      </c>
      <c r="G1767" t="s">
        <v>21</v>
      </c>
      <c r="H1767" s="4" t="s">
        <v>1456</v>
      </c>
      <c r="I1767" s="4" t="str">
        <f t="shared" si="115"/>
        <v>k</v>
      </c>
      <c r="J1767" s="4">
        <v>16</v>
      </c>
      <c r="K1767" s="4" t="s">
        <v>2929</v>
      </c>
      <c r="L1767" s="4">
        <v>0</v>
      </c>
      <c r="M1767" s="4" t="s">
        <v>1449</v>
      </c>
      <c r="R1767" t="s">
        <v>4390</v>
      </c>
      <c r="T1767" t="s">
        <v>1296</v>
      </c>
    </row>
    <row r="1768" spans="1:20">
      <c r="A1768" t="s">
        <v>391</v>
      </c>
      <c r="B1768" t="s">
        <v>1291</v>
      </c>
      <c r="C1768" t="s">
        <v>20</v>
      </c>
      <c r="D1768" s="39" t="s">
        <v>3452</v>
      </c>
      <c r="E1768" s="11">
        <f t="shared" si="113"/>
        <v>3</v>
      </c>
      <c r="F1768" s="4">
        <f t="shared" si="114"/>
        <v>1988</v>
      </c>
      <c r="G1768" t="s">
        <v>21</v>
      </c>
      <c r="H1768" s="4" t="s">
        <v>1635</v>
      </c>
      <c r="I1768" s="4" t="str">
        <f t="shared" si="115"/>
        <v>k</v>
      </c>
      <c r="J1768" s="4">
        <v>24.13</v>
      </c>
      <c r="K1768" s="4" t="s">
        <v>3967</v>
      </c>
      <c r="L1768" s="4">
        <v>0</v>
      </c>
      <c r="M1768" s="4" t="s">
        <v>1419</v>
      </c>
      <c r="T1768" t="s">
        <v>1296</v>
      </c>
    </row>
    <row r="1769" spans="1:20">
      <c r="A1769" t="s">
        <v>391</v>
      </c>
      <c r="B1769" t="s">
        <v>1291</v>
      </c>
      <c r="C1769" t="s">
        <v>74</v>
      </c>
      <c r="D1769" s="39" t="s">
        <v>1708</v>
      </c>
      <c r="E1769" s="11">
        <f t="shared" si="113"/>
        <v>3</v>
      </c>
      <c r="F1769" s="4">
        <f t="shared" si="114"/>
        <v>1994</v>
      </c>
      <c r="G1769" t="s">
        <v>21</v>
      </c>
      <c r="H1769" s="4" t="s">
        <v>2924</v>
      </c>
      <c r="I1769" s="4" t="str">
        <f t="shared" si="115"/>
        <v>k</v>
      </c>
      <c r="J1769" s="4">
        <v>27.2</v>
      </c>
      <c r="K1769" s="4" t="s">
        <v>571</v>
      </c>
      <c r="L1769" s="4">
        <v>0</v>
      </c>
      <c r="M1769" s="4" t="s">
        <v>1866</v>
      </c>
      <c r="T1769" t="s">
        <v>1296</v>
      </c>
    </row>
    <row r="1770" spans="1:20">
      <c r="A1770" t="s">
        <v>391</v>
      </c>
      <c r="B1770" t="s">
        <v>1291</v>
      </c>
      <c r="C1770" t="s">
        <v>74</v>
      </c>
      <c r="D1770" s="39" t="s">
        <v>1524</v>
      </c>
      <c r="E1770" s="11">
        <f t="shared" si="113"/>
        <v>3</v>
      </c>
      <c r="F1770" s="4">
        <f t="shared" si="114"/>
        <v>1995</v>
      </c>
      <c r="G1770" t="s">
        <v>21</v>
      </c>
      <c r="H1770" s="4" t="s">
        <v>597</v>
      </c>
      <c r="I1770" s="4" t="str">
        <f t="shared" si="115"/>
        <v>k</v>
      </c>
      <c r="J1770" s="4">
        <v>27.5</v>
      </c>
      <c r="K1770" s="4" t="s">
        <v>479</v>
      </c>
      <c r="L1770" s="4">
        <v>0</v>
      </c>
      <c r="M1770" s="4" t="s">
        <v>2625</v>
      </c>
      <c r="T1770" t="s">
        <v>1296</v>
      </c>
    </row>
    <row r="1771" spans="1:20">
      <c r="A1771" t="s">
        <v>391</v>
      </c>
      <c r="B1771" t="s">
        <v>1291</v>
      </c>
      <c r="C1771" t="s">
        <v>74</v>
      </c>
      <c r="D1771" s="39" t="s">
        <v>1320</v>
      </c>
      <c r="E1771" s="11">
        <f t="shared" si="113"/>
        <v>3</v>
      </c>
      <c r="F1771" s="4">
        <f t="shared" si="114"/>
        <v>1996</v>
      </c>
      <c r="G1771" t="s">
        <v>21</v>
      </c>
      <c r="H1771" s="4" t="s">
        <v>2927</v>
      </c>
      <c r="I1771" s="4" t="str">
        <f t="shared" si="115"/>
        <v>k</v>
      </c>
      <c r="J1771" s="4">
        <v>28.4</v>
      </c>
      <c r="K1771" s="4" t="s">
        <v>479</v>
      </c>
      <c r="L1771" s="4">
        <v>0</v>
      </c>
      <c r="M1771" s="4" t="s">
        <v>1550</v>
      </c>
      <c r="R1771" t="s">
        <v>585</v>
      </c>
      <c r="T1771" t="s">
        <v>1296</v>
      </c>
    </row>
    <row r="1772" spans="1:20">
      <c r="A1772" t="s">
        <v>391</v>
      </c>
      <c r="B1772" t="s">
        <v>1291</v>
      </c>
      <c r="C1772" t="s">
        <v>74</v>
      </c>
      <c r="D1772" s="39" t="s">
        <v>1647</v>
      </c>
      <c r="E1772" s="11">
        <f t="shared" si="113"/>
        <v>3</v>
      </c>
      <c r="F1772" s="4">
        <f t="shared" si="114"/>
        <v>2000</v>
      </c>
      <c r="G1772" t="s">
        <v>21</v>
      </c>
      <c r="H1772" s="4" t="s">
        <v>2929</v>
      </c>
      <c r="I1772" s="4" t="str">
        <f t="shared" si="115"/>
        <v>k</v>
      </c>
      <c r="J1772" s="4">
        <v>29</v>
      </c>
      <c r="K1772" s="4" t="s">
        <v>36</v>
      </c>
      <c r="L1772" s="4">
        <v>0</v>
      </c>
      <c r="M1772" s="4" t="s">
        <v>2022</v>
      </c>
      <c r="T1772" t="s">
        <v>1296</v>
      </c>
    </row>
    <row r="1773" spans="1:20">
      <c r="A1773" t="s">
        <v>391</v>
      </c>
      <c r="B1773" t="s">
        <v>1291</v>
      </c>
      <c r="C1773" t="s">
        <v>74</v>
      </c>
      <c r="D1773" s="39" t="s">
        <v>1302</v>
      </c>
      <c r="E1773" s="11">
        <f t="shared" si="113"/>
        <v>5</v>
      </c>
      <c r="F1773" s="4">
        <f t="shared" si="114"/>
        <v>2002</v>
      </c>
      <c r="G1773" t="s">
        <v>21</v>
      </c>
      <c r="H1773" s="4" t="s">
        <v>600</v>
      </c>
      <c r="I1773" s="4" t="str">
        <f t="shared" si="115"/>
        <v>k</v>
      </c>
      <c r="J1773" s="4">
        <v>30.5</v>
      </c>
      <c r="K1773" s="4" t="s">
        <v>1121</v>
      </c>
      <c r="L1773" s="4">
        <v>0</v>
      </c>
      <c r="M1773" s="4" t="s">
        <v>3518</v>
      </c>
      <c r="R1773" t="s">
        <v>2031</v>
      </c>
      <c r="T1773" t="s">
        <v>1296</v>
      </c>
    </row>
    <row r="1774" spans="1:20">
      <c r="A1774" t="s">
        <v>4391</v>
      </c>
      <c r="B1774" t="s">
        <v>1291</v>
      </c>
      <c r="C1774" t="s">
        <v>20</v>
      </c>
      <c r="D1774" s="39" t="s">
        <v>1744</v>
      </c>
      <c r="E1774" s="11">
        <f t="shared" si="113"/>
        <v>3</v>
      </c>
      <c r="F1774" s="4">
        <f t="shared" si="114"/>
        <v>1998</v>
      </c>
      <c r="G1774" t="s">
        <v>21</v>
      </c>
      <c r="H1774" s="4" t="s">
        <v>87</v>
      </c>
      <c r="I1774" s="4" t="str">
        <f t="shared" si="115"/>
        <v>k</v>
      </c>
      <c r="J1774" s="4">
        <v>20.6</v>
      </c>
      <c r="K1774" s="4" t="s">
        <v>293</v>
      </c>
      <c r="L1774" s="4">
        <v>0</v>
      </c>
      <c r="M1774" s="4" t="s">
        <v>1473</v>
      </c>
      <c r="R1774" t="s">
        <v>3110</v>
      </c>
      <c r="T1774" t="s">
        <v>1296</v>
      </c>
    </row>
    <row r="1775" spans="1:20">
      <c r="A1775" t="s">
        <v>4391</v>
      </c>
      <c r="B1775" t="s">
        <v>1291</v>
      </c>
      <c r="C1775" t="s">
        <v>74</v>
      </c>
      <c r="D1775" s="39" t="s">
        <v>1715</v>
      </c>
      <c r="E1775" s="11">
        <f t="shared" si="113"/>
        <v>3</v>
      </c>
      <c r="F1775" s="4">
        <f t="shared" si="114"/>
        <v>2000</v>
      </c>
      <c r="G1775" t="s">
        <v>21</v>
      </c>
      <c r="H1775" s="4" t="s">
        <v>1635</v>
      </c>
      <c r="I1775" s="4" t="str">
        <f t="shared" si="115"/>
        <v>k</v>
      </c>
      <c r="J1775" s="4">
        <v>22</v>
      </c>
      <c r="K1775" s="4" t="s">
        <v>866</v>
      </c>
      <c r="L1775" s="4">
        <v>0</v>
      </c>
      <c r="M1775" s="4" t="s">
        <v>4392</v>
      </c>
      <c r="R1775" t="s">
        <v>3985</v>
      </c>
      <c r="T1775" t="s">
        <v>1296</v>
      </c>
    </row>
    <row r="1776" spans="1:20">
      <c r="A1776" t="s">
        <v>4391</v>
      </c>
      <c r="B1776" t="s">
        <v>1291</v>
      </c>
      <c r="C1776" t="s">
        <v>74</v>
      </c>
      <c r="D1776" s="39" t="s">
        <v>1418</v>
      </c>
      <c r="E1776" s="11">
        <f t="shared" si="113"/>
        <v>5</v>
      </c>
      <c r="F1776" s="4">
        <f t="shared" si="114"/>
        <v>2001</v>
      </c>
      <c r="G1776" t="s">
        <v>21</v>
      </c>
      <c r="H1776" s="4" t="s">
        <v>477</v>
      </c>
      <c r="I1776" s="4" t="str">
        <f t="shared" si="115"/>
        <v>k</v>
      </c>
      <c r="J1776" s="4">
        <v>27.4</v>
      </c>
      <c r="K1776" s="4" t="s">
        <v>958</v>
      </c>
      <c r="L1776" s="4">
        <v>0</v>
      </c>
      <c r="M1776" s="4" t="s">
        <v>1904</v>
      </c>
      <c r="R1776" t="s">
        <v>4393</v>
      </c>
      <c r="T1776" t="s">
        <v>1296</v>
      </c>
    </row>
    <row r="1777" spans="1:20">
      <c r="A1777" t="s">
        <v>4394</v>
      </c>
      <c r="B1777" t="s">
        <v>1291</v>
      </c>
      <c r="C1777" t="s">
        <v>20</v>
      </c>
      <c r="D1777" s="39" t="s">
        <v>1322</v>
      </c>
      <c r="E1777" s="11">
        <f t="shared" si="113"/>
        <v>3</v>
      </c>
      <c r="F1777" s="4">
        <f t="shared" si="114"/>
        <v>1998</v>
      </c>
      <c r="G1777" t="s">
        <v>25</v>
      </c>
      <c r="H1777" s="4" t="s">
        <v>149</v>
      </c>
      <c r="I1777" s="4" t="str">
        <f t="shared" si="115"/>
        <v>k</v>
      </c>
      <c r="J1777" s="4">
        <v>18.5</v>
      </c>
      <c r="K1777" s="4" t="s">
        <v>1886</v>
      </c>
      <c r="L1777" s="4">
        <v>0</v>
      </c>
      <c r="M1777" s="4" t="s">
        <v>3835</v>
      </c>
      <c r="N1777" s="11" t="s">
        <v>4395</v>
      </c>
      <c r="R1777" t="s">
        <v>4396</v>
      </c>
      <c r="T1777" t="s">
        <v>1296</v>
      </c>
    </row>
    <row r="1778" spans="1:20">
      <c r="A1778" t="s">
        <v>4394</v>
      </c>
      <c r="B1778" t="s">
        <v>1291</v>
      </c>
      <c r="C1778" t="s">
        <v>74</v>
      </c>
      <c r="D1778" s="39" t="s">
        <v>4397</v>
      </c>
      <c r="E1778" s="11">
        <f t="shared" si="113"/>
        <v>6</v>
      </c>
      <c r="F1778" s="4">
        <f t="shared" si="114"/>
        <v>2001</v>
      </c>
      <c r="G1778" t="s">
        <v>25</v>
      </c>
      <c r="H1778" s="4" t="s">
        <v>263</v>
      </c>
      <c r="I1778" s="4" t="str">
        <f t="shared" si="115"/>
        <v>k</v>
      </c>
      <c r="J1778" s="4">
        <v>22.9</v>
      </c>
      <c r="K1778" s="4" t="s">
        <v>853</v>
      </c>
      <c r="L1778" s="4">
        <v>0</v>
      </c>
      <c r="N1778" s="11" t="s">
        <v>4395</v>
      </c>
      <c r="R1778" t="s">
        <v>4398</v>
      </c>
      <c r="T1778" t="s">
        <v>1296</v>
      </c>
    </row>
    <row r="1779" spans="1:20">
      <c r="A1779" t="s">
        <v>4394</v>
      </c>
      <c r="B1779" t="s">
        <v>1291</v>
      </c>
      <c r="C1779" t="s">
        <v>74</v>
      </c>
      <c r="D1779" s="39" t="s">
        <v>2900</v>
      </c>
      <c r="E1779" s="11">
        <f t="shared" si="113"/>
        <v>6</v>
      </c>
      <c r="F1779" s="4">
        <f t="shared" si="114"/>
        <v>2002</v>
      </c>
      <c r="G1779" t="s">
        <v>25</v>
      </c>
      <c r="H1779" s="4" t="s">
        <v>474</v>
      </c>
      <c r="I1779" s="4" t="str">
        <f t="shared" si="115"/>
        <v>k</v>
      </c>
      <c r="J1779" s="4">
        <v>23.5</v>
      </c>
      <c r="K1779" s="4" t="s">
        <v>1856</v>
      </c>
      <c r="L1779" s="4">
        <v>0</v>
      </c>
      <c r="M1779" s="4" t="s">
        <v>1747</v>
      </c>
      <c r="N1779" s="11" t="s">
        <v>4395</v>
      </c>
      <c r="R1779" t="s">
        <v>4399</v>
      </c>
      <c r="T1779" t="s">
        <v>1296</v>
      </c>
    </row>
    <row r="1780" spans="1:20">
      <c r="A1780" t="s">
        <v>4394</v>
      </c>
      <c r="B1780" t="s">
        <v>1291</v>
      </c>
      <c r="C1780" t="s">
        <v>74</v>
      </c>
      <c r="D1780" s="39" t="s">
        <v>34</v>
      </c>
      <c r="E1780" s="11">
        <f t="shared" si="113"/>
        <v>5</v>
      </c>
      <c r="F1780" s="4">
        <f t="shared" si="114"/>
        <v>2003</v>
      </c>
      <c r="G1780" t="s">
        <v>25</v>
      </c>
      <c r="H1780" s="4" t="s">
        <v>496</v>
      </c>
      <c r="I1780" s="4" t="str">
        <f t="shared" si="115"/>
        <v>k</v>
      </c>
      <c r="J1780" s="4">
        <v>23.3</v>
      </c>
      <c r="K1780" s="4" t="s">
        <v>836</v>
      </c>
      <c r="L1780" s="4">
        <v>0</v>
      </c>
      <c r="M1780" s="4" t="s">
        <v>1463</v>
      </c>
      <c r="N1780" s="11" t="s">
        <v>4395</v>
      </c>
      <c r="R1780" t="s">
        <v>2151</v>
      </c>
      <c r="T1780" t="s">
        <v>1296</v>
      </c>
    </row>
    <row r="1781" spans="1:20">
      <c r="A1781" t="s">
        <v>4394</v>
      </c>
      <c r="B1781" t="s">
        <v>1291</v>
      </c>
      <c r="C1781" t="s">
        <v>74</v>
      </c>
      <c r="D1781" s="39" t="s">
        <v>1380</v>
      </c>
      <c r="E1781" s="11">
        <f t="shared" si="113"/>
        <v>5</v>
      </c>
      <c r="F1781" s="4">
        <f t="shared" si="114"/>
        <v>2004</v>
      </c>
      <c r="G1781" t="s">
        <v>25</v>
      </c>
      <c r="H1781" s="4" t="s">
        <v>410</v>
      </c>
      <c r="I1781" s="4" t="str">
        <f t="shared" si="115"/>
        <v>k</v>
      </c>
      <c r="J1781" s="4">
        <v>23.8</v>
      </c>
      <c r="K1781" s="4" t="s">
        <v>1220</v>
      </c>
      <c r="L1781" s="4">
        <v>0</v>
      </c>
      <c r="M1781" s="4" t="s">
        <v>2563</v>
      </c>
      <c r="N1781" s="11" t="s">
        <v>4395</v>
      </c>
      <c r="R1781" t="s">
        <v>4400</v>
      </c>
      <c r="T1781" t="s">
        <v>1296</v>
      </c>
    </row>
    <row r="1782" spans="1:20">
      <c r="A1782" t="s">
        <v>4394</v>
      </c>
      <c r="B1782" t="s">
        <v>1291</v>
      </c>
      <c r="C1782" t="s">
        <v>74</v>
      </c>
      <c r="D1782" s="39" t="s">
        <v>1310</v>
      </c>
      <c r="E1782" s="11">
        <f t="shared" si="113"/>
        <v>5</v>
      </c>
      <c r="F1782" s="4">
        <f t="shared" si="114"/>
        <v>2005</v>
      </c>
      <c r="G1782" t="s">
        <v>25</v>
      </c>
      <c r="H1782" s="4" t="s">
        <v>717</v>
      </c>
      <c r="I1782" s="4" t="str">
        <f t="shared" si="115"/>
        <v>k</v>
      </c>
      <c r="J1782" s="4">
        <v>24.1</v>
      </c>
      <c r="K1782" s="4" t="s">
        <v>881</v>
      </c>
      <c r="L1782" s="4">
        <v>0</v>
      </c>
      <c r="M1782" s="4" t="s">
        <v>1969</v>
      </c>
      <c r="N1782" s="11" t="s">
        <v>4395</v>
      </c>
      <c r="R1782" t="s">
        <v>4401</v>
      </c>
      <c r="T1782" t="s">
        <v>1296</v>
      </c>
    </row>
    <row r="1783" spans="1:20">
      <c r="A1783" t="s">
        <v>4394</v>
      </c>
      <c r="B1783" t="s">
        <v>1291</v>
      </c>
      <c r="C1783" t="s">
        <v>74</v>
      </c>
      <c r="D1783" s="39" t="s">
        <v>2129</v>
      </c>
      <c r="E1783" s="11">
        <f t="shared" si="113"/>
        <v>4</v>
      </c>
      <c r="F1783" s="4">
        <f t="shared" si="114"/>
        <v>2010</v>
      </c>
      <c r="G1783" t="s">
        <v>25</v>
      </c>
      <c r="H1783" s="4" t="s">
        <v>1110</v>
      </c>
      <c r="I1783" s="4" t="str">
        <f t="shared" si="115"/>
        <v>k</v>
      </c>
      <c r="J1783" s="4">
        <v>26.2</v>
      </c>
      <c r="K1783" s="4" t="s">
        <v>508</v>
      </c>
      <c r="L1783" s="4">
        <v>0</v>
      </c>
      <c r="M1783" s="4" t="s">
        <v>1427</v>
      </c>
      <c r="N1783" s="11" t="s">
        <v>4395</v>
      </c>
      <c r="R1783" t="s">
        <v>4402</v>
      </c>
      <c r="T1783" t="s">
        <v>1296</v>
      </c>
    </row>
    <row r="1784" spans="1:20">
      <c r="A1784" t="s">
        <v>4394</v>
      </c>
      <c r="B1784" t="s">
        <v>1291</v>
      </c>
      <c r="C1784" t="s">
        <v>74</v>
      </c>
      <c r="D1784" s="39" t="s">
        <v>1342</v>
      </c>
      <c r="E1784" s="11">
        <f t="shared" si="113"/>
        <v>5</v>
      </c>
      <c r="F1784" s="4">
        <f t="shared" si="114"/>
        <v>2013</v>
      </c>
      <c r="G1784" t="s">
        <v>25</v>
      </c>
      <c r="H1784" s="4" t="s">
        <v>401</v>
      </c>
      <c r="I1784" s="4" t="str">
        <f t="shared" si="115"/>
        <v>k</v>
      </c>
      <c r="J1784" s="4">
        <v>28</v>
      </c>
      <c r="K1784" s="4" t="s">
        <v>278</v>
      </c>
      <c r="L1784" s="4">
        <v>0</v>
      </c>
      <c r="M1784" s="4" t="s">
        <v>1776</v>
      </c>
      <c r="N1784" s="11" t="s">
        <v>4395</v>
      </c>
      <c r="R1784" t="s">
        <v>4403</v>
      </c>
      <c r="T1784" t="s">
        <v>1296</v>
      </c>
    </row>
    <row r="1785" spans="1:20">
      <c r="A1785" t="s">
        <v>4404</v>
      </c>
      <c r="B1785" t="s">
        <v>1291</v>
      </c>
      <c r="C1785" t="s">
        <v>20</v>
      </c>
      <c r="D1785" s="39" t="s">
        <v>1515</v>
      </c>
      <c r="E1785" s="11">
        <f t="shared" si="113"/>
        <v>5</v>
      </c>
      <c r="F1785" s="4">
        <f t="shared" si="114"/>
        <v>2019</v>
      </c>
      <c r="G1785" t="s">
        <v>21</v>
      </c>
      <c r="H1785" s="4" t="s">
        <v>1456</v>
      </c>
      <c r="I1785" s="4" t="str">
        <f t="shared" si="115"/>
        <v>k</v>
      </c>
      <c r="J1785" s="4">
        <v>17.2</v>
      </c>
      <c r="K1785" s="4" t="s">
        <v>3814</v>
      </c>
      <c r="L1785" s="4">
        <v>0</v>
      </c>
      <c r="M1785" s="4" t="s">
        <v>4193</v>
      </c>
      <c r="N1785" s="11" t="s">
        <v>4405</v>
      </c>
      <c r="R1785" t="s">
        <v>4406</v>
      </c>
      <c r="T1785" t="s">
        <v>1296</v>
      </c>
    </row>
    <row r="1786" spans="1:20">
      <c r="A1786" t="s">
        <v>4404</v>
      </c>
      <c r="B1786" s="4" t="s">
        <v>1291</v>
      </c>
      <c r="C1786" s="4" t="s">
        <v>74</v>
      </c>
      <c r="D1786" s="39" t="s">
        <v>1470</v>
      </c>
      <c r="E1786" s="11">
        <f t="shared" si="113"/>
        <v>4</v>
      </c>
      <c r="F1786" s="4">
        <f t="shared" si="114"/>
        <v>2026</v>
      </c>
      <c r="G1786" s="4" t="s">
        <v>21</v>
      </c>
      <c r="H1786" s="4">
        <v>11.6</v>
      </c>
      <c r="I1786" s="4" t="str">
        <f t="shared" si="115"/>
        <v>k</v>
      </c>
      <c r="J1786" s="4">
        <v>26.3</v>
      </c>
      <c r="K1786" s="4">
        <v>35.5</v>
      </c>
      <c r="L1786" s="4">
        <v>0</v>
      </c>
      <c r="M1786" s="4">
        <v>710</v>
      </c>
      <c r="N1786" s="11" t="s">
        <v>4405</v>
      </c>
      <c r="R1786" s="4" t="s">
        <v>4407</v>
      </c>
    </row>
    <row r="1787" spans="1:20">
      <c r="A1787" t="s">
        <v>43</v>
      </c>
      <c r="B1787" t="s">
        <v>1291</v>
      </c>
      <c r="C1787" t="s">
        <v>20</v>
      </c>
      <c r="D1787" s="39" t="s">
        <v>1606</v>
      </c>
      <c r="E1787" s="11">
        <f t="shared" si="113"/>
        <v>3</v>
      </c>
      <c r="F1787" s="4">
        <f t="shared" si="114"/>
        <v>1982</v>
      </c>
      <c r="G1787" t="s">
        <v>25</v>
      </c>
      <c r="H1787" s="4">
        <v>9.5</v>
      </c>
      <c r="I1787" s="4" t="s">
        <v>35</v>
      </c>
      <c r="J1787" s="4">
        <v>25.72</v>
      </c>
      <c r="K1787" s="4" t="s">
        <v>2923</v>
      </c>
      <c r="L1787" s="4">
        <v>0</v>
      </c>
      <c r="M1787" s="4" t="s">
        <v>1671</v>
      </c>
      <c r="N1787" s="11" t="s">
        <v>4408</v>
      </c>
      <c r="R1787" t="s">
        <v>2588</v>
      </c>
      <c r="T1787" t="s">
        <v>1296</v>
      </c>
    </row>
    <row r="1788" spans="1:20">
      <c r="A1788" t="s">
        <v>43</v>
      </c>
      <c r="B1788" t="s">
        <v>1291</v>
      </c>
      <c r="C1788" t="s">
        <v>74</v>
      </c>
      <c r="D1788" s="39" t="s">
        <v>1494</v>
      </c>
      <c r="E1788" s="11">
        <f t="shared" si="113"/>
        <v>3</v>
      </c>
      <c r="F1788" s="4">
        <f t="shared" si="114"/>
        <v>1986</v>
      </c>
      <c r="G1788" t="s">
        <v>25</v>
      </c>
      <c r="H1788" s="4">
        <v>13.5</v>
      </c>
      <c r="I1788" s="4" t="s">
        <v>35</v>
      </c>
      <c r="J1788" s="4">
        <v>38.74</v>
      </c>
      <c r="K1788" s="4" t="s">
        <v>1502</v>
      </c>
      <c r="L1788" s="4">
        <v>0</v>
      </c>
      <c r="M1788" s="4" t="s">
        <v>4409</v>
      </c>
      <c r="N1788" s="11" t="s">
        <v>4408</v>
      </c>
      <c r="R1788" t="s">
        <v>4410</v>
      </c>
      <c r="T1788" t="s">
        <v>1296</v>
      </c>
    </row>
    <row r="1789" spans="1:20">
      <c r="A1789" t="s">
        <v>43</v>
      </c>
      <c r="B1789" t="s">
        <v>1291</v>
      </c>
      <c r="C1789" t="s">
        <v>74</v>
      </c>
      <c r="D1789" s="39" t="s">
        <v>2002</v>
      </c>
      <c r="E1789" s="11">
        <f t="shared" si="113"/>
        <v>3</v>
      </c>
      <c r="F1789" s="4">
        <f t="shared" si="114"/>
        <v>1988</v>
      </c>
      <c r="G1789" t="s">
        <v>25</v>
      </c>
      <c r="H1789" s="4">
        <v>15.5</v>
      </c>
      <c r="I1789" s="4" t="s">
        <v>35</v>
      </c>
      <c r="J1789" s="4">
        <v>39.369999999999997</v>
      </c>
      <c r="K1789" s="4" t="s">
        <v>4411</v>
      </c>
      <c r="L1789" s="4">
        <v>0</v>
      </c>
      <c r="M1789" s="4" t="s">
        <v>4412</v>
      </c>
      <c r="N1789" s="11" t="s">
        <v>4408</v>
      </c>
      <c r="R1789" t="s">
        <v>4413</v>
      </c>
      <c r="T1789" t="s">
        <v>1296</v>
      </c>
    </row>
    <row r="1790" spans="1:20">
      <c r="A1790" t="s">
        <v>43</v>
      </c>
      <c r="B1790" t="s">
        <v>1291</v>
      </c>
      <c r="C1790" t="s">
        <v>74</v>
      </c>
      <c r="D1790" s="39" t="s">
        <v>1372</v>
      </c>
      <c r="E1790" s="11">
        <f t="shared" si="113"/>
        <v>3</v>
      </c>
      <c r="F1790" s="4">
        <f t="shared" si="114"/>
        <v>1990</v>
      </c>
      <c r="G1790" t="s">
        <v>25</v>
      </c>
      <c r="H1790" s="4">
        <v>17.5</v>
      </c>
      <c r="I1790" s="4" t="s">
        <v>35</v>
      </c>
      <c r="J1790" s="4">
        <v>39.69</v>
      </c>
      <c r="K1790" s="4" t="s">
        <v>4411</v>
      </c>
      <c r="L1790" s="4">
        <v>0</v>
      </c>
      <c r="M1790" s="4" t="s">
        <v>3910</v>
      </c>
      <c r="N1790" s="11" t="s">
        <v>4408</v>
      </c>
      <c r="T1790" t="s">
        <v>1296</v>
      </c>
    </row>
    <row r="1791" spans="1:20">
      <c r="A1791" t="s">
        <v>43</v>
      </c>
      <c r="B1791" t="s">
        <v>1291</v>
      </c>
      <c r="C1791" t="s">
        <v>74</v>
      </c>
      <c r="D1791" s="39" t="s">
        <v>2401</v>
      </c>
      <c r="E1791" s="11">
        <f t="shared" si="113"/>
        <v>3</v>
      </c>
      <c r="F1791" s="4">
        <f t="shared" si="114"/>
        <v>1992</v>
      </c>
      <c r="G1791" t="s">
        <v>25</v>
      </c>
      <c r="H1791" s="4">
        <v>19.5</v>
      </c>
      <c r="I1791" s="4" t="s">
        <v>35</v>
      </c>
      <c r="J1791" s="4">
        <v>39.369999999999997</v>
      </c>
      <c r="K1791" s="4" t="s">
        <v>1502</v>
      </c>
      <c r="L1791" s="4">
        <v>0</v>
      </c>
      <c r="M1791" s="4" t="s">
        <v>4414</v>
      </c>
      <c r="N1791" s="11" t="s">
        <v>4408</v>
      </c>
      <c r="T1791" t="s">
        <v>1296</v>
      </c>
    </row>
    <row r="1792" spans="1:20">
      <c r="A1792" t="s">
        <v>43</v>
      </c>
      <c r="B1792" t="s">
        <v>1291</v>
      </c>
      <c r="C1792" t="s">
        <v>74</v>
      </c>
      <c r="D1792" s="39" t="s">
        <v>1620</v>
      </c>
      <c r="E1792" s="11">
        <f t="shared" si="113"/>
        <v>3</v>
      </c>
      <c r="F1792" s="4">
        <f t="shared" si="114"/>
        <v>1994</v>
      </c>
      <c r="G1792" t="s">
        <v>25</v>
      </c>
      <c r="H1792" s="4">
        <v>21.5</v>
      </c>
      <c r="I1792" s="4" t="s">
        <v>35</v>
      </c>
      <c r="J1792" s="4">
        <v>40.799999999999997</v>
      </c>
      <c r="K1792" s="4" t="s">
        <v>214</v>
      </c>
      <c r="L1792" s="4">
        <v>0</v>
      </c>
      <c r="M1792" s="4" t="s">
        <v>4415</v>
      </c>
      <c r="N1792" s="11" t="s">
        <v>4408</v>
      </c>
      <c r="R1792" t="s">
        <v>4416</v>
      </c>
      <c r="T1792" t="s">
        <v>1296</v>
      </c>
    </row>
    <row r="1793" spans="1:20">
      <c r="A1793" t="s">
        <v>43</v>
      </c>
      <c r="B1793" t="s">
        <v>1291</v>
      </c>
      <c r="C1793" t="s">
        <v>74</v>
      </c>
      <c r="D1793" s="39" t="s">
        <v>1527</v>
      </c>
      <c r="E1793" s="11">
        <f t="shared" si="113"/>
        <v>3</v>
      </c>
      <c r="F1793" s="4">
        <f t="shared" si="114"/>
        <v>1998</v>
      </c>
      <c r="G1793" t="s">
        <v>25</v>
      </c>
      <c r="H1793" s="4">
        <v>25.5</v>
      </c>
      <c r="I1793" s="4" t="s">
        <v>35</v>
      </c>
      <c r="J1793" s="4">
        <v>44</v>
      </c>
      <c r="K1793" s="4" t="s">
        <v>83</v>
      </c>
      <c r="L1793" s="4">
        <v>0</v>
      </c>
      <c r="M1793" s="4" t="s">
        <v>4417</v>
      </c>
      <c r="N1793" s="11" t="s">
        <v>4408</v>
      </c>
      <c r="R1793" t="s">
        <v>4418</v>
      </c>
      <c r="T1793" t="s">
        <v>1296</v>
      </c>
    </row>
    <row r="1794" spans="1:20">
      <c r="A1794" t="s">
        <v>909</v>
      </c>
      <c r="B1794" t="s">
        <v>1291</v>
      </c>
      <c r="C1794" t="s">
        <v>20</v>
      </c>
      <c r="D1794" s="39" t="s">
        <v>2313</v>
      </c>
      <c r="E1794" s="11">
        <f t="shared" si="113"/>
        <v>3</v>
      </c>
      <c r="F1794" s="4">
        <f t="shared" si="114"/>
        <v>1993</v>
      </c>
      <c r="G1794" t="s">
        <v>25</v>
      </c>
      <c r="H1794" s="4" t="s">
        <v>87</v>
      </c>
      <c r="I1794" s="4" t="str">
        <f t="shared" ref="I1794:I1819" si="116">IF(ISBLANK(H1794), "", "k")</f>
        <v>k</v>
      </c>
      <c r="J1794" s="4">
        <v>21</v>
      </c>
      <c r="K1794" s="4" t="s">
        <v>1155</v>
      </c>
      <c r="L1794" s="4">
        <v>0</v>
      </c>
      <c r="M1794" s="4" t="s">
        <v>4419</v>
      </c>
      <c r="N1794" s="11" t="s">
        <v>4420</v>
      </c>
      <c r="R1794" t="s">
        <v>607</v>
      </c>
      <c r="T1794" t="s">
        <v>1296</v>
      </c>
    </row>
    <row r="1795" spans="1:20">
      <c r="A1795" t="s">
        <v>909</v>
      </c>
      <c r="B1795" t="s">
        <v>1291</v>
      </c>
      <c r="C1795" t="s">
        <v>74</v>
      </c>
      <c r="D1795" s="39" t="s">
        <v>1620</v>
      </c>
      <c r="E1795" s="11">
        <f t="shared" si="113"/>
        <v>3</v>
      </c>
      <c r="F1795" s="4">
        <f t="shared" si="114"/>
        <v>1994</v>
      </c>
      <c r="G1795" t="s">
        <v>25</v>
      </c>
      <c r="H1795" s="4" t="s">
        <v>1610</v>
      </c>
      <c r="I1795" s="4" t="str">
        <f t="shared" si="116"/>
        <v>k</v>
      </c>
      <c r="J1795" s="4">
        <v>22</v>
      </c>
      <c r="K1795" s="4" t="s">
        <v>1782</v>
      </c>
      <c r="L1795" s="4">
        <v>0</v>
      </c>
      <c r="M1795" s="4" t="s">
        <v>1745</v>
      </c>
      <c r="N1795" s="11" t="s">
        <v>4420</v>
      </c>
      <c r="T1795" t="s">
        <v>1296</v>
      </c>
    </row>
    <row r="1796" spans="1:20">
      <c r="A1796" t="s">
        <v>909</v>
      </c>
      <c r="B1796" t="s">
        <v>1291</v>
      </c>
      <c r="C1796" t="s">
        <v>74</v>
      </c>
      <c r="D1796" s="39" t="s">
        <v>1320</v>
      </c>
      <c r="E1796" s="11">
        <f t="shared" si="113"/>
        <v>3</v>
      </c>
      <c r="F1796" s="4">
        <f t="shared" si="114"/>
        <v>1996</v>
      </c>
      <c r="G1796" t="s">
        <v>25</v>
      </c>
      <c r="H1796" s="4" t="s">
        <v>126</v>
      </c>
      <c r="I1796" s="4" t="str">
        <f t="shared" si="116"/>
        <v>k</v>
      </c>
      <c r="J1796" s="4">
        <v>23.4</v>
      </c>
      <c r="K1796" s="4" t="s">
        <v>326</v>
      </c>
      <c r="L1796" s="4">
        <v>0</v>
      </c>
      <c r="M1796" s="4" t="s">
        <v>1591</v>
      </c>
      <c r="N1796" s="11" t="s">
        <v>4420</v>
      </c>
      <c r="R1796" t="s">
        <v>585</v>
      </c>
      <c r="T1796" t="s">
        <v>1296</v>
      </c>
    </row>
    <row r="1797" spans="1:20">
      <c r="A1797" t="s">
        <v>909</v>
      </c>
      <c r="B1797" t="s">
        <v>1291</v>
      </c>
      <c r="C1797" t="s">
        <v>74</v>
      </c>
      <c r="D1797" s="39" t="s">
        <v>1322</v>
      </c>
      <c r="E1797" s="11">
        <f t="shared" si="113"/>
        <v>3</v>
      </c>
      <c r="F1797" s="4">
        <f t="shared" si="114"/>
        <v>1998</v>
      </c>
      <c r="G1797" t="s">
        <v>25</v>
      </c>
      <c r="H1797" s="4" t="s">
        <v>1376</v>
      </c>
      <c r="I1797" s="4" t="str">
        <f t="shared" si="116"/>
        <v>k</v>
      </c>
      <c r="J1797" s="4">
        <v>27</v>
      </c>
      <c r="K1797" s="4" t="s">
        <v>456</v>
      </c>
      <c r="L1797" s="4">
        <v>0</v>
      </c>
      <c r="M1797" s="4" t="s">
        <v>2236</v>
      </c>
      <c r="N1797" s="11" t="s">
        <v>4420</v>
      </c>
      <c r="R1797" t="s">
        <v>4421</v>
      </c>
      <c r="T1797" t="s">
        <v>1296</v>
      </c>
    </row>
    <row r="1798" spans="1:20">
      <c r="A1798" t="s">
        <v>909</v>
      </c>
      <c r="B1798" t="s">
        <v>1291</v>
      </c>
      <c r="C1798" t="s">
        <v>74</v>
      </c>
      <c r="D1798" s="39" t="s">
        <v>1647</v>
      </c>
      <c r="E1798" s="11">
        <f t="shared" si="113"/>
        <v>3</v>
      </c>
      <c r="F1798" s="4">
        <f t="shared" si="114"/>
        <v>2000</v>
      </c>
      <c r="G1798" t="s">
        <v>25</v>
      </c>
      <c r="H1798" s="4" t="s">
        <v>137</v>
      </c>
      <c r="I1798" s="4" t="str">
        <f t="shared" si="116"/>
        <v>k</v>
      </c>
      <c r="J1798" s="4">
        <v>31</v>
      </c>
      <c r="K1798" s="4" t="s">
        <v>1393</v>
      </c>
      <c r="L1798" s="4">
        <v>0</v>
      </c>
      <c r="M1798" s="4" t="s">
        <v>3387</v>
      </c>
      <c r="N1798" s="11" t="s">
        <v>4420</v>
      </c>
      <c r="R1798" t="s">
        <v>439</v>
      </c>
      <c r="T1798" t="s">
        <v>1296</v>
      </c>
    </row>
    <row r="1799" spans="1:20">
      <c r="A1799" t="s">
        <v>909</v>
      </c>
      <c r="B1799" t="s">
        <v>1291</v>
      </c>
      <c r="C1799" t="s">
        <v>74</v>
      </c>
      <c r="D1799" s="39" t="s">
        <v>1418</v>
      </c>
      <c r="E1799" s="11">
        <f t="shared" si="113"/>
        <v>5</v>
      </c>
      <c r="F1799" s="4">
        <f t="shared" si="114"/>
        <v>2001</v>
      </c>
      <c r="G1799" t="s">
        <v>25</v>
      </c>
      <c r="H1799" s="4" t="s">
        <v>609</v>
      </c>
      <c r="I1799" s="4" t="str">
        <f t="shared" si="116"/>
        <v>k</v>
      </c>
      <c r="J1799" s="4">
        <v>33.200000000000003</v>
      </c>
      <c r="K1799" s="4" t="s">
        <v>413</v>
      </c>
      <c r="L1799" s="4">
        <v>0</v>
      </c>
      <c r="M1799" s="4" t="s">
        <v>2057</v>
      </c>
      <c r="N1799" s="11" t="s">
        <v>4420</v>
      </c>
      <c r="R1799" t="s">
        <v>4422</v>
      </c>
      <c r="T1799" t="s">
        <v>1296</v>
      </c>
    </row>
    <row r="1800" spans="1:20">
      <c r="A1800" t="s">
        <v>909</v>
      </c>
      <c r="B1800" t="s">
        <v>1291</v>
      </c>
      <c r="C1800" t="s">
        <v>74</v>
      </c>
      <c r="D1800" s="39" t="s">
        <v>1378</v>
      </c>
      <c r="E1800" s="11">
        <f t="shared" si="113"/>
        <v>5</v>
      </c>
      <c r="F1800" s="4">
        <f t="shared" si="114"/>
        <v>2002</v>
      </c>
      <c r="G1800" t="s">
        <v>25</v>
      </c>
      <c r="H1800" s="4" t="s">
        <v>977</v>
      </c>
      <c r="I1800" s="4" t="str">
        <f t="shared" si="116"/>
        <v>k</v>
      </c>
      <c r="J1800" s="4">
        <v>34</v>
      </c>
      <c r="K1800" s="4" t="s">
        <v>233</v>
      </c>
      <c r="L1800" s="4">
        <v>0</v>
      </c>
      <c r="M1800" s="4" t="s">
        <v>4423</v>
      </c>
      <c r="N1800" s="11" t="s">
        <v>4420</v>
      </c>
      <c r="R1800" t="s">
        <v>1630</v>
      </c>
      <c r="T1800" t="s">
        <v>1296</v>
      </c>
    </row>
    <row r="1801" spans="1:20">
      <c r="A1801" t="s">
        <v>909</v>
      </c>
      <c r="B1801" t="s">
        <v>1291</v>
      </c>
      <c r="C1801" t="s">
        <v>74</v>
      </c>
      <c r="D1801" s="39" t="s">
        <v>2040</v>
      </c>
      <c r="E1801" s="11">
        <f t="shared" si="113"/>
        <v>5</v>
      </c>
      <c r="F1801" s="4">
        <f t="shared" si="114"/>
        <v>2003</v>
      </c>
      <c r="G1801" t="s">
        <v>25</v>
      </c>
      <c r="H1801" s="4" t="s">
        <v>893</v>
      </c>
      <c r="I1801" s="4" t="str">
        <f t="shared" si="116"/>
        <v>k</v>
      </c>
      <c r="J1801" s="4">
        <v>35</v>
      </c>
      <c r="K1801" s="4" t="s">
        <v>640</v>
      </c>
      <c r="L1801" s="4">
        <v>0</v>
      </c>
      <c r="M1801" s="4" t="s">
        <v>4424</v>
      </c>
      <c r="N1801" s="11" t="s">
        <v>4420</v>
      </c>
      <c r="R1801" t="s">
        <v>1334</v>
      </c>
      <c r="T1801" t="s">
        <v>1296</v>
      </c>
    </row>
    <row r="1802" spans="1:20">
      <c r="A1802" t="s">
        <v>909</v>
      </c>
      <c r="B1802" t="s">
        <v>1291</v>
      </c>
      <c r="C1802" t="s">
        <v>74</v>
      </c>
      <c r="D1802" s="39" t="s">
        <v>1335</v>
      </c>
      <c r="E1802" s="11">
        <f t="shared" si="113"/>
        <v>5</v>
      </c>
      <c r="F1802" s="4">
        <f t="shared" si="114"/>
        <v>2004</v>
      </c>
      <c r="G1802" t="s">
        <v>25</v>
      </c>
      <c r="H1802" s="4" t="s">
        <v>1038</v>
      </c>
      <c r="I1802" s="4" t="str">
        <f t="shared" si="116"/>
        <v>k</v>
      </c>
      <c r="J1802" s="4">
        <v>36.5</v>
      </c>
      <c r="K1802" s="4" t="s">
        <v>572</v>
      </c>
      <c r="L1802" s="4">
        <v>0</v>
      </c>
      <c r="M1802" s="4" t="s">
        <v>3937</v>
      </c>
      <c r="N1802" s="11" t="s">
        <v>4420</v>
      </c>
      <c r="R1802" t="s">
        <v>4425</v>
      </c>
      <c r="T1802" t="s">
        <v>1296</v>
      </c>
    </row>
    <row r="1803" spans="1:20">
      <c r="A1803" t="s">
        <v>909</v>
      </c>
      <c r="B1803" t="s">
        <v>1291</v>
      </c>
      <c r="C1803" t="s">
        <v>74</v>
      </c>
      <c r="D1803" s="39" t="s">
        <v>1337</v>
      </c>
      <c r="E1803" s="11">
        <f t="shared" si="113"/>
        <v>5</v>
      </c>
      <c r="F1803" s="4">
        <f t="shared" si="114"/>
        <v>2005</v>
      </c>
      <c r="G1803" t="s">
        <v>25</v>
      </c>
      <c r="H1803" s="4" t="s">
        <v>1046</v>
      </c>
      <c r="I1803" s="4" t="str">
        <f t="shared" si="116"/>
        <v>k</v>
      </c>
      <c r="J1803" s="4">
        <v>39</v>
      </c>
      <c r="K1803" s="4" t="s">
        <v>332</v>
      </c>
      <c r="L1803" s="4">
        <v>0</v>
      </c>
      <c r="M1803" s="4" t="s">
        <v>4426</v>
      </c>
      <c r="N1803" s="11" t="s">
        <v>4420</v>
      </c>
      <c r="R1803" t="s">
        <v>4427</v>
      </c>
      <c r="T1803" t="s">
        <v>1296</v>
      </c>
    </row>
    <row r="1804" spans="1:20">
      <c r="A1804" t="s">
        <v>4428</v>
      </c>
      <c r="B1804" t="s">
        <v>1291</v>
      </c>
      <c r="C1804" t="s">
        <v>20</v>
      </c>
      <c r="D1804" s="39" t="s">
        <v>1416</v>
      </c>
      <c r="E1804" s="11">
        <f t="shared" si="113"/>
        <v>3</v>
      </c>
      <c r="F1804" s="4">
        <f t="shared" si="114"/>
        <v>1996</v>
      </c>
      <c r="G1804" t="s">
        <v>21</v>
      </c>
      <c r="H1804" s="4" t="s">
        <v>1610</v>
      </c>
      <c r="I1804" s="4" t="str">
        <f t="shared" si="116"/>
        <v>k</v>
      </c>
      <c r="J1804" s="4">
        <v>21.8</v>
      </c>
      <c r="K1804" s="4" t="s">
        <v>723</v>
      </c>
      <c r="L1804" s="4">
        <v>0</v>
      </c>
      <c r="M1804" s="4" t="s">
        <v>2622</v>
      </c>
      <c r="R1804" t="s">
        <v>607</v>
      </c>
      <c r="T1804" t="s">
        <v>1296</v>
      </c>
    </row>
    <row r="1805" spans="1:20">
      <c r="A1805" t="s">
        <v>4428</v>
      </c>
      <c r="B1805" t="s">
        <v>1291</v>
      </c>
      <c r="C1805" t="s">
        <v>74</v>
      </c>
      <c r="D1805" s="39" t="s">
        <v>1647</v>
      </c>
      <c r="E1805" s="11">
        <f t="shared" si="113"/>
        <v>3</v>
      </c>
      <c r="F1805" s="4">
        <f t="shared" si="114"/>
        <v>2000</v>
      </c>
      <c r="G1805" t="s">
        <v>21</v>
      </c>
      <c r="H1805" s="4" t="s">
        <v>1376</v>
      </c>
      <c r="I1805" s="4" t="str">
        <f t="shared" si="116"/>
        <v>k</v>
      </c>
      <c r="J1805" s="4">
        <v>26</v>
      </c>
      <c r="K1805" s="4" t="s">
        <v>1160</v>
      </c>
      <c r="L1805" s="4">
        <v>0</v>
      </c>
      <c r="M1805" s="4" t="s">
        <v>4429</v>
      </c>
      <c r="R1805" t="s">
        <v>585</v>
      </c>
      <c r="T1805" t="s">
        <v>1296</v>
      </c>
    </row>
    <row r="1806" spans="1:20">
      <c r="A1806" t="s">
        <v>4428</v>
      </c>
      <c r="B1806" t="s">
        <v>1291</v>
      </c>
      <c r="C1806" t="s">
        <v>74</v>
      </c>
      <c r="D1806" s="39" t="s">
        <v>1418</v>
      </c>
      <c r="E1806" s="11">
        <f t="shared" si="113"/>
        <v>5</v>
      </c>
      <c r="F1806" s="4">
        <f t="shared" si="114"/>
        <v>2001</v>
      </c>
      <c r="G1806" t="s">
        <v>21</v>
      </c>
      <c r="H1806" s="4" t="s">
        <v>717</v>
      </c>
      <c r="I1806" s="4" t="str">
        <f t="shared" si="116"/>
        <v>k</v>
      </c>
      <c r="J1806" s="4">
        <v>28</v>
      </c>
      <c r="K1806" s="4" t="s">
        <v>433</v>
      </c>
      <c r="L1806" s="4">
        <v>0</v>
      </c>
      <c r="M1806" s="4" t="s">
        <v>3648</v>
      </c>
      <c r="R1806" t="s">
        <v>4430</v>
      </c>
      <c r="T1806" t="s">
        <v>1296</v>
      </c>
    </row>
    <row r="1807" spans="1:20">
      <c r="A1807" t="s">
        <v>4431</v>
      </c>
      <c r="B1807" t="s">
        <v>1291</v>
      </c>
      <c r="C1807" t="s">
        <v>20</v>
      </c>
      <c r="D1807" s="39" t="s">
        <v>1349</v>
      </c>
      <c r="E1807" s="11">
        <f t="shared" si="113"/>
        <v>5</v>
      </c>
      <c r="F1807" s="4">
        <f t="shared" si="114"/>
        <v>2016</v>
      </c>
      <c r="G1807" t="s">
        <v>21</v>
      </c>
      <c r="I1807" s="4" t="str">
        <f t="shared" si="116"/>
        <v/>
      </c>
      <c r="J1807" s="4">
        <v>24</v>
      </c>
      <c r="K1807" s="4" t="s">
        <v>709</v>
      </c>
      <c r="L1807" s="4">
        <v>0</v>
      </c>
      <c r="M1807" s="4" t="s">
        <v>4432</v>
      </c>
      <c r="N1807" s="11" t="s">
        <v>4433</v>
      </c>
      <c r="R1807" t="s">
        <v>4434</v>
      </c>
      <c r="T1807" t="s">
        <v>1296</v>
      </c>
    </row>
    <row r="1808" spans="1:20">
      <c r="A1808" t="s">
        <v>4431</v>
      </c>
      <c r="B1808" t="s">
        <v>1291</v>
      </c>
      <c r="C1808" t="s">
        <v>74</v>
      </c>
      <c r="D1808" s="39" t="s">
        <v>1412</v>
      </c>
      <c r="E1808" s="11">
        <f t="shared" si="113"/>
        <v>5</v>
      </c>
      <c r="F1808" s="4">
        <f t="shared" si="114"/>
        <v>2019</v>
      </c>
      <c r="G1808" t="s">
        <v>21</v>
      </c>
      <c r="I1808" s="4" t="str">
        <f t="shared" si="116"/>
        <v/>
      </c>
      <c r="J1808" s="4">
        <v>26.6</v>
      </c>
      <c r="K1808" s="4" t="s">
        <v>1140</v>
      </c>
      <c r="L1808" s="4">
        <v>0</v>
      </c>
      <c r="M1808" s="4" t="s">
        <v>1623</v>
      </c>
      <c r="N1808" s="11" t="s">
        <v>4433</v>
      </c>
      <c r="R1808" t="s">
        <v>4435</v>
      </c>
      <c r="T1808" t="s">
        <v>1296</v>
      </c>
    </row>
    <row r="1809" spans="1:20">
      <c r="A1809" t="s">
        <v>4436</v>
      </c>
      <c r="B1809" t="s">
        <v>1291</v>
      </c>
      <c r="C1809" t="s">
        <v>20</v>
      </c>
      <c r="D1809" s="39" t="s">
        <v>1349</v>
      </c>
      <c r="E1809" s="11">
        <f t="shared" si="113"/>
        <v>5</v>
      </c>
      <c r="F1809" s="4">
        <f t="shared" si="114"/>
        <v>2016</v>
      </c>
      <c r="G1809" t="s">
        <v>25</v>
      </c>
      <c r="I1809" s="4" t="str">
        <f t="shared" si="116"/>
        <v/>
      </c>
      <c r="J1809" s="4">
        <v>20.399999999999999</v>
      </c>
      <c r="K1809" s="4" t="s">
        <v>866</v>
      </c>
      <c r="L1809" s="4">
        <v>0</v>
      </c>
      <c r="M1809" s="4" t="s">
        <v>3361</v>
      </c>
      <c r="N1809" s="11" t="s">
        <v>4437</v>
      </c>
      <c r="Q1809">
        <v>52</v>
      </c>
      <c r="R1809" t="s">
        <v>4438</v>
      </c>
      <c r="T1809" t="s">
        <v>1296</v>
      </c>
    </row>
    <row r="1810" spans="1:20">
      <c r="A1810" t="s">
        <v>4436</v>
      </c>
      <c r="B1810" t="s">
        <v>1291</v>
      </c>
      <c r="C1810" t="s">
        <v>74</v>
      </c>
      <c r="D1810" s="39" t="s">
        <v>1352</v>
      </c>
      <c r="E1810" s="11">
        <f t="shared" si="113"/>
        <v>5</v>
      </c>
      <c r="F1810" s="4">
        <f t="shared" si="114"/>
        <v>2017</v>
      </c>
      <c r="G1810" t="s">
        <v>25</v>
      </c>
      <c r="I1810" s="4" t="str">
        <f t="shared" si="116"/>
        <v/>
      </c>
      <c r="J1810" s="4">
        <v>21.6</v>
      </c>
      <c r="K1810" s="4" t="s">
        <v>1220</v>
      </c>
      <c r="L1810" s="4">
        <v>0</v>
      </c>
      <c r="M1810" s="4" t="s">
        <v>1461</v>
      </c>
      <c r="N1810" s="11" t="s">
        <v>4437</v>
      </c>
      <c r="R1810" t="s">
        <v>1877</v>
      </c>
      <c r="T1810" t="s">
        <v>1296</v>
      </c>
    </row>
    <row r="1811" spans="1:20">
      <c r="A1811" t="s">
        <v>4436</v>
      </c>
      <c r="B1811" t="s">
        <v>1291</v>
      </c>
      <c r="C1811" t="s">
        <v>74</v>
      </c>
      <c r="D1811" s="39" t="s">
        <v>1260</v>
      </c>
      <c r="E1811" s="11">
        <f t="shared" ref="E1811:E1874" si="117">MONTH(D1811)</f>
        <v>5</v>
      </c>
      <c r="F1811" s="4">
        <f t="shared" ref="F1811:F1874" si="118">YEAR(D1811)</f>
        <v>2024</v>
      </c>
      <c r="G1811" t="s">
        <v>25</v>
      </c>
      <c r="I1811" s="4" t="str">
        <f t="shared" si="116"/>
        <v/>
      </c>
      <c r="J1811" s="4">
        <v>33.299999999999997</v>
      </c>
      <c r="K1811" s="4" t="s">
        <v>307</v>
      </c>
      <c r="L1811" s="4">
        <v>0</v>
      </c>
      <c r="M1811" s="4" t="s">
        <v>4439</v>
      </c>
      <c r="N1811" s="11" t="s">
        <v>4437</v>
      </c>
      <c r="R1811" t="s">
        <v>4440</v>
      </c>
    </row>
    <row r="1812" spans="1:20">
      <c r="A1812" t="s">
        <v>4441</v>
      </c>
      <c r="B1812" t="s">
        <v>1291</v>
      </c>
      <c r="C1812" t="s">
        <v>20</v>
      </c>
      <c r="D1812" s="39" t="s">
        <v>1320</v>
      </c>
      <c r="E1812" s="11">
        <f t="shared" si="117"/>
        <v>3</v>
      </c>
      <c r="F1812" s="4">
        <f t="shared" si="118"/>
        <v>1996</v>
      </c>
      <c r="G1812" t="s">
        <v>21</v>
      </c>
      <c r="H1812" s="4" t="s">
        <v>1610</v>
      </c>
      <c r="I1812" s="4" t="str">
        <f t="shared" si="116"/>
        <v>k</v>
      </c>
      <c r="J1812" s="4">
        <v>22.2</v>
      </c>
      <c r="K1812" s="4" t="s">
        <v>1782</v>
      </c>
      <c r="L1812" s="4">
        <v>0</v>
      </c>
      <c r="M1812" s="4" t="s">
        <v>1353</v>
      </c>
      <c r="N1812" s="11" t="s">
        <v>4442</v>
      </c>
      <c r="R1812" t="s">
        <v>607</v>
      </c>
      <c r="T1812" t="s">
        <v>1296</v>
      </c>
    </row>
    <row r="1813" spans="1:20">
      <c r="A1813" t="s">
        <v>4441</v>
      </c>
      <c r="B1813" t="s">
        <v>1291</v>
      </c>
      <c r="C1813" t="s">
        <v>74</v>
      </c>
      <c r="D1813" s="39" t="s">
        <v>1715</v>
      </c>
      <c r="E1813" s="11">
        <f t="shared" si="117"/>
        <v>3</v>
      </c>
      <c r="F1813" s="4">
        <f t="shared" si="118"/>
        <v>2000</v>
      </c>
      <c r="G1813" t="s">
        <v>21</v>
      </c>
      <c r="H1813" s="4" t="s">
        <v>1376</v>
      </c>
      <c r="I1813" s="4" t="str">
        <f t="shared" si="116"/>
        <v>k</v>
      </c>
      <c r="J1813" s="4">
        <v>24.8</v>
      </c>
      <c r="K1813" s="4" t="s">
        <v>199</v>
      </c>
      <c r="L1813" s="4">
        <v>0</v>
      </c>
      <c r="M1813" s="4" t="s">
        <v>2808</v>
      </c>
      <c r="N1813" s="11" t="s">
        <v>4442</v>
      </c>
      <c r="R1813" t="s">
        <v>585</v>
      </c>
      <c r="T1813" t="s">
        <v>1296</v>
      </c>
    </row>
    <row r="1814" spans="1:20">
      <c r="A1814" t="s">
        <v>4441</v>
      </c>
      <c r="B1814" t="s">
        <v>1291</v>
      </c>
      <c r="C1814" t="s">
        <v>74</v>
      </c>
      <c r="D1814" s="39" t="s">
        <v>1299</v>
      </c>
      <c r="E1814" s="11">
        <f t="shared" si="117"/>
        <v>5</v>
      </c>
      <c r="F1814" s="4">
        <f t="shared" si="118"/>
        <v>2001</v>
      </c>
      <c r="G1814" t="s">
        <v>21</v>
      </c>
      <c r="H1814" s="4" t="s">
        <v>717</v>
      </c>
      <c r="I1814" s="4" t="str">
        <f t="shared" si="116"/>
        <v>k</v>
      </c>
      <c r="J1814" s="4">
        <v>25.5</v>
      </c>
      <c r="K1814" s="4" t="s">
        <v>326</v>
      </c>
      <c r="L1814" s="4">
        <v>0</v>
      </c>
      <c r="M1814" s="4" t="s">
        <v>1593</v>
      </c>
      <c r="N1814" s="11" t="s">
        <v>4442</v>
      </c>
      <c r="R1814" t="s">
        <v>585</v>
      </c>
      <c r="T1814" t="s">
        <v>1296</v>
      </c>
    </row>
    <row r="1815" spans="1:20">
      <c r="A1815" t="s">
        <v>4441</v>
      </c>
      <c r="B1815" t="s">
        <v>1291</v>
      </c>
      <c r="C1815" t="s">
        <v>74</v>
      </c>
      <c r="D1815" s="39" t="s">
        <v>1302</v>
      </c>
      <c r="E1815" s="11">
        <f t="shared" si="117"/>
        <v>5</v>
      </c>
      <c r="F1815" s="4">
        <f t="shared" si="118"/>
        <v>2002</v>
      </c>
      <c r="G1815" t="s">
        <v>21</v>
      </c>
      <c r="H1815" s="4" t="s">
        <v>712</v>
      </c>
      <c r="I1815" s="4" t="str">
        <f t="shared" si="116"/>
        <v>k</v>
      </c>
      <c r="J1815" s="4">
        <v>27.2</v>
      </c>
      <c r="K1815" s="4" t="s">
        <v>958</v>
      </c>
      <c r="L1815" s="4">
        <v>0</v>
      </c>
      <c r="M1815" s="4" t="s">
        <v>4443</v>
      </c>
      <c r="N1815" s="11" t="s">
        <v>4442</v>
      </c>
      <c r="R1815" t="s">
        <v>2031</v>
      </c>
      <c r="T1815" t="s">
        <v>1296</v>
      </c>
    </row>
    <row r="1816" spans="1:20">
      <c r="A1816" t="s">
        <v>4441</v>
      </c>
      <c r="B1816" t="s">
        <v>1291</v>
      </c>
      <c r="C1816" t="s">
        <v>74</v>
      </c>
      <c r="D1816" s="39" t="s">
        <v>4255</v>
      </c>
      <c r="E1816" s="11">
        <f t="shared" si="117"/>
        <v>7</v>
      </c>
      <c r="F1816" s="4">
        <f t="shared" si="118"/>
        <v>2002</v>
      </c>
      <c r="G1816" t="s">
        <v>21</v>
      </c>
      <c r="H1816" s="4">
        <v>13.8</v>
      </c>
      <c r="I1816" s="4" t="str">
        <f t="shared" si="116"/>
        <v>k</v>
      </c>
      <c r="J1816" s="4">
        <v>27.2</v>
      </c>
      <c r="L1816" s="4">
        <v>0</v>
      </c>
      <c r="N1816" s="11" t="s">
        <v>4442</v>
      </c>
      <c r="R1816" t="s">
        <v>4444</v>
      </c>
      <c r="T1816" t="s">
        <v>1296</v>
      </c>
    </row>
    <row r="1817" spans="1:20">
      <c r="A1817" t="s">
        <v>4441</v>
      </c>
      <c r="B1817" t="s">
        <v>1291</v>
      </c>
      <c r="C1817" t="s">
        <v>74</v>
      </c>
      <c r="D1817" s="39" t="s">
        <v>2040</v>
      </c>
      <c r="E1817" s="11">
        <f t="shared" si="117"/>
        <v>5</v>
      </c>
      <c r="F1817" s="4">
        <f t="shared" si="118"/>
        <v>2003</v>
      </c>
      <c r="G1817" t="s">
        <v>21</v>
      </c>
      <c r="H1817" s="4" t="s">
        <v>609</v>
      </c>
      <c r="I1817" s="4" t="str">
        <f t="shared" si="116"/>
        <v>k</v>
      </c>
      <c r="J1817" s="4">
        <v>27.7</v>
      </c>
      <c r="K1817" s="4" t="s">
        <v>1282</v>
      </c>
      <c r="L1817" s="4">
        <v>0</v>
      </c>
      <c r="M1817" s="4" t="s">
        <v>2181</v>
      </c>
      <c r="N1817" s="11" t="s">
        <v>4442</v>
      </c>
      <c r="R1817" t="s">
        <v>2191</v>
      </c>
      <c r="T1817" t="s">
        <v>1296</v>
      </c>
    </row>
    <row r="1818" spans="1:20">
      <c r="A1818" t="s">
        <v>4441</v>
      </c>
      <c r="B1818" t="s">
        <v>1291</v>
      </c>
      <c r="C1818" t="s">
        <v>74</v>
      </c>
      <c r="D1818" s="39" t="s">
        <v>1335</v>
      </c>
      <c r="E1818" s="11">
        <f t="shared" si="117"/>
        <v>5</v>
      </c>
      <c r="F1818" s="4">
        <f t="shared" si="118"/>
        <v>2004</v>
      </c>
      <c r="G1818" t="s">
        <v>21</v>
      </c>
      <c r="H1818" s="4" t="s">
        <v>977</v>
      </c>
      <c r="I1818" s="4" t="str">
        <f t="shared" si="116"/>
        <v>k</v>
      </c>
      <c r="J1818" s="4">
        <v>28</v>
      </c>
      <c r="K1818" s="4" t="s">
        <v>842</v>
      </c>
      <c r="L1818" s="4">
        <v>0</v>
      </c>
      <c r="M1818" s="4" t="s">
        <v>1833</v>
      </c>
      <c r="N1818" s="11" t="s">
        <v>4442</v>
      </c>
      <c r="R1818" t="s">
        <v>4445</v>
      </c>
      <c r="T1818" t="s">
        <v>1296</v>
      </c>
    </row>
    <row r="1819" spans="1:20">
      <c r="A1819" t="s">
        <v>4441</v>
      </c>
      <c r="B1819" t="s">
        <v>1291</v>
      </c>
      <c r="C1819" t="s">
        <v>74</v>
      </c>
      <c r="D1819" s="39" t="s">
        <v>1337</v>
      </c>
      <c r="E1819" s="11">
        <f t="shared" si="117"/>
        <v>5</v>
      </c>
      <c r="F1819" s="4">
        <f t="shared" si="118"/>
        <v>2005</v>
      </c>
      <c r="G1819" t="s">
        <v>21</v>
      </c>
      <c r="H1819" s="4" t="s">
        <v>893</v>
      </c>
      <c r="I1819" s="4" t="str">
        <f t="shared" si="116"/>
        <v>k</v>
      </c>
      <c r="J1819" s="4">
        <v>28.7</v>
      </c>
      <c r="K1819" s="4" t="s">
        <v>1072</v>
      </c>
      <c r="L1819" s="4">
        <v>0</v>
      </c>
      <c r="M1819" s="4" t="s">
        <v>3025</v>
      </c>
      <c r="N1819" s="11" t="s">
        <v>4442</v>
      </c>
      <c r="R1819" t="s">
        <v>4446</v>
      </c>
      <c r="T1819" t="s">
        <v>1296</v>
      </c>
    </row>
    <row r="1820" spans="1:20">
      <c r="A1820" t="s">
        <v>4447</v>
      </c>
      <c r="B1820" t="s">
        <v>1291</v>
      </c>
      <c r="C1820" t="s">
        <v>20</v>
      </c>
      <c r="D1820" s="39" t="s">
        <v>1302</v>
      </c>
      <c r="E1820" s="11">
        <f t="shared" si="117"/>
        <v>5</v>
      </c>
      <c r="F1820" s="4">
        <f t="shared" si="118"/>
        <v>2002</v>
      </c>
      <c r="G1820" t="s">
        <v>25</v>
      </c>
      <c r="H1820" s="4">
        <v>7.8</v>
      </c>
      <c r="I1820" s="4" t="s">
        <v>1214</v>
      </c>
      <c r="J1820" s="4">
        <v>22.5</v>
      </c>
      <c r="K1820" s="4" t="s">
        <v>1861</v>
      </c>
      <c r="L1820" s="4">
        <v>0</v>
      </c>
      <c r="M1820" s="4" t="s">
        <v>3072</v>
      </c>
      <c r="N1820" s="11" t="s">
        <v>4448</v>
      </c>
      <c r="R1820" t="s">
        <v>4449</v>
      </c>
      <c r="T1820" t="s">
        <v>1296</v>
      </c>
    </row>
    <row r="1821" spans="1:20">
      <c r="A1821" t="s">
        <v>4447</v>
      </c>
      <c r="B1821" t="s">
        <v>1291</v>
      </c>
      <c r="C1821" t="s">
        <v>74</v>
      </c>
      <c r="D1821" s="39" t="s">
        <v>2040</v>
      </c>
      <c r="E1821" s="11">
        <f t="shared" si="117"/>
        <v>5</v>
      </c>
      <c r="F1821" s="4">
        <f t="shared" si="118"/>
        <v>2003</v>
      </c>
      <c r="G1821" t="s">
        <v>25</v>
      </c>
      <c r="H1821" s="4">
        <v>8.6999999999999993</v>
      </c>
      <c r="I1821" s="4" t="str">
        <f t="shared" ref="I1821:I1827" si="119">IF(ISBLANK(H1821), "", "k")</f>
        <v>k</v>
      </c>
      <c r="J1821" s="4">
        <v>23.6</v>
      </c>
      <c r="K1821" s="4" t="s">
        <v>924</v>
      </c>
      <c r="L1821" s="4">
        <v>0</v>
      </c>
      <c r="M1821" s="4" t="s">
        <v>4450</v>
      </c>
      <c r="N1821" s="11" t="s">
        <v>4448</v>
      </c>
      <c r="R1821" t="s">
        <v>2191</v>
      </c>
      <c r="T1821" t="s">
        <v>1296</v>
      </c>
    </row>
    <row r="1822" spans="1:20">
      <c r="A1822" t="s">
        <v>4447</v>
      </c>
      <c r="B1822" t="s">
        <v>1291</v>
      </c>
      <c r="C1822" t="s">
        <v>74</v>
      </c>
      <c r="D1822" s="39" t="s">
        <v>1720</v>
      </c>
      <c r="E1822" s="11">
        <f t="shared" si="117"/>
        <v>5</v>
      </c>
      <c r="F1822" s="4">
        <f t="shared" si="118"/>
        <v>2004</v>
      </c>
      <c r="G1822" t="s">
        <v>25</v>
      </c>
      <c r="H1822" s="4">
        <v>9.6999999999999993</v>
      </c>
      <c r="I1822" s="4" t="str">
        <f t="shared" si="119"/>
        <v>k</v>
      </c>
      <c r="J1822" s="4">
        <v>26</v>
      </c>
      <c r="K1822" s="4" t="s">
        <v>898</v>
      </c>
      <c r="L1822" s="4">
        <v>0</v>
      </c>
      <c r="M1822" s="4" t="s">
        <v>3822</v>
      </c>
      <c r="N1822" s="11" t="s">
        <v>4448</v>
      </c>
      <c r="R1822" t="s">
        <v>1722</v>
      </c>
      <c r="T1822" t="s">
        <v>1296</v>
      </c>
    </row>
    <row r="1823" spans="1:20">
      <c r="A1823" t="s">
        <v>4447</v>
      </c>
      <c r="B1823" t="s">
        <v>1291</v>
      </c>
      <c r="C1823" t="s">
        <v>74</v>
      </c>
      <c r="D1823" s="39" t="s">
        <v>2194</v>
      </c>
      <c r="E1823" s="11">
        <f t="shared" si="117"/>
        <v>5</v>
      </c>
      <c r="F1823" s="4">
        <f t="shared" si="118"/>
        <v>2005</v>
      </c>
      <c r="G1823" t="s">
        <v>25</v>
      </c>
      <c r="H1823" s="4">
        <v>10.7</v>
      </c>
      <c r="I1823" s="4" t="str">
        <f t="shared" si="119"/>
        <v>k</v>
      </c>
      <c r="J1823" s="4">
        <v>27.2</v>
      </c>
      <c r="K1823" s="4" t="s">
        <v>571</v>
      </c>
      <c r="L1823" s="4">
        <v>0</v>
      </c>
      <c r="M1823" s="4" t="s">
        <v>4451</v>
      </c>
      <c r="N1823" s="11" t="s">
        <v>4448</v>
      </c>
      <c r="R1823" t="s">
        <v>4452</v>
      </c>
      <c r="T1823" t="s">
        <v>1296</v>
      </c>
    </row>
    <row r="1824" spans="1:20">
      <c r="A1824" t="s">
        <v>4447</v>
      </c>
      <c r="B1824" t="s">
        <v>1291</v>
      </c>
      <c r="C1824" t="s">
        <v>74</v>
      </c>
      <c r="D1824" s="39" t="s">
        <v>2575</v>
      </c>
      <c r="E1824" s="11">
        <f t="shared" si="117"/>
        <v>5</v>
      </c>
      <c r="F1824" s="4">
        <f t="shared" si="118"/>
        <v>2008</v>
      </c>
      <c r="G1824" t="s">
        <v>25</v>
      </c>
      <c r="H1824" s="4">
        <v>13.7</v>
      </c>
      <c r="I1824" s="4" t="str">
        <f t="shared" si="119"/>
        <v>k</v>
      </c>
      <c r="L1824" s="4">
        <v>0</v>
      </c>
      <c r="N1824" s="11" t="s">
        <v>4448</v>
      </c>
      <c r="R1824" t="s">
        <v>4453</v>
      </c>
      <c r="T1824" t="s">
        <v>1296</v>
      </c>
    </row>
    <row r="1825" spans="1:20">
      <c r="A1825" t="s">
        <v>4454</v>
      </c>
      <c r="B1825" t="s">
        <v>1291</v>
      </c>
      <c r="C1825" t="s">
        <v>20</v>
      </c>
      <c r="D1825" s="39" t="s">
        <v>1372</v>
      </c>
      <c r="E1825" s="11">
        <f t="shared" si="117"/>
        <v>3</v>
      </c>
      <c r="F1825" s="4">
        <f t="shared" si="118"/>
        <v>1990</v>
      </c>
      <c r="G1825" t="s">
        <v>25</v>
      </c>
      <c r="H1825" s="4" t="s">
        <v>87</v>
      </c>
      <c r="I1825" s="4" t="str">
        <f t="shared" si="119"/>
        <v>k</v>
      </c>
      <c r="J1825" s="4">
        <v>20.64</v>
      </c>
      <c r="K1825" s="4" t="s">
        <v>4455</v>
      </c>
      <c r="L1825" s="4">
        <v>0</v>
      </c>
      <c r="M1825" s="4" t="s">
        <v>3298</v>
      </c>
      <c r="T1825" t="s">
        <v>1296</v>
      </c>
    </row>
    <row r="1826" spans="1:20">
      <c r="A1826" t="s">
        <v>4454</v>
      </c>
      <c r="B1826" t="s">
        <v>1291</v>
      </c>
      <c r="C1826" t="s">
        <v>74</v>
      </c>
      <c r="D1826" s="39" t="s">
        <v>2401</v>
      </c>
      <c r="E1826" s="11">
        <f t="shared" si="117"/>
        <v>3</v>
      </c>
      <c r="F1826" s="4">
        <f t="shared" si="118"/>
        <v>1992</v>
      </c>
      <c r="G1826" t="s">
        <v>25</v>
      </c>
      <c r="H1826" s="4" t="s">
        <v>1635</v>
      </c>
      <c r="I1826" s="4" t="str">
        <f t="shared" si="119"/>
        <v>k</v>
      </c>
      <c r="J1826" s="4">
        <v>22.86</v>
      </c>
      <c r="K1826" s="4" t="s">
        <v>1897</v>
      </c>
      <c r="L1826" s="4">
        <v>0</v>
      </c>
      <c r="M1826" s="4" t="s">
        <v>1985</v>
      </c>
      <c r="T1826" t="s">
        <v>1296</v>
      </c>
    </row>
    <row r="1827" spans="1:20">
      <c r="A1827" t="s">
        <v>4454</v>
      </c>
      <c r="B1827" t="s">
        <v>1291</v>
      </c>
      <c r="C1827" t="s">
        <v>74</v>
      </c>
      <c r="D1827" s="39" t="s">
        <v>2313</v>
      </c>
      <c r="E1827" s="11">
        <f t="shared" si="117"/>
        <v>3</v>
      </c>
      <c r="F1827" s="4">
        <f t="shared" si="118"/>
        <v>1993</v>
      </c>
      <c r="G1827" t="s">
        <v>25</v>
      </c>
      <c r="H1827" s="4" t="s">
        <v>126</v>
      </c>
      <c r="I1827" s="4" t="str">
        <f t="shared" si="119"/>
        <v>k</v>
      </c>
      <c r="J1827" s="4">
        <v>25.6</v>
      </c>
      <c r="K1827" s="4" t="s">
        <v>614</v>
      </c>
      <c r="L1827" s="4">
        <v>0</v>
      </c>
      <c r="M1827" s="4" t="s">
        <v>2443</v>
      </c>
      <c r="T1827" t="s">
        <v>1296</v>
      </c>
    </row>
    <row r="1828" spans="1:20">
      <c r="A1828" t="s">
        <v>4456</v>
      </c>
      <c r="B1828" t="s">
        <v>1291</v>
      </c>
      <c r="C1828" t="s">
        <v>20</v>
      </c>
      <c r="D1828" s="39" t="s">
        <v>1647</v>
      </c>
      <c r="E1828" s="11">
        <f t="shared" si="117"/>
        <v>3</v>
      </c>
      <c r="F1828" s="4">
        <f t="shared" si="118"/>
        <v>2000</v>
      </c>
      <c r="G1828" t="s">
        <v>21</v>
      </c>
      <c r="H1828" s="4">
        <v>16.5</v>
      </c>
      <c r="I1828" s="4" t="s">
        <v>35</v>
      </c>
      <c r="J1828" s="4">
        <v>29</v>
      </c>
      <c r="K1828" s="4" t="s">
        <v>193</v>
      </c>
      <c r="L1828" s="4">
        <v>0</v>
      </c>
      <c r="M1828" s="4" t="s">
        <v>2248</v>
      </c>
      <c r="N1828" s="11" t="s">
        <v>4457</v>
      </c>
      <c r="R1828" t="s">
        <v>4458</v>
      </c>
      <c r="T1828" t="s">
        <v>1296</v>
      </c>
    </row>
    <row r="1829" spans="1:20">
      <c r="A1829" t="s">
        <v>4456</v>
      </c>
      <c r="B1829" t="s">
        <v>1291</v>
      </c>
      <c r="C1829" t="s">
        <v>74</v>
      </c>
      <c r="D1829" s="39" t="s">
        <v>1418</v>
      </c>
      <c r="E1829" s="11">
        <f t="shared" si="117"/>
        <v>5</v>
      </c>
      <c r="F1829" s="4">
        <f t="shared" si="118"/>
        <v>2001</v>
      </c>
      <c r="G1829" t="s">
        <v>21</v>
      </c>
      <c r="H1829" s="4">
        <v>17.7</v>
      </c>
      <c r="I1829" s="4" t="s">
        <v>35</v>
      </c>
      <c r="J1829" s="4">
        <v>30</v>
      </c>
      <c r="K1829" s="4" t="s">
        <v>828</v>
      </c>
      <c r="L1829" s="4">
        <v>0</v>
      </c>
      <c r="M1829" s="4" t="s">
        <v>3481</v>
      </c>
      <c r="N1829" s="11" t="s">
        <v>4457</v>
      </c>
      <c r="R1829" t="s">
        <v>225</v>
      </c>
      <c r="T1829" t="s">
        <v>1296</v>
      </c>
    </row>
    <row r="1830" spans="1:20">
      <c r="A1830" t="s">
        <v>4456</v>
      </c>
      <c r="B1830" t="s">
        <v>1291</v>
      </c>
      <c r="C1830" t="s">
        <v>74</v>
      </c>
      <c r="D1830" s="39" t="s">
        <v>2037</v>
      </c>
      <c r="E1830" s="11">
        <f t="shared" si="117"/>
        <v>7</v>
      </c>
      <c r="F1830" s="4">
        <f t="shared" si="118"/>
        <v>2001</v>
      </c>
      <c r="G1830" t="s">
        <v>21</v>
      </c>
      <c r="H1830" s="4">
        <v>17.8</v>
      </c>
      <c r="I1830" s="4" t="s">
        <v>35</v>
      </c>
      <c r="J1830" s="4">
        <v>30</v>
      </c>
      <c r="L1830" s="4">
        <v>0</v>
      </c>
      <c r="N1830" s="11" t="s">
        <v>4457</v>
      </c>
      <c r="R1830" t="s">
        <v>4459</v>
      </c>
      <c r="T1830" t="s">
        <v>1296</v>
      </c>
    </row>
    <row r="1831" spans="1:20">
      <c r="A1831" t="s">
        <v>4460</v>
      </c>
      <c r="B1831" t="s">
        <v>1291</v>
      </c>
      <c r="C1831" t="s">
        <v>20</v>
      </c>
      <c r="D1831" s="39" t="s">
        <v>1299</v>
      </c>
      <c r="E1831" s="11">
        <f t="shared" si="117"/>
        <v>5</v>
      </c>
      <c r="F1831" s="4">
        <f t="shared" si="118"/>
        <v>2001</v>
      </c>
      <c r="G1831" t="s">
        <v>21</v>
      </c>
      <c r="H1831" s="4">
        <v>11.7</v>
      </c>
      <c r="I1831" s="4" t="str">
        <f t="shared" ref="I1831:I1843" si="120">IF(ISBLANK(H1831), "", "k")</f>
        <v>k</v>
      </c>
      <c r="J1831" s="4">
        <v>26.5</v>
      </c>
      <c r="K1831" s="4" t="s">
        <v>1160</v>
      </c>
      <c r="L1831" s="4">
        <v>0</v>
      </c>
      <c r="M1831" s="4" t="s">
        <v>2353</v>
      </c>
      <c r="N1831" s="11" t="s">
        <v>4461</v>
      </c>
      <c r="R1831" t="s">
        <v>4462</v>
      </c>
      <c r="T1831" t="s">
        <v>1296</v>
      </c>
    </row>
    <row r="1832" spans="1:20">
      <c r="A1832" t="s">
        <v>4460</v>
      </c>
      <c r="B1832" t="s">
        <v>1291</v>
      </c>
      <c r="C1832" t="s">
        <v>74</v>
      </c>
      <c r="D1832" s="39" t="s">
        <v>1302</v>
      </c>
      <c r="E1832" s="11">
        <f t="shared" si="117"/>
        <v>5</v>
      </c>
      <c r="F1832" s="4">
        <f t="shared" si="118"/>
        <v>2002</v>
      </c>
      <c r="G1832" t="s">
        <v>21</v>
      </c>
      <c r="H1832" s="4">
        <v>12.7</v>
      </c>
      <c r="I1832" s="4" t="str">
        <f t="shared" si="120"/>
        <v>k</v>
      </c>
      <c r="J1832" s="4">
        <v>27.1</v>
      </c>
      <c r="K1832" s="4" t="s">
        <v>958</v>
      </c>
      <c r="L1832" s="4">
        <v>0</v>
      </c>
      <c r="M1832" s="4" t="s">
        <v>4463</v>
      </c>
      <c r="N1832" s="11" t="s">
        <v>4461</v>
      </c>
      <c r="R1832" t="s">
        <v>4464</v>
      </c>
      <c r="T1832" t="s">
        <v>1296</v>
      </c>
    </row>
    <row r="1833" spans="1:20">
      <c r="A1833" t="s">
        <v>4460</v>
      </c>
      <c r="B1833" t="s">
        <v>1291</v>
      </c>
      <c r="C1833" t="s">
        <v>74</v>
      </c>
      <c r="D1833" s="39" t="s">
        <v>4255</v>
      </c>
      <c r="E1833" s="11">
        <f t="shared" si="117"/>
        <v>7</v>
      </c>
      <c r="F1833" s="4">
        <f t="shared" si="118"/>
        <v>2002</v>
      </c>
      <c r="G1833" t="s">
        <v>21</v>
      </c>
      <c r="H1833" s="4">
        <v>12.8</v>
      </c>
      <c r="I1833" s="4" t="str">
        <f t="shared" si="120"/>
        <v>k</v>
      </c>
      <c r="J1833" s="4">
        <v>27.1</v>
      </c>
      <c r="L1833" s="4">
        <v>0</v>
      </c>
      <c r="N1833" s="11" t="s">
        <v>4461</v>
      </c>
      <c r="R1833" t="s">
        <v>4465</v>
      </c>
      <c r="T1833" t="s">
        <v>1296</v>
      </c>
    </row>
    <row r="1834" spans="1:20">
      <c r="A1834" t="s">
        <v>4460</v>
      </c>
      <c r="B1834" t="s">
        <v>1291</v>
      </c>
      <c r="C1834" t="s">
        <v>74</v>
      </c>
      <c r="D1834" s="39" t="s">
        <v>1335</v>
      </c>
      <c r="E1834" s="11">
        <f t="shared" si="117"/>
        <v>5</v>
      </c>
      <c r="F1834" s="4">
        <f t="shared" si="118"/>
        <v>2004</v>
      </c>
      <c r="G1834" t="s">
        <v>21</v>
      </c>
      <c r="H1834" s="4">
        <v>14.7</v>
      </c>
      <c r="I1834" s="4" t="str">
        <f t="shared" si="120"/>
        <v>k</v>
      </c>
      <c r="J1834" s="4">
        <v>28.2</v>
      </c>
      <c r="K1834" s="4" t="s">
        <v>643</v>
      </c>
      <c r="L1834" s="4">
        <v>0</v>
      </c>
      <c r="M1834" s="4" t="s">
        <v>3539</v>
      </c>
      <c r="N1834" s="11" t="s">
        <v>4461</v>
      </c>
      <c r="R1834" t="s">
        <v>1309</v>
      </c>
      <c r="T1834" t="s">
        <v>1296</v>
      </c>
    </row>
    <row r="1835" spans="1:20">
      <c r="A1835" t="s">
        <v>4460</v>
      </c>
      <c r="B1835" t="s">
        <v>1291</v>
      </c>
      <c r="C1835" t="s">
        <v>74</v>
      </c>
      <c r="D1835" s="39" t="s">
        <v>1388</v>
      </c>
      <c r="E1835" s="11">
        <f t="shared" si="117"/>
        <v>5</v>
      </c>
      <c r="F1835" s="4">
        <f t="shared" si="118"/>
        <v>2009</v>
      </c>
      <c r="G1835" t="s">
        <v>21</v>
      </c>
      <c r="H1835" s="4">
        <v>19.7</v>
      </c>
      <c r="I1835" s="4" t="str">
        <f t="shared" si="120"/>
        <v>k</v>
      </c>
      <c r="J1835" s="4">
        <v>30.5</v>
      </c>
      <c r="K1835" s="4" t="s">
        <v>36</v>
      </c>
      <c r="L1835" s="4">
        <v>0</v>
      </c>
      <c r="M1835" s="4" t="s">
        <v>2651</v>
      </c>
      <c r="N1835" s="11" t="s">
        <v>4461</v>
      </c>
      <c r="R1835" t="s">
        <v>1662</v>
      </c>
      <c r="T1835" t="s">
        <v>1296</v>
      </c>
    </row>
    <row r="1836" spans="1:20">
      <c r="A1836" t="s">
        <v>4460</v>
      </c>
      <c r="B1836" t="s">
        <v>1291</v>
      </c>
      <c r="C1836" t="s">
        <v>74</v>
      </c>
      <c r="D1836" s="39" t="s">
        <v>1342</v>
      </c>
      <c r="E1836" s="11">
        <f t="shared" si="117"/>
        <v>5</v>
      </c>
      <c r="F1836" s="4">
        <f t="shared" si="118"/>
        <v>2013</v>
      </c>
      <c r="G1836" t="s">
        <v>21</v>
      </c>
      <c r="H1836" s="4">
        <v>23.7</v>
      </c>
      <c r="I1836" s="4" t="str">
        <f t="shared" si="120"/>
        <v>k</v>
      </c>
      <c r="J1836" s="4">
        <v>30</v>
      </c>
      <c r="K1836" s="4" t="s">
        <v>584</v>
      </c>
      <c r="L1836" s="4">
        <v>0</v>
      </c>
      <c r="M1836" s="4" t="s">
        <v>4466</v>
      </c>
      <c r="N1836" s="11" t="s">
        <v>4461</v>
      </c>
      <c r="R1836" t="s">
        <v>4467</v>
      </c>
      <c r="T1836" t="s">
        <v>1296</v>
      </c>
    </row>
    <row r="1837" spans="1:20">
      <c r="A1837" t="s">
        <v>4468</v>
      </c>
      <c r="B1837" t="s">
        <v>1291</v>
      </c>
      <c r="C1837" t="s">
        <v>20</v>
      </c>
      <c r="D1837" s="39" t="s">
        <v>1746</v>
      </c>
      <c r="E1837" s="11">
        <f t="shared" si="117"/>
        <v>5</v>
      </c>
      <c r="F1837" s="4">
        <f t="shared" si="118"/>
        <v>2001</v>
      </c>
      <c r="G1837" t="s">
        <v>25</v>
      </c>
      <c r="H1837" s="4" t="s">
        <v>1456</v>
      </c>
      <c r="I1837" s="4" t="str">
        <f t="shared" si="120"/>
        <v>k</v>
      </c>
      <c r="J1837" s="4">
        <v>18.2</v>
      </c>
      <c r="K1837" s="4" t="s">
        <v>1000</v>
      </c>
      <c r="L1837" s="4">
        <v>0</v>
      </c>
      <c r="M1837" s="4" t="s">
        <v>2598</v>
      </c>
      <c r="R1837" t="s">
        <v>4469</v>
      </c>
      <c r="T1837" t="s">
        <v>1296</v>
      </c>
    </row>
    <row r="1838" spans="1:20">
      <c r="A1838" t="s">
        <v>4468</v>
      </c>
      <c r="B1838" t="s">
        <v>1291</v>
      </c>
      <c r="C1838" t="s">
        <v>74</v>
      </c>
      <c r="D1838" s="39" t="s">
        <v>1424</v>
      </c>
      <c r="E1838" s="11">
        <f t="shared" si="117"/>
        <v>5</v>
      </c>
      <c r="F1838" s="4">
        <f t="shared" si="118"/>
        <v>2004</v>
      </c>
      <c r="G1838" t="s">
        <v>25</v>
      </c>
      <c r="H1838" s="4" t="s">
        <v>682</v>
      </c>
      <c r="I1838" s="4" t="str">
        <f t="shared" si="120"/>
        <v>k</v>
      </c>
      <c r="J1838" s="4">
        <v>21.7</v>
      </c>
      <c r="K1838" s="4" t="s">
        <v>2341</v>
      </c>
      <c r="L1838" s="4">
        <v>0</v>
      </c>
      <c r="M1838" s="4" t="s">
        <v>4470</v>
      </c>
      <c r="R1838" t="s">
        <v>4471</v>
      </c>
      <c r="T1838" t="s">
        <v>1296</v>
      </c>
    </row>
    <row r="1839" spans="1:20">
      <c r="A1839" t="s">
        <v>4472</v>
      </c>
      <c r="B1839" t="s">
        <v>1291</v>
      </c>
      <c r="C1839" t="s">
        <v>20</v>
      </c>
      <c r="D1839" s="39" t="s">
        <v>3709</v>
      </c>
      <c r="E1839" s="11">
        <f t="shared" si="117"/>
        <v>6</v>
      </c>
      <c r="F1839" s="4">
        <f t="shared" si="118"/>
        <v>2001</v>
      </c>
      <c r="G1839" t="s">
        <v>25</v>
      </c>
      <c r="H1839" s="4">
        <v>7.8</v>
      </c>
      <c r="I1839" s="4" t="str">
        <f t="shared" si="120"/>
        <v>k</v>
      </c>
      <c r="J1839" s="4">
        <v>23.1</v>
      </c>
      <c r="K1839" s="4" t="s">
        <v>492</v>
      </c>
      <c r="L1839" s="4">
        <v>0</v>
      </c>
      <c r="R1839" t="s">
        <v>4473</v>
      </c>
      <c r="T1839" t="s">
        <v>1296</v>
      </c>
    </row>
    <row r="1840" spans="1:20">
      <c r="A1840" t="s">
        <v>396</v>
      </c>
      <c r="B1840" t="s">
        <v>1291</v>
      </c>
      <c r="C1840" t="s">
        <v>20</v>
      </c>
      <c r="D1840" s="39" t="s">
        <v>1494</v>
      </c>
      <c r="E1840" s="11">
        <f t="shared" si="117"/>
        <v>3</v>
      </c>
      <c r="F1840" s="4">
        <f t="shared" si="118"/>
        <v>1986</v>
      </c>
      <c r="G1840" t="s">
        <v>25</v>
      </c>
      <c r="H1840" s="4" t="s">
        <v>87</v>
      </c>
      <c r="I1840" s="4" t="str">
        <f t="shared" si="120"/>
        <v>k</v>
      </c>
      <c r="J1840" s="4">
        <v>21.59</v>
      </c>
      <c r="K1840" s="4" t="s">
        <v>3451</v>
      </c>
      <c r="L1840" s="4">
        <v>0</v>
      </c>
      <c r="M1840" s="4" t="s">
        <v>2384</v>
      </c>
      <c r="T1840" t="s">
        <v>1296</v>
      </c>
    </row>
    <row r="1841" spans="1:20">
      <c r="A1841" t="s">
        <v>396</v>
      </c>
      <c r="B1841" t="s">
        <v>1291</v>
      </c>
      <c r="C1841" t="s">
        <v>74</v>
      </c>
      <c r="D1841" s="39" t="s">
        <v>2002</v>
      </c>
      <c r="E1841" s="11">
        <f t="shared" si="117"/>
        <v>3</v>
      </c>
      <c r="F1841" s="4">
        <f t="shared" si="118"/>
        <v>1988</v>
      </c>
      <c r="G1841" t="s">
        <v>25</v>
      </c>
      <c r="H1841" s="4" t="s">
        <v>1635</v>
      </c>
      <c r="I1841" s="4" t="str">
        <f t="shared" si="120"/>
        <v>k</v>
      </c>
      <c r="J1841" s="4">
        <v>26.67</v>
      </c>
      <c r="K1841" s="4" t="s">
        <v>4474</v>
      </c>
      <c r="L1841" s="4">
        <v>0</v>
      </c>
      <c r="M1841" s="4" t="s">
        <v>2504</v>
      </c>
      <c r="T1841" t="s">
        <v>1296</v>
      </c>
    </row>
    <row r="1842" spans="1:20">
      <c r="A1842" t="s">
        <v>396</v>
      </c>
      <c r="B1842" t="s">
        <v>1291</v>
      </c>
      <c r="C1842" t="s">
        <v>74</v>
      </c>
      <c r="D1842" s="39" t="s">
        <v>2106</v>
      </c>
      <c r="E1842" s="11">
        <f t="shared" si="117"/>
        <v>3</v>
      </c>
      <c r="F1842" s="4">
        <f t="shared" si="118"/>
        <v>1990</v>
      </c>
      <c r="G1842" t="s">
        <v>25</v>
      </c>
      <c r="H1842" s="4" t="s">
        <v>1622</v>
      </c>
      <c r="I1842" s="4" t="str">
        <f t="shared" si="120"/>
        <v>k</v>
      </c>
      <c r="J1842" s="4">
        <v>32.39</v>
      </c>
      <c r="K1842" s="4" t="s">
        <v>1811</v>
      </c>
      <c r="L1842" s="4">
        <v>0</v>
      </c>
      <c r="M1842" s="4" t="s">
        <v>4475</v>
      </c>
      <c r="T1842" t="s">
        <v>1296</v>
      </c>
    </row>
    <row r="1843" spans="1:20">
      <c r="A1843" t="s">
        <v>396</v>
      </c>
      <c r="B1843" t="s">
        <v>1291</v>
      </c>
      <c r="C1843" t="s">
        <v>74</v>
      </c>
      <c r="D1843" s="39" t="s">
        <v>2401</v>
      </c>
      <c r="E1843" s="11">
        <f t="shared" si="117"/>
        <v>3</v>
      </c>
      <c r="F1843" s="4">
        <f t="shared" si="118"/>
        <v>1992</v>
      </c>
      <c r="G1843" t="s">
        <v>25</v>
      </c>
      <c r="H1843" s="4" t="s">
        <v>1639</v>
      </c>
      <c r="I1843" s="4" t="str">
        <f t="shared" si="120"/>
        <v>k</v>
      </c>
      <c r="J1843" s="4">
        <v>37.47</v>
      </c>
      <c r="K1843" s="4" t="s">
        <v>3455</v>
      </c>
      <c r="L1843" s="4">
        <v>0</v>
      </c>
      <c r="M1843" s="4" t="s">
        <v>4476</v>
      </c>
      <c r="T1843" t="s">
        <v>1296</v>
      </c>
    </row>
    <row r="1844" spans="1:20">
      <c r="A1844" t="s">
        <v>4477</v>
      </c>
      <c r="B1844" t="s">
        <v>1291</v>
      </c>
      <c r="C1844" t="s">
        <v>20</v>
      </c>
      <c r="D1844" s="39" t="s">
        <v>1647</v>
      </c>
      <c r="E1844" s="11">
        <f t="shared" si="117"/>
        <v>3</v>
      </c>
      <c r="F1844" s="4">
        <f t="shared" si="118"/>
        <v>2000</v>
      </c>
      <c r="G1844" t="s">
        <v>21</v>
      </c>
      <c r="H1844" s="4">
        <v>14.5</v>
      </c>
      <c r="I1844" s="4" t="s">
        <v>35</v>
      </c>
      <c r="J1844" s="4">
        <v>27.5</v>
      </c>
      <c r="K1844" s="4">
        <v>28.5</v>
      </c>
      <c r="L1844" s="4">
        <v>1.8</v>
      </c>
      <c r="M1844" s="4" t="s">
        <v>1833</v>
      </c>
      <c r="N1844" s="11" t="s">
        <v>4478</v>
      </c>
      <c r="O1844" t="s">
        <v>4479</v>
      </c>
      <c r="R1844" t="s">
        <v>4480</v>
      </c>
      <c r="T1844" t="s">
        <v>1296</v>
      </c>
    </row>
    <row r="1845" spans="1:20">
      <c r="A1845" t="s">
        <v>4477</v>
      </c>
      <c r="B1845" t="s">
        <v>1291</v>
      </c>
      <c r="C1845" t="s">
        <v>74</v>
      </c>
      <c r="D1845" s="39" t="s">
        <v>1299</v>
      </c>
      <c r="E1845" s="11">
        <f t="shared" si="117"/>
        <v>5</v>
      </c>
      <c r="F1845" s="4">
        <f t="shared" si="118"/>
        <v>2001</v>
      </c>
      <c r="G1845" t="s">
        <v>21</v>
      </c>
      <c r="H1845" s="4">
        <v>15.7</v>
      </c>
      <c r="I1845" s="4" t="s">
        <v>35</v>
      </c>
      <c r="J1845" s="4">
        <v>28.1</v>
      </c>
      <c r="K1845" s="4">
        <v>29.5</v>
      </c>
      <c r="L1845" s="4">
        <v>1.5</v>
      </c>
      <c r="M1845" s="4" t="s">
        <v>3669</v>
      </c>
      <c r="N1845" s="11" t="s">
        <v>4478</v>
      </c>
      <c r="O1845" t="s">
        <v>4479</v>
      </c>
      <c r="R1845" t="s">
        <v>4481</v>
      </c>
      <c r="T1845" t="s">
        <v>1296</v>
      </c>
    </row>
    <row r="1846" spans="1:20">
      <c r="A1846" t="s">
        <v>4477</v>
      </c>
      <c r="B1846" t="s">
        <v>1291</v>
      </c>
      <c r="C1846" t="s">
        <v>74</v>
      </c>
      <c r="D1846" s="39" t="s">
        <v>1302</v>
      </c>
      <c r="E1846" s="11">
        <f t="shared" si="117"/>
        <v>5</v>
      </c>
      <c r="F1846" s="4">
        <f t="shared" si="118"/>
        <v>2002</v>
      </c>
      <c r="G1846" t="s">
        <v>21</v>
      </c>
      <c r="H1846" s="4">
        <v>16.7</v>
      </c>
      <c r="I1846" s="4" t="s">
        <v>35</v>
      </c>
      <c r="J1846" s="4">
        <v>28.8</v>
      </c>
      <c r="K1846" s="4">
        <v>29.5</v>
      </c>
      <c r="L1846" s="4">
        <v>1.8</v>
      </c>
      <c r="M1846" s="4" t="s">
        <v>2181</v>
      </c>
      <c r="N1846" s="11" t="s">
        <v>4478</v>
      </c>
      <c r="O1846" t="s">
        <v>4479</v>
      </c>
      <c r="R1846" t="s">
        <v>4482</v>
      </c>
      <c r="T1846" t="s">
        <v>1296</v>
      </c>
    </row>
    <row r="1847" spans="1:20">
      <c r="A1847" t="s">
        <v>4477</v>
      </c>
      <c r="B1847" t="s">
        <v>1291</v>
      </c>
      <c r="C1847" t="s">
        <v>74</v>
      </c>
      <c r="D1847" s="39" t="s">
        <v>1335</v>
      </c>
      <c r="E1847" s="11">
        <f t="shared" si="117"/>
        <v>5</v>
      </c>
      <c r="F1847" s="4">
        <f t="shared" si="118"/>
        <v>2004</v>
      </c>
      <c r="G1847" t="s">
        <v>21</v>
      </c>
      <c r="H1847" s="4">
        <v>18.7</v>
      </c>
      <c r="I1847" s="4" t="s">
        <v>35</v>
      </c>
      <c r="J1847" s="4">
        <v>29.3</v>
      </c>
      <c r="K1847" s="4">
        <v>29</v>
      </c>
      <c r="L1847" s="4">
        <v>1.6</v>
      </c>
      <c r="M1847" s="4" t="s">
        <v>4000</v>
      </c>
      <c r="N1847" s="11" t="s">
        <v>4478</v>
      </c>
      <c r="O1847" t="s">
        <v>4479</v>
      </c>
      <c r="R1847" t="s">
        <v>4483</v>
      </c>
      <c r="T1847" t="s">
        <v>1296</v>
      </c>
    </row>
    <row r="1848" spans="1:20">
      <c r="A1848" t="s">
        <v>4477</v>
      </c>
      <c r="B1848" t="s">
        <v>1291</v>
      </c>
      <c r="C1848" t="s">
        <v>74</v>
      </c>
      <c r="D1848" s="39" t="s">
        <v>1310</v>
      </c>
      <c r="E1848" s="11">
        <f t="shared" si="117"/>
        <v>5</v>
      </c>
      <c r="F1848" s="4">
        <f t="shared" si="118"/>
        <v>2005</v>
      </c>
      <c r="G1848" t="s">
        <v>21</v>
      </c>
      <c r="H1848" s="4">
        <v>19.7</v>
      </c>
      <c r="I1848" s="4" t="s">
        <v>35</v>
      </c>
      <c r="J1848" s="4">
        <v>28.7</v>
      </c>
      <c r="K1848" s="4">
        <v>29.8</v>
      </c>
      <c r="L1848" s="4">
        <v>1.6</v>
      </c>
      <c r="M1848" s="4" t="s">
        <v>4484</v>
      </c>
      <c r="N1848" s="11" t="s">
        <v>4478</v>
      </c>
      <c r="O1848" t="s">
        <v>4479</v>
      </c>
      <c r="R1848" t="s">
        <v>4485</v>
      </c>
      <c r="T1848" t="s">
        <v>1296</v>
      </c>
    </row>
    <row r="1849" spans="1:20">
      <c r="A1849" t="s">
        <v>4477</v>
      </c>
      <c r="B1849" t="s">
        <v>1291</v>
      </c>
      <c r="C1849" t="s">
        <v>74</v>
      </c>
      <c r="D1849" s="39" t="s">
        <v>2126</v>
      </c>
      <c r="E1849" s="11">
        <f t="shared" si="117"/>
        <v>5</v>
      </c>
      <c r="F1849" s="4">
        <f t="shared" si="118"/>
        <v>2008</v>
      </c>
      <c r="G1849" t="s">
        <v>21</v>
      </c>
      <c r="H1849" s="4">
        <v>22.7</v>
      </c>
      <c r="I1849" s="4" t="s">
        <v>35</v>
      </c>
      <c r="J1849" s="4">
        <v>29</v>
      </c>
      <c r="K1849" s="4">
        <v>29.3</v>
      </c>
      <c r="L1849" s="4">
        <v>1.5</v>
      </c>
      <c r="M1849" s="4" t="s">
        <v>1323</v>
      </c>
      <c r="N1849" s="11" t="s">
        <v>4478</v>
      </c>
      <c r="O1849" t="s">
        <v>4479</v>
      </c>
      <c r="R1849" t="s">
        <v>4486</v>
      </c>
      <c r="T1849" t="s">
        <v>1296</v>
      </c>
    </row>
    <row r="1850" spans="1:20">
      <c r="A1850" t="s">
        <v>4477</v>
      </c>
      <c r="B1850" t="s">
        <v>1291</v>
      </c>
      <c r="C1850" t="s">
        <v>74</v>
      </c>
      <c r="D1850" s="39" t="s">
        <v>1663</v>
      </c>
      <c r="E1850" s="11">
        <f t="shared" si="117"/>
        <v>5</v>
      </c>
      <c r="F1850" s="4">
        <f t="shared" si="118"/>
        <v>2009</v>
      </c>
      <c r="G1850" t="s">
        <v>21</v>
      </c>
      <c r="H1850" s="4">
        <v>23.7</v>
      </c>
      <c r="I1850" s="4" t="s">
        <v>35</v>
      </c>
      <c r="J1850" s="4">
        <v>28.6</v>
      </c>
      <c r="K1850" s="4">
        <v>29.5</v>
      </c>
      <c r="L1850" s="4">
        <v>1.4</v>
      </c>
      <c r="M1850" s="4" t="s">
        <v>4487</v>
      </c>
      <c r="N1850" s="11" t="s">
        <v>4478</v>
      </c>
      <c r="O1850" t="s">
        <v>4479</v>
      </c>
      <c r="R1850" t="s">
        <v>4488</v>
      </c>
      <c r="T1850" t="s">
        <v>1296</v>
      </c>
    </row>
    <row r="1851" spans="1:20">
      <c r="A1851" t="s">
        <v>4477</v>
      </c>
      <c r="B1851" t="s">
        <v>1291</v>
      </c>
      <c r="C1851" t="s">
        <v>74</v>
      </c>
      <c r="D1851" s="39" t="s">
        <v>1586</v>
      </c>
      <c r="E1851" s="11">
        <f t="shared" si="117"/>
        <v>5</v>
      </c>
      <c r="F1851" s="4">
        <f t="shared" si="118"/>
        <v>2013</v>
      </c>
      <c r="G1851" t="s">
        <v>21</v>
      </c>
      <c r="H1851" s="4">
        <v>27.7</v>
      </c>
      <c r="I1851" s="4" t="s">
        <v>35</v>
      </c>
      <c r="J1851" s="4">
        <v>29.5</v>
      </c>
      <c r="K1851" s="4">
        <v>29.5</v>
      </c>
      <c r="L1851" s="4">
        <v>1.1000000000000001</v>
      </c>
      <c r="M1851" s="4" t="s">
        <v>2080</v>
      </c>
      <c r="N1851" s="11" t="s">
        <v>4478</v>
      </c>
      <c r="O1851" t="s">
        <v>4479</v>
      </c>
      <c r="R1851" t="s">
        <v>4489</v>
      </c>
      <c r="T1851" t="s">
        <v>1296</v>
      </c>
    </row>
    <row r="1852" spans="1:20">
      <c r="A1852" t="s">
        <v>4477</v>
      </c>
      <c r="B1852" t="s">
        <v>1291</v>
      </c>
      <c r="C1852" t="s">
        <v>74</v>
      </c>
      <c r="D1852" s="39" t="s">
        <v>1402</v>
      </c>
      <c r="E1852" s="11">
        <f t="shared" si="117"/>
        <v>5</v>
      </c>
      <c r="F1852" s="4">
        <f t="shared" si="118"/>
        <v>2015</v>
      </c>
      <c r="G1852" t="s">
        <v>21</v>
      </c>
      <c r="H1852" s="4">
        <v>29.7</v>
      </c>
      <c r="I1852" s="4" t="s">
        <v>35</v>
      </c>
      <c r="J1852" s="4">
        <v>29.1</v>
      </c>
      <c r="K1852" s="4">
        <v>29.5</v>
      </c>
      <c r="L1852" s="4">
        <v>1.2</v>
      </c>
      <c r="M1852" s="4" t="s">
        <v>1323</v>
      </c>
      <c r="N1852" s="11" t="s">
        <v>4478</v>
      </c>
      <c r="O1852" t="s">
        <v>4479</v>
      </c>
      <c r="R1852" t="s">
        <v>4490</v>
      </c>
      <c r="T1852" t="s">
        <v>1296</v>
      </c>
    </row>
    <row r="1853" spans="1:20">
      <c r="A1853" t="s">
        <v>4477</v>
      </c>
      <c r="B1853" t="s">
        <v>1291</v>
      </c>
      <c r="C1853" t="s">
        <v>74</v>
      </c>
      <c r="D1853" s="39" t="s">
        <v>1352</v>
      </c>
      <c r="E1853" s="11">
        <f t="shared" si="117"/>
        <v>5</v>
      </c>
      <c r="F1853" s="4">
        <f t="shared" si="118"/>
        <v>2017</v>
      </c>
      <c r="G1853" t="s">
        <v>21</v>
      </c>
      <c r="H1853" s="4">
        <v>31.7</v>
      </c>
      <c r="I1853" s="4" t="s">
        <v>35</v>
      </c>
      <c r="J1853" s="4">
        <v>29</v>
      </c>
      <c r="K1853" s="4">
        <v>29.8</v>
      </c>
      <c r="L1853" s="4">
        <v>0.6</v>
      </c>
      <c r="M1853" s="4" t="s">
        <v>1866</v>
      </c>
      <c r="N1853" s="11" t="s">
        <v>4478</v>
      </c>
      <c r="O1853" t="s">
        <v>4479</v>
      </c>
      <c r="R1853" t="s">
        <v>4491</v>
      </c>
      <c r="T1853" t="s">
        <v>1296</v>
      </c>
    </row>
    <row r="1854" spans="1:20">
      <c r="A1854" t="s">
        <v>4492</v>
      </c>
      <c r="B1854" t="s">
        <v>1291</v>
      </c>
      <c r="C1854" t="s">
        <v>20</v>
      </c>
      <c r="D1854" s="39" t="s">
        <v>1378</v>
      </c>
      <c r="E1854" s="11">
        <f t="shared" si="117"/>
        <v>5</v>
      </c>
      <c r="F1854" s="4">
        <f t="shared" si="118"/>
        <v>2002</v>
      </c>
      <c r="G1854" t="s">
        <v>25</v>
      </c>
      <c r="H1854" s="4" t="s">
        <v>1539</v>
      </c>
      <c r="I1854" s="4" t="str">
        <f t="shared" ref="I1854:I1865" si="121">IF(ISBLANK(H1854), "", "k")</f>
        <v>k</v>
      </c>
      <c r="J1854" s="4">
        <v>12.5</v>
      </c>
      <c r="K1854" s="4" t="s">
        <v>4493</v>
      </c>
      <c r="L1854" s="4">
        <v>0</v>
      </c>
      <c r="M1854" s="4" t="s">
        <v>4494</v>
      </c>
      <c r="N1854" s="11" t="s">
        <v>4495</v>
      </c>
      <c r="R1854" t="s">
        <v>4496</v>
      </c>
      <c r="T1854" t="s">
        <v>1296</v>
      </c>
    </row>
    <row r="1855" spans="1:20">
      <c r="A1855" t="s">
        <v>4492</v>
      </c>
      <c r="B1855" t="s">
        <v>1291</v>
      </c>
      <c r="C1855" t="s">
        <v>74</v>
      </c>
      <c r="D1855" s="39" t="s">
        <v>2262</v>
      </c>
      <c r="E1855" s="11">
        <f t="shared" si="117"/>
        <v>6</v>
      </c>
      <c r="F1855" s="4">
        <f t="shared" si="118"/>
        <v>2002</v>
      </c>
      <c r="G1855" t="s">
        <v>25</v>
      </c>
      <c r="H1855" s="4" t="s">
        <v>1938</v>
      </c>
      <c r="I1855" s="4" t="str">
        <f t="shared" si="121"/>
        <v>k</v>
      </c>
      <c r="J1855" s="4">
        <v>13</v>
      </c>
      <c r="K1855" s="4" t="s">
        <v>345</v>
      </c>
      <c r="L1855" s="4">
        <v>0</v>
      </c>
      <c r="M1855" s="4" t="s">
        <v>2153</v>
      </c>
      <c r="N1855" s="11" t="s">
        <v>4495</v>
      </c>
      <c r="R1855" t="s">
        <v>4497</v>
      </c>
      <c r="T1855" t="s">
        <v>1296</v>
      </c>
    </row>
    <row r="1856" spans="1:20">
      <c r="A1856" t="s">
        <v>4492</v>
      </c>
      <c r="B1856" t="s">
        <v>1291</v>
      </c>
      <c r="C1856" t="s">
        <v>74</v>
      </c>
      <c r="D1856" s="39" t="s">
        <v>2575</v>
      </c>
      <c r="E1856" s="11">
        <f t="shared" si="117"/>
        <v>5</v>
      </c>
      <c r="F1856" s="4">
        <f t="shared" si="118"/>
        <v>2008</v>
      </c>
      <c r="G1856" t="s">
        <v>25</v>
      </c>
      <c r="H1856" s="4" t="s">
        <v>682</v>
      </c>
      <c r="I1856" s="4" t="str">
        <f t="shared" si="121"/>
        <v>k</v>
      </c>
      <c r="J1856" s="4">
        <v>21.9</v>
      </c>
      <c r="K1856" s="4" t="s">
        <v>199</v>
      </c>
      <c r="L1856" s="4">
        <v>0</v>
      </c>
      <c r="M1856" s="4" t="s">
        <v>1876</v>
      </c>
      <c r="N1856" s="11" t="s">
        <v>4495</v>
      </c>
      <c r="R1856" t="s">
        <v>4498</v>
      </c>
      <c r="T1856" t="s">
        <v>1296</v>
      </c>
    </row>
    <row r="1857" spans="1:20">
      <c r="A1857" t="s">
        <v>4492</v>
      </c>
      <c r="B1857" t="s">
        <v>1291</v>
      </c>
      <c r="C1857" t="s">
        <v>74</v>
      </c>
      <c r="D1857" s="39" t="s">
        <v>1561</v>
      </c>
      <c r="E1857" s="11">
        <f t="shared" si="117"/>
        <v>5</v>
      </c>
      <c r="F1857" s="4">
        <f t="shared" si="118"/>
        <v>2011</v>
      </c>
      <c r="G1857" t="s">
        <v>25</v>
      </c>
      <c r="H1857" s="4" t="s">
        <v>496</v>
      </c>
      <c r="I1857" s="4" t="str">
        <f t="shared" si="121"/>
        <v>k</v>
      </c>
      <c r="J1857" s="4">
        <v>26</v>
      </c>
      <c r="K1857" s="4" t="s">
        <v>435</v>
      </c>
      <c r="L1857" s="4">
        <v>0</v>
      </c>
      <c r="M1857" s="4" t="s">
        <v>2122</v>
      </c>
      <c r="N1857" s="11" t="s">
        <v>4495</v>
      </c>
      <c r="R1857" t="s">
        <v>4499</v>
      </c>
      <c r="T1857" t="s">
        <v>1296</v>
      </c>
    </row>
    <row r="1858" spans="1:20">
      <c r="A1858" t="s">
        <v>4492</v>
      </c>
      <c r="B1858" t="s">
        <v>1291</v>
      </c>
      <c r="C1858" t="s">
        <v>74</v>
      </c>
      <c r="D1858" s="39" t="s">
        <v>1531</v>
      </c>
      <c r="E1858" s="11">
        <f t="shared" si="117"/>
        <v>5</v>
      </c>
      <c r="F1858" s="4">
        <f t="shared" si="118"/>
        <v>2013</v>
      </c>
      <c r="G1858" t="s">
        <v>25</v>
      </c>
      <c r="H1858" s="4" t="s">
        <v>717</v>
      </c>
      <c r="I1858" s="4" t="str">
        <f t="shared" si="121"/>
        <v>k</v>
      </c>
      <c r="J1858" s="4">
        <v>29.4</v>
      </c>
      <c r="K1858" s="4" t="s">
        <v>341</v>
      </c>
      <c r="L1858" s="4">
        <v>0</v>
      </c>
      <c r="M1858" s="4" t="s">
        <v>3314</v>
      </c>
      <c r="N1858" s="11" t="s">
        <v>4495</v>
      </c>
      <c r="R1858" t="s">
        <v>4500</v>
      </c>
      <c r="T1858" t="s">
        <v>1296</v>
      </c>
    </row>
    <row r="1859" spans="1:20">
      <c r="A1859" t="s">
        <v>4492</v>
      </c>
      <c r="B1859" t="s">
        <v>1291</v>
      </c>
      <c r="C1859" t="s">
        <v>74</v>
      </c>
      <c r="D1859" s="39" t="s">
        <v>1356</v>
      </c>
      <c r="E1859" s="11">
        <f t="shared" si="117"/>
        <v>5</v>
      </c>
      <c r="F1859" s="4">
        <f t="shared" si="118"/>
        <v>2015</v>
      </c>
      <c r="G1859" t="s">
        <v>25</v>
      </c>
      <c r="H1859" s="4" t="s">
        <v>609</v>
      </c>
      <c r="I1859" s="4" t="str">
        <f t="shared" si="121"/>
        <v>k</v>
      </c>
      <c r="J1859" s="4">
        <v>35</v>
      </c>
      <c r="K1859" s="4" t="s">
        <v>317</v>
      </c>
      <c r="L1859" s="4">
        <v>0</v>
      </c>
      <c r="M1859" s="4" t="s">
        <v>4501</v>
      </c>
      <c r="N1859" s="11" t="s">
        <v>4495</v>
      </c>
      <c r="R1859" t="s">
        <v>1766</v>
      </c>
      <c r="T1859" t="s">
        <v>1296</v>
      </c>
    </row>
    <row r="1860" spans="1:20">
      <c r="A1860" t="s">
        <v>4492</v>
      </c>
      <c r="B1860" t="s">
        <v>1291</v>
      </c>
      <c r="C1860" t="s">
        <v>74</v>
      </c>
      <c r="D1860" s="39" t="s">
        <v>1590</v>
      </c>
      <c r="E1860" s="11">
        <f t="shared" si="117"/>
        <v>5</v>
      </c>
      <c r="F1860" s="4">
        <f t="shared" si="118"/>
        <v>2016</v>
      </c>
      <c r="G1860" t="s">
        <v>25</v>
      </c>
      <c r="H1860" s="4" t="s">
        <v>977</v>
      </c>
      <c r="I1860" s="4" t="str">
        <f t="shared" si="121"/>
        <v>k</v>
      </c>
      <c r="J1860" s="4">
        <v>37.299999999999997</v>
      </c>
      <c r="K1860" s="4" t="s">
        <v>120</v>
      </c>
      <c r="L1860" s="4">
        <v>0</v>
      </c>
      <c r="M1860" s="4" t="s">
        <v>4502</v>
      </c>
      <c r="N1860" s="11" t="s">
        <v>4495</v>
      </c>
      <c r="Q1860">
        <v>43</v>
      </c>
      <c r="R1860" t="s">
        <v>4503</v>
      </c>
      <c r="T1860" t="s">
        <v>1296</v>
      </c>
    </row>
    <row r="1861" spans="1:20">
      <c r="A1861" t="s">
        <v>4492</v>
      </c>
      <c r="B1861" t="s">
        <v>1291</v>
      </c>
      <c r="C1861" t="s">
        <v>74</v>
      </c>
      <c r="D1861" s="39" t="s">
        <v>877</v>
      </c>
      <c r="E1861" s="11">
        <f t="shared" si="117"/>
        <v>6</v>
      </c>
      <c r="F1861" s="4">
        <f t="shared" si="118"/>
        <v>2016</v>
      </c>
      <c r="G1861" t="s">
        <v>25</v>
      </c>
      <c r="H1861" s="4" t="s">
        <v>431</v>
      </c>
      <c r="I1861" s="4" t="str">
        <f t="shared" si="121"/>
        <v>k</v>
      </c>
      <c r="J1861" s="4">
        <v>38</v>
      </c>
      <c r="K1861" s="4" t="s">
        <v>404</v>
      </c>
      <c r="L1861" s="4">
        <v>0</v>
      </c>
      <c r="M1861" s="4" t="s">
        <v>4504</v>
      </c>
      <c r="N1861" s="11" t="s">
        <v>4495</v>
      </c>
      <c r="Q1861" t="s">
        <v>4505</v>
      </c>
      <c r="R1861" t="s">
        <v>4506</v>
      </c>
      <c r="T1861" t="s">
        <v>1296</v>
      </c>
    </row>
    <row r="1862" spans="1:20">
      <c r="A1862" t="s">
        <v>4492</v>
      </c>
      <c r="B1862" t="s">
        <v>1291</v>
      </c>
      <c r="C1862" t="s">
        <v>74</v>
      </c>
      <c r="D1862" s="39" t="s">
        <v>1104</v>
      </c>
      <c r="E1862" s="11">
        <f t="shared" si="117"/>
        <v>5</v>
      </c>
      <c r="F1862" s="4">
        <f t="shared" si="118"/>
        <v>2017</v>
      </c>
      <c r="G1862" t="s">
        <v>25</v>
      </c>
      <c r="H1862" s="4" t="s">
        <v>893</v>
      </c>
      <c r="I1862" s="4" t="str">
        <f t="shared" si="121"/>
        <v>k</v>
      </c>
      <c r="J1862" s="4">
        <v>40.700000000000003</v>
      </c>
      <c r="K1862" s="4" t="s">
        <v>289</v>
      </c>
      <c r="L1862" s="4">
        <v>0</v>
      </c>
      <c r="M1862" s="4" t="s">
        <v>4507</v>
      </c>
      <c r="N1862" s="11" t="s">
        <v>4495</v>
      </c>
      <c r="Q1862" t="s">
        <v>4508</v>
      </c>
      <c r="R1862" t="s">
        <v>4509</v>
      </c>
      <c r="T1862" t="s">
        <v>1296</v>
      </c>
    </row>
    <row r="1863" spans="1:20">
      <c r="A1863" t="s">
        <v>4492</v>
      </c>
      <c r="B1863" t="s">
        <v>1291</v>
      </c>
      <c r="C1863" t="s">
        <v>74</v>
      </c>
      <c r="D1863" s="39" t="s">
        <v>1582</v>
      </c>
      <c r="E1863" s="11">
        <f t="shared" si="117"/>
        <v>5</v>
      </c>
      <c r="F1863" s="4">
        <f t="shared" si="118"/>
        <v>2019</v>
      </c>
      <c r="G1863" t="s">
        <v>25</v>
      </c>
      <c r="H1863" s="4" t="s">
        <v>1046</v>
      </c>
      <c r="I1863" s="4" t="str">
        <f t="shared" si="121"/>
        <v>k</v>
      </c>
      <c r="J1863" s="4">
        <v>43.6</v>
      </c>
      <c r="K1863" s="4" t="s">
        <v>252</v>
      </c>
      <c r="L1863" s="4">
        <v>0</v>
      </c>
      <c r="M1863" s="4" t="s">
        <v>4510</v>
      </c>
      <c r="N1863" s="11" t="s">
        <v>4495</v>
      </c>
      <c r="R1863" t="s">
        <v>1414</v>
      </c>
      <c r="T1863" t="s">
        <v>1296</v>
      </c>
    </row>
    <row r="1864" spans="1:20">
      <c r="A1864" t="s">
        <v>4511</v>
      </c>
      <c r="B1864" t="s">
        <v>1291</v>
      </c>
      <c r="C1864" t="s">
        <v>20</v>
      </c>
      <c r="D1864" s="39" t="s">
        <v>4512</v>
      </c>
      <c r="E1864" s="11">
        <f t="shared" si="117"/>
        <v>10</v>
      </c>
      <c r="F1864" s="4">
        <f t="shared" si="118"/>
        <v>2001</v>
      </c>
      <c r="G1864" t="s">
        <v>103</v>
      </c>
      <c r="H1864" s="4" t="s">
        <v>4513</v>
      </c>
      <c r="I1864" s="4" t="str">
        <f t="shared" si="121"/>
        <v>k</v>
      </c>
      <c r="J1864" s="4">
        <v>10.199999999999999</v>
      </c>
      <c r="L1864" s="4">
        <v>0</v>
      </c>
      <c r="M1864" s="4" t="s">
        <v>591</v>
      </c>
      <c r="R1864" t="s">
        <v>4514</v>
      </c>
      <c r="T1864" t="s">
        <v>1296</v>
      </c>
    </row>
    <row r="1865" spans="1:20">
      <c r="A1865" t="s">
        <v>4515</v>
      </c>
      <c r="B1865" t="s">
        <v>1291</v>
      </c>
      <c r="C1865" t="s">
        <v>20</v>
      </c>
      <c r="D1865" s="39" t="s">
        <v>1749</v>
      </c>
      <c r="E1865" s="11">
        <f t="shared" si="117"/>
        <v>5</v>
      </c>
      <c r="F1865" s="4">
        <f t="shared" si="118"/>
        <v>2002</v>
      </c>
      <c r="G1865" t="s">
        <v>21</v>
      </c>
      <c r="H1865" s="4">
        <v>10.8</v>
      </c>
      <c r="I1865" s="4" t="str">
        <f t="shared" si="121"/>
        <v>k</v>
      </c>
      <c r="J1865" s="4">
        <v>25.8</v>
      </c>
      <c r="K1865" s="4" t="s">
        <v>479</v>
      </c>
      <c r="L1865" s="4">
        <v>0</v>
      </c>
      <c r="M1865" s="4" t="s">
        <v>4516</v>
      </c>
      <c r="R1865" t="s">
        <v>4517</v>
      </c>
      <c r="T1865" t="s">
        <v>1296</v>
      </c>
    </row>
    <row r="1866" spans="1:20">
      <c r="A1866" t="s">
        <v>4518</v>
      </c>
      <c r="B1866" t="s">
        <v>1291</v>
      </c>
      <c r="C1866" t="s">
        <v>20</v>
      </c>
      <c r="D1866" s="39" t="s">
        <v>3452</v>
      </c>
      <c r="E1866" s="11">
        <f t="shared" si="117"/>
        <v>3</v>
      </c>
      <c r="F1866" s="4">
        <f t="shared" si="118"/>
        <v>1988</v>
      </c>
      <c r="G1866" t="s">
        <v>21</v>
      </c>
      <c r="H1866" s="4">
        <v>11.5</v>
      </c>
      <c r="I1866" s="4" t="s">
        <v>35</v>
      </c>
      <c r="J1866" s="4">
        <v>25.72</v>
      </c>
      <c r="K1866" s="4" t="s">
        <v>3079</v>
      </c>
      <c r="L1866" s="4">
        <v>0</v>
      </c>
      <c r="M1866" s="4" t="s">
        <v>2353</v>
      </c>
      <c r="N1866" s="11" t="s">
        <v>4519</v>
      </c>
      <c r="R1866" t="s">
        <v>4520</v>
      </c>
      <c r="T1866" t="s">
        <v>1296</v>
      </c>
    </row>
    <row r="1867" spans="1:20">
      <c r="A1867" t="s">
        <v>4518</v>
      </c>
      <c r="B1867" t="s">
        <v>1291</v>
      </c>
      <c r="C1867" t="s">
        <v>74</v>
      </c>
      <c r="D1867" s="39" t="s">
        <v>1320</v>
      </c>
      <c r="E1867" s="11">
        <f t="shared" si="117"/>
        <v>3</v>
      </c>
      <c r="F1867" s="4">
        <f t="shared" si="118"/>
        <v>1996</v>
      </c>
      <c r="G1867" t="s">
        <v>21</v>
      </c>
      <c r="H1867" s="4">
        <v>19.5</v>
      </c>
      <c r="I1867" s="4" t="s">
        <v>35</v>
      </c>
      <c r="J1867" s="4">
        <v>29.2</v>
      </c>
      <c r="K1867" s="4" t="s">
        <v>182</v>
      </c>
      <c r="L1867" s="4">
        <v>0</v>
      </c>
      <c r="M1867" s="4" t="s">
        <v>2323</v>
      </c>
      <c r="N1867" s="11" t="s">
        <v>4519</v>
      </c>
      <c r="R1867" t="s">
        <v>585</v>
      </c>
      <c r="T1867" t="s">
        <v>1296</v>
      </c>
    </row>
    <row r="1868" spans="1:20">
      <c r="A1868" t="s">
        <v>4518</v>
      </c>
      <c r="B1868" t="s">
        <v>1291</v>
      </c>
      <c r="C1868" t="s">
        <v>74</v>
      </c>
      <c r="D1868" s="39" t="s">
        <v>1322</v>
      </c>
      <c r="E1868" s="11">
        <f t="shared" si="117"/>
        <v>3</v>
      </c>
      <c r="F1868" s="4">
        <f t="shared" si="118"/>
        <v>1998</v>
      </c>
      <c r="G1868" t="s">
        <v>21</v>
      </c>
      <c r="H1868" s="4">
        <v>21.5</v>
      </c>
      <c r="I1868" s="4" t="s">
        <v>35</v>
      </c>
      <c r="J1868" s="4">
        <v>29.5</v>
      </c>
      <c r="K1868" s="4" t="s">
        <v>435</v>
      </c>
      <c r="L1868" s="4">
        <v>0</v>
      </c>
      <c r="M1868" s="4" t="s">
        <v>2320</v>
      </c>
      <c r="N1868" s="11" t="s">
        <v>4519</v>
      </c>
      <c r="R1868" t="s">
        <v>4521</v>
      </c>
      <c r="T1868" t="s">
        <v>1296</v>
      </c>
    </row>
    <row r="1869" spans="1:20">
      <c r="A1869" t="s">
        <v>4518</v>
      </c>
      <c r="B1869" t="s">
        <v>1291</v>
      </c>
      <c r="C1869" t="s">
        <v>74</v>
      </c>
      <c r="D1869" s="39" t="s">
        <v>1647</v>
      </c>
      <c r="E1869" s="11">
        <f t="shared" si="117"/>
        <v>3</v>
      </c>
      <c r="F1869" s="4">
        <f t="shared" si="118"/>
        <v>2000</v>
      </c>
      <c r="G1869" t="s">
        <v>21</v>
      </c>
      <c r="H1869" s="4">
        <v>23.5</v>
      </c>
      <c r="I1869" s="4" t="s">
        <v>35</v>
      </c>
      <c r="J1869" s="4">
        <v>30</v>
      </c>
      <c r="K1869" s="4" t="s">
        <v>3312</v>
      </c>
      <c r="L1869" s="4">
        <v>0</v>
      </c>
      <c r="M1869" s="4" t="s">
        <v>3314</v>
      </c>
      <c r="N1869" s="11" t="s">
        <v>4519</v>
      </c>
      <c r="R1869" t="s">
        <v>439</v>
      </c>
      <c r="T1869" t="s">
        <v>1296</v>
      </c>
    </row>
    <row r="1870" spans="1:20">
      <c r="A1870" t="s">
        <v>4518</v>
      </c>
      <c r="B1870" t="s">
        <v>1291</v>
      </c>
      <c r="C1870" t="s">
        <v>74</v>
      </c>
      <c r="D1870" s="39" t="s">
        <v>1418</v>
      </c>
      <c r="E1870" s="11">
        <f t="shared" si="117"/>
        <v>5</v>
      </c>
      <c r="F1870" s="4">
        <f t="shared" si="118"/>
        <v>2001</v>
      </c>
      <c r="G1870" t="s">
        <v>21</v>
      </c>
      <c r="H1870" s="4">
        <v>24.7</v>
      </c>
      <c r="I1870" s="4" t="s">
        <v>35</v>
      </c>
      <c r="J1870" s="4">
        <v>30.5</v>
      </c>
      <c r="K1870" s="4" t="s">
        <v>828</v>
      </c>
      <c r="L1870" s="4">
        <v>0</v>
      </c>
      <c r="M1870" s="4" t="s">
        <v>2374</v>
      </c>
      <c r="N1870" s="11" t="s">
        <v>4519</v>
      </c>
      <c r="R1870" t="s">
        <v>89</v>
      </c>
      <c r="T1870" t="s">
        <v>1296</v>
      </c>
    </row>
    <row r="1871" spans="1:20">
      <c r="A1871" t="s">
        <v>4518</v>
      </c>
      <c r="B1871" t="s">
        <v>1291</v>
      </c>
      <c r="C1871" t="s">
        <v>74</v>
      </c>
      <c r="D1871" s="39" t="s">
        <v>1302</v>
      </c>
      <c r="E1871" s="11">
        <f t="shared" si="117"/>
        <v>5</v>
      </c>
      <c r="F1871" s="4">
        <f t="shared" si="118"/>
        <v>2002</v>
      </c>
      <c r="G1871" t="s">
        <v>21</v>
      </c>
      <c r="H1871" s="4">
        <v>25.7</v>
      </c>
      <c r="I1871" s="4" t="s">
        <v>35</v>
      </c>
      <c r="J1871" s="4">
        <v>30.5</v>
      </c>
      <c r="K1871" s="4" t="s">
        <v>1393</v>
      </c>
      <c r="L1871" s="4">
        <v>0</v>
      </c>
      <c r="M1871" s="4" t="s">
        <v>4522</v>
      </c>
      <c r="N1871" s="11" t="s">
        <v>4519</v>
      </c>
      <c r="R1871" t="s">
        <v>4523</v>
      </c>
      <c r="T1871" t="s">
        <v>1296</v>
      </c>
    </row>
    <row r="1872" spans="1:20">
      <c r="A1872" t="s">
        <v>4518</v>
      </c>
      <c r="B1872" t="s">
        <v>1291</v>
      </c>
      <c r="C1872" t="s">
        <v>74</v>
      </c>
      <c r="D1872" s="39" t="s">
        <v>2262</v>
      </c>
      <c r="E1872" s="11">
        <f t="shared" si="117"/>
        <v>6</v>
      </c>
      <c r="F1872" s="4">
        <f t="shared" si="118"/>
        <v>2002</v>
      </c>
      <c r="G1872" t="s">
        <v>21</v>
      </c>
      <c r="H1872" s="4">
        <v>25.8</v>
      </c>
      <c r="I1872" s="4" t="s">
        <v>35</v>
      </c>
      <c r="J1872" s="4">
        <v>30.5</v>
      </c>
      <c r="L1872" s="4">
        <v>0</v>
      </c>
      <c r="N1872" s="11" t="s">
        <v>4519</v>
      </c>
      <c r="R1872" t="s">
        <v>4524</v>
      </c>
      <c r="T1872" t="s">
        <v>1296</v>
      </c>
    </row>
    <row r="1873" spans="1:20">
      <c r="A1873" t="s">
        <v>4518</v>
      </c>
      <c r="B1873" t="s">
        <v>1291</v>
      </c>
      <c r="C1873" t="s">
        <v>74</v>
      </c>
      <c r="D1873" s="39" t="s">
        <v>34</v>
      </c>
      <c r="E1873" s="11">
        <f t="shared" si="117"/>
        <v>5</v>
      </c>
      <c r="F1873" s="4">
        <f t="shared" si="118"/>
        <v>2003</v>
      </c>
      <c r="G1873" t="s">
        <v>21</v>
      </c>
      <c r="H1873" s="4">
        <v>26.7</v>
      </c>
      <c r="I1873" s="4" t="s">
        <v>35</v>
      </c>
      <c r="J1873" s="4">
        <v>31</v>
      </c>
      <c r="K1873" s="4" t="s">
        <v>3315</v>
      </c>
      <c r="L1873" s="4">
        <v>0</v>
      </c>
      <c r="M1873" s="4" t="s">
        <v>3082</v>
      </c>
      <c r="N1873" s="11" t="s">
        <v>4519</v>
      </c>
      <c r="R1873" t="s">
        <v>2827</v>
      </c>
      <c r="T1873" t="s">
        <v>1296</v>
      </c>
    </row>
    <row r="1874" spans="1:20">
      <c r="A1874" t="s">
        <v>4518</v>
      </c>
      <c r="B1874" t="s">
        <v>1291</v>
      </c>
      <c r="C1874" t="s">
        <v>74</v>
      </c>
      <c r="D1874" s="39" t="s">
        <v>1674</v>
      </c>
      <c r="E1874" s="11">
        <f t="shared" si="117"/>
        <v>5</v>
      </c>
      <c r="F1874" s="4">
        <f t="shared" si="118"/>
        <v>2004</v>
      </c>
      <c r="G1874" t="s">
        <v>21</v>
      </c>
      <c r="H1874" s="4">
        <v>27.7</v>
      </c>
      <c r="I1874" s="4" t="s">
        <v>35</v>
      </c>
      <c r="J1874" s="4">
        <v>30.3</v>
      </c>
      <c r="K1874" s="4" t="s">
        <v>1279</v>
      </c>
      <c r="L1874" s="4">
        <v>0</v>
      </c>
      <c r="M1874" s="4" t="s">
        <v>2361</v>
      </c>
      <c r="N1874" s="11" t="s">
        <v>4519</v>
      </c>
      <c r="R1874" t="s">
        <v>4525</v>
      </c>
      <c r="T1874" t="s">
        <v>1296</v>
      </c>
    </row>
    <row r="1875" spans="1:20">
      <c r="A1875" t="s">
        <v>4518</v>
      </c>
      <c r="B1875" t="s">
        <v>1291</v>
      </c>
      <c r="C1875" t="s">
        <v>74</v>
      </c>
      <c r="D1875" s="39" t="s">
        <v>1388</v>
      </c>
      <c r="E1875" s="11">
        <f t="shared" ref="E1875:E1938" si="122">MONTH(D1875)</f>
        <v>5</v>
      </c>
      <c r="F1875" s="4">
        <f t="shared" ref="F1875:F1938" si="123">YEAR(D1875)</f>
        <v>2009</v>
      </c>
      <c r="G1875" t="s">
        <v>21</v>
      </c>
      <c r="H1875" s="4">
        <v>32.700000000000003</v>
      </c>
      <c r="I1875" s="4" t="s">
        <v>35</v>
      </c>
      <c r="J1875" s="4">
        <v>31</v>
      </c>
      <c r="K1875" s="4" t="s">
        <v>426</v>
      </c>
      <c r="L1875" s="4">
        <v>0</v>
      </c>
      <c r="M1875" s="4" t="s">
        <v>4526</v>
      </c>
      <c r="N1875" s="11" t="s">
        <v>4519</v>
      </c>
      <c r="R1875" t="s">
        <v>3098</v>
      </c>
      <c r="T1875" t="s">
        <v>1296</v>
      </c>
    </row>
    <row r="1876" spans="1:20">
      <c r="A1876" t="s">
        <v>4518</v>
      </c>
      <c r="B1876" t="s">
        <v>1291</v>
      </c>
      <c r="C1876" t="s">
        <v>74</v>
      </c>
      <c r="D1876" s="39" t="s">
        <v>1535</v>
      </c>
      <c r="E1876" s="11">
        <f t="shared" si="122"/>
        <v>5</v>
      </c>
      <c r="F1876" s="4">
        <f t="shared" si="123"/>
        <v>2010</v>
      </c>
      <c r="G1876" t="s">
        <v>21</v>
      </c>
      <c r="H1876" s="4">
        <v>33.700000000000003</v>
      </c>
      <c r="I1876" s="4" t="s">
        <v>35</v>
      </c>
      <c r="J1876" s="4">
        <v>30.5</v>
      </c>
      <c r="K1876" s="4" t="s">
        <v>426</v>
      </c>
      <c r="L1876" s="4">
        <v>0</v>
      </c>
      <c r="M1876" s="4" t="s">
        <v>1521</v>
      </c>
      <c r="N1876" s="11" t="s">
        <v>4519</v>
      </c>
      <c r="R1876" t="s">
        <v>2701</v>
      </c>
      <c r="T1876" t="s">
        <v>1296</v>
      </c>
    </row>
    <row r="1877" spans="1:20">
      <c r="A1877" t="s">
        <v>4518</v>
      </c>
      <c r="B1877" t="s">
        <v>1291</v>
      </c>
      <c r="C1877" t="s">
        <v>74</v>
      </c>
      <c r="D1877" s="39" t="s">
        <v>2199</v>
      </c>
      <c r="E1877" s="11">
        <f t="shared" si="122"/>
        <v>5</v>
      </c>
      <c r="F1877" s="4">
        <f t="shared" si="123"/>
        <v>2011</v>
      </c>
      <c r="G1877" t="s">
        <v>21</v>
      </c>
      <c r="H1877" s="4">
        <v>34.700000000000003</v>
      </c>
      <c r="I1877" s="4" t="s">
        <v>35</v>
      </c>
      <c r="J1877" s="4">
        <v>31</v>
      </c>
      <c r="K1877" s="4" t="s">
        <v>801</v>
      </c>
      <c r="L1877" s="4">
        <v>0</v>
      </c>
      <c r="M1877" s="4" t="s">
        <v>2111</v>
      </c>
      <c r="N1877" s="11" t="s">
        <v>4519</v>
      </c>
      <c r="R1877" t="s">
        <v>4527</v>
      </c>
      <c r="T1877" t="s">
        <v>1296</v>
      </c>
    </row>
    <row r="1878" spans="1:20">
      <c r="A1878" t="s">
        <v>4518</v>
      </c>
      <c r="B1878" t="s">
        <v>1291</v>
      </c>
      <c r="C1878" t="s">
        <v>74</v>
      </c>
      <c r="D1878" s="39" t="s">
        <v>1342</v>
      </c>
      <c r="E1878" s="11">
        <f t="shared" si="122"/>
        <v>5</v>
      </c>
      <c r="F1878" s="4">
        <f t="shared" si="123"/>
        <v>2013</v>
      </c>
      <c r="G1878" t="s">
        <v>21</v>
      </c>
      <c r="H1878" s="4">
        <v>36.700000000000003</v>
      </c>
      <c r="I1878" s="4" t="s">
        <v>35</v>
      </c>
      <c r="J1878" s="4">
        <v>31.5</v>
      </c>
      <c r="K1878" s="4" t="s">
        <v>2252</v>
      </c>
      <c r="L1878" s="4">
        <v>0</v>
      </c>
      <c r="M1878" s="4" t="s">
        <v>2581</v>
      </c>
      <c r="N1878" s="11" t="s">
        <v>4519</v>
      </c>
      <c r="R1878" t="s">
        <v>4528</v>
      </c>
      <c r="T1878" t="s">
        <v>1296</v>
      </c>
    </row>
    <row r="1879" spans="1:20">
      <c r="A1879" t="s">
        <v>4518</v>
      </c>
      <c r="B1879" t="s">
        <v>1291</v>
      </c>
      <c r="C1879" t="s">
        <v>74</v>
      </c>
      <c r="D1879" s="39" t="s">
        <v>1435</v>
      </c>
      <c r="E1879" s="11">
        <f t="shared" si="122"/>
        <v>5</v>
      </c>
      <c r="F1879" s="4">
        <f t="shared" si="123"/>
        <v>2015</v>
      </c>
      <c r="G1879" t="s">
        <v>21</v>
      </c>
      <c r="H1879" s="4">
        <v>38.700000000000003</v>
      </c>
      <c r="I1879" s="4" t="s">
        <v>35</v>
      </c>
      <c r="J1879" s="4">
        <v>31</v>
      </c>
      <c r="K1879" s="4" t="s">
        <v>1279</v>
      </c>
      <c r="L1879" s="4">
        <v>0</v>
      </c>
      <c r="M1879" s="4" t="s">
        <v>1734</v>
      </c>
      <c r="N1879" s="11" t="s">
        <v>4519</v>
      </c>
      <c r="R1879" t="s">
        <v>4529</v>
      </c>
      <c r="T1879" t="s">
        <v>1296</v>
      </c>
    </row>
    <row r="1880" spans="1:20">
      <c r="A1880" t="s">
        <v>4518</v>
      </c>
      <c r="B1880" t="s">
        <v>1291</v>
      </c>
      <c r="C1880" t="s">
        <v>74</v>
      </c>
      <c r="D1880" s="39" t="s">
        <v>859</v>
      </c>
      <c r="E1880" s="11">
        <f t="shared" si="122"/>
        <v>5</v>
      </c>
      <c r="F1880" s="4">
        <f t="shared" si="123"/>
        <v>2016</v>
      </c>
      <c r="G1880" t="s">
        <v>21</v>
      </c>
      <c r="H1880" s="4">
        <v>39.700000000000003</v>
      </c>
      <c r="I1880" s="4" t="s">
        <v>35</v>
      </c>
      <c r="J1880" s="4">
        <v>30.5</v>
      </c>
      <c r="K1880" s="4" t="s">
        <v>1393</v>
      </c>
      <c r="L1880" s="4">
        <v>0</v>
      </c>
      <c r="M1880" s="4" t="s">
        <v>4352</v>
      </c>
      <c r="N1880" s="11" t="s">
        <v>4519</v>
      </c>
      <c r="R1880" t="s">
        <v>4530</v>
      </c>
      <c r="T1880" t="s">
        <v>1296</v>
      </c>
    </row>
    <row r="1881" spans="1:20">
      <c r="A1881" t="s">
        <v>4518</v>
      </c>
      <c r="B1881" t="s">
        <v>1291</v>
      </c>
      <c r="C1881" t="s">
        <v>74</v>
      </c>
      <c r="D1881" s="39" t="s">
        <v>2440</v>
      </c>
      <c r="E1881" s="11">
        <f t="shared" si="122"/>
        <v>9</v>
      </c>
      <c r="F1881" s="4">
        <f t="shared" si="123"/>
        <v>2018</v>
      </c>
      <c r="G1881" t="s">
        <v>21</v>
      </c>
      <c r="H1881" s="4">
        <v>41.7</v>
      </c>
      <c r="I1881" s="4" t="s">
        <v>35</v>
      </c>
      <c r="J1881" s="4">
        <v>29.9</v>
      </c>
      <c r="K1881" s="4" t="s">
        <v>801</v>
      </c>
      <c r="L1881" s="4">
        <v>0</v>
      </c>
      <c r="M1881" s="4" t="s">
        <v>2090</v>
      </c>
      <c r="N1881" s="11" t="s">
        <v>4519</v>
      </c>
      <c r="R1881" t="s">
        <v>4531</v>
      </c>
      <c r="T1881" t="s">
        <v>1296</v>
      </c>
    </row>
    <row r="1882" spans="1:20">
      <c r="A1882" t="s">
        <v>4532</v>
      </c>
      <c r="B1882" t="s">
        <v>1291</v>
      </c>
      <c r="C1882" t="s">
        <v>20</v>
      </c>
      <c r="D1882" s="39" t="s">
        <v>1744</v>
      </c>
      <c r="E1882" s="11">
        <f t="shared" si="122"/>
        <v>3</v>
      </c>
      <c r="F1882" s="4">
        <f t="shared" si="123"/>
        <v>1998</v>
      </c>
      <c r="G1882" t="s">
        <v>25</v>
      </c>
      <c r="H1882" s="4">
        <v>14.5</v>
      </c>
      <c r="I1882" s="4" t="s">
        <v>35</v>
      </c>
      <c r="J1882" s="4">
        <v>33</v>
      </c>
      <c r="K1882" s="4" t="s">
        <v>332</v>
      </c>
      <c r="L1882" s="4">
        <v>0</v>
      </c>
      <c r="M1882" s="4" t="s">
        <v>2691</v>
      </c>
      <c r="R1882" t="s">
        <v>2225</v>
      </c>
      <c r="T1882" t="s">
        <v>1296</v>
      </c>
    </row>
    <row r="1883" spans="1:20">
      <c r="A1883" t="s">
        <v>4533</v>
      </c>
      <c r="B1883" t="s">
        <v>1291</v>
      </c>
      <c r="C1883" t="s">
        <v>20</v>
      </c>
      <c r="D1883" s="39" t="s">
        <v>1515</v>
      </c>
      <c r="E1883" s="11">
        <f t="shared" si="122"/>
        <v>5</v>
      </c>
      <c r="F1883" s="4">
        <f t="shared" si="123"/>
        <v>2019</v>
      </c>
      <c r="G1883" t="s">
        <v>25</v>
      </c>
      <c r="I1883" s="4" t="str">
        <f t="shared" ref="I1883:I1893" si="124">IF(ISBLANK(H1883), "", "k")</f>
        <v/>
      </c>
      <c r="J1883" s="4">
        <v>24.4</v>
      </c>
      <c r="K1883" s="4" t="s">
        <v>919</v>
      </c>
      <c r="L1883" s="4">
        <v>0</v>
      </c>
      <c r="M1883" s="4" t="s">
        <v>2443</v>
      </c>
      <c r="N1883" s="11" t="s">
        <v>4534</v>
      </c>
      <c r="R1883" t="s">
        <v>4535</v>
      </c>
      <c r="T1883" t="s">
        <v>1296</v>
      </c>
    </row>
    <row r="1884" spans="1:20">
      <c r="A1884" t="s">
        <v>4533</v>
      </c>
      <c r="B1884" s="4" t="s">
        <v>1291</v>
      </c>
      <c r="C1884" s="17" t="s">
        <v>74</v>
      </c>
      <c r="D1884" s="39" t="s">
        <v>1480</v>
      </c>
      <c r="E1884" s="11">
        <f t="shared" si="122"/>
        <v>4</v>
      </c>
      <c r="F1884" s="4">
        <f t="shared" si="123"/>
        <v>2026</v>
      </c>
      <c r="G1884" s="4" t="s">
        <v>25</v>
      </c>
      <c r="I1884" s="4" t="str">
        <f t="shared" si="124"/>
        <v/>
      </c>
      <c r="J1884" s="4">
        <v>33.5</v>
      </c>
      <c r="K1884" s="4">
        <v>43.5</v>
      </c>
      <c r="L1884" s="4">
        <v>0</v>
      </c>
      <c r="M1884" s="4">
        <v>1695</v>
      </c>
      <c r="N1884" s="11" t="s">
        <v>4534</v>
      </c>
      <c r="R1884" s="4" t="s">
        <v>4536</v>
      </c>
    </row>
    <row r="1885" spans="1:20">
      <c r="A1885" t="s">
        <v>4537</v>
      </c>
      <c r="B1885" t="s">
        <v>1291</v>
      </c>
      <c r="C1885" t="s">
        <v>20</v>
      </c>
      <c r="D1885" s="39" t="s">
        <v>3452</v>
      </c>
      <c r="E1885" s="11">
        <f t="shared" si="122"/>
        <v>3</v>
      </c>
      <c r="F1885" s="4">
        <f t="shared" si="123"/>
        <v>1988</v>
      </c>
      <c r="G1885" t="s">
        <v>21</v>
      </c>
      <c r="H1885" s="4" t="s">
        <v>87</v>
      </c>
      <c r="I1885" s="4" t="str">
        <f t="shared" si="124"/>
        <v>k</v>
      </c>
      <c r="J1885" s="4">
        <v>20.64</v>
      </c>
      <c r="K1885" s="4" t="s">
        <v>4538</v>
      </c>
      <c r="L1885" s="4">
        <v>0</v>
      </c>
      <c r="M1885" s="4" t="s">
        <v>4155</v>
      </c>
      <c r="T1885" t="s">
        <v>1296</v>
      </c>
    </row>
    <row r="1886" spans="1:20">
      <c r="A1886" t="s">
        <v>4537</v>
      </c>
      <c r="B1886" t="s">
        <v>1291</v>
      </c>
      <c r="C1886" t="s">
        <v>74</v>
      </c>
      <c r="D1886" s="39" t="s">
        <v>1372</v>
      </c>
      <c r="E1886" s="11">
        <f t="shared" si="122"/>
        <v>3</v>
      </c>
      <c r="F1886" s="4">
        <f t="shared" si="123"/>
        <v>1990</v>
      </c>
      <c r="G1886" t="s">
        <v>21</v>
      </c>
      <c r="H1886" s="4" t="s">
        <v>1635</v>
      </c>
      <c r="I1886" s="4" t="str">
        <f t="shared" si="124"/>
        <v>k</v>
      </c>
      <c r="J1886" s="4">
        <v>22.86</v>
      </c>
      <c r="K1886" s="4" t="s">
        <v>1861</v>
      </c>
      <c r="L1886" s="4">
        <v>0</v>
      </c>
      <c r="M1886" s="4" t="s">
        <v>1633</v>
      </c>
      <c r="T1886" t="s">
        <v>1296</v>
      </c>
    </row>
    <row r="1887" spans="1:20">
      <c r="A1887" t="s">
        <v>4537</v>
      </c>
      <c r="B1887" t="s">
        <v>1291</v>
      </c>
      <c r="C1887" t="s">
        <v>74</v>
      </c>
      <c r="D1887" s="39" t="s">
        <v>2309</v>
      </c>
      <c r="E1887" s="11">
        <f t="shared" si="122"/>
        <v>3</v>
      </c>
      <c r="F1887" s="4">
        <f t="shared" si="123"/>
        <v>1992</v>
      </c>
      <c r="G1887" t="s">
        <v>21</v>
      </c>
      <c r="H1887" s="4" t="s">
        <v>1622</v>
      </c>
      <c r="I1887" s="4" t="str">
        <f t="shared" si="124"/>
        <v>k</v>
      </c>
      <c r="J1887" s="4">
        <v>23.81</v>
      </c>
      <c r="K1887" s="4" t="s">
        <v>1611</v>
      </c>
      <c r="L1887" s="4">
        <v>0</v>
      </c>
      <c r="M1887" s="4" t="s">
        <v>4539</v>
      </c>
      <c r="T1887" t="s">
        <v>1296</v>
      </c>
    </row>
    <row r="1888" spans="1:20">
      <c r="A1888" t="s">
        <v>4537</v>
      </c>
      <c r="B1888" t="s">
        <v>1291</v>
      </c>
      <c r="C1888" t="s">
        <v>74</v>
      </c>
      <c r="D1888" s="39" t="s">
        <v>2313</v>
      </c>
      <c r="E1888" s="11">
        <f t="shared" si="122"/>
        <v>3</v>
      </c>
      <c r="F1888" s="4">
        <f t="shared" si="123"/>
        <v>1993</v>
      </c>
      <c r="G1888" t="s">
        <v>21</v>
      </c>
      <c r="H1888" s="4" t="s">
        <v>1376</v>
      </c>
      <c r="I1888" s="4" t="str">
        <f t="shared" si="124"/>
        <v>k</v>
      </c>
      <c r="J1888" s="4">
        <v>26.2</v>
      </c>
      <c r="K1888" s="4" t="s">
        <v>326</v>
      </c>
      <c r="L1888" s="4">
        <v>0</v>
      </c>
      <c r="M1888" s="4" t="s">
        <v>1765</v>
      </c>
      <c r="T1888" t="s">
        <v>1296</v>
      </c>
    </row>
    <row r="1889" spans="1:20">
      <c r="A1889" t="s">
        <v>4537</v>
      </c>
      <c r="B1889" t="s">
        <v>1291</v>
      </c>
      <c r="C1889" t="s">
        <v>74</v>
      </c>
      <c r="D1889" s="39" t="s">
        <v>1380</v>
      </c>
      <c r="E1889" s="11">
        <f t="shared" si="122"/>
        <v>5</v>
      </c>
      <c r="F1889" s="4">
        <f t="shared" si="123"/>
        <v>2004</v>
      </c>
      <c r="G1889" t="s">
        <v>21</v>
      </c>
      <c r="H1889" s="4" t="s">
        <v>600</v>
      </c>
      <c r="I1889" s="4" t="str">
        <f t="shared" si="124"/>
        <v>k</v>
      </c>
      <c r="J1889" s="4">
        <v>26.7</v>
      </c>
      <c r="K1889" s="4" t="s">
        <v>441</v>
      </c>
      <c r="L1889" s="4">
        <v>0</v>
      </c>
      <c r="M1889" s="4" t="s">
        <v>2602</v>
      </c>
      <c r="R1889" t="s">
        <v>4033</v>
      </c>
      <c r="T1889" t="s">
        <v>1296</v>
      </c>
    </row>
    <row r="1890" spans="1:20">
      <c r="A1890" t="s">
        <v>4540</v>
      </c>
      <c r="B1890" t="s">
        <v>1291</v>
      </c>
      <c r="C1890" t="s">
        <v>20</v>
      </c>
      <c r="D1890" s="39" t="s">
        <v>1620</v>
      </c>
      <c r="E1890" s="11">
        <f t="shared" si="122"/>
        <v>3</v>
      </c>
      <c r="F1890" s="4">
        <f t="shared" si="123"/>
        <v>1994</v>
      </c>
      <c r="G1890" t="s">
        <v>25</v>
      </c>
      <c r="H1890" s="4" t="s">
        <v>87</v>
      </c>
      <c r="I1890" s="4" t="str">
        <f t="shared" si="124"/>
        <v>k</v>
      </c>
      <c r="J1890" s="4">
        <v>20</v>
      </c>
      <c r="K1890" s="4" t="s">
        <v>2176</v>
      </c>
      <c r="L1890" s="4">
        <v>0</v>
      </c>
      <c r="M1890" s="4" t="s">
        <v>4541</v>
      </c>
      <c r="R1890" t="s">
        <v>607</v>
      </c>
      <c r="T1890" t="s">
        <v>1296</v>
      </c>
    </row>
    <row r="1891" spans="1:20">
      <c r="A1891" t="s">
        <v>4540</v>
      </c>
      <c r="B1891" t="s">
        <v>1291</v>
      </c>
      <c r="C1891" t="s">
        <v>74</v>
      </c>
      <c r="D1891" s="39" t="s">
        <v>2363</v>
      </c>
      <c r="E1891" s="11">
        <f t="shared" si="122"/>
        <v>6</v>
      </c>
      <c r="F1891" s="4">
        <f t="shared" si="123"/>
        <v>2001</v>
      </c>
      <c r="G1891" t="s">
        <v>25</v>
      </c>
      <c r="H1891" s="4" t="s">
        <v>141</v>
      </c>
      <c r="I1891" s="4" t="str">
        <f t="shared" si="124"/>
        <v>k</v>
      </c>
      <c r="J1891" s="4">
        <v>27.7</v>
      </c>
      <c r="K1891" s="4" t="s">
        <v>441</v>
      </c>
      <c r="L1891" s="4">
        <v>0</v>
      </c>
      <c r="R1891" t="s">
        <v>4542</v>
      </c>
      <c r="T1891" t="s">
        <v>1296</v>
      </c>
    </row>
    <row r="1892" spans="1:20">
      <c r="A1892" t="s">
        <v>4540</v>
      </c>
      <c r="B1892" t="s">
        <v>1291</v>
      </c>
      <c r="C1892" t="s">
        <v>74</v>
      </c>
      <c r="D1892" s="39" t="s">
        <v>4543</v>
      </c>
      <c r="E1892" s="11">
        <f t="shared" si="122"/>
        <v>7</v>
      </c>
      <c r="F1892" s="4">
        <f t="shared" si="123"/>
        <v>2002</v>
      </c>
      <c r="G1892" t="s">
        <v>25</v>
      </c>
      <c r="H1892" s="4" t="s">
        <v>2331</v>
      </c>
      <c r="I1892" s="4" t="str">
        <f t="shared" si="124"/>
        <v>k</v>
      </c>
      <c r="J1892" s="4">
        <v>27.5</v>
      </c>
      <c r="K1892" s="4" t="s">
        <v>842</v>
      </c>
      <c r="L1892" s="4">
        <v>0</v>
      </c>
      <c r="M1892" s="4" t="s">
        <v>1607</v>
      </c>
      <c r="R1892" t="s">
        <v>4544</v>
      </c>
      <c r="T1892" t="s">
        <v>1296</v>
      </c>
    </row>
    <row r="1893" spans="1:20">
      <c r="A1893" t="s">
        <v>4545</v>
      </c>
      <c r="B1893" t="s">
        <v>1291</v>
      </c>
      <c r="C1893" t="s">
        <v>20</v>
      </c>
      <c r="D1893" s="39" t="s">
        <v>1352</v>
      </c>
      <c r="E1893" s="11">
        <f t="shared" si="122"/>
        <v>5</v>
      </c>
      <c r="F1893" s="4">
        <f t="shared" si="123"/>
        <v>2017</v>
      </c>
      <c r="G1893" t="s">
        <v>103</v>
      </c>
      <c r="H1893" s="4" t="s">
        <v>1536</v>
      </c>
      <c r="I1893" s="4" t="str">
        <f t="shared" si="124"/>
        <v>k</v>
      </c>
      <c r="J1893" s="4">
        <v>10.1</v>
      </c>
      <c r="K1893" s="4" t="s">
        <v>553</v>
      </c>
      <c r="L1893" s="4">
        <v>0</v>
      </c>
      <c r="M1893" s="4" t="s">
        <v>1393</v>
      </c>
      <c r="R1893" t="s">
        <v>4546</v>
      </c>
      <c r="T1893" t="s">
        <v>1296</v>
      </c>
    </row>
    <row r="1894" spans="1:20">
      <c r="A1894" t="s">
        <v>4547</v>
      </c>
      <c r="B1894" t="s">
        <v>1291</v>
      </c>
      <c r="C1894" t="s">
        <v>20</v>
      </c>
      <c r="D1894" s="39" t="s">
        <v>3452</v>
      </c>
      <c r="E1894" s="11">
        <f t="shared" si="122"/>
        <v>3</v>
      </c>
      <c r="F1894" s="4">
        <f t="shared" si="123"/>
        <v>1988</v>
      </c>
      <c r="G1894" t="s">
        <v>25</v>
      </c>
      <c r="H1894" s="4">
        <v>13.5</v>
      </c>
      <c r="I1894" s="4" t="s">
        <v>35</v>
      </c>
      <c r="J1894" s="4">
        <v>31.12</v>
      </c>
      <c r="K1894" s="4" t="s">
        <v>3453</v>
      </c>
      <c r="L1894" s="4">
        <v>0</v>
      </c>
      <c r="M1894" s="4" t="s">
        <v>2248</v>
      </c>
      <c r="N1894" s="11" t="s">
        <v>4548</v>
      </c>
      <c r="R1894" t="s">
        <v>1813</v>
      </c>
      <c r="T1894" t="s">
        <v>1296</v>
      </c>
    </row>
    <row r="1895" spans="1:20">
      <c r="A1895" t="s">
        <v>4547</v>
      </c>
      <c r="B1895" t="s">
        <v>1291</v>
      </c>
      <c r="C1895" t="s">
        <v>74</v>
      </c>
      <c r="D1895" s="39" t="s">
        <v>2313</v>
      </c>
      <c r="E1895" s="11">
        <f t="shared" si="122"/>
        <v>3</v>
      </c>
      <c r="F1895" s="4">
        <f t="shared" si="123"/>
        <v>1993</v>
      </c>
      <c r="G1895" t="s">
        <v>25</v>
      </c>
      <c r="H1895" s="4">
        <v>18.5</v>
      </c>
      <c r="I1895" s="4" t="s">
        <v>35</v>
      </c>
      <c r="J1895" s="4">
        <v>31.7</v>
      </c>
      <c r="K1895" s="4" t="s">
        <v>256</v>
      </c>
      <c r="L1895" s="4">
        <v>0</v>
      </c>
      <c r="M1895" s="4" t="s">
        <v>1390</v>
      </c>
      <c r="N1895" s="11" t="s">
        <v>4548</v>
      </c>
      <c r="R1895" t="s">
        <v>4549</v>
      </c>
      <c r="T1895" t="s">
        <v>1296</v>
      </c>
    </row>
    <row r="1896" spans="1:20">
      <c r="A1896" t="s">
        <v>4547</v>
      </c>
      <c r="B1896" t="s">
        <v>1291</v>
      </c>
      <c r="C1896" t="s">
        <v>74</v>
      </c>
      <c r="D1896" s="39" t="s">
        <v>1620</v>
      </c>
      <c r="E1896" s="11">
        <f t="shared" si="122"/>
        <v>3</v>
      </c>
      <c r="F1896" s="4">
        <f t="shared" si="123"/>
        <v>1994</v>
      </c>
      <c r="G1896" t="s">
        <v>25</v>
      </c>
      <c r="H1896" s="4">
        <v>19.5</v>
      </c>
      <c r="I1896" s="4" t="s">
        <v>35</v>
      </c>
      <c r="J1896" s="4">
        <v>34</v>
      </c>
      <c r="K1896" s="4" t="s">
        <v>2609</v>
      </c>
      <c r="L1896" s="4">
        <v>0</v>
      </c>
      <c r="M1896" s="4" t="s">
        <v>3565</v>
      </c>
      <c r="N1896" s="11" t="s">
        <v>4548</v>
      </c>
      <c r="R1896" t="s">
        <v>4550</v>
      </c>
      <c r="T1896" t="s">
        <v>1296</v>
      </c>
    </row>
    <row r="1897" spans="1:20">
      <c r="A1897" t="s">
        <v>4551</v>
      </c>
      <c r="B1897" t="s">
        <v>1291</v>
      </c>
      <c r="C1897" t="s">
        <v>20</v>
      </c>
      <c r="D1897" s="39" t="s">
        <v>3709</v>
      </c>
      <c r="E1897" s="11">
        <f t="shared" si="122"/>
        <v>6</v>
      </c>
      <c r="F1897" s="4">
        <f t="shared" si="123"/>
        <v>2001</v>
      </c>
      <c r="G1897" t="s">
        <v>25</v>
      </c>
      <c r="H1897" s="4" t="s">
        <v>1938</v>
      </c>
      <c r="I1897" s="4" t="str">
        <f>IF(ISBLANK(H1897), "", "k")</f>
        <v>k</v>
      </c>
      <c r="J1897" s="4">
        <v>13</v>
      </c>
      <c r="K1897" s="4" t="s">
        <v>107</v>
      </c>
      <c r="L1897" s="4">
        <v>0</v>
      </c>
      <c r="R1897" t="s">
        <v>4552</v>
      </c>
      <c r="T1897" t="s">
        <v>1296</v>
      </c>
    </row>
    <row r="1898" spans="1:20">
      <c r="A1898" t="s">
        <v>4553</v>
      </c>
      <c r="B1898" t="s">
        <v>1291</v>
      </c>
      <c r="C1898" t="s">
        <v>20</v>
      </c>
      <c r="D1898" s="39" t="s">
        <v>1845</v>
      </c>
      <c r="E1898" s="11">
        <f t="shared" si="122"/>
        <v>6</v>
      </c>
      <c r="F1898" s="4">
        <f t="shared" si="123"/>
        <v>2001</v>
      </c>
      <c r="G1898" t="s">
        <v>21</v>
      </c>
      <c r="H1898" s="4">
        <v>11.8</v>
      </c>
      <c r="I1898" s="4" t="s">
        <v>1214</v>
      </c>
      <c r="J1898" s="4">
        <v>26.3</v>
      </c>
      <c r="K1898" s="4" t="s">
        <v>870</v>
      </c>
      <c r="L1898" s="4">
        <v>0</v>
      </c>
      <c r="N1898" s="11" t="s">
        <v>4554</v>
      </c>
      <c r="R1898" t="s">
        <v>4555</v>
      </c>
      <c r="T1898" t="s">
        <v>1296</v>
      </c>
    </row>
    <row r="1899" spans="1:20">
      <c r="A1899" t="s">
        <v>4553</v>
      </c>
      <c r="B1899" t="s">
        <v>1291</v>
      </c>
      <c r="C1899" t="s">
        <v>74</v>
      </c>
      <c r="D1899" s="39" t="s">
        <v>1378</v>
      </c>
      <c r="E1899" s="11">
        <f t="shared" si="122"/>
        <v>5</v>
      </c>
      <c r="F1899" s="4">
        <f t="shared" si="123"/>
        <v>2002</v>
      </c>
      <c r="G1899" t="s">
        <v>21</v>
      </c>
      <c r="H1899" s="4">
        <v>12.7</v>
      </c>
      <c r="I1899" s="4" t="str">
        <f t="shared" ref="I1899:I1904" si="125">IF(ISBLANK(H1899), "", "k")</f>
        <v>k</v>
      </c>
      <c r="J1899" s="4">
        <v>25.5</v>
      </c>
      <c r="K1899" s="4" t="s">
        <v>1282</v>
      </c>
      <c r="L1899" s="4">
        <v>0</v>
      </c>
      <c r="M1899" s="4" t="s">
        <v>4556</v>
      </c>
      <c r="N1899" s="11" t="s">
        <v>4554</v>
      </c>
      <c r="R1899" t="s">
        <v>2031</v>
      </c>
      <c r="T1899" t="s">
        <v>1296</v>
      </c>
    </row>
    <row r="1900" spans="1:20">
      <c r="A1900" t="s">
        <v>4553</v>
      </c>
      <c r="B1900" t="s">
        <v>1291</v>
      </c>
      <c r="C1900" t="s">
        <v>74</v>
      </c>
      <c r="D1900" s="39" t="s">
        <v>2040</v>
      </c>
      <c r="E1900" s="11">
        <f t="shared" si="122"/>
        <v>5</v>
      </c>
      <c r="F1900" s="4">
        <f t="shared" si="123"/>
        <v>2003</v>
      </c>
      <c r="G1900" t="s">
        <v>21</v>
      </c>
      <c r="H1900" s="4">
        <v>13.7</v>
      </c>
      <c r="I1900" s="4" t="str">
        <f t="shared" si="125"/>
        <v>k</v>
      </c>
      <c r="J1900" s="4">
        <v>25.5</v>
      </c>
      <c r="K1900" s="4" t="s">
        <v>433</v>
      </c>
      <c r="L1900" s="4">
        <v>0</v>
      </c>
      <c r="M1900" s="4" t="s">
        <v>2443</v>
      </c>
      <c r="N1900" s="11" t="s">
        <v>4554</v>
      </c>
      <c r="R1900" t="s">
        <v>2383</v>
      </c>
      <c r="T1900" t="s">
        <v>1296</v>
      </c>
    </row>
    <row r="1901" spans="1:20">
      <c r="A1901" t="s">
        <v>4553</v>
      </c>
      <c r="B1901" t="s">
        <v>1291</v>
      </c>
      <c r="C1901" t="s">
        <v>74</v>
      </c>
      <c r="D1901" s="39" t="s">
        <v>1335</v>
      </c>
      <c r="E1901" s="11">
        <f t="shared" si="122"/>
        <v>5</v>
      </c>
      <c r="F1901" s="4">
        <f t="shared" si="123"/>
        <v>2004</v>
      </c>
      <c r="G1901" t="s">
        <v>21</v>
      </c>
      <c r="H1901" s="4">
        <v>14.7</v>
      </c>
      <c r="I1901" s="4" t="str">
        <f t="shared" si="125"/>
        <v>k</v>
      </c>
      <c r="J1901" s="4">
        <v>26.1</v>
      </c>
      <c r="K1901" s="4" t="s">
        <v>350</v>
      </c>
      <c r="L1901" s="4">
        <v>0</v>
      </c>
      <c r="M1901" s="4" t="s">
        <v>4557</v>
      </c>
      <c r="N1901" s="11" t="s">
        <v>4554</v>
      </c>
      <c r="R1901" t="s">
        <v>2715</v>
      </c>
      <c r="T1901" t="s">
        <v>1296</v>
      </c>
    </row>
    <row r="1902" spans="1:20">
      <c r="A1902" t="s">
        <v>4553</v>
      </c>
      <c r="B1902" t="s">
        <v>1291</v>
      </c>
      <c r="C1902" t="s">
        <v>74</v>
      </c>
      <c r="D1902" s="39" t="s">
        <v>1310</v>
      </c>
      <c r="E1902" s="11">
        <f t="shared" si="122"/>
        <v>5</v>
      </c>
      <c r="F1902" s="4">
        <f t="shared" si="123"/>
        <v>2005</v>
      </c>
      <c r="G1902" t="s">
        <v>21</v>
      </c>
      <c r="H1902" s="4">
        <v>15.7</v>
      </c>
      <c r="I1902" s="4" t="str">
        <f t="shared" si="125"/>
        <v>k</v>
      </c>
      <c r="J1902" s="4">
        <v>25.8</v>
      </c>
      <c r="K1902" s="4" t="s">
        <v>58</v>
      </c>
      <c r="L1902" s="4">
        <v>0</v>
      </c>
      <c r="M1902" s="4" t="s">
        <v>1637</v>
      </c>
      <c r="N1902" s="11" t="s">
        <v>4554</v>
      </c>
      <c r="R1902" t="s">
        <v>4558</v>
      </c>
      <c r="T1902" t="s">
        <v>1296</v>
      </c>
    </row>
    <row r="1903" spans="1:20">
      <c r="A1903" t="s">
        <v>4553</v>
      </c>
      <c r="B1903" t="s">
        <v>1291</v>
      </c>
      <c r="C1903" t="s">
        <v>74</v>
      </c>
      <c r="D1903" s="39" t="s">
        <v>1385</v>
      </c>
      <c r="E1903" s="11">
        <f t="shared" si="122"/>
        <v>5</v>
      </c>
      <c r="F1903" s="4">
        <f t="shared" si="123"/>
        <v>2008</v>
      </c>
      <c r="G1903" t="s">
        <v>21</v>
      </c>
      <c r="H1903" s="4">
        <v>18.7</v>
      </c>
      <c r="I1903" s="4" t="str">
        <f t="shared" si="125"/>
        <v>k</v>
      </c>
      <c r="J1903" s="4">
        <v>28.5</v>
      </c>
      <c r="K1903" s="4" t="s">
        <v>842</v>
      </c>
      <c r="L1903" s="4">
        <v>0</v>
      </c>
      <c r="M1903" s="4" t="s">
        <v>4559</v>
      </c>
      <c r="N1903" s="11" t="s">
        <v>4554</v>
      </c>
      <c r="R1903" t="s">
        <v>4560</v>
      </c>
      <c r="T1903" t="s">
        <v>1296</v>
      </c>
    </row>
    <row r="1904" spans="1:20">
      <c r="A1904" t="s">
        <v>4553</v>
      </c>
      <c r="B1904" t="s">
        <v>1291</v>
      </c>
      <c r="C1904" t="s">
        <v>74</v>
      </c>
      <c r="D1904" s="39" t="s">
        <v>1663</v>
      </c>
      <c r="E1904" s="11">
        <f t="shared" si="122"/>
        <v>5</v>
      </c>
      <c r="F1904" s="4">
        <f t="shared" si="123"/>
        <v>2009</v>
      </c>
      <c r="G1904" t="s">
        <v>21</v>
      </c>
      <c r="H1904" s="4">
        <v>19.7</v>
      </c>
      <c r="I1904" s="4" t="str">
        <f t="shared" si="125"/>
        <v>k</v>
      </c>
      <c r="J1904" s="4">
        <v>27</v>
      </c>
      <c r="K1904" s="4" t="s">
        <v>49</v>
      </c>
      <c r="L1904" s="4">
        <v>0</v>
      </c>
      <c r="M1904" s="4" t="s">
        <v>1607</v>
      </c>
      <c r="N1904" s="11" t="s">
        <v>4554</v>
      </c>
      <c r="R1904" t="s">
        <v>1662</v>
      </c>
      <c r="T1904" t="s">
        <v>1296</v>
      </c>
    </row>
    <row r="1905" spans="1:20">
      <c r="A1905" t="s">
        <v>4561</v>
      </c>
      <c r="B1905" t="s">
        <v>1291</v>
      </c>
      <c r="C1905" t="s">
        <v>20</v>
      </c>
      <c r="D1905" s="39" t="s">
        <v>1372</v>
      </c>
      <c r="E1905" s="11">
        <f t="shared" si="122"/>
        <v>3</v>
      </c>
      <c r="F1905" s="4">
        <f t="shared" si="123"/>
        <v>1990</v>
      </c>
      <c r="G1905" t="s">
        <v>25</v>
      </c>
      <c r="H1905" s="4">
        <v>20.5</v>
      </c>
      <c r="I1905" s="4" t="s">
        <v>35</v>
      </c>
      <c r="J1905" s="4">
        <v>39.69</v>
      </c>
      <c r="K1905" s="4" t="s">
        <v>4562</v>
      </c>
      <c r="L1905" s="4">
        <v>0</v>
      </c>
      <c r="M1905" s="4" t="s">
        <v>4563</v>
      </c>
      <c r="N1905" s="11" t="s">
        <v>4564</v>
      </c>
      <c r="R1905" t="s">
        <v>4245</v>
      </c>
      <c r="T1905" t="s">
        <v>1296</v>
      </c>
    </row>
    <row r="1906" spans="1:20">
      <c r="A1906" t="s">
        <v>4561</v>
      </c>
      <c r="B1906" t="s">
        <v>1291</v>
      </c>
      <c r="C1906" t="s">
        <v>74</v>
      </c>
      <c r="D1906" s="39" t="s">
        <v>2401</v>
      </c>
      <c r="E1906" s="11">
        <f t="shared" si="122"/>
        <v>3</v>
      </c>
      <c r="F1906" s="4">
        <f t="shared" si="123"/>
        <v>1992</v>
      </c>
      <c r="G1906" t="s">
        <v>25</v>
      </c>
      <c r="H1906" s="4">
        <v>22.5</v>
      </c>
      <c r="I1906" s="4" t="s">
        <v>35</v>
      </c>
      <c r="J1906" s="4">
        <v>40.01</v>
      </c>
      <c r="K1906" s="4" t="s">
        <v>4565</v>
      </c>
      <c r="L1906" s="4">
        <v>0</v>
      </c>
      <c r="M1906" s="4" t="s">
        <v>2403</v>
      </c>
      <c r="N1906" s="11" t="s">
        <v>4564</v>
      </c>
      <c r="T1906" t="s">
        <v>1296</v>
      </c>
    </row>
    <row r="1907" spans="1:20">
      <c r="A1907" t="s">
        <v>4561</v>
      </c>
      <c r="B1907" t="s">
        <v>1291</v>
      </c>
      <c r="C1907" t="s">
        <v>74</v>
      </c>
      <c r="D1907" s="39" t="s">
        <v>1620</v>
      </c>
      <c r="E1907" s="11">
        <f t="shared" si="122"/>
        <v>3</v>
      </c>
      <c r="F1907" s="4">
        <f t="shared" si="123"/>
        <v>1994</v>
      </c>
      <c r="G1907" t="s">
        <v>25</v>
      </c>
      <c r="H1907" s="4">
        <v>24.5</v>
      </c>
      <c r="I1907" s="4" t="s">
        <v>35</v>
      </c>
      <c r="J1907" s="4">
        <v>41.6</v>
      </c>
      <c r="K1907" s="4" t="s">
        <v>4566</v>
      </c>
      <c r="L1907" s="4">
        <v>0</v>
      </c>
      <c r="M1907" s="4" t="s">
        <v>4567</v>
      </c>
      <c r="N1907" s="11" t="s">
        <v>4564</v>
      </c>
      <c r="T1907" t="s">
        <v>1296</v>
      </c>
    </row>
    <row r="1908" spans="1:20">
      <c r="A1908" t="s">
        <v>4561</v>
      </c>
      <c r="B1908" t="s">
        <v>1291</v>
      </c>
      <c r="C1908" t="s">
        <v>74</v>
      </c>
      <c r="D1908" s="39" t="s">
        <v>1322</v>
      </c>
      <c r="E1908" s="11">
        <f t="shared" si="122"/>
        <v>3</v>
      </c>
      <c r="F1908" s="4">
        <f t="shared" si="123"/>
        <v>1998</v>
      </c>
      <c r="G1908" t="s">
        <v>25</v>
      </c>
      <c r="H1908" s="4">
        <v>28.5</v>
      </c>
      <c r="I1908" s="4" t="s">
        <v>35</v>
      </c>
      <c r="J1908" s="4">
        <v>40.799999999999997</v>
      </c>
      <c r="K1908" s="4" t="s">
        <v>252</v>
      </c>
      <c r="L1908" s="4">
        <v>0</v>
      </c>
      <c r="M1908" s="4" t="s">
        <v>3910</v>
      </c>
      <c r="N1908" s="11" t="s">
        <v>4564</v>
      </c>
      <c r="R1908" t="s">
        <v>4568</v>
      </c>
      <c r="T1908" t="s">
        <v>1296</v>
      </c>
    </row>
    <row r="1909" spans="1:20">
      <c r="A1909" t="s">
        <v>4561</v>
      </c>
      <c r="B1909" t="s">
        <v>1291</v>
      </c>
      <c r="C1909" t="s">
        <v>74</v>
      </c>
      <c r="D1909" s="39" t="s">
        <v>1715</v>
      </c>
      <c r="E1909" s="11">
        <f t="shared" si="122"/>
        <v>3</v>
      </c>
      <c r="F1909" s="4">
        <f t="shared" si="123"/>
        <v>2000</v>
      </c>
      <c r="G1909" t="s">
        <v>25</v>
      </c>
      <c r="H1909" s="4">
        <v>30.5</v>
      </c>
      <c r="I1909" s="4" t="s">
        <v>35</v>
      </c>
      <c r="J1909" s="4">
        <v>39</v>
      </c>
      <c r="K1909" s="4" t="s">
        <v>4569</v>
      </c>
      <c r="L1909" s="4">
        <v>0</v>
      </c>
      <c r="M1909" s="4" t="s">
        <v>3863</v>
      </c>
      <c r="N1909" s="11" t="s">
        <v>4564</v>
      </c>
      <c r="R1909" t="s">
        <v>439</v>
      </c>
      <c r="T1909" t="s">
        <v>1296</v>
      </c>
    </row>
    <row r="1910" spans="1:20">
      <c r="A1910" t="s">
        <v>4561</v>
      </c>
      <c r="B1910" t="s">
        <v>1291</v>
      </c>
      <c r="C1910" t="s">
        <v>74</v>
      </c>
      <c r="D1910" s="39" t="s">
        <v>1418</v>
      </c>
      <c r="E1910" s="11">
        <f t="shared" si="122"/>
        <v>5</v>
      </c>
      <c r="F1910" s="4">
        <f t="shared" si="123"/>
        <v>2001</v>
      </c>
      <c r="G1910" t="s">
        <v>25</v>
      </c>
      <c r="H1910" s="4">
        <v>31.7</v>
      </c>
      <c r="I1910" s="4" t="s">
        <v>35</v>
      </c>
      <c r="J1910" s="4">
        <v>40.5</v>
      </c>
      <c r="K1910" s="4" t="s">
        <v>1018</v>
      </c>
      <c r="L1910" s="4">
        <v>0</v>
      </c>
      <c r="M1910" s="4" t="s">
        <v>4570</v>
      </c>
      <c r="N1910" s="11" t="s">
        <v>4564</v>
      </c>
      <c r="R1910" t="s">
        <v>4571</v>
      </c>
      <c r="T1910" t="s">
        <v>1296</v>
      </c>
    </row>
    <row r="1911" spans="1:20">
      <c r="A1911" t="s">
        <v>4561</v>
      </c>
      <c r="B1911" t="s">
        <v>1291</v>
      </c>
      <c r="C1911" t="s">
        <v>74</v>
      </c>
      <c r="D1911" s="39" t="s">
        <v>1302</v>
      </c>
      <c r="E1911" s="11">
        <f t="shared" si="122"/>
        <v>5</v>
      </c>
      <c r="F1911" s="4">
        <f t="shared" si="123"/>
        <v>2002</v>
      </c>
      <c r="G1911" t="s">
        <v>25</v>
      </c>
      <c r="H1911" s="4">
        <v>32.700000000000003</v>
      </c>
      <c r="I1911" s="4" t="s">
        <v>35</v>
      </c>
      <c r="J1911" s="4">
        <v>40.6</v>
      </c>
      <c r="K1911" s="4" t="s">
        <v>1018</v>
      </c>
      <c r="L1911" s="4">
        <v>0</v>
      </c>
      <c r="M1911" s="4" t="s">
        <v>4572</v>
      </c>
      <c r="N1911" s="11" t="s">
        <v>4564</v>
      </c>
      <c r="R1911" t="s">
        <v>4573</v>
      </c>
      <c r="T1911" t="s">
        <v>1296</v>
      </c>
    </row>
    <row r="1912" spans="1:20">
      <c r="A1912" t="s">
        <v>4561</v>
      </c>
      <c r="B1912" t="s">
        <v>1291</v>
      </c>
      <c r="C1912" t="s">
        <v>74</v>
      </c>
      <c r="D1912" s="39" t="s">
        <v>1305</v>
      </c>
      <c r="E1912" s="11">
        <f t="shared" si="122"/>
        <v>5</v>
      </c>
      <c r="F1912" s="4">
        <f t="shared" si="123"/>
        <v>2003</v>
      </c>
      <c r="G1912" t="s">
        <v>25</v>
      </c>
      <c r="H1912" s="4">
        <v>33.700000000000003</v>
      </c>
      <c r="I1912" s="4" t="s">
        <v>35</v>
      </c>
      <c r="J1912" s="4">
        <v>42</v>
      </c>
      <c r="K1912" s="4" t="s">
        <v>942</v>
      </c>
      <c r="L1912" s="4">
        <v>0</v>
      </c>
      <c r="M1912" s="4" t="s">
        <v>4574</v>
      </c>
      <c r="N1912" s="11" t="s">
        <v>4564</v>
      </c>
      <c r="R1912" t="s">
        <v>4575</v>
      </c>
      <c r="T1912" t="s">
        <v>1296</v>
      </c>
    </row>
    <row r="1913" spans="1:20">
      <c r="A1913" t="s">
        <v>4561</v>
      </c>
      <c r="B1913" t="s">
        <v>1291</v>
      </c>
      <c r="C1913" t="s">
        <v>74</v>
      </c>
      <c r="D1913" s="39" t="s">
        <v>1335</v>
      </c>
      <c r="E1913" s="11">
        <f t="shared" si="122"/>
        <v>5</v>
      </c>
      <c r="F1913" s="4">
        <f t="shared" si="123"/>
        <v>2004</v>
      </c>
      <c r="G1913" t="s">
        <v>25</v>
      </c>
      <c r="H1913" s="4">
        <v>34.700000000000003</v>
      </c>
      <c r="I1913" s="4" t="s">
        <v>35</v>
      </c>
      <c r="J1913" s="4">
        <v>43</v>
      </c>
      <c r="K1913" s="4" t="s">
        <v>4576</v>
      </c>
      <c r="L1913" s="4">
        <v>0</v>
      </c>
      <c r="M1913" s="4" t="s">
        <v>4577</v>
      </c>
      <c r="N1913" s="11" t="s">
        <v>4564</v>
      </c>
      <c r="R1913" t="s">
        <v>1309</v>
      </c>
      <c r="T1913" t="s">
        <v>1296</v>
      </c>
    </row>
    <row r="1914" spans="1:20">
      <c r="A1914" t="s">
        <v>4578</v>
      </c>
      <c r="B1914" t="s">
        <v>1291</v>
      </c>
      <c r="C1914" t="s">
        <v>20</v>
      </c>
      <c r="D1914" s="39" t="s">
        <v>1647</v>
      </c>
      <c r="E1914" s="11">
        <f t="shared" si="122"/>
        <v>3</v>
      </c>
      <c r="F1914" s="4">
        <f t="shared" si="123"/>
        <v>2000</v>
      </c>
      <c r="G1914" t="s">
        <v>21</v>
      </c>
      <c r="H1914" s="4">
        <v>14.5</v>
      </c>
      <c r="I1914" s="4" t="s">
        <v>35</v>
      </c>
      <c r="J1914" s="4">
        <v>28</v>
      </c>
      <c r="K1914" s="4" t="s">
        <v>854</v>
      </c>
      <c r="L1914" s="4">
        <v>0</v>
      </c>
      <c r="M1914" s="4" t="s">
        <v>1614</v>
      </c>
      <c r="N1914" s="11" t="s">
        <v>4579</v>
      </c>
      <c r="R1914" t="s">
        <v>4580</v>
      </c>
      <c r="T1914" t="s">
        <v>1296</v>
      </c>
    </row>
    <row r="1915" spans="1:20">
      <c r="A1915" t="s">
        <v>4578</v>
      </c>
      <c r="B1915" t="s">
        <v>1291</v>
      </c>
      <c r="C1915" t="s">
        <v>74</v>
      </c>
      <c r="D1915" s="39" t="s">
        <v>1418</v>
      </c>
      <c r="E1915" s="11">
        <f t="shared" si="122"/>
        <v>5</v>
      </c>
      <c r="F1915" s="4">
        <f t="shared" si="123"/>
        <v>2001</v>
      </c>
      <c r="G1915" t="s">
        <v>21</v>
      </c>
      <c r="H1915" s="4">
        <v>15.7</v>
      </c>
      <c r="I1915" s="4" t="s">
        <v>35</v>
      </c>
      <c r="J1915" s="4">
        <v>29.2</v>
      </c>
      <c r="K1915" s="4" t="s">
        <v>949</v>
      </c>
      <c r="L1915" s="4">
        <v>0</v>
      </c>
      <c r="M1915" s="4" t="s">
        <v>2320</v>
      </c>
      <c r="N1915" s="11" t="s">
        <v>4579</v>
      </c>
      <c r="R1915" t="s">
        <v>4581</v>
      </c>
      <c r="T1915" t="s">
        <v>1296</v>
      </c>
    </row>
    <row r="1916" spans="1:20">
      <c r="A1916" t="s">
        <v>4578</v>
      </c>
      <c r="B1916" t="s">
        <v>1291</v>
      </c>
      <c r="C1916" t="s">
        <v>74</v>
      </c>
      <c r="D1916" s="39" t="s">
        <v>2037</v>
      </c>
      <c r="E1916" s="11">
        <f t="shared" si="122"/>
        <v>7</v>
      </c>
      <c r="F1916" s="4">
        <f t="shared" si="123"/>
        <v>2001</v>
      </c>
      <c r="G1916" t="s">
        <v>21</v>
      </c>
      <c r="H1916" s="4">
        <v>15.8</v>
      </c>
      <c r="I1916" s="4" t="s">
        <v>35</v>
      </c>
      <c r="J1916" s="4">
        <v>29.2</v>
      </c>
      <c r="L1916" s="4">
        <v>0</v>
      </c>
      <c r="N1916" s="11" t="s">
        <v>4579</v>
      </c>
      <c r="R1916" t="s">
        <v>4582</v>
      </c>
      <c r="T1916" t="s">
        <v>1296</v>
      </c>
    </row>
    <row r="1917" spans="1:20">
      <c r="A1917" t="s">
        <v>4578</v>
      </c>
      <c r="B1917" t="s">
        <v>1291</v>
      </c>
      <c r="C1917" t="s">
        <v>74</v>
      </c>
      <c r="D1917" s="39" t="s">
        <v>1302</v>
      </c>
      <c r="E1917" s="11">
        <f t="shared" si="122"/>
        <v>5</v>
      </c>
      <c r="F1917" s="4">
        <f t="shared" si="123"/>
        <v>2002</v>
      </c>
      <c r="G1917" t="s">
        <v>21</v>
      </c>
      <c r="H1917" s="4">
        <v>16.7</v>
      </c>
      <c r="I1917" s="4" t="s">
        <v>35</v>
      </c>
      <c r="J1917" s="4">
        <v>29.5</v>
      </c>
      <c r="K1917" s="4" t="s">
        <v>36</v>
      </c>
      <c r="L1917" s="4">
        <v>0</v>
      </c>
      <c r="M1917" s="4" t="s">
        <v>2181</v>
      </c>
      <c r="N1917" s="11" t="s">
        <v>4579</v>
      </c>
      <c r="R1917" t="s">
        <v>4583</v>
      </c>
      <c r="T1917" t="s">
        <v>1296</v>
      </c>
    </row>
    <row r="1918" spans="1:20">
      <c r="A1918" t="s">
        <v>4578</v>
      </c>
      <c r="B1918" t="s">
        <v>1291</v>
      </c>
      <c r="C1918" t="s">
        <v>74</v>
      </c>
      <c r="D1918" s="39" t="s">
        <v>1331</v>
      </c>
      <c r="E1918" s="11">
        <f t="shared" si="122"/>
        <v>5</v>
      </c>
      <c r="F1918" s="4">
        <f t="shared" si="123"/>
        <v>2003</v>
      </c>
      <c r="G1918" t="s">
        <v>21</v>
      </c>
      <c r="H1918" s="4">
        <v>17.7</v>
      </c>
      <c r="I1918" s="4" t="s">
        <v>35</v>
      </c>
      <c r="J1918" s="4">
        <v>30</v>
      </c>
      <c r="K1918" s="4" t="s">
        <v>577</v>
      </c>
      <c r="L1918" s="4">
        <v>0</v>
      </c>
      <c r="M1918" s="4" t="s">
        <v>4584</v>
      </c>
      <c r="N1918" s="11" t="s">
        <v>4579</v>
      </c>
      <c r="R1918" t="s">
        <v>4585</v>
      </c>
      <c r="T1918" t="s">
        <v>1296</v>
      </c>
    </row>
    <row r="1919" spans="1:20">
      <c r="A1919" t="s">
        <v>4578</v>
      </c>
      <c r="B1919" t="s">
        <v>1291</v>
      </c>
      <c r="C1919" t="s">
        <v>74</v>
      </c>
      <c r="D1919" s="39" t="s">
        <v>1335</v>
      </c>
      <c r="E1919" s="11">
        <f t="shared" si="122"/>
        <v>5</v>
      </c>
      <c r="F1919" s="4">
        <f t="shared" si="123"/>
        <v>2004</v>
      </c>
      <c r="G1919" t="s">
        <v>21</v>
      </c>
      <c r="H1919" s="4">
        <v>18.7</v>
      </c>
      <c r="I1919" s="4" t="s">
        <v>35</v>
      </c>
      <c r="J1919" s="4">
        <v>31</v>
      </c>
      <c r="K1919" s="4" t="s">
        <v>577</v>
      </c>
      <c r="L1919" s="4">
        <v>0</v>
      </c>
      <c r="M1919" s="4" t="s">
        <v>1676</v>
      </c>
      <c r="N1919" s="11" t="s">
        <v>4579</v>
      </c>
      <c r="R1919" t="s">
        <v>4586</v>
      </c>
      <c r="T1919" t="s">
        <v>1296</v>
      </c>
    </row>
    <row r="1920" spans="1:20">
      <c r="A1920" t="s">
        <v>4578</v>
      </c>
      <c r="B1920" t="s">
        <v>1291</v>
      </c>
      <c r="C1920" t="s">
        <v>74</v>
      </c>
      <c r="D1920" s="39" t="s">
        <v>1337</v>
      </c>
      <c r="E1920" s="11">
        <f t="shared" si="122"/>
        <v>5</v>
      </c>
      <c r="F1920" s="4">
        <f t="shared" si="123"/>
        <v>2005</v>
      </c>
      <c r="G1920" t="s">
        <v>21</v>
      </c>
      <c r="H1920" s="4">
        <v>19.7</v>
      </c>
      <c r="I1920" s="4" t="s">
        <v>35</v>
      </c>
      <c r="J1920" s="4">
        <v>30.5</v>
      </c>
      <c r="K1920" s="4" t="s">
        <v>642</v>
      </c>
      <c r="L1920" s="4">
        <v>0</v>
      </c>
      <c r="M1920" s="4" t="s">
        <v>2579</v>
      </c>
      <c r="N1920" s="11" t="s">
        <v>4579</v>
      </c>
      <c r="R1920" t="s">
        <v>1340</v>
      </c>
      <c r="T1920" t="s">
        <v>1296</v>
      </c>
    </row>
    <row r="1921" spans="1:20">
      <c r="A1921" t="s">
        <v>4587</v>
      </c>
      <c r="B1921" t="s">
        <v>1291</v>
      </c>
      <c r="C1921" t="s">
        <v>20</v>
      </c>
      <c r="D1921" s="39" t="s">
        <v>1515</v>
      </c>
      <c r="E1921" s="11">
        <f t="shared" si="122"/>
        <v>5</v>
      </c>
      <c r="F1921" s="4">
        <f t="shared" si="123"/>
        <v>2019</v>
      </c>
      <c r="G1921" t="s">
        <v>21</v>
      </c>
      <c r="H1921" s="4" t="s">
        <v>1444</v>
      </c>
      <c r="I1921" s="4" t="str">
        <f t="shared" ref="I1921:I1939" si="126">IF(ISBLANK(H1921), "", "k")</f>
        <v>k</v>
      </c>
      <c r="J1921" s="4">
        <v>15</v>
      </c>
      <c r="K1921" s="4" t="s">
        <v>4588</v>
      </c>
      <c r="L1921" s="4">
        <v>0</v>
      </c>
      <c r="M1921" s="4" t="s">
        <v>4589</v>
      </c>
      <c r="N1921" s="11" t="s">
        <v>4590</v>
      </c>
      <c r="R1921" t="s">
        <v>4591</v>
      </c>
      <c r="T1921" t="s">
        <v>1296</v>
      </c>
    </row>
    <row r="1922" spans="1:20">
      <c r="A1922" t="s">
        <v>4587</v>
      </c>
      <c r="B1922" t="s">
        <v>1291</v>
      </c>
      <c r="C1922" t="s">
        <v>74</v>
      </c>
      <c r="D1922" s="39" t="s">
        <v>1440</v>
      </c>
      <c r="E1922" s="11">
        <f t="shared" si="122"/>
        <v>5</v>
      </c>
      <c r="F1922" s="4">
        <f t="shared" si="123"/>
        <v>2024</v>
      </c>
      <c r="G1922" t="s">
        <v>21</v>
      </c>
      <c r="H1922" s="4" t="s">
        <v>682</v>
      </c>
      <c r="I1922" s="4" t="str">
        <f t="shared" si="126"/>
        <v>k</v>
      </c>
      <c r="J1922" s="4">
        <v>25.2</v>
      </c>
      <c r="K1922" s="4" t="s">
        <v>116</v>
      </c>
      <c r="L1922" s="4">
        <v>0</v>
      </c>
      <c r="M1922" s="4" t="s">
        <v>1944</v>
      </c>
      <c r="N1922" s="11" t="s">
        <v>4590</v>
      </c>
      <c r="R1922" t="s">
        <v>4592</v>
      </c>
    </row>
    <row r="1923" spans="1:20">
      <c r="A1923" t="s">
        <v>4593</v>
      </c>
      <c r="B1923" t="s">
        <v>1291</v>
      </c>
      <c r="C1923" t="s">
        <v>20</v>
      </c>
      <c r="D1923" s="39" t="s">
        <v>1372</v>
      </c>
      <c r="E1923" s="11">
        <f t="shared" si="122"/>
        <v>3</v>
      </c>
      <c r="F1923" s="4">
        <f t="shared" si="123"/>
        <v>1990</v>
      </c>
      <c r="G1923" t="s">
        <v>25</v>
      </c>
      <c r="H1923" s="4" t="s">
        <v>87</v>
      </c>
      <c r="I1923" s="4" t="str">
        <f t="shared" si="126"/>
        <v>k</v>
      </c>
      <c r="J1923" s="4">
        <v>21.59</v>
      </c>
      <c r="K1923" s="4" t="s">
        <v>1617</v>
      </c>
      <c r="L1923" s="4">
        <v>0</v>
      </c>
      <c r="M1923" s="4" t="s">
        <v>4594</v>
      </c>
      <c r="T1923" t="s">
        <v>1296</v>
      </c>
    </row>
    <row r="1924" spans="1:20">
      <c r="A1924" t="s">
        <v>4593</v>
      </c>
      <c r="B1924" t="s">
        <v>1291</v>
      </c>
      <c r="C1924" t="s">
        <v>74</v>
      </c>
      <c r="D1924" s="39" t="s">
        <v>2401</v>
      </c>
      <c r="E1924" s="11">
        <f t="shared" si="122"/>
        <v>3</v>
      </c>
      <c r="F1924" s="4">
        <f t="shared" si="123"/>
        <v>1992</v>
      </c>
      <c r="G1924" t="s">
        <v>25</v>
      </c>
      <c r="H1924" s="4" t="s">
        <v>1635</v>
      </c>
      <c r="I1924" s="4" t="str">
        <f t="shared" si="126"/>
        <v>k</v>
      </c>
      <c r="J1924" s="4">
        <v>25.4</v>
      </c>
      <c r="K1924" s="4" t="s">
        <v>3079</v>
      </c>
      <c r="L1924" s="4">
        <v>0</v>
      </c>
      <c r="M1924" s="4" t="s">
        <v>1880</v>
      </c>
      <c r="T1924" t="s">
        <v>1296</v>
      </c>
    </row>
    <row r="1925" spans="1:20">
      <c r="A1925" t="s">
        <v>4593</v>
      </c>
      <c r="B1925" t="s">
        <v>1291</v>
      </c>
      <c r="C1925" t="s">
        <v>74</v>
      </c>
      <c r="D1925" s="39" t="s">
        <v>1632</v>
      </c>
      <c r="E1925" s="11">
        <f t="shared" si="122"/>
        <v>3</v>
      </c>
      <c r="F1925" s="4">
        <f t="shared" si="123"/>
        <v>1993</v>
      </c>
      <c r="G1925" t="s">
        <v>25</v>
      </c>
      <c r="H1925" s="4" t="s">
        <v>126</v>
      </c>
      <c r="I1925" s="4" t="str">
        <f t="shared" si="126"/>
        <v>k</v>
      </c>
      <c r="J1925" s="4">
        <v>27.1</v>
      </c>
      <c r="K1925" s="4" t="s">
        <v>435</v>
      </c>
      <c r="L1925" s="4">
        <v>0</v>
      </c>
      <c r="M1925" s="4" t="s">
        <v>2524</v>
      </c>
      <c r="R1925" t="s">
        <v>4341</v>
      </c>
      <c r="T1925" t="s">
        <v>1296</v>
      </c>
    </row>
    <row r="1926" spans="1:20">
      <c r="A1926" t="s">
        <v>4593</v>
      </c>
      <c r="B1926" t="s">
        <v>1291</v>
      </c>
      <c r="C1926" t="s">
        <v>74</v>
      </c>
      <c r="D1926" s="39" t="s">
        <v>1299</v>
      </c>
      <c r="E1926" s="11">
        <f t="shared" si="122"/>
        <v>5</v>
      </c>
      <c r="F1926" s="4">
        <f t="shared" si="123"/>
        <v>2001</v>
      </c>
      <c r="G1926" t="s">
        <v>25</v>
      </c>
      <c r="H1926" s="4" t="s">
        <v>1038</v>
      </c>
      <c r="I1926" s="4" t="str">
        <f t="shared" si="126"/>
        <v>k</v>
      </c>
      <c r="J1926" s="4">
        <v>43</v>
      </c>
      <c r="K1926" s="4" t="s">
        <v>81</v>
      </c>
      <c r="L1926" s="4">
        <v>0</v>
      </c>
      <c r="M1926" s="4" t="s">
        <v>4595</v>
      </c>
      <c r="R1926" t="s">
        <v>1086</v>
      </c>
      <c r="T1926" t="s">
        <v>1296</v>
      </c>
    </row>
    <row r="1927" spans="1:20">
      <c r="A1927" t="s">
        <v>4596</v>
      </c>
      <c r="B1927" t="s">
        <v>1291</v>
      </c>
      <c r="C1927" t="s">
        <v>20</v>
      </c>
      <c r="D1927" s="39" t="s">
        <v>1647</v>
      </c>
      <c r="E1927" s="11">
        <f t="shared" si="122"/>
        <v>3</v>
      </c>
      <c r="F1927" s="4">
        <f t="shared" si="123"/>
        <v>2000</v>
      </c>
      <c r="G1927" t="s">
        <v>21</v>
      </c>
      <c r="H1927" s="4" t="s">
        <v>1635</v>
      </c>
      <c r="I1927" s="4" t="str">
        <f t="shared" si="126"/>
        <v>k</v>
      </c>
      <c r="J1927" s="4">
        <v>23</v>
      </c>
      <c r="K1927" s="4" t="s">
        <v>2179</v>
      </c>
      <c r="L1927" s="4">
        <v>0</v>
      </c>
      <c r="M1927" s="4" t="s">
        <v>2139</v>
      </c>
      <c r="N1927" s="11" t="s">
        <v>4597</v>
      </c>
      <c r="R1927" t="s">
        <v>607</v>
      </c>
      <c r="T1927" t="s">
        <v>1296</v>
      </c>
    </row>
    <row r="1928" spans="1:20">
      <c r="A1928" t="s">
        <v>4596</v>
      </c>
      <c r="B1928" t="s">
        <v>1291</v>
      </c>
      <c r="C1928" t="s">
        <v>74</v>
      </c>
      <c r="D1928" s="39" t="s">
        <v>1418</v>
      </c>
      <c r="E1928" s="11">
        <f t="shared" si="122"/>
        <v>5</v>
      </c>
      <c r="F1928" s="4">
        <f t="shared" si="123"/>
        <v>2001</v>
      </c>
      <c r="G1928" t="s">
        <v>21</v>
      </c>
      <c r="H1928" s="4" t="s">
        <v>477</v>
      </c>
      <c r="I1928" s="4" t="str">
        <f t="shared" si="126"/>
        <v>k</v>
      </c>
      <c r="J1928" s="4">
        <v>25.5</v>
      </c>
      <c r="K1928" s="4" t="s">
        <v>49</v>
      </c>
      <c r="L1928" s="4">
        <v>0</v>
      </c>
      <c r="M1928" s="4" t="s">
        <v>2256</v>
      </c>
      <c r="N1928" s="11" t="s">
        <v>4597</v>
      </c>
      <c r="R1928" t="s">
        <v>585</v>
      </c>
      <c r="T1928" t="s">
        <v>1296</v>
      </c>
    </row>
    <row r="1929" spans="1:20">
      <c r="A1929" t="s">
        <v>4596</v>
      </c>
      <c r="B1929" t="s">
        <v>1291</v>
      </c>
      <c r="C1929" t="s">
        <v>74</v>
      </c>
      <c r="D1929" s="39" t="s">
        <v>2184</v>
      </c>
      <c r="E1929" s="11">
        <f t="shared" si="122"/>
        <v>7</v>
      </c>
      <c r="F1929" s="4">
        <f t="shared" si="123"/>
        <v>2001</v>
      </c>
      <c r="G1929" t="s">
        <v>21</v>
      </c>
      <c r="H1929" s="4" t="s">
        <v>474</v>
      </c>
      <c r="I1929" s="4" t="str">
        <f t="shared" si="126"/>
        <v>k</v>
      </c>
      <c r="J1929" s="4">
        <v>29.2</v>
      </c>
      <c r="L1929" s="4">
        <v>0</v>
      </c>
      <c r="N1929" s="11" t="s">
        <v>4597</v>
      </c>
      <c r="R1929" t="s">
        <v>4598</v>
      </c>
      <c r="T1929" t="s">
        <v>1296</v>
      </c>
    </row>
    <row r="1930" spans="1:20">
      <c r="A1930" t="s">
        <v>4596</v>
      </c>
      <c r="B1930" t="s">
        <v>1291</v>
      </c>
      <c r="C1930" t="s">
        <v>74</v>
      </c>
      <c r="D1930" s="39" t="s">
        <v>1378</v>
      </c>
      <c r="E1930" s="11">
        <f t="shared" si="122"/>
        <v>5</v>
      </c>
      <c r="F1930" s="4">
        <f t="shared" si="123"/>
        <v>2002</v>
      </c>
      <c r="G1930" t="s">
        <v>21</v>
      </c>
      <c r="H1930" s="4" t="s">
        <v>496</v>
      </c>
      <c r="I1930" s="4" t="str">
        <f t="shared" si="126"/>
        <v>k</v>
      </c>
      <c r="J1930" s="4">
        <v>27.7</v>
      </c>
      <c r="K1930" s="4" t="s">
        <v>1115</v>
      </c>
      <c r="L1930" s="4">
        <v>0</v>
      </c>
      <c r="M1930" s="4" t="s">
        <v>1548</v>
      </c>
      <c r="N1930" s="11" t="s">
        <v>4597</v>
      </c>
      <c r="R1930" t="s">
        <v>4599</v>
      </c>
      <c r="T1930" t="s">
        <v>1296</v>
      </c>
    </row>
    <row r="1931" spans="1:20">
      <c r="A1931" t="s">
        <v>4596</v>
      </c>
      <c r="B1931" t="s">
        <v>1291</v>
      </c>
      <c r="C1931" t="s">
        <v>74</v>
      </c>
      <c r="D1931" s="39" t="s">
        <v>2040</v>
      </c>
      <c r="E1931" s="11">
        <f t="shared" si="122"/>
        <v>5</v>
      </c>
      <c r="F1931" s="4">
        <f t="shared" si="123"/>
        <v>2003</v>
      </c>
      <c r="G1931" t="s">
        <v>21</v>
      </c>
      <c r="H1931" s="4" t="s">
        <v>410</v>
      </c>
      <c r="I1931" s="4" t="str">
        <f t="shared" si="126"/>
        <v>k</v>
      </c>
      <c r="J1931" s="4">
        <v>29.2</v>
      </c>
      <c r="K1931" s="4" t="s">
        <v>227</v>
      </c>
      <c r="L1931" s="4">
        <v>0</v>
      </c>
      <c r="M1931" s="4" t="s">
        <v>4600</v>
      </c>
      <c r="N1931" s="11" t="s">
        <v>4597</v>
      </c>
      <c r="R1931" t="s">
        <v>2191</v>
      </c>
      <c r="T1931" t="s">
        <v>1296</v>
      </c>
    </row>
    <row r="1932" spans="1:20">
      <c r="A1932" t="s">
        <v>4596</v>
      </c>
      <c r="B1932" t="s">
        <v>1291</v>
      </c>
      <c r="C1932" t="s">
        <v>74</v>
      </c>
      <c r="D1932" s="39" t="s">
        <v>1720</v>
      </c>
      <c r="E1932" s="11">
        <f t="shared" si="122"/>
        <v>5</v>
      </c>
      <c r="F1932" s="4">
        <f t="shared" si="123"/>
        <v>2004</v>
      </c>
      <c r="G1932" t="s">
        <v>21</v>
      </c>
      <c r="H1932" s="4" t="s">
        <v>717</v>
      </c>
      <c r="I1932" s="4" t="str">
        <f t="shared" si="126"/>
        <v>k</v>
      </c>
      <c r="J1932" s="4">
        <v>30.5</v>
      </c>
      <c r="K1932" s="4" t="s">
        <v>1246</v>
      </c>
      <c r="L1932" s="4">
        <v>0</v>
      </c>
      <c r="M1932" s="4" t="s">
        <v>4601</v>
      </c>
      <c r="N1932" s="11" t="s">
        <v>4597</v>
      </c>
      <c r="R1932" t="s">
        <v>4602</v>
      </c>
      <c r="T1932" t="s">
        <v>1296</v>
      </c>
    </row>
    <row r="1933" spans="1:20">
      <c r="A1933" t="s">
        <v>4596</v>
      </c>
      <c r="B1933" t="s">
        <v>1291</v>
      </c>
      <c r="C1933" t="s">
        <v>74</v>
      </c>
      <c r="D1933" s="39" t="s">
        <v>1310</v>
      </c>
      <c r="E1933" s="11">
        <f t="shared" si="122"/>
        <v>5</v>
      </c>
      <c r="F1933" s="4">
        <f t="shared" si="123"/>
        <v>2005</v>
      </c>
      <c r="G1933" t="s">
        <v>21</v>
      </c>
      <c r="H1933" s="4" t="s">
        <v>712</v>
      </c>
      <c r="I1933" s="4" t="str">
        <f t="shared" si="126"/>
        <v>k</v>
      </c>
      <c r="J1933" s="4">
        <v>31.5</v>
      </c>
      <c r="K1933" s="4" t="s">
        <v>1279</v>
      </c>
      <c r="L1933" s="4">
        <v>0</v>
      </c>
      <c r="M1933" s="4" t="s">
        <v>4603</v>
      </c>
      <c r="N1933" s="11" t="s">
        <v>4597</v>
      </c>
      <c r="R1933" t="s">
        <v>4604</v>
      </c>
      <c r="T1933" t="s">
        <v>1296</v>
      </c>
    </row>
    <row r="1934" spans="1:20">
      <c r="A1934" t="s">
        <v>4596</v>
      </c>
      <c r="B1934" t="s">
        <v>1291</v>
      </c>
      <c r="C1934" t="s">
        <v>74</v>
      </c>
      <c r="D1934" s="39" t="s">
        <v>2126</v>
      </c>
      <c r="E1934" s="11">
        <f t="shared" si="122"/>
        <v>5</v>
      </c>
      <c r="F1934" s="4">
        <f t="shared" si="123"/>
        <v>2008</v>
      </c>
      <c r="G1934" t="s">
        <v>21</v>
      </c>
      <c r="H1934" s="4" t="s">
        <v>893</v>
      </c>
      <c r="I1934" s="4" t="str">
        <f t="shared" si="126"/>
        <v>k</v>
      </c>
      <c r="J1934" s="4">
        <v>33.5</v>
      </c>
      <c r="K1934" s="4" t="s">
        <v>575</v>
      </c>
      <c r="L1934" s="4">
        <v>0</v>
      </c>
      <c r="M1934" s="4" t="s">
        <v>4605</v>
      </c>
      <c r="N1934" s="11" t="s">
        <v>4597</v>
      </c>
      <c r="R1934" t="s">
        <v>4606</v>
      </c>
      <c r="T1934" t="s">
        <v>1296</v>
      </c>
    </row>
    <row r="1935" spans="1:20">
      <c r="A1935" t="s">
        <v>4596</v>
      </c>
      <c r="B1935" t="s">
        <v>1291</v>
      </c>
      <c r="C1935" t="s">
        <v>74</v>
      </c>
      <c r="D1935" s="39" t="s">
        <v>1663</v>
      </c>
      <c r="E1935" s="11">
        <f t="shared" si="122"/>
        <v>5</v>
      </c>
      <c r="F1935" s="4">
        <f t="shared" si="123"/>
        <v>2009</v>
      </c>
      <c r="G1935" t="s">
        <v>21</v>
      </c>
      <c r="H1935" s="4" t="s">
        <v>1038</v>
      </c>
      <c r="I1935" s="4" t="str">
        <f t="shared" si="126"/>
        <v>k</v>
      </c>
      <c r="J1935" s="4">
        <v>33.9</v>
      </c>
      <c r="K1935" s="4" t="s">
        <v>1246</v>
      </c>
      <c r="L1935" s="4">
        <v>0</v>
      </c>
      <c r="M1935" s="4" t="s">
        <v>2358</v>
      </c>
      <c r="N1935" s="11" t="s">
        <v>4597</v>
      </c>
      <c r="R1935" t="s">
        <v>1662</v>
      </c>
      <c r="T1935" t="s">
        <v>1296</v>
      </c>
    </row>
    <row r="1936" spans="1:20">
      <c r="A1936" t="s">
        <v>4596</v>
      </c>
      <c r="B1936" t="s">
        <v>1291</v>
      </c>
      <c r="C1936" t="s">
        <v>74</v>
      </c>
      <c r="D1936" s="39" t="s">
        <v>1556</v>
      </c>
      <c r="E1936" s="11">
        <f t="shared" si="122"/>
        <v>5</v>
      </c>
      <c r="F1936" s="4">
        <f t="shared" si="123"/>
        <v>2010</v>
      </c>
      <c r="G1936" t="s">
        <v>21</v>
      </c>
      <c r="H1936" s="4" t="s">
        <v>1046</v>
      </c>
      <c r="I1936" s="4" t="str">
        <f t="shared" si="126"/>
        <v>k</v>
      </c>
      <c r="J1936" s="4">
        <v>34.1</v>
      </c>
      <c r="K1936" s="4" t="s">
        <v>236</v>
      </c>
      <c r="L1936" s="4">
        <v>0</v>
      </c>
      <c r="M1936" s="4" t="s">
        <v>4607</v>
      </c>
      <c r="N1936" s="11" t="s">
        <v>4597</v>
      </c>
      <c r="R1936" t="s">
        <v>1834</v>
      </c>
      <c r="T1936" t="s">
        <v>1296</v>
      </c>
    </row>
    <row r="1937" spans="1:20">
      <c r="A1937" t="s">
        <v>4596</v>
      </c>
      <c r="B1937" t="s">
        <v>1291</v>
      </c>
      <c r="C1937" t="s">
        <v>74</v>
      </c>
      <c r="D1937" s="39" t="s">
        <v>1349</v>
      </c>
      <c r="E1937" s="11">
        <f t="shared" si="122"/>
        <v>5</v>
      </c>
      <c r="F1937" s="4">
        <f t="shared" si="123"/>
        <v>2016</v>
      </c>
      <c r="G1937" t="s">
        <v>21</v>
      </c>
      <c r="H1937" s="4" t="s">
        <v>1389</v>
      </c>
      <c r="I1937" s="4" t="str">
        <f t="shared" si="126"/>
        <v>k</v>
      </c>
      <c r="J1937" s="4">
        <v>35.5</v>
      </c>
      <c r="K1937" s="4" t="s">
        <v>640</v>
      </c>
      <c r="L1937" s="4">
        <v>0</v>
      </c>
      <c r="M1937" s="4" t="s">
        <v>4608</v>
      </c>
      <c r="N1937" s="11" t="s">
        <v>4597</v>
      </c>
      <c r="R1937" t="s">
        <v>4609</v>
      </c>
      <c r="T1937" t="s">
        <v>1296</v>
      </c>
    </row>
    <row r="1938" spans="1:20">
      <c r="A1938" t="s">
        <v>4596</v>
      </c>
      <c r="B1938" t="s">
        <v>1291</v>
      </c>
      <c r="C1938" t="s">
        <v>74</v>
      </c>
      <c r="D1938" s="39" t="s">
        <v>1992</v>
      </c>
      <c r="E1938" s="11">
        <f t="shared" si="122"/>
        <v>5</v>
      </c>
      <c r="F1938" s="4">
        <f t="shared" si="123"/>
        <v>2021</v>
      </c>
      <c r="G1938" t="s">
        <v>21</v>
      </c>
      <c r="H1938" s="4">
        <v>29.7</v>
      </c>
      <c r="I1938" s="4" t="str">
        <f t="shared" si="126"/>
        <v>k</v>
      </c>
      <c r="J1938" s="4">
        <v>37.5</v>
      </c>
      <c r="K1938" s="4" t="s">
        <v>62</v>
      </c>
      <c r="L1938" s="4">
        <v>0</v>
      </c>
      <c r="M1938" s="4" t="s">
        <v>2200</v>
      </c>
      <c r="N1938" s="11" t="s">
        <v>4597</v>
      </c>
      <c r="R1938" t="s">
        <v>4610</v>
      </c>
    </row>
    <row r="1939" spans="1:20">
      <c r="A1939" t="s">
        <v>4596</v>
      </c>
      <c r="B1939" s="4" t="s">
        <v>1291</v>
      </c>
      <c r="C1939" s="4" t="s">
        <v>74</v>
      </c>
      <c r="D1939" s="39" t="s">
        <v>1470</v>
      </c>
      <c r="E1939" s="11">
        <f t="shared" ref="E1939:E2002" si="127">MONTH(D1939)</f>
        <v>4</v>
      </c>
      <c r="F1939" s="4">
        <f t="shared" ref="F1939:F2002" si="128">YEAR(D1939)</f>
        <v>2026</v>
      </c>
      <c r="G1939" s="4" t="s">
        <v>21</v>
      </c>
      <c r="H1939" s="4">
        <v>34.6</v>
      </c>
      <c r="I1939" s="4" t="str">
        <f t="shared" si="126"/>
        <v>k</v>
      </c>
      <c r="J1939" s="4">
        <v>36.5</v>
      </c>
      <c r="K1939" s="4">
        <v>44.4</v>
      </c>
      <c r="L1939" s="4">
        <v>0</v>
      </c>
      <c r="M1939" s="4">
        <v>1670</v>
      </c>
      <c r="N1939" s="11" t="s">
        <v>4597</v>
      </c>
      <c r="R1939" s="4" t="s">
        <v>1471</v>
      </c>
    </row>
    <row r="1940" spans="1:20">
      <c r="A1940" t="s">
        <v>4611</v>
      </c>
      <c r="B1940" t="s">
        <v>1291</v>
      </c>
      <c r="C1940" t="s">
        <v>20</v>
      </c>
      <c r="D1940" s="39" t="s">
        <v>1372</v>
      </c>
      <c r="E1940" s="11">
        <f t="shared" si="127"/>
        <v>3</v>
      </c>
      <c r="F1940" s="4">
        <f t="shared" si="128"/>
        <v>1990</v>
      </c>
      <c r="G1940" t="s">
        <v>21</v>
      </c>
      <c r="H1940" s="4">
        <v>12.5</v>
      </c>
      <c r="I1940" s="4" t="s">
        <v>35</v>
      </c>
      <c r="J1940" s="4">
        <v>26.04</v>
      </c>
      <c r="K1940" s="4" t="s">
        <v>3079</v>
      </c>
      <c r="L1940" s="4">
        <v>0</v>
      </c>
      <c r="M1940" s="4" t="s">
        <v>1765</v>
      </c>
      <c r="N1940" s="11" t="s">
        <v>4612</v>
      </c>
      <c r="R1940" t="s">
        <v>2001</v>
      </c>
      <c r="T1940" t="s">
        <v>1296</v>
      </c>
    </row>
    <row r="1941" spans="1:20">
      <c r="A1941" t="s">
        <v>4611</v>
      </c>
      <c r="B1941" t="s">
        <v>1291</v>
      </c>
      <c r="C1941" t="s">
        <v>74</v>
      </c>
      <c r="D1941" s="39" t="s">
        <v>2309</v>
      </c>
      <c r="E1941" s="11">
        <f t="shared" si="127"/>
        <v>3</v>
      </c>
      <c r="F1941" s="4">
        <f t="shared" si="128"/>
        <v>1992</v>
      </c>
      <c r="G1941" t="s">
        <v>21</v>
      </c>
      <c r="H1941" s="4">
        <v>14.5</v>
      </c>
      <c r="I1941" s="4" t="s">
        <v>35</v>
      </c>
      <c r="J1941" s="4">
        <v>29.21</v>
      </c>
      <c r="K1941" s="4" t="s">
        <v>3561</v>
      </c>
      <c r="L1941" s="4">
        <v>0</v>
      </c>
      <c r="M1941" s="4" t="s">
        <v>1394</v>
      </c>
      <c r="N1941" s="11" t="s">
        <v>4612</v>
      </c>
      <c r="T1941" t="s">
        <v>1296</v>
      </c>
    </row>
    <row r="1942" spans="1:20">
      <c r="A1942" t="s">
        <v>4611</v>
      </c>
      <c r="B1942" t="s">
        <v>1291</v>
      </c>
      <c r="C1942" t="s">
        <v>74</v>
      </c>
      <c r="D1942" s="39" t="s">
        <v>1620</v>
      </c>
      <c r="E1942" s="11">
        <f t="shared" si="127"/>
        <v>3</v>
      </c>
      <c r="F1942" s="4">
        <f t="shared" si="128"/>
        <v>1994</v>
      </c>
      <c r="G1942" t="s">
        <v>21</v>
      </c>
      <c r="H1942" s="4">
        <v>16.5</v>
      </c>
      <c r="I1942" s="4" t="s">
        <v>35</v>
      </c>
      <c r="J1942" s="4">
        <v>31.8</v>
      </c>
      <c r="K1942" s="4" t="s">
        <v>163</v>
      </c>
      <c r="L1942" s="4">
        <v>0</v>
      </c>
      <c r="M1942" s="4" t="s">
        <v>3027</v>
      </c>
      <c r="N1942" s="11" t="s">
        <v>4612</v>
      </c>
      <c r="T1942" t="s">
        <v>1296</v>
      </c>
    </row>
    <row r="1943" spans="1:20">
      <c r="A1943" t="s">
        <v>4611</v>
      </c>
      <c r="B1943" t="s">
        <v>1291</v>
      </c>
      <c r="C1943" t="s">
        <v>74</v>
      </c>
      <c r="D1943" s="39" t="s">
        <v>1524</v>
      </c>
      <c r="E1943" s="11">
        <f t="shared" si="127"/>
        <v>3</v>
      </c>
      <c r="F1943" s="4">
        <f t="shared" si="128"/>
        <v>1995</v>
      </c>
      <c r="G1943" t="s">
        <v>21</v>
      </c>
      <c r="H1943" s="4">
        <v>17.5</v>
      </c>
      <c r="I1943" s="4" t="s">
        <v>35</v>
      </c>
      <c r="J1943" s="4">
        <v>33.5</v>
      </c>
      <c r="K1943" s="4" t="s">
        <v>341</v>
      </c>
      <c r="L1943" s="4">
        <v>0</v>
      </c>
      <c r="M1943" s="4" t="s">
        <v>4613</v>
      </c>
      <c r="N1943" s="11" t="s">
        <v>4612</v>
      </c>
      <c r="R1943" t="s">
        <v>4614</v>
      </c>
      <c r="T1943" t="s">
        <v>1296</v>
      </c>
    </row>
    <row r="1944" spans="1:20">
      <c r="A1944" t="s">
        <v>4611</v>
      </c>
      <c r="B1944" t="s">
        <v>1291</v>
      </c>
      <c r="C1944" t="s">
        <v>74</v>
      </c>
      <c r="D1944" s="39" t="s">
        <v>1320</v>
      </c>
      <c r="E1944" s="11">
        <f t="shared" si="127"/>
        <v>3</v>
      </c>
      <c r="F1944" s="4">
        <f t="shared" si="128"/>
        <v>1996</v>
      </c>
      <c r="G1944" t="s">
        <v>21</v>
      </c>
      <c r="H1944" s="4">
        <v>18.5</v>
      </c>
      <c r="I1944" s="4" t="s">
        <v>35</v>
      </c>
      <c r="J1944" s="4">
        <v>34.5</v>
      </c>
      <c r="K1944" s="4" t="s">
        <v>572</v>
      </c>
      <c r="L1944" s="4">
        <v>0</v>
      </c>
      <c r="M1944" s="4" t="s">
        <v>3689</v>
      </c>
      <c r="N1944" s="11" t="s">
        <v>4612</v>
      </c>
      <c r="R1944" t="s">
        <v>4615</v>
      </c>
      <c r="T1944" t="s">
        <v>1296</v>
      </c>
    </row>
    <row r="1945" spans="1:20">
      <c r="A1945" t="s">
        <v>4611</v>
      </c>
      <c r="B1945" t="s">
        <v>1291</v>
      </c>
      <c r="C1945" t="s">
        <v>74</v>
      </c>
      <c r="D1945" s="39" t="s">
        <v>1527</v>
      </c>
      <c r="E1945" s="11">
        <f t="shared" si="127"/>
        <v>3</v>
      </c>
      <c r="F1945" s="4">
        <f t="shared" si="128"/>
        <v>1998</v>
      </c>
      <c r="G1945" t="s">
        <v>21</v>
      </c>
      <c r="H1945" s="4">
        <v>20.5</v>
      </c>
      <c r="I1945" s="4" t="s">
        <v>35</v>
      </c>
      <c r="J1945" s="4">
        <v>35.700000000000003</v>
      </c>
      <c r="K1945" s="4" t="s">
        <v>823</v>
      </c>
      <c r="L1945" s="4">
        <v>0</v>
      </c>
      <c r="M1945" s="4" t="s">
        <v>4616</v>
      </c>
      <c r="N1945" s="11" t="s">
        <v>4612</v>
      </c>
      <c r="R1945" t="s">
        <v>439</v>
      </c>
      <c r="T1945" t="s">
        <v>1296</v>
      </c>
    </row>
    <row r="1946" spans="1:20">
      <c r="A1946" t="s">
        <v>4611</v>
      </c>
      <c r="B1946" t="s">
        <v>1291</v>
      </c>
      <c r="C1946" t="s">
        <v>74</v>
      </c>
      <c r="D1946" s="39" t="s">
        <v>1647</v>
      </c>
      <c r="E1946" s="11">
        <f t="shared" si="127"/>
        <v>3</v>
      </c>
      <c r="F1946" s="4">
        <f t="shared" si="128"/>
        <v>2000</v>
      </c>
      <c r="G1946" t="s">
        <v>21</v>
      </c>
      <c r="H1946" s="4">
        <v>22.5</v>
      </c>
      <c r="I1946" s="4" t="s">
        <v>35</v>
      </c>
      <c r="J1946" s="4">
        <v>37.5</v>
      </c>
      <c r="K1946" s="4" t="s">
        <v>1023</v>
      </c>
      <c r="L1946" s="4">
        <v>0</v>
      </c>
      <c r="M1946" s="4" t="s">
        <v>4617</v>
      </c>
      <c r="N1946" s="11" t="s">
        <v>4612</v>
      </c>
      <c r="R1946" t="s">
        <v>585</v>
      </c>
      <c r="T1946" t="s">
        <v>1296</v>
      </c>
    </row>
    <row r="1947" spans="1:20">
      <c r="A1947" t="s">
        <v>4611</v>
      </c>
      <c r="B1947" t="s">
        <v>1291</v>
      </c>
      <c r="C1947" t="s">
        <v>74</v>
      </c>
      <c r="D1947" s="39" t="s">
        <v>1418</v>
      </c>
      <c r="E1947" s="11">
        <f t="shared" si="127"/>
        <v>5</v>
      </c>
      <c r="F1947" s="4">
        <f t="shared" si="128"/>
        <v>2001</v>
      </c>
      <c r="G1947" t="s">
        <v>21</v>
      </c>
      <c r="H1947" s="4">
        <v>23.7</v>
      </c>
      <c r="I1947" s="4" t="s">
        <v>35</v>
      </c>
      <c r="J1947" s="4">
        <v>36.200000000000003</v>
      </c>
      <c r="K1947" s="4" t="s">
        <v>888</v>
      </c>
      <c r="L1947" s="4">
        <v>0</v>
      </c>
      <c r="M1947" s="4" t="s">
        <v>4180</v>
      </c>
      <c r="N1947" s="11" t="s">
        <v>4612</v>
      </c>
      <c r="R1947" t="s">
        <v>1717</v>
      </c>
      <c r="T1947" t="s">
        <v>1296</v>
      </c>
    </row>
    <row r="1948" spans="1:20">
      <c r="A1948" t="s">
        <v>4611</v>
      </c>
      <c r="B1948" t="s">
        <v>1291</v>
      </c>
      <c r="C1948" t="s">
        <v>74</v>
      </c>
      <c r="D1948" s="39" t="s">
        <v>1729</v>
      </c>
      <c r="E1948" s="11">
        <f t="shared" si="127"/>
        <v>6</v>
      </c>
      <c r="F1948" s="4">
        <f t="shared" si="128"/>
        <v>2001</v>
      </c>
      <c r="G1948" t="s">
        <v>21</v>
      </c>
      <c r="H1948" s="4">
        <v>23.8</v>
      </c>
      <c r="I1948" s="4" t="s">
        <v>35</v>
      </c>
      <c r="J1948" s="4">
        <v>38.9</v>
      </c>
      <c r="K1948" s="4" t="s">
        <v>1579</v>
      </c>
      <c r="L1948" s="4">
        <v>0</v>
      </c>
      <c r="N1948" s="11" t="s">
        <v>4612</v>
      </c>
      <c r="R1948" t="s">
        <v>1846</v>
      </c>
      <c r="T1948" t="s">
        <v>1296</v>
      </c>
    </row>
    <row r="1949" spans="1:20">
      <c r="A1949" t="s">
        <v>4611</v>
      </c>
      <c r="B1949" t="s">
        <v>1291</v>
      </c>
      <c r="C1949" t="s">
        <v>74</v>
      </c>
      <c r="D1949" s="39" t="s">
        <v>1845</v>
      </c>
      <c r="E1949" s="11">
        <f t="shared" si="127"/>
        <v>6</v>
      </c>
      <c r="F1949" s="4">
        <f t="shared" si="128"/>
        <v>2001</v>
      </c>
      <c r="G1949" t="s">
        <v>21</v>
      </c>
      <c r="H1949" s="4">
        <v>23.8</v>
      </c>
      <c r="I1949" s="4" t="s">
        <v>35</v>
      </c>
      <c r="J1949" s="4">
        <v>38.9</v>
      </c>
      <c r="L1949" s="4">
        <v>0</v>
      </c>
      <c r="N1949" s="11" t="s">
        <v>4612</v>
      </c>
      <c r="R1949" t="s">
        <v>4618</v>
      </c>
      <c r="T1949" t="s">
        <v>1296</v>
      </c>
    </row>
    <row r="1950" spans="1:20">
      <c r="A1950" t="s">
        <v>4611</v>
      </c>
      <c r="B1950" t="s">
        <v>1291</v>
      </c>
      <c r="C1950" t="s">
        <v>74</v>
      </c>
      <c r="D1950" s="39" t="s">
        <v>1302</v>
      </c>
      <c r="E1950" s="11">
        <f t="shared" si="127"/>
        <v>5</v>
      </c>
      <c r="F1950" s="4">
        <f t="shared" si="128"/>
        <v>2002</v>
      </c>
      <c r="G1950" t="s">
        <v>21</v>
      </c>
      <c r="H1950" s="4">
        <v>24.7</v>
      </c>
      <c r="I1950" s="4" t="s">
        <v>35</v>
      </c>
      <c r="J1950" s="4">
        <v>38</v>
      </c>
      <c r="K1950" s="4" t="s">
        <v>978</v>
      </c>
      <c r="L1950" s="4">
        <v>0</v>
      </c>
      <c r="M1950" s="4" t="s">
        <v>3484</v>
      </c>
      <c r="N1950" s="11" t="s">
        <v>4612</v>
      </c>
      <c r="R1950" t="s">
        <v>4619</v>
      </c>
      <c r="T1950" t="s">
        <v>1296</v>
      </c>
    </row>
    <row r="1951" spans="1:20">
      <c r="A1951" t="s">
        <v>4611</v>
      </c>
      <c r="B1951" t="s">
        <v>1291</v>
      </c>
      <c r="C1951" t="s">
        <v>74</v>
      </c>
      <c r="D1951" s="39" t="s">
        <v>1422</v>
      </c>
      <c r="E1951" s="11">
        <f t="shared" si="127"/>
        <v>5</v>
      </c>
      <c r="F1951" s="4">
        <f t="shared" si="128"/>
        <v>2002</v>
      </c>
      <c r="G1951" t="s">
        <v>21</v>
      </c>
      <c r="H1951" s="4">
        <v>24.7</v>
      </c>
      <c r="I1951" s="4" t="s">
        <v>35</v>
      </c>
      <c r="L1951" s="4">
        <v>0</v>
      </c>
      <c r="N1951" s="11" t="s">
        <v>4612</v>
      </c>
      <c r="R1951" t="s">
        <v>4620</v>
      </c>
      <c r="T1951" t="s">
        <v>1296</v>
      </c>
    </row>
    <row r="1952" spans="1:20">
      <c r="A1952" t="s">
        <v>4611</v>
      </c>
      <c r="B1952" t="s">
        <v>1291</v>
      </c>
      <c r="C1952" t="s">
        <v>74</v>
      </c>
      <c r="D1952" s="39" t="s">
        <v>3939</v>
      </c>
      <c r="E1952" s="11">
        <f t="shared" si="127"/>
        <v>6</v>
      </c>
      <c r="F1952" s="4">
        <f t="shared" si="128"/>
        <v>2002</v>
      </c>
      <c r="G1952" t="s">
        <v>21</v>
      </c>
      <c r="H1952" s="4">
        <v>24.8</v>
      </c>
      <c r="I1952" s="4" t="s">
        <v>35</v>
      </c>
      <c r="J1952" s="4">
        <v>38</v>
      </c>
      <c r="L1952" s="4">
        <v>0</v>
      </c>
      <c r="N1952" s="11" t="s">
        <v>4612</v>
      </c>
      <c r="R1952" t="s">
        <v>4621</v>
      </c>
      <c r="T1952" t="s">
        <v>1296</v>
      </c>
    </row>
    <row r="1953" spans="1:20">
      <c r="A1953" t="s">
        <v>4611</v>
      </c>
      <c r="B1953" t="s">
        <v>1291</v>
      </c>
      <c r="C1953" t="s">
        <v>74</v>
      </c>
      <c r="D1953" s="39" t="s">
        <v>34</v>
      </c>
      <c r="E1953" s="11">
        <f t="shared" si="127"/>
        <v>5</v>
      </c>
      <c r="F1953" s="4">
        <f t="shared" si="128"/>
        <v>2003</v>
      </c>
      <c r="G1953" t="s">
        <v>21</v>
      </c>
      <c r="H1953" s="4">
        <v>25.7</v>
      </c>
      <c r="I1953" s="4" t="s">
        <v>35</v>
      </c>
      <c r="J1953" s="4">
        <v>38.200000000000003</v>
      </c>
      <c r="K1953" s="4" t="s">
        <v>3613</v>
      </c>
      <c r="L1953" s="4">
        <v>0</v>
      </c>
      <c r="M1953" s="4" t="s">
        <v>4622</v>
      </c>
      <c r="N1953" s="11" t="s">
        <v>4612</v>
      </c>
      <c r="R1953" t="s">
        <v>1334</v>
      </c>
      <c r="T1953" t="s">
        <v>1296</v>
      </c>
    </row>
    <row r="1954" spans="1:20">
      <c r="A1954" t="s">
        <v>4611</v>
      </c>
      <c r="B1954" t="s">
        <v>1291</v>
      </c>
      <c r="C1954" t="s">
        <v>74</v>
      </c>
      <c r="D1954" s="39" t="s">
        <v>1335</v>
      </c>
      <c r="E1954" s="11">
        <f t="shared" si="127"/>
        <v>5</v>
      </c>
      <c r="F1954" s="4">
        <f t="shared" si="128"/>
        <v>2004</v>
      </c>
      <c r="G1954" t="s">
        <v>21</v>
      </c>
      <c r="H1954" s="4">
        <v>26.7</v>
      </c>
      <c r="I1954" s="4" t="s">
        <v>35</v>
      </c>
      <c r="J1954" s="4">
        <v>39</v>
      </c>
      <c r="K1954" s="4" t="s">
        <v>3613</v>
      </c>
      <c r="L1954" s="4">
        <v>0</v>
      </c>
      <c r="M1954" s="4" t="s">
        <v>3583</v>
      </c>
      <c r="N1954" s="11" t="s">
        <v>4612</v>
      </c>
      <c r="R1954" t="s">
        <v>1309</v>
      </c>
      <c r="T1954" t="s">
        <v>1296</v>
      </c>
    </row>
    <row r="1955" spans="1:20">
      <c r="A1955" t="s">
        <v>4623</v>
      </c>
      <c r="B1955" t="s">
        <v>1291</v>
      </c>
      <c r="C1955" t="s">
        <v>20</v>
      </c>
      <c r="D1955" s="39" t="s">
        <v>1708</v>
      </c>
      <c r="E1955" s="11">
        <f t="shared" si="127"/>
        <v>3</v>
      </c>
      <c r="F1955" s="4">
        <f t="shared" si="128"/>
        <v>1994</v>
      </c>
      <c r="G1955" t="s">
        <v>25</v>
      </c>
      <c r="H1955" s="4">
        <v>10.5</v>
      </c>
      <c r="I1955" s="4" t="s">
        <v>35</v>
      </c>
      <c r="J1955" s="4">
        <v>27</v>
      </c>
      <c r="K1955" s="4" t="s">
        <v>456</v>
      </c>
      <c r="L1955" s="4">
        <v>0</v>
      </c>
      <c r="M1955" s="4" t="s">
        <v>1790</v>
      </c>
      <c r="N1955" s="11" t="s">
        <v>4624</v>
      </c>
      <c r="R1955" t="s">
        <v>1931</v>
      </c>
      <c r="T1955" t="s">
        <v>1296</v>
      </c>
    </row>
    <row r="1956" spans="1:20">
      <c r="A1956" t="s">
        <v>4623</v>
      </c>
      <c r="B1956" t="s">
        <v>1291</v>
      </c>
      <c r="C1956" t="s">
        <v>74</v>
      </c>
      <c r="D1956" s="39" t="s">
        <v>1316</v>
      </c>
      <c r="E1956" s="11">
        <f t="shared" si="127"/>
        <v>3</v>
      </c>
      <c r="F1956" s="4">
        <f t="shared" si="128"/>
        <v>1995</v>
      </c>
      <c r="G1956" t="s">
        <v>25</v>
      </c>
      <c r="H1956" s="4">
        <v>11.5</v>
      </c>
      <c r="I1956" s="4" t="s">
        <v>35</v>
      </c>
      <c r="J1956" s="4">
        <v>27.5</v>
      </c>
      <c r="K1956" s="4" t="s">
        <v>40</v>
      </c>
      <c r="L1956" s="4">
        <v>0</v>
      </c>
      <c r="M1956" s="4" t="s">
        <v>2886</v>
      </c>
      <c r="N1956" s="11" t="s">
        <v>4624</v>
      </c>
      <c r="T1956" t="s">
        <v>1296</v>
      </c>
    </row>
    <row r="1957" spans="1:20">
      <c r="A1957" t="s">
        <v>4623</v>
      </c>
      <c r="B1957" t="s">
        <v>1291</v>
      </c>
      <c r="C1957" t="s">
        <v>74</v>
      </c>
      <c r="D1957" s="39" t="s">
        <v>1416</v>
      </c>
      <c r="E1957" s="11">
        <f t="shared" si="127"/>
        <v>3</v>
      </c>
      <c r="F1957" s="4">
        <f t="shared" si="128"/>
        <v>1996</v>
      </c>
      <c r="G1957" t="s">
        <v>25</v>
      </c>
      <c r="H1957" s="4">
        <v>12.5</v>
      </c>
      <c r="I1957" s="4" t="s">
        <v>35</v>
      </c>
      <c r="J1957" s="4">
        <v>31</v>
      </c>
      <c r="K1957" s="4" t="s">
        <v>426</v>
      </c>
      <c r="L1957" s="4">
        <v>0</v>
      </c>
      <c r="M1957" s="4" t="s">
        <v>2361</v>
      </c>
      <c r="N1957" s="11" t="s">
        <v>4624</v>
      </c>
      <c r="R1957" t="s">
        <v>422</v>
      </c>
      <c r="T1957" t="s">
        <v>1296</v>
      </c>
    </row>
    <row r="1958" spans="1:20">
      <c r="A1958" t="s">
        <v>4623</v>
      </c>
      <c r="B1958" t="s">
        <v>1291</v>
      </c>
      <c r="C1958" t="s">
        <v>74</v>
      </c>
      <c r="D1958" s="39" t="s">
        <v>1527</v>
      </c>
      <c r="E1958" s="11">
        <f t="shared" si="127"/>
        <v>3</v>
      </c>
      <c r="F1958" s="4">
        <f t="shared" si="128"/>
        <v>1998</v>
      </c>
      <c r="G1958" t="s">
        <v>25</v>
      </c>
      <c r="H1958" s="4">
        <v>14.5</v>
      </c>
      <c r="I1958" s="4" t="s">
        <v>35</v>
      </c>
      <c r="J1958" s="4">
        <v>35.5</v>
      </c>
      <c r="K1958" s="4" t="s">
        <v>888</v>
      </c>
      <c r="L1958" s="4">
        <v>0</v>
      </c>
      <c r="M1958" s="4" t="s">
        <v>2303</v>
      </c>
      <c r="N1958" s="11" t="s">
        <v>4624</v>
      </c>
      <c r="R1958" t="s">
        <v>4625</v>
      </c>
      <c r="T1958" t="s">
        <v>1296</v>
      </c>
    </row>
    <row r="1959" spans="1:20">
      <c r="A1959" t="s">
        <v>4623</v>
      </c>
      <c r="B1959" t="s">
        <v>1291</v>
      </c>
      <c r="C1959" t="s">
        <v>74</v>
      </c>
      <c r="D1959" s="39" t="s">
        <v>1647</v>
      </c>
      <c r="E1959" s="11">
        <f t="shared" si="127"/>
        <v>3</v>
      </c>
      <c r="F1959" s="4">
        <f t="shared" si="128"/>
        <v>2000</v>
      </c>
      <c r="G1959" t="s">
        <v>25</v>
      </c>
      <c r="H1959" s="4">
        <v>16.5</v>
      </c>
      <c r="I1959" s="4" t="s">
        <v>35</v>
      </c>
      <c r="J1959" s="4">
        <v>40.200000000000003</v>
      </c>
      <c r="K1959" s="4" t="s">
        <v>560</v>
      </c>
      <c r="L1959" s="4">
        <v>0</v>
      </c>
      <c r="M1959" s="4" t="s">
        <v>4626</v>
      </c>
      <c r="N1959" s="11" t="s">
        <v>4624</v>
      </c>
      <c r="R1959" t="s">
        <v>439</v>
      </c>
      <c r="T1959" t="s">
        <v>1296</v>
      </c>
    </row>
    <row r="1960" spans="1:20">
      <c r="A1960" t="s">
        <v>4623</v>
      </c>
      <c r="B1960" t="s">
        <v>1291</v>
      </c>
      <c r="C1960" t="s">
        <v>74</v>
      </c>
      <c r="D1960" s="39" t="s">
        <v>1302</v>
      </c>
      <c r="E1960" s="11">
        <f t="shared" si="127"/>
        <v>5</v>
      </c>
      <c r="F1960" s="4">
        <f t="shared" si="128"/>
        <v>2002</v>
      </c>
      <c r="G1960" t="s">
        <v>25</v>
      </c>
      <c r="H1960" s="4">
        <v>18.7</v>
      </c>
      <c r="I1960" s="4" t="s">
        <v>35</v>
      </c>
      <c r="J1960" s="4">
        <v>44</v>
      </c>
      <c r="K1960" s="4" t="s">
        <v>4627</v>
      </c>
      <c r="L1960" s="4">
        <v>0</v>
      </c>
      <c r="M1960" s="4" t="s">
        <v>2014</v>
      </c>
      <c r="N1960" s="11" t="s">
        <v>4624</v>
      </c>
      <c r="R1960" t="s">
        <v>1630</v>
      </c>
      <c r="T1960" t="s">
        <v>1296</v>
      </c>
    </row>
    <row r="1961" spans="1:20">
      <c r="A1961" t="s">
        <v>4628</v>
      </c>
      <c r="B1961" t="s">
        <v>1291</v>
      </c>
      <c r="C1961" t="s">
        <v>20</v>
      </c>
      <c r="D1961" s="39" t="s">
        <v>1845</v>
      </c>
      <c r="E1961" s="11">
        <f t="shared" si="127"/>
        <v>6</v>
      </c>
      <c r="F1961" s="4">
        <f t="shared" si="128"/>
        <v>2001</v>
      </c>
      <c r="G1961" t="s">
        <v>21</v>
      </c>
      <c r="H1961" s="4">
        <v>10.8</v>
      </c>
      <c r="I1961" s="4" t="str">
        <f t="shared" ref="I1961:I1995" si="129">IF(ISBLANK(H1961), "", "k")</f>
        <v>k</v>
      </c>
      <c r="J1961" s="4">
        <v>26</v>
      </c>
      <c r="K1961" s="4" t="s">
        <v>441</v>
      </c>
      <c r="L1961" s="4">
        <v>0</v>
      </c>
      <c r="N1961" s="11" t="s">
        <v>4629</v>
      </c>
      <c r="O1961" t="s">
        <v>4630</v>
      </c>
      <c r="R1961" t="s">
        <v>4631</v>
      </c>
      <c r="T1961" t="s">
        <v>1296</v>
      </c>
    </row>
    <row r="1962" spans="1:20">
      <c r="A1962" t="s">
        <v>4628</v>
      </c>
      <c r="B1962" t="s">
        <v>1291</v>
      </c>
      <c r="C1962" t="s">
        <v>74</v>
      </c>
      <c r="D1962" s="39" t="s">
        <v>1749</v>
      </c>
      <c r="E1962" s="11">
        <f t="shared" si="127"/>
        <v>5</v>
      </c>
      <c r="F1962" s="4">
        <f t="shared" si="128"/>
        <v>2002</v>
      </c>
      <c r="G1962" t="s">
        <v>21</v>
      </c>
      <c r="H1962" s="4">
        <v>11.7</v>
      </c>
      <c r="I1962" s="4" t="str">
        <f t="shared" si="129"/>
        <v>k</v>
      </c>
      <c r="J1962" s="4">
        <v>26</v>
      </c>
      <c r="K1962" s="4" t="s">
        <v>958</v>
      </c>
      <c r="L1962" s="4">
        <v>0</v>
      </c>
      <c r="M1962" s="4" t="s">
        <v>1430</v>
      </c>
      <c r="N1962" s="11" t="s">
        <v>4629</v>
      </c>
      <c r="O1962" t="s">
        <v>4630</v>
      </c>
      <c r="R1962" t="s">
        <v>4632</v>
      </c>
      <c r="T1962" t="s">
        <v>1296</v>
      </c>
    </row>
    <row r="1963" spans="1:20">
      <c r="A1963" t="s">
        <v>4628</v>
      </c>
      <c r="B1963" t="s">
        <v>1291</v>
      </c>
      <c r="C1963" t="s">
        <v>74</v>
      </c>
      <c r="D1963" s="39" t="s">
        <v>2194</v>
      </c>
      <c r="E1963" s="11">
        <f t="shared" si="127"/>
        <v>5</v>
      </c>
      <c r="F1963" s="4">
        <f t="shared" si="128"/>
        <v>2005</v>
      </c>
      <c r="G1963" t="s">
        <v>21</v>
      </c>
      <c r="H1963" s="4">
        <v>14.7</v>
      </c>
      <c r="I1963" s="4" t="str">
        <f t="shared" si="129"/>
        <v>k</v>
      </c>
      <c r="J1963" s="4">
        <v>26.8</v>
      </c>
      <c r="K1963" s="4" t="s">
        <v>479</v>
      </c>
      <c r="L1963" s="4">
        <v>0</v>
      </c>
      <c r="M1963" s="4" t="s">
        <v>4633</v>
      </c>
      <c r="N1963" s="11" t="s">
        <v>4629</v>
      </c>
      <c r="O1963" t="s">
        <v>4630</v>
      </c>
      <c r="R1963" t="s">
        <v>4634</v>
      </c>
      <c r="T1963" t="s">
        <v>1296</v>
      </c>
    </row>
    <row r="1964" spans="1:20">
      <c r="A1964" t="s">
        <v>4628</v>
      </c>
      <c r="B1964" t="s">
        <v>1291</v>
      </c>
      <c r="C1964" t="s">
        <v>74</v>
      </c>
      <c r="D1964" s="39" t="s">
        <v>2199</v>
      </c>
      <c r="E1964" s="11">
        <f t="shared" si="127"/>
        <v>5</v>
      </c>
      <c r="F1964" s="4">
        <f t="shared" si="128"/>
        <v>2011</v>
      </c>
      <c r="G1964" t="s">
        <v>21</v>
      </c>
      <c r="H1964" s="4">
        <v>20.7</v>
      </c>
      <c r="I1964" s="4" t="str">
        <f t="shared" si="129"/>
        <v>k</v>
      </c>
      <c r="J1964" s="4">
        <v>28</v>
      </c>
      <c r="K1964" s="4" t="s">
        <v>1061</v>
      </c>
      <c r="L1964" s="4">
        <v>0</v>
      </c>
      <c r="M1964" s="4" t="s">
        <v>1468</v>
      </c>
      <c r="N1964" s="11" t="s">
        <v>4629</v>
      </c>
      <c r="O1964" t="s">
        <v>4630</v>
      </c>
      <c r="R1964" t="s">
        <v>4635</v>
      </c>
      <c r="T1964" t="s">
        <v>1296</v>
      </c>
    </row>
    <row r="1965" spans="1:20">
      <c r="A1965" t="s">
        <v>4636</v>
      </c>
      <c r="B1965" t="s">
        <v>1291</v>
      </c>
      <c r="C1965" t="s">
        <v>20</v>
      </c>
      <c r="D1965" s="39" t="s">
        <v>1372</v>
      </c>
      <c r="E1965" s="11">
        <f t="shared" si="127"/>
        <v>3</v>
      </c>
      <c r="F1965" s="4">
        <f t="shared" si="128"/>
        <v>1990</v>
      </c>
      <c r="G1965" t="s">
        <v>21</v>
      </c>
      <c r="H1965" s="4" t="s">
        <v>149</v>
      </c>
      <c r="I1965" s="4" t="str">
        <f t="shared" si="129"/>
        <v>k</v>
      </c>
      <c r="J1965" s="4">
        <v>18.420000000000002</v>
      </c>
      <c r="K1965" s="4" t="s">
        <v>3046</v>
      </c>
      <c r="L1965" s="4">
        <v>0</v>
      </c>
      <c r="M1965" s="4" t="s">
        <v>4637</v>
      </c>
      <c r="N1965" s="11" t="s">
        <v>4638</v>
      </c>
      <c r="T1965" t="s">
        <v>1296</v>
      </c>
    </row>
    <row r="1966" spans="1:20">
      <c r="A1966" t="s">
        <v>4636</v>
      </c>
      <c r="B1966" t="s">
        <v>1291</v>
      </c>
      <c r="C1966" t="s">
        <v>74</v>
      </c>
      <c r="D1966" s="39" t="s">
        <v>2401</v>
      </c>
      <c r="E1966" s="11">
        <f t="shared" si="127"/>
        <v>3</v>
      </c>
      <c r="F1966" s="4">
        <f t="shared" si="128"/>
        <v>1992</v>
      </c>
      <c r="G1966" t="s">
        <v>21</v>
      </c>
      <c r="H1966" s="4" t="s">
        <v>1610</v>
      </c>
      <c r="I1966" s="4" t="str">
        <f t="shared" si="129"/>
        <v>k</v>
      </c>
      <c r="J1966" s="4">
        <v>21.27</v>
      </c>
      <c r="K1966" s="4" t="s">
        <v>4639</v>
      </c>
      <c r="L1966" s="4">
        <v>0</v>
      </c>
      <c r="M1966" s="4" t="s">
        <v>3831</v>
      </c>
      <c r="N1966" s="11" t="s">
        <v>4638</v>
      </c>
      <c r="T1966" t="s">
        <v>1296</v>
      </c>
    </row>
    <row r="1967" spans="1:20">
      <c r="A1967" t="s">
        <v>4636</v>
      </c>
      <c r="B1967" t="s">
        <v>1291</v>
      </c>
      <c r="C1967" t="s">
        <v>74</v>
      </c>
      <c r="D1967" s="39" t="s">
        <v>1620</v>
      </c>
      <c r="E1967" s="11">
        <f t="shared" si="127"/>
        <v>3</v>
      </c>
      <c r="F1967" s="4">
        <f t="shared" si="128"/>
        <v>1994</v>
      </c>
      <c r="G1967" t="s">
        <v>21</v>
      </c>
      <c r="H1967" s="4" t="s">
        <v>126</v>
      </c>
      <c r="I1967" s="4" t="str">
        <f t="shared" si="129"/>
        <v>k</v>
      </c>
      <c r="J1967" s="4">
        <v>23.7</v>
      </c>
      <c r="K1967" s="4" t="s">
        <v>924</v>
      </c>
      <c r="L1967" s="4">
        <v>0</v>
      </c>
      <c r="M1967" s="4" t="s">
        <v>3788</v>
      </c>
      <c r="N1967" s="11" t="s">
        <v>4638</v>
      </c>
      <c r="T1967" t="s">
        <v>1296</v>
      </c>
    </row>
    <row r="1968" spans="1:20">
      <c r="A1968" t="s">
        <v>4636</v>
      </c>
      <c r="B1968" t="s">
        <v>1291</v>
      </c>
      <c r="C1968" t="s">
        <v>74</v>
      </c>
      <c r="D1968" s="39" t="s">
        <v>1320</v>
      </c>
      <c r="E1968" s="11">
        <f t="shared" si="127"/>
        <v>3</v>
      </c>
      <c r="F1968" s="4">
        <f t="shared" si="128"/>
        <v>1996</v>
      </c>
      <c r="G1968" t="s">
        <v>21</v>
      </c>
      <c r="H1968" s="4" t="s">
        <v>1376</v>
      </c>
      <c r="I1968" s="4" t="str">
        <f t="shared" si="129"/>
        <v>k</v>
      </c>
      <c r="J1968" s="4">
        <v>27.1</v>
      </c>
      <c r="K1968" s="4" t="s">
        <v>958</v>
      </c>
      <c r="L1968" s="4">
        <v>0</v>
      </c>
      <c r="M1968" s="4" t="s">
        <v>1778</v>
      </c>
      <c r="N1968" s="11" t="s">
        <v>4638</v>
      </c>
      <c r="R1968" t="s">
        <v>585</v>
      </c>
      <c r="T1968" t="s">
        <v>1296</v>
      </c>
    </row>
    <row r="1969" spans="1:20">
      <c r="A1969" t="s">
        <v>4636</v>
      </c>
      <c r="B1969" t="s">
        <v>1291</v>
      </c>
      <c r="C1969" t="s">
        <v>74</v>
      </c>
      <c r="D1969" s="39" t="s">
        <v>1322</v>
      </c>
      <c r="E1969" s="11">
        <f t="shared" si="127"/>
        <v>3</v>
      </c>
      <c r="F1969" s="4">
        <f t="shared" si="128"/>
        <v>1998</v>
      </c>
      <c r="G1969" t="s">
        <v>21</v>
      </c>
      <c r="H1969" s="4" t="s">
        <v>137</v>
      </c>
      <c r="I1969" s="4" t="str">
        <f t="shared" si="129"/>
        <v>k</v>
      </c>
      <c r="J1969" s="4">
        <v>28</v>
      </c>
      <c r="K1969" s="4" t="s">
        <v>854</v>
      </c>
      <c r="L1969" s="4">
        <v>0</v>
      </c>
      <c r="M1969" s="4" t="s">
        <v>2256</v>
      </c>
      <c r="N1969" s="11" t="s">
        <v>4638</v>
      </c>
      <c r="R1969" t="s">
        <v>4640</v>
      </c>
      <c r="T1969" t="s">
        <v>1296</v>
      </c>
    </row>
    <row r="1970" spans="1:20">
      <c r="A1970" t="s">
        <v>4636</v>
      </c>
      <c r="B1970" t="s">
        <v>1291</v>
      </c>
      <c r="C1970" t="s">
        <v>74</v>
      </c>
      <c r="D1970" s="39" t="s">
        <v>1647</v>
      </c>
      <c r="E1970" s="11">
        <f t="shared" si="127"/>
        <v>3</v>
      </c>
      <c r="F1970" s="4">
        <f t="shared" si="128"/>
        <v>2000</v>
      </c>
      <c r="G1970" t="s">
        <v>21</v>
      </c>
      <c r="H1970" s="4" t="s">
        <v>597</v>
      </c>
      <c r="I1970" s="4" t="str">
        <f t="shared" si="129"/>
        <v>k</v>
      </c>
      <c r="J1970" s="4">
        <v>29</v>
      </c>
      <c r="K1970" s="4" t="s">
        <v>40</v>
      </c>
      <c r="L1970" s="4">
        <v>0</v>
      </c>
      <c r="M1970" s="4" t="s">
        <v>1386</v>
      </c>
      <c r="N1970" s="11" t="s">
        <v>4638</v>
      </c>
      <c r="R1970" t="s">
        <v>439</v>
      </c>
      <c r="T1970" t="s">
        <v>1296</v>
      </c>
    </row>
    <row r="1971" spans="1:20">
      <c r="A1971" t="s">
        <v>4636</v>
      </c>
      <c r="B1971" t="s">
        <v>1291</v>
      </c>
      <c r="C1971" t="s">
        <v>74</v>
      </c>
      <c r="D1971" s="39" t="s">
        <v>1418</v>
      </c>
      <c r="E1971" s="11">
        <f t="shared" si="127"/>
        <v>5</v>
      </c>
      <c r="F1971" s="4">
        <f t="shared" si="128"/>
        <v>2001</v>
      </c>
      <c r="G1971" t="s">
        <v>21</v>
      </c>
      <c r="H1971" s="4" t="s">
        <v>893</v>
      </c>
      <c r="I1971" s="4" t="str">
        <f t="shared" si="129"/>
        <v>k</v>
      </c>
      <c r="J1971" s="4">
        <v>28.8</v>
      </c>
      <c r="K1971" s="4" t="s">
        <v>203</v>
      </c>
      <c r="L1971" s="4">
        <v>0</v>
      </c>
      <c r="M1971" s="4" t="s">
        <v>1676</v>
      </c>
      <c r="N1971" s="11" t="s">
        <v>4638</v>
      </c>
      <c r="R1971" t="s">
        <v>4641</v>
      </c>
      <c r="T1971" t="s">
        <v>1296</v>
      </c>
    </row>
    <row r="1972" spans="1:20">
      <c r="A1972" t="s">
        <v>4636</v>
      </c>
      <c r="B1972" t="s">
        <v>1291</v>
      </c>
      <c r="C1972" t="s">
        <v>74</v>
      </c>
      <c r="D1972" s="39" t="s">
        <v>1302</v>
      </c>
      <c r="E1972" s="11">
        <f t="shared" si="127"/>
        <v>5</v>
      </c>
      <c r="F1972" s="4">
        <f t="shared" si="128"/>
        <v>2002</v>
      </c>
      <c r="G1972" t="s">
        <v>21</v>
      </c>
      <c r="H1972" s="4" t="s">
        <v>1038</v>
      </c>
      <c r="I1972" s="4" t="str">
        <f t="shared" si="129"/>
        <v>k</v>
      </c>
      <c r="J1972" s="4">
        <v>29</v>
      </c>
      <c r="K1972" s="4" t="s">
        <v>182</v>
      </c>
      <c r="L1972" s="4">
        <v>0</v>
      </c>
      <c r="M1972" s="4" t="s">
        <v>3301</v>
      </c>
      <c r="N1972" s="11" t="s">
        <v>4638</v>
      </c>
      <c r="R1972" t="s">
        <v>4642</v>
      </c>
      <c r="T1972" t="s">
        <v>1296</v>
      </c>
    </row>
    <row r="1973" spans="1:20">
      <c r="A1973" t="s">
        <v>4636</v>
      </c>
      <c r="B1973" t="s">
        <v>1291</v>
      </c>
      <c r="C1973" t="s">
        <v>74</v>
      </c>
      <c r="D1973" s="39" t="s">
        <v>4643</v>
      </c>
      <c r="E1973" s="11">
        <f t="shared" si="127"/>
        <v>7</v>
      </c>
      <c r="F1973" s="4">
        <f t="shared" si="128"/>
        <v>2002</v>
      </c>
      <c r="G1973" t="s">
        <v>21</v>
      </c>
      <c r="H1973" s="4" t="s">
        <v>4644</v>
      </c>
      <c r="I1973" s="4" t="str">
        <f t="shared" si="129"/>
        <v>k</v>
      </c>
      <c r="J1973" s="4">
        <v>29</v>
      </c>
      <c r="L1973" s="4">
        <v>0</v>
      </c>
      <c r="N1973" s="11" t="s">
        <v>4638</v>
      </c>
      <c r="R1973" t="s">
        <v>4645</v>
      </c>
      <c r="T1973" t="s">
        <v>1296</v>
      </c>
    </row>
    <row r="1974" spans="1:20">
      <c r="A1974" t="s">
        <v>4636</v>
      </c>
      <c r="B1974" t="s">
        <v>1291</v>
      </c>
      <c r="C1974" t="s">
        <v>74</v>
      </c>
      <c r="D1974" s="39" t="s">
        <v>34</v>
      </c>
      <c r="E1974" s="11">
        <f t="shared" si="127"/>
        <v>5</v>
      </c>
      <c r="F1974" s="4">
        <f t="shared" si="128"/>
        <v>2003</v>
      </c>
      <c r="G1974" t="s">
        <v>21</v>
      </c>
      <c r="H1974" s="4" t="s">
        <v>1046</v>
      </c>
      <c r="I1974" s="4" t="str">
        <f t="shared" si="129"/>
        <v>k</v>
      </c>
      <c r="J1974" s="4">
        <v>29.5</v>
      </c>
      <c r="K1974" s="4" t="s">
        <v>138</v>
      </c>
      <c r="L1974" s="4">
        <v>0</v>
      </c>
      <c r="M1974" s="4" t="s">
        <v>4646</v>
      </c>
      <c r="N1974" s="11" t="s">
        <v>4638</v>
      </c>
      <c r="R1974" t="s">
        <v>2827</v>
      </c>
      <c r="T1974" t="s">
        <v>1296</v>
      </c>
    </row>
    <row r="1975" spans="1:20">
      <c r="A1975" t="s">
        <v>4636</v>
      </c>
      <c r="B1975" t="s">
        <v>1291</v>
      </c>
      <c r="C1975" t="s">
        <v>74</v>
      </c>
      <c r="D1975" s="39" t="s">
        <v>1424</v>
      </c>
      <c r="E1975" s="11">
        <f t="shared" si="127"/>
        <v>5</v>
      </c>
      <c r="F1975" s="4">
        <f t="shared" si="128"/>
        <v>2004</v>
      </c>
      <c r="G1975" t="s">
        <v>21</v>
      </c>
      <c r="H1975" s="4" t="s">
        <v>488</v>
      </c>
      <c r="I1975" s="4" t="str">
        <f t="shared" si="129"/>
        <v>k</v>
      </c>
      <c r="J1975" s="4">
        <v>30</v>
      </c>
      <c r="K1975" s="4" t="s">
        <v>1814</v>
      </c>
      <c r="L1975" s="4">
        <v>0</v>
      </c>
      <c r="M1975" s="4" t="s">
        <v>4647</v>
      </c>
      <c r="N1975" s="11" t="s">
        <v>4638</v>
      </c>
      <c r="R1975" t="s">
        <v>4648</v>
      </c>
      <c r="T1975" t="s">
        <v>1296</v>
      </c>
    </row>
    <row r="1976" spans="1:20">
      <c r="A1976" t="s">
        <v>4636</v>
      </c>
      <c r="B1976" t="s">
        <v>1291</v>
      </c>
      <c r="C1976" t="s">
        <v>74</v>
      </c>
      <c r="D1976" s="39" t="s">
        <v>2126</v>
      </c>
      <c r="E1976" s="11">
        <f t="shared" si="127"/>
        <v>5</v>
      </c>
      <c r="F1976" s="4">
        <f t="shared" si="128"/>
        <v>2008</v>
      </c>
      <c r="G1976" t="s">
        <v>21</v>
      </c>
      <c r="H1976" s="4" t="s">
        <v>997</v>
      </c>
      <c r="I1976" s="4" t="str">
        <f t="shared" si="129"/>
        <v>k</v>
      </c>
      <c r="J1976" s="4">
        <v>33.200000000000003</v>
      </c>
      <c r="K1976" s="4" t="s">
        <v>309</v>
      </c>
      <c r="L1976" s="4">
        <v>0</v>
      </c>
      <c r="M1976" s="4" t="s">
        <v>2691</v>
      </c>
      <c r="N1976" s="11" t="s">
        <v>4638</v>
      </c>
      <c r="R1976" t="s">
        <v>4649</v>
      </c>
      <c r="T1976" t="s">
        <v>1296</v>
      </c>
    </row>
    <row r="1977" spans="1:20">
      <c r="A1977" t="s">
        <v>4650</v>
      </c>
      <c r="B1977" t="s">
        <v>1291</v>
      </c>
      <c r="C1977" t="s">
        <v>20</v>
      </c>
      <c r="D1977" s="39" t="s">
        <v>1744</v>
      </c>
      <c r="E1977" s="11">
        <f t="shared" si="127"/>
        <v>3</v>
      </c>
      <c r="F1977" s="4">
        <f t="shared" si="128"/>
        <v>1998</v>
      </c>
      <c r="G1977" t="s">
        <v>25</v>
      </c>
      <c r="H1977" s="4" t="s">
        <v>149</v>
      </c>
      <c r="I1977" s="4" t="str">
        <f t="shared" si="129"/>
        <v>k</v>
      </c>
      <c r="J1977" s="4">
        <v>19</v>
      </c>
      <c r="K1977" s="4" t="s">
        <v>91</v>
      </c>
      <c r="L1977" s="4">
        <v>0</v>
      </c>
      <c r="M1977" s="4" t="s">
        <v>3722</v>
      </c>
      <c r="N1977" s="11" t="s">
        <v>4651</v>
      </c>
      <c r="R1977" t="s">
        <v>3053</v>
      </c>
      <c r="T1977" t="s">
        <v>1296</v>
      </c>
    </row>
    <row r="1978" spans="1:20">
      <c r="A1978" t="s">
        <v>4650</v>
      </c>
      <c r="B1978" t="s">
        <v>1291</v>
      </c>
      <c r="C1978" t="s">
        <v>74</v>
      </c>
      <c r="D1978" s="39" t="s">
        <v>3709</v>
      </c>
      <c r="E1978" s="11">
        <f t="shared" si="127"/>
        <v>6</v>
      </c>
      <c r="F1978" s="4">
        <f t="shared" si="128"/>
        <v>2001</v>
      </c>
      <c r="G1978" t="s">
        <v>25</v>
      </c>
      <c r="H1978" s="4" t="s">
        <v>263</v>
      </c>
      <c r="I1978" s="4" t="str">
        <f t="shared" si="129"/>
        <v>k</v>
      </c>
      <c r="J1978" s="4">
        <v>22.5</v>
      </c>
      <c r="K1978" s="4" t="s">
        <v>723</v>
      </c>
      <c r="L1978" s="4">
        <v>0</v>
      </c>
      <c r="N1978" s="11" t="s">
        <v>4651</v>
      </c>
      <c r="R1978" t="s">
        <v>4652</v>
      </c>
      <c r="T1978" t="s">
        <v>1296</v>
      </c>
    </row>
    <row r="1979" spans="1:20">
      <c r="A1979" t="s">
        <v>4650</v>
      </c>
      <c r="B1979" t="s">
        <v>1291</v>
      </c>
      <c r="C1979" t="s">
        <v>74</v>
      </c>
      <c r="D1979" s="39" t="s">
        <v>1302</v>
      </c>
      <c r="E1979" s="11">
        <f t="shared" si="127"/>
        <v>5</v>
      </c>
      <c r="F1979" s="4">
        <f t="shared" si="128"/>
        <v>2002</v>
      </c>
      <c r="G1979" t="s">
        <v>25</v>
      </c>
      <c r="H1979" s="4" t="s">
        <v>477</v>
      </c>
      <c r="I1979" s="4" t="str">
        <f t="shared" si="129"/>
        <v>k</v>
      </c>
      <c r="J1979" s="4">
        <v>22.6</v>
      </c>
      <c r="K1979" s="4" t="s">
        <v>789</v>
      </c>
      <c r="L1979" s="4">
        <v>0</v>
      </c>
      <c r="M1979" s="4" t="s">
        <v>1876</v>
      </c>
      <c r="N1979" s="11" t="s">
        <v>4651</v>
      </c>
      <c r="R1979" t="s">
        <v>4653</v>
      </c>
      <c r="T1979" t="s">
        <v>1296</v>
      </c>
    </row>
    <row r="1980" spans="1:20">
      <c r="A1980" t="s">
        <v>4650</v>
      </c>
      <c r="B1980" t="s">
        <v>1291</v>
      </c>
      <c r="C1980" t="s">
        <v>74</v>
      </c>
      <c r="D1980" s="39" t="s">
        <v>1331</v>
      </c>
      <c r="E1980" s="11">
        <f t="shared" si="127"/>
        <v>5</v>
      </c>
      <c r="F1980" s="4">
        <f t="shared" si="128"/>
        <v>2003</v>
      </c>
      <c r="G1980" t="s">
        <v>25</v>
      </c>
      <c r="H1980" s="4" t="s">
        <v>496</v>
      </c>
      <c r="I1980" s="4" t="str">
        <f t="shared" si="129"/>
        <v>k</v>
      </c>
      <c r="J1980" s="4">
        <v>23.1</v>
      </c>
      <c r="K1980" s="4" t="s">
        <v>836</v>
      </c>
      <c r="L1980" s="4">
        <v>0</v>
      </c>
      <c r="M1980" s="4" t="s">
        <v>4032</v>
      </c>
      <c r="N1980" s="11" t="s">
        <v>4651</v>
      </c>
      <c r="R1980" t="s">
        <v>1751</v>
      </c>
      <c r="T1980" t="s">
        <v>1296</v>
      </c>
    </row>
    <row r="1981" spans="1:20">
      <c r="A1981" t="s">
        <v>4650</v>
      </c>
      <c r="B1981" t="s">
        <v>1291</v>
      </c>
      <c r="C1981" t="s">
        <v>74</v>
      </c>
      <c r="D1981" s="39" t="s">
        <v>1720</v>
      </c>
      <c r="E1981" s="11">
        <f t="shared" si="127"/>
        <v>5</v>
      </c>
      <c r="F1981" s="4">
        <f t="shared" si="128"/>
        <v>2004</v>
      </c>
      <c r="G1981" t="s">
        <v>25</v>
      </c>
      <c r="H1981" s="4" t="s">
        <v>410</v>
      </c>
      <c r="I1981" s="4" t="str">
        <f t="shared" si="129"/>
        <v>k</v>
      </c>
      <c r="J1981" s="4">
        <v>23.3</v>
      </c>
      <c r="K1981" s="4" t="s">
        <v>836</v>
      </c>
      <c r="L1981" s="4">
        <v>0</v>
      </c>
      <c r="M1981" s="4" t="s">
        <v>1873</v>
      </c>
      <c r="N1981" s="11" t="s">
        <v>4651</v>
      </c>
      <c r="R1981" t="s">
        <v>3878</v>
      </c>
      <c r="T1981" t="s">
        <v>1296</v>
      </c>
    </row>
    <row r="1982" spans="1:20">
      <c r="A1982" t="s">
        <v>4650</v>
      </c>
      <c r="B1982" t="s">
        <v>1291</v>
      </c>
      <c r="C1982" t="s">
        <v>74</v>
      </c>
      <c r="D1982" s="39" t="s">
        <v>1663</v>
      </c>
      <c r="E1982" s="11">
        <f t="shared" si="127"/>
        <v>5</v>
      </c>
      <c r="F1982" s="4">
        <f t="shared" si="128"/>
        <v>2009</v>
      </c>
      <c r="G1982" t="s">
        <v>25</v>
      </c>
      <c r="H1982" s="4" t="s">
        <v>893</v>
      </c>
      <c r="I1982" s="4" t="str">
        <f t="shared" si="129"/>
        <v>k</v>
      </c>
      <c r="J1982" s="4">
        <v>29</v>
      </c>
      <c r="K1982" s="4" t="s">
        <v>203</v>
      </c>
      <c r="L1982" s="4">
        <v>0</v>
      </c>
      <c r="M1982" s="4" t="s">
        <v>1548</v>
      </c>
      <c r="N1982" s="11" t="s">
        <v>4651</v>
      </c>
      <c r="R1982" t="s">
        <v>4654</v>
      </c>
      <c r="T1982" t="s">
        <v>1296</v>
      </c>
    </row>
    <row r="1983" spans="1:20">
      <c r="A1983" t="s">
        <v>4650</v>
      </c>
      <c r="B1983" t="s">
        <v>1291</v>
      </c>
      <c r="C1983" t="s">
        <v>74</v>
      </c>
      <c r="D1983" s="39" t="s">
        <v>1535</v>
      </c>
      <c r="E1983" s="11">
        <f t="shared" si="127"/>
        <v>5</v>
      </c>
      <c r="F1983" s="4">
        <f t="shared" si="128"/>
        <v>2010</v>
      </c>
      <c r="G1983" t="s">
        <v>25</v>
      </c>
      <c r="H1983" s="4" t="s">
        <v>1038</v>
      </c>
      <c r="I1983" s="4" t="str">
        <f t="shared" si="129"/>
        <v>k</v>
      </c>
      <c r="J1983" s="4">
        <v>30.9</v>
      </c>
      <c r="K1983" s="4" t="s">
        <v>206</v>
      </c>
      <c r="L1983" s="4">
        <v>0</v>
      </c>
      <c r="M1983" s="4" t="s">
        <v>2127</v>
      </c>
      <c r="N1983" s="11" t="s">
        <v>4651</v>
      </c>
      <c r="R1983" t="s">
        <v>4655</v>
      </c>
      <c r="T1983" t="s">
        <v>1296</v>
      </c>
    </row>
    <row r="1984" spans="1:20">
      <c r="A1984" t="s">
        <v>4650</v>
      </c>
      <c r="B1984" t="s">
        <v>1291</v>
      </c>
      <c r="C1984" t="s">
        <v>74</v>
      </c>
      <c r="D1984" s="39" t="s">
        <v>2199</v>
      </c>
      <c r="E1984" s="11">
        <f t="shared" si="127"/>
        <v>5</v>
      </c>
      <c r="F1984" s="4">
        <f t="shared" si="128"/>
        <v>2011</v>
      </c>
      <c r="G1984" t="s">
        <v>25</v>
      </c>
      <c r="H1984" s="4" t="s">
        <v>1046</v>
      </c>
      <c r="I1984" s="4" t="str">
        <f t="shared" si="129"/>
        <v>k</v>
      </c>
      <c r="J1984" s="4">
        <v>31.7</v>
      </c>
      <c r="K1984" s="4" t="s">
        <v>1699</v>
      </c>
      <c r="L1984" s="4">
        <v>0</v>
      </c>
      <c r="M1984" s="4" t="s">
        <v>2025</v>
      </c>
      <c r="N1984" s="11" t="s">
        <v>4651</v>
      </c>
      <c r="R1984" t="s">
        <v>4656</v>
      </c>
      <c r="T1984" t="s">
        <v>1296</v>
      </c>
    </row>
    <row r="1985" spans="1:20">
      <c r="A1985" t="s">
        <v>4650</v>
      </c>
      <c r="B1985" t="s">
        <v>1291</v>
      </c>
      <c r="C1985" t="s">
        <v>74</v>
      </c>
      <c r="D1985" s="39" t="s">
        <v>1680</v>
      </c>
      <c r="E1985" s="11">
        <f t="shared" si="127"/>
        <v>4</v>
      </c>
      <c r="F1985" s="4">
        <f t="shared" si="128"/>
        <v>2012</v>
      </c>
      <c r="G1985" t="s">
        <v>25</v>
      </c>
      <c r="H1985" s="4" t="s">
        <v>488</v>
      </c>
      <c r="I1985" s="4" t="str">
        <f t="shared" si="129"/>
        <v>k</v>
      </c>
      <c r="L1985" s="4">
        <v>0</v>
      </c>
      <c r="N1985" s="11" t="s">
        <v>4651</v>
      </c>
      <c r="R1985" t="s">
        <v>4657</v>
      </c>
      <c r="T1985" t="s">
        <v>1296</v>
      </c>
    </row>
    <row r="1986" spans="1:20">
      <c r="A1986" t="s">
        <v>4658</v>
      </c>
      <c r="B1986" t="s">
        <v>1291</v>
      </c>
      <c r="C1986" t="s">
        <v>20</v>
      </c>
      <c r="D1986" s="39" t="s">
        <v>1372</v>
      </c>
      <c r="E1986" s="11">
        <f t="shared" si="127"/>
        <v>3</v>
      </c>
      <c r="F1986" s="4">
        <f t="shared" si="128"/>
        <v>1990</v>
      </c>
      <c r="G1986" t="s">
        <v>21</v>
      </c>
      <c r="H1986" s="4" t="s">
        <v>1635</v>
      </c>
      <c r="I1986" s="4" t="str">
        <f t="shared" si="129"/>
        <v>k</v>
      </c>
      <c r="J1986" s="4">
        <v>23.5</v>
      </c>
      <c r="K1986" s="4" t="s">
        <v>2103</v>
      </c>
      <c r="L1986" s="4">
        <v>0</v>
      </c>
      <c r="M1986" s="4" t="s">
        <v>3077</v>
      </c>
      <c r="N1986" s="11" t="s">
        <v>4659</v>
      </c>
      <c r="T1986" t="s">
        <v>1296</v>
      </c>
    </row>
    <row r="1987" spans="1:20">
      <c r="A1987" t="s">
        <v>4658</v>
      </c>
      <c r="B1987" t="s">
        <v>1291</v>
      </c>
      <c r="C1987" t="s">
        <v>74</v>
      </c>
      <c r="D1987" s="39" t="s">
        <v>2401</v>
      </c>
      <c r="E1987" s="11">
        <f t="shared" si="127"/>
        <v>3</v>
      </c>
      <c r="F1987" s="4">
        <f t="shared" si="128"/>
        <v>1992</v>
      </c>
      <c r="G1987" t="s">
        <v>21</v>
      </c>
      <c r="H1987" s="4" t="s">
        <v>1622</v>
      </c>
      <c r="I1987" s="4" t="str">
        <f t="shared" si="129"/>
        <v>k</v>
      </c>
      <c r="J1987" s="4">
        <v>26.35</v>
      </c>
      <c r="K1987" s="4" t="s">
        <v>4660</v>
      </c>
      <c r="L1987" s="4">
        <v>0</v>
      </c>
      <c r="M1987" s="4" t="s">
        <v>2670</v>
      </c>
      <c r="N1987" s="11" t="s">
        <v>4659</v>
      </c>
      <c r="R1987" t="s">
        <v>3985</v>
      </c>
      <c r="T1987" t="s">
        <v>1296</v>
      </c>
    </row>
    <row r="1988" spans="1:20">
      <c r="A1988" t="s">
        <v>4658</v>
      </c>
      <c r="B1988" t="s">
        <v>1291</v>
      </c>
      <c r="C1988" t="s">
        <v>74</v>
      </c>
      <c r="D1988" s="39" t="s">
        <v>2313</v>
      </c>
      <c r="E1988" s="11">
        <f t="shared" si="127"/>
        <v>3</v>
      </c>
      <c r="F1988" s="4">
        <f t="shared" si="128"/>
        <v>1993</v>
      </c>
      <c r="G1988" t="s">
        <v>21</v>
      </c>
      <c r="H1988" s="4" t="s">
        <v>1376</v>
      </c>
      <c r="I1988" s="4" t="str">
        <f t="shared" si="129"/>
        <v>k</v>
      </c>
      <c r="J1988" s="4">
        <v>29.6</v>
      </c>
      <c r="K1988" s="4" t="s">
        <v>378</v>
      </c>
      <c r="L1988" s="4">
        <v>0</v>
      </c>
      <c r="M1988" s="4" t="s">
        <v>1833</v>
      </c>
      <c r="N1988" s="11" t="s">
        <v>4659</v>
      </c>
      <c r="R1988" t="s">
        <v>2649</v>
      </c>
      <c r="T1988" t="s">
        <v>1296</v>
      </c>
    </row>
    <row r="1989" spans="1:20">
      <c r="A1989" t="s">
        <v>4658</v>
      </c>
      <c r="B1989" t="s">
        <v>1291</v>
      </c>
      <c r="C1989" t="s">
        <v>74</v>
      </c>
      <c r="D1989" s="39" t="s">
        <v>1620</v>
      </c>
      <c r="E1989" s="11">
        <f t="shared" si="127"/>
        <v>3</v>
      </c>
      <c r="F1989" s="4">
        <f t="shared" si="128"/>
        <v>1994</v>
      </c>
      <c r="G1989" t="s">
        <v>21</v>
      </c>
      <c r="H1989" s="4" t="s">
        <v>1639</v>
      </c>
      <c r="I1989" s="4" t="str">
        <f t="shared" si="129"/>
        <v>k</v>
      </c>
      <c r="J1989" s="4">
        <v>29.8</v>
      </c>
      <c r="K1989" s="4" t="s">
        <v>298</v>
      </c>
      <c r="L1989" s="4">
        <v>0</v>
      </c>
      <c r="M1989" s="4" t="s">
        <v>3253</v>
      </c>
      <c r="N1989" s="11" t="s">
        <v>4659</v>
      </c>
      <c r="R1989" t="s">
        <v>4661</v>
      </c>
      <c r="T1989" t="s">
        <v>1296</v>
      </c>
    </row>
    <row r="1990" spans="1:20">
      <c r="A1990" t="s">
        <v>4658</v>
      </c>
      <c r="B1990" t="s">
        <v>1291</v>
      </c>
      <c r="C1990" t="s">
        <v>74</v>
      </c>
      <c r="D1990" s="39" t="s">
        <v>1524</v>
      </c>
      <c r="E1990" s="11">
        <f t="shared" si="127"/>
        <v>3</v>
      </c>
      <c r="F1990" s="4">
        <f t="shared" si="128"/>
        <v>1995</v>
      </c>
      <c r="G1990" t="s">
        <v>21</v>
      </c>
      <c r="H1990" s="4" t="s">
        <v>137</v>
      </c>
      <c r="I1990" s="4" t="str">
        <f t="shared" si="129"/>
        <v>k</v>
      </c>
      <c r="J1990" s="4">
        <v>30</v>
      </c>
      <c r="K1990" s="4" t="s">
        <v>1397</v>
      </c>
      <c r="L1990" s="4">
        <v>0</v>
      </c>
      <c r="M1990" s="4" t="s">
        <v>4662</v>
      </c>
      <c r="N1990" s="11" t="s">
        <v>4659</v>
      </c>
      <c r="R1990" t="s">
        <v>4663</v>
      </c>
      <c r="T1990" t="s">
        <v>1296</v>
      </c>
    </row>
    <row r="1991" spans="1:20">
      <c r="A1991" t="s">
        <v>4658</v>
      </c>
      <c r="B1991" t="s">
        <v>1291</v>
      </c>
      <c r="C1991" t="s">
        <v>74</v>
      </c>
      <c r="D1991" s="39" t="s">
        <v>1320</v>
      </c>
      <c r="E1991" s="11">
        <f t="shared" si="127"/>
        <v>3</v>
      </c>
      <c r="F1991" s="4">
        <f t="shared" si="128"/>
        <v>1996</v>
      </c>
      <c r="G1991" t="s">
        <v>21</v>
      </c>
      <c r="H1991" s="4" t="s">
        <v>2924</v>
      </c>
      <c r="I1991" s="4" t="str">
        <f t="shared" si="129"/>
        <v>k</v>
      </c>
      <c r="J1991" s="4">
        <v>31.5</v>
      </c>
      <c r="K1991" s="4" t="s">
        <v>701</v>
      </c>
      <c r="L1991" s="4">
        <v>0</v>
      </c>
      <c r="M1991" s="4" t="s">
        <v>2287</v>
      </c>
      <c r="N1991" s="11" t="s">
        <v>4659</v>
      </c>
      <c r="R1991" t="s">
        <v>585</v>
      </c>
      <c r="T1991" t="s">
        <v>1296</v>
      </c>
    </row>
    <row r="1992" spans="1:20">
      <c r="A1992" t="s">
        <v>4658</v>
      </c>
      <c r="B1992" t="s">
        <v>1291</v>
      </c>
      <c r="C1992" t="s">
        <v>74</v>
      </c>
      <c r="D1992" s="39" t="s">
        <v>1527</v>
      </c>
      <c r="E1992" s="11">
        <f t="shared" si="127"/>
        <v>3</v>
      </c>
      <c r="F1992" s="4">
        <f t="shared" si="128"/>
        <v>1998</v>
      </c>
      <c r="G1992" t="s">
        <v>21</v>
      </c>
      <c r="H1992" s="4" t="s">
        <v>2927</v>
      </c>
      <c r="I1992" s="4" t="str">
        <f t="shared" si="129"/>
        <v>k</v>
      </c>
      <c r="J1992" s="4">
        <v>32.5</v>
      </c>
      <c r="K1992" s="4" t="s">
        <v>640</v>
      </c>
      <c r="L1992" s="4">
        <v>0</v>
      </c>
      <c r="M1992" s="4" t="s">
        <v>3184</v>
      </c>
      <c r="N1992" s="11" t="s">
        <v>4659</v>
      </c>
      <c r="R1992" t="s">
        <v>4664</v>
      </c>
      <c r="T1992" t="s">
        <v>1296</v>
      </c>
    </row>
    <row r="1993" spans="1:20">
      <c r="A1993" t="s">
        <v>4658</v>
      </c>
      <c r="B1993" t="s">
        <v>1291</v>
      </c>
      <c r="C1993" t="s">
        <v>74</v>
      </c>
      <c r="D1993" s="39" t="s">
        <v>1715</v>
      </c>
      <c r="E1993" s="11">
        <f t="shared" si="127"/>
        <v>3</v>
      </c>
      <c r="F1993" s="4">
        <f t="shared" si="128"/>
        <v>2000</v>
      </c>
      <c r="G1993" t="s">
        <v>21</v>
      </c>
      <c r="H1993" s="4" t="s">
        <v>345</v>
      </c>
      <c r="I1993" s="4" t="str">
        <f t="shared" si="129"/>
        <v>k</v>
      </c>
      <c r="J1993" s="4">
        <v>34</v>
      </c>
      <c r="K1993" s="4" t="s">
        <v>1023</v>
      </c>
      <c r="L1993" s="4">
        <v>0</v>
      </c>
      <c r="M1993" s="4" t="s">
        <v>4665</v>
      </c>
      <c r="N1993" s="11" t="s">
        <v>4659</v>
      </c>
      <c r="R1993" t="s">
        <v>439</v>
      </c>
      <c r="T1993" t="s">
        <v>1296</v>
      </c>
    </row>
    <row r="1994" spans="1:20">
      <c r="A1994" t="s">
        <v>4658</v>
      </c>
      <c r="B1994" t="s">
        <v>1291</v>
      </c>
      <c r="C1994" t="s">
        <v>74</v>
      </c>
      <c r="D1994" s="39" t="s">
        <v>1418</v>
      </c>
      <c r="E1994" s="11">
        <f t="shared" si="127"/>
        <v>5</v>
      </c>
      <c r="F1994" s="4">
        <f t="shared" si="128"/>
        <v>2001</v>
      </c>
      <c r="G1994" t="s">
        <v>21</v>
      </c>
      <c r="H1994" s="4" t="s">
        <v>488</v>
      </c>
      <c r="I1994" s="4" t="str">
        <f t="shared" si="129"/>
        <v>k</v>
      </c>
      <c r="J1994" s="4">
        <v>35</v>
      </c>
      <c r="K1994" s="4" t="s">
        <v>62</v>
      </c>
      <c r="L1994" s="4">
        <v>0</v>
      </c>
      <c r="M1994" s="4" t="s">
        <v>4666</v>
      </c>
      <c r="N1994" s="11" t="s">
        <v>4659</v>
      </c>
      <c r="R1994" t="s">
        <v>2183</v>
      </c>
      <c r="T1994" t="s">
        <v>1296</v>
      </c>
    </row>
    <row r="1995" spans="1:20">
      <c r="A1995" t="s">
        <v>4658</v>
      </c>
      <c r="B1995" t="s">
        <v>1291</v>
      </c>
      <c r="C1995" t="s">
        <v>74</v>
      </c>
      <c r="D1995" s="39" t="s">
        <v>2708</v>
      </c>
      <c r="E1995" s="11">
        <f t="shared" si="127"/>
        <v>7</v>
      </c>
      <c r="F1995" s="4">
        <f t="shared" si="128"/>
        <v>2001</v>
      </c>
      <c r="G1995" t="s">
        <v>21</v>
      </c>
      <c r="H1995" s="4">
        <v>19.8</v>
      </c>
      <c r="I1995" s="4" t="str">
        <f t="shared" si="129"/>
        <v>k</v>
      </c>
      <c r="J1995" s="4">
        <v>35</v>
      </c>
      <c r="L1995" s="4">
        <v>0</v>
      </c>
      <c r="N1995" s="11" t="s">
        <v>4659</v>
      </c>
      <c r="R1995" t="s">
        <v>4667</v>
      </c>
      <c r="T1995" t="s">
        <v>1296</v>
      </c>
    </row>
    <row r="1996" spans="1:20">
      <c r="A1996" t="s">
        <v>4668</v>
      </c>
      <c r="B1996" t="s">
        <v>1291</v>
      </c>
      <c r="C1996" t="s">
        <v>20</v>
      </c>
      <c r="D1996" s="39" t="s">
        <v>1744</v>
      </c>
      <c r="E1996" s="11">
        <f t="shared" si="127"/>
        <v>3</v>
      </c>
      <c r="F1996" s="4">
        <f t="shared" si="128"/>
        <v>1998</v>
      </c>
      <c r="G1996" t="s">
        <v>25</v>
      </c>
      <c r="H1996" s="4">
        <v>10.5</v>
      </c>
      <c r="I1996" s="4" t="s">
        <v>35</v>
      </c>
      <c r="J1996" s="4">
        <v>27.1</v>
      </c>
      <c r="K1996" s="4" t="s">
        <v>433</v>
      </c>
      <c r="L1996" s="4">
        <v>0</v>
      </c>
      <c r="M1996" s="4" t="s">
        <v>2090</v>
      </c>
      <c r="R1996" t="s">
        <v>1931</v>
      </c>
      <c r="T1996" t="s">
        <v>1296</v>
      </c>
    </row>
    <row r="1997" spans="1:20">
      <c r="A1997" t="s">
        <v>4668</v>
      </c>
      <c r="B1997" t="s">
        <v>1291</v>
      </c>
      <c r="C1997" t="s">
        <v>74</v>
      </c>
      <c r="D1997" s="39" t="s">
        <v>1647</v>
      </c>
      <c r="E1997" s="11">
        <f t="shared" si="127"/>
        <v>3</v>
      </c>
      <c r="F1997" s="4">
        <f t="shared" si="128"/>
        <v>2000</v>
      </c>
      <c r="G1997" t="s">
        <v>25</v>
      </c>
      <c r="H1997" s="4">
        <v>12.5</v>
      </c>
      <c r="I1997" s="4" t="s">
        <v>35</v>
      </c>
      <c r="J1997" s="4">
        <v>28</v>
      </c>
      <c r="K1997" s="4" t="s">
        <v>203</v>
      </c>
      <c r="L1997" s="4">
        <v>0</v>
      </c>
      <c r="M1997" s="4" t="s">
        <v>2320</v>
      </c>
      <c r="R1997" t="s">
        <v>585</v>
      </c>
      <c r="T1997" t="s">
        <v>1296</v>
      </c>
    </row>
    <row r="1998" spans="1:20">
      <c r="A1998" t="s">
        <v>4668</v>
      </c>
      <c r="B1998" t="s">
        <v>1291</v>
      </c>
      <c r="C1998" t="s">
        <v>74</v>
      </c>
      <c r="D1998" s="39" t="s">
        <v>1299</v>
      </c>
      <c r="E1998" s="11">
        <f t="shared" si="127"/>
        <v>5</v>
      </c>
      <c r="F1998" s="4">
        <f t="shared" si="128"/>
        <v>2001</v>
      </c>
      <c r="G1998" t="s">
        <v>25</v>
      </c>
      <c r="H1998" s="4">
        <v>13.7</v>
      </c>
      <c r="I1998" s="4" t="s">
        <v>35</v>
      </c>
      <c r="J1998" s="4">
        <v>31.5</v>
      </c>
      <c r="K1998" s="4" t="s">
        <v>1393</v>
      </c>
      <c r="L1998" s="4">
        <v>0</v>
      </c>
      <c r="M1998" s="4" t="s">
        <v>3600</v>
      </c>
      <c r="R1998" t="s">
        <v>4669</v>
      </c>
      <c r="T1998" t="s">
        <v>1296</v>
      </c>
    </row>
    <row r="1999" spans="1:20">
      <c r="A1999" t="s">
        <v>4668</v>
      </c>
      <c r="B1999" t="s">
        <v>1291</v>
      </c>
      <c r="C1999" t="s">
        <v>74</v>
      </c>
      <c r="D1999" s="39" t="s">
        <v>1378</v>
      </c>
      <c r="E1999" s="11">
        <f t="shared" si="127"/>
        <v>5</v>
      </c>
      <c r="F1999" s="4">
        <f t="shared" si="128"/>
        <v>2002</v>
      </c>
      <c r="G1999" t="s">
        <v>25</v>
      </c>
      <c r="H1999" s="4">
        <v>14.7</v>
      </c>
      <c r="I1999" s="4" t="s">
        <v>35</v>
      </c>
      <c r="J1999" s="4">
        <v>35.700000000000003</v>
      </c>
      <c r="K1999" s="4" t="s">
        <v>218</v>
      </c>
      <c r="L1999" s="4">
        <v>0</v>
      </c>
      <c r="M1999" s="4" t="s">
        <v>4616</v>
      </c>
      <c r="R1999" t="s">
        <v>2031</v>
      </c>
      <c r="T1999" t="s">
        <v>1296</v>
      </c>
    </row>
    <row r="2000" spans="1:20">
      <c r="A2000" t="s">
        <v>4670</v>
      </c>
      <c r="B2000" t="s">
        <v>1291</v>
      </c>
      <c r="C2000" t="s">
        <v>20</v>
      </c>
      <c r="D2000" s="39" t="s">
        <v>2363</v>
      </c>
      <c r="E2000" s="11">
        <f t="shared" si="127"/>
        <v>6</v>
      </c>
      <c r="F2000" s="4">
        <f t="shared" si="128"/>
        <v>2001</v>
      </c>
      <c r="G2000" t="s">
        <v>21</v>
      </c>
      <c r="H2000" s="4" t="s">
        <v>2658</v>
      </c>
      <c r="I2000" s="4" t="str">
        <f t="shared" ref="I2000:I2009" si="130">IF(ISBLANK(H2000), "", "k")</f>
        <v>k</v>
      </c>
      <c r="J2000" s="4">
        <v>17.8</v>
      </c>
      <c r="K2000" s="4" t="s">
        <v>1069</v>
      </c>
      <c r="L2000" s="4">
        <v>0</v>
      </c>
      <c r="N2000" s="11" t="s">
        <v>4671</v>
      </c>
      <c r="R2000" t="s">
        <v>4672</v>
      </c>
      <c r="T2000" t="s">
        <v>1296</v>
      </c>
    </row>
    <row r="2001" spans="1:20">
      <c r="A2001" t="s">
        <v>4670</v>
      </c>
      <c r="B2001" t="s">
        <v>1291</v>
      </c>
      <c r="C2001" t="s">
        <v>74</v>
      </c>
      <c r="D2001" s="39" t="s">
        <v>1302</v>
      </c>
      <c r="E2001" s="11">
        <f t="shared" si="127"/>
        <v>5</v>
      </c>
      <c r="F2001" s="4">
        <f t="shared" si="128"/>
        <v>2002</v>
      </c>
      <c r="G2001" t="s">
        <v>21</v>
      </c>
      <c r="H2001" s="4" t="s">
        <v>654</v>
      </c>
      <c r="I2001" s="4" t="str">
        <f t="shared" si="130"/>
        <v>k</v>
      </c>
      <c r="J2001" s="4">
        <v>18.100000000000001</v>
      </c>
      <c r="K2001" s="4" t="s">
        <v>3376</v>
      </c>
      <c r="L2001" s="4">
        <v>0</v>
      </c>
      <c r="M2001" s="4" t="s">
        <v>3720</v>
      </c>
      <c r="N2001" s="11" t="s">
        <v>4671</v>
      </c>
      <c r="R2001" t="s">
        <v>4673</v>
      </c>
      <c r="T2001" t="s">
        <v>1296</v>
      </c>
    </row>
    <row r="2002" spans="1:20">
      <c r="A2002" t="s">
        <v>4670</v>
      </c>
      <c r="B2002" t="s">
        <v>1291</v>
      </c>
      <c r="C2002" t="s">
        <v>74</v>
      </c>
      <c r="D2002" s="39" t="s">
        <v>1424</v>
      </c>
      <c r="E2002" s="11">
        <f t="shared" si="127"/>
        <v>5</v>
      </c>
      <c r="F2002" s="4">
        <f t="shared" si="128"/>
        <v>2004</v>
      </c>
      <c r="G2002" t="s">
        <v>21</v>
      </c>
      <c r="H2002" s="4" t="s">
        <v>682</v>
      </c>
      <c r="I2002" s="4" t="str">
        <f t="shared" si="130"/>
        <v>k</v>
      </c>
      <c r="J2002" s="4">
        <v>19.5</v>
      </c>
      <c r="K2002" s="4" t="s">
        <v>485</v>
      </c>
      <c r="L2002" s="4">
        <v>0</v>
      </c>
      <c r="M2002" s="4" t="s">
        <v>2453</v>
      </c>
      <c r="N2002" s="11" t="s">
        <v>4671</v>
      </c>
      <c r="R2002" t="s">
        <v>4674</v>
      </c>
      <c r="T2002" t="s">
        <v>1296</v>
      </c>
    </row>
    <row r="2003" spans="1:20">
      <c r="A2003" t="s">
        <v>4670</v>
      </c>
      <c r="B2003" t="s">
        <v>1291</v>
      </c>
      <c r="C2003" t="s">
        <v>74</v>
      </c>
      <c r="D2003" s="39" t="s">
        <v>1831</v>
      </c>
      <c r="E2003" s="11">
        <f t="shared" ref="E2003:E2066" si="131">MONTH(D2003)</f>
        <v>5</v>
      </c>
      <c r="F2003" s="4">
        <f t="shared" ref="F2003:F2066" si="132">YEAR(D2003)</f>
        <v>2008</v>
      </c>
      <c r="G2003" t="s">
        <v>21</v>
      </c>
      <c r="H2003" s="4" t="s">
        <v>496</v>
      </c>
      <c r="I2003" s="4" t="str">
        <f t="shared" si="130"/>
        <v>k</v>
      </c>
      <c r="J2003" s="4">
        <v>23</v>
      </c>
      <c r="K2003" s="4" t="s">
        <v>1181</v>
      </c>
      <c r="L2003" s="4">
        <v>0</v>
      </c>
      <c r="M2003" s="4" t="s">
        <v>1747</v>
      </c>
      <c r="N2003" s="11" t="s">
        <v>4671</v>
      </c>
      <c r="R2003" t="s">
        <v>3224</v>
      </c>
      <c r="T2003" t="s">
        <v>1296</v>
      </c>
    </row>
    <row r="2004" spans="1:20">
      <c r="A2004" t="s">
        <v>4670</v>
      </c>
      <c r="B2004" t="s">
        <v>1291</v>
      </c>
      <c r="C2004" t="s">
        <v>74</v>
      </c>
      <c r="D2004" s="39" t="s">
        <v>1346</v>
      </c>
      <c r="E2004" s="11">
        <f t="shared" si="131"/>
        <v>5</v>
      </c>
      <c r="F2004" s="4">
        <f t="shared" si="132"/>
        <v>2015</v>
      </c>
      <c r="G2004" t="s">
        <v>21</v>
      </c>
      <c r="H2004" s="4" t="s">
        <v>1038</v>
      </c>
      <c r="I2004" s="4" t="str">
        <f t="shared" si="130"/>
        <v>k</v>
      </c>
      <c r="J2004" s="4">
        <v>26.5</v>
      </c>
      <c r="K2004" s="4" t="s">
        <v>127</v>
      </c>
      <c r="L2004" s="4">
        <v>0</v>
      </c>
      <c r="M2004" s="4" t="s">
        <v>4675</v>
      </c>
      <c r="N2004" s="11" t="s">
        <v>4671</v>
      </c>
      <c r="R2004" t="s">
        <v>4676</v>
      </c>
      <c r="T2004" t="s">
        <v>1296</v>
      </c>
    </row>
    <row r="2005" spans="1:20">
      <c r="A2005" t="s">
        <v>4670</v>
      </c>
      <c r="B2005" t="s">
        <v>1291</v>
      </c>
      <c r="C2005" t="s">
        <v>74</v>
      </c>
      <c r="D2005" s="39" t="s">
        <v>1349</v>
      </c>
      <c r="E2005" s="11">
        <f t="shared" si="131"/>
        <v>5</v>
      </c>
      <c r="F2005" s="4">
        <f t="shared" si="132"/>
        <v>2016</v>
      </c>
      <c r="G2005" t="s">
        <v>21</v>
      </c>
      <c r="H2005" s="4" t="s">
        <v>1046</v>
      </c>
      <c r="I2005" s="4" t="str">
        <f t="shared" si="130"/>
        <v>k</v>
      </c>
      <c r="J2005" s="4">
        <v>27.2</v>
      </c>
      <c r="K2005" s="4" t="s">
        <v>350</v>
      </c>
      <c r="L2005" s="4">
        <v>0</v>
      </c>
      <c r="M2005" s="4" t="s">
        <v>2223</v>
      </c>
      <c r="N2005" s="11" t="s">
        <v>4671</v>
      </c>
      <c r="R2005" t="s">
        <v>4677</v>
      </c>
      <c r="T2005" t="s">
        <v>1296</v>
      </c>
    </row>
    <row r="2006" spans="1:20">
      <c r="A2006" t="s">
        <v>4678</v>
      </c>
      <c r="B2006" t="s">
        <v>1291</v>
      </c>
      <c r="C2006" t="s">
        <v>20</v>
      </c>
      <c r="D2006" s="39" t="s">
        <v>3935</v>
      </c>
      <c r="E2006" s="11">
        <f t="shared" si="131"/>
        <v>6</v>
      </c>
      <c r="F2006" s="4">
        <f t="shared" si="132"/>
        <v>2001</v>
      </c>
      <c r="G2006" t="s">
        <v>21</v>
      </c>
      <c r="H2006" s="4">
        <v>14.8</v>
      </c>
      <c r="I2006" s="4" t="str">
        <f t="shared" si="130"/>
        <v>k</v>
      </c>
      <c r="J2006" s="4">
        <v>29.2</v>
      </c>
      <c r="K2006" s="4" t="s">
        <v>690</v>
      </c>
      <c r="L2006" s="4">
        <v>0</v>
      </c>
      <c r="N2006" s="11" t="s">
        <v>4679</v>
      </c>
      <c r="R2006" t="s">
        <v>4680</v>
      </c>
      <c r="T2006" t="s">
        <v>1296</v>
      </c>
    </row>
    <row r="2007" spans="1:20">
      <c r="A2007" t="s">
        <v>4678</v>
      </c>
      <c r="B2007" t="s">
        <v>1291</v>
      </c>
      <c r="C2007" t="s">
        <v>74</v>
      </c>
      <c r="D2007" s="39" t="s">
        <v>2262</v>
      </c>
      <c r="E2007" s="11">
        <f t="shared" si="131"/>
        <v>6</v>
      </c>
      <c r="F2007" s="4">
        <f t="shared" si="132"/>
        <v>2002</v>
      </c>
      <c r="G2007" t="s">
        <v>21</v>
      </c>
      <c r="H2007" s="4">
        <v>15.8</v>
      </c>
      <c r="I2007" s="4" t="str">
        <f t="shared" si="130"/>
        <v>k</v>
      </c>
      <c r="J2007" s="4">
        <v>28.7</v>
      </c>
      <c r="K2007" s="4" t="s">
        <v>690</v>
      </c>
      <c r="L2007" s="4">
        <v>0</v>
      </c>
      <c r="M2007" s="4" t="s">
        <v>2226</v>
      </c>
      <c r="N2007" s="11" t="s">
        <v>4679</v>
      </c>
      <c r="R2007" t="s">
        <v>4681</v>
      </c>
      <c r="T2007" t="s">
        <v>1296</v>
      </c>
    </row>
    <row r="2008" spans="1:20">
      <c r="A2008" t="s">
        <v>4678</v>
      </c>
      <c r="B2008" t="s">
        <v>1291</v>
      </c>
      <c r="C2008" t="s">
        <v>74</v>
      </c>
      <c r="D2008" s="39" t="s">
        <v>1335</v>
      </c>
      <c r="E2008" s="11">
        <f t="shared" si="131"/>
        <v>5</v>
      </c>
      <c r="F2008" s="4">
        <f t="shared" si="132"/>
        <v>2004</v>
      </c>
      <c r="G2008" t="s">
        <v>21</v>
      </c>
      <c r="H2008" s="4">
        <v>17.7</v>
      </c>
      <c r="I2008" s="4" t="str">
        <f t="shared" si="130"/>
        <v>k</v>
      </c>
      <c r="J2008" s="4">
        <v>30</v>
      </c>
      <c r="K2008" s="4" t="s">
        <v>690</v>
      </c>
      <c r="L2008" s="4">
        <v>0</v>
      </c>
      <c r="M2008" s="4" t="s">
        <v>4466</v>
      </c>
      <c r="N2008" s="11" t="s">
        <v>4679</v>
      </c>
      <c r="R2008" t="s">
        <v>4682</v>
      </c>
      <c r="T2008" t="s">
        <v>1296</v>
      </c>
    </row>
    <row r="2009" spans="1:20">
      <c r="A2009" t="s">
        <v>4678</v>
      </c>
      <c r="B2009" t="s">
        <v>1291</v>
      </c>
      <c r="C2009" t="s">
        <v>74</v>
      </c>
      <c r="D2009" s="39" t="s">
        <v>2194</v>
      </c>
      <c r="E2009" s="11">
        <f t="shared" si="131"/>
        <v>5</v>
      </c>
      <c r="F2009" s="4">
        <f t="shared" si="132"/>
        <v>2005</v>
      </c>
      <c r="G2009" t="s">
        <v>21</v>
      </c>
      <c r="H2009" s="4">
        <v>18.7</v>
      </c>
      <c r="I2009" s="4" t="str">
        <f t="shared" si="130"/>
        <v>k</v>
      </c>
      <c r="J2009" s="4">
        <v>29.5</v>
      </c>
      <c r="K2009" s="4" t="s">
        <v>1699</v>
      </c>
      <c r="L2009" s="4">
        <v>0</v>
      </c>
      <c r="M2009" s="4" t="s">
        <v>1645</v>
      </c>
      <c r="N2009" s="11" t="s">
        <v>4679</v>
      </c>
      <c r="R2009" t="s">
        <v>4683</v>
      </c>
      <c r="T2009" t="s">
        <v>1296</v>
      </c>
    </row>
    <row r="2010" spans="1:20">
      <c r="A2010" t="s">
        <v>4684</v>
      </c>
      <c r="B2010" t="s">
        <v>1291</v>
      </c>
      <c r="C2010" t="s">
        <v>20</v>
      </c>
      <c r="D2010" s="39" t="s">
        <v>1372</v>
      </c>
      <c r="E2010" s="11">
        <f t="shared" si="131"/>
        <v>3</v>
      </c>
      <c r="F2010" s="4">
        <f t="shared" si="132"/>
        <v>1990</v>
      </c>
      <c r="G2010" t="s">
        <v>25</v>
      </c>
      <c r="H2010" s="4">
        <v>17.5</v>
      </c>
      <c r="I2010" s="4" t="s">
        <v>35</v>
      </c>
      <c r="J2010" s="4">
        <v>36.200000000000003</v>
      </c>
      <c r="L2010" s="4">
        <v>0</v>
      </c>
      <c r="M2010" s="4" t="s">
        <v>3521</v>
      </c>
      <c r="R2010" t="s">
        <v>4685</v>
      </c>
      <c r="T2010" t="s">
        <v>1296</v>
      </c>
    </row>
    <row r="2011" spans="1:20">
      <c r="A2011" t="s">
        <v>4684</v>
      </c>
      <c r="B2011" t="s">
        <v>1291</v>
      </c>
      <c r="C2011" t="s">
        <v>74</v>
      </c>
      <c r="D2011" s="39" t="s">
        <v>2401</v>
      </c>
      <c r="E2011" s="11">
        <f t="shared" si="131"/>
        <v>3</v>
      </c>
      <c r="F2011" s="4">
        <f t="shared" si="132"/>
        <v>1992</v>
      </c>
      <c r="G2011" t="s">
        <v>25</v>
      </c>
      <c r="H2011" s="4">
        <v>19.5</v>
      </c>
      <c r="I2011" s="4" t="s">
        <v>35</v>
      </c>
      <c r="J2011" s="4">
        <v>35.24</v>
      </c>
      <c r="K2011" s="4">
        <v>15.24</v>
      </c>
      <c r="L2011" s="4">
        <v>2.54</v>
      </c>
      <c r="M2011" s="4" t="s">
        <v>2638</v>
      </c>
      <c r="R2011" t="s">
        <v>4686</v>
      </c>
      <c r="T2011" t="s">
        <v>1296</v>
      </c>
    </row>
    <row r="2012" spans="1:20">
      <c r="A2012" t="s">
        <v>4684</v>
      </c>
      <c r="B2012" t="s">
        <v>1291</v>
      </c>
      <c r="C2012" t="s">
        <v>74</v>
      </c>
      <c r="D2012" s="39" t="s">
        <v>1708</v>
      </c>
      <c r="E2012" s="11">
        <f t="shared" si="131"/>
        <v>3</v>
      </c>
      <c r="F2012" s="4">
        <f t="shared" si="132"/>
        <v>1994</v>
      </c>
      <c r="G2012" t="s">
        <v>25</v>
      </c>
      <c r="H2012" s="4">
        <v>21.5</v>
      </c>
      <c r="I2012" s="4" t="s">
        <v>35</v>
      </c>
      <c r="J2012" s="4">
        <v>36.799999999999997</v>
      </c>
      <c r="K2012" s="4">
        <v>17</v>
      </c>
      <c r="L2012" s="4">
        <v>2.2000000000000002</v>
      </c>
      <c r="M2012" s="4" t="s">
        <v>4687</v>
      </c>
      <c r="R2012" t="s">
        <v>4688</v>
      </c>
      <c r="T2012" t="s">
        <v>1296</v>
      </c>
    </row>
    <row r="2013" spans="1:20">
      <c r="A2013" t="s">
        <v>4684</v>
      </c>
      <c r="B2013" t="s">
        <v>1291</v>
      </c>
      <c r="C2013" t="s">
        <v>74</v>
      </c>
      <c r="D2013" s="39" t="s">
        <v>1322</v>
      </c>
      <c r="E2013" s="11">
        <f t="shared" si="131"/>
        <v>3</v>
      </c>
      <c r="F2013" s="4">
        <f t="shared" si="132"/>
        <v>1998</v>
      </c>
      <c r="G2013" t="s">
        <v>25</v>
      </c>
      <c r="H2013" s="4">
        <v>25.5</v>
      </c>
      <c r="I2013" s="4" t="s">
        <v>35</v>
      </c>
      <c r="J2013" s="4">
        <v>36.5</v>
      </c>
      <c r="K2013" s="4">
        <v>17.3</v>
      </c>
      <c r="L2013" s="4">
        <v>2.5</v>
      </c>
      <c r="M2013" s="4" t="s">
        <v>4689</v>
      </c>
      <c r="R2013" t="s">
        <v>4690</v>
      </c>
      <c r="T2013" t="s">
        <v>1296</v>
      </c>
    </row>
    <row r="2014" spans="1:20">
      <c r="A2014" t="s">
        <v>4684</v>
      </c>
      <c r="B2014" t="s">
        <v>1291</v>
      </c>
      <c r="C2014" t="s">
        <v>74</v>
      </c>
      <c r="D2014" s="39" t="s">
        <v>24</v>
      </c>
      <c r="E2014" s="11">
        <f t="shared" si="131"/>
        <v>5</v>
      </c>
      <c r="F2014" s="4">
        <f t="shared" si="132"/>
        <v>2001</v>
      </c>
      <c r="G2014" t="s">
        <v>25</v>
      </c>
      <c r="H2014" s="4">
        <v>26.7</v>
      </c>
      <c r="I2014" s="4" t="s">
        <v>35</v>
      </c>
      <c r="J2014" s="4">
        <v>36</v>
      </c>
      <c r="K2014" s="4">
        <v>16.8</v>
      </c>
      <c r="L2014" s="4">
        <v>2.4</v>
      </c>
      <c r="M2014" s="4" t="s">
        <v>3117</v>
      </c>
      <c r="R2014" t="s">
        <v>4691</v>
      </c>
      <c r="T2014" t="s">
        <v>1296</v>
      </c>
    </row>
    <row r="2015" spans="1:20">
      <c r="A2015" t="s">
        <v>4684</v>
      </c>
      <c r="B2015" t="s">
        <v>1291</v>
      </c>
      <c r="C2015" t="s">
        <v>74</v>
      </c>
      <c r="D2015" s="39" t="s">
        <v>2900</v>
      </c>
      <c r="E2015" s="11">
        <f t="shared" si="131"/>
        <v>6</v>
      </c>
      <c r="F2015" s="4">
        <f t="shared" si="132"/>
        <v>2002</v>
      </c>
      <c r="G2015" t="s">
        <v>25</v>
      </c>
      <c r="H2015" s="4">
        <v>27.8</v>
      </c>
      <c r="I2015" s="4" t="s">
        <v>35</v>
      </c>
      <c r="J2015" s="4">
        <v>36.200000000000003</v>
      </c>
      <c r="K2015" s="4">
        <v>17.2</v>
      </c>
      <c r="L2015" s="4">
        <v>2.2999999999999998</v>
      </c>
      <c r="M2015" s="4" t="s">
        <v>3806</v>
      </c>
      <c r="R2015" t="s">
        <v>4692</v>
      </c>
      <c r="T2015" t="s">
        <v>1296</v>
      </c>
    </row>
    <row r="2016" spans="1:20">
      <c r="A2016" t="s">
        <v>4684</v>
      </c>
      <c r="B2016" t="s">
        <v>1291</v>
      </c>
      <c r="C2016" t="s">
        <v>74</v>
      </c>
      <c r="D2016" s="39" t="s">
        <v>1331</v>
      </c>
      <c r="E2016" s="11">
        <f t="shared" si="131"/>
        <v>5</v>
      </c>
      <c r="F2016" s="4">
        <f t="shared" si="132"/>
        <v>2003</v>
      </c>
      <c r="G2016" t="s">
        <v>25</v>
      </c>
      <c r="H2016" s="4">
        <v>28.7</v>
      </c>
      <c r="I2016" s="4" t="s">
        <v>35</v>
      </c>
      <c r="J2016" s="4">
        <v>36.200000000000003</v>
      </c>
      <c r="K2016" s="4">
        <v>17</v>
      </c>
      <c r="L2016" s="4">
        <v>2.2000000000000002</v>
      </c>
      <c r="M2016" s="4" t="s">
        <v>4475</v>
      </c>
      <c r="R2016" t="s">
        <v>4693</v>
      </c>
      <c r="T2016" t="s">
        <v>1296</v>
      </c>
    </row>
    <row r="2017" spans="1:20">
      <c r="A2017" t="s">
        <v>4684</v>
      </c>
      <c r="B2017" t="s">
        <v>1291</v>
      </c>
      <c r="C2017" t="s">
        <v>74</v>
      </c>
      <c r="D2017" s="39" t="s">
        <v>1337</v>
      </c>
      <c r="E2017" s="11">
        <f t="shared" si="131"/>
        <v>5</v>
      </c>
      <c r="F2017" s="4">
        <f t="shared" si="132"/>
        <v>2005</v>
      </c>
      <c r="G2017" t="s">
        <v>25</v>
      </c>
      <c r="H2017" s="4">
        <v>30.7</v>
      </c>
      <c r="I2017" s="4" t="s">
        <v>35</v>
      </c>
      <c r="J2017" s="4">
        <v>36.299999999999997</v>
      </c>
      <c r="K2017" s="4">
        <v>17.2</v>
      </c>
      <c r="L2017" s="4">
        <v>2.1</v>
      </c>
      <c r="M2017" s="4" t="s">
        <v>3277</v>
      </c>
      <c r="R2017" t="s">
        <v>4694</v>
      </c>
      <c r="T2017" t="s">
        <v>1296</v>
      </c>
    </row>
    <row r="2018" spans="1:20">
      <c r="A2018" t="s">
        <v>4695</v>
      </c>
      <c r="B2018" t="s">
        <v>1291</v>
      </c>
      <c r="C2018" t="s">
        <v>20</v>
      </c>
      <c r="D2018" s="39" t="s">
        <v>1647</v>
      </c>
      <c r="E2018" s="11">
        <f t="shared" si="131"/>
        <v>3</v>
      </c>
      <c r="F2018" s="4">
        <f t="shared" si="132"/>
        <v>2000</v>
      </c>
      <c r="G2018" t="s">
        <v>21</v>
      </c>
      <c r="H2018" s="4">
        <v>10.5</v>
      </c>
      <c r="I2018" s="4" t="s">
        <v>35</v>
      </c>
      <c r="J2018" s="4">
        <v>24.5</v>
      </c>
      <c r="K2018" s="4" t="s">
        <v>729</v>
      </c>
      <c r="L2018" s="4">
        <v>0</v>
      </c>
      <c r="M2018" s="4" t="s">
        <v>1765</v>
      </c>
      <c r="N2018" s="11" t="s">
        <v>4696</v>
      </c>
      <c r="R2018" t="s">
        <v>1931</v>
      </c>
      <c r="T2018" t="s">
        <v>1296</v>
      </c>
    </row>
    <row r="2019" spans="1:20">
      <c r="A2019" t="s">
        <v>4695</v>
      </c>
      <c r="B2019" t="s">
        <v>1291</v>
      </c>
      <c r="C2019" t="s">
        <v>74</v>
      </c>
      <c r="D2019" s="39" t="s">
        <v>1418</v>
      </c>
      <c r="E2019" s="11">
        <f t="shared" si="131"/>
        <v>5</v>
      </c>
      <c r="F2019" s="4">
        <f t="shared" si="132"/>
        <v>2001</v>
      </c>
      <c r="G2019" t="s">
        <v>21</v>
      </c>
      <c r="H2019" s="4">
        <v>11.7</v>
      </c>
      <c r="I2019" s="4" t="s">
        <v>35</v>
      </c>
      <c r="J2019" s="4">
        <v>27</v>
      </c>
      <c r="K2019" s="4" t="s">
        <v>49</v>
      </c>
      <c r="L2019" s="4">
        <v>0</v>
      </c>
      <c r="M2019" s="4" t="s">
        <v>2625</v>
      </c>
      <c r="N2019" s="11" t="s">
        <v>4696</v>
      </c>
      <c r="R2019" t="s">
        <v>3488</v>
      </c>
      <c r="T2019" t="s">
        <v>1296</v>
      </c>
    </row>
    <row r="2020" spans="1:20">
      <c r="A2020" t="s">
        <v>4695</v>
      </c>
      <c r="B2020" t="s">
        <v>1291</v>
      </c>
      <c r="C2020" t="s">
        <v>74</v>
      </c>
      <c r="D2020" s="39" t="s">
        <v>3084</v>
      </c>
      <c r="E2020" s="11">
        <f t="shared" si="131"/>
        <v>7</v>
      </c>
      <c r="F2020" s="4">
        <f t="shared" si="132"/>
        <v>2001</v>
      </c>
      <c r="G2020" t="s">
        <v>21</v>
      </c>
      <c r="H2020" s="4">
        <v>11.8</v>
      </c>
      <c r="I2020" s="4" t="s">
        <v>35</v>
      </c>
      <c r="J2020" s="4">
        <v>27.9</v>
      </c>
      <c r="L2020" s="4">
        <v>0</v>
      </c>
      <c r="N2020" s="11" t="s">
        <v>4696</v>
      </c>
      <c r="R2020" t="s">
        <v>4697</v>
      </c>
      <c r="T2020" t="s">
        <v>1296</v>
      </c>
    </row>
    <row r="2021" spans="1:20">
      <c r="A2021" t="s">
        <v>4695</v>
      </c>
      <c r="B2021" t="s">
        <v>1291</v>
      </c>
      <c r="C2021" t="s">
        <v>74</v>
      </c>
      <c r="D2021" s="39" t="s">
        <v>2119</v>
      </c>
      <c r="E2021" s="11">
        <f t="shared" si="131"/>
        <v>7</v>
      </c>
      <c r="F2021" s="4">
        <f t="shared" si="132"/>
        <v>2002</v>
      </c>
      <c r="G2021" t="s">
        <v>21</v>
      </c>
      <c r="H2021" s="4">
        <v>12.8</v>
      </c>
      <c r="I2021" s="4" t="s">
        <v>35</v>
      </c>
      <c r="J2021" s="4">
        <v>27.5</v>
      </c>
      <c r="K2021" s="4" t="s">
        <v>40</v>
      </c>
      <c r="L2021" s="4">
        <v>0</v>
      </c>
      <c r="M2021" s="4" t="s">
        <v>3175</v>
      </c>
      <c r="N2021" s="11" t="s">
        <v>4696</v>
      </c>
      <c r="R2021" t="s">
        <v>1330</v>
      </c>
      <c r="T2021" t="s">
        <v>1296</v>
      </c>
    </row>
    <row r="2022" spans="1:20">
      <c r="A2022" t="s">
        <v>4695</v>
      </c>
      <c r="B2022" t="s">
        <v>1291</v>
      </c>
      <c r="C2022" t="s">
        <v>74</v>
      </c>
      <c r="D2022" s="39" t="s">
        <v>2040</v>
      </c>
      <c r="E2022" s="11">
        <f t="shared" si="131"/>
        <v>5</v>
      </c>
      <c r="F2022" s="4">
        <f t="shared" si="132"/>
        <v>2003</v>
      </c>
      <c r="G2022" t="s">
        <v>21</v>
      </c>
      <c r="H2022" s="4">
        <v>13.7</v>
      </c>
      <c r="I2022" s="4" t="s">
        <v>35</v>
      </c>
      <c r="J2022" s="4">
        <v>27.6</v>
      </c>
      <c r="K2022" s="4" t="s">
        <v>40</v>
      </c>
      <c r="L2022" s="4">
        <v>0</v>
      </c>
      <c r="M2022" s="4" t="s">
        <v>4698</v>
      </c>
      <c r="N2022" s="11" t="s">
        <v>4696</v>
      </c>
      <c r="R2022" t="s">
        <v>2191</v>
      </c>
      <c r="T2022" t="s">
        <v>1296</v>
      </c>
    </row>
    <row r="2023" spans="1:20">
      <c r="A2023" t="s">
        <v>4695</v>
      </c>
      <c r="B2023" t="s">
        <v>1291</v>
      </c>
      <c r="C2023" t="s">
        <v>74</v>
      </c>
      <c r="D2023" s="39" t="s">
        <v>1335</v>
      </c>
      <c r="E2023" s="11">
        <f t="shared" si="131"/>
        <v>5</v>
      </c>
      <c r="F2023" s="4">
        <f t="shared" si="132"/>
        <v>2004</v>
      </c>
      <c r="G2023" t="s">
        <v>21</v>
      </c>
      <c r="H2023" s="4">
        <v>14.7</v>
      </c>
      <c r="I2023" s="4" t="s">
        <v>35</v>
      </c>
      <c r="J2023" s="4">
        <v>29.5</v>
      </c>
      <c r="K2023" s="4" t="s">
        <v>690</v>
      </c>
      <c r="L2023" s="4">
        <v>0</v>
      </c>
      <c r="M2023" s="4" t="s">
        <v>4699</v>
      </c>
      <c r="N2023" s="11" t="s">
        <v>4696</v>
      </c>
      <c r="R2023" t="s">
        <v>4700</v>
      </c>
      <c r="T2023" t="s">
        <v>1296</v>
      </c>
    </row>
    <row r="2024" spans="1:20">
      <c r="A2024" t="s">
        <v>4695</v>
      </c>
      <c r="B2024" t="s">
        <v>1291</v>
      </c>
      <c r="C2024" t="s">
        <v>74</v>
      </c>
      <c r="D2024" s="39" t="s">
        <v>1337</v>
      </c>
      <c r="E2024" s="11">
        <f t="shared" si="131"/>
        <v>5</v>
      </c>
      <c r="F2024" s="4">
        <f t="shared" si="132"/>
        <v>2005</v>
      </c>
      <c r="G2024" t="s">
        <v>21</v>
      </c>
      <c r="H2024" s="4">
        <v>15.7</v>
      </c>
      <c r="I2024" s="4" t="s">
        <v>35</v>
      </c>
      <c r="J2024" s="4">
        <v>30.4</v>
      </c>
      <c r="K2024" s="4" t="s">
        <v>690</v>
      </c>
      <c r="L2024" s="4">
        <v>0</v>
      </c>
      <c r="M2024" s="4" t="s">
        <v>2027</v>
      </c>
      <c r="N2024" s="11" t="s">
        <v>4696</v>
      </c>
      <c r="R2024" t="s">
        <v>1340</v>
      </c>
      <c r="T2024" t="s">
        <v>1296</v>
      </c>
    </row>
    <row r="2025" spans="1:20">
      <c r="A2025" t="s">
        <v>4695</v>
      </c>
      <c r="B2025" t="s">
        <v>1291</v>
      </c>
      <c r="C2025" t="s">
        <v>74</v>
      </c>
      <c r="D2025" s="39" t="s">
        <v>2126</v>
      </c>
      <c r="E2025" s="11">
        <f t="shared" si="131"/>
        <v>5</v>
      </c>
      <c r="F2025" s="4">
        <f t="shared" si="132"/>
        <v>2008</v>
      </c>
      <c r="G2025" t="s">
        <v>21</v>
      </c>
      <c r="H2025" s="4">
        <v>18.7</v>
      </c>
      <c r="I2025" s="4" t="s">
        <v>35</v>
      </c>
      <c r="J2025" s="4">
        <v>31.1</v>
      </c>
      <c r="K2025" s="4" t="s">
        <v>193</v>
      </c>
      <c r="L2025" s="4">
        <v>0</v>
      </c>
      <c r="M2025" s="4" t="s">
        <v>2248</v>
      </c>
      <c r="N2025" s="11" t="s">
        <v>4696</v>
      </c>
      <c r="R2025" t="s">
        <v>1662</v>
      </c>
      <c r="T2025" t="s">
        <v>1296</v>
      </c>
    </row>
    <row r="2026" spans="1:20">
      <c r="A2026" t="s">
        <v>4695</v>
      </c>
      <c r="B2026" t="s">
        <v>1291</v>
      </c>
      <c r="C2026" t="s">
        <v>74</v>
      </c>
      <c r="D2026" s="39" t="s">
        <v>1535</v>
      </c>
      <c r="E2026" s="11">
        <f t="shared" si="131"/>
        <v>5</v>
      </c>
      <c r="F2026" s="4">
        <f t="shared" si="132"/>
        <v>2010</v>
      </c>
      <c r="G2026" t="s">
        <v>21</v>
      </c>
      <c r="H2026" s="4">
        <v>20.7</v>
      </c>
      <c r="I2026" s="4" t="s">
        <v>35</v>
      </c>
      <c r="J2026" s="4">
        <v>31</v>
      </c>
      <c r="K2026" s="4" t="s">
        <v>828</v>
      </c>
      <c r="L2026" s="4">
        <v>0</v>
      </c>
      <c r="M2026" s="4" t="s">
        <v>1960</v>
      </c>
      <c r="N2026" s="11" t="s">
        <v>4696</v>
      </c>
      <c r="R2026" t="s">
        <v>4701</v>
      </c>
      <c r="T2026" t="s">
        <v>1296</v>
      </c>
    </row>
    <row r="2027" spans="1:20">
      <c r="A2027" t="s">
        <v>4695</v>
      </c>
      <c r="B2027" t="s">
        <v>1291</v>
      </c>
      <c r="C2027" t="s">
        <v>74</v>
      </c>
      <c r="D2027" s="39" t="s">
        <v>1561</v>
      </c>
      <c r="E2027" s="11">
        <f t="shared" si="131"/>
        <v>5</v>
      </c>
      <c r="F2027" s="4">
        <f t="shared" si="132"/>
        <v>2011</v>
      </c>
      <c r="G2027" t="s">
        <v>21</v>
      </c>
      <c r="H2027" s="4">
        <v>21.7</v>
      </c>
      <c r="I2027" s="4" t="s">
        <v>35</v>
      </c>
      <c r="J2027" s="4">
        <v>31.1</v>
      </c>
      <c r="K2027" s="4" t="s">
        <v>1253</v>
      </c>
      <c r="L2027" s="4">
        <v>0</v>
      </c>
      <c r="M2027" s="4" t="s">
        <v>3314</v>
      </c>
      <c r="N2027" s="11" t="s">
        <v>4696</v>
      </c>
      <c r="R2027" t="s">
        <v>4702</v>
      </c>
      <c r="T2027" t="s">
        <v>1296</v>
      </c>
    </row>
    <row r="2028" spans="1:20">
      <c r="A2028" t="s">
        <v>4695</v>
      </c>
      <c r="B2028" t="s">
        <v>1291</v>
      </c>
      <c r="C2028" t="s">
        <v>74</v>
      </c>
      <c r="D2028" s="39" t="s">
        <v>1349</v>
      </c>
      <c r="E2028" s="11">
        <f t="shared" si="131"/>
        <v>5</v>
      </c>
      <c r="F2028" s="4">
        <f t="shared" si="132"/>
        <v>2016</v>
      </c>
      <c r="G2028" t="s">
        <v>21</v>
      </c>
      <c r="H2028" s="4">
        <v>26.7</v>
      </c>
      <c r="I2028" s="4" t="s">
        <v>35</v>
      </c>
      <c r="J2028" s="4">
        <v>32.5</v>
      </c>
      <c r="K2028" s="4" t="s">
        <v>801</v>
      </c>
      <c r="L2028" s="4">
        <v>0</v>
      </c>
      <c r="M2028" s="4" t="s">
        <v>4273</v>
      </c>
      <c r="N2028" s="11" t="s">
        <v>4696</v>
      </c>
      <c r="R2028" t="s">
        <v>4703</v>
      </c>
      <c r="T2028" t="s">
        <v>1296</v>
      </c>
    </row>
    <row r="2029" spans="1:20">
      <c r="A2029" t="s">
        <v>4704</v>
      </c>
      <c r="B2029" t="s">
        <v>1291</v>
      </c>
      <c r="C2029" t="s">
        <v>20</v>
      </c>
      <c r="D2029" s="39" t="s">
        <v>2365</v>
      </c>
      <c r="E2029" s="11">
        <f t="shared" si="131"/>
        <v>6</v>
      </c>
      <c r="F2029" s="4">
        <f t="shared" si="132"/>
        <v>2002</v>
      </c>
      <c r="G2029" t="s">
        <v>21</v>
      </c>
      <c r="H2029" s="4" t="s">
        <v>2233</v>
      </c>
      <c r="I2029" s="4" t="str">
        <f t="shared" ref="I2029:I2035" si="133">IF(ISBLANK(H2029), "", "k")</f>
        <v>k</v>
      </c>
      <c r="J2029" s="4">
        <v>16.8</v>
      </c>
      <c r="K2029" s="4" t="s">
        <v>739</v>
      </c>
      <c r="L2029" s="4">
        <v>0</v>
      </c>
      <c r="M2029" s="4" t="s">
        <v>1894</v>
      </c>
      <c r="N2029" s="11" t="s">
        <v>4705</v>
      </c>
      <c r="R2029" t="s">
        <v>4706</v>
      </c>
      <c r="T2029" t="s">
        <v>1296</v>
      </c>
    </row>
    <row r="2030" spans="1:20">
      <c r="A2030" t="s">
        <v>4704</v>
      </c>
      <c r="B2030" t="s">
        <v>1291</v>
      </c>
      <c r="C2030" t="s">
        <v>74</v>
      </c>
      <c r="D2030" s="39" t="s">
        <v>1424</v>
      </c>
      <c r="E2030" s="11">
        <f t="shared" si="131"/>
        <v>5</v>
      </c>
      <c r="F2030" s="4">
        <f t="shared" si="132"/>
        <v>2004</v>
      </c>
      <c r="G2030" t="s">
        <v>21</v>
      </c>
      <c r="H2030" s="4" t="s">
        <v>654</v>
      </c>
      <c r="I2030" s="4" t="str">
        <f t="shared" si="133"/>
        <v>k</v>
      </c>
      <c r="J2030" s="4">
        <v>18.8</v>
      </c>
      <c r="K2030" s="4" t="s">
        <v>2752</v>
      </c>
      <c r="L2030" s="4">
        <v>0</v>
      </c>
      <c r="M2030" s="4" t="s">
        <v>4707</v>
      </c>
      <c r="N2030" s="11" t="s">
        <v>4705</v>
      </c>
      <c r="R2030" t="s">
        <v>4708</v>
      </c>
      <c r="T2030" t="s">
        <v>1296</v>
      </c>
    </row>
    <row r="2031" spans="1:20">
      <c r="A2031" t="s">
        <v>4704</v>
      </c>
      <c r="B2031" t="s">
        <v>1291</v>
      </c>
      <c r="C2031" t="s">
        <v>74</v>
      </c>
      <c r="D2031" s="39" t="s">
        <v>1831</v>
      </c>
      <c r="E2031" s="11">
        <f t="shared" si="131"/>
        <v>5</v>
      </c>
      <c r="F2031" s="4">
        <f t="shared" si="132"/>
        <v>2008</v>
      </c>
      <c r="G2031" t="s">
        <v>21</v>
      </c>
      <c r="H2031" s="4" t="s">
        <v>477</v>
      </c>
      <c r="I2031" s="4" t="str">
        <f t="shared" si="133"/>
        <v>k</v>
      </c>
      <c r="J2031" s="4">
        <v>23.4</v>
      </c>
      <c r="K2031" s="4" t="s">
        <v>244</v>
      </c>
      <c r="L2031" s="4">
        <v>0</v>
      </c>
      <c r="M2031" s="4" t="s">
        <v>4709</v>
      </c>
      <c r="N2031" s="11" t="s">
        <v>4705</v>
      </c>
      <c r="R2031" t="s">
        <v>4710</v>
      </c>
      <c r="T2031" t="s">
        <v>1296</v>
      </c>
    </row>
    <row r="2032" spans="1:20">
      <c r="A2032" t="s">
        <v>4704</v>
      </c>
      <c r="B2032" t="s">
        <v>1291</v>
      </c>
      <c r="C2032" t="s">
        <v>74</v>
      </c>
      <c r="D2032" s="39" t="s">
        <v>1388</v>
      </c>
      <c r="E2032" s="11">
        <f t="shared" si="131"/>
        <v>5</v>
      </c>
      <c r="F2032" s="4">
        <f t="shared" si="132"/>
        <v>2009</v>
      </c>
      <c r="G2032" t="s">
        <v>21</v>
      </c>
      <c r="H2032" s="4" t="s">
        <v>496</v>
      </c>
      <c r="I2032" s="4" t="str">
        <f t="shared" si="133"/>
        <v>k</v>
      </c>
      <c r="J2032" s="4">
        <v>24</v>
      </c>
      <c r="K2032" s="4" t="s">
        <v>190</v>
      </c>
      <c r="L2032" s="4">
        <v>0</v>
      </c>
      <c r="M2032" s="4" t="s">
        <v>1516</v>
      </c>
      <c r="N2032" s="11" t="s">
        <v>4705</v>
      </c>
      <c r="R2032" t="s">
        <v>4711</v>
      </c>
      <c r="T2032" t="s">
        <v>1296</v>
      </c>
    </row>
    <row r="2033" spans="1:20">
      <c r="A2033" t="s">
        <v>4704</v>
      </c>
      <c r="B2033" t="s">
        <v>1291</v>
      </c>
      <c r="C2033" t="s">
        <v>74</v>
      </c>
      <c r="D2033" s="39" t="s">
        <v>1863</v>
      </c>
      <c r="E2033" s="11">
        <f t="shared" si="131"/>
        <v>4</v>
      </c>
      <c r="F2033" s="4">
        <f t="shared" si="132"/>
        <v>2010</v>
      </c>
      <c r="G2033" t="s">
        <v>21</v>
      </c>
      <c r="H2033" s="4" t="s">
        <v>1376</v>
      </c>
      <c r="I2033" s="4" t="str">
        <f t="shared" si="133"/>
        <v>k</v>
      </c>
      <c r="J2033" s="4">
        <v>24.9</v>
      </c>
      <c r="K2033" s="4" t="s">
        <v>326</v>
      </c>
      <c r="L2033" s="4">
        <v>0</v>
      </c>
      <c r="M2033" s="4" t="s">
        <v>2353</v>
      </c>
      <c r="N2033" s="11" t="s">
        <v>4705</v>
      </c>
      <c r="R2033" t="s">
        <v>4402</v>
      </c>
      <c r="T2033" t="s">
        <v>1296</v>
      </c>
    </row>
    <row r="2034" spans="1:20">
      <c r="A2034" t="s">
        <v>4704</v>
      </c>
      <c r="B2034" t="s">
        <v>1291</v>
      </c>
      <c r="C2034" t="s">
        <v>74</v>
      </c>
      <c r="D2034" s="39" t="s">
        <v>1342</v>
      </c>
      <c r="E2034" s="11">
        <f t="shared" si="131"/>
        <v>5</v>
      </c>
      <c r="F2034" s="4">
        <f t="shared" si="132"/>
        <v>2013</v>
      </c>
      <c r="G2034" t="s">
        <v>21</v>
      </c>
      <c r="H2034" s="4" t="s">
        <v>609</v>
      </c>
      <c r="I2034" s="4" t="str">
        <f t="shared" si="133"/>
        <v>k</v>
      </c>
      <c r="J2034" s="4">
        <v>28.5</v>
      </c>
      <c r="K2034" s="4" t="s">
        <v>397</v>
      </c>
      <c r="L2034" s="4">
        <v>0</v>
      </c>
      <c r="M2034" s="4" t="s">
        <v>2831</v>
      </c>
      <c r="N2034" s="11" t="s">
        <v>4705</v>
      </c>
      <c r="R2034" t="s">
        <v>4712</v>
      </c>
      <c r="T2034" t="s">
        <v>1296</v>
      </c>
    </row>
    <row r="2035" spans="1:20">
      <c r="A2035" t="s">
        <v>48</v>
      </c>
      <c r="B2035" t="s">
        <v>1291</v>
      </c>
      <c r="C2035" t="s">
        <v>20</v>
      </c>
      <c r="D2035" s="39" t="s">
        <v>1606</v>
      </c>
      <c r="E2035" s="11">
        <f t="shared" si="131"/>
        <v>3</v>
      </c>
      <c r="F2035" s="4">
        <f t="shared" si="132"/>
        <v>1982</v>
      </c>
      <c r="G2035" t="s">
        <v>25</v>
      </c>
      <c r="H2035" s="4" t="s">
        <v>149</v>
      </c>
      <c r="I2035" s="4" t="str">
        <f t="shared" si="133"/>
        <v>k</v>
      </c>
      <c r="J2035" s="4">
        <v>18.420000000000002</v>
      </c>
      <c r="K2035" s="4" t="s">
        <v>4713</v>
      </c>
      <c r="L2035" s="4">
        <v>0</v>
      </c>
      <c r="M2035" s="4" t="s">
        <v>4714</v>
      </c>
      <c r="R2035" t="s">
        <v>585</v>
      </c>
      <c r="T2035" t="s">
        <v>1296</v>
      </c>
    </row>
    <row r="2036" spans="1:20">
      <c r="A2036" t="s">
        <v>913</v>
      </c>
      <c r="B2036" t="s">
        <v>1291</v>
      </c>
      <c r="C2036" t="s">
        <v>20</v>
      </c>
      <c r="D2036" s="39" t="s">
        <v>2002</v>
      </c>
      <c r="E2036" s="11">
        <f t="shared" si="131"/>
        <v>3</v>
      </c>
      <c r="F2036" s="4">
        <f t="shared" si="132"/>
        <v>1988</v>
      </c>
      <c r="G2036" t="s">
        <v>21</v>
      </c>
      <c r="H2036" s="4">
        <v>12.5</v>
      </c>
      <c r="I2036" s="4" t="s">
        <v>35</v>
      </c>
      <c r="J2036" s="4">
        <v>26.67</v>
      </c>
      <c r="K2036" s="4" t="s">
        <v>2105</v>
      </c>
      <c r="L2036" s="4">
        <v>0</v>
      </c>
      <c r="M2036" s="4" t="s">
        <v>1880</v>
      </c>
      <c r="R2036" t="s">
        <v>2001</v>
      </c>
      <c r="T2036" t="s">
        <v>1296</v>
      </c>
    </row>
    <row r="2037" spans="1:20">
      <c r="A2037" t="s">
        <v>913</v>
      </c>
      <c r="B2037" t="s">
        <v>1291</v>
      </c>
      <c r="C2037" t="s">
        <v>74</v>
      </c>
      <c r="D2037" s="39" t="s">
        <v>1372</v>
      </c>
      <c r="E2037" s="11">
        <f t="shared" si="131"/>
        <v>3</v>
      </c>
      <c r="F2037" s="4">
        <f t="shared" si="132"/>
        <v>1990</v>
      </c>
      <c r="G2037" t="s">
        <v>21</v>
      </c>
      <c r="H2037" s="4">
        <v>14.5</v>
      </c>
      <c r="I2037" s="4" t="s">
        <v>35</v>
      </c>
      <c r="J2037" s="4">
        <v>28.26</v>
      </c>
      <c r="K2037" s="4" t="s">
        <v>3561</v>
      </c>
      <c r="L2037" s="4">
        <v>0</v>
      </c>
      <c r="M2037" s="4" t="s">
        <v>4715</v>
      </c>
      <c r="T2037" t="s">
        <v>1296</v>
      </c>
    </row>
    <row r="2038" spans="1:20">
      <c r="A2038" t="s">
        <v>913</v>
      </c>
      <c r="B2038" t="s">
        <v>1291</v>
      </c>
      <c r="C2038" t="s">
        <v>74</v>
      </c>
      <c r="D2038" s="39" t="s">
        <v>2401</v>
      </c>
      <c r="E2038" s="11">
        <f t="shared" si="131"/>
        <v>3</v>
      </c>
      <c r="F2038" s="4">
        <f t="shared" si="132"/>
        <v>1992</v>
      </c>
      <c r="G2038" t="s">
        <v>21</v>
      </c>
      <c r="H2038" s="4">
        <v>16.5</v>
      </c>
      <c r="I2038" s="4" t="s">
        <v>35</v>
      </c>
      <c r="J2038" s="4">
        <v>29.85</v>
      </c>
      <c r="K2038" s="4" t="s">
        <v>1613</v>
      </c>
      <c r="L2038" s="4">
        <v>0</v>
      </c>
      <c r="M2038" s="4" t="s">
        <v>2228</v>
      </c>
      <c r="T2038" t="s">
        <v>1296</v>
      </c>
    </row>
    <row r="2039" spans="1:20">
      <c r="A2039" t="s">
        <v>4716</v>
      </c>
      <c r="B2039" t="s">
        <v>1291</v>
      </c>
      <c r="C2039" t="s">
        <v>20</v>
      </c>
      <c r="D2039" s="39" t="s">
        <v>1316</v>
      </c>
      <c r="E2039" s="11">
        <f t="shared" si="131"/>
        <v>3</v>
      </c>
      <c r="F2039" s="4">
        <f t="shared" si="132"/>
        <v>1995</v>
      </c>
      <c r="G2039" t="s">
        <v>25</v>
      </c>
      <c r="H2039" s="4">
        <v>15.5</v>
      </c>
      <c r="I2039" s="4" t="s">
        <v>35</v>
      </c>
      <c r="J2039" s="4">
        <v>33.200000000000003</v>
      </c>
      <c r="K2039" s="4" t="s">
        <v>1712</v>
      </c>
      <c r="L2039" s="4">
        <v>0</v>
      </c>
      <c r="M2039" s="4" t="s">
        <v>4717</v>
      </c>
      <c r="N2039" s="11" t="s">
        <v>4718</v>
      </c>
      <c r="R2039" t="s">
        <v>4719</v>
      </c>
      <c r="T2039" t="s">
        <v>1296</v>
      </c>
    </row>
    <row r="2040" spans="1:20">
      <c r="A2040" t="s">
        <v>4716</v>
      </c>
      <c r="B2040" t="s">
        <v>1291</v>
      </c>
      <c r="C2040" t="s">
        <v>74</v>
      </c>
      <c r="D2040" s="39" t="s">
        <v>1320</v>
      </c>
      <c r="E2040" s="11">
        <f t="shared" si="131"/>
        <v>3</v>
      </c>
      <c r="F2040" s="4">
        <f t="shared" si="132"/>
        <v>1996</v>
      </c>
      <c r="G2040" t="s">
        <v>25</v>
      </c>
      <c r="H2040" s="4">
        <v>16.5</v>
      </c>
      <c r="I2040" s="4" t="s">
        <v>35</v>
      </c>
      <c r="J2040" s="4">
        <v>36.299999999999997</v>
      </c>
      <c r="K2040" s="4" t="s">
        <v>1020</v>
      </c>
      <c r="L2040" s="4">
        <v>0</v>
      </c>
      <c r="M2040" s="4" t="s">
        <v>4720</v>
      </c>
      <c r="N2040" s="11" t="s">
        <v>4718</v>
      </c>
      <c r="R2040" t="s">
        <v>4721</v>
      </c>
      <c r="T2040" t="s">
        <v>1296</v>
      </c>
    </row>
    <row r="2041" spans="1:20">
      <c r="A2041" t="s">
        <v>4722</v>
      </c>
      <c r="B2041" t="s">
        <v>1291</v>
      </c>
      <c r="C2041" t="s">
        <v>20</v>
      </c>
      <c r="D2041" s="39" t="s">
        <v>2313</v>
      </c>
      <c r="E2041" s="11">
        <f t="shared" si="131"/>
        <v>3</v>
      </c>
      <c r="F2041" s="4">
        <f t="shared" si="132"/>
        <v>1993</v>
      </c>
      <c r="G2041" t="s">
        <v>25</v>
      </c>
      <c r="H2041" s="4">
        <v>12.5</v>
      </c>
      <c r="I2041" s="4" t="s">
        <v>35</v>
      </c>
      <c r="J2041" s="4">
        <v>30.4</v>
      </c>
      <c r="K2041" s="4" t="s">
        <v>312</v>
      </c>
      <c r="L2041" s="4">
        <v>0</v>
      </c>
      <c r="M2041" s="4" t="s">
        <v>2625</v>
      </c>
      <c r="R2041" t="s">
        <v>4723</v>
      </c>
      <c r="T2041" t="s">
        <v>1296</v>
      </c>
    </row>
    <row r="2042" spans="1:20">
      <c r="A2042" t="s">
        <v>4722</v>
      </c>
      <c r="B2042" t="s">
        <v>1291</v>
      </c>
      <c r="C2042" t="s">
        <v>74</v>
      </c>
      <c r="D2042" s="39" t="s">
        <v>1620</v>
      </c>
      <c r="E2042" s="11">
        <f t="shared" si="131"/>
        <v>3</v>
      </c>
      <c r="F2042" s="4">
        <f t="shared" si="132"/>
        <v>1994</v>
      </c>
      <c r="G2042" t="s">
        <v>25</v>
      </c>
      <c r="H2042" s="4">
        <v>13.5</v>
      </c>
      <c r="I2042" s="4" t="s">
        <v>35</v>
      </c>
      <c r="J2042" s="4">
        <v>30.9</v>
      </c>
      <c r="K2042" s="4" t="s">
        <v>1115</v>
      </c>
      <c r="L2042" s="4">
        <v>0</v>
      </c>
      <c r="M2042" s="4" t="s">
        <v>4724</v>
      </c>
      <c r="T2042" t="s">
        <v>1296</v>
      </c>
    </row>
    <row r="2043" spans="1:20">
      <c r="A2043" t="s">
        <v>4725</v>
      </c>
      <c r="B2043" t="s">
        <v>1291</v>
      </c>
      <c r="C2043" t="s">
        <v>20</v>
      </c>
      <c r="D2043" s="39" t="s">
        <v>2779</v>
      </c>
      <c r="E2043" s="11">
        <f t="shared" si="131"/>
        <v>6</v>
      </c>
      <c r="F2043" s="4">
        <f t="shared" si="132"/>
        <v>2002</v>
      </c>
      <c r="G2043" t="s">
        <v>21</v>
      </c>
      <c r="H2043" s="4">
        <v>8.8000000000000007</v>
      </c>
      <c r="I2043" s="4" t="str">
        <f t="shared" ref="I2043:I2074" si="134">IF(ISBLANK(H2043), "", "k")</f>
        <v>k</v>
      </c>
      <c r="J2043" s="4">
        <v>23.6</v>
      </c>
      <c r="K2043" s="4" t="s">
        <v>2179</v>
      </c>
      <c r="L2043" s="4">
        <v>0</v>
      </c>
      <c r="M2043" s="4" t="s">
        <v>1944</v>
      </c>
      <c r="N2043" s="11" t="s">
        <v>4726</v>
      </c>
      <c r="R2043" t="s">
        <v>4727</v>
      </c>
      <c r="T2043" t="s">
        <v>1296</v>
      </c>
    </row>
    <row r="2044" spans="1:20">
      <c r="A2044" t="s">
        <v>4725</v>
      </c>
      <c r="B2044" t="s">
        <v>1291</v>
      </c>
      <c r="C2044" t="s">
        <v>74</v>
      </c>
      <c r="D2044" s="39" t="s">
        <v>2040</v>
      </c>
      <c r="E2044" s="11">
        <f t="shared" si="131"/>
        <v>5</v>
      </c>
      <c r="F2044" s="4">
        <f t="shared" si="132"/>
        <v>2003</v>
      </c>
      <c r="G2044" t="s">
        <v>21</v>
      </c>
      <c r="H2044" s="4">
        <v>9.6999999999999993</v>
      </c>
      <c r="I2044" s="4" t="str">
        <f t="shared" si="134"/>
        <v>k</v>
      </c>
      <c r="J2044" s="4">
        <v>24.1</v>
      </c>
      <c r="K2044" s="4" t="s">
        <v>199</v>
      </c>
      <c r="L2044" s="4">
        <v>0</v>
      </c>
      <c r="M2044" s="4" t="s">
        <v>2920</v>
      </c>
      <c r="N2044" s="11" t="s">
        <v>4726</v>
      </c>
      <c r="R2044" t="s">
        <v>2191</v>
      </c>
      <c r="T2044" t="s">
        <v>1296</v>
      </c>
    </row>
    <row r="2045" spans="1:20">
      <c r="A2045" t="s">
        <v>4725</v>
      </c>
      <c r="B2045" t="s">
        <v>1291</v>
      </c>
      <c r="C2045" t="s">
        <v>74</v>
      </c>
      <c r="D2045" s="39" t="s">
        <v>1335</v>
      </c>
      <c r="E2045" s="11">
        <f t="shared" si="131"/>
        <v>5</v>
      </c>
      <c r="F2045" s="4">
        <f t="shared" si="132"/>
        <v>2004</v>
      </c>
      <c r="G2045" t="s">
        <v>21</v>
      </c>
      <c r="H2045" s="4">
        <v>10.7</v>
      </c>
      <c r="I2045" s="4" t="str">
        <f t="shared" si="134"/>
        <v>k</v>
      </c>
      <c r="J2045" s="4">
        <v>26</v>
      </c>
      <c r="K2045" s="4" t="s">
        <v>444</v>
      </c>
      <c r="L2045" s="4">
        <v>0</v>
      </c>
      <c r="M2045" s="4" t="s">
        <v>4728</v>
      </c>
      <c r="N2045" s="11" t="s">
        <v>4726</v>
      </c>
      <c r="R2045" t="s">
        <v>2715</v>
      </c>
      <c r="T2045" t="s">
        <v>1296</v>
      </c>
    </row>
    <row r="2046" spans="1:20">
      <c r="A2046" t="s">
        <v>4725</v>
      </c>
      <c r="B2046" t="s">
        <v>1291</v>
      </c>
      <c r="C2046" t="s">
        <v>74</v>
      </c>
      <c r="D2046" s="39" t="s">
        <v>1385</v>
      </c>
      <c r="E2046" s="11">
        <f t="shared" si="131"/>
        <v>5</v>
      </c>
      <c r="F2046" s="4">
        <f t="shared" si="132"/>
        <v>2008</v>
      </c>
      <c r="G2046" t="s">
        <v>21</v>
      </c>
      <c r="H2046" s="4">
        <v>14.7</v>
      </c>
      <c r="I2046" s="4" t="str">
        <f t="shared" si="134"/>
        <v>k</v>
      </c>
      <c r="J2046" s="4">
        <v>28.5</v>
      </c>
      <c r="K2046" s="4" t="s">
        <v>571</v>
      </c>
      <c r="L2046" s="4">
        <v>0</v>
      </c>
      <c r="M2046" s="4" t="s">
        <v>2259</v>
      </c>
      <c r="N2046" s="11" t="s">
        <v>4726</v>
      </c>
      <c r="R2046" t="s">
        <v>4729</v>
      </c>
      <c r="T2046" t="s">
        <v>1296</v>
      </c>
    </row>
    <row r="2047" spans="1:20">
      <c r="A2047" t="s">
        <v>4725</v>
      </c>
      <c r="B2047" t="s">
        <v>1291</v>
      </c>
      <c r="C2047" t="s">
        <v>74</v>
      </c>
      <c r="D2047" s="39" t="s">
        <v>1663</v>
      </c>
      <c r="E2047" s="11">
        <f t="shared" si="131"/>
        <v>5</v>
      </c>
      <c r="F2047" s="4">
        <f t="shared" si="132"/>
        <v>2009</v>
      </c>
      <c r="G2047" t="s">
        <v>21</v>
      </c>
      <c r="H2047" s="4">
        <v>15.7</v>
      </c>
      <c r="I2047" s="4" t="str">
        <f t="shared" si="134"/>
        <v>k</v>
      </c>
      <c r="J2047" s="4">
        <v>28.3</v>
      </c>
      <c r="K2047" s="4" t="s">
        <v>960</v>
      </c>
      <c r="L2047" s="4">
        <v>0</v>
      </c>
      <c r="M2047" s="4" t="s">
        <v>2651</v>
      </c>
      <c r="N2047" s="11" t="s">
        <v>4726</v>
      </c>
      <c r="R2047" t="s">
        <v>1662</v>
      </c>
      <c r="T2047" t="s">
        <v>1296</v>
      </c>
    </row>
    <row r="2048" spans="1:20">
      <c r="A2048" t="s">
        <v>4725</v>
      </c>
      <c r="B2048" t="s">
        <v>1291</v>
      </c>
      <c r="C2048" t="s">
        <v>74</v>
      </c>
      <c r="D2048" s="39" t="s">
        <v>1535</v>
      </c>
      <c r="E2048" s="11">
        <f t="shared" si="131"/>
        <v>5</v>
      </c>
      <c r="F2048" s="4">
        <f t="shared" si="132"/>
        <v>2010</v>
      </c>
      <c r="G2048" t="s">
        <v>21</v>
      </c>
      <c r="H2048" s="4">
        <v>16.7</v>
      </c>
      <c r="I2048" s="4" t="str">
        <f t="shared" si="134"/>
        <v>k</v>
      </c>
      <c r="J2048" s="4">
        <v>28.6</v>
      </c>
      <c r="K2048" s="4" t="s">
        <v>36</v>
      </c>
      <c r="L2048" s="4">
        <v>0</v>
      </c>
      <c r="M2048" s="4" t="s">
        <v>4730</v>
      </c>
      <c r="N2048" s="11" t="s">
        <v>4726</v>
      </c>
      <c r="R2048" t="s">
        <v>4356</v>
      </c>
      <c r="T2048" t="s">
        <v>1296</v>
      </c>
    </row>
    <row r="2049" spans="1:20">
      <c r="A2049" t="s">
        <v>4725</v>
      </c>
      <c r="B2049" t="s">
        <v>1291</v>
      </c>
      <c r="C2049" t="s">
        <v>74</v>
      </c>
      <c r="D2049" s="39" t="s">
        <v>1396</v>
      </c>
      <c r="E2049" s="11">
        <f t="shared" si="131"/>
        <v>5</v>
      </c>
      <c r="F2049" s="4">
        <f t="shared" si="132"/>
        <v>2011</v>
      </c>
      <c r="G2049" t="s">
        <v>21</v>
      </c>
      <c r="H2049" s="4">
        <v>17.7</v>
      </c>
      <c r="I2049" s="4" t="str">
        <f t="shared" si="134"/>
        <v>k</v>
      </c>
      <c r="J2049" s="4">
        <v>30.9</v>
      </c>
      <c r="K2049" s="4" t="s">
        <v>378</v>
      </c>
      <c r="L2049" s="4">
        <v>0</v>
      </c>
      <c r="M2049" s="4" t="s">
        <v>2508</v>
      </c>
      <c r="N2049" s="11" t="s">
        <v>4726</v>
      </c>
      <c r="R2049" t="s">
        <v>1762</v>
      </c>
      <c r="T2049" t="s">
        <v>1296</v>
      </c>
    </row>
    <row r="2050" spans="1:20">
      <c r="A2050" t="s">
        <v>4725</v>
      </c>
      <c r="B2050" t="s">
        <v>1291</v>
      </c>
      <c r="C2050" t="s">
        <v>74</v>
      </c>
      <c r="D2050" s="39" t="s">
        <v>1342</v>
      </c>
      <c r="E2050" s="11">
        <f t="shared" si="131"/>
        <v>5</v>
      </c>
      <c r="F2050" s="4">
        <f t="shared" si="132"/>
        <v>2013</v>
      </c>
      <c r="G2050" t="s">
        <v>21</v>
      </c>
      <c r="H2050" s="4">
        <v>19.7</v>
      </c>
      <c r="I2050" s="4" t="str">
        <f t="shared" si="134"/>
        <v>k</v>
      </c>
      <c r="J2050" s="4">
        <v>30.6</v>
      </c>
      <c r="K2050" s="4" t="s">
        <v>620</v>
      </c>
      <c r="L2050" s="4">
        <v>0</v>
      </c>
      <c r="M2050" s="4" t="s">
        <v>4731</v>
      </c>
      <c r="N2050" s="11" t="s">
        <v>4726</v>
      </c>
      <c r="R2050" t="s">
        <v>1662</v>
      </c>
      <c r="T2050" t="s">
        <v>1296</v>
      </c>
    </row>
    <row r="2051" spans="1:20">
      <c r="A2051" t="s">
        <v>4725</v>
      </c>
      <c r="B2051" t="s">
        <v>1291</v>
      </c>
      <c r="C2051" t="s">
        <v>74</v>
      </c>
      <c r="D2051" s="39" t="s">
        <v>839</v>
      </c>
      <c r="E2051" s="11">
        <f t="shared" si="131"/>
        <v>5</v>
      </c>
      <c r="F2051" s="4">
        <f t="shared" si="132"/>
        <v>2016</v>
      </c>
      <c r="G2051" t="s">
        <v>21</v>
      </c>
      <c r="H2051" s="4">
        <v>22.7</v>
      </c>
      <c r="I2051" s="4" t="str">
        <f t="shared" si="134"/>
        <v>k</v>
      </c>
      <c r="J2051" s="4">
        <v>30.4</v>
      </c>
      <c r="K2051" s="4" t="s">
        <v>3312</v>
      </c>
      <c r="L2051" s="4">
        <v>0</v>
      </c>
      <c r="M2051" s="4" t="s">
        <v>2111</v>
      </c>
      <c r="N2051" s="11" t="s">
        <v>4726</v>
      </c>
      <c r="R2051" t="s">
        <v>1953</v>
      </c>
      <c r="T2051" t="s">
        <v>1296</v>
      </c>
    </row>
    <row r="2052" spans="1:20">
      <c r="A2052" t="s">
        <v>4725</v>
      </c>
      <c r="B2052" t="s">
        <v>1291</v>
      </c>
      <c r="C2052" t="s">
        <v>74</v>
      </c>
      <c r="D2052" s="39" t="s">
        <v>1412</v>
      </c>
      <c r="E2052" s="11">
        <f t="shared" si="131"/>
        <v>5</v>
      </c>
      <c r="F2052" s="4">
        <f t="shared" si="132"/>
        <v>2019</v>
      </c>
      <c r="G2052" t="s">
        <v>21</v>
      </c>
      <c r="H2052" s="4">
        <v>25.7</v>
      </c>
      <c r="I2052" s="4" t="str">
        <f t="shared" si="134"/>
        <v>k</v>
      </c>
      <c r="J2052" s="4">
        <v>31.3</v>
      </c>
      <c r="K2052" s="4" t="s">
        <v>435</v>
      </c>
      <c r="L2052" s="4">
        <v>0</v>
      </c>
      <c r="M2052" s="4" t="s">
        <v>3880</v>
      </c>
      <c r="N2052" s="11" t="s">
        <v>4726</v>
      </c>
      <c r="Q2052" t="s">
        <v>4732</v>
      </c>
      <c r="R2052" t="s">
        <v>4733</v>
      </c>
      <c r="T2052" t="s">
        <v>1296</v>
      </c>
    </row>
    <row r="2053" spans="1:20">
      <c r="A2053" t="s">
        <v>4725</v>
      </c>
      <c r="B2053" s="4" t="s">
        <v>1291</v>
      </c>
      <c r="C2053" s="4" t="s">
        <v>74</v>
      </c>
      <c r="D2053" s="39" t="s">
        <v>1470</v>
      </c>
      <c r="E2053" s="11">
        <f t="shared" si="131"/>
        <v>4</v>
      </c>
      <c r="F2053" s="4">
        <f t="shared" si="132"/>
        <v>2026</v>
      </c>
      <c r="G2053" s="4" t="s">
        <v>21</v>
      </c>
      <c r="H2053" s="4">
        <v>32.6</v>
      </c>
      <c r="I2053" s="4" t="str">
        <f t="shared" si="134"/>
        <v>k</v>
      </c>
      <c r="J2053" s="4">
        <v>31</v>
      </c>
      <c r="K2053" s="4">
        <v>39.1</v>
      </c>
      <c r="L2053" s="4">
        <v>0</v>
      </c>
      <c r="M2053" s="4">
        <v>1555</v>
      </c>
      <c r="N2053" s="11" t="s">
        <v>4726</v>
      </c>
      <c r="R2053" s="4" t="s">
        <v>1471</v>
      </c>
    </row>
    <row r="2054" spans="1:20">
      <c r="A2054" t="s">
        <v>4734</v>
      </c>
      <c r="B2054" t="s">
        <v>1291</v>
      </c>
      <c r="C2054" t="s">
        <v>20</v>
      </c>
      <c r="D2054" s="39" t="s">
        <v>1402</v>
      </c>
      <c r="E2054" s="11">
        <f t="shared" si="131"/>
        <v>5</v>
      </c>
      <c r="F2054" s="4">
        <f t="shared" si="132"/>
        <v>2015</v>
      </c>
      <c r="G2054" t="s">
        <v>25</v>
      </c>
      <c r="H2054" s="4" t="s">
        <v>1444</v>
      </c>
      <c r="I2054" s="4" t="str">
        <f t="shared" si="134"/>
        <v>k</v>
      </c>
      <c r="J2054" s="4">
        <v>14.1</v>
      </c>
      <c r="K2054" s="4" t="s">
        <v>4735</v>
      </c>
      <c r="L2054" s="4">
        <v>0</v>
      </c>
      <c r="M2054" s="4" t="s">
        <v>1449</v>
      </c>
      <c r="N2054" s="11" t="s">
        <v>4736</v>
      </c>
      <c r="R2054" t="s">
        <v>4737</v>
      </c>
      <c r="T2054" t="s">
        <v>1296</v>
      </c>
    </row>
    <row r="2055" spans="1:20">
      <c r="A2055" t="s">
        <v>4734</v>
      </c>
      <c r="B2055" t="s">
        <v>1291</v>
      </c>
      <c r="C2055" t="s">
        <v>74</v>
      </c>
      <c r="D2055" s="39" t="s">
        <v>1349</v>
      </c>
      <c r="E2055" s="11">
        <f t="shared" si="131"/>
        <v>5</v>
      </c>
      <c r="F2055" s="4">
        <f t="shared" si="132"/>
        <v>2016</v>
      </c>
      <c r="G2055" t="s">
        <v>25</v>
      </c>
      <c r="H2055" s="4" t="s">
        <v>1452</v>
      </c>
      <c r="I2055" s="4" t="str">
        <f t="shared" si="134"/>
        <v>k</v>
      </c>
      <c r="J2055" s="4">
        <v>16.5</v>
      </c>
      <c r="K2055" s="4" t="s">
        <v>3814</v>
      </c>
      <c r="L2055" s="4">
        <v>0</v>
      </c>
      <c r="M2055" s="4" t="s">
        <v>1562</v>
      </c>
      <c r="N2055" s="11" t="s">
        <v>4736</v>
      </c>
      <c r="R2055" t="s">
        <v>4738</v>
      </c>
      <c r="T2055" t="s">
        <v>1296</v>
      </c>
    </row>
    <row r="2056" spans="1:20">
      <c r="A2056" t="s">
        <v>4734</v>
      </c>
      <c r="B2056" t="s">
        <v>1291</v>
      </c>
      <c r="C2056" t="s">
        <v>74</v>
      </c>
      <c r="D2056" s="39" t="s">
        <v>1455</v>
      </c>
      <c r="E2056" s="11">
        <f t="shared" si="131"/>
        <v>5</v>
      </c>
      <c r="F2056" s="4">
        <f t="shared" si="132"/>
        <v>2017</v>
      </c>
      <c r="G2056" t="s">
        <v>25</v>
      </c>
      <c r="H2056" s="4" t="s">
        <v>1456</v>
      </c>
      <c r="I2056" s="4" t="str">
        <f t="shared" si="134"/>
        <v>k</v>
      </c>
      <c r="J2056" s="4">
        <v>18.600000000000001</v>
      </c>
      <c r="K2056" s="4" t="s">
        <v>529</v>
      </c>
      <c r="L2056" s="4">
        <v>0</v>
      </c>
      <c r="M2056" s="4" t="s">
        <v>1546</v>
      </c>
      <c r="N2056" s="11" t="s">
        <v>4736</v>
      </c>
      <c r="R2056" t="s">
        <v>1488</v>
      </c>
      <c r="T2056" t="s">
        <v>1296</v>
      </c>
    </row>
    <row r="2057" spans="1:20">
      <c r="A2057" t="s">
        <v>4734</v>
      </c>
      <c r="B2057" t="s">
        <v>1291</v>
      </c>
      <c r="C2057" t="s">
        <v>74</v>
      </c>
      <c r="D2057" s="39" t="s">
        <v>2079</v>
      </c>
      <c r="E2057" s="11">
        <f t="shared" si="131"/>
        <v>6</v>
      </c>
      <c r="F2057" s="4">
        <f t="shared" si="132"/>
        <v>2018</v>
      </c>
      <c r="G2057" t="s">
        <v>25</v>
      </c>
      <c r="H2057" s="4" t="s">
        <v>654</v>
      </c>
      <c r="I2057" s="4" t="str">
        <f t="shared" si="134"/>
        <v>k</v>
      </c>
      <c r="J2057" s="4">
        <v>21</v>
      </c>
      <c r="K2057" s="4" t="s">
        <v>881</v>
      </c>
      <c r="L2057" s="4">
        <v>0</v>
      </c>
      <c r="M2057" s="4" t="s">
        <v>1752</v>
      </c>
      <c r="N2057" s="11" t="s">
        <v>4736</v>
      </c>
      <c r="Q2057" t="s">
        <v>4739</v>
      </c>
      <c r="R2057" t="s">
        <v>4740</v>
      </c>
      <c r="T2057" t="s">
        <v>1296</v>
      </c>
    </row>
    <row r="2058" spans="1:20">
      <c r="A2058" t="s">
        <v>4734</v>
      </c>
      <c r="B2058" t="s">
        <v>1291</v>
      </c>
      <c r="C2058" t="s">
        <v>74</v>
      </c>
      <c r="D2058" s="39" t="s">
        <v>1459</v>
      </c>
      <c r="E2058" s="11">
        <f t="shared" si="131"/>
        <v>9</v>
      </c>
      <c r="F2058" s="4">
        <f t="shared" si="132"/>
        <v>2018</v>
      </c>
      <c r="G2058" t="s">
        <v>25</v>
      </c>
      <c r="H2058" s="4" t="s">
        <v>1460</v>
      </c>
      <c r="I2058" s="4" t="str">
        <f t="shared" si="134"/>
        <v>k</v>
      </c>
      <c r="J2058" s="4">
        <v>22.7</v>
      </c>
      <c r="K2058" s="4">
        <v>7</v>
      </c>
      <c r="L2058" s="4">
        <v>1.8</v>
      </c>
      <c r="M2058" s="4" t="s">
        <v>1347</v>
      </c>
      <c r="N2058" s="11" t="s">
        <v>4736</v>
      </c>
      <c r="Q2058" t="s">
        <v>4741</v>
      </c>
      <c r="R2058" t="s">
        <v>4742</v>
      </c>
      <c r="T2058" t="s">
        <v>1296</v>
      </c>
    </row>
    <row r="2059" spans="1:20">
      <c r="A2059" t="s">
        <v>4734</v>
      </c>
      <c r="B2059" t="s">
        <v>1291</v>
      </c>
      <c r="C2059" t="s">
        <v>74</v>
      </c>
      <c r="D2059" s="39" t="s">
        <v>1412</v>
      </c>
      <c r="E2059" s="11">
        <f t="shared" si="131"/>
        <v>5</v>
      </c>
      <c r="F2059" s="4">
        <f t="shared" si="132"/>
        <v>2019</v>
      </c>
      <c r="G2059" t="s">
        <v>25</v>
      </c>
      <c r="H2059" s="4" t="s">
        <v>482</v>
      </c>
      <c r="I2059" s="4" t="str">
        <f t="shared" si="134"/>
        <v>k</v>
      </c>
      <c r="J2059" s="4">
        <v>24</v>
      </c>
      <c r="K2059" s="4">
        <v>7.5</v>
      </c>
      <c r="L2059" s="4">
        <v>2.7</v>
      </c>
      <c r="M2059" s="4" t="s">
        <v>3788</v>
      </c>
      <c r="N2059" s="11" t="s">
        <v>4736</v>
      </c>
      <c r="R2059" t="s">
        <v>4743</v>
      </c>
      <c r="T2059" t="s">
        <v>1296</v>
      </c>
    </row>
    <row r="2060" spans="1:20">
      <c r="A2060" t="s">
        <v>4734</v>
      </c>
      <c r="B2060" t="s">
        <v>1291</v>
      </c>
      <c r="C2060" t="s">
        <v>74</v>
      </c>
      <c r="D2060" s="39" t="s">
        <v>1491</v>
      </c>
      <c r="E2060" s="11">
        <f t="shared" si="131"/>
        <v>4</v>
      </c>
      <c r="F2060" s="4">
        <f t="shared" si="132"/>
        <v>2024</v>
      </c>
      <c r="G2060" t="s">
        <v>25</v>
      </c>
      <c r="H2060" s="4" t="s">
        <v>410</v>
      </c>
      <c r="I2060" s="4" t="str">
        <f t="shared" si="134"/>
        <v>k</v>
      </c>
      <c r="J2060" s="4">
        <v>30.1</v>
      </c>
      <c r="K2060" s="4">
        <v>10</v>
      </c>
      <c r="L2060" s="4">
        <v>4</v>
      </c>
      <c r="M2060" s="4" t="s">
        <v>2259</v>
      </c>
      <c r="N2060" s="11" t="s">
        <v>4736</v>
      </c>
      <c r="R2060" t="s">
        <v>4744</v>
      </c>
    </row>
    <row r="2061" spans="1:20">
      <c r="A2061" t="s">
        <v>4734</v>
      </c>
      <c r="B2061" s="4" t="s">
        <v>1291</v>
      </c>
      <c r="C2061" s="4" t="s">
        <v>74</v>
      </c>
      <c r="D2061" s="39" t="s">
        <v>1553</v>
      </c>
      <c r="E2061" s="11">
        <f t="shared" si="131"/>
        <v>4</v>
      </c>
      <c r="F2061" s="4">
        <f t="shared" si="132"/>
        <v>2026</v>
      </c>
      <c r="G2061" s="4" t="s">
        <v>25</v>
      </c>
      <c r="H2061" s="4">
        <v>13.6</v>
      </c>
      <c r="I2061" s="4" t="str">
        <f t="shared" si="134"/>
        <v>k</v>
      </c>
      <c r="J2061" s="4">
        <v>30</v>
      </c>
      <c r="K2061" s="4">
        <v>9</v>
      </c>
      <c r="L2061" s="4">
        <v>4.0999999999999996</v>
      </c>
      <c r="M2061" s="4">
        <v>965</v>
      </c>
      <c r="N2061" s="11">
        <v>982000409784604</v>
      </c>
      <c r="R2061" s="4" t="s">
        <v>1471</v>
      </c>
    </row>
    <row r="2062" spans="1:20">
      <c r="A2062" t="s">
        <v>4745</v>
      </c>
      <c r="B2062" t="s">
        <v>1291</v>
      </c>
      <c r="C2062" t="s">
        <v>20</v>
      </c>
      <c r="D2062" s="39" t="s">
        <v>1320</v>
      </c>
      <c r="E2062" s="11">
        <f t="shared" si="131"/>
        <v>3</v>
      </c>
      <c r="F2062" s="4">
        <f t="shared" si="132"/>
        <v>1996</v>
      </c>
      <c r="G2062" t="s">
        <v>21</v>
      </c>
      <c r="H2062" s="4" t="s">
        <v>1610</v>
      </c>
      <c r="I2062" s="4" t="str">
        <f t="shared" si="134"/>
        <v>k</v>
      </c>
      <c r="J2062" s="4">
        <v>22</v>
      </c>
      <c r="K2062" s="4" t="s">
        <v>617</v>
      </c>
      <c r="L2062" s="4">
        <v>0</v>
      </c>
      <c r="M2062" s="4" t="s">
        <v>3145</v>
      </c>
      <c r="R2062" t="s">
        <v>2175</v>
      </c>
      <c r="T2062" t="s">
        <v>1296</v>
      </c>
    </row>
    <row r="2063" spans="1:20">
      <c r="A2063" t="s">
        <v>4745</v>
      </c>
      <c r="B2063" t="s">
        <v>1291</v>
      </c>
      <c r="C2063" t="s">
        <v>74</v>
      </c>
      <c r="D2063" s="39" t="s">
        <v>1647</v>
      </c>
      <c r="E2063" s="11">
        <f t="shared" si="131"/>
        <v>3</v>
      </c>
      <c r="F2063" s="4">
        <f t="shared" si="132"/>
        <v>2000</v>
      </c>
      <c r="G2063" t="s">
        <v>21</v>
      </c>
      <c r="H2063" s="4" t="s">
        <v>1376</v>
      </c>
      <c r="I2063" s="4" t="str">
        <f t="shared" si="134"/>
        <v>k</v>
      </c>
      <c r="J2063" s="4">
        <v>25.2</v>
      </c>
      <c r="K2063" s="4" t="s">
        <v>924</v>
      </c>
      <c r="L2063" s="4">
        <v>0</v>
      </c>
      <c r="M2063" s="4" t="s">
        <v>4746</v>
      </c>
      <c r="R2063" t="s">
        <v>2649</v>
      </c>
      <c r="T2063" t="s">
        <v>1296</v>
      </c>
    </row>
    <row r="2064" spans="1:20">
      <c r="A2064" t="s">
        <v>4745</v>
      </c>
      <c r="B2064" t="s">
        <v>1291</v>
      </c>
      <c r="C2064" t="s">
        <v>74</v>
      </c>
      <c r="D2064" s="39" t="s">
        <v>1418</v>
      </c>
      <c r="E2064" s="11">
        <f t="shared" si="131"/>
        <v>5</v>
      </c>
      <c r="F2064" s="4">
        <f t="shared" si="132"/>
        <v>2001</v>
      </c>
      <c r="G2064" t="s">
        <v>21</v>
      </c>
      <c r="H2064" s="4" t="s">
        <v>717</v>
      </c>
      <c r="I2064" s="4" t="str">
        <f t="shared" si="134"/>
        <v>k</v>
      </c>
      <c r="J2064" s="4">
        <v>26.7</v>
      </c>
      <c r="K2064" s="4" t="s">
        <v>614</v>
      </c>
      <c r="L2064" s="4">
        <v>0</v>
      </c>
      <c r="M2064" s="4" t="s">
        <v>1739</v>
      </c>
      <c r="R2064" t="s">
        <v>585</v>
      </c>
      <c r="T2064" t="s">
        <v>1296</v>
      </c>
    </row>
    <row r="2065" spans="1:20">
      <c r="A2065" t="s">
        <v>4745</v>
      </c>
      <c r="B2065" t="s">
        <v>1291</v>
      </c>
      <c r="C2065" t="s">
        <v>74</v>
      </c>
      <c r="D2065" s="39" t="s">
        <v>1378</v>
      </c>
      <c r="E2065" s="11">
        <f t="shared" si="131"/>
        <v>5</v>
      </c>
      <c r="F2065" s="4">
        <f t="shared" si="132"/>
        <v>2002</v>
      </c>
      <c r="G2065" t="s">
        <v>21</v>
      </c>
      <c r="H2065" s="4" t="s">
        <v>712</v>
      </c>
      <c r="I2065" s="4" t="str">
        <f t="shared" si="134"/>
        <v>k</v>
      </c>
      <c r="J2065" s="4">
        <v>26.7</v>
      </c>
      <c r="K2065" s="4" t="s">
        <v>919</v>
      </c>
      <c r="L2065" s="4">
        <v>0</v>
      </c>
      <c r="M2065" s="4" t="s">
        <v>3505</v>
      </c>
      <c r="R2065" t="s">
        <v>4747</v>
      </c>
      <c r="T2065" t="s">
        <v>1296</v>
      </c>
    </row>
    <row r="2066" spans="1:20">
      <c r="A2066" t="s">
        <v>4745</v>
      </c>
      <c r="B2066" t="s">
        <v>1291</v>
      </c>
      <c r="C2066" t="s">
        <v>74</v>
      </c>
      <c r="D2066" s="39" t="s">
        <v>2040</v>
      </c>
      <c r="E2066" s="11">
        <f t="shared" si="131"/>
        <v>5</v>
      </c>
      <c r="F2066" s="4">
        <f t="shared" si="132"/>
        <v>2003</v>
      </c>
      <c r="G2066" t="s">
        <v>21</v>
      </c>
      <c r="H2066" s="4" t="s">
        <v>609</v>
      </c>
      <c r="I2066" s="4" t="str">
        <f t="shared" si="134"/>
        <v>k</v>
      </c>
      <c r="J2066" s="4">
        <v>28.1</v>
      </c>
      <c r="K2066" s="4" t="s">
        <v>433</v>
      </c>
      <c r="L2066" s="4">
        <v>0</v>
      </c>
      <c r="M2066" s="4" t="s">
        <v>3570</v>
      </c>
      <c r="R2066" t="s">
        <v>2191</v>
      </c>
      <c r="T2066" t="s">
        <v>1296</v>
      </c>
    </row>
    <row r="2067" spans="1:20">
      <c r="A2067" t="s">
        <v>4748</v>
      </c>
      <c r="B2067" t="s">
        <v>1291</v>
      </c>
      <c r="C2067" t="s">
        <v>20</v>
      </c>
      <c r="D2067" s="39" t="s">
        <v>1302</v>
      </c>
      <c r="E2067" s="11">
        <f t="shared" ref="E2067:E2130" si="135">MONTH(D2067)</f>
        <v>5</v>
      </c>
      <c r="F2067" s="4">
        <f t="shared" ref="F2067:F2130" si="136">YEAR(D2067)</f>
        <v>2002</v>
      </c>
      <c r="G2067" t="s">
        <v>25</v>
      </c>
      <c r="H2067" s="4" t="s">
        <v>189</v>
      </c>
      <c r="I2067" s="4" t="str">
        <f t="shared" si="134"/>
        <v>k</v>
      </c>
      <c r="J2067" s="4">
        <v>21</v>
      </c>
      <c r="K2067" s="4" t="s">
        <v>1220</v>
      </c>
      <c r="L2067" s="4">
        <v>0</v>
      </c>
      <c r="M2067" s="4" t="s">
        <v>4749</v>
      </c>
      <c r="N2067" s="11" t="s">
        <v>4750</v>
      </c>
      <c r="R2067" t="s">
        <v>2956</v>
      </c>
      <c r="T2067" t="s">
        <v>1296</v>
      </c>
    </row>
    <row r="2068" spans="1:20">
      <c r="A2068" t="s">
        <v>4748</v>
      </c>
      <c r="B2068" t="s">
        <v>1291</v>
      </c>
      <c r="C2068" t="s">
        <v>74</v>
      </c>
      <c r="D2068" s="39" t="s">
        <v>34</v>
      </c>
      <c r="E2068" s="11">
        <f t="shared" si="135"/>
        <v>5</v>
      </c>
      <c r="F2068" s="4">
        <f t="shared" si="136"/>
        <v>2003</v>
      </c>
      <c r="G2068" t="s">
        <v>25</v>
      </c>
      <c r="H2068" s="4" t="s">
        <v>682</v>
      </c>
      <c r="I2068" s="4" t="str">
        <f t="shared" si="134"/>
        <v>k</v>
      </c>
      <c r="J2068" s="4">
        <v>22.5</v>
      </c>
      <c r="K2068" s="4" t="s">
        <v>264</v>
      </c>
      <c r="L2068" s="4">
        <v>0</v>
      </c>
      <c r="M2068" s="4" t="s">
        <v>4751</v>
      </c>
      <c r="N2068" s="11" t="s">
        <v>4750</v>
      </c>
      <c r="R2068" t="s">
        <v>2191</v>
      </c>
      <c r="T2068" t="s">
        <v>1296</v>
      </c>
    </row>
    <row r="2069" spans="1:20">
      <c r="A2069" t="s">
        <v>4748</v>
      </c>
      <c r="B2069" t="s">
        <v>1291</v>
      </c>
      <c r="C2069" t="s">
        <v>74</v>
      </c>
      <c r="D2069" s="39" t="s">
        <v>1335</v>
      </c>
      <c r="E2069" s="11">
        <f t="shared" si="135"/>
        <v>5</v>
      </c>
      <c r="F2069" s="4">
        <f t="shared" si="136"/>
        <v>2004</v>
      </c>
      <c r="G2069" t="s">
        <v>25</v>
      </c>
      <c r="H2069" s="4" t="s">
        <v>57</v>
      </c>
      <c r="I2069" s="4" t="str">
        <f t="shared" si="134"/>
        <v>k</v>
      </c>
      <c r="J2069" s="4">
        <v>24.5</v>
      </c>
      <c r="K2069" s="4" t="s">
        <v>794</v>
      </c>
      <c r="L2069" s="4">
        <v>0</v>
      </c>
      <c r="M2069" s="4" t="s">
        <v>4752</v>
      </c>
      <c r="N2069" s="11" t="s">
        <v>4750</v>
      </c>
      <c r="R2069" t="s">
        <v>1722</v>
      </c>
      <c r="T2069" t="s">
        <v>1296</v>
      </c>
    </row>
    <row r="2070" spans="1:20">
      <c r="A2070" t="s">
        <v>4748</v>
      </c>
      <c r="B2070" t="s">
        <v>1291</v>
      </c>
      <c r="C2070" t="s">
        <v>74</v>
      </c>
      <c r="D2070" s="39" t="s">
        <v>1310</v>
      </c>
      <c r="E2070" s="11">
        <f t="shared" si="135"/>
        <v>5</v>
      </c>
      <c r="F2070" s="4">
        <f t="shared" si="136"/>
        <v>2005</v>
      </c>
      <c r="G2070" t="s">
        <v>25</v>
      </c>
      <c r="H2070" s="4" t="s">
        <v>477</v>
      </c>
      <c r="I2070" s="4" t="str">
        <f t="shared" si="134"/>
        <v>k</v>
      </c>
      <c r="J2070" s="4">
        <v>26.2</v>
      </c>
      <c r="K2070" s="4" t="s">
        <v>154</v>
      </c>
      <c r="L2070" s="4">
        <v>0</v>
      </c>
      <c r="M2070" s="4" t="s">
        <v>4753</v>
      </c>
      <c r="N2070" s="11" t="s">
        <v>4750</v>
      </c>
      <c r="R2070" t="s">
        <v>4754</v>
      </c>
      <c r="T2070" t="s">
        <v>1296</v>
      </c>
    </row>
    <row r="2071" spans="1:20">
      <c r="A2071" t="s">
        <v>4748</v>
      </c>
      <c r="B2071" t="s">
        <v>1291</v>
      </c>
      <c r="C2071" t="s">
        <v>74</v>
      </c>
      <c r="D2071" s="39" t="s">
        <v>1385</v>
      </c>
      <c r="E2071" s="11">
        <f t="shared" si="135"/>
        <v>5</v>
      </c>
      <c r="F2071" s="4">
        <f t="shared" si="136"/>
        <v>2008</v>
      </c>
      <c r="G2071" t="s">
        <v>25</v>
      </c>
      <c r="H2071" s="4" t="s">
        <v>717</v>
      </c>
      <c r="I2071" s="4" t="str">
        <f t="shared" si="134"/>
        <v>k</v>
      </c>
      <c r="J2071" s="4">
        <v>30.3</v>
      </c>
      <c r="K2071" s="4" t="s">
        <v>1246</v>
      </c>
      <c r="L2071" s="4">
        <v>0</v>
      </c>
      <c r="M2071" s="4" t="s">
        <v>2830</v>
      </c>
      <c r="N2071" s="11" t="s">
        <v>4750</v>
      </c>
      <c r="R2071" t="s">
        <v>1953</v>
      </c>
      <c r="T2071" t="s">
        <v>1296</v>
      </c>
    </row>
    <row r="2072" spans="1:20">
      <c r="A2072" t="s">
        <v>4748</v>
      </c>
      <c r="B2072" t="s">
        <v>1291</v>
      </c>
      <c r="C2072" t="s">
        <v>74</v>
      </c>
      <c r="D2072" s="39" t="s">
        <v>1663</v>
      </c>
      <c r="E2072" s="11">
        <f t="shared" si="135"/>
        <v>5</v>
      </c>
      <c r="F2072" s="4">
        <f t="shared" si="136"/>
        <v>2009</v>
      </c>
      <c r="G2072" t="s">
        <v>25</v>
      </c>
      <c r="H2072" s="4" t="s">
        <v>712</v>
      </c>
      <c r="I2072" s="4" t="str">
        <f t="shared" si="134"/>
        <v>k</v>
      </c>
      <c r="J2072" s="4">
        <v>30.6</v>
      </c>
      <c r="K2072" s="4" t="s">
        <v>426</v>
      </c>
      <c r="L2072" s="4">
        <v>0</v>
      </c>
      <c r="M2072" s="4" t="s">
        <v>1521</v>
      </c>
      <c r="N2072" s="11" t="s">
        <v>4750</v>
      </c>
      <c r="R2072" t="s">
        <v>1662</v>
      </c>
      <c r="T2072" t="s">
        <v>1296</v>
      </c>
    </row>
    <row r="2073" spans="1:20">
      <c r="A2073" t="s">
        <v>4748</v>
      </c>
      <c r="B2073" t="s">
        <v>1291</v>
      </c>
      <c r="C2073" t="s">
        <v>74</v>
      </c>
      <c r="D2073" s="39" t="s">
        <v>1863</v>
      </c>
      <c r="E2073" s="11">
        <f t="shared" si="135"/>
        <v>4</v>
      </c>
      <c r="F2073" s="4">
        <f t="shared" si="136"/>
        <v>2010</v>
      </c>
      <c r="G2073" t="s">
        <v>25</v>
      </c>
      <c r="H2073" s="4" t="s">
        <v>2924</v>
      </c>
      <c r="I2073" s="4" t="str">
        <f t="shared" si="134"/>
        <v>k</v>
      </c>
      <c r="J2073" s="4">
        <v>30.7</v>
      </c>
      <c r="K2073" s="4" t="s">
        <v>1246</v>
      </c>
      <c r="L2073" s="4">
        <v>0</v>
      </c>
      <c r="M2073" s="4" t="s">
        <v>1398</v>
      </c>
      <c r="N2073" s="11" t="s">
        <v>4750</v>
      </c>
      <c r="R2073" t="s">
        <v>4755</v>
      </c>
      <c r="T2073" t="s">
        <v>1296</v>
      </c>
    </row>
    <row r="2074" spans="1:20">
      <c r="A2074" t="s">
        <v>4748</v>
      </c>
      <c r="B2074" t="s">
        <v>1291</v>
      </c>
      <c r="C2074" t="s">
        <v>74</v>
      </c>
      <c r="D2074" s="39" t="s">
        <v>1392</v>
      </c>
      <c r="E2074" s="11">
        <f t="shared" si="135"/>
        <v>5</v>
      </c>
      <c r="F2074" s="4">
        <f t="shared" si="136"/>
        <v>2010</v>
      </c>
      <c r="G2074" t="s">
        <v>25</v>
      </c>
      <c r="H2074" s="4" t="s">
        <v>609</v>
      </c>
      <c r="I2074" s="4" t="str">
        <f t="shared" si="134"/>
        <v>k</v>
      </c>
      <c r="J2074" s="4">
        <v>32</v>
      </c>
      <c r="K2074" s="4" t="s">
        <v>801</v>
      </c>
      <c r="L2074" s="4">
        <v>0</v>
      </c>
      <c r="M2074" s="4" t="s">
        <v>2361</v>
      </c>
      <c r="N2074" s="11" t="s">
        <v>4750</v>
      </c>
      <c r="R2074" t="s">
        <v>4756</v>
      </c>
      <c r="T2074" t="s">
        <v>1296</v>
      </c>
    </row>
    <row r="2075" spans="1:20">
      <c r="A2075" t="s">
        <v>4748</v>
      </c>
      <c r="B2075" t="s">
        <v>1291</v>
      </c>
      <c r="C2075" t="s">
        <v>74</v>
      </c>
      <c r="D2075" s="39" t="s">
        <v>1396</v>
      </c>
      <c r="E2075" s="11">
        <f t="shared" si="135"/>
        <v>5</v>
      </c>
      <c r="F2075" s="4">
        <f t="shared" si="136"/>
        <v>2011</v>
      </c>
      <c r="G2075" t="s">
        <v>25</v>
      </c>
      <c r="H2075" s="4" t="s">
        <v>977</v>
      </c>
      <c r="I2075" s="4" t="str">
        <f t="shared" ref="I2075:I2106" si="137">IF(ISBLANK(H2075), "", "k")</f>
        <v>k</v>
      </c>
      <c r="J2075" s="4">
        <v>33.5</v>
      </c>
      <c r="K2075" s="4" t="s">
        <v>341</v>
      </c>
      <c r="L2075" s="4">
        <v>0</v>
      </c>
      <c r="M2075" s="4" t="s">
        <v>4757</v>
      </c>
      <c r="N2075" s="11" t="s">
        <v>4750</v>
      </c>
      <c r="R2075" t="s">
        <v>1762</v>
      </c>
      <c r="T2075" t="s">
        <v>1296</v>
      </c>
    </row>
    <row r="2076" spans="1:20">
      <c r="A2076" t="s">
        <v>4748</v>
      </c>
      <c r="B2076" t="s">
        <v>1291</v>
      </c>
      <c r="C2076" t="s">
        <v>74</v>
      </c>
      <c r="D2076" s="39" t="s">
        <v>1680</v>
      </c>
      <c r="E2076" s="11">
        <f t="shared" si="135"/>
        <v>4</v>
      </c>
      <c r="F2076" s="4">
        <f t="shared" si="136"/>
        <v>2012</v>
      </c>
      <c r="G2076" t="s">
        <v>25</v>
      </c>
      <c r="H2076" s="4" t="s">
        <v>752</v>
      </c>
      <c r="I2076" s="4" t="str">
        <f t="shared" si="137"/>
        <v>k</v>
      </c>
      <c r="J2076" s="4">
        <v>33.5</v>
      </c>
      <c r="K2076" s="4" t="s">
        <v>166</v>
      </c>
      <c r="L2076" s="4">
        <v>0</v>
      </c>
      <c r="M2076" s="4" t="s">
        <v>4758</v>
      </c>
      <c r="N2076" s="11" t="s">
        <v>4750</v>
      </c>
      <c r="R2076" t="s">
        <v>4759</v>
      </c>
      <c r="T2076" t="s">
        <v>1296</v>
      </c>
    </row>
    <row r="2077" spans="1:20">
      <c r="A2077" t="s">
        <v>4748</v>
      </c>
      <c r="B2077" t="s">
        <v>1291</v>
      </c>
      <c r="C2077" t="s">
        <v>74</v>
      </c>
      <c r="D2077" s="39" t="s">
        <v>1586</v>
      </c>
      <c r="E2077" s="11">
        <f t="shared" si="135"/>
        <v>5</v>
      </c>
      <c r="F2077" s="4">
        <f t="shared" si="136"/>
        <v>2013</v>
      </c>
      <c r="G2077" t="s">
        <v>25</v>
      </c>
      <c r="H2077" s="4" t="s">
        <v>1038</v>
      </c>
      <c r="I2077" s="4" t="str">
        <f t="shared" si="137"/>
        <v>k</v>
      </c>
      <c r="J2077" s="4">
        <v>37.6</v>
      </c>
      <c r="K2077" s="4" t="s">
        <v>840</v>
      </c>
      <c r="L2077" s="4">
        <v>0</v>
      </c>
      <c r="M2077" s="4" t="s">
        <v>4760</v>
      </c>
      <c r="N2077" s="11" t="s">
        <v>4750</v>
      </c>
      <c r="R2077" t="s">
        <v>1764</v>
      </c>
      <c r="T2077" t="s">
        <v>1296</v>
      </c>
    </row>
    <row r="2078" spans="1:20">
      <c r="A2078" t="s">
        <v>4761</v>
      </c>
      <c r="B2078" t="s">
        <v>1291</v>
      </c>
      <c r="C2078" t="s">
        <v>20</v>
      </c>
      <c r="D2078" s="39" t="s">
        <v>1372</v>
      </c>
      <c r="E2078" s="11">
        <f t="shared" si="135"/>
        <v>3</v>
      </c>
      <c r="F2078" s="4">
        <f t="shared" si="136"/>
        <v>1990</v>
      </c>
      <c r="G2078" t="s">
        <v>21</v>
      </c>
      <c r="H2078" s="4" t="s">
        <v>87</v>
      </c>
      <c r="I2078" s="4" t="str">
        <f t="shared" si="137"/>
        <v>k</v>
      </c>
      <c r="J2078" s="4">
        <v>20.64</v>
      </c>
      <c r="K2078" s="4" t="s">
        <v>4762</v>
      </c>
      <c r="L2078" s="4">
        <v>0</v>
      </c>
      <c r="M2078" s="4" t="s">
        <v>4763</v>
      </c>
      <c r="N2078" s="11" t="s">
        <v>4764</v>
      </c>
      <c r="T2078" t="s">
        <v>1296</v>
      </c>
    </row>
    <row r="2079" spans="1:20">
      <c r="A2079" t="s">
        <v>4761</v>
      </c>
      <c r="B2079" t="s">
        <v>1291</v>
      </c>
      <c r="C2079" t="s">
        <v>74</v>
      </c>
      <c r="D2079" s="39" t="s">
        <v>2309</v>
      </c>
      <c r="E2079" s="11">
        <f t="shared" si="135"/>
        <v>3</v>
      </c>
      <c r="F2079" s="4">
        <f t="shared" si="136"/>
        <v>1992</v>
      </c>
      <c r="G2079" t="s">
        <v>21</v>
      </c>
      <c r="H2079" s="4" t="s">
        <v>1635</v>
      </c>
      <c r="I2079" s="4" t="str">
        <f t="shared" si="137"/>
        <v>k</v>
      </c>
      <c r="J2079" s="4">
        <v>22.86</v>
      </c>
      <c r="K2079" s="4" t="s">
        <v>1611</v>
      </c>
      <c r="L2079" s="4">
        <v>0</v>
      </c>
      <c r="M2079" s="4" t="s">
        <v>1944</v>
      </c>
      <c r="N2079" s="11" t="s">
        <v>4764</v>
      </c>
      <c r="T2079" t="s">
        <v>1296</v>
      </c>
    </row>
    <row r="2080" spans="1:20">
      <c r="A2080" t="s">
        <v>4761</v>
      </c>
      <c r="B2080" t="s">
        <v>1291</v>
      </c>
      <c r="C2080" t="s">
        <v>74</v>
      </c>
      <c r="D2080" s="39" t="s">
        <v>1620</v>
      </c>
      <c r="E2080" s="11">
        <f t="shared" si="135"/>
        <v>3</v>
      </c>
      <c r="F2080" s="4">
        <f t="shared" si="136"/>
        <v>1994</v>
      </c>
      <c r="G2080" t="s">
        <v>21</v>
      </c>
      <c r="H2080" s="4" t="s">
        <v>1622</v>
      </c>
      <c r="I2080" s="4" t="str">
        <f t="shared" si="137"/>
        <v>k</v>
      </c>
      <c r="J2080" s="4">
        <v>26.3</v>
      </c>
      <c r="K2080" s="4" t="s">
        <v>312</v>
      </c>
      <c r="L2080" s="4">
        <v>0</v>
      </c>
      <c r="M2080" s="4" t="s">
        <v>1904</v>
      </c>
      <c r="N2080" s="11" t="s">
        <v>4764</v>
      </c>
      <c r="T2080" t="s">
        <v>1296</v>
      </c>
    </row>
    <row r="2081" spans="1:20">
      <c r="A2081" t="s">
        <v>4761</v>
      </c>
      <c r="B2081" t="s">
        <v>1291</v>
      </c>
      <c r="C2081" t="s">
        <v>74</v>
      </c>
      <c r="D2081" s="39" t="s">
        <v>1316</v>
      </c>
      <c r="E2081" s="11">
        <f t="shared" si="135"/>
        <v>3</v>
      </c>
      <c r="F2081" s="4">
        <f t="shared" si="136"/>
        <v>1995</v>
      </c>
      <c r="G2081" t="s">
        <v>21</v>
      </c>
      <c r="H2081" s="4" t="s">
        <v>1376</v>
      </c>
      <c r="I2081" s="4" t="str">
        <f t="shared" si="137"/>
        <v>k</v>
      </c>
      <c r="J2081" s="4">
        <v>27</v>
      </c>
      <c r="K2081" s="4" t="s">
        <v>40</v>
      </c>
      <c r="L2081" s="4">
        <v>0</v>
      </c>
      <c r="M2081" s="4" t="s">
        <v>4765</v>
      </c>
      <c r="N2081" s="11" t="s">
        <v>4764</v>
      </c>
      <c r="T2081" t="s">
        <v>1296</v>
      </c>
    </row>
    <row r="2082" spans="1:20">
      <c r="A2082" t="s">
        <v>4761</v>
      </c>
      <c r="B2082" t="s">
        <v>1291</v>
      </c>
      <c r="C2082" t="s">
        <v>74</v>
      </c>
      <c r="D2082" s="39" t="s">
        <v>1320</v>
      </c>
      <c r="E2082" s="11">
        <f t="shared" si="135"/>
        <v>3</v>
      </c>
      <c r="F2082" s="4">
        <f t="shared" si="136"/>
        <v>1996</v>
      </c>
      <c r="G2082" t="s">
        <v>21</v>
      </c>
      <c r="H2082" s="4" t="s">
        <v>1639</v>
      </c>
      <c r="I2082" s="4" t="str">
        <f t="shared" si="137"/>
        <v>k</v>
      </c>
      <c r="J2082" s="4">
        <v>27.6</v>
      </c>
      <c r="K2082" s="4" t="s">
        <v>36</v>
      </c>
      <c r="L2082" s="4">
        <v>0</v>
      </c>
      <c r="M2082" s="4" t="s">
        <v>1734</v>
      </c>
      <c r="N2082" s="11" t="s">
        <v>4764</v>
      </c>
      <c r="R2082" t="s">
        <v>4766</v>
      </c>
      <c r="T2082" t="s">
        <v>1296</v>
      </c>
    </row>
    <row r="2083" spans="1:20">
      <c r="A2083" t="s">
        <v>4761</v>
      </c>
      <c r="B2083" t="s">
        <v>1291</v>
      </c>
      <c r="C2083" t="s">
        <v>74</v>
      </c>
      <c r="D2083" s="39" t="s">
        <v>1527</v>
      </c>
      <c r="E2083" s="11">
        <f t="shared" si="135"/>
        <v>3</v>
      </c>
      <c r="F2083" s="4">
        <f t="shared" si="136"/>
        <v>1998</v>
      </c>
      <c r="G2083" t="s">
        <v>21</v>
      </c>
      <c r="H2083" s="4" t="s">
        <v>2924</v>
      </c>
      <c r="I2083" s="4" t="str">
        <f t="shared" si="137"/>
        <v>k</v>
      </c>
      <c r="J2083" s="4">
        <v>29.5</v>
      </c>
      <c r="K2083" s="4" t="s">
        <v>690</v>
      </c>
      <c r="L2083" s="4">
        <v>0</v>
      </c>
      <c r="M2083" s="4" t="s">
        <v>2030</v>
      </c>
      <c r="N2083" s="11" t="s">
        <v>4764</v>
      </c>
      <c r="R2083" t="s">
        <v>4767</v>
      </c>
      <c r="T2083" t="s">
        <v>1296</v>
      </c>
    </row>
    <row r="2084" spans="1:20">
      <c r="A2084" t="s">
        <v>4761</v>
      </c>
      <c r="B2084" t="s">
        <v>1291</v>
      </c>
      <c r="C2084" t="s">
        <v>74</v>
      </c>
      <c r="D2084" s="39" t="s">
        <v>1647</v>
      </c>
      <c r="E2084" s="11">
        <f t="shared" si="135"/>
        <v>3</v>
      </c>
      <c r="F2084" s="4">
        <f t="shared" si="136"/>
        <v>2000</v>
      </c>
      <c r="G2084" t="s">
        <v>21</v>
      </c>
      <c r="H2084" s="4" t="s">
        <v>2927</v>
      </c>
      <c r="I2084" s="4" t="str">
        <f t="shared" si="137"/>
        <v>k</v>
      </c>
      <c r="J2084" s="4">
        <v>31</v>
      </c>
      <c r="K2084" s="4" t="s">
        <v>642</v>
      </c>
      <c r="L2084" s="4">
        <v>0</v>
      </c>
      <c r="M2084" s="4" t="s">
        <v>4724</v>
      </c>
      <c r="N2084" s="11" t="s">
        <v>4764</v>
      </c>
      <c r="R2084" t="s">
        <v>439</v>
      </c>
      <c r="T2084" t="s">
        <v>1296</v>
      </c>
    </row>
    <row r="2085" spans="1:20">
      <c r="A2085" t="s">
        <v>4761</v>
      </c>
      <c r="B2085" t="s">
        <v>1291</v>
      </c>
      <c r="C2085" t="s">
        <v>74</v>
      </c>
      <c r="D2085" s="39" t="s">
        <v>1299</v>
      </c>
      <c r="E2085" s="11">
        <f t="shared" si="135"/>
        <v>5</v>
      </c>
      <c r="F2085" s="4">
        <f t="shared" si="136"/>
        <v>2001</v>
      </c>
      <c r="G2085" t="s">
        <v>21</v>
      </c>
      <c r="H2085" s="4" t="s">
        <v>1038</v>
      </c>
      <c r="I2085" s="4" t="str">
        <f t="shared" si="137"/>
        <v>k</v>
      </c>
      <c r="J2085" s="4">
        <v>32</v>
      </c>
      <c r="K2085" s="4" t="s">
        <v>138</v>
      </c>
      <c r="L2085" s="4">
        <v>0</v>
      </c>
      <c r="M2085" s="4" t="s">
        <v>2723</v>
      </c>
      <c r="N2085" s="11" t="s">
        <v>4764</v>
      </c>
      <c r="R2085" t="s">
        <v>4768</v>
      </c>
      <c r="T2085" t="s">
        <v>1296</v>
      </c>
    </row>
    <row r="2086" spans="1:20">
      <c r="A2086" t="s">
        <v>4761</v>
      </c>
      <c r="B2086" t="s">
        <v>1291</v>
      </c>
      <c r="C2086" t="s">
        <v>74</v>
      </c>
      <c r="D2086" s="39" t="s">
        <v>1302</v>
      </c>
      <c r="E2086" s="11">
        <f t="shared" si="135"/>
        <v>5</v>
      </c>
      <c r="F2086" s="4">
        <f t="shared" si="136"/>
        <v>2002</v>
      </c>
      <c r="G2086" t="s">
        <v>21</v>
      </c>
      <c r="H2086" s="4" t="s">
        <v>1046</v>
      </c>
      <c r="I2086" s="4" t="str">
        <f t="shared" si="137"/>
        <v>k</v>
      </c>
      <c r="J2086" s="4">
        <v>32</v>
      </c>
      <c r="K2086" s="4" t="s">
        <v>298</v>
      </c>
      <c r="L2086" s="4">
        <v>0</v>
      </c>
      <c r="M2086" s="4" t="s">
        <v>1713</v>
      </c>
      <c r="N2086" s="11" t="s">
        <v>4764</v>
      </c>
      <c r="R2086" t="s">
        <v>4769</v>
      </c>
      <c r="T2086" t="s">
        <v>1296</v>
      </c>
    </row>
    <row r="2087" spans="1:20">
      <c r="A2087" t="s">
        <v>4761</v>
      </c>
      <c r="B2087" t="s">
        <v>1291</v>
      </c>
      <c r="C2087" t="s">
        <v>74</v>
      </c>
      <c r="D2087" s="39" t="s">
        <v>3957</v>
      </c>
      <c r="E2087" s="11">
        <f t="shared" si="135"/>
        <v>6</v>
      </c>
      <c r="F2087" s="4">
        <f t="shared" si="136"/>
        <v>2002</v>
      </c>
      <c r="G2087" t="s">
        <v>21</v>
      </c>
      <c r="H2087" s="4" t="s">
        <v>538</v>
      </c>
      <c r="I2087" s="4" t="str">
        <f t="shared" si="137"/>
        <v>k</v>
      </c>
      <c r="J2087" s="4">
        <v>32</v>
      </c>
      <c r="L2087" s="4">
        <v>0</v>
      </c>
      <c r="N2087" s="11" t="s">
        <v>4764</v>
      </c>
      <c r="R2087" t="s">
        <v>4770</v>
      </c>
      <c r="T2087" t="s">
        <v>1296</v>
      </c>
    </row>
    <row r="2088" spans="1:20">
      <c r="A2088" t="s">
        <v>4761</v>
      </c>
      <c r="B2088" t="s">
        <v>1291</v>
      </c>
      <c r="C2088" t="s">
        <v>74</v>
      </c>
      <c r="D2088" s="39" t="s">
        <v>2040</v>
      </c>
      <c r="E2088" s="11">
        <f t="shared" si="135"/>
        <v>5</v>
      </c>
      <c r="F2088" s="4">
        <f t="shared" si="136"/>
        <v>2003</v>
      </c>
      <c r="G2088" t="s">
        <v>21</v>
      </c>
      <c r="H2088" s="4" t="s">
        <v>488</v>
      </c>
      <c r="I2088" s="4" t="str">
        <f t="shared" si="137"/>
        <v>k</v>
      </c>
      <c r="J2088" s="4">
        <v>32.5</v>
      </c>
      <c r="K2088" s="4" t="s">
        <v>193</v>
      </c>
      <c r="L2088" s="4">
        <v>0</v>
      </c>
      <c r="M2088" s="4" t="s">
        <v>1713</v>
      </c>
      <c r="N2088" s="11" t="s">
        <v>4764</v>
      </c>
      <c r="R2088" t="s">
        <v>4771</v>
      </c>
      <c r="T2088" t="s">
        <v>1296</v>
      </c>
    </row>
    <row r="2089" spans="1:20">
      <c r="A2089" t="s">
        <v>4761</v>
      </c>
      <c r="B2089" t="s">
        <v>1291</v>
      </c>
      <c r="C2089" t="s">
        <v>74</v>
      </c>
      <c r="D2089" s="39" t="s">
        <v>1736</v>
      </c>
      <c r="E2089" s="11">
        <f t="shared" si="135"/>
        <v>5</v>
      </c>
      <c r="F2089" s="4">
        <f t="shared" si="136"/>
        <v>2004</v>
      </c>
      <c r="G2089" t="s">
        <v>21</v>
      </c>
      <c r="H2089" s="4" t="s">
        <v>401</v>
      </c>
      <c r="I2089" s="4" t="str">
        <f t="shared" si="137"/>
        <v>k</v>
      </c>
      <c r="J2089" s="4">
        <v>33.200000000000003</v>
      </c>
      <c r="K2089" s="4" t="s">
        <v>1246</v>
      </c>
      <c r="L2089" s="4">
        <v>0</v>
      </c>
      <c r="M2089" s="4" t="s">
        <v>4772</v>
      </c>
      <c r="N2089" s="11" t="s">
        <v>4764</v>
      </c>
      <c r="R2089" t="s">
        <v>4773</v>
      </c>
      <c r="T2089" t="s">
        <v>1296</v>
      </c>
    </row>
    <row r="2090" spans="1:20">
      <c r="A2090" t="s">
        <v>4761</v>
      </c>
      <c r="B2090" t="s">
        <v>1291</v>
      </c>
      <c r="C2090" t="s">
        <v>74</v>
      </c>
      <c r="D2090" s="39" t="s">
        <v>1310</v>
      </c>
      <c r="E2090" s="11">
        <f t="shared" si="135"/>
        <v>5</v>
      </c>
      <c r="F2090" s="4">
        <f t="shared" si="136"/>
        <v>2005</v>
      </c>
      <c r="G2090" t="s">
        <v>21</v>
      </c>
      <c r="H2090" s="4" t="s">
        <v>772</v>
      </c>
      <c r="I2090" s="4" t="str">
        <f t="shared" si="137"/>
        <v>k</v>
      </c>
      <c r="J2090" s="4">
        <v>33.5</v>
      </c>
      <c r="K2090" s="4" t="s">
        <v>1246</v>
      </c>
      <c r="L2090" s="4">
        <v>0</v>
      </c>
      <c r="M2090" s="4" t="s">
        <v>4774</v>
      </c>
      <c r="N2090" s="11" t="s">
        <v>4764</v>
      </c>
      <c r="R2090" t="s">
        <v>4775</v>
      </c>
      <c r="T2090" t="s">
        <v>1296</v>
      </c>
    </row>
    <row r="2091" spans="1:20">
      <c r="A2091" t="s">
        <v>4776</v>
      </c>
      <c r="B2091" t="s">
        <v>1291</v>
      </c>
      <c r="C2091" t="s">
        <v>20</v>
      </c>
      <c r="D2091" s="39" t="s">
        <v>1746</v>
      </c>
      <c r="E2091" s="11">
        <f t="shared" si="135"/>
        <v>5</v>
      </c>
      <c r="F2091" s="4">
        <f t="shared" si="136"/>
        <v>2001</v>
      </c>
      <c r="G2091" t="s">
        <v>25</v>
      </c>
      <c r="H2091" s="4" t="s">
        <v>654</v>
      </c>
      <c r="I2091" s="4" t="str">
        <f t="shared" si="137"/>
        <v>k</v>
      </c>
      <c r="J2091" s="4">
        <v>19</v>
      </c>
      <c r="K2091" s="4">
        <v>22</v>
      </c>
      <c r="L2091" s="4">
        <v>0.4</v>
      </c>
      <c r="M2091" s="4" t="s">
        <v>2453</v>
      </c>
      <c r="N2091" s="11" t="s">
        <v>4777</v>
      </c>
      <c r="R2091" t="s">
        <v>4778</v>
      </c>
      <c r="T2091" t="s">
        <v>1296</v>
      </c>
    </row>
    <row r="2092" spans="1:20">
      <c r="A2092" t="s">
        <v>4776</v>
      </c>
      <c r="B2092" t="s">
        <v>1291</v>
      </c>
      <c r="C2092" t="s">
        <v>74</v>
      </c>
      <c r="D2092" s="39" t="s">
        <v>1302</v>
      </c>
      <c r="E2092" s="11">
        <f t="shared" si="135"/>
        <v>5</v>
      </c>
      <c r="F2092" s="4">
        <f t="shared" si="136"/>
        <v>2002</v>
      </c>
      <c r="G2092" t="s">
        <v>25</v>
      </c>
      <c r="H2092" s="4" t="s">
        <v>482</v>
      </c>
      <c r="I2092" s="4" t="str">
        <f t="shared" si="137"/>
        <v>k</v>
      </c>
      <c r="J2092" s="4">
        <v>20</v>
      </c>
      <c r="K2092" s="4">
        <v>22.7</v>
      </c>
      <c r="L2092" s="4">
        <v>0.8</v>
      </c>
      <c r="M2092" s="4" t="s">
        <v>1894</v>
      </c>
      <c r="N2092" s="11" t="s">
        <v>4777</v>
      </c>
      <c r="R2092" t="s">
        <v>4779</v>
      </c>
      <c r="T2092" t="s">
        <v>1296</v>
      </c>
    </row>
    <row r="2093" spans="1:20">
      <c r="A2093" t="s">
        <v>4776</v>
      </c>
      <c r="B2093" t="s">
        <v>1291</v>
      </c>
      <c r="C2093" t="s">
        <v>74</v>
      </c>
      <c r="D2093" s="39" t="s">
        <v>44</v>
      </c>
      <c r="E2093" s="11">
        <f t="shared" si="135"/>
        <v>5</v>
      </c>
      <c r="F2093" s="4">
        <f t="shared" si="136"/>
        <v>2005</v>
      </c>
      <c r="G2093" t="s">
        <v>25</v>
      </c>
      <c r="H2093" s="4" t="s">
        <v>477</v>
      </c>
      <c r="I2093" s="4" t="str">
        <f t="shared" si="137"/>
        <v>k</v>
      </c>
      <c r="J2093" s="4">
        <v>21.2</v>
      </c>
      <c r="K2093" s="4">
        <v>24</v>
      </c>
      <c r="L2093" s="4">
        <v>0.5</v>
      </c>
      <c r="M2093" s="4" t="s">
        <v>3009</v>
      </c>
      <c r="N2093" s="11" t="s">
        <v>4777</v>
      </c>
      <c r="R2093" t="s">
        <v>4780</v>
      </c>
      <c r="T2093" t="s">
        <v>1296</v>
      </c>
    </row>
    <row r="2094" spans="1:20">
      <c r="A2094" t="s">
        <v>4776</v>
      </c>
      <c r="B2094" t="s">
        <v>1291</v>
      </c>
      <c r="C2094" t="s">
        <v>74</v>
      </c>
      <c r="D2094" s="39" t="s">
        <v>1556</v>
      </c>
      <c r="E2094" s="11">
        <f t="shared" si="135"/>
        <v>5</v>
      </c>
      <c r="F2094" s="4">
        <f t="shared" si="136"/>
        <v>2010</v>
      </c>
      <c r="G2094" t="s">
        <v>25</v>
      </c>
      <c r="H2094" s="4" t="s">
        <v>609</v>
      </c>
      <c r="I2094" s="4" t="str">
        <f t="shared" si="137"/>
        <v>k</v>
      </c>
      <c r="J2094" s="4">
        <v>26.5</v>
      </c>
      <c r="K2094" s="4">
        <v>29.5</v>
      </c>
      <c r="L2094" s="4">
        <v>0</v>
      </c>
      <c r="M2094" s="4" t="s">
        <v>1381</v>
      </c>
      <c r="N2094" s="11" t="s">
        <v>4777</v>
      </c>
      <c r="R2094" t="s">
        <v>4781</v>
      </c>
      <c r="T2094" t="s">
        <v>1296</v>
      </c>
    </row>
    <row r="2095" spans="1:20">
      <c r="A2095" t="s">
        <v>4776</v>
      </c>
      <c r="B2095" t="s">
        <v>1291</v>
      </c>
      <c r="C2095" t="s">
        <v>74</v>
      </c>
      <c r="D2095" s="39" t="s">
        <v>1346</v>
      </c>
      <c r="E2095" s="11">
        <f t="shared" si="135"/>
        <v>5</v>
      </c>
      <c r="F2095" s="4">
        <f t="shared" si="136"/>
        <v>2015</v>
      </c>
      <c r="G2095" t="s">
        <v>25</v>
      </c>
      <c r="H2095" s="4" t="s">
        <v>488</v>
      </c>
      <c r="I2095" s="4" t="str">
        <f t="shared" si="137"/>
        <v>k</v>
      </c>
      <c r="J2095" s="4">
        <v>29.5</v>
      </c>
      <c r="K2095" s="4">
        <v>32.200000000000003</v>
      </c>
      <c r="L2095" s="4">
        <v>0</v>
      </c>
      <c r="M2095" s="4" t="s">
        <v>4782</v>
      </c>
      <c r="N2095" s="11" t="s">
        <v>4777</v>
      </c>
      <c r="R2095" t="s">
        <v>4783</v>
      </c>
      <c r="T2095" t="s">
        <v>1296</v>
      </c>
    </row>
    <row r="2096" spans="1:20">
      <c r="A2096" t="s">
        <v>4776</v>
      </c>
      <c r="B2096" t="s">
        <v>1291</v>
      </c>
      <c r="C2096" t="s">
        <v>74</v>
      </c>
      <c r="D2096" s="39" t="s">
        <v>839</v>
      </c>
      <c r="E2096" s="11">
        <f t="shared" si="135"/>
        <v>5</v>
      </c>
      <c r="F2096" s="4">
        <f t="shared" si="136"/>
        <v>2016</v>
      </c>
      <c r="G2096" t="s">
        <v>25</v>
      </c>
      <c r="H2096" s="4" t="s">
        <v>401</v>
      </c>
      <c r="I2096" s="4" t="str">
        <f t="shared" si="137"/>
        <v>k</v>
      </c>
      <c r="J2096" s="4">
        <v>29.7</v>
      </c>
      <c r="K2096" s="4" t="s">
        <v>326</v>
      </c>
      <c r="L2096" s="4">
        <v>0</v>
      </c>
      <c r="M2096" s="4" t="s">
        <v>1386</v>
      </c>
      <c r="N2096" s="11" t="s">
        <v>4777</v>
      </c>
      <c r="R2096" t="s">
        <v>4784</v>
      </c>
      <c r="T2096" t="s">
        <v>1296</v>
      </c>
    </row>
    <row r="2097" spans="1:20">
      <c r="A2097" t="s">
        <v>4776</v>
      </c>
      <c r="B2097" t="s">
        <v>1291</v>
      </c>
      <c r="C2097" t="s">
        <v>74</v>
      </c>
      <c r="D2097" s="39" t="s">
        <v>1260</v>
      </c>
      <c r="E2097" s="11">
        <f t="shared" si="135"/>
        <v>5</v>
      </c>
      <c r="F2097" s="4">
        <f t="shared" si="136"/>
        <v>2024</v>
      </c>
      <c r="G2097" t="s">
        <v>25</v>
      </c>
      <c r="H2097" s="4">
        <v>28.7</v>
      </c>
      <c r="I2097" s="4" t="str">
        <f t="shared" si="137"/>
        <v>k</v>
      </c>
      <c r="J2097" s="4">
        <v>30.5</v>
      </c>
      <c r="K2097" s="4">
        <v>33.5</v>
      </c>
      <c r="L2097" s="4">
        <v>0</v>
      </c>
      <c r="M2097" s="4" t="s">
        <v>3963</v>
      </c>
      <c r="R2097" t="s">
        <v>4785</v>
      </c>
    </row>
    <row r="2098" spans="1:20">
      <c r="A2098" t="s">
        <v>4776</v>
      </c>
      <c r="B2098" s="4" t="s">
        <v>1291</v>
      </c>
      <c r="C2098" s="17" t="s">
        <v>74</v>
      </c>
      <c r="D2098" s="39" t="s">
        <v>1480</v>
      </c>
      <c r="E2098" s="11">
        <f t="shared" si="135"/>
        <v>4</v>
      </c>
      <c r="F2098" s="4">
        <f t="shared" si="136"/>
        <v>2026</v>
      </c>
      <c r="G2098" s="4" t="s">
        <v>25</v>
      </c>
      <c r="H2098" s="4">
        <v>30.6</v>
      </c>
      <c r="I2098" s="4" t="str">
        <f t="shared" si="137"/>
        <v>k</v>
      </c>
      <c r="J2098" s="4">
        <v>31</v>
      </c>
      <c r="K2098" s="4">
        <v>34.5</v>
      </c>
      <c r="L2098" s="4">
        <v>0</v>
      </c>
      <c r="M2098" s="4">
        <v>950</v>
      </c>
      <c r="N2098" s="11" t="s">
        <v>4777</v>
      </c>
      <c r="R2098" s="4" t="s">
        <v>4786</v>
      </c>
    </row>
    <row r="2099" spans="1:20">
      <c r="A2099" t="s">
        <v>4787</v>
      </c>
      <c r="B2099" t="s">
        <v>1291</v>
      </c>
      <c r="C2099" t="s">
        <v>20</v>
      </c>
      <c r="D2099" s="39" t="s">
        <v>2262</v>
      </c>
      <c r="E2099" s="11">
        <f t="shared" si="135"/>
        <v>6</v>
      </c>
      <c r="F2099" s="4">
        <f t="shared" si="136"/>
        <v>2002</v>
      </c>
      <c r="G2099" t="s">
        <v>25</v>
      </c>
      <c r="H2099" s="4">
        <v>8.8000000000000007</v>
      </c>
      <c r="I2099" s="4" t="str">
        <f t="shared" si="137"/>
        <v>k</v>
      </c>
      <c r="J2099" s="4">
        <v>24.5</v>
      </c>
      <c r="K2099" s="4" t="s">
        <v>464</v>
      </c>
      <c r="L2099" s="4">
        <v>0</v>
      </c>
      <c r="M2099" s="4" t="s">
        <v>2041</v>
      </c>
      <c r="R2099" t="s">
        <v>4788</v>
      </c>
      <c r="T2099" t="s">
        <v>1296</v>
      </c>
    </row>
    <row r="2100" spans="1:20">
      <c r="A2100" t="s">
        <v>400</v>
      </c>
      <c r="B2100" t="s">
        <v>1291</v>
      </c>
      <c r="C2100" t="s">
        <v>20</v>
      </c>
      <c r="D2100" s="39" t="s">
        <v>1494</v>
      </c>
      <c r="E2100" s="11">
        <f t="shared" si="135"/>
        <v>3</v>
      </c>
      <c r="F2100" s="4">
        <f t="shared" si="136"/>
        <v>1986</v>
      </c>
      <c r="G2100" t="s">
        <v>25</v>
      </c>
      <c r="H2100" s="4">
        <v>12.5</v>
      </c>
      <c r="I2100" s="4" t="s">
        <v>35</v>
      </c>
      <c r="J2100" s="4">
        <v>30.16</v>
      </c>
      <c r="K2100" s="4" t="s">
        <v>1613</v>
      </c>
      <c r="L2100" s="4">
        <v>0</v>
      </c>
      <c r="M2100" s="4" t="s">
        <v>3102</v>
      </c>
      <c r="R2100" t="s">
        <v>2001</v>
      </c>
      <c r="T2100" t="s">
        <v>1296</v>
      </c>
    </row>
    <row r="2101" spans="1:20">
      <c r="A2101" t="s">
        <v>400</v>
      </c>
      <c r="B2101" t="s">
        <v>1291</v>
      </c>
      <c r="C2101" t="s">
        <v>74</v>
      </c>
      <c r="D2101" s="39" t="s">
        <v>1499</v>
      </c>
      <c r="E2101" s="11">
        <f t="shared" si="135"/>
        <v>3</v>
      </c>
      <c r="F2101" s="4">
        <f t="shared" si="136"/>
        <v>1988</v>
      </c>
      <c r="G2101" t="s">
        <v>25</v>
      </c>
      <c r="H2101" s="4">
        <v>14.5</v>
      </c>
      <c r="I2101" s="4" t="s">
        <v>35</v>
      </c>
      <c r="J2101" s="4">
        <v>34.93</v>
      </c>
      <c r="K2101" s="4" t="s">
        <v>2219</v>
      </c>
      <c r="L2101" s="4">
        <v>0</v>
      </c>
      <c r="M2101" s="4" t="s">
        <v>4789</v>
      </c>
      <c r="T2101" t="s">
        <v>1296</v>
      </c>
    </row>
    <row r="2102" spans="1:20">
      <c r="A2102" t="s">
        <v>4790</v>
      </c>
      <c r="B2102" t="s">
        <v>1291</v>
      </c>
      <c r="C2102" t="s">
        <v>20</v>
      </c>
      <c r="D2102" s="39" t="s">
        <v>1715</v>
      </c>
      <c r="E2102" s="11">
        <f t="shared" si="135"/>
        <v>3</v>
      </c>
      <c r="F2102" s="4">
        <f t="shared" si="136"/>
        <v>2000</v>
      </c>
      <c r="G2102" t="s">
        <v>21</v>
      </c>
      <c r="H2102" s="4">
        <v>16.5</v>
      </c>
      <c r="I2102" s="4" t="s">
        <v>35</v>
      </c>
      <c r="J2102" s="4">
        <v>29</v>
      </c>
      <c r="K2102" s="4" t="s">
        <v>36</v>
      </c>
      <c r="L2102" s="4">
        <v>0</v>
      </c>
      <c r="M2102" s="4" t="s">
        <v>4791</v>
      </c>
      <c r="R2102" t="s">
        <v>2336</v>
      </c>
      <c r="T2102" t="s">
        <v>1296</v>
      </c>
    </row>
    <row r="2103" spans="1:20">
      <c r="A2103" t="s">
        <v>4792</v>
      </c>
      <c r="B2103" t="s">
        <v>1291</v>
      </c>
      <c r="C2103" t="s">
        <v>20</v>
      </c>
      <c r="D2103" s="39" t="s">
        <v>3709</v>
      </c>
      <c r="E2103" s="11">
        <f t="shared" si="135"/>
        <v>6</v>
      </c>
      <c r="F2103" s="4">
        <f t="shared" si="136"/>
        <v>2001</v>
      </c>
      <c r="G2103" t="s">
        <v>25</v>
      </c>
      <c r="J2103" s="4">
        <v>24.4</v>
      </c>
      <c r="K2103" s="4" t="s">
        <v>591</v>
      </c>
      <c r="L2103" s="4">
        <v>0</v>
      </c>
      <c r="R2103" t="s">
        <v>4793</v>
      </c>
      <c r="T2103" t="s">
        <v>1296</v>
      </c>
    </row>
    <row r="2104" spans="1:20">
      <c r="A2104" t="s">
        <v>4792</v>
      </c>
      <c r="B2104" t="s">
        <v>1291</v>
      </c>
      <c r="C2104" t="s">
        <v>74</v>
      </c>
      <c r="D2104" s="39" t="s">
        <v>1749</v>
      </c>
      <c r="E2104" s="11">
        <f t="shared" si="135"/>
        <v>5</v>
      </c>
      <c r="F2104" s="4">
        <f t="shared" si="136"/>
        <v>2002</v>
      </c>
      <c r="G2104" t="s">
        <v>21</v>
      </c>
      <c r="I2104" s="4" t="str">
        <f t="shared" ref="I2104:I2111" si="138">IF(ISBLANK(H2104), "", "k")</f>
        <v/>
      </c>
      <c r="J2104" s="4">
        <v>28.8</v>
      </c>
      <c r="K2104" s="4" t="s">
        <v>436</v>
      </c>
      <c r="L2104" s="4">
        <v>0</v>
      </c>
      <c r="M2104" s="4" t="s">
        <v>1427</v>
      </c>
      <c r="R2104" t="s">
        <v>4794</v>
      </c>
      <c r="T2104" t="s">
        <v>1296</v>
      </c>
    </row>
    <row r="2105" spans="1:20">
      <c r="A2105" t="s">
        <v>4795</v>
      </c>
      <c r="B2105" t="s">
        <v>1291</v>
      </c>
      <c r="C2105" t="s">
        <v>20</v>
      </c>
      <c r="D2105" s="39" t="s">
        <v>2204</v>
      </c>
      <c r="E2105" s="11">
        <f t="shared" si="135"/>
        <v>7</v>
      </c>
      <c r="F2105" s="4">
        <f t="shared" si="136"/>
        <v>2001</v>
      </c>
      <c r="G2105" t="s">
        <v>21</v>
      </c>
      <c r="H2105" s="4">
        <v>8.8000000000000007</v>
      </c>
      <c r="I2105" s="4" t="str">
        <f t="shared" si="138"/>
        <v>k</v>
      </c>
      <c r="J2105" s="4">
        <v>23.6</v>
      </c>
      <c r="K2105" s="4" t="s">
        <v>186</v>
      </c>
      <c r="L2105" s="4">
        <v>0</v>
      </c>
      <c r="N2105" s="11" t="s">
        <v>4796</v>
      </c>
      <c r="R2105" t="s">
        <v>4797</v>
      </c>
      <c r="T2105" t="s">
        <v>1296</v>
      </c>
    </row>
    <row r="2106" spans="1:20">
      <c r="A2106" t="s">
        <v>4795</v>
      </c>
      <c r="B2106" t="s">
        <v>1291</v>
      </c>
      <c r="C2106" t="s">
        <v>74</v>
      </c>
      <c r="D2106" s="39" t="s">
        <v>1424</v>
      </c>
      <c r="E2106" s="11">
        <f t="shared" si="135"/>
        <v>5</v>
      </c>
      <c r="F2106" s="4">
        <f t="shared" si="136"/>
        <v>2004</v>
      </c>
      <c r="G2106" t="s">
        <v>21</v>
      </c>
      <c r="H2106" s="4">
        <v>11.7</v>
      </c>
      <c r="I2106" s="4" t="str">
        <f t="shared" si="138"/>
        <v>k</v>
      </c>
      <c r="J2106" s="4">
        <v>25.4</v>
      </c>
      <c r="K2106" s="4" t="s">
        <v>2381</v>
      </c>
      <c r="L2106" s="4">
        <v>0</v>
      </c>
      <c r="M2106" s="4" t="s">
        <v>1419</v>
      </c>
      <c r="N2106" s="11" t="s">
        <v>4796</v>
      </c>
      <c r="R2106" t="s">
        <v>4798</v>
      </c>
      <c r="T2106" t="s">
        <v>1296</v>
      </c>
    </row>
    <row r="2107" spans="1:20">
      <c r="A2107" t="s">
        <v>4795</v>
      </c>
      <c r="B2107" t="s">
        <v>1291</v>
      </c>
      <c r="C2107" t="s">
        <v>74</v>
      </c>
      <c r="D2107" s="39" t="s">
        <v>839</v>
      </c>
      <c r="E2107" s="11">
        <f t="shared" si="135"/>
        <v>5</v>
      </c>
      <c r="F2107" s="4">
        <f t="shared" si="136"/>
        <v>2016</v>
      </c>
      <c r="G2107" t="s">
        <v>21</v>
      </c>
      <c r="H2107" s="4">
        <v>23.7</v>
      </c>
      <c r="I2107" s="4" t="str">
        <f t="shared" si="138"/>
        <v>k</v>
      </c>
      <c r="J2107" s="4">
        <v>27.5</v>
      </c>
      <c r="K2107" s="4">
        <v>28</v>
      </c>
      <c r="L2107" s="4">
        <v>0</v>
      </c>
      <c r="M2107" s="4" t="s">
        <v>2353</v>
      </c>
      <c r="N2107" s="11" t="s">
        <v>4796</v>
      </c>
      <c r="R2107" t="s">
        <v>4799</v>
      </c>
      <c r="T2107" t="s">
        <v>1296</v>
      </c>
    </row>
    <row r="2108" spans="1:20">
      <c r="A2108" t="s">
        <v>4795</v>
      </c>
      <c r="B2108" t="s">
        <v>1291</v>
      </c>
      <c r="C2108" t="s">
        <v>74</v>
      </c>
      <c r="D2108" s="39" t="s">
        <v>1455</v>
      </c>
      <c r="E2108" s="11">
        <f t="shared" si="135"/>
        <v>5</v>
      </c>
      <c r="F2108" s="4">
        <f t="shared" si="136"/>
        <v>2017</v>
      </c>
      <c r="G2108" t="s">
        <v>21</v>
      </c>
      <c r="H2108" s="4">
        <v>24.7</v>
      </c>
      <c r="I2108" s="4" t="str">
        <f t="shared" si="138"/>
        <v>k</v>
      </c>
      <c r="J2108" s="4">
        <v>27.8</v>
      </c>
      <c r="K2108" s="4">
        <v>28</v>
      </c>
      <c r="L2108" s="4">
        <v>0</v>
      </c>
      <c r="M2108" s="4" t="s">
        <v>1427</v>
      </c>
      <c r="N2108" s="11" t="s">
        <v>4796</v>
      </c>
      <c r="Q2108" t="s">
        <v>4800</v>
      </c>
      <c r="R2108" t="s">
        <v>4801</v>
      </c>
      <c r="T2108" t="s">
        <v>1296</v>
      </c>
    </row>
    <row r="2109" spans="1:20">
      <c r="A2109" t="s">
        <v>4802</v>
      </c>
      <c r="B2109" t="s">
        <v>1291</v>
      </c>
      <c r="C2109" t="s">
        <v>20</v>
      </c>
      <c r="D2109" s="39" t="s">
        <v>1412</v>
      </c>
      <c r="E2109" s="11">
        <f t="shared" si="135"/>
        <v>5</v>
      </c>
      <c r="F2109" s="4">
        <f t="shared" si="136"/>
        <v>2019</v>
      </c>
      <c r="G2109" t="s">
        <v>25</v>
      </c>
      <c r="I2109" s="4" t="str">
        <f t="shared" si="138"/>
        <v/>
      </c>
      <c r="J2109" s="4">
        <v>21.7</v>
      </c>
      <c r="K2109" s="4" t="s">
        <v>779</v>
      </c>
      <c r="L2109" s="4">
        <v>0</v>
      </c>
      <c r="M2109" s="4" t="s">
        <v>1745</v>
      </c>
      <c r="N2109" s="11" t="s">
        <v>4796</v>
      </c>
      <c r="R2109" t="s">
        <v>4803</v>
      </c>
      <c r="T2109" t="s">
        <v>1296</v>
      </c>
    </row>
    <row r="2110" spans="1:20">
      <c r="A2110" t="s">
        <v>4802</v>
      </c>
      <c r="B2110" t="s">
        <v>1291</v>
      </c>
      <c r="C2110" t="s">
        <v>74</v>
      </c>
      <c r="D2110" s="39" t="s">
        <v>1491</v>
      </c>
      <c r="E2110" s="11">
        <f t="shared" si="135"/>
        <v>4</v>
      </c>
      <c r="F2110" s="4">
        <f t="shared" si="136"/>
        <v>2024</v>
      </c>
      <c r="G2110" t="s">
        <v>25</v>
      </c>
      <c r="I2110" s="4" t="str">
        <f t="shared" si="138"/>
        <v/>
      </c>
      <c r="J2110" s="4">
        <v>31.2</v>
      </c>
      <c r="K2110" s="4" t="s">
        <v>1279</v>
      </c>
      <c r="L2110" s="4">
        <v>0</v>
      </c>
      <c r="M2110" s="4" t="s">
        <v>2799</v>
      </c>
      <c r="N2110" s="11" t="s">
        <v>4796</v>
      </c>
      <c r="R2110" t="s">
        <v>2464</v>
      </c>
    </row>
    <row r="2111" spans="1:20">
      <c r="A2111" t="s">
        <v>4802</v>
      </c>
      <c r="B2111" s="4" t="s">
        <v>1291</v>
      </c>
      <c r="C2111" s="4" t="s">
        <v>74</v>
      </c>
      <c r="D2111" s="39" t="s">
        <v>1553</v>
      </c>
      <c r="E2111" s="11">
        <f t="shared" si="135"/>
        <v>4</v>
      </c>
      <c r="F2111" s="4">
        <f t="shared" si="136"/>
        <v>2026</v>
      </c>
      <c r="G2111" s="4" t="s">
        <v>25</v>
      </c>
      <c r="I2111" s="4" t="str">
        <f t="shared" si="138"/>
        <v/>
      </c>
      <c r="J2111" s="4">
        <v>33</v>
      </c>
      <c r="K2111" s="4">
        <v>42.8</v>
      </c>
      <c r="L2111" s="4">
        <v>0</v>
      </c>
      <c r="M2111" s="4">
        <v>1425</v>
      </c>
      <c r="N2111" s="11" t="s">
        <v>4796</v>
      </c>
      <c r="R2111" s="4" t="s">
        <v>1481</v>
      </c>
    </row>
    <row r="2112" spans="1:20">
      <c r="A2112" t="s">
        <v>4804</v>
      </c>
      <c r="B2112" t="s">
        <v>1291</v>
      </c>
      <c r="C2112" t="s">
        <v>20</v>
      </c>
      <c r="D2112" s="39" t="s">
        <v>1372</v>
      </c>
      <c r="E2112" s="11">
        <f t="shared" si="135"/>
        <v>3</v>
      </c>
      <c r="F2112" s="4">
        <f t="shared" si="136"/>
        <v>1990</v>
      </c>
      <c r="G2112" t="s">
        <v>25</v>
      </c>
      <c r="H2112" s="4">
        <v>20.5</v>
      </c>
      <c r="I2112" s="4" t="s">
        <v>35</v>
      </c>
      <c r="J2112" s="4">
        <v>39.369999999999997</v>
      </c>
      <c r="K2112" s="4" t="s">
        <v>2305</v>
      </c>
      <c r="L2112" s="4">
        <v>0</v>
      </c>
      <c r="M2112" s="4" t="s">
        <v>4805</v>
      </c>
      <c r="N2112" s="11" t="s">
        <v>4806</v>
      </c>
      <c r="R2112" t="s">
        <v>4245</v>
      </c>
      <c r="T2112" t="s">
        <v>1296</v>
      </c>
    </row>
    <row r="2113" spans="1:20">
      <c r="A2113" t="s">
        <v>4804</v>
      </c>
      <c r="B2113" t="s">
        <v>1291</v>
      </c>
      <c r="C2113" t="s">
        <v>74</v>
      </c>
      <c r="D2113" s="39" t="s">
        <v>2401</v>
      </c>
      <c r="E2113" s="11">
        <f t="shared" si="135"/>
        <v>3</v>
      </c>
      <c r="F2113" s="4">
        <f t="shared" si="136"/>
        <v>1992</v>
      </c>
      <c r="G2113" t="s">
        <v>25</v>
      </c>
      <c r="H2113" s="4">
        <v>22.5</v>
      </c>
      <c r="I2113" s="4" t="s">
        <v>35</v>
      </c>
      <c r="J2113" s="4">
        <v>40.01</v>
      </c>
      <c r="K2113" s="4" t="s">
        <v>829</v>
      </c>
      <c r="L2113" s="4">
        <v>0</v>
      </c>
      <c r="M2113" s="4" t="s">
        <v>4807</v>
      </c>
      <c r="N2113" s="11" t="s">
        <v>4806</v>
      </c>
      <c r="T2113" t="s">
        <v>1296</v>
      </c>
    </row>
    <row r="2114" spans="1:20">
      <c r="A2114" t="s">
        <v>4804</v>
      </c>
      <c r="B2114" t="s">
        <v>1291</v>
      </c>
      <c r="C2114" t="s">
        <v>74</v>
      </c>
      <c r="D2114" s="39" t="s">
        <v>1620</v>
      </c>
      <c r="E2114" s="11">
        <f t="shared" si="135"/>
        <v>3</v>
      </c>
      <c r="F2114" s="4">
        <f t="shared" si="136"/>
        <v>1994</v>
      </c>
      <c r="G2114" t="s">
        <v>25</v>
      </c>
      <c r="H2114" s="4">
        <v>24.5</v>
      </c>
      <c r="I2114" s="4" t="s">
        <v>35</v>
      </c>
      <c r="J2114" s="4">
        <v>40.799999999999997</v>
      </c>
      <c r="K2114" s="4" t="s">
        <v>942</v>
      </c>
      <c r="L2114" s="4">
        <v>0</v>
      </c>
      <c r="M2114" s="4" t="s">
        <v>4808</v>
      </c>
      <c r="N2114" s="11" t="s">
        <v>4806</v>
      </c>
      <c r="T2114" t="s">
        <v>1296</v>
      </c>
    </row>
    <row r="2115" spans="1:20">
      <c r="A2115" t="s">
        <v>4804</v>
      </c>
      <c r="B2115" t="s">
        <v>1291</v>
      </c>
      <c r="C2115" t="s">
        <v>74</v>
      </c>
      <c r="D2115" s="39" t="s">
        <v>1524</v>
      </c>
      <c r="E2115" s="11">
        <f t="shared" si="135"/>
        <v>3</v>
      </c>
      <c r="F2115" s="4">
        <f t="shared" si="136"/>
        <v>1995</v>
      </c>
      <c r="G2115" t="s">
        <v>25</v>
      </c>
      <c r="H2115" s="4">
        <v>25.5</v>
      </c>
      <c r="I2115" s="4" t="s">
        <v>35</v>
      </c>
      <c r="J2115" s="4">
        <v>39.700000000000003</v>
      </c>
      <c r="K2115" s="4" t="s">
        <v>468</v>
      </c>
      <c r="L2115" s="4">
        <v>0</v>
      </c>
      <c r="M2115" s="4" t="s">
        <v>4809</v>
      </c>
      <c r="N2115" s="11" t="s">
        <v>4806</v>
      </c>
      <c r="T2115" t="s">
        <v>1296</v>
      </c>
    </row>
    <row r="2116" spans="1:20">
      <c r="A2116" t="s">
        <v>4804</v>
      </c>
      <c r="B2116" t="s">
        <v>1291</v>
      </c>
      <c r="C2116" t="s">
        <v>74</v>
      </c>
      <c r="D2116" s="39" t="s">
        <v>1320</v>
      </c>
      <c r="E2116" s="11">
        <f t="shared" si="135"/>
        <v>3</v>
      </c>
      <c r="F2116" s="4">
        <f t="shared" si="136"/>
        <v>1996</v>
      </c>
      <c r="G2116" t="s">
        <v>25</v>
      </c>
      <c r="H2116" s="4">
        <v>26.5</v>
      </c>
      <c r="I2116" s="4" t="s">
        <v>35</v>
      </c>
      <c r="J2116" s="4">
        <v>40.299999999999997</v>
      </c>
      <c r="K2116" s="4" t="s">
        <v>2405</v>
      </c>
      <c r="L2116" s="4">
        <v>0</v>
      </c>
      <c r="M2116" s="4" t="s">
        <v>4810</v>
      </c>
      <c r="N2116" s="11" t="s">
        <v>4806</v>
      </c>
      <c r="R2116" t="s">
        <v>4811</v>
      </c>
      <c r="T2116" t="s">
        <v>1296</v>
      </c>
    </row>
    <row r="2117" spans="1:20">
      <c r="A2117" t="s">
        <v>4804</v>
      </c>
      <c r="B2117" t="s">
        <v>1291</v>
      </c>
      <c r="C2117" t="s">
        <v>74</v>
      </c>
      <c r="D2117" s="39" t="s">
        <v>1715</v>
      </c>
      <c r="E2117" s="11">
        <f t="shared" si="135"/>
        <v>3</v>
      </c>
      <c r="F2117" s="4">
        <f t="shared" si="136"/>
        <v>2000</v>
      </c>
      <c r="G2117" t="s">
        <v>25</v>
      </c>
      <c r="H2117" s="4">
        <v>30.5</v>
      </c>
      <c r="I2117" s="4" t="s">
        <v>35</v>
      </c>
      <c r="J2117" s="4">
        <v>39.5</v>
      </c>
      <c r="K2117" s="4" t="s">
        <v>636</v>
      </c>
      <c r="L2117" s="4">
        <v>0</v>
      </c>
      <c r="M2117" s="4" t="s">
        <v>4299</v>
      </c>
      <c r="N2117" s="11" t="s">
        <v>4806</v>
      </c>
      <c r="R2117" t="s">
        <v>439</v>
      </c>
      <c r="T2117" t="s">
        <v>1296</v>
      </c>
    </row>
    <row r="2118" spans="1:20">
      <c r="A2118" t="s">
        <v>4804</v>
      </c>
      <c r="B2118" t="s">
        <v>1291</v>
      </c>
      <c r="C2118" t="s">
        <v>74</v>
      </c>
      <c r="D2118" s="39" t="s">
        <v>4812</v>
      </c>
      <c r="E2118" s="11">
        <f t="shared" si="135"/>
        <v>5</v>
      </c>
      <c r="F2118" s="4">
        <f t="shared" si="136"/>
        <v>2001</v>
      </c>
      <c r="G2118" t="s">
        <v>25</v>
      </c>
      <c r="H2118" s="4">
        <v>31.7</v>
      </c>
      <c r="I2118" s="4" t="s">
        <v>35</v>
      </c>
      <c r="J2118" s="4">
        <v>40.5</v>
      </c>
      <c r="K2118" s="4" t="s">
        <v>694</v>
      </c>
      <c r="L2118" s="4">
        <v>0</v>
      </c>
      <c r="M2118" s="4" t="s">
        <v>4813</v>
      </c>
      <c r="N2118" s="11" t="s">
        <v>4806</v>
      </c>
      <c r="R2118" t="s">
        <v>4814</v>
      </c>
      <c r="T2118" t="s">
        <v>1296</v>
      </c>
    </row>
    <row r="2119" spans="1:20">
      <c r="A2119" t="s">
        <v>4804</v>
      </c>
      <c r="B2119" t="s">
        <v>1291</v>
      </c>
      <c r="C2119" t="s">
        <v>74</v>
      </c>
      <c r="D2119" s="39" t="s">
        <v>1302</v>
      </c>
      <c r="E2119" s="11">
        <f t="shared" si="135"/>
        <v>5</v>
      </c>
      <c r="F2119" s="4">
        <f t="shared" si="136"/>
        <v>2002</v>
      </c>
      <c r="G2119" t="s">
        <v>25</v>
      </c>
      <c r="H2119" s="4">
        <v>32.700000000000003</v>
      </c>
      <c r="I2119" s="4" t="s">
        <v>35</v>
      </c>
      <c r="J2119" s="4">
        <v>39.5</v>
      </c>
      <c r="K2119" s="4" t="s">
        <v>4576</v>
      </c>
      <c r="L2119" s="4">
        <v>0</v>
      </c>
      <c r="M2119" s="4" t="s">
        <v>2430</v>
      </c>
      <c r="N2119" s="11" t="s">
        <v>4806</v>
      </c>
      <c r="R2119" t="s">
        <v>4815</v>
      </c>
      <c r="T2119" t="s">
        <v>1296</v>
      </c>
    </row>
    <row r="2120" spans="1:20">
      <c r="A2120" t="s">
        <v>4816</v>
      </c>
      <c r="B2120" t="s">
        <v>1291</v>
      </c>
      <c r="C2120" t="s">
        <v>20</v>
      </c>
      <c r="D2120" s="39" t="s">
        <v>1715</v>
      </c>
      <c r="E2120" s="11">
        <f t="shared" si="135"/>
        <v>3</v>
      </c>
      <c r="F2120" s="4">
        <f t="shared" si="136"/>
        <v>2000</v>
      </c>
      <c r="G2120" t="s">
        <v>21</v>
      </c>
      <c r="H2120" s="4">
        <v>11.5</v>
      </c>
      <c r="I2120" s="4" t="s">
        <v>35</v>
      </c>
      <c r="J2120" s="4">
        <v>25.5</v>
      </c>
      <c r="K2120" s="4" t="s">
        <v>278</v>
      </c>
      <c r="L2120" s="4">
        <v>0</v>
      </c>
      <c r="M2120" s="4" t="s">
        <v>2223</v>
      </c>
      <c r="N2120" s="11" t="s">
        <v>4817</v>
      </c>
      <c r="R2120" t="s">
        <v>1725</v>
      </c>
      <c r="T2120" t="s">
        <v>1296</v>
      </c>
    </row>
    <row r="2121" spans="1:20">
      <c r="A2121" t="s">
        <v>4816</v>
      </c>
      <c r="B2121" t="s">
        <v>1291</v>
      </c>
      <c r="C2121" t="s">
        <v>74</v>
      </c>
      <c r="D2121" s="39" t="s">
        <v>1302</v>
      </c>
      <c r="E2121" s="11">
        <f t="shared" si="135"/>
        <v>5</v>
      </c>
      <c r="F2121" s="4">
        <f t="shared" si="136"/>
        <v>2002</v>
      </c>
      <c r="G2121" t="s">
        <v>21</v>
      </c>
      <c r="H2121" s="4">
        <v>13.7</v>
      </c>
      <c r="I2121" s="4" t="s">
        <v>35</v>
      </c>
      <c r="J2121" s="4">
        <v>25.5</v>
      </c>
      <c r="K2121" s="4" t="s">
        <v>842</v>
      </c>
      <c r="L2121" s="4">
        <v>0</v>
      </c>
      <c r="M2121" s="4" t="s">
        <v>1765</v>
      </c>
      <c r="N2121" s="11" t="s">
        <v>4817</v>
      </c>
      <c r="R2121" t="s">
        <v>1751</v>
      </c>
      <c r="T2121" t="s">
        <v>1296</v>
      </c>
    </row>
    <row r="2122" spans="1:20">
      <c r="A2122" t="s">
        <v>4816</v>
      </c>
      <c r="B2122" t="s">
        <v>1291</v>
      </c>
      <c r="C2122" t="s">
        <v>74</v>
      </c>
      <c r="D2122" s="39" t="s">
        <v>1424</v>
      </c>
      <c r="E2122" s="11">
        <f t="shared" si="135"/>
        <v>5</v>
      </c>
      <c r="F2122" s="4">
        <f t="shared" si="136"/>
        <v>2004</v>
      </c>
      <c r="G2122" t="s">
        <v>21</v>
      </c>
      <c r="H2122" s="4">
        <v>15.7</v>
      </c>
      <c r="I2122" s="4" t="s">
        <v>35</v>
      </c>
      <c r="J2122" s="4">
        <v>25.2</v>
      </c>
      <c r="K2122" s="4" t="s">
        <v>154</v>
      </c>
      <c r="L2122" s="4">
        <v>0</v>
      </c>
      <c r="M2122" s="4" t="s">
        <v>4156</v>
      </c>
      <c r="N2122" s="11" t="s">
        <v>4817</v>
      </c>
      <c r="R2122" t="s">
        <v>4818</v>
      </c>
      <c r="T2122" t="s">
        <v>1296</v>
      </c>
    </row>
    <row r="2123" spans="1:20">
      <c r="A2123" t="s">
        <v>4816</v>
      </c>
      <c r="B2123" t="s">
        <v>1291</v>
      </c>
      <c r="C2123" t="s">
        <v>74</v>
      </c>
      <c r="D2123" s="39" t="s">
        <v>2194</v>
      </c>
      <c r="E2123" s="11">
        <f t="shared" si="135"/>
        <v>5</v>
      </c>
      <c r="F2123" s="4">
        <f t="shared" si="136"/>
        <v>2005</v>
      </c>
      <c r="G2123" t="s">
        <v>21</v>
      </c>
      <c r="H2123" s="4">
        <v>16.7</v>
      </c>
      <c r="I2123" s="4" t="s">
        <v>35</v>
      </c>
      <c r="J2123" s="4">
        <v>25.7</v>
      </c>
      <c r="K2123" s="4" t="s">
        <v>958</v>
      </c>
      <c r="L2123" s="4">
        <v>0</v>
      </c>
      <c r="M2123" s="4" t="s">
        <v>2353</v>
      </c>
      <c r="N2123" s="11" t="s">
        <v>4817</v>
      </c>
      <c r="R2123" t="s">
        <v>4819</v>
      </c>
      <c r="T2123" t="s">
        <v>1296</v>
      </c>
    </row>
    <row r="2124" spans="1:20">
      <c r="A2124" t="s">
        <v>4816</v>
      </c>
      <c r="B2124" t="s">
        <v>1291</v>
      </c>
      <c r="C2124" t="s">
        <v>74</v>
      </c>
      <c r="D2124" s="39" t="s">
        <v>1561</v>
      </c>
      <c r="E2124" s="11">
        <f t="shared" si="135"/>
        <v>5</v>
      </c>
      <c r="F2124" s="4">
        <f t="shared" si="136"/>
        <v>2011</v>
      </c>
      <c r="G2124" t="s">
        <v>21</v>
      </c>
      <c r="H2124" s="4">
        <v>22.7</v>
      </c>
      <c r="I2124" s="4" t="s">
        <v>35</v>
      </c>
      <c r="J2124" s="4">
        <v>26.9</v>
      </c>
      <c r="K2124" s="4" t="s">
        <v>397</v>
      </c>
      <c r="L2124" s="4">
        <v>0</v>
      </c>
      <c r="M2124" s="4" t="s">
        <v>2808</v>
      </c>
      <c r="N2124" s="11" t="s">
        <v>4817</v>
      </c>
      <c r="R2124" t="s">
        <v>1836</v>
      </c>
      <c r="T2124" t="s">
        <v>1296</v>
      </c>
    </row>
    <row r="2125" spans="1:20">
      <c r="A2125" t="s">
        <v>4816</v>
      </c>
      <c r="B2125" t="s">
        <v>1291</v>
      </c>
      <c r="C2125" t="s">
        <v>74</v>
      </c>
      <c r="D2125" s="39" t="s">
        <v>1349</v>
      </c>
      <c r="E2125" s="11">
        <f t="shared" si="135"/>
        <v>5</v>
      </c>
      <c r="F2125" s="4">
        <f t="shared" si="136"/>
        <v>2016</v>
      </c>
      <c r="G2125" t="s">
        <v>21</v>
      </c>
      <c r="H2125" s="4">
        <v>27.7</v>
      </c>
      <c r="I2125" s="4" t="s">
        <v>35</v>
      </c>
      <c r="J2125" s="4">
        <v>27.1</v>
      </c>
      <c r="K2125" s="4" t="s">
        <v>49</v>
      </c>
      <c r="L2125" s="4">
        <v>0</v>
      </c>
      <c r="M2125" s="4" t="s">
        <v>4820</v>
      </c>
      <c r="N2125" s="11" t="s">
        <v>4817</v>
      </c>
      <c r="R2125" t="s">
        <v>2471</v>
      </c>
      <c r="T2125" t="s">
        <v>1296</v>
      </c>
    </row>
    <row r="2126" spans="1:20">
      <c r="A2126" t="s">
        <v>4816</v>
      </c>
      <c r="B2126" t="s">
        <v>1291</v>
      </c>
      <c r="C2126" t="s">
        <v>74</v>
      </c>
      <c r="D2126" s="39" t="s">
        <v>1104</v>
      </c>
      <c r="E2126" s="11">
        <f t="shared" si="135"/>
        <v>5</v>
      </c>
      <c r="F2126" s="4">
        <f t="shared" si="136"/>
        <v>2017</v>
      </c>
      <c r="G2126" t="s">
        <v>21</v>
      </c>
      <c r="H2126" s="4">
        <v>28.7</v>
      </c>
      <c r="I2126" s="4" t="s">
        <v>35</v>
      </c>
      <c r="J2126" s="4">
        <v>27.7</v>
      </c>
      <c r="K2126" s="4" t="s">
        <v>933</v>
      </c>
      <c r="L2126" s="4">
        <v>0</v>
      </c>
      <c r="M2126" s="4" t="s">
        <v>1623</v>
      </c>
      <c r="N2126" s="11" t="s">
        <v>4817</v>
      </c>
      <c r="R2126" t="s">
        <v>4821</v>
      </c>
      <c r="T2126" t="s">
        <v>1296</v>
      </c>
    </row>
    <row r="2127" spans="1:20">
      <c r="A2127" t="s">
        <v>4822</v>
      </c>
      <c r="B2127" t="s">
        <v>1291</v>
      </c>
      <c r="C2127" t="s">
        <v>20</v>
      </c>
      <c r="D2127" s="39" t="s">
        <v>1515</v>
      </c>
      <c r="E2127" s="11">
        <f t="shared" si="135"/>
        <v>5</v>
      </c>
      <c r="F2127" s="4">
        <f t="shared" si="136"/>
        <v>2019</v>
      </c>
      <c r="G2127" t="s">
        <v>21</v>
      </c>
      <c r="I2127" s="4" t="str">
        <f>IF(ISBLANK(H2127), "", "k")</f>
        <v/>
      </c>
      <c r="J2127" s="4">
        <v>23.5</v>
      </c>
      <c r="K2127" s="4" t="s">
        <v>1106</v>
      </c>
      <c r="L2127" s="4">
        <v>0</v>
      </c>
      <c r="M2127" s="4" t="s">
        <v>4823</v>
      </c>
      <c r="N2127" s="11" t="s">
        <v>4824</v>
      </c>
      <c r="R2127" t="s">
        <v>4825</v>
      </c>
      <c r="T2127" t="s">
        <v>1296</v>
      </c>
    </row>
    <row r="2128" spans="1:20">
      <c r="A2128" t="s">
        <v>4822</v>
      </c>
      <c r="B2128" t="s">
        <v>1291</v>
      </c>
      <c r="C2128" t="s">
        <v>74</v>
      </c>
      <c r="D2128" s="39" t="s">
        <v>1491</v>
      </c>
      <c r="E2128" s="11">
        <f t="shared" si="135"/>
        <v>4</v>
      </c>
      <c r="F2128" s="4">
        <f t="shared" si="136"/>
        <v>2024</v>
      </c>
      <c r="G2128" t="s">
        <v>25</v>
      </c>
      <c r="I2128" s="4" t="str">
        <f>IF(ISBLANK(H2128), "", "k")</f>
        <v/>
      </c>
      <c r="J2128" s="4">
        <v>32.5</v>
      </c>
      <c r="K2128" s="4" t="s">
        <v>163</v>
      </c>
      <c r="L2128" s="4">
        <v>0</v>
      </c>
      <c r="M2128" s="4" t="s">
        <v>2799</v>
      </c>
      <c r="N2128" s="11" t="s">
        <v>4824</v>
      </c>
      <c r="Q2128" t="s">
        <v>4826</v>
      </c>
      <c r="R2128" t="s">
        <v>4827</v>
      </c>
    </row>
    <row r="2129" spans="1:20">
      <c r="A2129" t="s">
        <v>4822</v>
      </c>
      <c r="B2129" s="4" t="s">
        <v>1291</v>
      </c>
      <c r="C2129" s="17" t="s">
        <v>74</v>
      </c>
      <c r="D2129" s="39" t="s">
        <v>1480</v>
      </c>
      <c r="E2129" s="11">
        <f t="shared" si="135"/>
        <v>4</v>
      </c>
      <c r="F2129" s="4">
        <f t="shared" si="136"/>
        <v>2026</v>
      </c>
      <c r="G2129" s="4" t="s">
        <v>25</v>
      </c>
      <c r="I2129" s="4" t="str">
        <f>IF(ISBLANK(H2129), "", "k")</f>
        <v/>
      </c>
      <c r="J2129" s="4">
        <v>34.299999999999997</v>
      </c>
      <c r="K2129" s="4">
        <v>43.6</v>
      </c>
      <c r="L2129" s="4">
        <v>0</v>
      </c>
      <c r="M2129" s="4">
        <v>1602</v>
      </c>
      <c r="N2129" s="11" t="s">
        <v>4824</v>
      </c>
      <c r="R2129" s="4" t="s">
        <v>1481</v>
      </c>
    </row>
    <row r="2130" spans="1:20">
      <c r="A2130" t="s">
        <v>4828</v>
      </c>
      <c r="B2130" t="s">
        <v>1291</v>
      </c>
      <c r="C2130" t="s">
        <v>20</v>
      </c>
      <c r="D2130" s="39" t="s">
        <v>1372</v>
      </c>
      <c r="E2130" s="11">
        <f t="shared" si="135"/>
        <v>3</v>
      </c>
      <c r="F2130" s="4">
        <f t="shared" si="136"/>
        <v>1990</v>
      </c>
      <c r="G2130" t="s">
        <v>21</v>
      </c>
      <c r="H2130" s="4">
        <v>18.5</v>
      </c>
      <c r="I2130" s="4" t="s">
        <v>35</v>
      </c>
      <c r="J2130" s="4">
        <v>30.16</v>
      </c>
      <c r="K2130" s="4" t="s">
        <v>2925</v>
      </c>
      <c r="L2130" s="4">
        <v>0</v>
      </c>
      <c r="M2130" s="4" t="s">
        <v>1569</v>
      </c>
      <c r="R2130" t="s">
        <v>3326</v>
      </c>
      <c r="T2130" t="s">
        <v>1296</v>
      </c>
    </row>
    <row r="2131" spans="1:20">
      <c r="A2131" t="s">
        <v>4828</v>
      </c>
      <c r="B2131" t="s">
        <v>1291</v>
      </c>
      <c r="C2131" t="s">
        <v>74</v>
      </c>
      <c r="D2131" s="39" t="s">
        <v>2401</v>
      </c>
      <c r="E2131" s="11">
        <f t="shared" ref="E2131:E2194" si="139">MONTH(D2131)</f>
        <v>3</v>
      </c>
      <c r="F2131" s="4">
        <f t="shared" ref="F2131:F2194" si="140">YEAR(D2131)</f>
        <v>1992</v>
      </c>
      <c r="G2131" t="s">
        <v>21</v>
      </c>
      <c r="H2131" s="4">
        <v>20.5</v>
      </c>
      <c r="I2131" s="4" t="s">
        <v>35</v>
      </c>
      <c r="J2131" s="4">
        <v>29.85</v>
      </c>
      <c r="K2131" s="4" t="s">
        <v>2925</v>
      </c>
      <c r="L2131" s="4">
        <v>0</v>
      </c>
      <c r="M2131" s="4" t="s">
        <v>4829</v>
      </c>
      <c r="T2131" t="s">
        <v>1296</v>
      </c>
    </row>
    <row r="2132" spans="1:20">
      <c r="A2132" t="s">
        <v>4830</v>
      </c>
      <c r="B2132" t="s">
        <v>1291</v>
      </c>
      <c r="C2132" t="s">
        <v>20</v>
      </c>
      <c r="D2132" s="39" t="s">
        <v>1708</v>
      </c>
      <c r="E2132" s="11">
        <f t="shared" si="139"/>
        <v>3</v>
      </c>
      <c r="F2132" s="4">
        <f t="shared" si="140"/>
        <v>1994</v>
      </c>
      <c r="G2132" t="s">
        <v>25</v>
      </c>
      <c r="H2132" s="4">
        <v>9.5</v>
      </c>
      <c r="I2132" s="4" t="s">
        <v>35</v>
      </c>
      <c r="J2132" s="4">
        <v>25.5</v>
      </c>
      <c r="K2132" s="4" t="s">
        <v>456</v>
      </c>
      <c r="L2132" s="4">
        <v>0</v>
      </c>
      <c r="M2132" s="4" t="s">
        <v>1726</v>
      </c>
      <c r="N2132" s="11" t="s">
        <v>4831</v>
      </c>
      <c r="R2132" t="s">
        <v>1319</v>
      </c>
      <c r="T2132" t="s">
        <v>1296</v>
      </c>
    </row>
    <row r="2133" spans="1:20">
      <c r="A2133" t="s">
        <v>4830</v>
      </c>
      <c r="B2133" t="s">
        <v>1291</v>
      </c>
      <c r="C2133" t="s">
        <v>74</v>
      </c>
      <c r="D2133" s="39" t="s">
        <v>1316</v>
      </c>
      <c r="E2133" s="11">
        <f t="shared" si="139"/>
        <v>3</v>
      </c>
      <c r="F2133" s="4">
        <f t="shared" si="140"/>
        <v>1995</v>
      </c>
      <c r="G2133" t="s">
        <v>25</v>
      </c>
      <c r="H2133" s="4">
        <v>10.5</v>
      </c>
      <c r="I2133" s="4" t="s">
        <v>35</v>
      </c>
      <c r="J2133" s="4">
        <v>26</v>
      </c>
      <c r="K2133" s="4" t="s">
        <v>854</v>
      </c>
      <c r="L2133" s="4">
        <v>0</v>
      </c>
      <c r="M2133" s="4" t="s">
        <v>2729</v>
      </c>
      <c r="N2133" s="11" t="s">
        <v>4831</v>
      </c>
      <c r="T2133" t="s">
        <v>1296</v>
      </c>
    </row>
    <row r="2134" spans="1:20">
      <c r="A2134" t="s">
        <v>4830</v>
      </c>
      <c r="B2134" t="s">
        <v>1291</v>
      </c>
      <c r="C2134" t="s">
        <v>74</v>
      </c>
      <c r="D2134" s="39" t="s">
        <v>1320</v>
      </c>
      <c r="E2134" s="11">
        <f t="shared" si="139"/>
        <v>3</v>
      </c>
      <c r="F2134" s="4">
        <f t="shared" si="140"/>
        <v>1996</v>
      </c>
      <c r="G2134" t="s">
        <v>25</v>
      </c>
      <c r="H2134" s="4">
        <v>11.5</v>
      </c>
      <c r="I2134" s="4" t="s">
        <v>35</v>
      </c>
      <c r="J2134" s="4">
        <v>26.7</v>
      </c>
      <c r="K2134" s="4" t="s">
        <v>436</v>
      </c>
      <c r="L2134" s="4">
        <v>0</v>
      </c>
      <c r="M2134" s="4" t="s">
        <v>1880</v>
      </c>
      <c r="N2134" s="11" t="s">
        <v>4831</v>
      </c>
      <c r="R2134" t="s">
        <v>4832</v>
      </c>
      <c r="T2134" t="s">
        <v>1296</v>
      </c>
    </row>
    <row r="2135" spans="1:20">
      <c r="A2135" t="s">
        <v>4830</v>
      </c>
      <c r="B2135" t="s">
        <v>1291</v>
      </c>
      <c r="C2135" t="s">
        <v>74</v>
      </c>
      <c r="D2135" s="39" t="s">
        <v>1527</v>
      </c>
      <c r="E2135" s="11">
        <f t="shared" si="139"/>
        <v>3</v>
      </c>
      <c r="F2135" s="4">
        <f t="shared" si="140"/>
        <v>1998</v>
      </c>
      <c r="G2135" t="s">
        <v>25</v>
      </c>
      <c r="H2135" s="4">
        <v>13.5</v>
      </c>
      <c r="I2135" s="4" t="s">
        <v>35</v>
      </c>
      <c r="J2135" s="4">
        <v>30.5</v>
      </c>
      <c r="K2135" s="4" t="s">
        <v>575</v>
      </c>
      <c r="L2135" s="4">
        <v>0</v>
      </c>
      <c r="M2135" s="4" t="s">
        <v>3481</v>
      </c>
      <c r="N2135" s="11" t="s">
        <v>4831</v>
      </c>
      <c r="R2135" t="s">
        <v>1717</v>
      </c>
      <c r="T2135" t="s">
        <v>1296</v>
      </c>
    </row>
    <row r="2136" spans="1:20">
      <c r="A2136" t="s">
        <v>4830</v>
      </c>
      <c r="B2136" t="s">
        <v>1291</v>
      </c>
      <c r="C2136" t="s">
        <v>74</v>
      </c>
      <c r="D2136" s="39" t="s">
        <v>1418</v>
      </c>
      <c r="E2136" s="11">
        <f t="shared" si="139"/>
        <v>5</v>
      </c>
      <c r="F2136" s="4">
        <f t="shared" si="140"/>
        <v>2001</v>
      </c>
      <c r="G2136" t="s">
        <v>25</v>
      </c>
      <c r="H2136" s="4">
        <v>16.7</v>
      </c>
      <c r="I2136" s="4" t="s">
        <v>35</v>
      </c>
      <c r="J2136" s="4">
        <v>35.700000000000003</v>
      </c>
      <c r="K2136" s="4" t="s">
        <v>30</v>
      </c>
      <c r="L2136" s="4">
        <v>0</v>
      </c>
      <c r="M2136" s="4" t="s">
        <v>3514</v>
      </c>
      <c r="N2136" s="11" t="s">
        <v>4831</v>
      </c>
      <c r="R2136" t="s">
        <v>4833</v>
      </c>
      <c r="T2136" t="s">
        <v>1296</v>
      </c>
    </row>
    <row r="2137" spans="1:20">
      <c r="A2137" t="s">
        <v>4834</v>
      </c>
      <c r="B2137" t="s">
        <v>1291</v>
      </c>
      <c r="C2137" t="s">
        <v>20</v>
      </c>
      <c r="D2137" s="39" t="s">
        <v>2363</v>
      </c>
      <c r="E2137" s="11">
        <f t="shared" si="139"/>
        <v>6</v>
      </c>
      <c r="F2137" s="4">
        <f t="shared" si="140"/>
        <v>2001</v>
      </c>
      <c r="G2137" t="s">
        <v>21</v>
      </c>
      <c r="H2137" s="4">
        <v>6.8</v>
      </c>
      <c r="I2137" s="4" t="str">
        <f>IF(ISBLANK(H2137), "", "k")</f>
        <v>k</v>
      </c>
      <c r="J2137" s="4">
        <v>20.5</v>
      </c>
      <c r="K2137" s="4" t="s">
        <v>929</v>
      </c>
      <c r="L2137" s="4">
        <v>0</v>
      </c>
      <c r="N2137" s="11" t="s">
        <v>4835</v>
      </c>
      <c r="R2137" t="s">
        <v>4836</v>
      </c>
      <c r="T2137" t="s">
        <v>1296</v>
      </c>
    </row>
    <row r="2138" spans="1:20">
      <c r="A2138" t="s">
        <v>4834</v>
      </c>
      <c r="B2138" t="s">
        <v>1291</v>
      </c>
      <c r="C2138" t="s">
        <v>74</v>
      </c>
      <c r="D2138" s="39" t="s">
        <v>1335</v>
      </c>
      <c r="E2138" s="11">
        <f t="shared" si="139"/>
        <v>5</v>
      </c>
      <c r="F2138" s="4">
        <f t="shared" si="140"/>
        <v>2004</v>
      </c>
      <c r="G2138" t="s">
        <v>21</v>
      </c>
      <c r="H2138" s="4">
        <v>9.6999999999999993</v>
      </c>
      <c r="I2138" s="4" t="s">
        <v>1214</v>
      </c>
      <c r="J2138" s="4">
        <v>21.9</v>
      </c>
      <c r="K2138" s="4" t="s">
        <v>718</v>
      </c>
      <c r="L2138" s="4">
        <v>0</v>
      </c>
      <c r="M2138" s="4" t="s">
        <v>4837</v>
      </c>
      <c r="N2138" s="11" t="s">
        <v>4835</v>
      </c>
      <c r="R2138" t="s">
        <v>1722</v>
      </c>
      <c r="T2138" t="s">
        <v>1296</v>
      </c>
    </row>
    <row r="2139" spans="1:20">
      <c r="A2139" t="s">
        <v>4834</v>
      </c>
      <c r="B2139" t="s">
        <v>1291</v>
      </c>
      <c r="C2139" t="s">
        <v>74</v>
      </c>
      <c r="D2139" s="39" t="s">
        <v>1310</v>
      </c>
      <c r="E2139" s="11">
        <f t="shared" si="139"/>
        <v>5</v>
      </c>
      <c r="F2139" s="4">
        <f t="shared" si="140"/>
        <v>2005</v>
      </c>
      <c r="G2139" t="s">
        <v>21</v>
      </c>
      <c r="H2139" s="4">
        <v>10.7</v>
      </c>
      <c r="I2139" s="4" t="s">
        <v>1214</v>
      </c>
      <c r="J2139" s="4">
        <v>24.5</v>
      </c>
      <c r="K2139" s="4" t="s">
        <v>924</v>
      </c>
      <c r="L2139" s="4">
        <v>0</v>
      </c>
      <c r="M2139" s="4" t="s">
        <v>1489</v>
      </c>
      <c r="N2139" s="11" t="s">
        <v>4835</v>
      </c>
      <c r="R2139" t="s">
        <v>4838</v>
      </c>
      <c r="T2139" t="s">
        <v>1296</v>
      </c>
    </row>
    <row r="2140" spans="1:20">
      <c r="A2140" t="s">
        <v>4834</v>
      </c>
      <c r="B2140" t="s">
        <v>1291</v>
      </c>
      <c r="C2140" t="s">
        <v>74</v>
      </c>
      <c r="D2140" s="39" t="s">
        <v>1385</v>
      </c>
      <c r="E2140" s="11">
        <f t="shared" si="139"/>
        <v>5</v>
      </c>
      <c r="F2140" s="4">
        <f t="shared" si="140"/>
        <v>2008</v>
      </c>
      <c r="G2140" t="s">
        <v>21</v>
      </c>
      <c r="H2140" s="4">
        <v>13.7</v>
      </c>
      <c r="I2140" s="4" t="s">
        <v>1214</v>
      </c>
      <c r="J2140" s="4">
        <v>26.5</v>
      </c>
      <c r="K2140" s="4" t="s">
        <v>715</v>
      </c>
      <c r="L2140" s="4">
        <v>0</v>
      </c>
      <c r="M2140" s="4" t="s">
        <v>4839</v>
      </c>
      <c r="N2140" s="11" t="s">
        <v>4835</v>
      </c>
      <c r="R2140" t="s">
        <v>4840</v>
      </c>
      <c r="T2140" t="s">
        <v>1296</v>
      </c>
    </row>
    <row r="2141" spans="1:20">
      <c r="A2141" t="s">
        <v>4834</v>
      </c>
      <c r="B2141" t="s">
        <v>1291</v>
      </c>
      <c r="C2141" t="s">
        <v>74</v>
      </c>
      <c r="D2141" s="39" t="s">
        <v>1388</v>
      </c>
      <c r="E2141" s="11">
        <f t="shared" si="139"/>
        <v>5</v>
      </c>
      <c r="F2141" s="4">
        <f t="shared" si="140"/>
        <v>2009</v>
      </c>
      <c r="G2141" t="s">
        <v>21</v>
      </c>
      <c r="H2141" s="4">
        <v>14.7</v>
      </c>
      <c r="I2141" s="4" t="s">
        <v>1214</v>
      </c>
      <c r="J2141" s="4">
        <v>26</v>
      </c>
      <c r="K2141" s="4" t="s">
        <v>958</v>
      </c>
      <c r="L2141" s="4">
        <v>0</v>
      </c>
      <c r="M2141" s="4" t="s">
        <v>4841</v>
      </c>
      <c r="N2141" s="11" t="s">
        <v>4835</v>
      </c>
      <c r="R2141" t="s">
        <v>3234</v>
      </c>
      <c r="T2141" t="s">
        <v>1296</v>
      </c>
    </row>
    <row r="2142" spans="1:20">
      <c r="A2142" t="s">
        <v>4834</v>
      </c>
      <c r="B2142" t="s">
        <v>1291</v>
      </c>
      <c r="C2142" t="s">
        <v>74</v>
      </c>
      <c r="D2142" s="39" t="s">
        <v>1392</v>
      </c>
      <c r="E2142" s="11">
        <f t="shared" si="139"/>
        <v>5</v>
      </c>
      <c r="F2142" s="4">
        <f t="shared" si="140"/>
        <v>2010</v>
      </c>
      <c r="G2142" t="s">
        <v>21</v>
      </c>
      <c r="H2142" s="4">
        <v>15.7</v>
      </c>
      <c r="I2142" s="4" t="s">
        <v>1214</v>
      </c>
      <c r="J2142" s="4">
        <v>26.1</v>
      </c>
      <c r="K2142" s="4" t="s">
        <v>154</v>
      </c>
      <c r="L2142" s="4">
        <v>0</v>
      </c>
      <c r="M2142" s="4" t="s">
        <v>4842</v>
      </c>
      <c r="N2142" s="11" t="s">
        <v>4835</v>
      </c>
      <c r="R2142" t="s">
        <v>4843</v>
      </c>
      <c r="T2142" t="s">
        <v>1296</v>
      </c>
    </row>
    <row r="2143" spans="1:20">
      <c r="A2143" t="s">
        <v>4834</v>
      </c>
      <c r="B2143" t="s">
        <v>1291</v>
      </c>
      <c r="C2143" t="s">
        <v>74</v>
      </c>
      <c r="D2143" s="39" t="s">
        <v>1435</v>
      </c>
      <c r="E2143" s="11">
        <f t="shared" si="139"/>
        <v>5</v>
      </c>
      <c r="F2143" s="4">
        <f t="shared" si="140"/>
        <v>2015</v>
      </c>
      <c r="G2143" t="s">
        <v>21</v>
      </c>
      <c r="H2143" s="4">
        <v>20.7</v>
      </c>
      <c r="I2143" s="4" t="s">
        <v>1214</v>
      </c>
      <c r="J2143" s="4">
        <v>28</v>
      </c>
      <c r="K2143" s="4" t="s">
        <v>456</v>
      </c>
      <c r="L2143" s="4">
        <v>0</v>
      </c>
      <c r="M2143" s="4" t="s">
        <v>4844</v>
      </c>
      <c r="N2143" s="11" t="s">
        <v>4835</v>
      </c>
      <c r="R2143" t="s">
        <v>1953</v>
      </c>
      <c r="T2143" t="s">
        <v>1296</v>
      </c>
    </row>
    <row r="2144" spans="1:20">
      <c r="A2144" t="s">
        <v>4834</v>
      </c>
      <c r="B2144" t="s">
        <v>1291</v>
      </c>
      <c r="C2144" t="s">
        <v>74</v>
      </c>
      <c r="D2144" s="39" t="s">
        <v>1440</v>
      </c>
      <c r="E2144" s="11">
        <f t="shared" si="139"/>
        <v>5</v>
      </c>
      <c r="F2144" s="4">
        <f t="shared" si="140"/>
        <v>2024</v>
      </c>
      <c r="G2144" t="s">
        <v>21</v>
      </c>
      <c r="H2144" s="4">
        <v>20.7</v>
      </c>
      <c r="I2144" s="4" t="s">
        <v>1214</v>
      </c>
      <c r="J2144" s="4">
        <v>29</v>
      </c>
      <c r="K2144" s="4" t="s">
        <v>674</v>
      </c>
      <c r="L2144" s="4">
        <v>0</v>
      </c>
      <c r="M2144" s="4" t="s">
        <v>3669</v>
      </c>
      <c r="N2144" s="11" t="s">
        <v>4835</v>
      </c>
      <c r="R2144" t="s">
        <v>1479</v>
      </c>
    </row>
    <row r="2145" spans="1:20">
      <c r="A2145" t="s">
        <v>4834</v>
      </c>
      <c r="B2145" s="4" t="s">
        <v>1291</v>
      </c>
      <c r="C2145" s="17" t="s">
        <v>74</v>
      </c>
      <c r="D2145" s="39" t="s">
        <v>1480</v>
      </c>
      <c r="E2145" s="11">
        <f t="shared" si="139"/>
        <v>4</v>
      </c>
      <c r="F2145" s="4">
        <f t="shared" si="140"/>
        <v>2026</v>
      </c>
      <c r="G2145" s="4" t="s">
        <v>21</v>
      </c>
      <c r="H2145" s="4">
        <v>22.6</v>
      </c>
      <c r="I2145" s="4" t="s">
        <v>1214</v>
      </c>
      <c r="J2145" s="4">
        <v>28.6</v>
      </c>
      <c r="K2145" s="4">
        <v>35.4</v>
      </c>
      <c r="L2145" s="4">
        <v>0</v>
      </c>
      <c r="M2145" s="4">
        <v>793</v>
      </c>
      <c r="N2145" s="11" t="s">
        <v>4835</v>
      </c>
      <c r="R2145" s="4" t="s">
        <v>1481</v>
      </c>
    </row>
    <row r="2146" spans="1:20">
      <c r="A2146" t="s">
        <v>4845</v>
      </c>
      <c r="B2146" t="s">
        <v>1291</v>
      </c>
      <c r="C2146" t="s">
        <v>20</v>
      </c>
      <c r="D2146" s="39" t="s">
        <v>1372</v>
      </c>
      <c r="E2146" s="11">
        <f t="shared" si="139"/>
        <v>3</v>
      </c>
      <c r="F2146" s="4">
        <f t="shared" si="140"/>
        <v>1990</v>
      </c>
      <c r="G2146" t="s">
        <v>25</v>
      </c>
      <c r="H2146" s="4">
        <v>9.5</v>
      </c>
      <c r="I2146" s="4" t="s">
        <v>35</v>
      </c>
      <c r="J2146" s="4">
        <v>26.35</v>
      </c>
      <c r="K2146" s="4" t="s">
        <v>3869</v>
      </c>
      <c r="L2146" s="4">
        <v>0</v>
      </c>
      <c r="M2146" s="4" t="s">
        <v>2353</v>
      </c>
      <c r="N2146" s="11" t="s">
        <v>4846</v>
      </c>
      <c r="R2146" t="s">
        <v>4847</v>
      </c>
      <c r="T2146" t="s">
        <v>1296</v>
      </c>
    </row>
    <row r="2147" spans="1:20">
      <c r="A2147" t="s">
        <v>4845</v>
      </c>
      <c r="B2147" t="s">
        <v>1291</v>
      </c>
      <c r="C2147" t="s">
        <v>74</v>
      </c>
      <c r="D2147" s="39" t="s">
        <v>2309</v>
      </c>
      <c r="E2147" s="11">
        <f t="shared" si="139"/>
        <v>3</v>
      </c>
      <c r="F2147" s="4">
        <f t="shared" si="140"/>
        <v>1992</v>
      </c>
      <c r="G2147" t="s">
        <v>25</v>
      </c>
      <c r="H2147" s="4">
        <v>11.5</v>
      </c>
      <c r="I2147" s="4" t="s">
        <v>35</v>
      </c>
      <c r="J2147" s="4">
        <v>28.58</v>
      </c>
      <c r="K2147" s="4" t="s">
        <v>2103</v>
      </c>
      <c r="L2147" s="4">
        <v>0</v>
      </c>
      <c r="M2147" s="4" t="s">
        <v>2320</v>
      </c>
      <c r="N2147" s="11" t="s">
        <v>4846</v>
      </c>
      <c r="R2147" t="s">
        <v>4848</v>
      </c>
      <c r="T2147" t="s">
        <v>1296</v>
      </c>
    </row>
    <row r="2148" spans="1:20">
      <c r="A2148" t="s">
        <v>4845</v>
      </c>
      <c r="B2148" t="s">
        <v>1291</v>
      </c>
      <c r="C2148" t="s">
        <v>74</v>
      </c>
      <c r="D2148" s="39" t="s">
        <v>2313</v>
      </c>
      <c r="E2148" s="11">
        <f t="shared" si="139"/>
        <v>3</v>
      </c>
      <c r="F2148" s="4">
        <f t="shared" si="140"/>
        <v>1993</v>
      </c>
      <c r="G2148" t="s">
        <v>25</v>
      </c>
      <c r="H2148" s="4">
        <v>12.5</v>
      </c>
      <c r="I2148" s="4" t="s">
        <v>35</v>
      </c>
      <c r="J2148" s="4">
        <v>32</v>
      </c>
      <c r="K2148" s="4" t="s">
        <v>441</v>
      </c>
      <c r="L2148" s="4">
        <v>0</v>
      </c>
      <c r="M2148" s="4" t="s">
        <v>4189</v>
      </c>
      <c r="N2148" s="11" t="s">
        <v>4846</v>
      </c>
      <c r="T2148" t="s">
        <v>1296</v>
      </c>
    </row>
    <row r="2149" spans="1:20">
      <c r="A2149" t="s">
        <v>4845</v>
      </c>
      <c r="B2149" t="s">
        <v>1291</v>
      </c>
      <c r="C2149" t="s">
        <v>74</v>
      </c>
      <c r="D2149" s="39" t="s">
        <v>1620</v>
      </c>
      <c r="E2149" s="11">
        <f t="shared" si="139"/>
        <v>3</v>
      </c>
      <c r="F2149" s="4">
        <f t="shared" si="140"/>
        <v>1994</v>
      </c>
      <c r="G2149" t="s">
        <v>25</v>
      </c>
      <c r="H2149" s="4">
        <v>13.5</v>
      </c>
      <c r="I2149" s="4" t="s">
        <v>35</v>
      </c>
      <c r="J2149" s="4">
        <v>32.799999999999997</v>
      </c>
      <c r="K2149" s="4">
        <v>38.299999999999997</v>
      </c>
      <c r="L2149" s="4">
        <v>0</v>
      </c>
      <c r="M2149" s="4" t="s">
        <v>4849</v>
      </c>
      <c r="N2149" s="11" t="s">
        <v>4846</v>
      </c>
      <c r="R2149" t="s">
        <v>4850</v>
      </c>
      <c r="T2149" t="s">
        <v>1296</v>
      </c>
    </row>
    <row r="2150" spans="1:20">
      <c r="A2150" t="s">
        <v>4845</v>
      </c>
      <c r="B2150" t="s">
        <v>1291</v>
      </c>
      <c r="C2150" t="s">
        <v>74</v>
      </c>
      <c r="D2150" s="39" t="s">
        <v>1316</v>
      </c>
      <c r="E2150" s="11">
        <f t="shared" si="139"/>
        <v>3</v>
      </c>
      <c r="F2150" s="4">
        <f t="shared" si="140"/>
        <v>1995</v>
      </c>
      <c r="G2150" t="s">
        <v>25</v>
      </c>
      <c r="H2150" s="4">
        <v>14.5</v>
      </c>
      <c r="I2150" s="4" t="s">
        <v>35</v>
      </c>
      <c r="J2150" s="4">
        <v>34</v>
      </c>
      <c r="K2150" s="4">
        <v>40.799999999999997</v>
      </c>
      <c r="L2150" s="4">
        <v>0</v>
      </c>
      <c r="M2150" s="4" t="s">
        <v>4851</v>
      </c>
      <c r="N2150" s="11" t="s">
        <v>4846</v>
      </c>
      <c r="R2150" t="s">
        <v>4852</v>
      </c>
      <c r="T2150" t="s">
        <v>1296</v>
      </c>
    </row>
    <row r="2151" spans="1:20">
      <c r="A2151" t="s">
        <v>4845</v>
      </c>
      <c r="B2151" t="s">
        <v>1291</v>
      </c>
      <c r="C2151" t="s">
        <v>74</v>
      </c>
      <c r="D2151" s="39" t="s">
        <v>1320</v>
      </c>
      <c r="E2151" s="11">
        <f t="shared" si="139"/>
        <v>3</v>
      </c>
      <c r="F2151" s="4">
        <f t="shared" si="140"/>
        <v>1996</v>
      </c>
      <c r="G2151" t="s">
        <v>25</v>
      </c>
      <c r="H2151" s="4">
        <v>15.5</v>
      </c>
      <c r="I2151" s="4" t="s">
        <v>35</v>
      </c>
      <c r="J2151" s="4">
        <v>37.299999999999997</v>
      </c>
      <c r="K2151" s="4" t="s">
        <v>233</v>
      </c>
      <c r="L2151" s="4">
        <v>0</v>
      </c>
      <c r="M2151" s="4" t="s">
        <v>4853</v>
      </c>
      <c r="N2151" s="11" t="s">
        <v>4846</v>
      </c>
      <c r="R2151" t="s">
        <v>439</v>
      </c>
      <c r="T2151" t="s">
        <v>1296</v>
      </c>
    </row>
    <row r="2152" spans="1:20">
      <c r="A2152" t="s">
        <v>4854</v>
      </c>
      <c r="B2152" t="s">
        <v>1291</v>
      </c>
      <c r="C2152" t="s">
        <v>20</v>
      </c>
      <c r="D2152" s="39" t="s">
        <v>1715</v>
      </c>
      <c r="E2152" s="11">
        <f t="shared" si="139"/>
        <v>3</v>
      </c>
      <c r="F2152" s="4">
        <f t="shared" si="140"/>
        <v>2000</v>
      </c>
      <c r="G2152" t="s">
        <v>21</v>
      </c>
      <c r="H2152" s="4">
        <v>16.5</v>
      </c>
      <c r="I2152" s="4" t="s">
        <v>35</v>
      </c>
      <c r="J2152" s="4">
        <v>29</v>
      </c>
      <c r="K2152" s="4" t="s">
        <v>36</v>
      </c>
      <c r="L2152" s="4">
        <v>0</v>
      </c>
      <c r="M2152" s="4" t="s">
        <v>4305</v>
      </c>
      <c r="R2152" t="s">
        <v>2336</v>
      </c>
      <c r="T2152" t="s">
        <v>1296</v>
      </c>
    </row>
    <row r="2153" spans="1:20">
      <c r="A2153" t="s">
        <v>4854</v>
      </c>
      <c r="B2153" t="s">
        <v>1291</v>
      </c>
      <c r="C2153" t="s">
        <v>74</v>
      </c>
      <c r="D2153" s="39" t="s">
        <v>2363</v>
      </c>
      <c r="E2153" s="11">
        <f t="shared" si="139"/>
        <v>6</v>
      </c>
      <c r="F2153" s="4">
        <f t="shared" si="140"/>
        <v>2001</v>
      </c>
      <c r="G2153" t="s">
        <v>21</v>
      </c>
      <c r="H2153" s="4">
        <v>17.8</v>
      </c>
      <c r="I2153" s="4" t="s">
        <v>35</v>
      </c>
      <c r="J2153" s="4">
        <v>29.5</v>
      </c>
      <c r="K2153" s="4" t="s">
        <v>36</v>
      </c>
      <c r="L2153" s="4">
        <v>0</v>
      </c>
      <c r="R2153" t="s">
        <v>4855</v>
      </c>
      <c r="T2153" t="s">
        <v>1296</v>
      </c>
    </row>
    <row r="2154" spans="1:20">
      <c r="A2154" t="s">
        <v>4856</v>
      </c>
      <c r="B2154" t="s">
        <v>1291</v>
      </c>
      <c r="C2154" t="s">
        <v>20</v>
      </c>
      <c r="D2154" s="39" t="s">
        <v>1104</v>
      </c>
      <c r="E2154" s="11">
        <f t="shared" si="139"/>
        <v>5</v>
      </c>
      <c r="F2154" s="4">
        <f t="shared" si="140"/>
        <v>2017</v>
      </c>
      <c r="G2154" t="s">
        <v>103</v>
      </c>
      <c r="H2154" s="4" t="s">
        <v>1536</v>
      </c>
      <c r="I2154" s="4" t="str">
        <f>IF(ISBLANK(H2154), "", "k")</f>
        <v>k</v>
      </c>
      <c r="J2154" s="4">
        <v>9.9</v>
      </c>
      <c r="K2154" s="4" t="s">
        <v>3064</v>
      </c>
      <c r="L2154" s="4">
        <v>0</v>
      </c>
      <c r="M2154" s="4" t="s">
        <v>49</v>
      </c>
      <c r="R2154" t="s">
        <v>4857</v>
      </c>
      <c r="T2154" t="s">
        <v>1296</v>
      </c>
    </row>
    <row r="2155" spans="1:20">
      <c r="A2155" t="s">
        <v>4858</v>
      </c>
      <c r="B2155" t="s">
        <v>1291</v>
      </c>
      <c r="C2155" t="s">
        <v>20</v>
      </c>
      <c r="D2155" s="39" t="s">
        <v>1372</v>
      </c>
      <c r="E2155" s="11">
        <f t="shared" si="139"/>
        <v>3</v>
      </c>
      <c r="F2155" s="4">
        <f t="shared" si="140"/>
        <v>1990</v>
      </c>
      <c r="G2155" t="s">
        <v>21</v>
      </c>
      <c r="H2155" s="4">
        <v>21.5</v>
      </c>
      <c r="I2155" s="4" t="s">
        <v>35</v>
      </c>
      <c r="J2155" s="4">
        <v>31.43</v>
      </c>
      <c r="K2155" s="4">
        <v>34.29</v>
      </c>
      <c r="L2155" s="4">
        <v>0</v>
      </c>
      <c r="M2155" s="4" t="s">
        <v>2025</v>
      </c>
      <c r="N2155" s="11" t="s">
        <v>4859</v>
      </c>
      <c r="R2155" t="s">
        <v>4860</v>
      </c>
      <c r="T2155" t="s">
        <v>1296</v>
      </c>
    </row>
    <row r="2156" spans="1:20">
      <c r="A2156" t="s">
        <v>4858</v>
      </c>
      <c r="B2156" t="s">
        <v>1291</v>
      </c>
      <c r="C2156" t="s">
        <v>74</v>
      </c>
      <c r="D2156" s="39" t="s">
        <v>1520</v>
      </c>
      <c r="E2156" s="11">
        <f t="shared" si="139"/>
        <v>3</v>
      </c>
      <c r="F2156" s="4">
        <f t="shared" si="140"/>
        <v>1993</v>
      </c>
      <c r="G2156" t="s">
        <v>21</v>
      </c>
      <c r="H2156" s="4">
        <v>24.5</v>
      </c>
      <c r="I2156" s="4" t="s">
        <v>35</v>
      </c>
      <c r="J2156" s="4">
        <v>31.6</v>
      </c>
      <c r="K2156" s="4">
        <v>34.5</v>
      </c>
      <c r="L2156" s="4">
        <v>0</v>
      </c>
      <c r="M2156" s="4" t="s">
        <v>3027</v>
      </c>
      <c r="N2156" s="11" t="s">
        <v>4859</v>
      </c>
      <c r="R2156" t="s">
        <v>4861</v>
      </c>
      <c r="T2156" t="s">
        <v>1296</v>
      </c>
    </row>
    <row r="2157" spans="1:20">
      <c r="A2157" t="s">
        <v>4858</v>
      </c>
      <c r="B2157" t="s">
        <v>1291</v>
      </c>
      <c r="C2157" t="s">
        <v>74</v>
      </c>
      <c r="D2157" s="39" t="s">
        <v>1316</v>
      </c>
      <c r="E2157" s="11">
        <f t="shared" si="139"/>
        <v>3</v>
      </c>
      <c r="F2157" s="4">
        <f t="shared" si="140"/>
        <v>1995</v>
      </c>
      <c r="G2157" t="s">
        <v>21</v>
      </c>
      <c r="H2157" s="4">
        <v>26.5</v>
      </c>
      <c r="I2157" s="4" t="s">
        <v>35</v>
      </c>
      <c r="J2157" s="4">
        <v>32.700000000000003</v>
      </c>
      <c r="K2157" s="4" t="s">
        <v>933</v>
      </c>
      <c r="L2157" s="4">
        <v>0</v>
      </c>
      <c r="M2157" s="4" t="s">
        <v>1848</v>
      </c>
      <c r="N2157" s="11" t="s">
        <v>4859</v>
      </c>
      <c r="R2157" t="s">
        <v>4862</v>
      </c>
      <c r="T2157" t="s">
        <v>1296</v>
      </c>
    </row>
    <row r="2158" spans="1:20">
      <c r="A2158" t="s">
        <v>4858</v>
      </c>
      <c r="B2158" t="s">
        <v>1291</v>
      </c>
      <c r="C2158" t="s">
        <v>74</v>
      </c>
      <c r="D2158" s="39" t="s">
        <v>1746</v>
      </c>
      <c r="E2158" s="11">
        <f t="shared" si="139"/>
        <v>5</v>
      </c>
      <c r="F2158" s="4">
        <f t="shared" si="140"/>
        <v>2001</v>
      </c>
      <c r="G2158" t="s">
        <v>21</v>
      </c>
      <c r="H2158" s="4">
        <v>32.700000000000003</v>
      </c>
      <c r="I2158" s="4" t="s">
        <v>35</v>
      </c>
      <c r="J2158" s="4">
        <v>33</v>
      </c>
      <c r="K2158" s="4">
        <v>36.4</v>
      </c>
      <c r="L2158" s="4">
        <v>0</v>
      </c>
      <c r="M2158" s="4" t="s">
        <v>1526</v>
      </c>
      <c r="N2158" s="11" t="s">
        <v>4859</v>
      </c>
      <c r="R2158" t="s">
        <v>4863</v>
      </c>
      <c r="T2158" t="s">
        <v>1296</v>
      </c>
    </row>
    <row r="2159" spans="1:20">
      <c r="A2159" t="s">
        <v>4864</v>
      </c>
      <c r="B2159" t="s">
        <v>1291</v>
      </c>
      <c r="C2159" t="s">
        <v>20</v>
      </c>
      <c r="D2159" s="39" t="s">
        <v>1708</v>
      </c>
      <c r="E2159" s="11">
        <f t="shared" si="139"/>
        <v>3</v>
      </c>
      <c r="F2159" s="4">
        <f t="shared" si="140"/>
        <v>1994</v>
      </c>
      <c r="G2159" t="s">
        <v>25</v>
      </c>
      <c r="H2159" s="4">
        <v>15.5</v>
      </c>
      <c r="I2159" s="4" t="s">
        <v>35</v>
      </c>
      <c r="J2159" s="4">
        <v>34</v>
      </c>
      <c r="K2159" s="4" t="s">
        <v>178</v>
      </c>
      <c r="L2159" s="4">
        <v>0</v>
      </c>
      <c r="M2159" s="4" t="s">
        <v>4613</v>
      </c>
      <c r="N2159" s="11" t="s">
        <v>4865</v>
      </c>
      <c r="R2159" t="s">
        <v>4866</v>
      </c>
      <c r="T2159" t="s">
        <v>1296</v>
      </c>
    </row>
    <row r="2160" spans="1:20">
      <c r="A2160" t="s">
        <v>4864</v>
      </c>
      <c r="B2160" t="s">
        <v>1291</v>
      </c>
      <c r="C2160" t="s">
        <v>74</v>
      </c>
      <c r="D2160" s="39" t="s">
        <v>1316</v>
      </c>
      <c r="E2160" s="11">
        <f t="shared" si="139"/>
        <v>3</v>
      </c>
      <c r="F2160" s="4">
        <f t="shared" si="140"/>
        <v>1995</v>
      </c>
      <c r="G2160" t="s">
        <v>25</v>
      </c>
      <c r="H2160" s="4">
        <v>16.5</v>
      </c>
      <c r="I2160" s="4" t="s">
        <v>35</v>
      </c>
      <c r="J2160" s="4">
        <v>37</v>
      </c>
      <c r="K2160" s="4" t="s">
        <v>30</v>
      </c>
      <c r="L2160" s="4">
        <v>0</v>
      </c>
      <c r="M2160" s="4" t="s">
        <v>4867</v>
      </c>
      <c r="N2160" s="11" t="s">
        <v>4865</v>
      </c>
      <c r="R2160" t="s">
        <v>4868</v>
      </c>
      <c r="T2160" t="s">
        <v>1296</v>
      </c>
    </row>
    <row r="2161" spans="1:20">
      <c r="A2161" t="s">
        <v>4864</v>
      </c>
      <c r="B2161" t="s">
        <v>1291</v>
      </c>
      <c r="C2161" t="s">
        <v>74</v>
      </c>
      <c r="D2161" s="39" t="s">
        <v>1322</v>
      </c>
      <c r="E2161" s="11">
        <f t="shared" si="139"/>
        <v>3</v>
      </c>
      <c r="F2161" s="4">
        <f t="shared" si="140"/>
        <v>1998</v>
      </c>
      <c r="G2161" t="s">
        <v>25</v>
      </c>
      <c r="H2161" s="4">
        <v>19.5</v>
      </c>
      <c r="I2161" s="4" t="s">
        <v>35</v>
      </c>
      <c r="J2161" s="4">
        <v>42.2</v>
      </c>
      <c r="K2161" s="4" t="s">
        <v>2013</v>
      </c>
      <c r="L2161" s="4">
        <v>0</v>
      </c>
      <c r="M2161" s="4" t="s">
        <v>4869</v>
      </c>
      <c r="N2161" s="11" t="s">
        <v>4865</v>
      </c>
      <c r="R2161" t="s">
        <v>439</v>
      </c>
      <c r="T2161" t="s">
        <v>1296</v>
      </c>
    </row>
    <row r="2162" spans="1:20">
      <c r="A2162" t="s">
        <v>4864</v>
      </c>
      <c r="B2162" t="s">
        <v>1291</v>
      </c>
      <c r="C2162" t="s">
        <v>74</v>
      </c>
      <c r="D2162" s="39" t="s">
        <v>1647</v>
      </c>
      <c r="E2162" s="11">
        <f t="shared" si="139"/>
        <v>3</v>
      </c>
      <c r="F2162" s="4">
        <f t="shared" si="140"/>
        <v>2000</v>
      </c>
      <c r="G2162" t="s">
        <v>25</v>
      </c>
      <c r="H2162" s="4">
        <v>21.5</v>
      </c>
      <c r="I2162" s="4" t="s">
        <v>35</v>
      </c>
      <c r="J2162" s="4">
        <v>45</v>
      </c>
      <c r="K2162" s="4" t="s">
        <v>1018</v>
      </c>
      <c r="L2162" s="4">
        <v>0</v>
      </c>
      <c r="M2162" s="4" t="s">
        <v>4870</v>
      </c>
      <c r="N2162" s="11" t="s">
        <v>4865</v>
      </c>
      <c r="R2162" t="s">
        <v>439</v>
      </c>
      <c r="T2162" t="s">
        <v>1296</v>
      </c>
    </row>
    <row r="2163" spans="1:20">
      <c r="A2163" t="s">
        <v>4864</v>
      </c>
      <c r="B2163" t="s">
        <v>1291</v>
      </c>
      <c r="C2163" t="s">
        <v>74</v>
      </c>
      <c r="D2163" s="39" t="s">
        <v>1418</v>
      </c>
      <c r="E2163" s="11">
        <f t="shared" si="139"/>
        <v>5</v>
      </c>
      <c r="F2163" s="4">
        <f t="shared" si="140"/>
        <v>2001</v>
      </c>
      <c r="G2163" t="s">
        <v>25</v>
      </c>
      <c r="H2163" s="4">
        <v>22.7</v>
      </c>
      <c r="I2163" s="4" t="s">
        <v>35</v>
      </c>
      <c r="L2163" s="4">
        <v>0</v>
      </c>
      <c r="N2163" s="11" t="s">
        <v>4865</v>
      </c>
      <c r="R2163" t="s">
        <v>4871</v>
      </c>
      <c r="T2163" t="s">
        <v>1296</v>
      </c>
    </row>
    <row r="2164" spans="1:20">
      <c r="A2164" t="s">
        <v>4872</v>
      </c>
      <c r="B2164" t="s">
        <v>1291</v>
      </c>
      <c r="C2164" t="s">
        <v>20</v>
      </c>
      <c r="D2164" s="39" t="s">
        <v>2363</v>
      </c>
      <c r="E2164" s="11">
        <f t="shared" si="139"/>
        <v>6</v>
      </c>
      <c r="F2164" s="4">
        <f t="shared" si="140"/>
        <v>2001</v>
      </c>
      <c r="G2164" t="s">
        <v>21</v>
      </c>
      <c r="H2164" s="4">
        <v>8.8000000000000007</v>
      </c>
      <c r="I2164" s="4" t="str">
        <f t="shared" ref="I2164:I2169" si="141">IF(ISBLANK(H2164), "", "k")</f>
        <v>k</v>
      </c>
      <c r="J2164" s="4">
        <v>23.1</v>
      </c>
      <c r="K2164" s="4" t="s">
        <v>1106</v>
      </c>
      <c r="L2164" s="4">
        <v>0</v>
      </c>
      <c r="N2164" s="11" t="s">
        <v>4873</v>
      </c>
      <c r="R2164" t="s">
        <v>4874</v>
      </c>
      <c r="T2164" t="s">
        <v>1296</v>
      </c>
    </row>
    <row r="2165" spans="1:20">
      <c r="A2165" t="s">
        <v>4872</v>
      </c>
      <c r="B2165" t="s">
        <v>1291</v>
      </c>
      <c r="C2165" t="s">
        <v>74</v>
      </c>
      <c r="D2165" s="39" t="s">
        <v>2533</v>
      </c>
      <c r="E2165" s="11">
        <f t="shared" si="139"/>
        <v>5</v>
      </c>
      <c r="F2165" s="4">
        <f t="shared" si="140"/>
        <v>2010</v>
      </c>
      <c r="G2165" t="s">
        <v>21</v>
      </c>
      <c r="H2165" s="4">
        <v>17.7</v>
      </c>
      <c r="I2165" s="4" t="str">
        <f t="shared" si="141"/>
        <v>k</v>
      </c>
      <c r="J2165" s="4">
        <v>27</v>
      </c>
      <c r="K2165" s="4" t="s">
        <v>40</v>
      </c>
      <c r="L2165" s="4">
        <v>0</v>
      </c>
      <c r="M2165" s="4" t="s">
        <v>1904</v>
      </c>
      <c r="N2165" s="11" t="s">
        <v>4873</v>
      </c>
      <c r="R2165" t="s">
        <v>4875</v>
      </c>
      <c r="T2165" t="s">
        <v>1296</v>
      </c>
    </row>
    <row r="2166" spans="1:20">
      <c r="A2166" t="s">
        <v>4876</v>
      </c>
      <c r="B2166" t="s">
        <v>1291</v>
      </c>
      <c r="C2166" t="s">
        <v>20</v>
      </c>
      <c r="D2166" s="39" t="s">
        <v>2119</v>
      </c>
      <c r="E2166" s="11">
        <f t="shared" si="139"/>
        <v>7</v>
      </c>
      <c r="F2166" s="4">
        <f t="shared" si="140"/>
        <v>2002</v>
      </c>
      <c r="G2166" t="s">
        <v>25</v>
      </c>
      <c r="H2166" s="4">
        <v>12.8</v>
      </c>
      <c r="I2166" s="4" t="str">
        <f t="shared" si="141"/>
        <v>k</v>
      </c>
      <c r="J2166" s="4">
        <v>30.5</v>
      </c>
      <c r="K2166" s="4" t="s">
        <v>3225</v>
      </c>
      <c r="L2166" s="4">
        <v>0</v>
      </c>
      <c r="M2166" s="4" t="s">
        <v>4189</v>
      </c>
      <c r="N2166" s="11" t="s">
        <v>4877</v>
      </c>
      <c r="R2166" t="s">
        <v>4878</v>
      </c>
      <c r="T2166" t="s">
        <v>1296</v>
      </c>
    </row>
    <row r="2167" spans="1:20">
      <c r="A2167" t="s">
        <v>4876</v>
      </c>
      <c r="B2167" t="s">
        <v>1291</v>
      </c>
      <c r="C2167" t="s">
        <v>74</v>
      </c>
      <c r="D2167" s="39" t="s">
        <v>2040</v>
      </c>
      <c r="E2167" s="11">
        <f t="shared" si="139"/>
        <v>5</v>
      </c>
      <c r="F2167" s="4">
        <f t="shared" si="140"/>
        <v>2003</v>
      </c>
      <c r="G2167" t="s">
        <v>25</v>
      </c>
      <c r="H2167" s="4">
        <v>13.7</v>
      </c>
      <c r="I2167" s="4" t="str">
        <f t="shared" si="141"/>
        <v>k</v>
      </c>
      <c r="J2167" s="4">
        <v>32</v>
      </c>
      <c r="K2167" s="4" t="s">
        <v>801</v>
      </c>
      <c r="L2167" s="4">
        <v>0</v>
      </c>
      <c r="M2167" s="4" t="s">
        <v>2218</v>
      </c>
      <c r="N2167" s="11" t="s">
        <v>4877</v>
      </c>
      <c r="R2167" t="s">
        <v>4879</v>
      </c>
      <c r="T2167" t="s">
        <v>1296</v>
      </c>
    </row>
    <row r="2168" spans="1:20">
      <c r="A2168" t="s">
        <v>4876</v>
      </c>
      <c r="B2168" t="s">
        <v>1291</v>
      </c>
      <c r="C2168" t="s">
        <v>74</v>
      </c>
      <c r="D2168" s="39" t="s">
        <v>1720</v>
      </c>
      <c r="E2168" s="11">
        <f t="shared" si="139"/>
        <v>5</v>
      </c>
      <c r="F2168" s="4">
        <f t="shared" si="140"/>
        <v>2004</v>
      </c>
      <c r="G2168" t="s">
        <v>25</v>
      </c>
      <c r="H2168" s="4">
        <v>14.7</v>
      </c>
      <c r="I2168" s="4" t="str">
        <f t="shared" si="141"/>
        <v>k</v>
      </c>
      <c r="J2168" s="4">
        <v>35</v>
      </c>
      <c r="K2168" s="4" t="s">
        <v>1712</v>
      </c>
      <c r="L2168" s="4">
        <v>0</v>
      </c>
      <c r="M2168" s="4" t="s">
        <v>4880</v>
      </c>
      <c r="N2168" s="11" t="s">
        <v>4877</v>
      </c>
      <c r="R2168" t="s">
        <v>1309</v>
      </c>
      <c r="T2168" t="s">
        <v>1296</v>
      </c>
    </row>
    <row r="2169" spans="1:20">
      <c r="A2169" t="s">
        <v>4876</v>
      </c>
      <c r="B2169" t="s">
        <v>1291</v>
      </c>
      <c r="C2169" t="s">
        <v>74</v>
      </c>
      <c r="D2169" s="39" t="s">
        <v>2194</v>
      </c>
      <c r="E2169" s="11">
        <f t="shared" si="139"/>
        <v>5</v>
      </c>
      <c r="F2169" s="4">
        <f t="shared" si="140"/>
        <v>2005</v>
      </c>
      <c r="G2169" t="s">
        <v>25</v>
      </c>
      <c r="H2169" s="4">
        <v>15.7</v>
      </c>
      <c r="I2169" s="4" t="str">
        <f t="shared" si="141"/>
        <v>k</v>
      </c>
      <c r="J2169" s="4">
        <v>35</v>
      </c>
      <c r="K2169" s="4" t="s">
        <v>307</v>
      </c>
      <c r="L2169" s="4">
        <v>0</v>
      </c>
      <c r="M2169" s="4" t="s">
        <v>4881</v>
      </c>
      <c r="N2169" s="11" t="s">
        <v>4877</v>
      </c>
      <c r="R2169" t="s">
        <v>1340</v>
      </c>
      <c r="T2169" t="s">
        <v>1296</v>
      </c>
    </row>
    <row r="2170" spans="1:20">
      <c r="A2170" t="s">
        <v>4882</v>
      </c>
      <c r="B2170" t="s">
        <v>1291</v>
      </c>
      <c r="C2170" t="s">
        <v>20</v>
      </c>
      <c r="D2170" s="39" t="s">
        <v>1372</v>
      </c>
      <c r="E2170" s="11">
        <f t="shared" si="139"/>
        <v>3</v>
      </c>
      <c r="F2170" s="4">
        <f t="shared" si="140"/>
        <v>1990</v>
      </c>
      <c r="G2170" t="s">
        <v>25</v>
      </c>
      <c r="H2170" s="4">
        <v>11.5</v>
      </c>
      <c r="I2170" s="4" t="s">
        <v>35</v>
      </c>
      <c r="J2170" s="4">
        <v>27.94</v>
      </c>
      <c r="K2170" s="4" t="s">
        <v>2105</v>
      </c>
      <c r="L2170" s="4">
        <v>0</v>
      </c>
      <c r="M2170" s="4" t="s">
        <v>2670</v>
      </c>
      <c r="R2170" t="s">
        <v>1498</v>
      </c>
      <c r="T2170" t="s">
        <v>1296</v>
      </c>
    </row>
    <row r="2171" spans="1:20">
      <c r="A2171" t="s">
        <v>4882</v>
      </c>
      <c r="B2171" t="s">
        <v>1291</v>
      </c>
      <c r="C2171" t="s">
        <v>74</v>
      </c>
      <c r="D2171" s="39" t="s">
        <v>2309</v>
      </c>
      <c r="E2171" s="11">
        <f t="shared" si="139"/>
        <v>3</v>
      </c>
      <c r="F2171" s="4">
        <f t="shared" si="140"/>
        <v>1992</v>
      </c>
      <c r="G2171" t="s">
        <v>25</v>
      </c>
      <c r="H2171" s="4">
        <v>13.5</v>
      </c>
      <c r="I2171" s="4" t="s">
        <v>35</v>
      </c>
      <c r="J2171" s="4">
        <v>31.75</v>
      </c>
      <c r="K2171" s="4" t="s">
        <v>1292</v>
      </c>
      <c r="L2171" s="4">
        <v>0</v>
      </c>
      <c r="M2171" s="4" t="s">
        <v>4883</v>
      </c>
      <c r="T2171" t="s">
        <v>1296</v>
      </c>
    </row>
    <row r="2172" spans="1:20">
      <c r="A2172" t="s">
        <v>4882</v>
      </c>
      <c r="B2172" t="s">
        <v>1291</v>
      </c>
      <c r="C2172" t="s">
        <v>74</v>
      </c>
      <c r="D2172" s="39" t="s">
        <v>2313</v>
      </c>
      <c r="E2172" s="11">
        <f t="shared" si="139"/>
        <v>3</v>
      </c>
      <c r="F2172" s="4">
        <f t="shared" si="140"/>
        <v>1993</v>
      </c>
      <c r="G2172" t="s">
        <v>25</v>
      </c>
      <c r="H2172" s="4">
        <v>14.5</v>
      </c>
      <c r="I2172" s="4" t="s">
        <v>35</v>
      </c>
      <c r="J2172" s="4">
        <v>35.700000000000003</v>
      </c>
      <c r="K2172" s="4" t="s">
        <v>166</v>
      </c>
      <c r="L2172" s="4">
        <v>0</v>
      </c>
      <c r="M2172" s="4" t="s">
        <v>1576</v>
      </c>
      <c r="T2172" t="s">
        <v>1296</v>
      </c>
    </row>
    <row r="2173" spans="1:20">
      <c r="A2173" t="s">
        <v>4882</v>
      </c>
      <c r="B2173" t="s">
        <v>1291</v>
      </c>
      <c r="C2173" t="s">
        <v>74</v>
      </c>
      <c r="D2173" s="39" t="s">
        <v>1708</v>
      </c>
      <c r="E2173" s="11">
        <f t="shared" si="139"/>
        <v>3</v>
      </c>
      <c r="F2173" s="4">
        <f t="shared" si="140"/>
        <v>1994</v>
      </c>
      <c r="G2173" t="s">
        <v>25</v>
      </c>
      <c r="H2173" s="4">
        <v>15.5</v>
      </c>
      <c r="I2173" s="4" t="s">
        <v>35</v>
      </c>
      <c r="J2173" s="4">
        <v>37.5</v>
      </c>
      <c r="K2173" s="4" t="s">
        <v>3613</v>
      </c>
      <c r="L2173" s="4">
        <v>0</v>
      </c>
      <c r="M2173" s="4" t="s">
        <v>4884</v>
      </c>
      <c r="T2173" t="s">
        <v>1296</v>
      </c>
    </row>
    <row r="2174" spans="1:20">
      <c r="A2174" t="s">
        <v>4882</v>
      </c>
      <c r="B2174" t="s">
        <v>1291</v>
      </c>
      <c r="C2174" t="s">
        <v>74</v>
      </c>
      <c r="D2174" s="39" t="s">
        <v>1524</v>
      </c>
      <c r="E2174" s="11">
        <f t="shared" si="139"/>
        <v>3</v>
      </c>
      <c r="F2174" s="4">
        <f t="shared" si="140"/>
        <v>1995</v>
      </c>
      <c r="G2174" t="s">
        <v>25</v>
      </c>
      <c r="H2174" s="4">
        <v>16.5</v>
      </c>
      <c r="I2174" s="4" t="s">
        <v>35</v>
      </c>
      <c r="J2174" s="4">
        <v>39.5</v>
      </c>
      <c r="K2174" s="4" t="s">
        <v>1338</v>
      </c>
      <c r="L2174" s="4">
        <v>0</v>
      </c>
      <c r="M2174" s="4" t="s">
        <v>4885</v>
      </c>
      <c r="T2174" t="s">
        <v>1296</v>
      </c>
    </row>
    <row r="2175" spans="1:20">
      <c r="A2175" t="s">
        <v>4882</v>
      </c>
      <c r="B2175" t="s">
        <v>1291</v>
      </c>
      <c r="C2175" t="s">
        <v>74</v>
      </c>
      <c r="D2175" s="39" t="s">
        <v>1416</v>
      </c>
      <c r="E2175" s="11">
        <f t="shared" si="139"/>
        <v>3</v>
      </c>
      <c r="F2175" s="4">
        <f t="shared" si="140"/>
        <v>1996</v>
      </c>
      <c r="G2175" t="s">
        <v>25</v>
      </c>
      <c r="H2175" s="4">
        <v>17.5</v>
      </c>
      <c r="I2175" s="4" t="s">
        <v>35</v>
      </c>
      <c r="J2175" s="4">
        <v>41.5</v>
      </c>
      <c r="K2175" s="4" t="s">
        <v>2405</v>
      </c>
      <c r="L2175" s="4">
        <v>0</v>
      </c>
      <c r="M2175" s="4" t="s">
        <v>4886</v>
      </c>
      <c r="T2175" t="s">
        <v>1296</v>
      </c>
    </row>
    <row r="2176" spans="1:20">
      <c r="A2176" t="s">
        <v>4882</v>
      </c>
      <c r="B2176" t="s">
        <v>1291</v>
      </c>
      <c r="C2176" t="s">
        <v>74</v>
      </c>
      <c r="D2176" s="39" t="s">
        <v>1744</v>
      </c>
      <c r="E2176" s="11">
        <f t="shared" si="139"/>
        <v>3</v>
      </c>
      <c r="F2176" s="4">
        <f t="shared" si="140"/>
        <v>1998</v>
      </c>
      <c r="G2176" t="s">
        <v>25</v>
      </c>
      <c r="H2176" s="4">
        <v>19.5</v>
      </c>
      <c r="I2176" s="4" t="s">
        <v>35</v>
      </c>
      <c r="J2176" s="4">
        <v>43.5</v>
      </c>
      <c r="K2176" s="4" t="s">
        <v>79</v>
      </c>
      <c r="L2176" s="4">
        <v>0</v>
      </c>
      <c r="M2176" s="4" t="s">
        <v>4887</v>
      </c>
      <c r="T2176" t="s">
        <v>1296</v>
      </c>
    </row>
    <row r="2177" spans="1:20">
      <c r="A2177" t="s">
        <v>4882</v>
      </c>
      <c r="B2177" t="s">
        <v>1291</v>
      </c>
      <c r="C2177" t="s">
        <v>74</v>
      </c>
      <c r="D2177" s="39" t="s">
        <v>1715</v>
      </c>
      <c r="E2177" s="11">
        <f t="shared" si="139"/>
        <v>3</v>
      </c>
      <c r="F2177" s="4">
        <f t="shared" si="140"/>
        <v>2000</v>
      </c>
      <c r="G2177" t="s">
        <v>25</v>
      </c>
      <c r="H2177" s="4">
        <v>21.5</v>
      </c>
      <c r="I2177" s="4" t="s">
        <v>35</v>
      </c>
      <c r="J2177" s="4">
        <v>43</v>
      </c>
      <c r="K2177" s="4" t="s">
        <v>4888</v>
      </c>
      <c r="L2177" s="4">
        <v>0</v>
      </c>
      <c r="M2177" s="4" t="s">
        <v>4889</v>
      </c>
      <c r="R2177" t="s">
        <v>2070</v>
      </c>
      <c r="T2177" t="s">
        <v>1296</v>
      </c>
    </row>
    <row r="2178" spans="1:20">
      <c r="A2178" t="s">
        <v>4890</v>
      </c>
      <c r="B2178" t="s">
        <v>1291</v>
      </c>
      <c r="C2178" t="s">
        <v>20</v>
      </c>
      <c r="D2178" s="39" t="s">
        <v>1715</v>
      </c>
      <c r="E2178" s="11">
        <f t="shared" si="139"/>
        <v>3</v>
      </c>
      <c r="F2178" s="4">
        <f t="shared" si="140"/>
        <v>2000</v>
      </c>
      <c r="G2178" t="s">
        <v>21</v>
      </c>
      <c r="H2178" s="4">
        <v>10.5</v>
      </c>
      <c r="I2178" s="4" t="s">
        <v>35</v>
      </c>
      <c r="J2178" s="4">
        <v>24.7</v>
      </c>
      <c r="K2178" s="4" t="s">
        <v>614</v>
      </c>
      <c r="L2178" s="4">
        <v>0</v>
      </c>
      <c r="M2178" s="4" t="s">
        <v>3351</v>
      </c>
      <c r="N2178" s="11" t="s">
        <v>4891</v>
      </c>
      <c r="R2178" t="s">
        <v>1931</v>
      </c>
      <c r="T2178" t="s">
        <v>1296</v>
      </c>
    </row>
    <row r="2179" spans="1:20">
      <c r="A2179" t="s">
        <v>4890</v>
      </c>
      <c r="B2179" t="s">
        <v>1291</v>
      </c>
      <c r="C2179" t="s">
        <v>74</v>
      </c>
      <c r="D2179" s="39" t="s">
        <v>2363</v>
      </c>
      <c r="E2179" s="11">
        <f t="shared" si="139"/>
        <v>6</v>
      </c>
      <c r="F2179" s="4">
        <f t="shared" si="140"/>
        <v>2001</v>
      </c>
      <c r="G2179" t="s">
        <v>21</v>
      </c>
      <c r="H2179" s="4">
        <v>11.8</v>
      </c>
      <c r="I2179" s="4" t="s">
        <v>35</v>
      </c>
      <c r="J2179" s="4">
        <v>26</v>
      </c>
      <c r="K2179" s="4" t="s">
        <v>954</v>
      </c>
      <c r="L2179" s="4">
        <v>0</v>
      </c>
      <c r="N2179" s="11" t="s">
        <v>4891</v>
      </c>
      <c r="R2179" t="s">
        <v>4892</v>
      </c>
      <c r="T2179" t="s">
        <v>1296</v>
      </c>
    </row>
    <row r="2180" spans="1:20">
      <c r="A2180" t="s">
        <v>4890</v>
      </c>
      <c r="B2180" t="s">
        <v>1291</v>
      </c>
      <c r="C2180" t="s">
        <v>74</v>
      </c>
      <c r="D2180" s="39" t="s">
        <v>1736</v>
      </c>
      <c r="E2180" s="11">
        <f t="shared" si="139"/>
        <v>5</v>
      </c>
      <c r="F2180" s="4">
        <f t="shared" si="140"/>
        <v>2004</v>
      </c>
      <c r="G2180" t="s">
        <v>21</v>
      </c>
      <c r="H2180" s="4">
        <v>14.7</v>
      </c>
      <c r="I2180" s="4" t="s">
        <v>35</v>
      </c>
      <c r="J2180" s="4">
        <v>27.9</v>
      </c>
      <c r="K2180" s="4" t="s">
        <v>1072</v>
      </c>
      <c r="L2180" s="4">
        <v>0</v>
      </c>
      <c r="M2180" s="4" t="s">
        <v>1532</v>
      </c>
      <c r="N2180" s="11" t="s">
        <v>4891</v>
      </c>
      <c r="R2180" t="s">
        <v>4893</v>
      </c>
      <c r="T2180" t="s">
        <v>1296</v>
      </c>
    </row>
    <row r="2181" spans="1:20">
      <c r="A2181" t="s">
        <v>4890</v>
      </c>
      <c r="B2181" t="s">
        <v>1291</v>
      </c>
      <c r="C2181" t="s">
        <v>74</v>
      </c>
      <c r="D2181" s="39" t="s">
        <v>44</v>
      </c>
      <c r="E2181" s="11">
        <f t="shared" si="139"/>
        <v>5</v>
      </c>
      <c r="F2181" s="4">
        <f t="shared" si="140"/>
        <v>2005</v>
      </c>
      <c r="G2181" t="s">
        <v>21</v>
      </c>
      <c r="H2181" s="4">
        <v>15.7</v>
      </c>
      <c r="I2181" s="4" t="s">
        <v>35</v>
      </c>
      <c r="J2181" s="4">
        <v>28.1</v>
      </c>
      <c r="K2181" s="4" t="s">
        <v>456</v>
      </c>
      <c r="L2181" s="4">
        <v>0</v>
      </c>
      <c r="M2181" s="4" t="s">
        <v>2256</v>
      </c>
      <c r="N2181" s="11" t="s">
        <v>4891</v>
      </c>
      <c r="R2181" t="s">
        <v>4894</v>
      </c>
      <c r="T2181" t="s">
        <v>1296</v>
      </c>
    </row>
    <row r="2182" spans="1:20">
      <c r="A2182" t="s">
        <v>4890</v>
      </c>
      <c r="B2182" t="s">
        <v>1291</v>
      </c>
      <c r="C2182" t="s">
        <v>74</v>
      </c>
      <c r="D2182" s="39" t="s">
        <v>1663</v>
      </c>
      <c r="E2182" s="11">
        <f t="shared" si="139"/>
        <v>5</v>
      </c>
      <c r="F2182" s="4">
        <f t="shared" si="140"/>
        <v>2009</v>
      </c>
      <c r="G2182" t="s">
        <v>21</v>
      </c>
      <c r="H2182" s="4">
        <v>19.7</v>
      </c>
      <c r="I2182" s="4" t="s">
        <v>35</v>
      </c>
      <c r="J2182" s="4">
        <v>29.4</v>
      </c>
      <c r="K2182" s="4" t="s">
        <v>800</v>
      </c>
      <c r="L2182" s="4">
        <v>0</v>
      </c>
      <c r="M2182" s="4" t="s">
        <v>4895</v>
      </c>
      <c r="N2182" s="11" t="s">
        <v>4891</v>
      </c>
      <c r="R2182" t="s">
        <v>1662</v>
      </c>
      <c r="T2182" t="s">
        <v>1296</v>
      </c>
    </row>
    <row r="2183" spans="1:20">
      <c r="A2183" t="s">
        <v>4890</v>
      </c>
      <c r="B2183" t="s">
        <v>1291</v>
      </c>
      <c r="C2183" t="s">
        <v>74</v>
      </c>
      <c r="D2183" s="39" t="s">
        <v>1396</v>
      </c>
      <c r="E2183" s="11">
        <f t="shared" si="139"/>
        <v>5</v>
      </c>
      <c r="F2183" s="4">
        <f t="shared" si="140"/>
        <v>2011</v>
      </c>
      <c r="G2183" t="s">
        <v>21</v>
      </c>
      <c r="H2183" s="4">
        <v>22.7</v>
      </c>
      <c r="I2183" s="4" t="s">
        <v>35</v>
      </c>
      <c r="J2183" s="4">
        <v>28.8</v>
      </c>
      <c r="K2183" s="4" t="s">
        <v>40</v>
      </c>
      <c r="L2183" s="4">
        <v>0</v>
      </c>
      <c r="M2183" s="4" t="s">
        <v>2181</v>
      </c>
      <c r="N2183" s="11" t="s">
        <v>4891</v>
      </c>
      <c r="R2183" t="s">
        <v>1762</v>
      </c>
      <c r="T2183" t="s">
        <v>1296</v>
      </c>
    </row>
    <row r="2184" spans="1:20">
      <c r="A2184" t="s">
        <v>4890</v>
      </c>
      <c r="B2184" t="s">
        <v>1291</v>
      </c>
      <c r="C2184" t="s">
        <v>74</v>
      </c>
      <c r="D2184" s="39" t="s">
        <v>1531</v>
      </c>
      <c r="E2184" s="11">
        <f t="shared" si="139"/>
        <v>5</v>
      </c>
      <c r="F2184" s="4">
        <f t="shared" si="140"/>
        <v>2013</v>
      </c>
      <c r="G2184" t="s">
        <v>21</v>
      </c>
      <c r="H2184" s="4">
        <v>24.7</v>
      </c>
      <c r="I2184" s="4" t="s">
        <v>35</v>
      </c>
      <c r="J2184" s="4">
        <v>30</v>
      </c>
      <c r="K2184" s="4" t="s">
        <v>378</v>
      </c>
      <c r="L2184" s="4">
        <v>0</v>
      </c>
      <c r="M2184" s="4" t="s">
        <v>4352</v>
      </c>
      <c r="N2184" s="11" t="s">
        <v>4891</v>
      </c>
      <c r="R2184" t="s">
        <v>1953</v>
      </c>
      <c r="T2184" t="s">
        <v>1296</v>
      </c>
    </row>
    <row r="2185" spans="1:20">
      <c r="A2185" t="s">
        <v>4896</v>
      </c>
      <c r="B2185" t="s">
        <v>1291</v>
      </c>
      <c r="C2185" t="s">
        <v>20</v>
      </c>
      <c r="D2185" s="39" t="s">
        <v>1372</v>
      </c>
      <c r="E2185" s="11">
        <f t="shared" si="139"/>
        <v>3</v>
      </c>
      <c r="F2185" s="4">
        <f t="shared" si="140"/>
        <v>1990</v>
      </c>
      <c r="G2185" t="s">
        <v>25</v>
      </c>
      <c r="H2185" s="4">
        <v>9.5</v>
      </c>
      <c r="I2185" s="4" t="s">
        <v>35</v>
      </c>
      <c r="J2185" s="4">
        <v>26.04</v>
      </c>
      <c r="K2185" s="4" t="s">
        <v>4897</v>
      </c>
      <c r="L2185" s="4">
        <v>0</v>
      </c>
      <c r="M2185" s="4" t="s">
        <v>2080</v>
      </c>
      <c r="N2185" s="11" t="s">
        <v>4898</v>
      </c>
      <c r="R2185" t="s">
        <v>2588</v>
      </c>
      <c r="T2185" t="s">
        <v>1296</v>
      </c>
    </row>
    <row r="2186" spans="1:20">
      <c r="A2186" t="s">
        <v>4896</v>
      </c>
      <c r="B2186" t="s">
        <v>1291</v>
      </c>
      <c r="C2186" t="s">
        <v>74</v>
      </c>
      <c r="D2186" s="39" t="s">
        <v>2401</v>
      </c>
      <c r="E2186" s="11">
        <f t="shared" si="139"/>
        <v>3</v>
      </c>
      <c r="F2186" s="4">
        <f t="shared" si="140"/>
        <v>1992</v>
      </c>
      <c r="G2186" t="s">
        <v>25</v>
      </c>
      <c r="H2186" s="4">
        <v>11.5</v>
      </c>
      <c r="I2186" s="4" t="s">
        <v>35</v>
      </c>
      <c r="J2186" s="4">
        <v>28.26</v>
      </c>
      <c r="K2186" s="4" t="s">
        <v>3049</v>
      </c>
      <c r="L2186" s="4">
        <v>0</v>
      </c>
      <c r="M2186" s="4" t="s">
        <v>3253</v>
      </c>
      <c r="N2186" s="11" t="s">
        <v>4898</v>
      </c>
      <c r="T2186" t="s">
        <v>1296</v>
      </c>
    </row>
    <row r="2187" spans="1:20">
      <c r="A2187" t="s">
        <v>4896</v>
      </c>
      <c r="B2187" t="s">
        <v>1291</v>
      </c>
      <c r="C2187" t="s">
        <v>74</v>
      </c>
      <c r="D2187" s="39" t="s">
        <v>2313</v>
      </c>
      <c r="E2187" s="11">
        <f t="shared" si="139"/>
        <v>3</v>
      </c>
      <c r="F2187" s="4">
        <f t="shared" si="140"/>
        <v>1993</v>
      </c>
      <c r="G2187" t="s">
        <v>25</v>
      </c>
      <c r="H2187" s="4">
        <v>12.5</v>
      </c>
      <c r="I2187" s="4" t="s">
        <v>35</v>
      </c>
      <c r="J2187" s="4">
        <v>32.4</v>
      </c>
      <c r="K2187" s="4" t="s">
        <v>40</v>
      </c>
      <c r="L2187" s="4">
        <v>0</v>
      </c>
      <c r="M2187" s="4" t="s">
        <v>4899</v>
      </c>
      <c r="N2187" s="11" t="s">
        <v>4898</v>
      </c>
      <c r="T2187" t="s">
        <v>1296</v>
      </c>
    </row>
    <row r="2188" spans="1:20">
      <c r="A2188" t="s">
        <v>4896</v>
      </c>
      <c r="B2188" t="s">
        <v>1291</v>
      </c>
      <c r="C2188" t="s">
        <v>74</v>
      </c>
      <c r="D2188" s="39" t="s">
        <v>1620</v>
      </c>
      <c r="E2188" s="11">
        <f t="shared" si="139"/>
        <v>3</v>
      </c>
      <c r="F2188" s="4">
        <f t="shared" si="140"/>
        <v>1994</v>
      </c>
      <c r="G2188" t="s">
        <v>25</v>
      </c>
      <c r="H2188" s="4">
        <v>13.5</v>
      </c>
      <c r="I2188" s="4" t="s">
        <v>35</v>
      </c>
      <c r="J2188" s="4">
        <v>31.8</v>
      </c>
      <c r="K2188" s="4" t="s">
        <v>577</v>
      </c>
      <c r="L2188" s="4">
        <v>0</v>
      </c>
      <c r="M2188" s="4" t="s">
        <v>4900</v>
      </c>
      <c r="N2188" s="11" t="s">
        <v>4898</v>
      </c>
      <c r="T2188" t="s">
        <v>1296</v>
      </c>
    </row>
    <row r="2189" spans="1:20">
      <c r="A2189" t="s">
        <v>4896</v>
      </c>
      <c r="B2189" t="s">
        <v>1291</v>
      </c>
      <c r="C2189" t="s">
        <v>74</v>
      </c>
      <c r="D2189" s="39" t="s">
        <v>1524</v>
      </c>
      <c r="E2189" s="11">
        <f t="shared" si="139"/>
        <v>3</v>
      </c>
      <c r="F2189" s="4">
        <f t="shared" si="140"/>
        <v>1995</v>
      </c>
      <c r="G2189" t="s">
        <v>25</v>
      </c>
      <c r="H2189" s="4">
        <v>14.5</v>
      </c>
      <c r="I2189" s="4" t="s">
        <v>35</v>
      </c>
      <c r="J2189" s="4">
        <v>32.1</v>
      </c>
      <c r="K2189" s="4" t="s">
        <v>828</v>
      </c>
      <c r="L2189" s="4">
        <v>0</v>
      </c>
      <c r="M2189" s="4" t="s">
        <v>4901</v>
      </c>
      <c r="N2189" s="11" t="s">
        <v>4898</v>
      </c>
      <c r="R2189" t="s">
        <v>4902</v>
      </c>
      <c r="T2189" t="s">
        <v>1296</v>
      </c>
    </row>
    <row r="2190" spans="1:20">
      <c r="A2190" t="s">
        <v>4896</v>
      </c>
      <c r="B2190" t="s">
        <v>1291</v>
      </c>
      <c r="C2190" t="s">
        <v>74</v>
      </c>
      <c r="D2190" s="39" t="s">
        <v>1320</v>
      </c>
      <c r="E2190" s="11">
        <f t="shared" si="139"/>
        <v>3</v>
      </c>
      <c r="F2190" s="4">
        <f t="shared" si="140"/>
        <v>1996</v>
      </c>
      <c r="G2190" t="s">
        <v>25</v>
      </c>
      <c r="H2190" s="4">
        <v>15.5</v>
      </c>
      <c r="I2190" s="4" t="s">
        <v>35</v>
      </c>
      <c r="J2190" s="4">
        <v>33</v>
      </c>
      <c r="K2190" s="4" t="s">
        <v>1246</v>
      </c>
      <c r="L2190" s="4">
        <v>0</v>
      </c>
      <c r="M2190" s="4" t="s">
        <v>1812</v>
      </c>
      <c r="N2190" s="11" t="s">
        <v>4898</v>
      </c>
      <c r="R2190" t="s">
        <v>4903</v>
      </c>
      <c r="T2190" t="s">
        <v>1296</v>
      </c>
    </row>
    <row r="2191" spans="1:20">
      <c r="A2191" t="s">
        <v>4896</v>
      </c>
      <c r="B2191" t="s">
        <v>1291</v>
      </c>
      <c r="C2191" t="s">
        <v>74</v>
      </c>
      <c r="D2191" s="39" t="s">
        <v>1527</v>
      </c>
      <c r="E2191" s="11">
        <f t="shared" si="139"/>
        <v>3</v>
      </c>
      <c r="F2191" s="4">
        <f t="shared" si="140"/>
        <v>1998</v>
      </c>
      <c r="G2191" t="s">
        <v>25</v>
      </c>
      <c r="H2191" s="4">
        <v>17.5</v>
      </c>
      <c r="I2191" s="4" t="s">
        <v>35</v>
      </c>
      <c r="J2191" s="4">
        <v>36.200000000000003</v>
      </c>
      <c r="K2191" s="4" t="s">
        <v>823</v>
      </c>
      <c r="L2191" s="4">
        <v>0</v>
      </c>
      <c r="M2191" s="4" t="s">
        <v>4904</v>
      </c>
      <c r="N2191" s="11" t="s">
        <v>4898</v>
      </c>
      <c r="R2191" t="s">
        <v>439</v>
      </c>
      <c r="T2191" t="s">
        <v>1296</v>
      </c>
    </row>
    <row r="2192" spans="1:20">
      <c r="A2192" t="s">
        <v>4905</v>
      </c>
      <c r="B2192" t="s">
        <v>1291</v>
      </c>
      <c r="C2192" t="s">
        <v>20</v>
      </c>
      <c r="D2192" s="39" t="s">
        <v>1715</v>
      </c>
      <c r="E2192" s="11">
        <f t="shared" si="139"/>
        <v>3</v>
      </c>
      <c r="F2192" s="4">
        <f t="shared" si="140"/>
        <v>2000</v>
      </c>
      <c r="G2192" t="s">
        <v>21</v>
      </c>
      <c r="H2192" s="4">
        <v>9.5</v>
      </c>
      <c r="I2192" s="4" t="s">
        <v>35</v>
      </c>
      <c r="J2192" s="4">
        <v>24.3</v>
      </c>
      <c r="K2192" s="4" t="s">
        <v>199</v>
      </c>
      <c r="L2192" s="4">
        <v>0</v>
      </c>
      <c r="M2192" s="4" t="s">
        <v>4906</v>
      </c>
      <c r="R2192" t="s">
        <v>1319</v>
      </c>
      <c r="T2192" t="s">
        <v>1296</v>
      </c>
    </row>
    <row r="2193" spans="1:20">
      <c r="A2193" t="s">
        <v>4905</v>
      </c>
      <c r="B2193" t="s">
        <v>1291</v>
      </c>
      <c r="C2193" t="s">
        <v>74</v>
      </c>
      <c r="D2193" s="39" t="s">
        <v>1418</v>
      </c>
      <c r="E2193" s="11">
        <f t="shared" si="139"/>
        <v>5</v>
      </c>
      <c r="F2193" s="4">
        <f t="shared" si="140"/>
        <v>2001</v>
      </c>
      <c r="G2193" t="s">
        <v>21</v>
      </c>
      <c r="H2193" s="4">
        <v>10.7</v>
      </c>
      <c r="I2193" s="4" t="s">
        <v>35</v>
      </c>
      <c r="J2193" s="4">
        <v>24.8</v>
      </c>
      <c r="K2193" s="4" t="s">
        <v>988</v>
      </c>
      <c r="L2193" s="4">
        <v>0</v>
      </c>
      <c r="M2193" s="4" t="s">
        <v>2920</v>
      </c>
      <c r="R2193" t="s">
        <v>4907</v>
      </c>
      <c r="T2193" t="s">
        <v>1296</v>
      </c>
    </row>
    <row r="2194" spans="1:20">
      <c r="A2194" t="s">
        <v>4905</v>
      </c>
      <c r="B2194" t="s">
        <v>1291</v>
      </c>
      <c r="C2194" t="s">
        <v>74</v>
      </c>
      <c r="D2194" s="39" t="s">
        <v>1302</v>
      </c>
      <c r="E2194" s="11">
        <f t="shared" si="139"/>
        <v>5</v>
      </c>
      <c r="F2194" s="4">
        <f t="shared" si="140"/>
        <v>2002</v>
      </c>
      <c r="G2194" t="s">
        <v>21</v>
      </c>
      <c r="H2194" s="4">
        <v>11.7</v>
      </c>
      <c r="I2194" s="4" t="s">
        <v>35</v>
      </c>
      <c r="J2194" s="4">
        <v>26.2</v>
      </c>
      <c r="K2194" s="4" t="s">
        <v>1160</v>
      </c>
      <c r="L2194" s="4">
        <v>0</v>
      </c>
      <c r="M2194" s="4" t="s">
        <v>4908</v>
      </c>
      <c r="R2194" t="s">
        <v>4909</v>
      </c>
      <c r="T2194" t="s">
        <v>1296</v>
      </c>
    </row>
    <row r="2195" spans="1:20">
      <c r="A2195" t="s">
        <v>4905</v>
      </c>
      <c r="B2195" t="s">
        <v>1291</v>
      </c>
      <c r="C2195" t="s">
        <v>74</v>
      </c>
      <c r="D2195" s="39" t="s">
        <v>2040</v>
      </c>
      <c r="E2195" s="11">
        <f t="shared" ref="E2195:E2258" si="142">MONTH(D2195)</f>
        <v>5</v>
      </c>
      <c r="F2195" s="4">
        <f t="shared" ref="F2195:F2258" si="143">YEAR(D2195)</f>
        <v>2003</v>
      </c>
      <c r="G2195" t="s">
        <v>21</v>
      </c>
      <c r="H2195" s="4">
        <v>12.7</v>
      </c>
      <c r="I2195" s="4" t="s">
        <v>35</v>
      </c>
      <c r="J2195" s="4">
        <v>26.2</v>
      </c>
      <c r="K2195" s="4" t="s">
        <v>433</v>
      </c>
      <c r="L2195" s="4">
        <v>0</v>
      </c>
      <c r="M2195" s="4" t="s">
        <v>1907</v>
      </c>
      <c r="R2195" t="s">
        <v>2191</v>
      </c>
      <c r="T2195" t="s">
        <v>1296</v>
      </c>
    </row>
    <row r="2196" spans="1:20">
      <c r="A2196" t="s">
        <v>4910</v>
      </c>
      <c r="B2196" t="s">
        <v>1291</v>
      </c>
      <c r="C2196" t="s">
        <v>20</v>
      </c>
      <c r="D2196" s="39" t="s">
        <v>1104</v>
      </c>
      <c r="E2196" s="11">
        <f t="shared" si="142"/>
        <v>5</v>
      </c>
      <c r="F2196" s="4">
        <f t="shared" si="143"/>
        <v>2017</v>
      </c>
      <c r="G2196" t="s">
        <v>103</v>
      </c>
      <c r="H2196" s="4" t="s">
        <v>1536</v>
      </c>
      <c r="I2196" s="4" t="str">
        <f>IF(ISBLANK(H2196), "", "k")</f>
        <v>k</v>
      </c>
      <c r="J2196" s="4">
        <v>11.6</v>
      </c>
      <c r="K2196" s="4" t="s">
        <v>597</v>
      </c>
      <c r="L2196" s="4">
        <v>0</v>
      </c>
      <c r="M2196" s="4" t="s">
        <v>4911</v>
      </c>
      <c r="R2196" t="s">
        <v>4912</v>
      </c>
      <c r="T2196" t="s">
        <v>1296</v>
      </c>
    </row>
    <row r="2197" spans="1:20">
      <c r="A2197" t="s">
        <v>4913</v>
      </c>
      <c r="B2197" t="s">
        <v>1291</v>
      </c>
      <c r="C2197" t="s">
        <v>20</v>
      </c>
      <c r="D2197" s="39" t="s">
        <v>1372</v>
      </c>
      <c r="E2197" s="11">
        <f t="shared" si="142"/>
        <v>3</v>
      </c>
      <c r="F2197" s="4">
        <f t="shared" si="143"/>
        <v>1990</v>
      </c>
      <c r="G2197" t="s">
        <v>21</v>
      </c>
      <c r="H2197" s="4">
        <v>15.5</v>
      </c>
      <c r="I2197" s="4" t="s">
        <v>35</v>
      </c>
      <c r="J2197" s="4">
        <v>28.26</v>
      </c>
      <c r="L2197" s="4">
        <v>0</v>
      </c>
      <c r="M2197" s="4" t="s">
        <v>1732</v>
      </c>
      <c r="R2197" t="s">
        <v>4914</v>
      </c>
      <c r="T2197" t="s">
        <v>1296</v>
      </c>
    </row>
    <row r="2198" spans="1:20">
      <c r="A2198" t="s">
        <v>4913</v>
      </c>
      <c r="B2198" t="s">
        <v>1291</v>
      </c>
      <c r="C2198" t="s">
        <v>74</v>
      </c>
      <c r="D2198" s="39" t="s">
        <v>2401</v>
      </c>
      <c r="E2198" s="11">
        <f t="shared" si="142"/>
        <v>3</v>
      </c>
      <c r="F2198" s="4">
        <f t="shared" si="143"/>
        <v>1992</v>
      </c>
      <c r="G2198" t="s">
        <v>21</v>
      </c>
      <c r="H2198" s="4">
        <v>17.5</v>
      </c>
      <c r="I2198" s="4" t="s">
        <v>35</v>
      </c>
      <c r="J2198" s="4">
        <v>27.94</v>
      </c>
      <c r="K2198" s="4">
        <v>22.86</v>
      </c>
      <c r="L2198" s="4">
        <v>4.13</v>
      </c>
      <c r="M2198" s="4" t="s">
        <v>1659</v>
      </c>
      <c r="R2198" t="s">
        <v>4915</v>
      </c>
      <c r="T2198" t="s">
        <v>1296</v>
      </c>
    </row>
    <row r="2199" spans="1:20">
      <c r="A2199" t="s">
        <v>4916</v>
      </c>
      <c r="B2199" t="s">
        <v>1291</v>
      </c>
      <c r="C2199" t="s">
        <v>20</v>
      </c>
      <c r="D2199" s="39" t="s">
        <v>1708</v>
      </c>
      <c r="E2199" s="11">
        <f t="shared" si="142"/>
        <v>3</v>
      </c>
      <c r="F2199" s="4">
        <f t="shared" si="143"/>
        <v>1994</v>
      </c>
      <c r="G2199" t="s">
        <v>25</v>
      </c>
      <c r="H2199" s="4" t="s">
        <v>1635</v>
      </c>
      <c r="I2199" s="4" t="str">
        <f t="shared" ref="I2199:I2211" si="144">IF(ISBLANK(H2199), "", "k")</f>
        <v>k</v>
      </c>
      <c r="J2199" s="4">
        <v>24</v>
      </c>
      <c r="K2199" s="4" t="s">
        <v>2619</v>
      </c>
      <c r="L2199" s="4">
        <v>0</v>
      </c>
      <c r="M2199" s="4" t="s">
        <v>1969</v>
      </c>
      <c r="N2199" s="11" t="s">
        <v>4917</v>
      </c>
      <c r="R2199" t="s">
        <v>607</v>
      </c>
      <c r="T2199" t="s">
        <v>1296</v>
      </c>
    </row>
    <row r="2200" spans="1:20">
      <c r="A2200" t="s">
        <v>4916</v>
      </c>
      <c r="B2200" t="s">
        <v>1291</v>
      </c>
      <c r="C2200" t="s">
        <v>74</v>
      </c>
      <c r="D2200" s="39" t="s">
        <v>1316</v>
      </c>
      <c r="E2200" s="11">
        <f t="shared" si="142"/>
        <v>3</v>
      </c>
      <c r="F2200" s="4">
        <f t="shared" si="143"/>
        <v>1995</v>
      </c>
      <c r="G2200" t="s">
        <v>25</v>
      </c>
      <c r="H2200" s="4" t="s">
        <v>126</v>
      </c>
      <c r="I2200" s="4" t="str">
        <f t="shared" si="144"/>
        <v>k</v>
      </c>
      <c r="J2200" s="4">
        <v>25</v>
      </c>
      <c r="K2200" s="4" t="s">
        <v>924</v>
      </c>
      <c r="L2200" s="4">
        <v>0</v>
      </c>
      <c r="M2200" s="4" t="s">
        <v>4918</v>
      </c>
      <c r="N2200" s="11" t="s">
        <v>4917</v>
      </c>
      <c r="R2200" t="s">
        <v>585</v>
      </c>
      <c r="T2200" t="s">
        <v>1296</v>
      </c>
    </row>
    <row r="2201" spans="1:20">
      <c r="A2201" t="s">
        <v>4916</v>
      </c>
      <c r="B2201" t="s">
        <v>1291</v>
      </c>
      <c r="C2201" t="s">
        <v>74</v>
      </c>
      <c r="D2201" s="39" t="s">
        <v>1416</v>
      </c>
      <c r="E2201" s="11">
        <f t="shared" si="142"/>
        <v>3</v>
      </c>
      <c r="F2201" s="4">
        <f t="shared" si="143"/>
        <v>1996</v>
      </c>
      <c r="G2201" t="s">
        <v>25</v>
      </c>
      <c r="H2201" s="4" t="s">
        <v>1622</v>
      </c>
      <c r="I2201" s="4" t="str">
        <f t="shared" si="144"/>
        <v>k</v>
      </c>
      <c r="J2201" s="4">
        <v>25.5</v>
      </c>
      <c r="K2201" s="4" t="s">
        <v>794</v>
      </c>
      <c r="L2201" s="4">
        <v>0</v>
      </c>
      <c r="M2201" s="4" t="s">
        <v>1321</v>
      </c>
      <c r="N2201" s="11" t="s">
        <v>4917</v>
      </c>
      <c r="R2201" t="s">
        <v>585</v>
      </c>
      <c r="T2201" t="s">
        <v>1296</v>
      </c>
    </row>
    <row r="2202" spans="1:20">
      <c r="A2202" t="s">
        <v>4916</v>
      </c>
      <c r="B2202" t="s">
        <v>1291</v>
      </c>
      <c r="C2202" t="s">
        <v>74</v>
      </c>
      <c r="D2202" s="39" t="s">
        <v>1527</v>
      </c>
      <c r="E2202" s="11">
        <f t="shared" si="142"/>
        <v>3</v>
      </c>
      <c r="F2202" s="4">
        <f t="shared" si="143"/>
        <v>1998</v>
      </c>
      <c r="G2202" t="s">
        <v>25</v>
      </c>
      <c r="H2202" s="4" t="s">
        <v>1639</v>
      </c>
      <c r="I2202" s="4" t="str">
        <f t="shared" si="144"/>
        <v>k</v>
      </c>
      <c r="J2202" s="4">
        <v>27.8</v>
      </c>
      <c r="K2202" s="4" t="s">
        <v>898</v>
      </c>
      <c r="L2202" s="4">
        <v>0</v>
      </c>
      <c r="M2202" s="4" t="s">
        <v>2259</v>
      </c>
      <c r="N2202" s="11" t="s">
        <v>4917</v>
      </c>
      <c r="R2202" t="s">
        <v>4919</v>
      </c>
      <c r="T2202" t="s">
        <v>1296</v>
      </c>
    </row>
    <row r="2203" spans="1:20">
      <c r="A2203" t="s">
        <v>4916</v>
      </c>
      <c r="B2203" t="s">
        <v>1291</v>
      </c>
      <c r="C2203" t="s">
        <v>74</v>
      </c>
      <c r="D2203" s="39" t="s">
        <v>1647</v>
      </c>
      <c r="E2203" s="11">
        <f t="shared" si="142"/>
        <v>3</v>
      </c>
      <c r="F2203" s="4">
        <f t="shared" si="143"/>
        <v>2000</v>
      </c>
      <c r="G2203" t="s">
        <v>25</v>
      </c>
      <c r="H2203" s="4" t="s">
        <v>2924</v>
      </c>
      <c r="I2203" s="4" t="str">
        <f t="shared" si="144"/>
        <v>k</v>
      </c>
      <c r="J2203" s="4">
        <v>30</v>
      </c>
      <c r="K2203" s="4" t="s">
        <v>40</v>
      </c>
      <c r="L2203" s="4">
        <v>0</v>
      </c>
      <c r="M2203" s="4" t="s">
        <v>2570</v>
      </c>
      <c r="N2203" s="11" t="s">
        <v>4917</v>
      </c>
      <c r="R2203" t="s">
        <v>439</v>
      </c>
      <c r="T2203" t="s">
        <v>1296</v>
      </c>
    </row>
    <row r="2204" spans="1:20">
      <c r="A2204" t="s">
        <v>4916</v>
      </c>
      <c r="B2204" t="s">
        <v>1291</v>
      </c>
      <c r="C2204" t="s">
        <v>74</v>
      </c>
      <c r="D2204" s="39" t="s">
        <v>1299</v>
      </c>
      <c r="E2204" s="11">
        <f t="shared" si="142"/>
        <v>5</v>
      </c>
      <c r="F2204" s="4">
        <f t="shared" si="143"/>
        <v>2001</v>
      </c>
      <c r="G2204" t="s">
        <v>25</v>
      </c>
      <c r="H2204" s="4" t="s">
        <v>977</v>
      </c>
      <c r="I2204" s="4" t="str">
        <f t="shared" si="144"/>
        <v>k</v>
      </c>
      <c r="J2204" s="4">
        <v>31.5</v>
      </c>
      <c r="K2204" s="4" t="s">
        <v>690</v>
      </c>
      <c r="L2204" s="4">
        <v>0</v>
      </c>
      <c r="M2204" s="4" t="s">
        <v>3095</v>
      </c>
      <c r="N2204" s="11" t="s">
        <v>4917</v>
      </c>
      <c r="R2204" t="s">
        <v>439</v>
      </c>
      <c r="T2204" t="s">
        <v>1296</v>
      </c>
    </row>
    <row r="2205" spans="1:20">
      <c r="A2205" t="s">
        <v>4916</v>
      </c>
      <c r="B2205" t="s">
        <v>1291</v>
      </c>
      <c r="C2205" t="s">
        <v>74</v>
      </c>
      <c r="D2205" s="39" t="s">
        <v>3709</v>
      </c>
      <c r="E2205" s="11">
        <f t="shared" si="142"/>
        <v>6</v>
      </c>
      <c r="F2205" s="4">
        <f t="shared" si="143"/>
        <v>2001</v>
      </c>
      <c r="G2205" t="s">
        <v>25</v>
      </c>
      <c r="H2205" s="4" t="s">
        <v>431</v>
      </c>
      <c r="I2205" s="4" t="str">
        <f t="shared" si="144"/>
        <v>k</v>
      </c>
      <c r="J2205" s="4">
        <v>32.5</v>
      </c>
      <c r="K2205" s="4" t="s">
        <v>1121</v>
      </c>
      <c r="L2205" s="4">
        <v>0</v>
      </c>
      <c r="N2205" s="11" t="s">
        <v>4917</v>
      </c>
      <c r="R2205" t="s">
        <v>2295</v>
      </c>
      <c r="T2205" t="s">
        <v>1296</v>
      </c>
    </row>
    <row r="2206" spans="1:20">
      <c r="A2206" t="s">
        <v>4916</v>
      </c>
      <c r="B2206" t="s">
        <v>1291</v>
      </c>
      <c r="C2206" t="s">
        <v>74</v>
      </c>
      <c r="D2206" s="39" t="s">
        <v>1302</v>
      </c>
      <c r="E2206" s="11">
        <f t="shared" si="142"/>
        <v>5</v>
      </c>
      <c r="F2206" s="4">
        <f t="shared" si="143"/>
        <v>2002</v>
      </c>
      <c r="G2206" t="s">
        <v>25</v>
      </c>
      <c r="H2206" s="4" t="s">
        <v>893</v>
      </c>
      <c r="I2206" s="4" t="str">
        <f t="shared" si="144"/>
        <v>k</v>
      </c>
      <c r="J2206" s="4">
        <v>34.200000000000003</v>
      </c>
      <c r="K2206" s="4" t="s">
        <v>701</v>
      </c>
      <c r="L2206" s="4">
        <v>0</v>
      </c>
      <c r="M2206" s="4" t="s">
        <v>3809</v>
      </c>
      <c r="N2206" s="11" t="s">
        <v>4917</v>
      </c>
      <c r="R2206" t="s">
        <v>4920</v>
      </c>
      <c r="T2206" t="s">
        <v>1296</v>
      </c>
    </row>
    <row r="2207" spans="1:20">
      <c r="A2207" t="s">
        <v>4916</v>
      </c>
      <c r="B2207" t="s">
        <v>1291</v>
      </c>
      <c r="C2207" t="s">
        <v>74</v>
      </c>
      <c r="D2207" s="39" t="s">
        <v>2040</v>
      </c>
      <c r="E2207" s="11">
        <f t="shared" si="142"/>
        <v>5</v>
      </c>
      <c r="F2207" s="4">
        <f t="shared" si="143"/>
        <v>2003</v>
      </c>
      <c r="G2207" t="s">
        <v>25</v>
      </c>
      <c r="H2207" s="4" t="s">
        <v>1038</v>
      </c>
      <c r="I2207" s="4" t="str">
        <f t="shared" si="144"/>
        <v>k</v>
      </c>
      <c r="J2207" s="4">
        <v>36.5</v>
      </c>
      <c r="K2207" s="4" t="s">
        <v>1575</v>
      </c>
      <c r="L2207" s="4">
        <v>0</v>
      </c>
      <c r="M2207" s="4" t="s">
        <v>4813</v>
      </c>
      <c r="N2207" s="11" t="s">
        <v>4917</v>
      </c>
      <c r="R2207" t="s">
        <v>1334</v>
      </c>
      <c r="T2207" t="s">
        <v>1296</v>
      </c>
    </row>
    <row r="2208" spans="1:20">
      <c r="A2208" t="s">
        <v>4916</v>
      </c>
      <c r="B2208" t="s">
        <v>1291</v>
      </c>
      <c r="C2208" t="s">
        <v>74</v>
      </c>
      <c r="D2208" s="39" t="s">
        <v>1720</v>
      </c>
      <c r="E2208" s="11">
        <f t="shared" si="142"/>
        <v>5</v>
      </c>
      <c r="F2208" s="4">
        <f t="shared" si="143"/>
        <v>2004</v>
      </c>
      <c r="G2208" t="s">
        <v>25</v>
      </c>
      <c r="H2208" s="4" t="s">
        <v>1046</v>
      </c>
      <c r="I2208" s="4" t="str">
        <f t="shared" si="144"/>
        <v>k</v>
      </c>
      <c r="J2208" s="4">
        <v>39</v>
      </c>
      <c r="K2208" s="4" t="s">
        <v>1579</v>
      </c>
      <c r="L2208" s="4">
        <v>0</v>
      </c>
      <c r="M2208" s="4" t="s">
        <v>4809</v>
      </c>
      <c r="N2208" s="11" t="s">
        <v>4917</v>
      </c>
      <c r="R2208" t="s">
        <v>4921</v>
      </c>
      <c r="T2208" t="s">
        <v>1296</v>
      </c>
    </row>
    <row r="2209" spans="1:20">
      <c r="A2209" t="s">
        <v>4916</v>
      </c>
      <c r="B2209" t="s">
        <v>1291</v>
      </c>
      <c r="C2209" t="s">
        <v>74</v>
      </c>
      <c r="D2209" s="39" t="s">
        <v>1310</v>
      </c>
      <c r="E2209" s="11">
        <f t="shared" si="142"/>
        <v>5</v>
      </c>
      <c r="F2209" s="4">
        <f t="shared" si="143"/>
        <v>2005</v>
      </c>
      <c r="G2209" t="s">
        <v>25</v>
      </c>
      <c r="H2209" s="4" t="s">
        <v>488</v>
      </c>
      <c r="I2209" s="4" t="str">
        <f t="shared" si="144"/>
        <v>k</v>
      </c>
      <c r="J2209" s="4">
        <v>40.299999999999997</v>
      </c>
      <c r="K2209" s="4" t="s">
        <v>1704</v>
      </c>
      <c r="L2209" s="4">
        <v>0</v>
      </c>
      <c r="M2209" s="4" t="s">
        <v>4922</v>
      </c>
      <c r="N2209" s="11" t="s">
        <v>4917</v>
      </c>
      <c r="R2209" t="s">
        <v>4923</v>
      </c>
      <c r="T2209" t="s">
        <v>1296</v>
      </c>
    </row>
    <row r="2210" spans="1:20">
      <c r="A2210" t="s">
        <v>4916</v>
      </c>
      <c r="B2210" t="s">
        <v>1291</v>
      </c>
      <c r="C2210" t="s">
        <v>74</v>
      </c>
      <c r="D2210" s="39" t="s">
        <v>1429</v>
      </c>
      <c r="E2210" s="11">
        <f t="shared" si="142"/>
        <v>3</v>
      </c>
      <c r="F2210" s="4">
        <f t="shared" si="143"/>
        <v>2008</v>
      </c>
      <c r="G2210" t="s">
        <v>25</v>
      </c>
      <c r="H2210" s="4" t="s">
        <v>563</v>
      </c>
      <c r="I2210" s="4" t="str">
        <f t="shared" si="144"/>
        <v>k</v>
      </c>
      <c r="J2210" s="4">
        <v>43</v>
      </c>
      <c r="K2210" s="4" t="s">
        <v>1405</v>
      </c>
      <c r="L2210" s="4">
        <v>0</v>
      </c>
      <c r="M2210" s="4" t="s">
        <v>4924</v>
      </c>
      <c r="N2210" s="11" t="s">
        <v>4917</v>
      </c>
      <c r="R2210" t="s">
        <v>2056</v>
      </c>
      <c r="T2210" t="s">
        <v>1296</v>
      </c>
    </row>
    <row r="2211" spans="1:20">
      <c r="A2211" t="s">
        <v>4925</v>
      </c>
      <c r="B2211" t="s">
        <v>1291</v>
      </c>
      <c r="C2211" t="s">
        <v>20</v>
      </c>
      <c r="D2211" s="39" t="s">
        <v>2363</v>
      </c>
      <c r="E2211" s="11">
        <f t="shared" si="142"/>
        <v>6</v>
      </c>
      <c r="F2211" s="4">
        <f t="shared" si="143"/>
        <v>2001</v>
      </c>
      <c r="G2211" t="s">
        <v>21</v>
      </c>
      <c r="H2211" s="4">
        <v>10.8</v>
      </c>
      <c r="I2211" s="4" t="str">
        <f t="shared" si="144"/>
        <v>k</v>
      </c>
      <c r="J2211" s="4">
        <v>25.7</v>
      </c>
      <c r="K2211" s="4" t="s">
        <v>49</v>
      </c>
      <c r="L2211" s="4">
        <v>0</v>
      </c>
      <c r="N2211" s="11" t="s">
        <v>4926</v>
      </c>
      <c r="R2211" t="s">
        <v>4927</v>
      </c>
      <c r="T2211" t="s">
        <v>1296</v>
      </c>
    </row>
    <row r="2212" spans="1:20">
      <c r="A2212" t="s">
        <v>4925</v>
      </c>
      <c r="B2212" t="s">
        <v>1291</v>
      </c>
      <c r="C2212" t="s">
        <v>74</v>
      </c>
      <c r="D2212" s="39" t="s">
        <v>1331</v>
      </c>
      <c r="E2212" s="11">
        <f t="shared" si="142"/>
        <v>5</v>
      </c>
      <c r="F2212" s="4">
        <f t="shared" si="143"/>
        <v>2003</v>
      </c>
      <c r="G2212" t="s">
        <v>21</v>
      </c>
      <c r="H2212" s="4">
        <v>12.7</v>
      </c>
      <c r="I2212" s="4" t="s">
        <v>1214</v>
      </c>
      <c r="J2212" s="4">
        <v>26</v>
      </c>
      <c r="K2212" s="4" t="s">
        <v>479</v>
      </c>
      <c r="L2212" s="4">
        <v>0</v>
      </c>
      <c r="M2212" s="4" t="s">
        <v>4928</v>
      </c>
      <c r="N2212" s="11" t="s">
        <v>4926</v>
      </c>
      <c r="R2212" t="s">
        <v>4929</v>
      </c>
      <c r="T2212" t="s">
        <v>1296</v>
      </c>
    </row>
    <row r="2213" spans="1:20">
      <c r="A2213" t="s">
        <v>4925</v>
      </c>
      <c r="B2213" t="s">
        <v>1291</v>
      </c>
      <c r="C2213" t="s">
        <v>74</v>
      </c>
      <c r="D2213" s="39" t="s">
        <v>1335</v>
      </c>
      <c r="E2213" s="11">
        <f t="shared" si="142"/>
        <v>5</v>
      </c>
      <c r="F2213" s="4">
        <f t="shared" si="143"/>
        <v>2004</v>
      </c>
      <c r="G2213" t="s">
        <v>21</v>
      </c>
      <c r="H2213" s="4">
        <v>13.7</v>
      </c>
      <c r="I2213" s="4" t="s">
        <v>1214</v>
      </c>
      <c r="J2213" s="4">
        <v>27.8</v>
      </c>
      <c r="K2213" s="4" t="s">
        <v>397</v>
      </c>
      <c r="L2213" s="4">
        <v>0</v>
      </c>
      <c r="M2213" s="4" t="s">
        <v>3640</v>
      </c>
      <c r="N2213" s="11" t="s">
        <v>4926</v>
      </c>
      <c r="R2213" t="s">
        <v>4233</v>
      </c>
      <c r="T2213" t="s">
        <v>1296</v>
      </c>
    </row>
    <row r="2214" spans="1:20">
      <c r="A2214" t="s">
        <v>4925</v>
      </c>
      <c r="B2214" t="s">
        <v>1291</v>
      </c>
      <c r="C2214" t="s">
        <v>74</v>
      </c>
      <c r="D2214" s="39" t="s">
        <v>1337</v>
      </c>
      <c r="E2214" s="11">
        <f t="shared" si="142"/>
        <v>5</v>
      </c>
      <c r="F2214" s="4">
        <f t="shared" si="143"/>
        <v>2005</v>
      </c>
      <c r="G2214" t="s">
        <v>21</v>
      </c>
      <c r="H2214" s="4">
        <v>14.7</v>
      </c>
      <c r="I2214" s="4" t="s">
        <v>1214</v>
      </c>
      <c r="J2214" s="4">
        <v>28.5</v>
      </c>
      <c r="K2214" s="4" t="s">
        <v>960</v>
      </c>
      <c r="L2214" s="4">
        <v>0</v>
      </c>
      <c r="M2214" s="4" t="s">
        <v>1825</v>
      </c>
      <c r="N2214" s="11" t="s">
        <v>4926</v>
      </c>
      <c r="R2214" t="s">
        <v>1340</v>
      </c>
      <c r="T2214" t="s">
        <v>1296</v>
      </c>
    </row>
    <row r="2215" spans="1:20">
      <c r="A2215" t="s">
        <v>4930</v>
      </c>
      <c r="B2215" t="s">
        <v>1291</v>
      </c>
      <c r="C2215" t="s">
        <v>20</v>
      </c>
      <c r="D2215" s="39" t="s">
        <v>1515</v>
      </c>
      <c r="E2215" s="11">
        <f t="shared" si="142"/>
        <v>5</v>
      </c>
      <c r="F2215" s="4">
        <f t="shared" si="143"/>
        <v>2019</v>
      </c>
      <c r="G2215" t="s">
        <v>21</v>
      </c>
      <c r="I2215" s="4" t="str">
        <f>IF(ISBLANK(H2215), "", "k")</f>
        <v/>
      </c>
      <c r="J2215" s="4">
        <v>20.2</v>
      </c>
      <c r="K2215" s="4" t="s">
        <v>2413</v>
      </c>
      <c r="L2215" s="4">
        <v>0</v>
      </c>
      <c r="M2215" s="4" t="s">
        <v>3127</v>
      </c>
      <c r="N2215" s="11" t="s">
        <v>4931</v>
      </c>
      <c r="R2215" t="s">
        <v>4932</v>
      </c>
      <c r="T2215" t="s">
        <v>1296</v>
      </c>
    </row>
    <row r="2216" spans="1:20">
      <c r="A2216" t="s">
        <v>4930</v>
      </c>
      <c r="B2216" t="s">
        <v>1291</v>
      </c>
      <c r="C2216" t="s">
        <v>74</v>
      </c>
      <c r="D2216" s="39" t="s">
        <v>1440</v>
      </c>
      <c r="E2216" s="11">
        <f t="shared" si="142"/>
        <v>5</v>
      </c>
      <c r="F2216" s="4">
        <f t="shared" si="143"/>
        <v>2024</v>
      </c>
      <c r="G2216" t="s">
        <v>21</v>
      </c>
      <c r="I2216" s="4" t="str">
        <f>IF(ISBLANK(H2216), "", "k")</f>
        <v/>
      </c>
      <c r="J2216" s="4">
        <v>25.8</v>
      </c>
      <c r="K2216" s="4" t="s">
        <v>444</v>
      </c>
      <c r="L2216" s="4">
        <v>0</v>
      </c>
      <c r="M2216" s="4" t="s">
        <v>1726</v>
      </c>
      <c r="N2216" s="11" t="s">
        <v>4931</v>
      </c>
      <c r="R2216" t="s">
        <v>4933</v>
      </c>
    </row>
    <row r="2217" spans="1:20">
      <c r="A2217" t="s">
        <v>4934</v>
      </c>
      <c r="B2217" t="s">
        <v>1291</v>
      </c>
      <c r="C2217" t="s">
        <v>20</v>
      </c>
      <c r="D2217" s="39" t="s">
        <v>1372</v>
      </c>
      <c r="E2217" s="11">
        <f t="shared" si="142"/>
        <v>3</v>
      </c>
      <c r="F2217" s="4">
        <f t="shared" si="143"/>
        <v>1990</v>
      </c>
      <c r="G2217" t="s">
        <v>25</v>
      </c>
      <c r="H2217" s="4">
        <v>10.5</v>
      </c>
      <c r="I2217" s="4" t="s">
        <v>35</v>
      </c>
      <c r="J2217" s="4">
        <v>26.67</v>
      </c>
      <c r="K2217" s="4" t="s">
        <v>3079</v>
      </c>
      <c r="L2217" s="4">
        <v>0</v>
      </c>
      <c r="M2217" s="4" t="s">
        <v>2080</v>
      </c>
      <c r="R2217" t="s">
        <v>2317</v>
      </c>
      <c r="T2217" t="s">
        <v>1296</v>
      </c>
    </row>
    <row r="2218" spans="1:20">
      <c r="A2218" t="s">
        <v>4935</v>
      </c>
      <c r="B2218" t="s">
        <v>1291</v>
      </c>
      <c r="C2218" t="s">
        <v>74</v>
      </c>
      <c r="D2218" s="39" t="s">
        <v>1715</v>
      </c>
      <c r="E2218" s="11">
        <f t="shared" si="142"/>
        <v>3</v>
      </c>
      <c r="F2218" s="4">
        <f t="shared" si="143"/>
        <v>2000</v>
      </c>
      <c r="G2218" t="s">
        <v>21</v>
      </c>
      <c r="H2218" s="4">
        <v>12.5</v>
      </c>
      <c r="I2218" s="4" t="s">
        <v>35</v>
      </c>
      <c r="J2218" s="4">
        <v>26.5</v>
      </c>
      <c r="K2218" s="4" t="s">
        <v>958</v>
      </c>
      <c r="L2218" s="4">
        <v>0</v>
      </c>
      <c r="M2218" s="4" t="s">
        <v>3199</v>
      </c>
      <c r="N2218" s="11" t="s">
        <v>4936</v>
      </c>
      <c r="R2218" t="s">
        <v>1711</v>
      </c>
      <c r="T2218" t="s">
        <v>1296</v>
      </c>
    </row>
    <row r="2219" spans="1:20">
      <c r="A2219" t="s">
        <v>4935</v>
      </c>
      <c r="B2219" t="s">
        <v>1291</v>
      </c>
      <c r="C2219" t="s">
        <v>74</v>
      </c>
      <c r="D2219" s="39" t="s">
        <v>1418</v>
      </c>
      <c r="E2219" s="11">
        <f t="shared" si="142"/>
        <v>5</v>
      </c>
      <c r="F2219" s="4">
        <f t="shared" si="143"/>
        <v>2001</v>
      </c>
      <c r="G2219" t="s">
        <v>21</v>
      </c>
      <c r="H2219" s="4">
        <v>13.7</v>
      </c>
      <c r="I2219" s="4" t="s">
        <v>35</v>
      </c>
      <c r="J2219" s="4">
        <v>26.5</v>
      </c>
      <c r="K2219" s="4" t="s">
        <v>312</v>
      </c>
      <c r="L2219" s="4">
        <v>0</v>
      </c>
      <c r="M2219" s="4" t="s">
        <v>1468</v>
      </c>
      <c r="N2219" s="11" t="s">
        <v>4936</v>
      </c>
      <c r="R2219" t="s">
        <v>3488</v>
      </c>
      <c r="T2219" t="s">
        <v>1296</v>
      </c>
    </row>
    <row r="2220" spans="1:20">
      <c r="A2220" t="s">
        <v>4935</v>
      </c>
      <c r="B2220" t="s">
        <v>1291</v>
      </c>
      <c r="C2220" t="s">
        <v>74</v>
      </c>
      <c r="D2220" s="39" t="s">
        <v>1302</v>
      </c>
      <c r="E2220" s="11">
        <f t="shared" si="142"/>
        <v>5</v>
      </c>
      <c r="F2220" s="4">
        <f t="shared" si="143"/>
        <v>2002</v>
      </c>
      <c r="G2220" t="s">
        <v>21</v>
      </c>
      <c r="H2220" s="4">
        <v>14.7</v>
      </c>
      <c r="I2220" s="4" t="s">
        <v>35</v>
      </c>
      <c r="J2220" s="4">
        <v>26.5</v>
      </c>
      <c r="K2220" s="4" t="s">
        <v>842</v>
      </c>
      <c r="L2220" s="4">
        <v>0</v>
      </c>
      <c r="M2220" s="4" t="s">
        <v>2353</v>
      </c>
      <c r="N2220" s="11" t="s">
        <v>4936</v>
      </c>
      <c r="R2220" t="s">
        <v>4937</v>
      </c>
      <c r="T2220" t="s">
        <v>1296</v>
      </c>
    </row>
    <row r="2221" spans="1:20">
      <c r="A2221" t="s">
        <v>4935</v>
      </c>
      <c r="B2221" t="s">
        <v>1291</v>
      </c>
      <c r="C2221" t="s">
        <v>74</v>
      </c>
      <c r="D2221" s="39" t="s">
        <v>1331</v>
      </c>
      <c r="E2221" s="11">
        <f t="shared" si="142"/>
        <v>5</v>
      </c>
      <c r="F2221" s="4">
        <f t="shared" si="143"/>
        <v>2003</v>
      </c>
      <c r="G2221" t="s">
        <v>21</v>
      </c>
      <c r="H2221" s="4">
        <v>15.7</v>
      </c>
      <c r="I2221" s="4" t="s">
        <v>35</v>
      </c>
      <c r="J2221" s="4">
        <v>27</v>
      </c>
      <c r="K2221" s="4" t="s">
        <v>842</v>
      </c>
      <c r="L2221" s="4">
        <v>0</v>
      </c>
      <c r="M2221" s="4" t="s">
        <v>1383</v>
      </c>
      <c r="N2221" s="11" t="s">
        <v>4936</v>
      </c>
      <c r="R2221" t="s">
        <v>4938</v>
      </c>
      <c r="T2221" t="s">
        <v>1296</v>
      </c>
    </row>
    <row r="2222" spans="1:20">
      <c r="A2222" t="s">
        <v>4935</v>
      </c>
      <c r="B2222" t="s">
        <v>1291</v>
      </c>
      <c r="C2222" t="s">
        <v>74</v>
      </c>
      <c r="D2222" s="39" t="s">
        <v>1335</v>
      </c>
      <c r="E2222" s="11">
        <f t="shared" si="142"/>
        <v>5</v>
      </c>
      <c r="F2222" s="4">
        <f t="shared" si="143"/>
        <v>2004</v>
      </c>
      <c r="G2222" t="s">
        <v>21</v>
      </c>
      <c r="H2222" s="4">
        <v>16.7</v>
      </c>
      <c r="I2222" s="4" t="s">
        <v>35</v>
      </c>
      <c r="J2222" s="4">
        <v>27.5</v>
      </c>
      <c r="K2222" s="4" t="s">
        <v>571</v>
      </c>
      <c r="L2222" s="4">
        <v>0</v>
      </c>
      <c r="M2222" s="4" t="s">
        <v>4939</v>
      </c>
      <c r="N2222" s="11" t="s">
        <v>4936</v>
      </c>
      <c r="R2222" t="s">
        <v>1309</v>
      </c>
      <c r="T2222" t="s">
        <v>1296</v>
      </c>
    </row>
    <row r="2223" spans="1:20">
      <c r="A2223" t="s">
        <v>4935</v>
      </c>
      <c r="B2223" t="s">
        <v>1291</v>
      </c>
      <c r="C2223" t="s">
        <v>74</v>
      </c>
      <c r="D2223" s="39" t="s">
        <v>1337</v>
      </c>
      <c r="E2223" s="11">
        <f t="shared" si="142"/>
        <v>5</v>
      </c>
      <c r="F2223" s="4">
        <f t="shared" si="143"/>
        <v>2005</v>
      </c>
      <c r="G2223" t="s">
        <v>21</v>
      </c>
      <c r="H2223" s="4">
        <v>17.7</v>
      </c>
      <c r="I2223" s="4" t="s">
        <v>35</v>
      </c>
      <c r="J2223" s="4">
        <v>27.8</v>
      </c>
      <c r="K2223" s="4" t="s">
        <v>933</v>
      </c>
      <c r="L2223" s="4">
        <v>0</v>
      </c>
      <c r="M2223" s="4" t="s">
        <v>1548</v>
      </c>
      <c r="N2223" s="11" t="s">
        <v>4936</v>
      </c>
      <c r="R2223" t="s">
        <v>1340</v>
      </c>
      <c r="T2223" t="s">
        <v>1296</v>
      </c>
    </row>
    <row r="2224" spans="1:20">
      <c r="A2224" t="s">
        <v>4935</v>
      </c>
      <c r="B2224" t="s">
        <v>1291</v>
      </c>
      <c r="C2224" t="s">
        <v>74</v>
      </c>
      <c r="D2224" s="39" t="s">
        <v>1385</v>
      </c>
      <c r="E2224" s="11">
        <f t="shared" si="142"/>
        <v>5</v>
      </c>
      <c r="F2224" s="4">
        <f t="shared" si="143"/>
        <v>2008</v>
      </c>
      <c r="G2224" t="s">
        <v>21</v>
      </c>
      <c r="H2224" s="4">
        <v>20.7</v>
      </c>
      <c r="I2224" s="4" t="s">
        <v>35</v>
      </c>
      <c r="J2224" s="4">
        <v>29.5</v>
      </c>
      <c r="K2224" s="4" t="s">
        <v>960</v>
      </c>
      <c r="L2224" s="4">
        <v>0</v>
      </c>
      <c r="M2224" s="4" t="s">
        <v>2323</v>
      </c>
      <c r="N2224" s="11" t="s">
        <v>4936</v>
      </c>
      <c r="R2224" t="s">
        <v>1662</v>
      </c>
      <c r="T2224" t="s">
        <v>1296</v>
      </c>
    </row>
    <row r="2225" spans="1:20">
      <c r="A2225" t="s">
        <v>4935</v>
      </c>
      <c r="B2225" t="s">
        <v>1291</v>
      </c>
      <c r="C2225" t="s">
        <v>74</v>
      </c>
      <c r="D2225" s="39" t="s">
        <v>2199</v>
      </c>
      <c r="E2225" s="11">
        <f t="shared" si="142"/>
        <v>5</v>
      </c>
      <c r="F2225" s="4">
        <f t="shared" si="143"/>
        <v>2011</v>
      </c>
      <c r="G2225" t="s">
        <v>21</v>
      </c>
      <c r="H2225" s="4">
        <v>23.7</v>
      </c>
      <c r="I2225" s="4" t="s">
        <v>35</v>
      </c>
      <c r="J2225" s="4">
        <v>29.4</v>
      </c>
      <c r="K2225" s="4" t="s">
        <v>436</v>
      </c>
      <c r="L2225" s="4">
        <v>0</v>
      </c>
      <c r="M2225" s="4" t="s">
        <v>1650</v>
      </c>
      <c r="N2225" s="11" t="s">
        <v>4936</v>
      </c>
      <c r="R2225" t="s">
        <v>1762</v>
      </c>
      <c r="T2225" t="s">
        <v>1296</v>
      </c>
    </row>
    <row r="2226" spans="1:20">
      <c r="A2226" t="s">
        <v>4935</v>
      </c>
      <c r="B2226" t="s">
        <v>1291</v>
      </c>
      <c r="C2226" t="s">
        <v>74</v>
      </c>
      <c r="D2226" s="39" t="s">
        <v>1531</v>
      </c>
      <c r="E2226" s="11">
        <f t="shared" si="142"/>
        <v>5</v>
      </c>
      <c r="F2226" s="4">
        <f t="shared" si="143"/>
        <v>2013</v>
      </c>
      <c r="G2226" t="s">
        <v>21</v>
      </c>
      <c r="H2226" s="4">
        <v>25.7</v>
      </c>
      <c r="I2226" s="4" t="s">
        <v>35</v>
      </c>
      <c r="J2226" s="4">
        <v>29.8</v>
      </c>
      <c r="K2226" s="4" t="s">
        <v>620</v>
      </c>
      <c r="L2226" s="4">
        <v>0</v>
      </c>
      <c r="M2226" s="4" t="s">
        <v>1676</v>
      </c>
      <c r="N2226" s="11" t="s">
        <v>4936</v>
      </c>
      <c r="R2226" t="s">
        <v>1953</v>
      </c>
      <c r="T2226" t="s">
        <v>1296</v>
      </c>
    </row>
    <row r="2227" spans="1:20">
      <c r="A2227" t="s">
        <v>4935</v>
      </c>
      <c r="B2227" t="s">
        <v>1291</v>
      </c>
      <c r="C2227" t="s">
        <v>74</v>
      </c>
      <c r="D2227" s="39" t="s">
        <v>1346</v>
      </c>
      <c r="E2227" s="11">
        <f t="shared" si="142"/>
        <v>5</v>
      </c>
      <c r="F2227" s="4">
        <f t="shared" si="143"/>
        <v>2015</v>
      </c>
      <c r="G2227" t="s">
        <v>21</v>
      </c>
      <c r="H2227" s="4">
        <v>27.7</v>
      </c>
      <c r="I2227" s="4" t="s">
        <v>35</v>
      </c>
      <c r="J2227" s="4">
        <v>29.8</v>
      </c>
      <c r="K2227" s="4" t="s">
        <v>577</v>
      </c>
      <c r="L2227" s="4">
        <v>0</v>
      </c>
      <c r="M2227" s="4" t="s">
        <v>1799</v>
      </c>
      <c r="N2227" s="11" t="s">
        <v>4936</v>
      </c>
      <c r="R2227" t="s">
        <v>2758</v>
      </c>
      <c r="T2227" t="s">
        <v>1296</v>
      </c>
    </row>
    <row r="2228" spans="1:20">
      <c r="A2228" t="s">
        <v>4940</v>
      </c>
      <c r="B2228" t="s">
        <v>1291</v>
      </c>
      <c r="C2228" t="s">
        <v>20</v>
      </c>
      <c r="D2228" s="39" t="s">
        <v>1749</v>
      </c>
      <c r="E2228" s="11">
        <f t="shared" si="142"/>
        <v>5</v>
      </c>
      <c r="F2228" s="4">
        <f t="shared" si="143"/>
        <v>2002</v>
      </c>
      <c r="G2228" t="s">
        <v>25</v>
      </c>
      <c r="H2228" s="4" t="s">
        <v>1452</v>
      </c>
      <c r="I2228" s="4" t="str">
        <f t="shared" ref="I2228:I2234" si="145">IF(ISBLANK(H2228), "", "k")</f>
        <v>k</v>
      </c>
      <c r="J2228" s="4">
        <v>16</v>
      </c>
      <c r="K2228" s="4" t="s">
        <v>546</v>
      </c>
      <c r="L2228" s="4">
        <v>0</v>
      </c>
      <c r="M2228" s="4" t="s">
        <v>1487</v>
      </c>
      <c r="N2228" s="11" t="s">
        <v>4941</v>
      </c>
      <c r="R2228" t="s">
        <v>4942</v>
      </c>
      <c r="T2228" t="s">
        <v>1296</v>
      </c>
    </row>
    <row r="2229" spans="1:20">
      <c r="A2229" t="s">
        <v>4940</v>
      </c>
      <c r="B2229" t="s">
        <v>1291</v>
      </c>
      <c r="C2229" t="s">
        <v>74</v>
      </c>
      <c r="D2229" s="39" t="s">
        <v>1380</v>
      </c>
      <c r="E2229" s="11">
        <f t="shared" si="142"/>
        <v>5</v>
      </c>
      <c r="F2229" s="4">
        <f t="shared" si="143"/>
        <v>2004</v>
      </c>
      <c r="G2229" t="s">
        <v>25</v>
      </c>
      <c r="H2229" s="4" t="s">
        <v>654</v>
      </c>
      <c r="I2229" s="4" t="str">
        <f t="shared" si="145"/>
        <v>k</v>
      </c>
      <c r="J2229" s="4">
        <v>19.2</v>
      </c>
      <c r="K2229" s="4" t="s">
        <v>1886</v>
      </c>
      <c r="L2229" s="4">
        <v>0</v>
      </c>
      <c r="M2229" s="4" t="s">
        <v>2342</v>
      </c>
      <c r="N2229" s="11" t="s">
        <v>4941</v>
      </c>
      <c r="R2229" t="s">
        <v>4943</v>
      </c>
      <c r="T2229" t="s">
        <v>1296</v>
      </c>
    </row>
    <row r="2230" spans="1:20">
      <c r="A2230" t="s">
        <v>4940</v>
      </c>
      <c r="B2230" t="s">
        <v>1291</v>
      </c>
      <c r="C2230" t="s">
        <v>74</v>
      </c>
      <c r="D2230" s="39" t="s">
        <v>1556</v>
      </c>
      <c r="E2230" s="11">
        <f t="shared" si="142"/>
        <v>5</v>
      </c>
      <c r="F2230" s="4">
        <f t="shared" si="143"/>
        <v>2010</v>
      </c>
      <c r="G2230" t="s">
        <v>25</v>
      </c>
      <c r="H2230" s="4" t="s">
        <v>410</v>
      </c>
      <c r="I2230" s="4" t="str">
        <f t="shared" si="145"/>
        <v>k</v>
      </c>
      <c r="J2230" s="4">
        <v>27.5</v>
      </c>
      <c r="K2230" s="4" t="s">
        <v>154</v>
      </c>
      <c r="L2230" s="4">
        <v>0</v>
      </c>
      <c r="M2230" s="4" t="s">
        <v>4429</v>
      </c>
      <c r="N2230" s="11" t="s">
        <v>4941</v>
      </c>
      <c r="R2230" t="s">
        <v>4944</v>
      </c>
      <c r="T2230" t="s">
        <v>1296</v>
      </c>
    </row>
    <row r="2231" spans="1:20">
      <c r="A2231" t="s">
        <v>4940</v>
      </c>
      <c r="B2231" t="s">
        <v>1291</v>
      </c>
      <c r="C2231" t="s">
        <v>74</v>
      </c>
      <c r="D2231" s="39" t="s">
        <v>2199</v>
      </c>
      <c r="E2231" s="11">
        <f t="shared" si="142"/>
        <v>5</v>
      </c>
      <c r="F2231" s="4">
        <f t="shared" si="143"/>
        <v>2011</v>
      </c>
      <c r="G2231" t="s">
        <v>25</v>
      </c>
      <c r="H2231" s="4" t="s">
        <v>717</v>
      </c>
      <c r="I2231" s="4" t="str">
        <f t="shared" si="145"/>
        <v>k</v>
      </c>
      <c r="J2231" s="4">
        <v>28.5</v>
      </c>
      <c r="K2231" s="4" t="s">
        <v>1061</v>
      </c>
      <c r="L2231" s="4">
        <v>0</v>
      </c>
      <c r="M2231" s="4" t="s">
        <v>4945</v>
      </c>
      <c r="N2231" s="11" t="s">
        <v>4941</v>
      </c>
      <c r="R2231" t="s">
        <v>4702</v>
      </c>
      <c r="T2231" t="s">
        <v>1296</v>
      </c>
    </row>
    <row r="2232" spans="1:20">
      <c r="A2232" t="s">
        <v>4940</v>
      </c>
      <c r="B2232" t="s">
        <v>1291</v>
      </c>
      <c r="C2232" t="s">
        <v>74</v>
      </c>
      <c r="D2232" s="39" t="s">
        <v>1435</v>
      </c>
      <c r="E2232" s="11">
        <f t="shared" si="142"/>
        <v>5</v>
      </c>
      <c r="F2232" s="4">
        <f t="shared" si="143"/>
        <v>2015</v>
      </c>
      <c r="G2232" t="s">
        <v>25</v>
      </c>
      <c r="H2232" s="4" t="s">
        <v>893</v>
      </c>
      <c r="I2232" s="4" t="str">
        <f t="shared" si="145"/>
        <v>k</v>
      </c>
      <c r="J2232" s="4">
        <v>31.6</v>
      </c>
      <c r="K2232" s="4" t="s">
        <v>642</v>
      </c>
      <c r="L2232" s="4">
        <v>0</v>
      </c>
      <c r="M2232" s="4" t="s">
        <v>2607</v>
      </c>
      <c r="N2232" s="11" t="s">
        <v>4941</v>
      </c>
      <c r="R2232" t="s">
        <v>4263</v>
      </c>
      <c r="T2232" t="s">
        <v>1296</v>
      </c>
    </row>
    <row r="2233" spans="1:20">
      <c r="A2233" t="s">
        <v>4940</v>
      </c>
      <c r="B2233" t="s">
        <v>1291</v>
      </c>
      <c r="C2233" t="s">
        <v>74</v>
      </c>
      <c r="D2233" s="39" t="s">
        <v>839</v>
      </c>
      <c r="E2233" s="11">
        <f t="shared" si="142"/>
        <v>5</v>
      </c>
      <c r="F2233" s="4">
        <f t="shared" si="143"/>
        <v>2016</v>
      </c>
      <c r="G2233" t="s">
        <v>25</v>
      </c>
      <c r="H2233" s="4" t="s">
        <v>1038</v>
      </c>
      <c r="I2233" s="4" t="str">
        <f t="shared" si="145"/>
        <v>k</v>
      </c>
      <c r="J2233" s="4">
        <v>31.7</v>
      </c>
      <c r="K2233" s="4" t="s">
        <v>690</v>
      </c>
      <c r="L2233" s="4">
        <v>0</v>
      </c>
      <c r="M2233" s="4" t="s">
        <v>1525</v>
      </c>
      <c r="N2233" s="11" t="s">
        <v>4941</v>
      </c>
      <c r="R2233" t="s">
        <v>4946</v>
      </c>
      <c r="T2233" t="s">
        <v>1296</v>
      </c>
    </row>
    <row r="2234" spans="1:20">
      <c r="A2234" t="s">
        <v>4940</v>
      </c>
      <c r="B2234" t="s">
        <v>1291</v>
      </c>
      <c r="C2234" t="s">
        <v>74</v>
      </c>
      <c r="D2234" s="39" t="s">
        <v>1582</v>
      </c>
      <c r="E2234" s="11">
        <f t="shared" si="142"/>
        <v>5</v>
      </c>
      <c r="F2234" s="4">
        <f t="shared" si="143"/>
        <v>2019</v>
      </c>
      <c r="G2234" t="s">
        <v>25</v>
      </c>
      <c r="H2234" s="4" t="s">
        <v>401</v>
      </c>
      <c r="I2234" s="4" t="str">
        <f t="shared" si="145"/>
        <v>k</v>
      </c>
      <c r="J2234" s="4">
        <v>35.700000000000003</v>
      </c>
      <c r="K2234" s="4" t="s">
        <v>1712</v>
      </c>
      <c r="L2234" s="4">
        <v>0</v>
      </c>
      <c r="M2234" s="4" t="s">
        <v>4947</v>
      </c>
      <c r="N2234" s="11" t="s">
        <v>4941</v>
      </c>
      <c r="R2234" t="s">
        <v>3389</v>
      </c>
      <c r="T2234" t="s">
        <v>1296</v>
      </c>
    </row>
    <row r="2235" spans="1:20">
      <c r="A2235" t="s">
        <v>4948</v>
      </c>
      <c r="B2235" t="s">
        <v>1291</v>
      </c>
      <c r="C2235" t="s">
        <v>20</v>
      </c>
      <c r="D2235" s="39" t="s">
        <v>1372</v>
      </c>
      <c r="E2235" s="11">
        <f t="shared" si="142"/>
        <v>3</v>
      </c>
      <c r="F2235" s="4">
        <f t="shared" si="143"/>
        <v>1990</v>
      </c>
      <c r="G2235" t="s">
        <v>25</v>
      </c>
      <c r="H2235" s="4">
        <v>11.5</v>
      </c>
      <c r="I2235" s="4" t="s">
        <v>35</v>
      </c>
      <c r="J2235" s="4">
        <v>27.94</v>
      </c>
      <c r="K2235" s="4" t="s">
        <v>4949</v>
      </c>
      <c r="L2235" s="4">
        <v>0</v>
      </c>
      <c r="M2235" s="4" t="s">
        <v>4466</v>
      </c>
      <c r="N2235" s="11" t="s">
        <v>4950</v>
      </c>
      <c r="R2235" t="s">
        <v>1498</v>
      </c>
      <c r="T2235" t="s">
        <v>1296</v>
      </c>
    </row>
    <row r="2236" spans="1:20">
      <c r="A2236" t="s">
        <v>4948</v>
      </c>
      <c r="B2236" t="s">
        <v>1291</v>
      </c>
      <c r="C2236" t="s">
        <v>74</v>
      </c>
      <c r="D2236" s="39" t="s">
        <v>2313</v>
      </c>
      <c r="E2236" s="11">
        <f t="shared" si="142"/>
        <v>3</v>
      </c>
      <c r="F2236" s="4">
        <f t="shared" si="143"/>
        <v>1993</v>
      </c>
      <c r="G2236" t="s">
        <v>25</v>
      </c>
      <c r="H2236" s="4">
        <v>14.5</v>
      </c>
      <c r="I2236" s="4" t="s">
        <v>35</v>
      </c>
      <c r="J2236" s="4">
        <v>31.8</v>
      </c>
      <c r="K2236" s="4" t="s">
        <v>801</v>
      </c>
      <c r="L2236" s="4">
        <v>0</v>
      </c>
      <c r="M2236" s="4" t="s">
        <v>2253</v>
      </c>
      <c r="N2236" s="11" t="s">
        <v>4950</v>
      </c>
      <c r="T2236" t="s">
        <v>1296</v>
      </c>
    </row>
    <row r="2237" spans="1:20">
      <c r="A2237" t="s">
        <v>4948</v>
      </c>
      <c r="B2237" t="s">
        <v>1291</v>
      </c>
      <c r="C2237" t="s">
        <v>74</v>
      </c>
      <c r="D2237" s="39" t="s">
        <v>1316</v>
      </c>
      <c r="E2237" s="11">
        <f t="shared" si="142"/>
        <v>3</v>
      </c>
      <c r="F2237" s="4">
        <f t="shared" si="143"/>
        <v>1995</v>
      </c>
      <c r="G2237" t="s">
        <v>25</v>
      </c>
      <c r="H2237" s="4">
        <v>16.5</v>
      </c>
      <c r="I2237" s="4" t="s">
        <v>35</v>
      </c>
      <c r="J2237" s="4">
        <v>36</v>
      </c>
      <c r="K2237" s="4" t="s">
        <v>1579</v>
      </c>
      <c r="L2237" s="4">
        <v>0</v>
      </c>
      <c r="M2237" s="4" t="s">
        <v>4951</v>
      </c>
      <c r="N2237" s="11" t="s">
        <v>4950</v>
      </c>
      <c r="T2237" t="s">
        <v>1296</v>
      </c>
    </row>
    <row r="2238" spans="1:20">
      <c r="A2238" t="s">
        <v>4948</v>
      </c>
      <c r="B2238" t="s">
        <v>1291</v>
      </c>
      <c r="C2238" t="s">
        <v>74</v>
      </c>
      <c r="D2238" s="39" t="s">
        <v>1320</v>
      </c>
      <c r="E2238" s="11">
        <f t="shared" si="142"/>
        <v>3</v>
      </c>
      <c r="F2238" s="4">
        <f t="shared" si="143"/>
        <v>1996</v>
      </c>
      <c r="G2238" t="s">
        <v>25</v>
      </c>
      <c r="H2238" s="4">
        <v>17.5</v>
      </c>
      <c r="I2238" s="4" t="s">
        <v>35</v>
      </c>
      <c r="J2238" s="4">
        <v>37</v>
      </c>
      <c r="K2238" s="4" t="s">
        <v>131</v>
      </c>
      <c r="L2238" s="4">
        <v>0</v>
      </c>
      <c r="M2238" s="4" t="s">
        <v>3944</v>
      </c>
      <c r="N2238" s="11" t="s">
        <v>4950</v>
      </c>
      <c r="R2238" t="s">
        <v>4952</v>
      </c>
      <c r="T2238" t="s">
        <v>1296</v>
      </c>
    </row>
    <row r="2239" spans="1:20">
      <c r="A2239" t="s">
        <v>4953</v>
      </c>
      <c r="B2239" t="s">
        <v>1291</v>
      </c>
      <c r="C2239" t="s">
        <v>20</v>
      </c>
      <c r="D2239" s="39" t="s">
        <v>1715</v>
      </c>
      <c r="E2239" s="11">
        <f t="shared" si="142"/>
        <v>3</v>
      </c>
      <c r="F2239" s="4">
        <f t="shared" si="143"/>
        <v>2000</v>
      </c>
      <c r="G2239" t="s">
        <v>21</v>
      </c>
      <c r="H2239" s="4" t="s">
        <v>1635</v>
      </c>
      <c r="I2239" s="4" t="str">
        <f t="shared" ref="I2239:I2262" si="146">IF(ISBLANK(H2239), "", "k")</f>
        <v>k</v>
      </c>
      <c r="J2239" s="4">
        <v>24</v>
      </c>
      <c r="K2239" s="4" t="s">
        <v>881</v>
      </c>
      <c r="L2239" s="4">
        <v>0</v>
      </c>
      <c r="M2239" s="4" t="s">
        <v>2086</v>
      </c>
      <c r="N2239" s="11" t="s">
        <v>4954</v>
      </c>
      <c r="R2239" t="s">
        <v>4154</v>
      </c>
      <c r="T2239" t="s">
        <v>1296</v>
      </c>
    </row>
    <row r="2240" spans="1:20">
      <c r="A2240" t="s">
        <v>4953</v>
      </c>
      <c r="B2240" t="s">
        <v>1291</v>
      </c>
      <c r="C2240" t="s">
        <v>74</v>
      </c>
      <c r="D2240" s="39" t="s">
        <v>3935</v>
      </c>
      <c r="E2240" s="11">
        <f t="shared" si="142"/>
        <v>6</v>
      </c>
      <c r="F2240" s="4">
        <f t="shared" si="143"/>
        <v>2001</v>
      </c>
      <c r="G2240" t="s">
        <v>21</v>
      </c>
      <c r="H2240" s="4" t="s">
        <v>474</v>
      </c>
      <c r="I2240" s="4" t="str">
        <f t="shared" si="146"/>
        <v>k</v>
      </c>
      <c r="J2240" s="4">
        <v>25.2</v>
      </c>
      <c r="K2240" s="4" t="s">
        <v>264</v>
      </c>
      <c r="L2240" s="4">
        <v>0</v>
      </c>
      <c r="N2240" s="11" t="s">
        <v>4954</v>
      </c>
      <c r="R2240" t="s">
        <v>4955</v>
      </c>
      <c r="T2240" t="s">
        <v>1296</v>
      </c>
    </row>
    <row r="2241" spans="1:20">
      <c r="A2241" t="s">
        <v>4953</v>
      </c>
      <c r="B2241" t="s">
        <v>1291</v>
      </c>
      <c r="C2241" t="s">
        <v>74</v>
      </c>
      <c r="D2241" s="39" t="s">
        <v>1749</v>
      </c>
      <c r="E2241" s="11">
        <f t="shared" si="142"/>
        <v>5</v>
      </c>
      <c r="F2241" s="4">
        <f t="shared" si="143"/>
        <v>2002</v>
      </c>
      <c r="G2241" t="s">
        <v>21</v>
      </c>
      <c r="H2241" s="4" t="s">
        <v>496</v>
      </c>
      <c r="I2241" s="4" t="str">
        <f t="shared" si="146"/>
        <v>k</v>
      </c>
      <c r="J2241" s="4">
        <v>25.6</v>
      </c>
      <c r="K2241" s="4" t="s">
        <v>2381</v>
      </c>
      <c r="L2241" s="4">
        <v>0</v>
      </c>
      <c r="M2241" s="4" t="s">
        <v>1776</v>
      </c>
      <c r="N2241" s="11" t="s">
        <v>4954</v>
      </c>
      <c r="R2241" t="s">
        <v>1751</v>
      </c>
      <c r="T2241" t="s">
        <v>1296</v>
      </c>
    </row>
    <row r="2242" spans="1:20">
      <c r="A2242" t="s">
        <v>4953</v>
      </c>
      <c r="B2242" t="s">
        <v>1291</v>
      </c>
      <c r="C2242" t="s">
        <v>74</v>
      </c>
      <c r="D2242" s="39" t="s">
        <v>34</v>
      </c>
      <c r="E2242" s="11">
        <f t="shared" si="142"/>
        <v>5</v>
      </c>
      <c r="F2242" s="4">
        <f t="shared" si="143"/>
        <v>2003</v>
      </c>
      <c r="G2242" t="s">
        <v>21</v>
      </c>
      <c r="H2242" s="4" t="s">
        <v>410</v>
      </c>
      <c r="I2242" s="4" t="str">
        <f t="shared" si="146"/>
        <v>k</v>
      </c>
      <c r="J2242" s="4">
        <v>26.7</v>
      </c>
      <c r="K2242" s="4" t="s">
        <v>614</v>
      </c>
      <c r="L2242" s="4">
        <v>0</v>
      </c>
      <c r="M2242" s="4" t="s">
        <v>1430</v>
      </c>
      <c r="N2242" s="11" t="s">
        <v>4954</v>
      </c>
      <c r="R2242" t="s">
        <v>4956</v>
      </c>
      <c r="T2242" t="s">
        <v>1296</v>
      </c>
    </row>
    <row r="2243" spans="1:20">
      <c r="A2243" t="s">
        <v>4953</v>
      </c>
      <c r="B2243" t="s">
        <v>1291</v>
      </c>
      <c r="C2243" t="s">
        <v>74</v>
      </c>
      <c r="D2243" s="39" t="s">
        <v>1424</v>
      </c>
      <c r="E2243" s="11">
        <f t="shared" si="142"/>
        <v>5</v>
      </c>
      <c r="F2243" s="4">
        <f t="shared" si="143"/>
        <v>2004</v>
      </c>
      <c r="G2243" t="s">
        <v>21</v>
      </c>
      <c r="H2243" s="4" t="s">
        <v>717</v>
      </c>
      <c r="I2243" s="4" t="str">
        <f t="shared" si="146"/>
        <v>k</v>
      </c>
      <c r="J2243" s="4">
        <v>26.5</v>
      </c>
      <c r="K2243" s="4" t="s">
        <v>497</v>
      </c>
      <c r="L2243" s="4">
        <v>0</v>
      </c>
      <c r="M2243" s="4" t="s">
        <v>4928</v>
      </c>
      <c r="N2243" s="11" t="s">
        <v>4954</v>
      </c>
      <c r="R2243" t="s">
        <v>4957</v>
      </c>
      <c r="T2243" t="s">
        <v>1296</v>
      </c>
    </row>
    <row r="2244" spans="1:20">
      <c r="A2244" t="s">
        <v>4953</v>
      </c>
      <c r="B2244" t="s">
        <v>1291</v>
      </c>
      <c r="C2244" t="s">
        <v>74</v>
      </c>
      <c r="D2244" s="39" t="s">
        <v>2194</v>
      </c>
      <c r="E2244" s="11">
        <f t="shared" si="142"/>
        <v>5</v>
      </c>
      <c r="F2244" s="4">
        <f t="shared" si="143"/>
        <v>2005</v>
      </c>
      <c r="G2244" t="s">
        <v>21</v>
      </c>
      <c r="H2244" s="4" t="s">
        <v>712</v>
      </c>
      <c r="I2244" s="4" t="str">
        <f t="shared" si="146"/>
        <v>k</v>
      </c>
      <c r="J2244" s="4">
        <v>27</v>
      </c>
      <c r="K2244" s="4" t="s">
        <v>794</v>
      </c>
      <c r="L2244" s="4">
        <v>0</v>
      </c>
      <c r="M2244" s="4" t="s">
        <v>2587</v>
      </c>
      <c r="N2244" s="11" t="s">
        <v>4954</v>
      </c>
      <c r="R2244" t="s">
        <v>4958</v>
      </c>
      <c r="T2244" t="s">
        <v>1296</v>
      </c>
    </row>
    <row r="2245" spans="1:20">
      <c r="A2245" t="s">
        <v>4953</v>
      </c>
      <c r="B2245" t="s">
        <v>1291</v>
      </c>
      <c r="C2245" t="s">
        <v>74</v>
      </c>
      <c r="D2245" s="39" t="s">
        <v>2126</v>
      </c>
      <c r="E2245" s="11">
        <f t="shared" si="142"/>
        <v>5</v>
      </c>
      <c r="F2245" s="4">
        <f t="shared" si="143"/>
        <v>2008</v>
      </c>
      <c r="G2245" t="s">
        <v>21</v>
      </c>
      <c r="H2245" s="4" t="s">
        <v>893</v>
      </c>
      <c r="I2245" s="4" t="str">
        <f t="shared" si="146"/>
        <v>k</v>
      </c>
      <c r="J2245" s="4">
        <v>27.5</v>
      </c>
      <c r="K2245" s="4" t="s">
        <v>433</v>
      </c>
      <c r="L2245" s="4">
        <v>0</v>
      </c>
      <c r="M2245" s="4" t="s">
        <v>3640</v>
      </c>
      <c r="N2245" s="11" t="s">
        <v>4954</v>
      </c>
      <c r="R2245" t="s">
        <v>1662</v>
      </c>
      <c r="T2245" t="s">
        <v>1296</v>
      </c>
    </row>
    <row r="2246" spans="1:20">
      <c r="A2246" t="s">
        <v>4953</v>
      </c>
      <c r="B2246" t="s">
        <v>1291</v>
      </c>
      <c r="C2246" t="s">
        <v>74</v>
      </c>
      <c r="D2246" s="39" t="s">
        <v>1388</v>
      </c>
      <c r="E2246" s="11">
        <f t="shared" si="142"/>
        <v>5</v>
      </c>
      <c r="F2246" s="4">
        <f t="shared" si="143"/>
        <v>2009</v>
      </c>
      <c r="G2246" t="s">
        <v>21</v>
      </c>
      <c r="H2246" s="4" t="s">
        <v>1038</v>
      </c>
      <c r="I2246" s="4" t="str">
        <f t="shared" si="146"/>
        <v>k</v>
      </c>
      <c r="J2246" s="4">
        <v>27.5</v>
      </c>
      <c r="K2246" s="4" t="s">
        <v>350</v>
      </c>
      <c r="L2246" s="4">
        <v>0</v>
      </c>
      <c r="M2246" s="4" t="s">
        <v>1323</v>
      </c>
      <c r="N2246" s="11" t="s">
        <v>4954</v>
      </c>
      <c r="R2246" t="s">
        <v>1662</v>
      </c>
      <c r="T2246" t="s">
        <v>1296</v>
      </c>
    </row>
    <row r="2247" spans="1:20">
      <c r="A2247" t="s">
        <v>4953</v>
      </c>
      <c r="B2247" t="s">
        <v>1291</v>
      </c>
      <c r="C2247" t="s">
        <v>74</v>
      </c>
      <c r="D2247" s="39" t="s">
        <v>1561</v>
      </c>
      <c r="E2247" s="11">
        <f t="shared" si="142"/>
        <v>5</v>
      </c>
      <c r="F2247" s="4">
        <f t="shared" si="143"/>
        <v>2011</v>
      </c>
      <c r="G2247" t="s">
        <v>21</v>
      </c>
      <c r="H2247" s="4" t="s">
        <v>488</v>
      </c>
      <c r="I2247" s="4" t="str">
        <f t="shared" si="146"/>
        <v>k</v>
      </c>
      <c r="J2247" s="4">
        <v>28.4</v>
      </c>
      <c r="K2247" s="4" t="s">
        <v>49</v>
      </c>
      <c r="L2247" s="4">
        <v>0</v>
      </c>
      <c r="M2247" s="4" t="s">
        <v>3669</v>
      </c>
      <c r="N2247" s="11" t="s">
        <v>4954</v>
      </c>
      <c r="R2247" t="s">
        <v>1836</v>
      </c>
      <c r="T2247" t="s">
        <v>1296</v>
      </c>
    </row>
    <row r="2248" spans="1:20">
      <c r="A2248" t="s">
        <v>52</v>
      </c>
      <c r="B2248" t="s">
        <v>1291</v>
      </c>
      <c r="C2248" t="s">
        <v>20</v>
      </c>
      <c r="D2248" s="39" t="s">
        <v>1606</v>
      </c>
      <c r="E2248" s="11">
        <f t="shared" si="142"/>
        <v>3</v>
      </c>
      <c r="F2248" s="4">
        <f t="shared" si="143"/>
        <v>1982</v>
      </c>
      <c r="G2248" t="s">
        <v>21</v>
      </c>
      <c r="H2248" s="4" t="s">
        <v>1610</v>
      </c>
      <c r="I2248" s="4" t="str">
        <f t="shared" si="146"/>
        <v>k</v>
      </c>
      <c r="J2248" s="4">
        <v>21.59</v>
      </c>
      <c r="K2248" s="4" t="s">
        <v>3046</v>
      </c>
      <c r="L2248" s="4">
        <v>0</v>
      </c>
      <c r="M2248" s="4" t="s">
        <v>1742</v>
      </c>
      <c r="R2248" t="s">
        <v>2070</v>
      </c>
      <c r="T2248" t="s">
        <v>1296</v>
      </c>
    </row>
    <row r="2249" spans="1:20">
      <c r="A2249" t="s">
        <v>923</v>
      </c>
      <c r="B2249" t="s">
        <v>1291</v>
      </c>
      <c r="C2249" t="s">
        <v>20</v>
      </c>
      <c r="D2249" s="39" t="s">
        <v>2401</v>
      </c>
      <c r="E2249" s="11">
        <f t="shared" si="142"/>
        <v>3</v>
      </c>
      <c r="F2249" s="4">
        <f t="shared" si="143"/>
        <v>1992</v>
      </c>
      <c r="G2249" t="s">
        <v>21</v>
      </c>
      <c r="H2249" s="4" t="s">
        <v>149</v>
      </c>
      <c r="I2249" s="4" t="str">
        <f t="shared" si="146"/>
        <v>k</v>
      </c>
      <c r="J2249" s="4">
        <v>19.37</v>
      </c>
      <c r="K2249" s="4" t="s">
        <v>4959</v>
      </c>
      <c r="L2249" s="4">
        <v>0</v>
      </c>
      <c r="M2249" s="4" t="s">
        <v>4960</v>
      </c>
      <c r="N2249" s="11" t="s">
        <v>4961</v>
      </c>
      <c r="R2249" t="s">
        <v>4962</v>
      </c>
      <c r="T2249" t="s">
        <v>1296</v>
      </c>
    </row>
    <row r="2250" spans="1:20">
      <c r="A2250" t="s">
        <v>923</v>
      </c>
      <c r="B2250" t="s">
        <v>1291</v>
      </c>
      <c r="C2250" t="s">
        <v>74</v>
      </c>
      <c r="D2250" s="39" t="s">
        <v>1620</v>
      </c>
      <c r="E2250" s="11">
        <f t="shared" si="142"/>
        <v>3</v>
      </c>
      <c r="F2250" s="4">
        <f t="shared" si="143"/>
        <v>1994</v>
      </c>
      <c r="G2250" t="s">
        <v>21</v>
      </c>
      <c r="H2250" s="4" t="s">
        <v>1610</v>
      </c>
      <c r="I2250" s="4" t="str">
        <f t="shared" si="146"/>
        <v>k</v>
      </c>
      <c r="J2250" s="4">
        <v>23.4</v>
      </c>
      <c r="K2250" s="4" t="s">
        <v>929</v>
      </c>
      <c r="L2250" s="4">
        <v>0</v>
      </c>
      <c r="M2250" s="4" t="s">
        <v>2041</v>
      </c>
      <c r="N2250" s="11" t="s">
        <v>4961</v>
      </c>
      <c r="T2250" t="s">
        <v>1296</v>
      </c>
    </row>
    <row r="2251" spans="1:20">
      <c r="A2251" t="s">
        <v>923</v>
      </c>
      <c r="B2251" t="s">
        <v>1291</v>
      </c>
      <c r="C2251" t="s">
        <v>74</v>
      </c>
      <c r="D2251" s="39" t="s">
        <v>1524</v>
      </c>
      <c r="E2251" s="11">
        <f t="shared" si="142"/>
        <v>3</v>
      </c>
      <c r="F2251" s="4">
        <f t="shared" si="143"/>
        <v>1995</v>
      </c>
      <c r="G2251" t="s">
        <v>21</v>
      </c>
      <c r="H2251" s="4" t="s">
        <v>1635</v>
      </c>
      <c r="I2251" s="4" t="str">
        <f t="shared" si="146"/>
        <v>k</v>
      </c>
      <c r="J2251" s="4">
        <v>23.5</v>
      </c>
      <c r="K2251" s="4" t="s">
        <v>186</v>
      </c>
      <c r="L2251" s="4">
        <v>0</v>
      </c>
      <c r="M2251" s="4" t="s">
        <v>2441</v>
      </c>
      <c r="N2251" s="11" t="s">
        <v>4961</v>
      </c>
      <c r="R2251" t="s">
        <v>4963</v>
      </c>
      <c r="T2251" t="s">
        <v>1296</v>
      </c>
    </row>
    <row r="2252" spans="1:20">
      <c r="A2252" t="s">
        <v>923</v>
      </c>
      <c r="B2252" t="s">
        <v>1291</v>
      </c>
      <c r="C2252" t="s">
        <v>74</v>
      </c>
      <c r="D2252" s="39" t="s">
        <v>1527</v>
      </c>
      <c r="E2252" s="11">
        <f t="shared" si="142"/>
        <v>3</v>
      </c>
      <c r="F2252" s="4">
        <f t="shared" si="143"/>
        <v>1998</v>
      </c>
      <c r="G2252" t="s">
        <v>21</v>
      </c>
      <c r="H2252" s="4" t="s">
        <v>1376</v>
      </c>
      <c r="I2252" s="4" t="str">
        <f t="shared" si="146"/>
        <v>k</v>
      </c>
      <c r="J2252" s="4">
        <v>26.2</v>
      </c>
      <c r="K2252" s="4" t="s">
        <v>264</v>
      </c>
      <c r="L2252" s="4">
        <v>0</v>
      </c>
      <c r="M2252" s="4" t="s">
        <v>1739</v>
      </c>
      <c r="N2252" s="11" t="s">
        <v>4961</v>
      </c>
      <c r="R2252" t="s">
        <v>4964</v>
      </c>
      <c r="T2252" t="s">
        <v>1296</v>
      </c>
    </row>
    <row r="2253" spans="1:20">
      <c r="A2253" t="s">
        <v>923</v>
      </c>
      <c r="B2253" t="s">
        <v>1291</v>
      </c>
      <c r="C2253" t="s">
        <v>74</v>
      </c>
      <c r="D2253" s="39" t="s">
        <v>1647</v>
      </c>
      <c r="E2253" s="11">
        <f t="shared" si="142"/>
        <v>3</v>
      </c>
      <c r="F2253" s="4">
        <f t="shared" si="143"/>
        <v>2000</v>
      </c>
      <c r="G2253" t="s">
        <v>21</v>
      </c>
      <c r="H2253" s="4" t="s">
        <v>137</v>
      </c>
      <c r="I2253" s="4" t="str">
        <f t="shared" si="146"/>
        <v>k</v>
      </c>
      <c r="J2253" s="4">
        <v>27.5</v>
      </c>
      <c r="K2253" s="4" t="s">
        <v>497</v>
      </c>
      <c r="L2253" s="4">
        <v>0</v>
      </c>
      <c r="M2253" s="4" t="s">
        <v>4466</v>
      </c>
      <c r="N2253" s="11" t="s">
        <v>4961</v>
      </c>
      <c r="R2253" t="s">
        <v>439</v>
      </c>
      <c r="T2253" t="s">
        <v>1296</v>
      </c>
    </row>
    <row r="2254" spans="1:20">
      <c r="A2254" t="s">
        <v>923</v>
      </c>
      <c r="B2254" t="s">
        <v>1291</v>
      </c>
      <c r="C2254" t="s">
        <v>74</v>
      </c>
      <c r="D2254" s="39" t="s">
        <v>1302</v>
      </c>
      <c r="E2254" s="11">
        <f t="shared" si="142"/>
        <v>5</v>
      </c>
      <c r="F2254" s="4">
        <f t="shared" si="143"/>
        <v>2002</v>
      </c>
      <c r="G2254" t="s">
        <v>21</v>
      </c>
      <c r="H2254" s="4" t="s">
        <v>977</v>
      </c>
      <c r="I2254" s="4" t="str">
        <f t="shared" si="146"/>
        <v>k</v>
      </c>
      <c r="J2254" s="4">
        <v>28.5</v>
      </c>
      <c r="K2254" s="4" t="s">
        <v>614</v>
      </c>
      <c r="L2254" s="4">
        <v>0</v>
      </c>
      <c r="M2254" s="4" t="s">
        <v>2886</v>
      </c>
      <c r="N2254" s="11" t="s">
        <v>4961</v>
      </c>
      <c r="R2254" t="s">
        <v>4965</v>
      </c>
      <c r="T2254" t="s">
        <v>1296</v>
      </c>
    </row>
    <row r="2255" spans="1:20">
      <c r="A2255" t="s">
        <v>923</v>
      </c>
      <c r="B2255" t="s">
        <v>1291</v>
      </c>
      <c r="C2255" t="s">
        <v>74</v>
      </c>
      <c r="D2255" s="39" t="s">
        <v>2040</v>
      </c>
      <c r="E2255" s="11">
        <f t="shared" si="142"/>
        <v>5</v>
      </c>
      <c r="F2255" s="4">
        <f t="shared" si="143"/>
        <v>2003</v>
      </c>
      <c r="G2255" t="s">
        <v>21</v>
      </c>
      <c r="H2255" s="4" t="s">
        <v>893</v>
      </c>
      <c r="I2255" s="4" t="str">
        <f t="shared" si="146"/>
        <v>k</v>
      </c>
      <c r="J2255" s="4">
        <v>29.1</v>
      </c>
      <c r="K2255" s="4" t="s">
        <v>350</v>
      </c>
      <c r="L2255" s="4">
        <v>0</v>
      </c>
      <c r="M2255" s="4" t="s">
        <v>4966</v>
      </c>
      <c r="N2255" s="11" t="s">
        <v>4961</v>
      </c>
      <c r="R2255" t="s">
        <v>4967</v>
      </c>
      <c r="T2255" t="s">
        <v>1296</v>
      </c>
    </row>
    <row r="2256" spans="1:20">
      <c r="A2256" t="s">
        <v>923</v>
      </c>
      <c r="B2256" t="s">
        <v>1291</v>
      </c>
      <c r="C2256" t="s">
        <v>74</v>
      </c>
      <c r="D2256" s="39" t="s">
        <v>1674</v>
      </c>
      <c r="E2256" s="11">
        <f t="shared" si="142"/>
        <v>5</v>
      </c>
      <c r="F2256" s="4">
        <f t="shared" si="143"/>
        <v>2004</v>
      </c>
      <c r="G2256" t="s">
        <v>21</v>
      </c>
      <c r="H2256" s="4" t="s">
        <v>1038</v>
      </c>
      <c r="I2256" s="4" t="str">
        <f t="shared" si="146"/>
        <v>k</v>
      </c>
      <c r="J2256" s="4">
        <v>29.5</v>
      </c>
      <c r="K2256" s="4" t="s">
        <v>958</v>
      </c>
      <c r="L2256" s="4">
        <v>0</v>
      </c>
      <c r="M2256" s="4" t="s">
        <v>1825</v>
      </c>
      <c r="N2256" s="11" t="s">
        <v>4961</v>
      </c>
      <c r="R2256" t="s">
        <v>4968</v>
      </c>
      <c r="T2256" t="s">
        <v>1296</v>
      </c>
    </row>
    <row r="2257" spans="1:20">
      <c r="A2257" t="s">
        <v>923</v>
      </c>
      <c r="B2257" t="s">
        <v>1291</v>
      </c>
      <c r="C2257" t="s">
        <v>74</v>
      </c>
      <c r="D2257" s="39" t="s">
        <v>2126</v>
      </c>
      <c r="E2257" s="11">
        <f t="shared" si="142"/>
        <v>5</v>
      </c>
      <c r="F2257" s="4">
        <f t="shared" si="143"/>
        <v>2008</v>
      </c>
      <c r="G2257" t="s">
        <v>21</v>
      </c>
      <c r="H2257" s="4" t="s">
        <v>772</v>
      </c>
      <c r="I2257" s="4" t="str">
        <f t="shared" si="146"/>
        <v>k</v>
      </c>
      <c r="J2257" s="4">
        <v>29.7</v>
      </c>
      <c r="K2257" s="4" t="s">
        <v>369</v>
      </c>
      <c r="L2257" s="4">
        <v>0</v>
      </c>
      <c r="M2257" s="4" t="s">
        <v>2323</v>
      </c>
      <c r="N2257" s="11" t="s">
        <v>4961</v>
      </c>
      <c r="R2257" t="s">
        <v>4969</v>
      </c>
      <c r="T2257" t="s">
        <v>1296</v>
      </c>
    </row>
    <row r="2258" spans="1:20">
      <c r="A2258" t="s">
        <v>923</v>
      </c>
      <c r="B2258" t="s">
        <v>1291</v>
      </c>
      <c r="C2258" t="s">
        <v>74</v>
      </c>
      <c r="D2258" s="39" t="s">
        <v>1663</v>
      </c>
      <c r="E2258" s="11">
        <f t="shared" si="142"/>
        <v>5</v>
      </c>
      <c r="F2258" s="4">
        <f t="shared" si="143"/>
        <v>2009</v>
      </c>
      <c r="G2258" t="s">
        <v>21</v>
      </c>
      <c r="H2258" s="4" t="s">
        <v>600</v>
      </c>
      <c r="I2258" s="4" t="str">
        <f t="shared" si="146"/>
        <v>k</v>
      </c>
      <c r="J2258" s="4">
        <v>30.3</v>
      </c>
      <c r="K2258" s="4" t="s">
        <v>479</v>
      </c>
      <c r="L2258" s="4">
        <v>0</v>
      </c>
      <c r="M2258" s="4" t="s">
        <v>2889</v>
      </c>
      <c r="N2258" s="11" t="s">
        <v>4961</v>
      </c>
      <c r="R2258" t="s">
        <v>1662</v>
      </c>
      <c r="T2258" t="s">
        <v>1296</v>
      </c>
    </row>
    <row r="2259" spans="1:20">
      <c r="A2259" t="s">
        <v>923</v>
      </c>
      <c r="B2259" t="s">
        <v>1291</v>
      </c>
      <c r="C2259" t="s">
        <v>74</v>
      </c>
      <c r="D2259" s="39" t="s">
        <v>3473</v>
      </c>
      <c r="E2259" s="11">
        <f t="shared" ref="E2259:E2322" si="147">MONTH(D2259)</f>
        <v>5</v>
      </c>
      <c r="F2259" s="4">
        <f t="shared" ref="F2259:F2322" si="148">YEAR(D2259)</f>
        <v>2013</v>
      </c>
      <c r="G2259" t="s">
        <v>21</v>
      </c>
      <c r="H2259" s="4" t="s">
        <v>293</v>
      </c>
      <c r="I2259" s="4" t="str">
        <f t="shared" si="146"/>
        <v>k</v>
      </c>
      <c r="J2259" s="4">
        <v>30.9</v>
      </c>
      <c r="K2259" s="4" t="s">
        <v>58</v>
      </c>
      <c r="L2259" s="4">
        <v>0</v>
      </c>
      <c r="M2259" s="4" t="s">
        <v>4970</v>
      </c>
      <c r="N2259" s="11" t="s">
        <v>4961</v>
      </c>
      <c r="R2259" t="s">
        <v>3476</v>
      </c>
      <c r="T2259" t="s">
        <v>1296</v>
      </c>
    </row>
    <row r="2260" spans="1:20">
      <c r="A2260" t="s">
        <v>923</v>
      </c>
      <c r="B2260" t="s">
        <v>1291</v>
      </c>
      <c r="C2260" t="s">
        <v>74</v>
      </c>
      <c r="D2260" s="39" t="s">
        <v>1435</v>
      </c>
      <c r="E2260" s="11">
        <f t="shared" si="147"/>
        <v>5</v>
      </c>
      <c r="F2260" s="4">
        <f t="shared" si="148"/>
        <v>2015</v>
      </c>
      <c r="G2260" t="s">
        <v>21</v>
      </c>
      <c r="H2260" s="4" t="s">
        <v>172</v>
      </c>
      <c r="I2260" s="4" t="str">
        <f t="shared" si="146"/>
        <v>k</v>
      </c>
      <c r="J2260" s="4">
        <v>30.2</v>
      </c>
      <c r="K2260" s="4">
        <v>35</v>
      </c>
      <c r="L2260" s="4">
        <v>0</v>
      </c>
      <c r="M2260" s="4" t="s">
        <v>2256</v>
      </c>
      <c r="N2260" s="11" t="s">
        <v>4961</v>
      </c>
      <c r="R2260" t="s">
        <v>4971</v>
      </c>
      <c r="T2260" t="s">
        <v>1296</v>
      </c>
    </row>
    <row r="2261" spans="1:20">
      <c r="A2261" t="s">
        <v>923</v>
      </c>
      <c r="B2261" t="s">
        <v>1291</v>
      </c>
      <c r="C2261" t="s">
        <v>74</v>
      </c>
      <c r="D2261" s="39" t="s">
        <v>1104</v>
      </c>
      <c r="E2261" s="11">
        <f t="shared" si="147"/>
        <v>5</v>
      </c>
      <c r="F2261" s="4">
        <f t="shared" si="148"/>
        <v>2017</v>
      </c>
      <c r="G2261" t="s">
        <v>21</v>
      </c>
      <c r="H2261" s="4" t="s">
        <v>358</v>
      </c>
      <c r="I2261" s="4" t="str">
        <f t="shared" si="146"/>
        <v>k</v>
      </c>
      <c r="J2261" s="4">
        <v>29.9</v>
      </c>
      <c r="K2261" s="4" t="s">
        <v>154</v>
      </c>
      <c r="L2261" s="4">
        <v>0</v>
      </c>
      <c r="M2261" s="4" t="s">
        <v>1932</v>
      </c>
      <c r="N2261" s="11" t="s">
        <v>4961</v>
      </c>
      <c r="Q2261" t="s">
        <v>4972</v>
      </c>
      <c r="R2261" t="s">
        <v>4973</v>
      </c>
      <c r="T2261" t="s">
        <v>1296</v>
      </c>
    </row>
    <row r="2262" spans="1:20">
      <c r="A2262" t="s">
        <v>4974</v>
      </c>
      <c r="B2262" t="s">
        <v>1291</v>
      </c>
      <c r="C2262" t="s">
        <v>20</v>
      </c>
      <c r="D2262" s="39" t="s">
        <v>1520</v>
      </c>
      <c r="E2262" s="11">
        <f t="shared" si="147"/>
        <v>3</v>
      </c>
      <c r="F2262" s="4">
        <f t="shared" si="148"/>
        <v>1993</v>
      </c>
      <c r="G2262" t="s">
        <v>103</v>
      </c>
      <c r="I2262" s="4" t="str">
        <f t="shared" si="146"/>
        <v/>
      </c>
      <c r="J2262" s="4">
        <v>27.4</v>
      </c>
      <c r="K2262" s="4" t="s">
        <v>584</v>
      </c>
      <c r="L2262" s="4">
        <v>0</v>
      </c>
      <c r="M2262" s="4" t="s">
        <v>4975</v>
      </c>
      <c r="N2262" s="11" t="s">
        <v>4976</v>
      </c>
      <c r="R2262" t="s">
        <v>4977</v>
      </c>
      <c r="T2262" t="s">
        <v>1296</v>
      </c>
    </row>
    <row r="2263" spans="1:20">
      <c r="A2263" t="s">
        <v>4978</v>
      </c>
      <c r="B2263" t="s">
        <v>1291</v>
      </c>
      <c r="C2263" t="s">
        <v>20</v>
      </c>
      <c r="D2263" s="39" t="s">
        <v>1527</v>
      </c>
      <c r="E2263" s="11">
        <f t="shared" si="147"/>
        <v>3</v>
      </c>
      <c r="F2263" s="4">
        <f t="shared" si="148"/>
        <v>1998</v>
      </c>
      <c r="G2263" t="s">
        <v>25</v>
      </c>
      <c r="H2263" s="4">
        <v>9.5</v>
      </c>
      <c r="I2263" s="4" t="s">
        <v>35</v>
      </c>
      <c r="J2263" s="4">
        <v>26</v>
      </c>
      <c r="K2263" s="4" t="s">
        <v>898</v>
      </c>
      <c r="L2263" s="4">
        <v>0</v>
      </c>
      <c r="M2263" s="4" t="s">
        <v>2080</v>
      </c>
      <c r="N2263" s="11" t="s">
        <v>4979</v>
      </c>
      <c r="R2263" t="s">
        <v>4980</v>
      </c>
      <c r="T2263" t="s">
        <v>1296</v>
      </c>
    </row>
    <row r="2264" spans="1:20">
      <c r="A2264" t="s">
        <v>4978</v>
      </c>
      <c r="B2264" t="s">
        <v>1291</v>
      </c>
      <c r="C2264" t="s">
        <v>74</v>
      </c>
      <c r="D2264" s="39" t="s">
        <v>1647</v>
      </c>
      <c r="E2264" s="11">
        <f t="shared" si="147"/>
        <v>3</v>
      </c>
      <c r="F2264" s="4">
        <f t="shared" si="148"/>
        <v>2000</v>
      </c>
      <c r="G2264" t="s">
        <v>25</v>
      </c>
      <c r="H2264" s="4">
        <v>11.5</v>
      </c>
      <c r="I2264" s="4" t="s">
        <v>35</v>
      </c>
      <c r="J2264" s="4">
        <v>31</v>
      </c>
      <c r="K2264" s="4" t="s">
        <v>209</v>
      </c>
      <c r="L2264" s="4">
        <v>0</v>
      </c>
      <c r="M2264" s="4" t="s">
        <v>2218</v>
      </c>
      <c r="N2264" s="11" t="s">
        <v>4979</v>
      </c>
      <c r="R2264" t="s">
        <v>439</v>
      </c>
      <c r="T2264" t="s">
        <v>1296</v>
      </c>
    </row>
    <row r="2265" spans="1:20">
      <c r="A2265" t="s">
        <v>4978</v>
      </c>
      <c r="B2265" t="s">
        <v>1291</v>
      </c>
      <c r="C2265" t="s">
        <v>74</v>
      </c>
      <c r="D2265" s="39" t="s">
        <v>1418</v>
      </c>
      <c r="E2265" s="11">
        <f t="shared" si="147"/>
        <v>5</v>
      </c>
      <c r="F2265" s="4">
        <f t="shared" si="148"/>
        <v>2001</v>
      </c>
      <c r="G2265" t="s">
        <v>25</v>
      </c>
      <c r="H2265" s="4">
        <v>12.7</v>
      </c>
      <c r="I2265" s="4" t="s">
        <v>35</v>
      </c>
      <c r="J2265" s="4">
        <v>35.5</v>
      </c>
      <c r="K2265" s="4" t="s">
        <v>332</v>
      </c>
      <c r="L2265" s="4">
        <v>0</v>
      </c>
      <c r="M2265" s="4" t="s">
        <v>4981</v>
      </c>
      <c r="N2265" s="11" t="s">
        <v>4979</v>
      </c>
      <c r="R2265" t="s">
        <v>2569</v>
      </c>
      <c r="T2265" t="s">
        <v>1296</v>
      </c>
    </row>
    <row r="2266" spans="1:20">
      <c r="A2266" t="s">
        <v>4978</v>
      </c>
      <c r="B2266" t="s">
        <v>1291</v>
      </c>
      <c r="C2266" t="s">
        <v>74</v>
      </c>
      <c r="D2266" s="39" t="s">
        <v>1302</v>
      </c>
      <c r="E2266" s="11">
        <f t="shared" si="147"/>
        <v>5</v>
      </c>
      <c r="F2266" s="4">
        <f t="shared" si="148"/>
        <v>2002</v>
      </c>
      <c r="G2266" t="s">
        <v>25</v>
      </c>
      <c r="H2266" s="4">
        <v>13.7</v>
      </c>
      <c r="I2266" s="4" t="s">
        <v>35</v>
      </c>
      <c r="J2266" s="4">
        <v>38.5</v>
      </c>
      <c r="K2266" s="4" t="s">
        <v>300</v>
      </c>
      <c r="L2266" s="4">
        <v>0</v>
      </c>
      <c r="M2266" s="4" t="s">
        <v>4982</v>
      </c>
      <c r="N2266" s="11" t="s">
        <v>4979</v>
      </c>
      <c r="R2266" t="s">
        <v>2031</v>
      </c>
      <c r="T2266" t="s">
        <v>1296</v>
      </c>
    </row>
    <row r="2267" spans="1:20">
      <c r="A2267" t="s">
        <v>4983</v>
      </c>
      <c r="B2267" t="s">
        <v>1291</v>
      </c>
      <c r="C2267" t="s">
        <v>20</v>
      </c>
      <c r="D2267" s="39" t="s">
        <v>1654</v>
      </c>
      <c r="E2267" s="11">
        <f t="shared" si="147"/>
        <v>6</v>
      </c>
      <c r="F2267" s="4">
        <f t="shared" si="148"/>
        <v>2002</v>
      </c>
      <c r="G2267" t="s">
        <v>21</v>
      </c>
      <c r="H2267" s="4">
        <v>10.8</v>
      </c>
      <c r="I2267" s="4" t="str">
        <f>IF(ISBLANK(H2267), "", "k")</f>
        <v>k</v>
      </c>
      <c r="J2267" s="4">
        <v>25.5</v>
      </c>
      <c r="K2267" s="4" t="s">
        <v>715</v>
      </c>
      <c r="L2267" s="4">
        <v>0</v>
      </c>
      <c r="M2267" s="4" t="s">
        <v>1465</v>
      </c>
      <c r="R2267" t="s">
        <v>4984</v>
      </c>
      <c r="T2267" t="s">
        <v>1296</v>
      </c>
    </row>
    <row r="2268" spans="1:20">
      <c r="A2268" t="s">
        <v>4985</v>
      </c>
      <c r="B2268" t="s">
        <v>1291</v>
      </c>
      <c r="C2268" t="s">
        <v>20</v>
      </c>
      <c r="D2268" s="39" t="s">
        <v>1402</v>
      </c>
      <c r="E2268" s="11">
        <f t="shared" si="147"/>
        <v>5</v>
      </c>
      <c r="F2268" s="4">
        <f t="shared" si="148"/>
        <v>2015</v>
      </c>
      <c r="G2268" t="s">
        <v>25</v>
      </c>
      <c r="I2268" s="4" t="str">
        <f>IF(ISBLANK(H2268), "", "k")</f>
        <v/>
      </c>
      <c r="J2268" s="4">
        <v>21.9</v>
      </c>
      <c r="K2268" s="4" t="s">
        <v>1181</v>
      </c>
      <c r="L2268" s="4">
        <v>0</v>
      </c>
      <c r="M2268" s="4" t="s">
        <v>2647</v>
      </c>
      <c r="N2268" s="11" t="s">
        <v>4986</v>
      </c>
      <c r="R2268" t="s">
        <v>4987</v>
      </c>
      <c r="T2268" t="s">
        <v>1296</v>
      </c>
    </row>
    <row r="2269" spans="1:20">
      <c r="A2269" t="s">
        <v>4985</v>
      </c>
      <c r="B2269" t="s">
        <v>1291</v>
      </c>
      <c r="C2269" t="s">
        <v>74</v>
      </c>
      <c r="D2269" s="39" t="s">
        <v>1349</v>
      </c>
      <c r="E2269" s="11">
        <f t="shared" si="147"/>
        <v>5</v>
      </c>
      <c r="F2269" s="4">
        <f t="shared" si="148"/>
        <v>2016</v>
      </c>
      <c r="G2269" t="s">
        <v>25</v>
      </c>
      <c r="I2269" s="4" t="str">
        <f>IF(ISBLANK(H2269), "", "k")</f>
        <v/>
      </c>
      <c r="J2269" s="4">
        <v>24.1</v>
      </c>
      <c r="K2269" s="4" t="s">
        <v>614</v>
      </c>
      <c r="L2269" s="4">
        <v>0</v>
      </c>
      <c r="M2269" s="4" t="s">
        <v>2441</v>
      </c>
      <c r="N2269" s="11" t="s">
        <v>4986</v>
      </c>
      <c r="R2269" t="s">
        <v>4988</v>
      </c>
      <c r="T2269" t="s">
        <v>1296</v>
      </c>
    </row>
    <row r="2270" spans="1:20">
      <c r="A2270" t="s">
        <v>4985</v>
      </c>
      <c r="B2270" s="4" t="s">
        <v>1291</v>
      </c>
      <c r="C2270" s="4" t="s">
        <v>74</v>
      </c>
      <c r="D2270" s="39" t="s">
        <v>1553</v>
      </c>
      <c r="E2270" s="11">
        <f t="shared" si="147"/>
        <v>4</v>
      </c>
      <c r="F2270" s="4">
        <f t="shared" si="148"/>
        <v>2026</v>
      </c>
      <c r="G2270" s="4" t="s">
        <v>25</v>
      </c>
      <c r="I2270" s="4" t="str">
        <f>IF(ISBLANK(H2270), "", "k")</f>
        <v/>
      </c>
      <c r="J2270" s="4">
        <v>41.1</v>
      </c>
      <c r="K2270" s="4">
        <v>49.6</v>
      </c>
      <c r="L2270" s="4">
        <v>0</v>
      </c>
      <c r="M2270" s="4">
        <v>3130</v>
      </c>
      <c r="N2270" s="11" t="s">
        <v>4986</v>
      </c>
      <c r="R2270" s="4" t="s">
        <v>1471</v>
      </c>
    </row>
    <row r="2271" spans="1:20">
      <c r="A2271" t="s">
        <v>4989</v>
      </c>
      <c r="B2271" t="s">
        <v>1291</v>
      </c>
      <c r="C2271" t="s">
        <v>20</v>
      </c>
      <c r="D2271" s="39" t="s">
        <v>1320</v>
      </c>
      <c r="E2271" s="11">
        <f t="shared" si="147"/>
        <v>3</v>
      </c>
      <c r="F2271" s="4">
        <f t="shared" si="148"/>
        <v>1996</v>
      </c>
      <c r="G2271" t="s">
        <v>21</v>
      </c>
      <c r="H2271" s="4">
        <v>12.5</v>
      </c>
      <c r="I2271" s="4" t="s">
        <v>35</v>
      </c>
      <c r="J2271" s="4">
        <v>26.1</v>
      </c>
      <c r="K2271" s="4" t="s">
        <v>919</v>
      </c>
      <c r="L2271" s="4">
        <v>0</v>
      </c>
      <c r="M2271" s="4" t="s">
        <v>1321</v>
      </c>
      <c r="R2271" t="s">
        <v>1711</v>
      </c>
      <c r="T2271" t="s">
        <v>1296</v>
      </c>
    </row>
    <row r="2272" spans="1:20">
      <c r="A2272" t="s">
        <v>4989</v>
      </c>
      <c r="B2272" t="s">
        <v>1291</v>
      </c>
      <c r="C2272" t="s">
        <v>74</v>
      </c>
      <c r="D2272" s="39" t="s">
        <v>2019</v>
      </c>
      <c r="E2272" s="11">
        <f t="shared" si="147"/>
        <v>6</v>
      </c>
      <c r="F2272" s="4">
        <f t="shared" si="148"/>
        <v>2002</v>
      </c>
      <c r="G2272" t="s">
        <v>21</v>
      </c>
      <c r="H2272" s="4">
        <v>18.8</v>
      </c>
      <c r="I2272" s="4" t="s">
        <v>35</v>
      </c>
      <c r="J2272" s="4">
        <v>26.8</v>
      </c>
      <c r="K2272" s="4" t="s">
        <v>58</v>
      </c>
      <c r="L2272" s="4">
        <v>0</v>
      </c>
      <c r="M2272" s="4" t="s">
        <v>1419</v>
      </c>
      <c r="R2272" t="s">
        <v>4990</v>
      </c>
      <c r="T2272" t="s">
        <v>1296</v>
      </c>
    </row>
    <row r="2273" spans="1:20">
      <c r="A2273" t="s">
        <v>4989</v>
      </c>
      <c r="B2273" t="s">
        <v>1291</v>
      </c>
      <c r="C2273" t="s">
        <v>74</v>
      </c>
      <c r="D2273" s="39" t="s">
        <v>1674</v>
      </c>
      <c r="E2273" s="11">
        <f t="shared" si="147"/>
        <v>5</v>
      </c>
      <c r="F2273" s="4">
        <f t="shared" si="148"/>
        <v>2004</v>
      </c>
      <c r="G2273" t="s">
        <v>21</v>
      </c>
      <c r="H2273" s="4">
        <v>20.7</v>
      </c>
      <c r="I2273" s="4" t="s">
        <v>35</v>
      </c>
      <c r="J2273" s="4">
        <v>27.4</v>
      </c>
      <c r="K2273" s="4" t="s">
        <v>350</v>
      </c>
      <c r="L2273" s="4">
        <v>0</v>
      </c>
      <c r="M2273" s="4" t="s">
        <v>2156</v>
      </c>
      <c r="R2273" t="s">
        <v>4991</v>
      </c>
      <c r="T2273" t="s">
        <v>1296</v>
      </c>
    </row>
    <row r="2274" spans="1:20">
      <c r="A2274" t="s">
        <v>4992</v>
      </c>
      <c r="B2274" t="s">
        <v>1291</v>
      </c>
      <c r="C2274" t="s">
        <v>20</v>
      </c>
      <c r="D2274" s="39" t="s">
        <v>1527</v>
      </c>
      <c r="E2274" s="11">
        <f t="shared" si="147"/>
        <v>3</v>
      </c>
      <c r="F2274" s="4">
        <f t="shared" si="148"/>
        <v>1998</v>
      </c>
      <c r="G2274" t="s">
        <v>25</v>
      </c>
      <c r="H2274" s="4">
        <v>14.5</v>
      </c>
      <c r="I2274" s="4" t="s">
        <v>35</v>
      </c>
      <c r="J2274" s="4">
        <v>32.5</v>
      </c>
      <c r="K2274" s="4" t="s">
        <v>338</v>
      </c>
      <c r="L2274" s="4">
        <v>0</v>
      </c>
      <c r="M2274" s="4" t="s">
        <v>2337</v>
      </c>
      <c r="N2274" s="11" t="s">
        <v>4993</v>
      </c>
      <c r="R2274" t="s">
        <v>2225</v>
      </c>
      <c r="T2274" t="s">
        <v>1296</v>
      </c>
    </row>
    <row r="2275" spans="1:20">
      <c r="A2275" t="s">
        <v>4992</v>
      </c>
      <c r="B2275" t="s">
        <v>1291</v>
      </c>
      <c r="C2275" t="s">
        <v>74</v>
      </c>
      <c r="D2275" s="39" t="s">
        <v>1746</v>
      </c>
      <c r="E2275" s="11">
        <f t="shared" si="147"/>
        <v>5</v>
      </c>
      <c r="F2275" s="4">
        <f t="shared" si="148"/>
        <v>2001</v>
      </c>
      <c r="G2275" t="s">
        <v>25</v>
      </c>
      <c r="H2275" s="4">
        <v>17.5</v>
      </c>
      <c r="I2275" s="4" t="s">
        <v>35</v>
      </c>
      <c r="J2275" s="4">
        <v>40.700000000000003</v>
      </c>
      <c r="K2275" s="4" t="s">
        <v>404</v>
      </c>
      <c r="L2275" s="4">
        <v>0</v>
      </c>
      <c r="M2275" s="4" t="s">
        <v>4994</v>
      </c>
      <c r="N2275" s="11" t="s">
        <v>4993</v>
      </c>
      <c r="R2275" t="s">
        <v>4995</v>
      </c>
      <c r="T2275" t="s">
        <v>1296</v>
      </c>
    </row>
    <row r="2276" spans="1:20">
      <c r="A2276" t="s">
        <v>4996</v>
      </c>
      <c r="B2276" t="s">
        <v>1291</v>
      </c>
      <c r="C2276" t="s">
        <v>20</v>
      </c>
      <c r="D2276" s="39" t="s">
        <v>1349</v>
      </c>
      <c r="E2276" s="11">
        <f t="shared" si="147"/>
        <v>5</v>
      </c>
      <c r="F2276" s="4">
        <f t="shared" si="148"/>
        <v>2016</v>
      </c>
      <c r="G2276" t="s">
        <v>25</v>
      </c>
      <c r="H2276" s="4" t="s">
        <v>1452</v>
      </c>
      <c r="I2276" s="4" t="str">
        <f t="shared" ref="I2276:I2285" si="149">IF(ISBLANK(H2276), "", "k")</f>
        <v>k</v>
      </c>
      <c r="J2276" s="4">
        <v>16.100000000000001</v>
      </c>
      <c r="K2276" s="4" t="s">
        <v>739</v>
      </c>
      <c r="L2276" s="4">
        <v>0</v>
      </c>
      <c r="M2276" s="4" t="s">
        <v>4997</v>
      </c>
      <c r="N2276" s="11" t="s">
        <v>4998</v>
      </c>
      <c r="R2276" t="s">
        <v>4999</v>
      </c>
      <c r="T2276" t="s">
        <v>1296</v>
      </c>
    </row>
    <row r="2277" spans="1:20">
      <c r="A2277" t="s">
        <v>4996</v>
      </c>
      <c r="B2277" t="s">
        <v>1291</v>
      </c>
      <c r="C2277" t="s">
        <v>74</v>
      </c>
      <c r="D2277" s="39" t="s">
        <v>1455</v>
      </c>
      <c r="E2277" s="11">
        <f t="shared" si="147"/>
        <v>5</v>
      </c>
      <c r="F2277" s="4">
        <f t="shared" si="148"/>
        <v>2017</v>
      </c>
      <c r="G2277" t="s">
        <v>25</v>
      </c>
      <c r="H2277" s="4" t="s">
        <v>1456</v>
      </c>
      <c r="I2277" s="4" t="str">
        <f t="shared" si="149"/>
        <v>k</v>
      </c>
      <c r="J2277" s="4">
        <v>18</v>
      </c>
      <c r="K2277" s="4" t="s">
        <v>285</v>
      </c>
      <c r="L2277" s="4">
        <v>0</v>
      </c>
      <c r="M2277" s="4" t="s">
        <v>4714</v>
      </c>
      <c r="N2277" s="11" t="s">
        <v>4998</v>
      </c>
      <c r="R2277" t="s">
        <v>4738</v>
      </c>
      <c r="T2277" t="s">
        <v>1296</v>
      </c>
    </row>
    <row r="2278" spans="1:20">
      <c r="A2278" t="s">
        <v>4996</v>
      </c>
      <c r="B2278" t="s">
        <v>1291</v>
      </c>
      <c r="C2278" t="s">
        <v>74</v>
      </c>
      <c r="D2278" s="39" t="s">
        <v>1574</v>
      </c>
      <c r="E2278" s="11">
        <f t="shared" si="147"/>
        <v>6</v>
      </c>
      <c r="F2278" s="4">
        <f t="shared" si="148"/>
        <v>2018</v>
      </c>
      <c r="G2278" t="s">
        <v>25</v>
      </c>
      <c r="H2278" s="4" t="s">
        <v>654</v>
      </c>
      <c r="I2278" s="4" t="str">
        <f t="shared" si="149"/>
        <v>k</v>
      </c>
      <c r="J2278" s="4">
        <v>20.100000000000001</v>
      </c>
      <c r="K2278" s="4" t="s">
        <v>88</v>
      </c>
      <c r="L2278" s="4">
        <v>0</v>
      </c>
      <c r="M2278" s="4" t="s">
        <v>2049</v>
      </c>
      <c r="N2278" s="11" t="s">
        <v>4998</v>
      </c>
      <c r="Q2278" t="s">
        <v>5000</v>
      </c>
      <c r="R2278" t="s">
        <v>5001</v>
      </c>
      <c r="T2278" t="s">
        <v>1296</v>
      </c>
    </row>
    <row r="2279" spans="1:20">
      <c r="A2279" t="s">
        <v>4996</v>
      </c>
      <c r="B2279" t="s">
        <v>1291</v>
      </c>
      <c r="C2279" t="s">
        <v>74</v>
      </c>
      <c r="D2279" s="39" t="s">
        <v>1459</v>
      </c>
      <c r="E2279" s="11">
        <f t="shared" si="147"/>
        <v>9</v>
      </c>
      <c r="F2279" s="4">
        <f t="shared" si="148"/>
        <v>2018</v>
      </c>
      <c r="G2279" t="s">
        <v>25</v>
      </c>
      <c r="H2279" s="4" t="s">
        <v>1460</v>
      </c>
      <c r="I2279" s="4" t="str">
        <f t="shared" si="149"/>
        <v>k</v>
      </c>
      <c r="J2279" s="4">
        <v>22</v>
      </c>
      <c r="K2279" s="4" t="s">
        <v>836</v>
      </c>
      <c r="L2279" s="4">
        <v>0</v>
      </c>
      <c r="M2279" s="4" t="s">
        <v>1618</v>
      </c>
      <c r="N2279" s="11" t="s">
        <v>4998</v>
      </c>
      <c r="R2279" t="s">
        <v>5002</v>
      </c>
      <c r="T2279" t="s">
        <v>1296</v>
      </c>
    </row>
    <row r="2280" spans="1:20">
      <c r="A2280" t="s">
        <v>4996</v>
      </c>
      <c r="B2280" t="s">
        <v>1291</v>
      </c>
      <c r="C2280" t="s">
        <v>74</v>
      </c>
      <c r="D2280" s="39" t="s">
        <v>1412</v>
      </c>
      <c r="E2280" s="11">
        <f t="shared" si="147"/>
        <v>5</v>
      </c>
      <c r="F2280" s="4">
        <f t="shared" si="148"/>
        <v>2019</v>
      </c>
      <c r="G2280" t="s">
        <v>25</v>
      </c>
      <c r="H2280" s="4" t="s">
        <v>482</v>
      </c>
      <c r="I2280" s="4" t="str">
        <f t="shared" si="149"/>
        <v>k</v>
      </c>
      <c r="J2280" s="4">
        <v>22.7</v>
      </c>
      <c r="K2280" s="4" t="s">
        <v>1861</v>
      </c>
      <c r="L2280" s="4">
        <v>0</v>
      </c>
      <c r="M2280" s="4" t="s">
        <v>2384</v>
      </c>
      <c r="N2280" s="11" t="s">
        <v>4998</v>
      </c>
      <c r="R2280" t="s">
        <v>1414</v>
      </c>
      <c r="T2280" t="s">
        <v>1296</v>
      </c>
    </row>
    <row r="2281" spans="1:20">
      <c r="A2281" t="s">
        <v>4996</v>
      </c>
      <c r="B2281" t="s">
        <v>1291</v>
      </c>
      <c r="C2281" t="s">
        <v>74</v>
      </c>
      <c r="D2281" s="39" t="s">
        <v>1440</v>
      </c>
      <c r="E2281" s="11">
        <f t="shared" si="147"/>
        <v>5</v>
      </c>
      <c r="F2281" s="4">
        <f t="shared" si="148"/>
        <v>2024</v>
      </c>
      <c r="G2281" t="s">
        <v>25</v>
      </c>
      <c r="H2281" s="4" t="s">
        <v>410</v>
      </c>
      <c r="I2281" s="4" t="str">
        <f t="shared" si="149"/>
        <v>k</v>
      </c>
      <c r="J2281" s="4">
        <v>30.5</v>
      </c>
      <c r="K2281" s="4" t="s">
        <v>193</v>
      </c>
      <c r="L2281" s="4">
        <v>0</v>
      </c>
      <c r="M2281" s="4" t="s">
        <v>2607</v>
      </c>
      <c r="N2281" s="11" t="s">
        <v>4998</v>
      </c>
      <c r="R2281" t="s">
        <v>3447</v>
      </c>
    </row>
    <row r="2282" spans="1:20">
      <c r="A2282" t="s">
        <v>4996</v>
      </c>
      <c r="B2282" s="4" t="s">
        <v>1291</v>
      </c>
      <c r="C2282" s="4" t="s">
        <v>74</v>
      </c>
      <c r="D2282" s="39" t="s">
        <v>1553</v>
      </c>
      <c r="E2282" s="11">
        <f t="shared" si="147"/>
        <v>4</v>
      </c>
      <c r="F2282" s="4">
        <f t="shared" si="148"/>
        <v>2026</v>
      </c>
      <c r="G2282" s="4" t="s">
        <v>25</v>
      </c>
      <c r="H2282" s="4">
        <v>13.6</v>
      </c>
      <c r="I2282" s="4" t="str">
        <f t="shared" si="149"/>
        <v>k</v>
      </c>
      <c r="J2282" s="4">
        <v>31.5</v>
      </c>
      <c r="K2282" s="4">
        <v>39.5</v>
      </c>
      <c r="L2282" s="4">
        <v>0</v>
      </c>
      <c r="M2282" s="4">
        <v>1090</v>
      </c>
      <c r="N2282" s="11">
        <v>982000409784625</v>
      </c>
      <c r="R2282" s="4" t="s">
        <v>1471</v>
      </c>
    </row>
    <row r="2283" spans="1:20">
      <c r="A2283" t="s">
        <v>5003</v>
      </c>
      <c r="B2283" t="s">
        <v>1291</v>
      </c>
      <c r="C2283" t="s">
        <v>20</v>
      </c>
      <c r="D2283" s="39" t="s">
        <v>1992</v>
      </c>
      <c r="E2283" s="11">
        <f t="shared" si="147"/>
        <v>5</v>
      </c>
      <c r="F2283" s="4">
        <f t="shared" si="148"/>
        <v>2021</v>
      </c>
      <c r="G2283" t="s">
        <v>25</v>
      </c>
      <c r="I2283" s="4" t="str">
        <f t="shared" si="149"/>
        <v/>
      </c>
      <c r="J2283" s="4">
        <v>32.5</v>
      </c>
      <c r="K2283" s="4" t="s">
        <v>1061</v>
      </c>
      <c r="L2283" s="4">
        <v>0</v>
      </c>
      <c r="M2283" s="4" t="s">
        <v>1293</v>
      </c>
      <c r="N2283" s="11" t="s">
        <v>5004</v>
      </c>
      <c r="Q2283" t="s">
        <v>5005</v>
      </c>
      <c r="R2283" t="s">
        <v>5006</v>
      </c>
    </row>
    <row r="2284" spans="1:20">
      <c r="A2284" t="s">
        <v>5003</v>
      </c>
      <c r="B2284" t="s">
        <v>1291</v>
      </c>
      <c r="C2284" t="s">
        <v>74</v>
      </c>
      <c r="D2284" s="39" t="s">
        <v>1491</v>
      </c>
      <c r="E2284" s="11">
        <f t="shared" si="147"/>
        <v>4</v>
      </c>
      <c r="F2284" s="4">
        <f t="shared" si="148"/>
        <v>2024</v>
      </c>
      <c r="G2284" t="s">
        <v>25</v>
      </c>
      <c r="I2284" s="4" t="str">
        <f t="shared" si="149"/>
        <v/>
      </c>
      <c r="J2284" s="4">
        <v>37.200000000000003</v>
      </c>
      <c r="K2284" s="4">
        <v>41.4</v>
      </c>
      <c r="L2284" s="4">
        <v>1</v>
      </c>
      <c r="M2284" s="4" t="s">
        <v>1300</v>
      </c>
      <c r="N2284" s="11" t="s">
        <v>5004</v>
      </c>
      <c r="Q2284" t="s">
        <v>5007</v>
      </c>
      <c r="R2284" t="s">
        <v>5008</v>
      </c>
    </row>
    <row r="2285" spans="1:20">
      <c r="A2285" t="s">
        <v>5003</v>
      </c>
      <c r="B2285" s="4" t="s">
        <v>1291</v>
      </c>
      <c r="C2285" s="4" t="s">
        <v>74</v>
      </c>
      <c r="D2285" s="39" t="s">
        <v>1793</v>
      </c>
      <c r="E2285" s="11">
        <f t="shared" si="147"/>
        <v>4</v>
      </c>
      <c r="F2285" s="4">
        <f t="shared" si="148"/>
        <v>2026</v>
      </c>
      <c r="G2285" s="4" t="s">
        <v>25</v>
      </c>
      <c r="I2285" s="4" t="str">
        <f t="shared" si="149"/>
        <v/>
      </c>
      <c r="J2285" s="4">
        <v>39.799999999999997</v>
      </c>
      <c r="K2285" s="4">
        <v>43.3</v>
      </c>
      <c r="L2285" s="4">
        <v>0</v>
      </c>
      <c r="M2285" s="4">
        <v>2390</v>
      </c>
      <c r="R2285" s="4" t="s">
        <v>5009</v>
      </c>
    </row>
    <row r="2286" spans="1:20">
      <c r="A2286" t="s">
        <v>5010</v>
      </c>
      <c r="B2286" t="s">
        <v>1291</v>
      </c>
      <c r="C2286" t="s">
        <v>20</v>
      </c>
      <c r="D2286" s="39" t="s">
        <v>2106</v>
      </c>
      <c r="E2286" s="11">
        <f t="shared" si="147"/>
        <v>3</v>
      </c>
      <c r="F2286" s="4">
        <f t="shared" si="148"/>
        <v>1990</v>
      </c>
      <c r="G2286" t="s">
        <v>25</v>
      </c>
      <c r="H2286" s="4">
        <v>15.5</v>
      </c>
      <c r="I2286" s="4" t="s">
        <v>35</v>
      </c>
      <c r="J2286" s="4">
        <v>33.659999999999997</v>
      </c>
      <c r="K2286" s="4" t="s">
        <v>3541</v>
      </c>
      <c r="L2286" s="4">
        <v>0</v>
      </c>
      <c r="M2286" s="4" t="s">
        <v>5011</v>
      </c>
      <c r="R2286" t="s">
        <v>5012</v>
      </c>
      <c r="T2286" t="s">
        <v>1296</v>
      </c>
    </row>
    <row r="2287" spans="1:20">
      <c r="A2287" t="s">
        <v>5010</v>
      </c>
      <c r="B2287" t="s">
        <v>1291</v>
      </c>
      <c r="C2287" t="s">
        <v>74</v>
      </c>
      <c r="D2287" s="39" t="s">
        <v>1316</v>
      </c>
      <c r="E2287" s="11">
        <f t="shared" si="147"/>
        <v>3</v>
      </c>
      <c r="F2287" s="4">
        <f t="shared" si="148"/>
        <v>1995</v>
      </c>
      <c r="G2287" t="s">
        <v>25</v>
      </c>
      <c r="H2287" s="4">
        <v>20.5</v>
      </c>
      <c r="I2287" s="4" t="s">
        <v>35</v>
      </c>
      <c r="J2287" s="4">
        <v>36</v>
      </c>
      <c r="K2287" s="4" t="s">
        <v>888</v>
      </c>
      <c r="L2287" s="4">
        <v>0</v>
      </c>
      <c r="M2287" s="4" t="s">
        <v>5013</v>
      </c>
      <c r="T2287" t="s">
        <v>1296</v>
      </c>
    </row>
    <row r="2288" spans="1:20">
      <c r="A2288" t="s">
        <v>5014</v>
      </c>
      <c r="B2288" t="s">
        <v>1291</v>
      </c>
      <c r="C2288" t="s">
        <v>20</v>
      </c>
      <c r="D2288" s="39" t="s">
        <v>1418</v>
      </c>
      <c r="E2288" s="11">
        <f t="shared" si="147"/>
        <v>5</v>
      </c>
      <c r="F2288" s="4">
        <f t="shared" si="148"/>
        <v>2001</v>
      </c>
      <c r="G2288" t="s">
        <v>21</v>
      </c>
      <c r="H2288" s="4">
        <v>10.8</v>
      </c>
      <c r="I2288" s="4" t="str">
        <f t="shared" ref="I2288:I2310" si="150">IF(ISBLANK(H2288), "", "k")</f>
        <v>k</v>
      </c>
      <c r="J2288" s="4">
        <v>27.5</v>
      </c>
      <c r="K2288" s="4" t="s">
        <v>1879</v>
      </c>
      <c r="L2288" s="4">
        <v>0</v>
      </c>
      <c r="M2288" s="4" t="s">
        <v>2083</v>
      </c>
      <c r="N2288" s="11" t="s">
        <v>5015</v>
      </c>
      <c r="R2288" t="s">
        <v>5016</v>
      </c>
      <c r="T2288" t="s">
        <v>1296</v>
      </c>
    </row>
    <row r="2289" spans="1:20">
      <c r="A2289" t="s">
        <v>5014</v>
      </c>
      <c r="B2289" t="s">
        <v>1291</v>
      </c>
      <c r="C2289" t="s">
        <v>74</v>
      </c>
      <c r="D2289" s="39" t="s">
        <v>1302</v>
      </c>
      <c r="E2289" s="11">
        <f t="shared" si="147"/>
        <v>5</v>
      </c>
      <c r="F2289" s="4">
        <f t="shared" si="148"/>
        <v>2002</v>
      </c>
      <c r="G2289" t="s">
        <v>21</v>
      </c>
      <c r="H2289" s="4">
        <v>11.7</v>
      </c>
      <c r="I2289" s="4" t="str">
        <f t="shared" si="150"/>
        <v>k</v>
      </c>
      <c r="J2289" s="4">
        <v>29.5</v>
      </c>
      <c r="K2289" s="4" t="s">
        <v>620</v>
      </c>
      <c r="L2289" s="4">
        <v>0</v>
      </c>
      <c r="M2289" s="4" t="s">
        <v>2374</v>
      </c>
      <c r="N2289" s="11" t="s">
        <v>5015</v>
      </c>
      <c r="R2289" t="s">
        <v>5017</v>
      </c>
      <c r="T2289" t="s">
        <v>1296</v>
      </c>
    </row>
    <row r="2290" spans="1:20">
      <c r="A2290" t="s">
        <v>5014</v>
      </c>
      <c r="B2290" t="s">
        <v>1291</v>
      </c>
      <c r="C2290" t="s">
        <v>74</v>
      </c>
      <c r="D2290" s="39" t="s">
        <v>1331</v>
      </c>
      <c r="E2290" s="11">
        <f t="shared" si="147"/>
        <v>5</v>
      </c>
      <c r="F2290" s="4">
        <f t="shared" si="148"/>
        <v>2003</v>
      </c>
      <c r="G2290" t="s">
        <v>21</v>
      </c>
      <c r="H2290" s="4">
        <v>12.7</v>
      </c>
      <c r="I2290" s="4" t="str">
        <f t="shared" si="150"/>
        <v>k</v>
      </c>
      <c r="J2290" s="4">
        <v>29.8</v>
      </c>
      <c r="K2290" s="4" t="s">
        <v>642</v>
      </c>
      <c r="L2290" s="4">
        <v>0</v>
      </c>
      <c r="M2290" s="4" t="s">
        <v>2833</v>
      </c>
      <c r="N2290" s="11" t="s">
        <v>5015</v>
      </c>
      <c r="R2290" t="s">
        <v>5018</v>
      </c>
      <c r="T2290" t="s">
        <v>1296</v>
      </c>
    </row>
    <row r="2291" spans="1:20">
      <c r="A2291" t="s">
        <v>5014</v>
      </c>
      <c r="B2291" t="s">
        <v>1291</v>
      </c>
      <c r="C2291" t="s">
        <v>74</v>
      </c>
      <c r="D2291" s="39" t="s">
        <v>2126</v>
      </c>
      <c r="E2291" s="11">
        <f t="shared" si="147"/>
        <v>5</v>
      </c>
      <c r="F2291" s="4">
        <f t="shared" si="148"/>
        <v>2008</v>
      </c>
      <c r="G2291" t="s">
        <v>21</v>
      </c>
      <c r="H2291" s="4">
        <v>17.7</v>
      </c>
      <c r="I2291" s="4" t="str">
        <f t="shared" si="150"/>
        <v>k</v>
      </c>
      <c r="J2291" s="4">
        <v>32</v>
      </c>
      <c r="K2291" s="4" t="s">
        <v>298</v>
      </c>
      <c r="L2291" s="4">
        <v>0</v>
      </c>
      <c r="M2291" s="4" t="s">
        <v>4646</v>
      </c>
      <c r="N2291" s="11" t="s">
        <v>5015</v>
      </c>
      <c r="R2291" t="s">
        <v>5019</v>
      </c>
      <c r="T2291" t="s">
        <v>1296</v>
      </c>
    </row>
    <row r="2292" spans="1:20">
      <c r="A2292" t="s">
        <v>5014</v>
      </c>
      <c r="B2292" t="s">
        <v>1291</v>
      </c>
      <c r="C2292" t="s">
        <v>74</v>
      </c>
      <c r="D2292" s="39" t="s">
        <v>1388</v>
      </c>
      <c r="E2292" s="11">
        <f t="shared" si="147"/>
        <v>5</v>
      </c>
      <c r="F2292" s="4">
        <f t="shared" si="148"/>
        <v>2009</v>
      </c>
      <c r="G2292" t="s">
        <v>21</v>
      </c>
      <c r="H2292" s="4">
        <v>18.7</v>
      </c>
      <c r="I2292" s="4" t="str">
        <f t="shared" si="150"/>
        <v>k</v>
      </c>
      <c r="J2292" s="4">
        <v>31.5</v>
      </c>
      <c r="K2292" s="4" t="s">
        <v>1253</v>
      </c>
      <c r="L2292" s="4">
        <v>0</v>
      </c>
      <c r="M2292" s="4" t="s">
        <v>2377</v>
      </c>
      <c r="N2292" s="11" t="s">
        <v>5015</v>
      </c>
      <c r="R2292" t="s">
        <v>1662</v>
      </c>
      <c r="T2292" t="s">
        <v>1296</v>
      </c>
    </row>
    <row r="2293" spans="1:20">
      <c r="A2293" t="s">
        <v>5014</v>
      </c>
      <c r="B2293" t="s">
        <v>1291</v>
      </c>
      <c r="C2293" t="s">
        <v>74</v>
      </c>
      <c r="D2293" s="39" t="s">
        <v>1535</v>
      </c>
      <c r="E2293" s="11">
        <f t="shared" si="147"/>
        <v>5</v>
      </c>
      <c r="F2293" s="4">
        <f t="shared" si="148"/>
        <v>2010</v>
      </c>
      <c r="G2293" t="s">
        <v>21</v>
      </c>
      <c r="H2293" s="4">
        <v>19.7</v>
      </c>
      <c r="I2293" s="4" t="str">
        <f t="shared" si="150"/>
        <v>k</v>
      </c>
      <c r="J2293" s="4">
        <v>31.5</v>
      </c>
      <c r="K2293" s="4" t="s">
        <v>1393</v>
      </c>
      <c r="L2293" s="4">
        <v>0</v>
      </c>
      <c r="M2293" s="4" t="s">
        <v>4386</v>
      </c>
      <c r="N2293" s="11" t="s">
        <v>5015</v>
      </c>
      <c r="R2293" t="s">
        <v>1834</v>
      </c>
      <c r="T2293" t="s">
        <v>1296</v>
      </c>
    </row>
    <row r="2294" spans="1:20">
      <c r="A2294" t="s">
        <v>5020</v>
      </c>
      <c r="B2294" t="s">
        <v>1291</v>
      </c>
      <c r="C2294" t="s">
        <v>20</v>
      </c>
      <c r="D2294" s="39" t="s">
        <v>2363</v>
      </c>
      <c r="E2294" s="11">
        <f t="shared" si="147"/>
        <v>6</v>
      </c>
      <c r="F2294" s="4">
        <f t="shared" si="148"/>
        <v>2001</v>
      </c>
      <c r="G2294" t="s">
        <v>21</v>
      </c>
      <c r="I2294" s="4" t="str">
        <f t="shared" si="150"/>
        <v/>
      </c>
      <c r="J2294" s="4">
        <v>24.5</v>
      </c>
      <c r="K2294" s="4">
        <v>18</v>
      </c>
      <c r="L2294" s="4">
        <v>5.4</v>
      </c>
      <c r="N2294" s="11" t="s">
        <v>5021</v>
      </c>
      <c r="R2294" t="s">
        <v>5022</v>
      </c>
      <c r="T2294" t="s">
        <v>1296</v>
      </c>
    </row>
    <row r="2295" spans="1:20">
      <c r="A2295" t="s">
        <v>5020</v>
      </c>
      <c r="B2295" t="s">
        <v>1291</v>
      </c>
      <c r="C2295" t="s">
        <v>74</v>
      </c>
      <c r="D2295" s="39" t="s">
        <v>1378</v>
      </c>
      <c r="E2295" s="11">
        <f t="shared" si="147"/>
        <v>5</v>
      </c>
      <c r="F2295" s="4">
        <f t="shared" si="148"/>
        <v>2002</v>
      </c>
      <c r="G2295" t="s">
        <v>21</v>
      </c>
      <c r="I2295" s="4" t="str">
        <f t="shared" si="150"/>
        <v/>
      </c>
      <c r="J2295" s="4">
        <v>24</v>
      </c>
      <c r="K2295" s="4">
        <v>18.3</v>
      </c>
      <c r="L2295" s="4">
        <v>5.5</v>
      </c>
      <c r="M2295" s="4" t="s">
        <v>1765</v>
      </c>
      <c r="N2295" s="11" t="s">
        <v>5021</v>
      </c>
      <c r="R2295" t="s">
        <v>5023</v>
      </c>
      <c r="T2295" t="s">
        <v>1296</v>
      </c>
    </row>
    <row r="2296" spans="1:20">
      <c r="A2296" t="s">
        <v>5020</v>
      </c>
      <c r="B2296" t="s">
        <v>1291</v>
      </c>
      <c r="C2296" t="s">
        <v>74</v>
      </c>
      <c r="D2296" s="39" t="s">
        <v>1335</v>
      </c>
      <c r="E2296" s="11">
        <f t="shared" si="147"/>
        <v>5</v>
      </c>
      <c r="F2296" s="4">
        <f t="shared" si="148"/>
        <v>2004</v>
      </c>
      <c r="G2296" t="s">
        <v>21</v>
      </c>
      <c r="I2296" s="4" t="str">
        <f t="shared" si="150"/>
        <v/>
      </c>
      <c r="J2296" s="4">
        <v>24.5</v>
      </c>
      <c r="K2296" s="4">
        <v>18.7</v>
      </c>
      <c r="L2296" s="4">
        <v>5.4</v>
      </c>
      <c r="M2296" s="4" t="s">
        <v>5024</v>
      </c>
      <c r="N2296" s="11" t="s">
        <v>5021</v>
      </c>
      <c r="R2296" t="s">
        <v>5025</v>
      </c>
      <c r="T2296" t="s">
        <v>1296</v>
      </c>
    </row>
    <row r="2297" spans="1:20">
      <c r="A2297" t="s">
        <v>5020</v>
      </c>
      <c r="B2297" t="s">
        <v>1291</v>
      </c>
      <c r="C2297" t="s">
        <v>74</v>
      </c>
      <c r="D2297" s="39" t="s">
        <v>1310</v>
      </c>
      <c r="E2297" s="11">
        <f t="shared" si="147"/>
        <v>5</v>
      </c>
      <c r="F2297" s="4">
        <f t="shared" si="148"/>
        <v>2005</v>
      </c>
      <c r="G2297" t="s">
        <v>21</v>
      </c>
      <c r="I2297" s="4" t="str">
        <f t="shared" si="150"/>
        <v/>
      </c>
      <c r="J2297" s="4">
        <v>25.4</v>
      </c>
      <c r="K2297" s="4">
        <v>19.2</v>
      </c>
      <c r="L2297" s="4">
        <v>5.5</v>
      </c>
      <c r="M2297" s="4" t="s">
        <v>1593</v>
      </c>
      <c r="N2297" s="11" t="s">
        <v>5021</v>
      </c>
      <c r="R2297" t="s">
        <v>5026</v>
      </c>
      <c r="T2297" t="s">
        <v>1296</v>
      </c>
    </row>
    <row r="2298" spans="1:20">
      <c r="A2298" t="s">
        <v>5020</v>
      </c>
      <c r="B2298" t="s">
        <v>1291</v>
      </c>
      <c r="C2298" t="s">
        <v>74</v>
      </c>
      <c r="D2298" s="39" t="s">
        <v>2126</v>
      </c>
      <c r="E2298" s="11">
        <f t="shared" si="147"/>
        <v>5</v>
      </c>
      <c r="F2298" s="4">
        <f t="shared" si="148"/>
        <v>2008</v>
      </c>
      <c r="G2298" t="s">
        <v>21</v>
      </c>
      <c r="I2298" s="4" t="str">
        <f t="shared" si="150"/>
        <v/>
      </c>
      <c r="J2298" s="4">
        <v>28.4</v>
      </c>
      <c r="K2298" s="4">
        <v>20.6</v>
      </c>
      <c r="L2298" s="4">
        <v>5.6</v>
      </c>
      <c r="M2298" s="4" t="s">
        <v>2422</v>
      </c>
      <c r="N2298" s="11" t="s">
        <v>5021</v>
      </c>
      <c r="R2298" t="s">
        <v>5027</v>
      </c>
      <c r="T2298" t="s">
        <v>1296</v>
      </c>
    </row>
    <row r="2299" spans="1:20">
      <c r="A2299" t="s">
        <v>5020</v>
      </c>
      <c r="B2299" t="s">
        <v>1291</v>
      </c>
      <c r="C2299" t="s">
        <v>74</v>
      </c>
      <c r="D2299" s="39" t="s">
        <v>1663</v>
      </c>
      <c r="E2299" s="11">
        <f t="shared" si="147"/>
        <v>5</v>
      </c>
      <c r="F2299" s="4">
        <f t="shared" si="148"/>
        <v>2009</v>
      </c>
      <c r="G2299" t="s">
        <v>21</v>
      </c>
      <c r="I2299" s="4" t="str">
        <f t="shared" si="150"/>
        <v/>
      </c>
      <c r="J2299" s="4">
        <v>28.7</v>
      </c>
      <c r="K2299" s="4">
        <v>21.5</v>
      </c>
      <c r="L2299" s="4">
        <v>5.7</v>
      </c>
      <c r="M2299" s="4" t="s">
        <v>2111</v>
      </c>
      <c r="N2299" s="11" t="s">
        <v>5021</v>
      </c>
      <c r="R2299" t="s">
        <v>5028</v>
      </c>
      <c r="T2299" t="s">
        <v>1296</v>
      </c>
    </row>
    <row r="2300" spans="1:20">
      <c r="A2300" t="s">
        <v>5020</v>
      </c>
      <c r="B2300" t="s">
        <v>1291</v>
      </c>
      <c r="C2300" t="s">
        <v>74</v>
      </c>
      <c r="D2300" s="39" t="s">
        <v>2129</v>
      </c>
      <c r="E2300" s="11">
        <f t="shared" si="147"/>
        <v>4</v>
      </c>
      <c r="F2300" s="4">
        <f t="shared" si="148"/>
        <v>2010</v>
      </c>
      <c r="G2300" t="s">
        <v>21</v>
      </c>
      <c r="I2300" s="4" t="str">
        <f t="shared" si="150"/>
        <v/>
      </c>
      <c r="J2300" s="4">
        <v>27.7</v>
      </c>
      <c r="K2300" s="4">
        <v>22.2</v>
      </c>
      <c r="L2300" s="4">
        <v>5.5</v>
      </c>
      <c r="M2300" s="4" t="s">
        <v>2504</v>
      </c>
      <c r="N2300" s="11" t="s">
        <v>5021</v>
      </c>
      <c r="R2300" t="s">
        <v>5029</v>
      </c>
      <c r="T2300" t="s">
        <v>1296</v>
      </c>
    </row>
    <row r="2301" spans="1:20">
      <c r="A2301" t="s">
        <v>5020</v>
      </c>
      <c r="B2301" t="s">
        <v>1291</v>
      </c>
      <c r="C2301" t="s">
        <v>74</v>
      </c>
      <c r="D2301" s="39" t="s">
        <v>1535</v>
      </c>
      <c r="E2301" s="11">
        <f t="shared" si="147"/>
        <v>5</v>
      </c>
      <c r="F2301" s="4">
        <f t="shared" si="148"/>
        <v>2010</v>
      </c>
      <c r="G2301" t="s">
        <v>21</v>
      </c>
      <c r="I2301" s="4" t="str">
        <f t="shared" si="150"/>
        <v/>
      </c>
      <c r="J2301" s="4">
        <v>28.1</v>
      </c>
      <c r="K2301" s="4">
        <v>22.1</v>
      </c>
      <c r="L2301" s="4">
        <v>5.4</v>
      </c>
      <c r="M2301" s="4" t="s">
        <v>1944</v>
      </c>
      <c r="N2301" s="11" t="s">
        <v>5021</v>
      </c>
      <c r="R2301" t="s">
        <v>5030</v>
      </c>
      <c r="T2301" t="s">
        <v>1296</v>
      </c>
    </row>
    <row r="2302" spans="1:20">
      <c r="A2302" t="s">
        <v>5020</v>
      </c>
      <c r="B2302" t="s">
        <v>1291</v>
      </c>
      <c r="C2302" t="s">
        <v>74</v>
      </c>
      <c r="D2302" s="39" t="s">
        <v>1531</v>
      </c>
      <c r="E2302" s="11">
        <f t="shared" si="147"/>
        <v>5</v>
      </c>
      <c r="F2302" s="4">
        <f t="shared" si="148"/>
        <v>2013</v>
      </c>
      <c r="G2302" t="s">
        <v>21</v>
      </c>
      <c r="I2302" s="4" t="str">
        <f t="shared" si="150"/>
        <v/>
      </c>
      <c r="J2302" s="4">
        <v>30.8</v>
      </c>
      <c r="K2302" s="4">
        <v>23</v>
      </c>
      <c r="L2302" s="4">
        <v>5.5</v>
      </c>
      <c r="M2302" s="4" t="s">
        <v>3880</v>
      </c>
      <c r="N2302" s="11" t="s">
        <v>5021</v>
      </c>
      <c r="R2302" t="s">
        <v>5031</v>
      </c>
      <c r="T2302" t="s">
        <v>1296</v>
      </c>
    </row>
    <row r="2303" spans="1:20">
      <c r="A2303" t="s">
        <v>5032</v>
      </c>
      <c r="B2303" t="s">
        <v>1291</v>
      </c>
      <c r="C2303" t="s">
        <v>20</v>
      </c>
      <c r="D2303" s="39" t="s">
        <v>5033</v>
      </c>
      <c r="E2303" s="11">
        <f t="shared" si="147"/>
        <v>7</v>
      </c>
      <c r="F2303" s="4">
        <f t="shared" si="148"/>
        <v>2002</v>
      </c>
      <c r="G2303" t="s">
        <v>25</v>
      </c>
      <c r="H2303" s="4">
        <v>9.8000000000000007</v>
      </c>
      <c r="I2303" s="4" t="str">
        <f t="shared" si="150"/>
        <v>k</v>
      </c>
      <c r="J2303" s="4">
        <v>25.4</v>
      </c>
      <c r="K2303" s="4" t="s">
        <v>794</v>
      </c>
      <c r="L2303" s="4">
        <v>0</v>
      </c>
      <c r="M2303" s="4" t="s">
        <v>1944</v>
      </c>
      <c r="N2303" s="11" t="s">
        <v>5034</v>
      </c>
      <c r="R2303" t="s">
        <v>5035</v>
      </c>
      <c r="T2303" t="s">
        <v>1296</v>
      </c>
    </row>
    <row r="2304" spans="1:20">
      <c r="A2304" t="s">
        <v>5032</v>
      </c>
      <c r="B2304" t="s">
        <v>1291</v>
      </c>
      <c r="C2304" t="s">
        <v>74</v>
      </c>
      <c r="D2304" s="39" t="s">
        <v>1388</v>
      </c>
      <c r="E2304" s="11">
        <f t="shared" si="147"/>
        <v>5</v>
      </c>
      <c r="F2304" s="4">
        <f t="shared" si="148"/>
        <v>2009</v>
      </c>
      <c r="G2304" t="s">
        <v>25</v>
      </c>
      <c r="H2304" s="4">
        <v>16.7</v>
      </c>
      <c r="I2304" s="4" t="str">
        <f t="shared" si="150"/>
        <v>k</v>
      </c>
      <c r="J2304" s="4">
        <v>30</v>
      </c>
      <c r="K2304" s="4" t="s">
        <v>1115</v>
      </c>
      <c r="L2304" s="4">
        <v>0</v>
      </c>
      <c r="M2304" s="4" t="s">
        <v>5036</v>
      </c>
      <c r="N2304" s="11" t="s">
        <v>5034</v>
      </c>
      <c r="R2304" t="s">
        <v>5037</v>
      </c>
      <c r="T2304" t="s">
        <v>1296</v>
      </c>
    </row>
    <row r="2305" spans="1:20">
      <c r="A2305" t="s">
        <v>5032</v>
      </c>
      <c r="B2305" t="s">
        <v>1291</v>
      </c>
      <c r="C2305" t="s">
        <v>74</v>
      </c>
      <c r="D2305" s="39" t="s">
        <v>1556</v>
      </c>
      <c r="E2305" s="11">
        <f t="shared" si="147"/>
        <v>5</v>
      </c>
      <c r="F2305" s="4">
        <f t="shared" si="148"/>
        <v>2010</v>
      </c>
      <c r="G2305" t="s">
        <v>25</v>
      </c>
      <c r="H2305" s="4">
        <v>17.7</v>
      </c>
      <c r="I2305" s="4" t="str">
        <f t="shared" si="150"/>
        <v>k</v>
      </c>
      <c r="J2305" s="4">
        <v>30.8</v>
      </c>
      <c r="K2305" s="4" t="s">
        <v>142</v>
      </c>
      <c r="L2305" s="4">
        <v>0</v>
      </c>
      <c r="M2305" s="4" t="s">
        <v>5038</v>
      </c>
      <c r="N2305" s="11" t="s">
        <v>5034</v>
      </c>
      <c r="R2305" t="s">
        <v>5039</v>
      </c>
      <c r="T2305" t="s">
        <v>1296</v>
      </c>
    </row>
    <row r="2306" spans="1:20">
      <c r="A2306" t="s">
        <v>5032</v>
      </c>
      <c r="B2306" t="s">
        <v>1291</v>
      </c>
      <c r="C2306" t="s">
        <v>74</v>
      </c>
      <c r="D2306" s="39" t="s">
        <v>1396</v>
      </c>
      <c r="E2306" s="11">
        <f t="shared" si="147"/>
        <v>5</v>
      </c>
      <c r="F2306" s="4">
        <f t="shared" si="148"/>
        <v>2011</v>
      </c>
      <c r="G2306" t="s">
        <v>25</v>
      </c>
      <c r="H2306" s="4">
        <v>18.7</v>
      </c>
      <c r="I2306" s="4" t="str">
        <f t="shared" si="150"/>
        <v>k</v>
      </c>
      <c r="J2306" s="4">
        <v>30.6</v>
      </c>
      <c r="K2306" s="4" t="s">
        <v>193</v>
      </c>
      <c r="L2306" s="4">
        <v>0</v>
      </c>
      <c r="M2306" s="4" t="s">
        <v>2811</v>
      </c>
      <c r="N2306" s="11" t="s">
        <v>5034</v>
      </c>
      <c r="R2306" t="s">
        <v>5040</v>
      </c>
      <c r="T2306" t="s">
        <v>1296</v>
      </c>
    </row>
    <row r="2307" spans="1:20">
      <c r="A2307" t="s">
        <v>5032</v>
      </c>
      <c r="B2307" t="s">
        <v>1291</v>
      </c>
      <c r="C2307" t="s">
        <v>74</v>
      </c>
      <c r="D2307" s="39" t="s">
        <v>1531</v>
      </c>
      <c r="E2307" s="11">
        <f t="shared" si="147"/>
        <v>5</v>
      </c>
      <c r="F2307" s="4">
        <f t="shared" si="148"/>
        <v>2013</v>
      </c>
      <c r="G2307" t="s">
        <v>25</v>
      </c>
      <c r="H2307" s="4">
        <v>20.7</v>
      </c>
      <c r="I2307" s="4" t="str">
        <f t="shared" si="150"/>
        <v>k</v>
      </c>
      <c r="J2307" s="4">
        <v>32</v>
      </c>
      <c r="K2307" s="4" t="s">
        <v>227</v>
      </c>
      <c r="L2307" s="4">
        <v>0</v>
      </c>
      <c r="M2307" s="4" t="s">
        <v>3518</v>
      </c>
      <c r="N2307" s="11" t="s">
        <v>5034</v>
      </c>
      <c r="R2307" t="s">
        <v>1764</v>
      </c>
      <c r="T2307" t="s">
        <v>1296</v>
      </c>
    </row>
    <row r="2308" spans="1:20">
      <c r="A2308" t="s">
        <v>5032</v>
      </c>
      <c r="B2308" t="s">
        <v>1291</v>
      </c>
      <c r="C2308" t="s">
        <v>74</v>
      </c>
      <c r="D2308" s="39" t="s">
        <v>1356</v>
      </c>
      <c r="E2308" s="11">
        <f t="shared" si="147"/>
        <v>5</v>
      </c>
      <c r="F2308" s="4">
        <f t="shared" si="148"/>
        <v>2015</v>
      </c>
      <c r="G2308" t="s">
        <v>25</v>
      </c>
      <c r="H2308" s="4">
        <v>22.7</v>
      </c>
      <c r="I2308" s="4" t="str">
        <f t="shared" si="150"/>
        <v>k</v>
      </c>
      <c r="J2308" s="4">
        <v>34</v>
      </c>
      <c r="K2308" s="4" t="s">
        <v>1162</v>
      </c>
      <c r="L2308" s="4">
        <v>0</v>
      </c>
      <c r="M2308" s="4" t="s">
        <v>3099</v>
      </c>
      <c r="N2308" s="11" t="s">
        <v>5034</v>
      </c>
      <c r="R2308" t="s">
        <v>5041</v>
      </c>
      <c r="T2308" t="s">
        <v>1296</v>
      </c>
    </row>
    <row r="2309" spans="1:20">
      <c r="A2309" t="s">
        <v>5032</v>
      </c>
      <c r="B2309" t="s">
        <v>1291</v>
      </c>
      <c r="C2309" t="s">
        <v>74</v>
      </c>
      <c r="D2309" s="39" t="s">
        <v>1349</v>
      </c>
      <c r="E2309" s="11">
        <f t="shared" si="147"/>
        <v>5</v>
      </c>
      <c r="F2309" s="4">
        <f t="shared" si="148"/>
        <v>2016</v>
      </c>
      <c r="G2309" t="s">
        <v>25</v>
      </c>
      <c r="H2309" s="4">
        <v>23.7</v>
      </c>
      <c r="I2309" s="4" t="str">
        <f t="shared" si="150"/>
        <v>k</v>
      </c>
      <c r="J2309" s="4">
        <v>35.6</v>
      </c>
      <c r="K2309" s="4" t="s">
        <v>248</v>
      </c>
      <c r="L2309" s="4">
        <v>0</v>
      </c>
      <c r="M2309" s="4" t="s">
        <v>3947</v>
      </c>
      <c r="N2309" s="11" t="s">
        <v>5034</v>
      </c>
      <c r="R2309" t="s">
        <v>5042</v>
      </c>
      <c r="T2309" t="s">
        <v>1296</v>
      </c>
    </row>
    <row r="2310" spans="1:20">
      <c r="A2310" t="s">
        <v>5032</v>
      </c>
      <c r="B2310" t="s">
        <v>1291</v>
      </c>
      <c r="C2310" t="s">
        <v>74</v>
      </c>
      <c r="D2310" s="39" t="s">
        <v>1408</v>
      </c>
      <c r="E2310" s="11">
        <f t="shared" si="147"/>
        <v>9</v>
      </c>
      <c r="F2310" s="4">
        <f t="shared" si="148"/>
        <v>2016</v>
      </c>
      <c r="G2310" t="s">
        <v>25</v>
      </c>
      <c r="H2310" s="4">
        <v>23.9</v>
      </c>
      <c r="I2310" s="4" t="str">
        <f t="shared" si="150"/>
        <v>k</v>
      </c>
      <c r="J2310" s="4">
        <v>36.299999999999997</v>
      </c>
      <c r="K2310" s="4" t="s">
        <v>341</v>
      </c>
      <c r="L2310" s="4">
        <v>0</v>
      </c>
      <c r="M2310" s="4" t="s">
        <v>4666</v>
      </c>
      <c r="N2310" s="11" t="s">
        <v>5034</v>
      </c>
      <c r="Q2310" t="s">
        <v>5043</v>
      </c>
      <c r="R2310" t="s">
        <v>5044</v>
      </c>
      <c r="T2310" t="s">
        <v>1296</v>
      </c>
    </row>
    <row r="2311" spans="1:20">
      <c r="A2311" t="s">
        <v>406</v>
      </c>
      <c r="B2311" t="s">
        <v>1291</v>
      </c>
      <c r="C2311" t="s">
        <v>20</v>
      </c>
      <c r="D2311" s="39" t="s">
        <v>1494</v>
      </c>
      <c r="E2311" s="11">
        <f t="shared" si="147"/>
        <v>3</v>
      </c>
      <c r="F2311" s="4">
        <f t="shared" si="148"/>
        <v>1986</v>
      </c>
      <c r="G2311" t="s">
        <v>25</v>
      </c>
      <c r="H2311" s="4">
        <v>13.5</v>
      </c>
      <c r="I2311" s="4" t="s">
        <v>35</v>
      </c>
      <c r="J2311" s="4">
        <v>30.8</v>
      </c>
      <c r="L2311" s="4">
        <v>0</v>
      </c>
      <c r="M2311" s="4" t="s">
        <v>5045</v>
      </c>
      <c r="R2311" t="s">
        <v>1608</v>
      </c>
      <c r="T2311" t="s">
        <v>1296</v>
      </c>
    </row>
    <row r="2312" spans="1:20">
      <c r="A2312" t="s">
        <v>5046</v>
      </c>
      <c r="B2312" t="s">
        <v>1291</v>
      </c>
      <c r="C2312" t="s">
        <v>20</v>
      </c>
      <c r="D2312" s="39" t="s">
        <v>1715</v>
      </c>
      <c r="E2312" s="11">
        <f t="shared" si="147"/>
        <v>3</v>
      </c>
      <c r="F2312" s="4">
        <f t="shared" si="148"/>
        <v>2000</v>
      </c>
      <c r="G2312" t="s">
        <v>21</v>
      </c>
      <c r="H2312" s="4" t="s">
        <v>1635</v>
      </c>
      <c r="I2312" s="4" t="str">
        <f>IF(ISBLANK(H2312), "", "k")</f>
        <v>k</v>
      </c>
      <c r="J2312" s="4">
        <v>24.1</v>
      </c>
      <c r="K2312" s="4" t="s">
        <v>831</v>
      </c>
      <c r="L2312" s="4">
        <v>0</v>
      </c>
      <c r="M2312" s="4" t="s">
        <v>1944</v>
      </c>
      <c r="N2312" s="11" t="s">
        <v>5047</v>
      </c>
      <c r="R2312" t="s">
        <v>607</v>
      </c>
      <c r="T2312" t="s">
        <v>1296</v>
      </c>
    </row>
    <row r="2313" spans="1:20">
      <c r="A2313" t="s">
        <v>5046</v>
      </c>
      <c r="B2313" t="s">
        <v>1291</v>
      </c>
      <c r="C2313" t="s">
        <v>74</v>
      </c>
      <c r="D2313" s="39" t="s">
        <v>1729</v>
      </c>
      <c r="E2313" s="11">
        <f t="shared" si="147"/>
        <v>6</v>
      </c>
      <c r="F2313" s="4">
        <f t="shared" si="148"/>
        <v>2001</v>
      </c>
      <c r="G2313" t="s">
        <v>21</v>
      </c>
      <c r="H2313" s="4" t="s">
        <v>474</v>
      </c>
      <c r="I2313" s="4" t="str">
        <f>IF(ISBLANK(H2313), "", "k")</f>
        <v>k</v>
      </c>
      <c r="J2313" s="4">
        <v>25</v>
      </c>
      <c r="K2313" s="4" t="s">
        <v>924</v>
      </c>
      <c r="L2313" s="4">
        <v>0</v>
      </c>
      <c r="N2313" s="11" t="s">
        <v>5047</v>
      </c>
      <c r="R2313" t="s">
        <v>5048</v>
      </c>
      <c r="T2313" t="s">
        <v>1296</v>
      </c>
    </row>
    <row r="2314" spans="1:20">
      <c r="A2314" t="s">
        <v>5046</v>
      </c>
      <c r="B2314" t="s">
        <v>1291</v>
      </c>
      <c r="C2314" t="s">
        <v>74</v>
      </c>
      <c r="D2314" s="39" t="s">
        <v>1424</v>
      </c>
      <c r="E2314" s="11">
        <f t="shared" si="147"/>
        <v>5</v>
      </c>
      <c r="F2314" s="4">
        <f t="shared" si="148"/>
        <v>2004</v>
      </c>
      <c r="G2314" t="s">
        <v>21</v>
      </c>
      <c r="H2314" s="4" t="s">
        <v>717</v>
      </c>
      <c r="I2314" s="4" t="str">
        <f>IF(ISBLANK(H2314), "", "k")</f>
        <v>k</v>
      </c>
      <c r="J2314" s="4">
        <v>25.6</v>
      </c>
      <c r="K2314" s="4" t="s">
        <v>814</v>
      </c>
      <c r="L2314" s="4">
        <v>0</v>
      </c>
      <c r="M2314" s="4" t="s">
        <v>5049</v>
      </c>
      <c r="N2314" s="11" t="s">
        <v>5047</v>
      </c>
      <c r="R2314" t="s">
        <v>5050</v>
      </c>
      <c r="T2314" t="s">
        <v>1296</v>
      </c>
    </row>
    <row r="2315" spans="1:20">
      <c r="A2315" t="s">
        <v>5046</v>
      </c>
      <c r="B2315" t="s">
        <v>1291</v>
      </c>
      <c r="C2315" t="s">
        <v>74</v>
      </c>
      <c r="D2315" s="39" t="s">
        <v>2888</v>
      </c>
      <c r="E2315" s="11">
        <f t="shared" si="147"/>
        <v>1</v>
      </c>
      <c r="F2315" s="4">
        <f t="shared" si="148"/>
        <v>2005</v>
      </c>
      <c r="G2315" t="s">
        <v>21</v>
      </c>
      <c r="H2315" s="4" t="s">
        <v>5051</v>
      </c>
      <c r="I2315" s="4" t="str">
        <f>IF(ISBLANK(H2315), "", "k")</f>
        <v>k</v>
      </c>
      <c r="J2315" s="4">
        <v>26.5</v>
      </c>
      <c r="K2315" s="4" t="s">
        <v>1160</v>
      </c>
      <c r="L2315" s="4">
        <v>0</v>
      </c>
      <c r="M2315" s="4" t="s">
        <v>1321</v>
      </c>
      <c r="N2315" s="11" t="s">
        <v>5047</v>
      </c>
      <c r="R2315" t="s">
        <v>5052</v>
      </c>
      <c r="T2315" t="s">
        <v>1296</v>
      </c>
    </row>
    <row r="2316" spans="1:20">
      <c r="A2316" t="s">
        <v>5053</v>
      </c>
      <c r="B2316" t="s">
        <v>1291</v>
      </c>
      <c r="C2316" t="s">
        <v>20</v>
      </c>
      <c r="D2316" s="39" t="s">
        <v>3709</v>
      </c>
      <c r="E2316" s="11">
        <f t="shared" si="147"/>
        <v>6</v>
      </c>
      <c r="F2316" s="4">
        <f t="shared" si="148"/>
        <v>2001</v>
      </c>
      <c r="G2316" t="s">
        <v>25</v>
      </c>
      <c r="H2316" s="4">
        <v>11.8</v>
      </c>
      <c r="I2316" s="4" t="str">
        <f>IF(ISBLANK(H2316), "", "k")</f>
        <v>k</v>
      </c>
      <c r="J2316" s="4">
        <v>28.6</v>
      </c>
      <c r="K2316" s="4" t="s">
        <v>278</v>
      </c>
      <c r="L2316" s="4">
        <v>0</v>
      </c>
      <c r="N2316" s="11" t="s">
        <v>5054</v>
      </c>
      <c r="R2316" t="s">
        <v>5055</v>
      </c>
      <c r="T2316" t="s">
        <v>1296</v>
      </c>
    </row>
    <row r="2317" spans="1:20">
      <c r="A2317" t="s">
        <v>5053</v>
      </c>
      <c r="B2317" t="s">
        <v>1291</v>
      </c>
      <c r="C2317" t="s">
        <v>74</v>
      </c>
      <c r="D2317" s="39" t="s">
        <v>1847</v>
      </c>
      <c r="E2317" s="11">
        <f t="shared" si="147"/>
        <v>7</v>
      </c>
      <c r="F2317" s="4">
        <f t="shared" si="148"/>
        <v>2002</v>
      </c>
      <c r="G2317" t="s">
        <v>25</v>
      </c>
      <c r="H2317" s="4">
        <v>12.8</v>
      </c>
      <c r="I2317" s="4" t="s">
        <v>1214</v>
      </c>
      <c r="J2317" s="4">
        <v>29.5</v>
      </c>
      <c r="K2317" s="4">
        <v>32</v>
      </c>
      <c r="L2317" s="4">
        <v>2.1</v>
      </c>
      <c r="M2317" s="4" t="s">
        <v>2150</v>
      </c>
      <c r="N2317" s="11" t="s">
        <v>5054</v>
      </c>
      <c r="R2317" t="s">
        <v>5056</v>
      </c>
      <c r="T2317" t="s">
        <v>1296</v>
      </c>
    </row>
    <row r="2318" spans="1:20">
      <c r="A2318" t="s">
        <v>5053</v>
      </c>
      <c r="B2318" t="s">
        <v>1291</v>
      </c>
      <c r="C2318" t="s">
        <v>74</v>
      </c>
      <c r="D2318" s="39" t="s">
        <v>1335</v>
      </c>
      <c r="E2318" s="11">
        <f t="shared" si="147"/>
        <v>5</v>
      </c>
      <c r="F2318" s="4">
        <f t="shared" si="148"/>
        <v>2004</v>
      </c>
      <c r="G2318" t="s">
        <v>25</v>
      </c>
      <c r="H2318" s="4">
        <v>14.7</v>
      </c>
      <c r="I2318" s="4" t="s">
        <v>1214</v>
      </c>
      <c r="J2318" s="4">
        <v>29.5</v>
      </c>
      <c r="K2318" s="4">
        <v>33</v>
      </c>
      <c r="L2318" s="4">
        <v>2.1</v>
      </c>
      <c r="M2318" s="4" t="s">
        <v>5057</v>
      </c>
      <c r="N2318" s="11" t="s">
        <v>5054</v>
      </c>
      <c r="R2318" t="s">
        <v>5058</v>
      </c>
      <c r="T2318" t="s">
        <v>1296</v>
      </c>
    </row>
    <row r="2319" spans="1:20">
      <c r="A2319" t="s">
        <v>5053</v>
      </c>
      <c r="B2319" t="s">
        <v>1291</v>
      </c>
      <c r="C2319" t="s">
        <v>74</v>
      </c>
      <c r="D2319" s="39" t="s">
        <v>1337</v>
      </c>
      <c r="E2319" s="11">
        <f t="shared" si="147"/>
        <v>5</v>
      </c>
      <c r="F2319" s="4">
        <f t="shared" si="148"/>
        <v>2005</v>
      </c>
      <c r="G2319" t="s">
        <v>25</v>
      </c>
      <c r="H2319" s="4">
        <v>15.7</v>
      </c>
      <c r="I2319" s="4" t="s">
        <v>1214</v>
      </c>
      <c r="J2319" s="4">
        <v>30</v>
      </c>
      <c r="M2319" s="4" t="s">
        <v>3268</v>
      </c>
      <c r="N2319" s="11" t="s">
        <v>5054</v>
      </c>
      <c r="R2319" t="s">
        <v>5059</v>
      </c>
      <c r="T2319" t="s">
        <v>1296</v>
      </c>
    </row>
    <row r="2320" spans="1:20">
      <c r="A2320" t="s">
        <v>5053</v>
      </c>
      <c r="B2320" t="s">
        <v>1291</v>
      </c>
      <c r="C2320" t="s">
        <v>74</v>
      </c>
      <c r="D2320" s="39" t="s">
        <v>1429</v>
      </c>
      <c r="E2320" s="11">
        <f t="shared" si="147"/>
        <v>3</v>
      </c>
      <c r="F2320" s="4">
        <f t="shared" si="148"/>
        <v>2008</v>
      </c>
      <c r="G2320" t="s">
        <v>25</v>
      </c>
      <c r="H2320" s="4">
        <v>18.5</v>
      </c>
      <c r="I2320" s="4" t="s">
        <v>1214</v>
      </c>
      <c r="J2320" s="4">
        <v>32.1</v>
      </c>
      <c r="K2320" s="4">
        <v>35.1</v>
      </c>
      <c r="L2320" s="4">
        <v>2.2999999999999998</v>
      </c>
      <c r="M2320" s="4" t="s">
        <v>4849</v>
      </c>
      <c r="N2320" s="11" t="s">
        <v>5054</v>
      </c>
      <c r="R2320" t="s">
        <v>5060</v>
      </c>
      <c r="T2320" t="s">
        <v>1296</v>
      </c>
    </row>
    <row r="2321" spans="1:20">
      <c r="A2321" t="s">
        <v>5053</v>
      </c>
      <c r="B2321" t="s">
        <v>1291</v>
      </c>
      <c r="C2321" t="s">
        <v>74</v>
      </c>
      <c r="D2321" s="39" t="s">
        <v>1663</v>
      </c>
      <c r="E2321" s="11">
        <f t="shared" si="147"/>
        <v>5</v>
      </c>
      <c r="F2321" s="4">
        <f t="shared" si="148"/>
        <v>2009</v>
      </c>
      <c r="G2321" t="s">
        <v>25</v>
      </c>
      <c r="H2321" s="4">
        <v>19.7</v>
      </c>
      <c r="I2321" s="4" t="s">
        <v>1214</v>
      </c>
      <c r="J2321" s="4">
        <v>34.4</v>
      </c>
      <c r="K2321" s="4">
        <v>37</v>
      </c>
      <c r="L2321" s="4">
        <v>2</v>
      </c>
      <c r="M2321" s="4" t="s">
        <v>5061</v>
      </c>
      <c r="N2321" s="11" t="s">
        <v>5054</v>
      </c>
      <c r="R2321" t="s">
        <v>5062</v>
      </c>
      <c r="T2321" t="s">
        <v>1296</v>
      </c>
    </row>
    <row r="2322" spans="1:20">
      <c r="A2322" t="s">
        <v>5053</v>
      </c>
      <c r="B2322" t="s">
        <v>1291</v>
      </c>
      <c r="C2322" t="s">
        <v>74</v>
      </c>
      <c r="D2322" s="39" t="s">
        <v>1396</v>
      </c>
      <c r="E2322" s="11">
        <f t="shared" si="147"/>
        <v>5</v>
      </c>
      <c r="F2322" s="4">
        <f t="shared" si="148"/>
        <v>2011</v>
      </c>
      <c r="G2322" t="s">
        <v>25</v>
      </c>
      <c r="H2322" s="4">
        <v>21.7</v>
      </c>
      <c r="I2322" s="4" t="s">
        <v>1214</v>
      </c>
      <c r="J2322" s="4">
        <v>35.5</v>
      </c>
      <c r="K2322" s="4">
        <v>37.799999999999997</v>
      </c>
      <c r="L2322" s="4">
        <v>2.1</v>
      </c>
      <c r="M2322" s="4" t="s">
        <v>5063</v>
      </c>
      <c r="N2322" s="11" t="s">
        <v>5054</v>
      </c>
      <c r="R2322" t="s">
        <v>5064</v>
      </c>
      <c r="T2322" t="s">
        <v>1296</v>
      </c>
    </row>
    <row r="2323" spans="1:20">
      <c r="A2323" t="s">
        <v>5053</v>
      </c>
      <c r="B2323" t="s">
        <v>1291</v>
      </c>
      <c r="C2323" t="s">
        <v>74</v>
      </c>
      <c r="D2323" s="39" t="s">
        <v>1531</v>
      </c>
      <c r="E2323" s="11">
        <f t="shared" ref="E2323:E2386" si="151">MONTH(D2323)</f>
        <v>5</v>
      </c>
      <c r="F2323" s="4">
        <f t="shared" ref="F2323:F2386" si="152">YEAR(D2323)</f>
        <v>2013</v>
      </c>
      <c r="G2323" t="s">
        <v>25</v>
      </c>
      <c r="H2323" s="4">
        <v>23.7</v>
      </c>
      <c r="I2323" s="4" t="s">
        <v>1214</v>
      </c>
      <c r="J2323" s="4">
        <v>37.299999999999997</v>
      </c>
      <c r="K2323" s="4">
        <v>39.1</v>
      </c>
      <c r="L2323" s="4">
        <v>2</v>
      </c>
      <c r="M2323" s="4" t="s">
        <v>5065</v>
      </c>
      <c r="N2323" s="11" t="s">
        <v>5054</v>
      </c>
      <c r="R2323" t="s">
        <v>5066</v>
      </c>
      <c r="T2323" t="s">
        <v>1296</v>
      </c>
    </row>
    <row r="2324" spans="1:20">
      <c r="A2324" t="s">
        <v>5053</v>
      </c>
      <c r="B2324" t="s">
        <v>1291</v>
      </c>
      <c r="C2324" t="s">
        <v>74</v>
      </c>
      <c r="D2324" s="39" t="s">
        <v>839</v>
      </c>
      <c r="E2324" s="11">
        <f t="shared" si="151"/>
        <v>5</v>
      </c>
      <c r="F2324" s="4">
        <f t="shared" si="152"/>
        <v>2016</v>
      </c>
      <c r="G2324" t="s">
        <v>25</v>
      </c>
      <c r="H2324" s="4">
        <v>26.7</v>
      </c>
      <c r="I2324" s="4" t="s">
        <v>1214</v>
      </c>
      <c r="J2324" s="4">
        <v>37.700000000000003</v>
      </c>
      <c r="K2324" s="4">
        <v>39.200000000000003</v>
      </c>
      <c r="L2324" s="4">
        <v>2</v>
      </c>
      <c r="M2324" s="4" t="s">
        <v>5067</v>
      </c>
      <c r="N2324" s="11" t="s">
        <v>5054</v>
      </c>
      <c r="R2324" t="s">
        <v>5068</v>
      </c>
      <c r="T2324" t="s">
        <v>1296</v>
      </c>
    </row>
    <row r="2325" spans="1:20">
      <c r="A2325" t="s">
        <v>5053</v>
      </c>
      <c r="B2325" t="s">
        <v>1291</v>
      </c>
      <c r="C2325" t="s">
        <v>74</v>
      </c>
      <c r="D2325" s="39" t="s">
        <v>2440</v>
      </c>
      <c r="E2325" s="11">
        <f t="shared" si="151"/>
        <v>9</v>
      </c>
      <c r="F2325" s="4">
        <f t="shared" si="152"/>
        <v>2018</v>
      </c>
      <c r="G2325" t="s">
        <v>25</v>
      </c>
      <c r="H2325" s="4">
        <v>28.9</v>
      </c>
      <c r="I2325" s="4" t="s">
        <v>1214</v>
      </c>
      <c r="J2325" s="4">
        <v>38.5</v>
      </c>
      <c r="K2325" s="4">
        <v>41.4</v>
      </c>
      <c r="L2325" s="4">
        <v>0</v>
      </c>
      <c r="M2325" s="4" t="s">
        <v>3587</v>
      </c>
      <c r="N2325" s="11" t="s">
        <v>5054</v>
      </c>
      <c r="R2325" t="s">
        <v>5069</v>
      </c>
      <c r="T2325" t="s">
        <v>1296</v>
      </c>
    </row>
    <row r="2326" spans="1:20">
      <c r="A2326" t="s">
        <v>5070</v>
      </c>
      <c r="B2326" t="s">
        <v>1291</v>
      </c>
      <c r="C2326" t="s">
        <v>20</v>
      </c>
      <c r="D2326" s="39" t="s">
        <v>1574</v>
      </c>
      <c r="E2326" s="11">
        <f t="shared" si="151"/>
        <v>6</v>
      </c>
      <c r="F2326" s="4">
        <f t="shared" si="152"/>
        <v>2018</v>
      </c>
      <c r="G2326" t="s">
        <v>21</v>
      </c>
      <c r="I2326" s="4" t="str">
        <f>IF(ISBLANK(H2326), "", "k")</f>
        <v/>
      </c>
      <c r="J2326" s="4">
        <v>23.1</v>
      </c>
      <c r="K2326" s="4" t="s">
        <v>240</v>
      </c>
      <c r="L2326" s="4">
        <v>0</v>
      </c>
      <c r="M2326" s="4" t="s">
        <v>2086</v>
      </c>
      <c r="N2326" s="11" t="s">
        <v>5071</v>
      </c>
      <c r="R2326" t="s">
        <v>5072</v>
      </c>
      <c r="T2326" t="s">
        <v>1296</v>
      </c>
    </row>
    <row r="2327" spans="1:20">
      <c r="A2327" t="s">
        <v>5073</v>
      </c>
      <c r="B2327" t="s">
        <v>1291</v>
      </c>
      <c r="C2327" t="s">
        <v>20</v>
      </c>
      <c r="D2327" s="39" t="s">
        <v>1372</v>
      </c>
      <c r="E2327" s="11">
        <f t="shared" si="151"/>
        <v>3</v>
      </c>
      <c r="F2327" s="4">
        <f t="shared" si="152"/>
        <v>1990</v>
      </c>
      <c r="G2327" t="s">
        <v>25</v>
      </c>
      <c r="H2327" s="4">
        <v>10.5</v>
      </c>
      <c r="I2327" s="4" t="s">
        <v>35</v>
      </c>
      <c r="J2327" s="4">
        <v>26.67</v>
      </c>
      <c r="K2327" s="4" t="s">
        <v>2105</v>
      </c>
      <c r="L2327" s="4">
        <v>0</v>
      </c>
      <c r="M2327" s="4" t="s">
        <v>2120</v>
      </c>
      <c r="R2327" t="s">
        <v>2317</v>
      </c>
      <c r="T2327" t="s">
        <v>1296</v>
      </c>
    </row>
    <row r="2328" spans="1:20">
      <c r="A2328" t="s">
        <v>5073</v>
      </c>
      <c r="B2328" t="s">
        <v>1291</v>
      </c>
      <c r="C2328" t="s">
        <v>74</v>
      </c>
      <c r="D2328" s="39" t="s">
        <v>2401</v>
      </c>
      <c r="E2328" s="11">
        <f t="shared" si="151"/>
        <v>3</v>
      </c>
      <c r="F2328" s="4">
        <f t="shared" si="152"/>
        <v>1992</v>
      </c>
      <c r="G2328" t="s">
        <v>25</v>
      </c>
      <c r="H2328" s="4">
        <v>12.5</v>
      </c>
      <c r="I2328" s="4" t="s">
        <v>35</v>
      </c>
      <c r="J2328" s="4">
        <v>28.26</v>
      </c>
      <c r="K2328" s="4" t="s">
        <v>3561</v>
      </c>
      <c r="L2328" s="4">
        <v>0</v>
      </c>
      <c r="M2328" s="4" t="s">
        <v>5074</v>
      </c>
      <c r="T2328" t="s">
        <v>1296</v>
      </c>
    </row>
    <row r="2329" spans="1:20">
      <c r="A2329" t="s">
        <v>5073</v>
      </c>
      <c r="B2329" t="s">
        <v>1291</v>
      </c>
      <c r="C2329" t="s">
        <v>74</v>
      </c>
      <c r="D2329" s="39" t="s">
        <v>1620</v>
      </c>
      <c r="E2329" s="11">
        <f t="shared" si="151"/>
        <v>3</v>
      </c>
      <c r="F2329" s="4">
        <f t="shared" si="152"/>
        <v>1994</v>
      </c>
      <c r="G2329" t="s">
        <v>25</v>
      </c>
      <c r="H2329" s="4">
        <v>14.5</v>
      </c>
      <c r="I2329" s="4" t="s">
        <v>35</v>
      </c>
      <c r="J2329" s="4">
        <v>30</v>
      </c>
      <c r="K2329" s="4" t="s">
        <v>1393</v>
      </c>
      <c r="L2329" s="4">
        <v>0</v>
      </c>
      <c r="M2329" s="4" t="s">
        <v>4382</v>
      </c>
      <c r="T2329" t="s">
        <v>1296</v>
      </c>
    </row>
    <row r="2330" spans="1:20">
      <c r="A2330" t="s">
        <v>5075</v>
      </c>
      <c r="B2330" t="s">
        <v>1291</v>
      </c>
      <c r="C2330" t="s">
        <v>20</v>
      </c>
      <c r="D2330" s="39" t="s">
        <v>1715</v>
      </c>
      <c r="E2330" s="11">
        <f t="shared" si="151"/>
        <v>3</v>
      </c>
      <c r="F2330" s="4">
        <f t="shared" si="152"/>
        <v>2000</v>
      </c>
      <c r="G2330" t="s">
        <v>21</v>
      </c>
      <c r="H2330" s="4">
        <v>12.5</v>
      </c>
      <c r="I2330" s="4" t="s">
        <v>35</v>
      </c>
      <c r="J2330" s="4">
        <v>26.1</v>
      </c>
      <c r="K2330" s="4" t="s">
        <v>919</v>
      </c>
      <c r="L2330" s="4">
        <v>0</v>
      </c>
      <c r="M2330" s="4" t="s">
        <v>2808</v>
      </c>
      <c r="N2330" s="11" t="s">
        <v>5076</v>
      </c>
      <c r="R2330" t="s">
        <v>1711</v>
      </c>
      <c r="T2330" t="s">
        <v>1296</v>
      </c>
    </row>
    <row r="2331" spans="1:20">
      <c r="A2331" t="s">
        <v>5075</v>
      </c>
      <c r="B2331" t="s">
        <v>1291</v>
      </c>
      <c r="C2331" t="s">
        <v>74</v>
      </c>
      <c r="D2331" s="39" t="s">
        <v>3124</v>
      </c>
      <c r="E2331" s="11">
        <f t="shared" si="151"/>
        <v>6</v>
      </c>
      <c r="F2331" s="4">
        <f t="shared" si="152"/>
        <v>2002</v>
      </c>
      <c r="G2331" t="s">
        <v>21</v>
      </c>
      <c r="H2331" s="4">
        <v>14.8</v>
      </c>
      <c r="I2331" s="4" t="s">
        <v>35</v>
      </c>
      <c r="J2331" s="4">
        <v>27.4</v>
      </c>
      <c r="K2331" s="4" t="s">
        <v>127</v>
      </c>
      <c r="L2331" s="4">
        <v>0</v>
      </c>
      <c r="M2331" s="4" t="s">
        <v>1776</v>
      </c>
      <c r="N2331" s="11" t="s">
        <v>5076</v>
      </c>
      <c r="R2331" t="s">
        <v>5077</v>
      </c>
      <c r="T2331" t="s">
        <v>1296</v>
      </c>
    </row>
    <row r="2332" spans="1:20">
      <c r="A2332" t="s">
        <v>5075</v>
      </c>
      <c r="B2332" t="s">
        <v>1291</v>
      </c>
      <c r="C2332" t="s">
        <v>74</v>
      </c>
      <c r="D2332" s="39" t="s">
        <v>2040</v>
      </c>
      <c r="E2332" s="11">
        <f t="shared" si="151"/>
        <v>5</v>
      </c>
      <c r="F2332" s="4">
        <f t="shared" si="152"/>
        <v>2003</v>
      </c>
      <c r="G2332" t="s">
        <v>21</v>
      </c>
      <c r="H2332" s="4">
        <v>15.7</v>
      </c>
      <c r="I2332" s="4" t="s">
        <v>35</v>
      </c>
      <c r="J2332" s="4">
        <v>28</v>
      </c>
      <c r="K2332" s="4" t="s">
        <v>433</v>
      </c>
      <c r="L2332" s="4">
        <v>0</v>
      </c>
      <c r="M2332" s="4" t="s">
        <v>5078</v>
      </c>
      <c r="N2332" s="11" t="s">
        <v>5076</v>
      </c>
      <c r="R2332" t="s">
        <v>3837</v>
      </c>
      <c r="T2332" t="s">
        <v>1296</v>
      </c>
    </row>
    <row r="2333" spans="1:20">
      <c r="A2333" t="s">
        <v>5075</v>
      </c>
      <c r="B2333" t="s">
        <v>1291</v>
      </c>
      <c r="C2333" t="s">
        <v>74</v>
      </c>
      <c r="D2333" s="39" t="s">
        <v>1424</v>
      </c>
      <c r="E2333" s="11">
        <f t="shared" si="151"/>
        <v>5</v>
      </c>
      <c r="F2333" s="4">
        <f t="shared" si="152"/>
        <v>2004</v>
      </c>
      <c r="G2333" t="s">
        <v>21</v>
      </c>
      <c r="H2333" s="4">
        <v>16.7</v>
      </c>
      <c r="I2333" s="4" t="s">
        <v>35</v>
      </c>
      <c r="J2333" s="4">
        <v>27.6</v>
      </c>
      <c r="K2333" s="4" t="s">
        <v>433</v>
      </c>
      <c r="L2333" s="4">
        <v>0</v>
      </c>
      <c r="M2333" s="4" t="s">
        <v>1726</v>
      </c>
      <c r="N2333" s="11" t="s">
        <v>5076</v>
      </c>
      <c r="R2333" t="s">
        <v>5079</v>
      </c>
      <c r="T2333" t="s">
        <v>1296</v>
      </c>
    </row>
    <row r="2334" spans="1:20">
      <c r="A2334" t="s">
        <v>5075</v>
      </c>
      <c r="B2334" t="s">
        <v>1291</v>
      </c>
      <c r="C2334" t="s">
        <v>74</v>
      </c>
      <c r="D2334" s="39" t="s">
        <v>1337</v>
      </c>
      <c r="E2334" s="11">
        <f t="shared" si="151"/>
        <v>5</v>
      </c>
      <c r="F2334" s="4">
        <f t="shared" si="152"/>
        <v>2005</v>
      </c>
      <c r="G2334" t="s">
        <v>21</v>
      </c>
      <c r="H2334" s="4">
        <v>17.7</v>
      </c>
      <c r="I2334" s="4" t="s">
        <v>35</v>
      </c>
      <c r="J2334" s="4">
        <v>28.5</v>
      </c>
      <c r="K2334" s="4" t="s">
        <v>154</v>
      </c>
      <c r="L2334" s="4">
        <v>0</v>
      </c>
      <c r="M2334" s="4" t="s">
        <v>2670</v>
      </c>
      <c r="N2334" s="11" t="s">
        <v>5076</v>
      </c>
      <c r="R2334" t="s">
        <v>5080</v>
      </c>
      <c r="T2334" t="s">
        <v>1296</v>
      </c>
    </row>
    <row r="2335" spans="1:20">
      <c r="A2335" t="s">
        <v>5075</v>
      </c>
      <c r="B2335" t="s">
        <v>1291</v>
      </c>
      <c r="C2335" t="s">
        <v>74</v>
      </c>
      <c r="D2335" s="39" t="s">
        <v>1663</v>
      </c>
      <c r="E2335" s="11">
        <f t="shared" si="151"/>
        <v>5</v>
      </c>
      <c r="F2335" s="4">
        <f t="shared" si="152"/>
        <v>2009</v>
      </c>
      <c r="G2335" t="s">
        <v>21</v>
      </c>
      <c r="H2335" s="4">
        <v>21.7</v>
      </c>
      <c r="I2335" s="4" t="s">
        <v>35</v>
      </c>
      <c r="J2335" s="4">
        <v>28.7</v>
      </c>
      <c r="K2335" s="4" t="s">
        <v>475</v>
      </c>
      <c r="L2335" s="4">
        <v>0</v>
      </c>
      <c r="M2335" s="4" t="s">
        <v>1543</v>
      </c>
      <c r="N2335" s="11" t="s">
        <v>5076</v>
      </c>
      <c r="R2335" t="s">
        <v>1662</v>
      </c>
      <c r="T2335" t="s">
        <v>1296</v>
      </c>
    </row>
    <row r="2336" spans="1:20">
      <c r="A2336" t="s">
        <v>5075</v>
      </c>
      <c r="B2336" t="s">
        <v>1291</v>
      </c>
      <c r="C2336" t="s">
        <v>74</v>
      </c>
      <c r="D2336" s="39" t="s">
        <v>1535</v>
      </c>
      <c r="E2336" s="11">
        <f t="shared" si="151"/>
        <v>5</v>
      </c>
      <c r="F2336" s="4">
        <f t="shared" si="152"/>
        <v>2010</v>
      </c>
      <c r="G2336" t="s">
        <v>21</v>
      </c>
      <c r="H2336" s="4">
        <v>22.7</v>
      </c>
      <c r="I2336" s="4" t="s">
        <v>35</v>
      </c>
      <c r="J2336" s="4">
        <v>29.6</v>
      </c>
      <c r="K2336" s="4" t="s">
        <v>842</v>
      </c>
      <c r="L2336" s="4">
        <v>0</v>
      </c>
      <c r="M2336" s="4" t="s">
        <v>3669</v>
      </c>
      <c r="N2336" s="11" t="s">
        <v>5076</v>
      </c>
      <c r="R2336" t="s">
        <v>5081</v>
      </c>
      <c r="T2336" t="s">
        <v>1296</v>
      </c>
    </row>
    <row r="2337" spans="1:20">
      <c r="A2337" t="s">
        <v>5075</v>
      </c>
      <c r="B2337" t="s">
        <v>1291</v>
      </c>
      <c r="C2337" t="s">
        <v>74</v>
      </c>
      <c r="D2337" s="39" t="s">
        <v>1396</v>
      </c>
      <c r="E2337" s="11">
        <f t="shared" si="151"/>
        <v>5</v>
      </c>
      <c r="F2337" s="4">
        <f t="shared" si="152"/>
        <v>2011</v>
      </c>
      <c r="G2337" t="s">
        <v>21</v>
      </c>
      <c r="H2337" s="4">
        <v>23.7</v>
      </c>
      <c r="I2337" s="4" t="s">
        <v>35</v>
      </c>
      <c r="J2337" s="4">
        <v>30.5</v>
      </c>
      <c r="K2337" s="4" t="s">
        <v>49</v>
      </c>
      <c r="L2337" s="4">
        <v>0</v>
      </c>
      <c r="M2337" s="4" t="s">
        <v>3025</v>
      </c>
      <c r="N2337" s="11" t="s">
        <v>5076</v>
      </c>
      <c r="R2337" t="s">
        <v>1762</v>
      </c>
      <c r="T2337" t="s">
        <v>1296</v>
      </c>
    </row>
    <row r="2338" spans="1:20">
      <c r="A2338" t="s">
        <v>5075</v>
      </c>
      <c r="B2338" t="s">
        <v>1291</v>
      </c>
      <c r="C2338" t="s">
        <v>74</v>
      </c>
      <c r="D2338" s="39" t="s">
        <v>1402</v>
      </c>
      <c r="E2338" s="11">
        <f t="shared" si="151"/>
        <v>5</v>
      </c>
      <c r="F2338" s="4">
        <f t="shared" si="152"/>
        <v>2015</v>
      </c>
      <c r="G2338" t="s">
        <v>21</v>
      </c>
      <c r="H2338" s="4">
        <v>27.7</v>
      </c>
      <c r="I2338" s="4" t="s">
        <v>35</v>
      </c>
      <c r="J2338" s="4">
        <v>29.5</v>
      </c>
      <c r="K2338" s="4" t="s">
        <v>350</v>
      </c>
      <c r="L2338" s="4">
        <v>0</v>
      </c>
      <c r="M2338" s="4" t="s">
        <v>5082</v>
      </c>
      <c r="N2338" s="11" t="s">
        <v>5076</v>
      </c>
      <c r="R2338" t="s">
        <v>5083</v>
      </c>
      <c r="T2338" t="s">
        <v>1296</v>
      </c>
    </row>
    <row r="2339" spans="1:20">
      <c r="A2339" t="s">
        <v>5075</v>
      </c>
      <c r="B2339" t="s">
        <v>1291</v>
      </c>
      <c r="C2339" t="s">
        <v>74</v>
      </c>
      <c r="D2339" s="39" t="s">
        <v>839</v>
      </c>
      <c r="E2339" s="11">
        <f t="shared" si="151"/>
        <v>5</v>
      </c>
      <c r="F2339" s="4">
        <f t="shared" si="152"/>
        <v>2016</v>
      </c>
      <c r="G2339" t="s">
        <v>21</v>
      </c>
      <c r="H2339" s="4">
        <v>28.7</v>
      </c>
      <c r="I2339" s="4" t="s">
        <v>35</v>
      </c>
      <c r="J2339" s="4">
        <v>29.5</v>
      </c>
      <c r="K2339" s="4" t="s">
        <v>898</v>
      </c>
      <c r="L2339" s="4">
        <v>0</v>
      </c>
      <c r="M2339" s="4" t="s">
        <v>5084</v>
      </c>
      <c r="N2339" s="11" t="s">
        <v>5076</v>
      </c>
      <c r="R2339" t="s">
        <v>5085</v>
      </c>
      <c r="T2339" t="s">
        <v>1296</v>
      </c>
    </row>
    <row r="2340" spans="1:20">
      <c r="A2340" t="s">
        <v>5075</v>
      </c>
      <c r="B2340" t="s">
        <v>1291</v>
      </c>
      <c r="C2340" t="s">
        <v>74</v>
      </c>
      <c r="D2340" s="39" t="s">
        <v>2440</v>
      </c>
      <c r="E2340" s="11">
        <f t="shared" si="151"/>
        <v>9</v>
      </c>
      <c r="F2340" s="4">
        <f t="shared" si="152"/>
        <v>2018</v>
      </c>
      <c r="G2340" t="s">
        <v>21</v>
      </c>
      <c r="H2340" s="4">
        <v>30.9</v>
      </c>
      <c r="I2340" s="4" t="s">
        <v>35</v>
      </c>
      <c r="J2340" s="4">
        <v>29.5</v>
      </c>
      <c r="K2340" s="4" t="s">
        <v>433</v>
      </c>
      <c r="L2340" s="4">
        <v>0</v>
      </c>
      <c r="M2340" s="4" t="s">
        <v>1532</v>
      </c>
      <c r="N2340" s="11" t="s">
        <v>5076</v>
      </c>
      <c r="R2340" t="s">
        <v>1414</v>
      </c>
      <c r="T2340" t="s">
        <v>1296</v>
      </c>
    </row>
    <row r="2341" spans="1:20">
      <c r="A2341" t="s">
        <v>5086</v>
      </c>
      <c r="B2341" t="s">
        <v>1291</v>
      </c>
      <c r="C2341" t="s">
        <v>20</v>
      </c>
      <c r="D2341" s="39" t="s">
        <v>2618</v>
      </c>
      <c r="E2341" s="11">
        <f t="shared" si="151"/>
        <v>6</v>
      </c>
      <c r="F2341" s="4">
        <f t="shared" si="152"/>
        <v>2001</v>
      </c>
      <c r="G2341" t="s">
        <v>25</v>
      </c>
      <c r="H2341" s="4">
        <v>6.8</v>
      </c>
      <c r="I2341" s="4" t="str">
        <f>IF(ISBLANK(H2341), "", "k")</f>
        <v>k</v>
      </c>
      <c r="J2341" s="4">
        <v>20.2</v>
      </c>
      <c r="K2341" s="4" t="s">
        <v>511</v>
      </c>
      <c r="L2341" s="4">
        <v>0</v>
      </c>
      <c r="R2341" t="s">
        <v>5087</v>
      </c>
      <c r="T2341" t="s">
        <v>1296</v>
      </c>
    </row>
    <row r="2342" spans="1:20">
      <c r="A2342" t="s">
        <v>5086</v>
      </c>
      <c r="B2342" t="s">
        <v>1291</v>
      </c>
      <c r="C2342" t="s">
        <v>74</v>
      </c>
      <c r="D2342" s="39" t="s">
        <v>1422</v>
      </c>
      <c r="E2342" s="11">
        <f t="shared" si="151"/>
        <v>5</v>
      </c>
      <c r="F2342" s="4">
        <f t="shared" si="152"/>
        <v>2002</v>
      </c>
      <c r="G2342" t="s">
        <v>25</v>
      </c>
      <c r="H2342" s="4">
        <v>7.7</v>
      </c>
      <c r="I2342" s="4" t="str">
        <f>IF(ISBLANK(H2342), "", "k")</f>
        <v>k</v>
      </c>
      <c r="J2342" s="4">
        <v>20.7</v>
      </c>
      <c r="K2342" s="4" t="s">
        <v>929</v>
      </c>
      <c r="L2342" s="4">
        <v>0</v>
      </c>
      <c r="M2342" s="4" t="s">
        <v>2498</v>
      </c>
      <c r="R2342" t="s">
        <v>2031</v>
      </c>
      <c r="T2342" t="s">
        <v>1296</v>
      </c>
    </row>
    <row r="2343" spans="1:20">
      <c r="A2343" t="s">
        <v>5088</v>
      </c>
      <c r="B2343" t="s">
        <v>1291</v>
      </c>
      <c r="C2343" t="s">
        <v>20</v>
      </c>
      <c r="D2343" s="39" t="s">
        <v>2106</v>
      </c>
      <c r="E2343" s="11">
        <f t="shared" si="151"/>
        <v>3</v>
      </c>
      <c r="F2343" s="4">
        <f t="shared" si="152"/>
        <v>1990</v>
      </c>
      <c r="G2343" t="s">
        <v>25</v>
      </c>
      <c r="H2343" s="4">
        <v>13.5</v>
      </c>
      <c r="I2343" s="4" t="s">
        <v>35</v>
      </c>
      <c r="J2343" s="4">
        <v>31.12</v>
      </c>
      <c r="K2343" s="4" t="s">
        <v>3453</v>
      </c>
      <c r="L2343" s="4">
        <v>0</v>
      </c>
      <c r="M2343" s="4" t="s">
        <v>5089</v>
      </c>
      <c r="R2343" t="s">
        <v>5090</v>
      </c>
      <c r="T2343" t="s">
        <v>1296</v>
      </c>
    </row>
    <row r="2344" spans="1:20">
      <c r="A2344" t="s">
        <v>5088</v>
      </c>
      <c r="B2344" t="s">
        <v>1291</v>
      </c>
      <c r="C2344" t="s">
        <v>74</v>
      </c>
      <c r="D2344" s="39" t="s">
        <v>2313</v>
      </c>
      <c r="E2344" s="11">
        <f t="shared" si="151"/>
        <v>3</v>
      </c>
      <c r="F2344" s="4">
        <f t="shared" si="152"/>
        <v>1993</v>
      </c>
      <c r="G2344" t="s">
        <v>25</v>
      </c>
      <c r="H2344" s="4">
        <v>16.5</v>
      </c>
      <c r="I2344" s="4" t="s">
        <v>35</v>
      </c>
      <c r="J2344" s="4">
        <v>36.799999999999997</v>
      </c>
      <c r="K2344" s="4" t="s">
        <v>447</v>
      </c>
      <c r="L2344" s="4">
        <v>0</v>
      </c>
      <c r="M2344" s="4" t="s">
        <v>3542</v>
      </c>
      <c r="R2344" t="s">
        <v>2070</v>
      </c>
      <c r="T2344" t="s">
        <v>1296</v>
      </c>
    </row>
    <row r="2345" spans="1:20">
      <c r="A2345" t="s">
        <v>5088</v>
      </c>
      <c r="B2345" t="s">
        <v>1291</v>
      </c>
      <c r="C2345" t="s">
        <v>74</v>
      </c>
      <c r="D2345" s="39" t="s">
        <v>1620</v>
      </c>
      <c r="E2345" s="11">
        <f t="shared" si="151"/>
        <v>3</v>
      </c>
      <c r="F2345" s="4">
        <f t="shared" si="152"/>
        <v>1994</v>
      </c>
      <c r="G2345" t="s">
        <v>25</v>
      </c>
      <c r="H2345" s="4">
        <v>17.5</v>
      </c>
      <c r="I2345" s="4" t="s">
        <v>35</v>
      </c>
      <c r="J2345" s="4">
        <v>37</v>
      </c>
      <c r="K2345" s="4" t="s">
        <v>2813</v>
      </c>
      <c r="L2345" s="4">
        <v>0</v>
      </c>
      <c r="M2345" s="4" t="s">
        <v>4244</v>
      </c>
      <c r="T2345" t="s">
        <v>1296</v>
      </c>
    </row>
    <row r="2346" spans="1:20">
      <c r="A2346" t="s">
        <v>5088</v>
      </c>
      <c r="B2346" t="s">
        <v>1291</v>
      </c>
      <c r="C2346" t="s">
        <v>74</v>
      </c>
      <c r="D2346" s="39" t="s">
        <v>1316</v>
      </c>
      <c r="E2346" s="11">
        <f t="shared" si="151"/>
        <v>3</v>
      </c>
      <c r="F2346" s="4">
        <f t="shared" si="152"/>
        <v>1995</v>
      </c>
      <c r="G2346" t="s">
        <v>25</v>
      </c>
      <c r="H2346" s="4">
        <v>18.5</v>
      </c>
      <c r="I2346" s="4" t="s">
        <v>35</v>
      </c>
      <c r="J2346" s="4">
        <v>41</v>
      </c>
      <c r="K2346" s="4" t="s">
        <v>1405</v>
      </c>
      <c r="L2346" s="4">
        <v>0</v>
      </c>
      <c r="M2346" s="4" t="s">
        <v>5091</v>
      </c>
      <c r="T2346" t="s">
        <v>1296</v>
      </c>
    </row>
    <row r="2347" spans="1:20">
      <c r="A2347" t="s">
        <v>5092</v>
      </c>
      <c r="B2347" t="s">
        <v>1291</v>
      </c>
      <c r="C2347" t="s">
        <v>20</v>
      </c>
      <c r="D2347" s="39" t="s">
        <v>1708</v>
      </c>
      <c r="E2347" s="11">
        <f t="shared" si="151"/>
        <v>3</v>
      </c>
      <c r="F2347" s="4">
        <f t="shared" si="152"/>
        <v>1994</v>
      </c>
      <c r="G2347" t="s">
        <v>25</v>
      </c>
      <c r="H2347" s="4">
        <v>10.5</v>
      </c>
      <c r="I2347" s="4" t="s">
        <v>35</v>
      </c>
      <c r="J2347" s="4">
        <v>27.8</v>
      </c>
      <c r="K2347" s="4" t="s">
        <v>854</v>
      </c>
      <c r="L2347" s="4">
        <v>0</v>
      </c>
      <c r="M2347" s="4" t="s">
        <v>3963</v>
      </c>
      <c r="R2347" t="s">
        <v>1931</v>
      </c>
      <c r="T2347" t="s">
        <v>1296</v>
      </c>
    </row>
    <row r="2348" spans="1:20">
      <c r="A2348" t="s">
        <v>5093</v>
      </c>
      <c r="B2348" t="s">
        <v>1291</v>
      </c>
      <c r="C2348" t="s">
        <v>20</v>
      </c>
      <c r="D2348" s="39" t="s">
        <v>1715</v>
      </c>
      <c r="E2348" s="11">
        <f t="shared" si="151"/>
        <v>3</v>
      </c>
      <c r="F2348" s="4">
        <f t="shared" si="152"/>
        <v>2000</v>
      </c>
      <c r="G2348" t="s">
        <v>21</v>
      </c>
      <c r="H2348" s="4" t="s">
        <v>1635</v>
      </c>
      <c r="I2348" s="4" t="str">
        <f t="shared" ref="I2348:I2354" si="153">IF(ISBLANK(H2348), "", "k")</f>
        <v>k</v>
      </c>
      <c r="J2348" s="4">
        <v>24.5</v>
      </c>
      <c r="K2348" s="4" t="s">
        <v>954</v>
      </c>
      <c r="L2348" s="4">
        <v>0</v>
      </c>
      <c r="M2348" s="4" t="s">
        <v>2353</v>
      </c>
      <c r="N2348" s="11" t="s">
        <v>5094</v>
      </c>
      <c r="R2348" t="s">
        <v>607</v>
      </c>
      <c r="T2348" t="s">
        <v>1296</v>
      </c>
    </row>
    <row r="2349" spans="1:20">
      <c r="A2349" t="s">
        <v>5093</v>
      </c>
      <c r="B2349" t="s">
        <v>1291</v>
      </c>
      <c r="C2349" t="s">
        <v>74</v>
      </c>
      <c r="D2349" s="39" t="s">
        <v>1378</v>
      </c>
      <c r="E2349" s="11">
        <f t="shared" si="151"/>
        <v>5</v>
      </c>
      <c r="F2349" s="4">
        <f t="shared" si="152"/>
        <v>2002</v>
      </c>
      <c r="G2349" t="s">
        <v>21</v>
      </c>
      <c r="H2349" s="4" t="s">
        <v>496</v>
      </c>
      <c r="I2349" s="4" t="str">
        <f t="shared" si="153"/>
        <v>k</v>
      </c>
      <c r="J2349" s="4">
        <v>25.2</v>
      </c>
      <c r="K2349" s="4" t="s">
        <v>154</v>
      </c>
      <c r="L2349" s="4">
        <v>0</v>
      </c>
      <c r="M2349" s="4" t="s">
        <v>3468</v>
      </c>
      <c r="N2349" s="11" t="s">
        <v>5094</v>
      </c>
      <c r="R2349" t="s">
        <v>5095</v>
      </c>
      <c r="T2349" t="s">
        <v>1296</v>
      </c>
    </row>
    <row r="2350" spans="1:20">
      <c r="A2350" t="s">
        <v>5093</v>
      </c>
      <c r="B2350" t="s">
        <v>1291</v>
      </c>
      <c r="C2350" t="s">
        <v>74</v>
      </c>
      <c r="D2350" s="39" t="s">
        <v>1424</v>
      </c>
      <c r="E2350" s="11">
        <f t="shared" si="151"/>
        <v>5</v>
      </c>
      <c r="F2350" s="4">
        <f t="shared" si="152"/>
        <v>2004</v>
      </c>
      <c r="G2350" t="s">
        <v>21</v>
      </c>
      <c r="H2350" s="4" t="s">
        <v>717</v>
      </c>
      <c r="I2350" s="4" t="str">
        <f t="shared" si="153"/>
        <v>k</v>
      </c>
      <c r="J2350" s="4">
        <v>26.7</v>
      </c>
      <c r="K2350" s="4" t="s">
        <v>842</v>
      </c>
      <c r="L2350" s="4">
        <v>0</v>
      </c>
      <c r="M2350" s="4" t="s">
        <v>1726</v>
      </c>
      <c r="N2350" s="11" t="s">
        <v>5094</v>
      </c>
      <c r="R2350" t="s">
        <v>5096</v>
      </c>
      <c r="T2350" t="s">
        <v>1296</v>
      </c>
    </row>
    <row r="2351" spans="1:20">
      <c r="A2351" t="s">
        <v>5093</v>
      </c>
      <c r="B2351" t="s">
        <v>1291</v>
      </c>
      <c r="C2351" t="s">
        <v>74</v>
      </c>
      <c r="D2351" s="39" t="s">
        <v>1863</v>
      </c>
      <c r="E2351" s="11">
        <f t="shared" si="151"/>
        <v>4</v>
      </c>
      <c r="F2351" s="4">
        <f t="shared" si="152"/>
        <v>2010</v>
      </c>
      <c r="G2351" t="s">
        <v>21</v>
      </c>
      <c r="H2351" s="4" t="s">
        <v>345</v>
      </c>
      <c r="I2351" s="4" t="str">
        <f t="shared" si="153"/>
        <v>k</v>
      </c>
      <c r="J2351" s="4">
        <v>26.8</v>
      </c>
      <c r="K2351" s="4" t="s">
        <v>800</v>
      </c>
      <c r="L2351" s="4">
        <v>0</v>
      </c>
      <c r="M2351" s="4" t="s">
        <v>1607</v>
      </c>
      <c r="N2351" s="11" t="s">
        <v>5094</v>
      </c>
      <c r="R2351" t="s">
        <v>5097</v>
      </c>
      <c r="T2351" t="s">
        <v>1296</v>
      </c>
    </row>
    <row r="2352" spans="1:20">
      <c r="A2352" t="s">
        <v>5093</v>
      </c>
      <c r="B2352" t="s">
        <v>1291</v>
      </c>
      <c r="C2352" t="s">
        <v>74</v>
      </c>
      <c r="D2352" s="39" t="s">
        <v>1561</v>
      </c>
      <c r="E2352" s="11">
        <f t="shared" si="151"/>
        <v>5</v>
      </c>
      <c r="F2352" s="4">
        <f t="shared" si="152"/>
        <v>2011</v>
      </c>
      <c r="G2352" t="s">
        <v>21</v>
      </c>
      <c r="H2352" s="4" t="s">
        <v>488</v>
      </c>
      <c r="I2352" s="4" t="str">
        <f t="shared" si="153"/>
        <v>k</v>
      </c>
      <c r="J2352" s="4">
        <v>28</v>
      </c>
      <c r="K2352" s="4" t="s">
        <v>674</v>
      </c>
      <c r="L2352" s="4">
        <v>0</v>
      </c>
      <c r="M2352" s="4" t="s">
        <v>1593</v>
      </c>
      <c r="N2352" s="11" t="s">
        <v>5094</v>
      </c>
      <c r="R2352" t="s">
        <v>1762</v>
      </c>
      <c r="T2352" t="s">
        <v>1296</v>
      </c>
    </row>
    <row r="2353" spans="1:20">
      <c r="A2353" t="s">
        <v>5093</v>
      </c>
      <c r="B2353" t="s">
        <v>1291</v>
      </c>
      <c r="C2353" t="s">
        <v>74</v>
      </c>
      <c r="D2353" s="39" t="s">
        <v>839</v>
      </c>
      <c r="E2353" s="11">
        <f t="shared" si="151"/>
        <v>5</v>
      </c>
      <c r="F2353" s="4">
        <f t="shared" si="152"/>
        <v>2016</v>
      </c>
      <c r="G2353" t="s">
        <v>21</v>
      </c>
      <c r="H2353" s="4" t="s">
        <v>1389</v>
      </c>
      <c r="I2353" s="4" t="str">
        <f t="shared" si="153"/>
        <v>k</v>
      </c>
      <c r="J2353" s="4">
        <v>28.3</v>
      </c>
      <c r="K2353" s="4" t="s">
        <v>949</v>
      </c>
      <c r="L2353" s="4">
        <v>0</v>
      </c>
      <c r="M2353" s="4" t="s">
        <v>2236</v>
      </c>
      <c r="N2353" s="11" t="s">
        <v>5094</v>
      </c>
      <c r="R2353" t="s">
        <v>5098</v>
      </c>
      <c r="T2353" t="s">
        <v>1296</v>
      </c>
    </row>
    <row r="2354" spans="1:20">
      <c r="A2354" t="s">
        <v>5093</v>
      </c>
      <c r="B2354" t="s">
        <v>1291</v>
      </c>
      <c r="C2354" t="s">
        <v>74</v>
      </c>
      <c r="D2354" s="39" t="s">
        <v>1352</v>
      </c>
      <c r="E2354" s="11">
        <f t="shared" si="151"/>
        <v>5</v>
      </c>
      <c r="F2354" s="4">
        <f t="shared" si="152"/>
        <v>2017</v>
      </c>
      <c r="G2354" t="s">
        <v>21</v>
      </c>
      <c r="H2354" s="4" t="s">
        <v>742</v>
      </c>
      <c r="I2354" s="4" t="str">
        <f t="shared" si="153"/>
        <v>k</v>
      </c>
      <c r="J2354" s="4">
        <v>29</v>
      </c>
      <c r="K2354" s="4" t="s">
        <v>1115</v>
      </c>
      <c r="L2354" s="4">
        <v>0</v>
      </c>
      <c r="M2354" s="4" t="s">
        <v>2504</v>
      </c>
      <c r="N2354" s="11" t="s">
        <v>5094</v>
      </c>
      <c r="R2354" t="s">
        <v>2471</v>
      </c>
      <c r="T2354" t="s">
        <v>1296</v>
      </c>
    </row>
    <row r="2355" spans="1:20">
      <c r="A2355" t="s">
        <v>5099</v>
      </c>
      <c r="B2355" t="s">
        <v>1291</v>
      </c>
      <c r="C2355" t="s">
        <v>20</v>
      </c>
      <c r="D2355" s="39" t="s">
        <v>2106</v>
      </c>
      <c r="E2355" s="11">
        <f t="shared" si="151"/>
        <v>3</v>
      </c>
      <c r="F2355" s="4">
        <f t="shared" si="152"/>
        <v>1990</v>
      </c>
      <c r="G2355" t="s">
        <v>25</v>
      </c>
      <c r="H2355" s="4">
        <v>12.5</v>
      </c>
      <c r="I2355" s="4" t="s">
        <v>35</v>
      </c>
      <c r="J2355" s="4">
        <v>30.48</v>
      </c>
      <c r="K2355" s="4" t="s">
        <v>2107</v>
      </c>
      <c r="L2355" s="4">
        <v>0</v>
      </c>
      <c r="M2355" s="4" t="s">
        <v>2830</v>
      </c>
      <c r="N2355" s="11" t="s">
        <v>5100</v>
      </c>
      <c r="R2355" t="s">
        <v>2001</v>
      </c>
      <c r="T2355" t="s">
        <v>1296</v>
      </c>
    </row>
    <row r="2356" spans="1:20">
      <c r="A2356" t="s">
        <v>5099</v>
      </c>
      <c r="B2356" t="s">
        <v>1291</v>
      </c>
      <c r="C2356" t="s">
        <v>74</v>
      </c>
      <c r="D2356" s="39" t="s">
        <v>2309</v>
      </c>
      <c r="E2356" s="11">
        <f t="shared" si="151"/>
        <v>3</v>
      </c>
      <c r="F2356" s="4">
        <f t="shared" si="152"/>
        <v>1992</v>
      </c>
      <c r="G2356" t="s">
        <v>25</v>
      </c>
      <c r="H2356" s="4">
        <v>14.5</v>
      </c>
      <c r="I2356" s="4" t="s">
        <v>35</v>
      </c>
      <c r="J2356" s="4">
        <v>31.43</v>
      </c>
      <c r="K2356" s="4" t="s">
        <v>1613</v>
      </c>
      <c r="L2356" s="4">
        <v>0</v>
      </c>
      <c r="M2356" s="4" t="s">
        <v>5101</v>
      </c>
      <c r="N2356" s="11" t="s">
        <v>5100</v>
      </c>
      <c r="T2356" t="s">
        <v>1296</v>
      </c>
    </row>
    <row r="2357" spans="1:20">
      <c r="A2357" t="s">
        <v>5099</v>
      </c>
      <c r="B2357" t="s">
        <v>1291</v>
      </c>
      <c r="C2357" t="s">
        <v>74</v>
      </c>
      <c r="D2357" s="39" t="s">
        <v>1520</v>
      </c>
      <c r="E2357" s="11">
        <f t="shared" si="151"/>
        <v>3</v>
      </c>
      <c r="F2357" s="4">
        <f t="shared" si="152"/>
        <v>1993</v>
      </c>
      <c r="G2357" t="s">
        <v>25</v>
      </c>
      <c r="H2357" s="4">
        <v>15.5</v>
      </c>
      <c r="I2357" s="4" t="s">
        <v>35</v>
      </c>
      <c r="J2357" s="4">
        <v>32.200000000000003</v>
      </c>
      <c r="K2357" s="4" t="s">
        <v>413</v>
      </c>
      <c r="L2357" s="4">
        <v>0</v>
      </c>
      <c r="M2357" s="4" t="s">
        <v>5102</v>
      </c>
      <c r="N2357" s="11" t="s">
        <v>5100</v>
      </c>
      <c r="R2357" t="s">
        <v>5103</v>
      </c>
      <c r="T2357" t="s">
        <v>1296</v>
      </c>
    </row>
    <row r="2358" spans="1:20">
      <c r="A2358" t="s">
        <v>5099</v>
      </c>
      <c r="B2358" t="s">
        <v>1291</v>
      </c>
      <c r="C2358" t="s">
        <v>74</v>
      </c>
      <c r="D2358" s="39" t="s">
        <v>1620</v>
      </c>
      <c r="E2358" s="11">
        <f t="shared" si="151"/>
        <v>3</v>
      </c>
      <c r="F2358" s="4">
        <f t="shared" si="152"/>
        <v>1994</v>
      </c>
      <c r="G2358" t="s">
        <v>25</v>
      </c>
      <c r="H2358" s="4">
        <v>16.5</v>
      </c>
      <c r="I2358" s="4" t="s">
        <v>35</v>
      </c>
      <c r="J2358" s="4">
        <v>34.5</v>
      </c>
      <c r="K2358" s="4" t="s">
        <v>305</v>
      </c>
      <c r="L2358" s="4">
        <v>0</v>
      </c>
      <c r="M2358" s="4" t="s">
        <v>5104</v>
      </c>
      <c r="N2358" s="11" t="s">
        <v>5100</v>
      </c>
      <c r="R2358" t="s">
        <v>1717</v>
      </c>
      <c r="T2358" t="s">
        <v>1296</v>
      </c>
    </row>
    <row r="2359" spans="1:20">
      <c r="A2359" t="s">
        <v>5099</v>
      </c>
      <c r="B2359" t="s">
        <v>1291</v>
      </c>
      <c r="C2359" t="s">
        <v>74</v>
      </c>
      <c r="D2359" s="39" t="s">
        <v>1524</v>
      </c>
      <c r="E2359" s="11">
        <f t="shared" si="151"/>
        <v>3</v>
      </c>
      <c r="F2359" s="4">
        <f t="shared" si="152"/>
        <v>1995</v>
      </c>
      <c r="G2359" t="s">
        <v>25</v>
      </c>
      <c r="H2359" s="4">
        <v>17.5</v>
      </c>
      <c r="I2359" s="4" t="s">
        <v>35</v>
      </c>
      <c r="J2359" s="4">
        <v>39.5</v>
      </c>
      <c r="K2359" s="4" t="s">
        <v>300</v>
      </c>
      <c r="L2359" s="4">
        <v>0</v>
      </c>
      <c r="M2359" s="4" t="s">
        <v>5105</v>
      </c>
      <c r="N2359" s="11" t="s">
        <v>5100</v>
      </c>
      <c r="T2359" t="s">
        <v>1296</v>
      </c>
    </row>
    <row r="2360" spans="1:20">
      <c r="A2360" t="s">
        <v>5099</v>
      </c>
      <c r="B2360" t="s">
        <v>1291</v>
      </c>
      <c r="C2360" t="s">
        <v>74</v>
      </c>
      <c r="D2360" s="39" t="s">
        <v>1416</v>
      </c>
      <c r="E2360" s="11">
        <f t="shared" si="151"/>
        <v>3</v>
      </c>
      <c r="F2360" s="4">
        <f t="shared" si="152"/>
        <v>1996</v>
      </c>
      <c r="G2360" t="s">
        <v>25</v>
      </c>
      <c r="H2360" s="4">
        <v>18.5</v>
      </c>
      <c r="I2360" s="4" t="s">
        <v>35</v>
      </c>
      <c r="J2360" s="4">
        <v>41.5</v>
      </c>
      <c r="K2360" s="4" t="s">
        <v>1405</v>
      </c>
      <c r="L2360" s="4">
        <v>0</v>
      </c>
      <c r="M2360" s="4" t="s">
        <v>5106</v>
      </c>
      <c r="N2360" s="11" t="s">
        <v>5100</v>
      </c>
      <c r="R2360" t="s">
        <v>439</v>
      </c>
      <c r="T2360" t="s">
        <v>1296</v>
      </c>
    </row>
    <row r="2361" spans="1:20">
      <c r="A2361" t="s">
        <v>5107</v>
      </c>
      <c r="B2361" t="s">
        <v>1291</v>
      </c>
      <c r="C2361" t="s">
        <v>20</v>
      </c>
      <c r="D2361" s="39" t="s">
        <v>1418</v>
      </c>
      <c r="E2361" s="11">
        <f t="shared" si="151"/>
        <v>5</v>
      </c>
      <c r="F2361" s="4">
        <f t="shared" si="152"/>
        <v>2001</v>
      </c>
      <c r="G2361" t="s">
        <v>25</v>
      </c>
      <c r="H2361" s="4" t="s">
        <v>477</v>
      </c>
      <c r="I2361" s="4" t="str">
        <f t="shared" ref="I2361:I2389" si="154">IF(ISBLANK(H2361), "", "k")</f>
        <v>k</v>
      </c>
      <c r="J2361" s="4">
        <v>25.5</v>
      </c>
      <c r="K2361" s="4" t="s">
        <v>127</v>
      </c>
      <c r="L2361" s="4">
        <v>0</v>
      </c>
      <c r="M2361" s="4" t="s">
        <v>1944</v>
      </c>
      <c r="N2361" s="11" t="s">
        <v>5108</v>
      </c>
      <c r="R2361" t="s">
        <v>5109</v>
      </c>
      <c r="T2361" t="s">
        <v>1296</v>
      </c>
    </row>
    <row r="2362" spans="1:20">
      <c r="A2362" t="s">
        <v>5107</v>
      </c>
      <c r="B2362" t="s">
        <v>1291</v>
      </c>
      <c r="C2362" t="s">
        <v>74</v>
      </c>
      <c r="D2362" s="39" t="s">
        <v>1302</v>
      </c>
      <c r="E2362" s="11">
        <f t="shared" si="151"/>
        <v>5</v>
      </c>
      <c r="F2362" s="4">
        <f t="shared" si="152"/>
        <v>2002</v>
      </c>
      <c r="G2362" t="s">
        <v>25</v>
      </c>
      <c r="H2362" s="4" t="s">
        <v>496</v>
      </c>
      <c r="I2362" s="4" t="str">
        <f t="shared" si="154"/>
        <v>k</v>
      </c>
      <c r="J2362" s="4">
        <v>26.2</v>
      </c>
      <c r="K2362" s="4" t="s">
        <v>369</v>
      </c>
      <c r="L2362" s="4">
        <v>0</v>
      </c>
      <c r="M2362" s="4" t="s">
        <v>2209</v>
      </c>
      <c r="N2362" s="11" t="s">
        <v>5108</v>
      </c>
      <c r="R2362" t="s">
        <v>5110</v>
      </c>
      <c r="T2362" t="s">
        <v>1296</v>
      </c>
    </row>
    <row r="2363" spans="1:20">
      <c r="A2363" t="s">
        <v>5107</v>
      </c>
      <c r="B2363" t="s">
        <v>1291</v>
      </c>
      <c r="C2363" t="s">
        <v>74</v>
      </c>
      <c r="D2363" s="39" t="s">
        <v>2199</v>
      </c>
      <c r="E2363" s="11">
        <f t="shared" si="151"/>
        <v>5</v>
      </c>
      <c r="F2363" s="4">
        <f t="shared" si="152"/>
        <v>2011</v>
      </c>
      <c r="G2363" t="s">
        <v>25</v>
      </c>
      <c r="H2363" s="4" t="s">
        <v>488</v>
      </c>
      <c r="I2363" s="4" t="str">
        <f t="shared" si="154"/>
        <v>k</v>
      </c>
      <c r="J2363" s="4">
        <v>26.8</v>
      </c>
      <c r="K2363" s="4" t="s">
        <v>350</v>
      </c>
      <c r="L2363" s="4">
        <v>0</v>
      </c>
      <c r="M2363" s="4" t="s">
        <v>1463</v>
      </c>
      <c r="N2363" s="11" t="s">
        <v>5108</v>
      </c>
      <c r="R2363" t="s">
        <v>5111</v>
      </c>
      <c r="T2363" t="s">
        <v>1296</v>
      </c>
    </row>
    <row r="2364" spans="1:20">
      <c r="A2364" t="s">
        <v>5107</v>
      </c>
      <c r="B2364" t="s">
        <v>1291</v>
      </c>
      <c r="C2364" t="s">
        <v>74</v>
      </c>
      <c r="D2364" s="39" t="s">
        <v>1342</v>
      </c>
      <c r="E2364" s="11">
        <f t="shared" si="151"/>
        <v>5</v>
      </c>
      <c r="F2364" s="4">
        <f t="shared" si="152"/>
        <v>2013</v>
      </c>
      <c r="G2364" t="s">
        <v>25</v>
      </c>
      <c r="H2364" s="4" t="s">
        <v>772</v>
      </c>
      <c r="I2364" s="4" t="str">
        <f t="shared" si="154"/>
        <v>k</v>
      </c>
      <c r="J2364" s="4">
        <v>27.7</v>
      </c>
      <c r="K2364" s="4" t="s">
        <v>433</v>
      </c>
      <c r="L2364" s="4">
        <v>0</v>
      </c>
      <c r="M2364" s="4" t="s">
        <v>1797</v>
      </c>
      <c r="N2364" s="11" t="s">
        <v>5108</v>
      </c>
      <c r="R2364" t="s">
        <v>4086</v>
      </c>
      <c r="T2364" t="s">
        <v>1296</v>
      </c>
    </row>
    <row r="2365" spans="1:20">
      <c r="A2365" t="s">
        <v>5107</v>
      </c>
      <c r="B2365" t="s">
        <v>1291</v>
      </c>
      <c r="C2365" t="s">
        <v>74</v>
      </c>
      <c r="D2365" s="39" t="s">
        <v>1435</v>
      </c>
      <c r="E2365" s="11">
        <f t="shared" si="151"/>
        <v>5</v>
      </c>
      <c r="F2365" s="4">
        <f t="shared" si="152"/>
        <v>2015</v>
      </c>
      <c r="G2365" t="s">
        <v>25</v>
      </c>
      <c r="H2365" s="4" t="s">
        <v>997</v>
      </c>
      <c r="I2365" s="4" t="str">
        <f t="shared" si="154"/>
        <v>k</v>
      </c>
      <c r="J2365" s="4">
        <v>28.3</v>
      </c>
      <c r="K2365" s="4" t="s">
        <v>49</v>
      </c>
      <c r="L2365" s="4">
        <v>0</v>
      </c>
      <c r="M2365" s="4" t="s">
        <v>2120</v>
      </c>
      <c r="N2365" s="11" t="s">
        <v>5108</v>
      </c>
      <c r="R2365" t="s">
        <v>4529</v>
      </c>
      <c r="T2365" t="s">
        <v>1296</v>
      </c>
    </row>
    <row r="2366" spans="1:20">
      <c r="A2366" t="s">
        <v>5107</v>
      </c>
      <c r="B2366" t="s">
        <v>1291</v>
      </c>
      <c r="C2366" t="s">
        <v>74</v>
      </c>
      <c r="D2366" s="39" t="s">
        <v>1349</v>
      </c>
      <c r="E2366" s="11">
        <f t="shared" si="151"/>
        <v>5</v>
      </c>
      <c r="F2366" s="4">
        <f t="shared" si="152"/>
        <v>2016</v>
      </c>
      <c r="G2366" t="s">
        <v>25</v>
      </c>
      <c r="H2366" s="4" t="s">
        <v>1389</v>
      </c>
      <c r="I2366" s="4" t="str">
        <f t="shared" si="154"/>
        <v>k</v>
      </c>
      <c r="J2366" s="4">
        <v>29.1</v>
      </c>
      <c r="K2366" s="4" t="s">
        <v>49</v>
      </c>
      <c r="L2366" s="4">
        <v>0</v>
      </c>
      <c r="M2366" s="4" t="s">
        <v>2556</v>
      </c>
      <c r="N2366" s="11" t="s">
        <v>5108</v>
      </c>
      <c r="R2366" t="s">
        <v>5112</v>
      </c>
      <c r="T2366" t="s">
        <v>1296</v>
      </c>
    </row>
    <row r="2367" spans="1:20">
      <c r="A2367" t="s">
        <v>5107</v>
      </c>
      <c r="B2367" t="s">
        <v>1291</v>
      </c>
      <c r="C2367" t="s">
        <v>74</v>
      </c>
      <c r="D2367" s="39" t="s">
        <v>1455</v>
      </c>
      <c r="E2367" s="11">
        <f t="shared" si="151"/>
        <v>5</v>
      </c>
      <c r="F2367" s="4">
        <f t="shared" si="152"/>
        <v>2017</v>
      </c>
      <c r="G2367" t="s">
        <v>25</v>
      </c>
      <c r="H2367" s="4" t="s">
        <v>742</v>
      </c>
      <c r="I2367" s="4" t="str">
        <f t="shared" si="154"/>
        <v>k</v>
      </c>
      <c r="J2367" s="4">
        <v>28.8</v>
      </c>
      <c r="K2367" s="4" t="s">
        <v>1879</v>
      </c>
      <c r="L2367" s="4">
        <v>0</v>
      </c>
      <c r="M2367" s="4" t="s">
        <v>2625</v>
      </c>
      <c r="N2367" s="11" t="s">
        <v>5108</v>
      </c>
      <c r="Q2367" t="s">
        <v>5113</v>
      </c>
      <c r="R2367" t="s">
        <v>5114</v>
      </c>
      <c r="T2367" t="s">
        <v>1296</v>
      </c>
    </row>
    <row r="2368" spans="1:20">
      <c r="A2368" t="s">
        <v>5107</v>
      </c>
      <c r="B2368" t="s">
        <v>1291</v>
      </c>
      <c r="C2368" t="s">
        <v>74</v>
      </c>
      <c r="D2368" s="39" t="s">
        <v>2079</v>
      </c>
      <c r="E2368" s="11">
        <f t="shared" si="151"/>
        <v>6</v>
      </c>
      <c r="F2368" s="4">
        <f t="shared" si="152"/>
        <v>2018</v>
      </c>
      <c r="G2368" t="s">
        <v>25</v>
      </c>
      <c r="H2368" s="4" t="s">
        <v>293</v>
      </c>
      <c r="I2368" s="4" t="str">
        <f t="shared" si="154"/>
        <v>k</v>
      </c>
      <c r="J2368" s="4">
        <v>29.2</v>
      </c>
      <c r="K2368" s="4" t="s">
        <v>203</v>
      </c>
      <c r="L2368" s="4">
        <v>0</v>
      </c>
      <c r="M2368" s="4" t="s">
        <v>2607</v>
      </c>
      <c r="N2368" s="11" t="s">
        <v>5108</v>
      </c>
      <c r="Q2368" t="s">
        <v>5115</v>
      </c>
      <c r="R2368" t="s">
        <v>2082</v>
      </c>
      <c r="T2368" t="s">
        <v>1296</v>
      </c>
    </row>
    <row r="2369" spans="1:20">
      <c r="A2369" t="s">
        <v>5107</v>
      </c>
      <c r="B2369" t="s">
        <v>1291</v>
      </c>
      <c r="C2369" t="s">
        <v>74</v>
      </c>
      <c r="D2369" s="39" t="s">
        <v>1459</v>
      </c>
      <c r="E2369" s="11">
        <f t="shared" si="151"/>
        <v>9</v>
      </c>
      <c r="F2369" s="4">
        <f t="shared" si="152"/>
        <v>2018</v>
      </c>
      <c r="G2369" t="s">
        <v>25</v>
      </c>
      <c r="H2369" s="4" t="s">
        <v>758</v>
      </c>
      <c r="I2369" s="4" t="str">
        <f t="shared" si="154"/>
        <v>k</v>
      </c>
      <c r="J2369" s="4">
        <v>29.8</v>
      </c>
      <c r="K2369" s="4" t="s">
        <v>584</v>
      </c>
      <c r="L2369" s="4">
        <v>0</v>
      </c>
      <c r="M2369" s="4" t="s">
        <v>3082</v>
      </c>
      <c r="N2369" s="11" t="s">
        <v>5108</v>
      </c>
      <c r="R2369" t="s">
        <v>5116</v>
      </c>
      <c r="T2369" t="s">
        <v>1296</v>
      </c>
    </row>
    <row r="2370" spans="1:20">
      <c r="A2370" t="s">
        <v>5107</v>
      </c>
      <c r="B2370" t="s">
        <v>1291</v>
      </c>
      <c r="C2370" t="s">
        <v>74</v>
      </c>
      <c r="D2370" s="39" t="s">
        <v>1412</v>
      </c>
      <c r="E2370" s="11">
        <f t="shared" si="151"/>
        <v>5</v>
      </c>
      <c r="F2370" s="4">
        <f t="shared" si="152"/>
        <v>2019</v>
      </c>
      <c r="G2370" t="s">
        <v>25</v>
      </c>
      <c r="H2370" s="4" t="s">
        <v>362</v>
      </c>
      <c r="I2370" s="4" t="str">
        <f t="shared" si="154"/>
        <v>k</v>
      </c>
      <c r="J2370" s="4">
        <v>30.7</v>
      </c>
      <c r="K2370" s="4" t="s">
        <v>182</v>
      </c>
      <c r="L2370" s="4">
        <v>0</v>
      </c>
      <c r="M2370" s="4" t="s">
        <v>3150</v>
      </c>
      <c r="N2370" s="11" t="s">
        <v>5108</v>
      </c>
      <c r="R2370" t="s">
        <v>5117</v>
      </c>
      <c r="T2370" t="s">
        <v>1296</v>
      </c>
    </row>
    <row r="2371" spans="1:20">
      <c r="A2371" t="s">
        <v>5107</v>
      </c>
      <c r="B2371" t="s">
        <v>1291</v>
      </c>
      <c r="C2371" t="s">
        <v>74</v>
      </c>
      <c r="D2371" s="39" t="s">
        <v>1491</v>
      </c>
      <c r="E2371" s="11">
        <f t="shared" si="151"/>
        <v>4</v>
      </c>
      <c r="F2371" s="4">
        <f t="shared" si="152"/>
        <v>2024</v>
      </c>
      <c r="G2371" t="s">
        <v>25</v>
      </c>
      <c r="H2371" s="4" t="s">
        <v>988</v>
      </c>
      <c r="I2371" s="4" t="str">
        <f t="shared" si="154"/>
        <v>k</v>
      </c>
      <c r="J2371" s="4">
        <v>33.5</v>
      </c>
      <c r="K2371" s="4" t="s">
        <v>575</v>
      </c>
      <c r="L2371" s="4">
        <v>0</v>
      </c>
      <c r="M2371" s="4" t="s">
        <v>1500</v>
      </c>
      <c r="N2371" s="11" t="s">
        <v>5108</v>
      </c>
      <c r="R2371" t="s">
        <v>2869</v>
      </c>
    </row>
    <row r="2372" spans="1:20">
      <c r="A2372" t="s">
        <v>5118</v>
      </c>
      <c r="B2372" t="s">
        <v>1291</v>
      </c>
      <c r="C2372" t="s">
        <v>20</v>
      </c>
      <c r="D2372" s="39" t="s">
        <v>2363</v>
      </c>
      <c r="E2372" s="11">
        <f t="shared" si="151"/>
        <v>6</v>
      </c>
      <c r="F2372" s="4">
        <f t="shared" si="152"/>
        <v>2001</v>
      </c>
      <c r="G2372" t="s">
        <v>21</v>
      </c>
      <c r="H2372" s="4">
        <v>8.8000000000000007</v>
      </c>
      <c r="I2372" s="4" t="str">
        <f t="shared" si="154"/>
        <v>k</v>
      </c>
      <c r="J2372" s="4">
        <v>23.6</v>
      </c>
      <c r="K2372" s="4" t="s">
        <v>709</v>
      </c>
      <c r="L2372" s="4">
        <v>0</v>
      </c>
      <c r="R2372" t="s">
        <v>5119</v>
      </c>
      <c r="T2372" t="s">
        <v>1296</v>
      </c>
    </row>
    <row r="2373" spans="1:20">
      <c r="A2373" t="s">
        <v>5118</v>
      </c>
      <c r="B2373" t="s">
        <v>1291</v>
      </c>
      <c r="C2373" t="s">
        <v>74</v>
      </c>
      <c r="D2373" s="39" t="s">
        <v>1380</v>
      </c>
      <c r="E2373" s="11">
        <f t="shared" si="151"/>
        <v>5</v>
      </c>
      <c r="F2373" s="4">
        <f t="shared" si="152"/>
        <v>2004</v>
      </c>
      <c r="G2373" t="s">
        <v>21</v>
      </c>
      <c r="H2373" s="4">
        <v>11.7</v>
      </c>
      <c r="I2373" s="4" t="str">
        <f t="shared" si="154"/>
        <v>k</v>
      </c>
      <c r="J2373" s="4">
        <v>23.3</v>
      </c>
      <c r="K2373" s="4" t="s">
        <v>240</v>
      </c>
      <c r="L2373" s="4">
        <v>0</v>
      </c>
      <c r="M2373" s="4" t="s">
        <v>1353</v>
      </c>
      <c r="R2373" t="s">
        <v>5120</v>
      </c>
      <c r="T2373" t="s">
        <v>1296</v>
      </c>
    </row>
    <row r="2374" spans="1:20">
      <c r="A2374" t="s">
        <v>5121</v>
      </c>
      <c r="B2374" t="s">
        <v>1291</v>
      </c>
      <c r="C2374" t="s">
        <v>20</v>
      </c>
      <c r="D2374" s="39" t="s">
        <v>1352</v>
      </c>
      <c r="E2374" s="11">
        <f t="shared" si="151"/>
        <v>5</v>
      </c>
      <c r="F2374" s="4">
        <f t="shared" si="152"/>
        <v>2017</v>
      </c>
      <c r="G2374" t="s">
        <v>21</v>
      </c>
      <c r="I2374" s="4" t="str">
        <f t="shared" si="154"/>
        <v/>
      </c>
      <c r="J2374" s="4">
        <v>20.8</v>
      </c>
      <c r="K2374" s="4" t="s">
        <v>853</v>
      </c>
      <c r="L2374" s="4">
        <v>0</v>
      </c>
      <c r="M2374" s="4" t="s">
        <v>3758</v>
      </c>
      <c r="R2374" t="s">
        <v>5122</v>
      </c>
      <c r="T2374" t="s">
        <v>1296</v>
      </c>
    </row>
    <row r="2375" spans="1:20">
      <c r="A2375" t="s">
        <v>5123</v>
      </c>
      <c r="B2375" t="s">
        <v>1291</v>
      </c>
      <c r="C2375" t="s">
        <v>20</v>
      </c>
      <c r="D2375" s="39" t="s">
        <v>2106</v>
      </c>
      <c r="E2375" s="11">
        <f t="shared" si="151"/>
        <v>3</v>
      </c>
      <c r="F2375" s="4">
        <f t="shared" si="152"/>
        <v>1990</v>
      </c>
      <c r="G2375" t="s">
        <v>25</v>
      </c>
      <c r="H2375" s="4" t="s">
        <v>1635</v>
      </c>
      <c r="I2375" s="4" t="str">
        <f t="shared" si="154"/>
        <v>k</v>
      </c>
      <c r="J2375" s="4">
        <v>23.18</v>
      </c>
      <c r="K2375" s="4" t="s">
        <v>1861</v>
      </c>
      <c r="L2375" s="4">
        <v>0</v>
      </c>
      <c r="M2375" s="4" t="s">
        <v>2094</v>
      </c>
      <c r="N2375" s="11" t="s">
        <v>5124</v>
      </c>
      <c r="T2375" t="s">
        <v>1296</v>
      </c>
    </row>
    <row r="2376" spans="1:20">
      <c r="A2376" t="s">
        <v>5123</v>
      </c>
      <c r="B2376" t="s">
        <v>1291</v>
      </c>
      <c r="C2376" t="s">
        <v>74</v>
      </c>
      <c r="D2376" s="39" t="s">
        <v>2401</v>
      </c>
      <c r="E2376" s="11">
        <f t="shared" si="151"/>
        <v>3</v>
      </c>
      <c r="F2376" s="4">
        <f t="shared" si="152"/>
        <v>1992</v>
      </c>
      <c r="G2376" t="s">
        <v>25</v>
      </c>
      <c r="H2376" s="4" t="s">
        <v>1622</v>
      </c>
      <c r="I2376" s="4" t="str">
        <f t="shared" si="154"/>
        <v>k</v>
      </c>
      <c r="J2376" s="4">
        <v>24.77</v>
      </c>
      <c r="K2376" s="4" t="s">
        <v>5125</v>
      </c>
      <c r="L2376" s="4">
        <v>0</v>
      </c>
      <c r="M2376" s="4" t="s">
        <v>2443</v>
      </c>
      <c r="N2376" s="11" t="s">
        <v>5124</v>
      </c>
      <c r="R2376" t="s">
        <v>5126</v>
      </c>
      <c r="T2376" t="s">
        <v>1296</v>
      </c>
    </row>
    <row r="2377" spans="1:20">
      <c r="A2377" t="s">
        <v>5123</v>
      </c>
      <c r="B2377" t="s">
        <v>1291</v>
      </c>
      <c r="C2377" t="s">
        <v>74</v>
      </c>
      <c r="D2377" s="39" t="s">
        <v>2313</v>
      </c>
      <c r="E2377" s="11">
        <f t="shared" si="151"/>
        <v>3</v>
      </c>
      <c r="F2377" s="4">
        <f t="shared" si="152"/>
        <v>1993</v>
      </c>
      <c r="G2377" t="s">
        <v>25</v>
      </c>
      <c r="H2377" s="4" t="s">
        <v>1376</v>
      </c>
      <c r="I2377" s="4" t="str">
        <f t="shared" si="154"/>
        <v>k</v>
      </c>
      <c r="J2377" s="4">
        <v>26</v>
      </c>
      <c r="K2377" s="4" t="s">
        <v>919</v>
      </c>
      <c r="L2377" s="4">
        <v>0</v>
      </c>
      <c r="M2377" s="4" t="s">
        <v>1321</v>
      </c>
      <c r="N2377" s="11" t="s">
        <v>5124</v>
      </c>
      <c r="T2377" t="s">
        <v>1296</v>
      </c>
    </row>
    <row r="2378" spans="1:20">
      <c r="A2378" t="s">
        <v>5123</v>
      </c>
      <c r="B2378" t="s">
        <v>1291</v>
      </c>
      <c r="C2378" t="s">
        <v>74</v>
      </c>
      <c r="D2378" s="39" t="s">
        <v>1620</v>
      </c>
      <c r="E2378" s="11">
        <f t="shared" si="151"/>
        <v>3</v>
      </c>
      <c r="F2378" s="4">
        <f t="shared" si="152"/>
        <v>1994</v>
      </c>
      <c r="G2378" t="s">
        <v>25</v>
      </c>
      <c r="H2378" s="4" t="s">
        <v>1639</v>
      </c>
      <c r="I2378" s="4" t="str">
        <f t="shared" si="154"/>
        <v>k</v>
      </c>
      <c r="J2378" s="4">
        <v>27.2</v>
      </c>
      <c r="K2378" s="4" t="s">
        <v>369</v>
      </c>
      <c r="L2378" s="4">
        <v>0</v>
      </c>
      <c r="M2378" s="4" t="s">
        <v>1904</v>
      </c>
      <c r="N2378" s="11" t="s">
        <v>5124</v>
      </c>
      <c r="T2378" t="s">
        <v>1296</v>
      </c>
    </row>
    <row r="2379" spans="1:20">
      <c r="A2379" t="s">
        <v>5123</v>
      </c>
      <c r="B2379" t="s">
        <v>1291</v>
      </c>
      <c r="C2379" t="s">
        <v>74</v>
      </c>
      <c r="D2379" s="39" t="s">
        <v>1316</v>
      </c>
      <c r="E2379" s="11">
        <f t="shared" si="151"/>
        <v>3</v>
      </c>
      <c r="F2379" s="4">
        <f t="shared" si="152"/>
        <v>1995</v>
      </c>
      <c r="G2379" t="s">
        <v>25</v>
      </c>
      <c r="H2379" s="4" t="s">
        <v>137</v>
      </c>
      <c r="I2379" s="4" t="str">
        <f t="shared" si="154"/>
        <v>k</v>
      </c>
      <c r="J2379" s="4">
        <v>27.3</v>
      </c>
      <c r="K2379" s="4" t="s">
        <v>58</v>
      </c>
      <c r="L2379" s="4">
        <v>0</v>
      </c>
      <c r="M2379" s="4" t="s">
        <v>5127</v>
      </c>
      <c r="N2379" s="11" t="s">
        <v>5124</v>
      </c>
      <c r="R2379" t="s">
        <v>5128</v>
      </c>
      <c r="T2379" t="s">
        <v>1296</v>
      </c>
    </row>
    <row r="2380" spans="1:20">
      <c r="A2380" t="s">
        <v>5123</v>
      </c>
      <c r="B2380" t="s">
        <v>1291</v>
      </c>
      <c r="C2380" t="s">
        <v>74</v>
      </c>
      <c r="D2380" s="39" t="s">
        <v>1416</v>
      </c>
      <c r="E2380" s="11">
        <f t="shared" si="151"/>
        <v>3</v>
      </c>
      <c r="F2380" s="4">
        <f t="shared" si="152"/>
        <v>1996</v>
      </c>
      <c r="G2380" t="s">
        <v>25</v>
      </c>
      <c r="H2380" s="4" t="s">
        <v>2924</v>
      </c>
      <c r="I2380" s="4" t="str">
        <f t="shared" si="154"/>
        <v>k</v>
      </c>
      <c r="J2380" s="4">
        <v>30.5</v>
      </c>
      <c r="K2380" s="4" t="s">
        <v>36</v>
      </c>
      <c r="L2380" s="4">
        <v>0</v>
      </c>
      <c r="M2380" s="4" t="s">
        <v>3570</v>
      </c>
      <c r="N2380" s="11" t="s">
        <v>5124</v>
      </c>
      <c r="R2380" t="s">
        <v>439</v>
      </c>
      <c r="T2380" t="s">
        <v>1296</v>
      </c>
    </row>
    <row r="2381" spans="1:20">
      <c r="A2381" t="s">
        <v>5123</v>
      </c>
      <c r="B2381" t="s">
        <v>1291</v>
      </c>
      <c r="C2381" t="s">
        <v>74</v>
      </c>
      <c r="D2381" s="39" t="s">
        <v>1527</v>
      </c>
      <c r="E2381" s="11">
        <f t="shared" si="151"/>
        <v>3</v>
      </c>
      <c r="F2381" s="4">
        <f t="shared" si="152"/>
        <v>1998</v>
      </c>
      <c r="G2381" t="s">
        <v>25</v>
      </c>
      <c r="H2381" s="4" t="s">
        <v>2927</v>
      </c>
      <c r="I2381" s="4" t="str">
        <f t="shared" si="154"/>
        <v>k</v>
      </c>
      <c r="J2381" s="4">
        <v>30.3</v>
      </c>
      <c r="K2381" s="4" t="s">
        <v>138</v>
      </c>
      <c r="L2381" s="4">
        <v>0</v>
      </c>
      <c r="M2381" s="4" t="s">
        <v>2775</v>
      </c>
      <c r="N2381" s="11" t="s">
        <v>5124</v>
      </c>
      <c r="R2381" t="s">
        <v>439</v>
      </c>
      <c r="T2381" t="s">
        <v>1296</v>
      </c>
    </row>
    <row r="2382" spans="1:20">
      <c r="A2382" t="s">
        <v>5123</v>
      </c>
      <c r="B2382" t="s">
        <v>1291</v>
      </c>
      <c r="C2382" t="s">
        <v>74</v>
      </c>
      <c r="D2382" s="39" t="s">
        <v>1647</v>
      </c>
      <c r="E2382" s="11">
        <f t="shared" si="151"/>
        <v>3</v>
      </c>
      <c r="F2382" s="4">
        <f t="shared" si="152"/>
        <v>2000</v>
      </c>
      <c r="G2382" t="s">
        <v>25</v>
      </c>
      <c r="H2382" s="4" t="s">
        <v>345</v>
      </c>
      <c r="I2382" s="4" t="str">
        <f t="shared" si="154"/>
        <v>k</v>
      </c>
      <c r="J2382" s="4">
        <v>37</v>
      </c>
      <c r="K2382" s="4" t="s">
        <v>30</v>
      </c>
      <c r="L2382" s="4">
        <v>0</v>
      </c>
      <c r="M2382" s="4" t="s">
        <v>1705</v>
      </c>
      <c r="N2382" s="11" t="s">
        <v>5124</v>
      </c>
      <c r="R2382" t="s">
        <v>439</v>
      </c>
      <c r="T2382" t="s">
        <v>1296</v>
      </c>
    </row>
    <row r="2383" spans="1:20">
      <c r="A2383" t="s">
        <v>5129</v>
      </c>
      <c r="B2383" t="s">
        <v>1291</v>
      </c>
      <c r="C2383" t="s">
        <v>20</v>
      </c>
      <c r="D2383" s="39" t="s">
        <v>1418</v>
      </c>
      <c r="E2383" s="11">
        <f t="shared" si="151"/>
        <v>5</v>
      </c>
      <c r="F2383" s="4">
        <f t="shared" si="152"/>
        <v>2001</v>
      </c>
      <c r="G2383" t="s">
        <v>21</v>
      </c>
      <c r="I2383" s="4" t="str">
        <f t="shared" si="154"/>
        <v/>
      </c>
      <c r="J2383" s="4">
        <v>31.8</v>
      </c>
      <c r="K2383" s="4" t="s">
        <v>426</v>
      </c>
      <c r="L2383" s="4">
        <v>0</v>
      </c>
      <c r="M2383" s="4" t="s">
        <v>2723</v>
      </c>
      <c r="N2383" s="11" t="s">
        <v>5130</v>
      </c>
      <c r="O2383" t="s">
        <v>5131</v>
      </c>
      <c r="R2383" t="s">
        <v>5132</v>
      </c>
      <c r="T2383" t="s">
        <v>1296</v>
      </c>
    </row>
    <row r="2384" spans="1:20">
      <c r="A2384" t="s">
        <v>5129</v>
      </c>
      <c r="B2384" t="s">
        <v>1291</v>
      </c>
      <c r="C2384" t="s">
        <v>74</v>
      </c>
      <c r="D2384" s="39" t="s">
        <v>1302</v>
      </c>
      <c r="E2384" s="11">
        <f t="shared" si="151"/>
        <v>5</v>
      </c>
      <c r="F2384" s="4">
        <f t="shared" si="152"/>
        <v>2002</v>
      </c>
      <c r="G2384" t="s">
        <v>21</v>
      </c>
      <c r="I2384" s="4" t="str">
        <f t="shared" si="154"/>
        <v/>
      </c>
      <c r="J2384" s="4">
        <v>32.1</v>
      </c>
      <c r="K2384" s="4" t="s">
        <v>1279</v>
      </c>
      <c r="L2384" s="4">
        <v>0</v>
      </c>
      <c r="M2384" s="4" t="s">
        <v>1507</v>
      </c>
      <c r="N2384" s="11" t="s">
        <v>5130</v>
      </c>
      <c r="O2384" t="s">
        <v>5131</v>
      </c>
      <c r="R2384" t="s">
        <v>5133</v>
      </c>
      <c r="T2384" t="s">
        <v>1296</v>
      </c>
    </row>
    <row r="2385" spans="1:20">
      <c r="A2385" t="s">
        <v>5129</v>
      </c>
      <c r="B2385" t="s">
        <v>1291</v>
      </c>
      <c r="C2385" t="s">
        <v>74</v>
      </c>
      <c r="D2385" s="39" t="s">
        <v>2040</v>
      </c>
      <c r="E2385" s="11">
        <f t="shared" si="151"/>
        <v>5</v>
      </c>
      <c r="F2385" s="4">
        <f t="shared" si="152"/>
        <v>2003</v>
      </c>
      <c r="G2385" t="s">
        <v>25</v>
      </c>
      <c r="I2385" s="4" t="str">
        <f t="shared" si="154"/>
        <v/>
      </c>
      <c r="J2385" s="4">
        <v>32.799999999999997</v>
      </c>
      <c r="K2385" s="4" t="s">
        <v>256</v>
      </c>
      <c r="L2385" s="4">
        <v>0</v>
      </c>
      <c r="M2385" s="4" t="s">
        <v>1293</v>
      </c>
      <c r="N2385" s="11" t="s">
        <v>5130</v>
      </c>
      <c r="O2385" t="s">
        <v>5131</v>
      </c>
      <c r="R2385" t="s">
        <v>5134</v>
      </c>
      <c r="T2385" t="s">
        <v>1296</v>
      </c>
    </row>
    <row r="2386" spans="1:20">
      <c r="A2386" t="s">
        <v>5129</v>
      </c>
      <c r="B2386" t="s">
        <v>1291</v>
      </c>
      <c r="C2386" t="s">
        <v>74</v>
      </c>
      <c r="D2386" s="39" t="s">
        <v>1335</v>
      </c>
      <c r="E2386" s="11">
        <f t="shared" si="151"/>
        <v>5</v>
      </c>
      <c r="F2386" s="4">
        <f t="shared" si="152"/>
        <v>2004</v>
      </c>
      <c r="G2386" t="s">
        <v>373</v>
      </c>
      <c r="I2386" s="4" t="str">
        <f t="shared" si="154"/>
        <v/>
      </c>
      <c r="J2386" s="4">
        <v>34</v>
      </c>
      <c r="K2386" s="4" t="s">
        <v>825</v>
      </c>
      <c r="L2386" s="4">
        <v>0</v>
      </c>
      <c r="M2386" s="4" t="s">
        <v>5135</v>
      </c>
      <c r="N2386" s="11" t="s">
        <v>5130</v>
      </c>
      <c r="O2386" t="s">
        <v>5131</v>
      </c>
      <c r="R2386" t="s">
        <v>5136</v>
      </c>
      <c r="T2386" t="s">
        <v>1296</v>
      </c>
    </row>
    <row r="2387" spans="1:20">
      <c r="A2387" t="s">
        <v>5129</v>
      </c>
      <c r="B2387" t="s">
        <v>1291</v>
      </c>
      <c r="C2387" t="s">
        <v>74</v>
      </c>
      <c r="D2387" s="39" t="s">
        <v>2194</v>
      </c>
      <c r="E2387" s="11">
        <f t="shared" ref="E2387:E2450" si="155">MONTH(D2387)</f>
        <v>5</v>
      </c>
      <c r="F2387" s="4">
        <f t="shared" ref="F2387:F2450" si="156">YEAR(D2387)</f>
        <v>2005</v>
      </c>
      <c r="G2387" t="s">
        <v>25</v>
      </c>
      <c r="I2387" s="4" t="str">
        <f t="shared" si="154"/>
        <v/>
      </c>
      <c r="J2387" s="4">
        <v>34.200000000000003</v>
      </c>
      <c r="K2387" s="4" t="s">
        <v>1575</v>
      </c>
      <c r="L2387" s="4">
        <v>0</v>
      </c>
      <c r="M2387" s="4" t="s">
        <v>5137</v>
      </c>
      <c r="N2387" s="11" t="s">
        <v>5130</v>
      </c>
      <c r="O2387" t="s">
        <v>5131</v>
      </c>
      <c r="R2387" t="s">
        <v>5138</v>
      </c>
      <c r="T2387" t="s">
        <v>1296</v>
      </c>
    </row>
    <row r="2388" spans="1:20">
      <c r="A2388" t="s">
        <v>5139</v>
      </c>
      <c r="B2388" t="s">
        <v>1291</v>
      </c>
      <c r="C2388" t="s">
        <v>20</v>
      </c>
      <c r="D2388" s="39" t="s">
        <v>2363</v>
      </c>
      <c r="E2388" s="11">
        <f t="shared" si="155"/>
        <v>6</v>
      </c>
      <c r="F2388" s="4">
        <f t="shared" si="156"/>
        <v>2001</v>
      </c>
      <c r="G2388" t="s">
        <v>21</v>
      </c>
      <c r="H2388" s="4">
        <v>7.8</v>
      </c>
      <c r="I2388" s="4" t="str">
        <f t="shared" si="154"/>
        <v>k</v>
      </c>
      <c r="J2388" s="4">
        <v>22</v>
      </c>
      <c r="K2388" s="4" t="s">
        <v>718</v>
      </c>
      <c r="L2388" s="4">
        <v>0</v>
      </c>
      <c r="R2388" t="s">
        <v>5140</v>
      </c>
      <c r="T2388" t="s">
        <v>1296</v>
      </c>
    </row>
    <row r="2389" spans="1:20">
      <c r="A2389" t="s">
        <v>5141</v>
      </c>
      <c r="B2389" t="s">
        <v>1291</v>
      </c>
      <c r="C2389" t="s">
        <v>20</v>
      </c>
      <c r="D2389" s="39" t="s">
        <v>1104</v>
      </c>
      <c r="E2389" s="11">
        <f t="shared" si="155"/>
        <v>5</v>
      </c>
      <c r="F2389" s="4">
        <f t="shared" si="156"/>
        <v>2017</v>
      </c>
      <c r="G2389" t="s">
        <v>103</v>
      </c>
      <c r="H2389" s="4" t="s">
        <v>1444</v>
      </c>
      <c r="I2389" s="4" t="str">
        <f t="shared" si="154"/>
        <v>k</v>
      </c>
      <c r="J2389" s="4">
        <v>15</v>
      </c>
      <c r="K2389" s="4" t="s">
        <v>1557</v>
      </c>
      <c r="L2389" s="4">
        <v>0</v>
      </c>
      <c r="M2389" s="4" t="s">
        <v>2964</v>
      </c>
      <c r="R2389" t="s">
        <v>5142</v>
      </c>
      <c r="T2389" t="s">
        <v>1296</v>
      </c>
    </row>
    <row r="2390" spans="1:20">
      <c r="A2390" t="s">
        <v>5143</v>
      </c>
      <c r="B2390" t="s">
        <v>1291</v>
      </c>
      <c r="C2390" t="s">
        <v>20</v>
      </c>
      <c r="D2390" s="39" t="s">
        <v>2106</v>
      </c>
      <c r="E2390" s="11">
        <f t="shared" si="155"/>
        <v>3</v>
      </c>
      <c r="F2390" s="4">
        <f t="shared" si="156"/>
        <v>1990</v>
      </c>
      <c r="G2390" t="s">
        <v>25</v>
      </c>
      <c r="H2390" s="4">
        <v>15.5</v>
      </c>
      <c r="I2390" s="4" t="s">
        <v>35</v>
      </c>
      <c r="J2390" s="4">
        <v>33.97</v>
      </c>
      <c r="K2390" s="4" t="s">
        <v>2299</v>
      </c>
      <c r="L2390" s="4">
        <v>0</v>
      </c>
      <c r="M2390" s="4" t="s">
        <v>4004</v>
      </c>
      <c r="R2390" t="s">
        <v>2304</v>
      </c>
      <c r="T2390" t="s">
        <v>1296</v>
      </c>
    </row>
    <row r="2391" spans="1:20">
      <c r="A2391" t="s">
        <v>5144</v>
      </c>
      <c r="B2391" t="s">
        <v>1291</v>
      </c>
      <c r="C2391" t="s">
        <v>20</v>
      </c>
      <c r="D2391" s="39" t="s">
        <v>1418</v>
      </c>
      <c r="E2391" s="11">
        <f t="shared" si="155"/>
        <v>5</v>
      </c>
      <c r="F2391" s="4">
        <f t="shared" si="156"/>
        <v>2001</v>
      </c>
      <c r="G2391" t="s">
        <v>21</v>
      </c>
      <c r="H2391" s="4">
        <v>16.7</v>
      </c>
      <c r="I2391" s="4" t="s">
        <v>35</v>
      </c>
      <c r="J2391" s="4">
        <v>31.3</v>
      </c>
      <c r="K2391" s="4">
        <v>26.7</v>
      </c>
      <c r="L2391" s="4">
        <v>0</v>
      </c>
      <c r="M2391" s="4" t="s">
        <v>5145</v>
      </c>
      <c r="N2391" s="11" t="s">
        <v>5146</v>
      </c>
      <c r="R2391" t="s">
        <v>5147</v>
      </c>
      <c r="T2391" t="s">
        <v>1296</v>
      </c>
    </row>
    <row r="2392" spans="1:20">
      <c r="A2392" t="s">
        <v>5144</v>
      </c>
      <c r="B2392" t="s">
        <v>1291</v>
      </c>
      <c r="C2392" t="s">
        <v>74</v>
      </c>
      <c r="D2392" s="39" t="s">
        <v>3084</v>
      </c>
      <c r="E2392" s="11">
        <f t="shared" si="155"/>
        <v>7</v>
      </c>
      <c r="F2392" s="4">
        <f t="shared" si="156"/>
        <v>2001</v>
      </c>
      <c r="G2392" t="s">
        <v>21</v>
      </c>
      <c r="H2392" s="4">
        <v>16.8</v>
      </c>
      <c r="I2392" s="4" t="s">
        <v>35</v>
      </c>
      <c r="J2392" s="4">
        <v>31.3</v>
      </c>
      <c r="L2392" s="4">
        <v>0</v>
      </c>
      <c r="N2392" s="11" t="s">
        <v>5146</v>
      </c>
      <c r="R2392" t="s">
        <v>5148</v>
      </c>
      <c r="T2392" t="s">
        <v>1296</v>
      </c>
    </row>
    <row r="2393" spans="1:20">
      <c r="A2393" t="s">
        <v>5144</v>
      </c>
      <c r="B2393" t="s">
        <v>1291</v>
      </c>
      <c r="C2393" t="s">
        <v>74</v>
      </c>
      <c r="D2393" s="39" t="s">
        <v>1302</v>
      </c>
      <c r="E2393" s="11">
        <f t="shared" si="155"/>
        <v>5</v>
      </c>
      <c r="F2393" s="4">
        <f t="shared" si="156"/>
        <v>2002</v>
      </c>
      <c r="G2393" t="s">
        <v>21</v>
      </c>
      <c r="H2393" s="4">
        <v>17.7</v>
      </c>
      <c r="I2393" s="4" t="s">
        <v>35</v>
      </c>
      <c r="J2393" s="4">
        <v>31.4</v>
      </c>
      <c r="K2393" s="4">
        <v>27.1</v>
      </c>
      <c r="L2393" s="4">
        <v>0</v>
      </c>
      <c r="M2393" s="4" t="s">
        <v>1960</v>
      </c>
      <c r="N2393" s="11" t="s">
        <v>5146</v>
      </c>
      <c r="R2393" t="s">
        <v>5149</v>
      </c>
      <c r="T2393" t="s">
        <v>1296</v>
      </c>
    </row>
    <row r="2394" spans="1:20">
      <c r="A2394" t="s">
        <v>5144</v>
      </c>
      <c r="B2394" t="s">
        <v>1291</v>
      </c>
      <c r="C2394" t="s">
        <v>74</v>
      </c>
      <c r="D2394" s="39" t="s">
        <v>1335</v>
      </c>
      <c r="E2394" s="11">
        <f t="shared" si="155"/>
        <v>5</v>
      </c>
      <c r="F2394" s="4">
        <f t="shared" si="156"/>
        <v>2004</v>
      </c>
      <c r="G2394" t="s">
        <v>21</v>
      </c>
      <c r="H2394" s="4">
        <v>19.7</v>
      </c>
      <c r="I2394" s="4" t="s">
        <v>35</v>
      </c>
      <c r="J2394" s="4">
        <v>32.700000000000003</v>
      </c>
      <c r="K2394" s="4">
        <v>27.5</v>
      </c>
      <c r="L2394" s="4">
        <v>0</v>
      </c>
      <c r="M2394" s="4" t="s">
        <v>5150</v>
      </c>
      <c r="N2394" s="11" t="s">
        <v>5146</v>
      </c>
      <c r="R2394" t="s">
        <v>5151</v>
      </c>
      <c r="T2394" t="s">
        <v>1296</v>
      </c>
    </row>
    <row r="2395" spans="1:20">
      <c r="A2395" t="s">
        <v>5144</v>
      </c>
      <c r="B2395" t="s">
        <v>1291</v>
      </c>
      <c r="C2395" t="s">
        <v>74</v>
      </c>
      <c r="D2395" s="39" t="s">
        <v>2575</v>
      </c>
      <c r="E2395" s="11">
        <f t="shared" si="155"/>
        <v>5</v>
      </c>
      <c r="F2395" s="4">
        <f t="shared" si="156"/>
        <v>2008</v>
      </c>
      <c r="G2395" t="s">
        <v>21</v>
      </c>
      <c r="H2395" s="4">
        <v>23.7</v>
      </c>
      <c r="I2395" s="4" t="s">
        <v>35</v>
      </c>
      <c r="J2395" s="4">
        <v>32</v>
      </c>
      <c r="K2395" s="4">
        <v>28</v>
      </c>
      <c r="L2395" s="4">
        <v>0</v>
      </c>
      <c r="M2395" s="4" t="s">
        <v>2716</v>
      </c>
      <c r="N2395" s="11" t="s">
        <v>5146</v>
      </c>
      <c r="R2395" t="s">
        <v>5152</v>
      </c>
      <c r="T2395" t="s">
        <v>1296</v>
      </c>
    </row>
    <row r="2396" spans="1:20">
      <c r="A2396" t="s">
        <v>5144</v>
      </c>
      <c r="B2396" t="s">
        <v>1291</v>
      </c>
      <c r="C2396" t="s">
        <v>74</v>
      </c>
      <c r="D2396" s="39" t="s">
        <v>1388</v>
      </c>
      <c r="E2396" s="11">
        <f t="shared" si="155"/>
        <v>5</v>
      </c>
      <c r="F2396" s="4">
        <f t="shared" si="156"/>
        <v>2009</v>
      </c>
      <c r="G2396" t="s">
        <v>21</v>
      </c>
      <c r="H2396" s="4">
        <v>24.7</v>
      </c>
      <c r="I2396" s="4" t="s">
        <v>35</v>
      </c>
      <c r="J2396" s="4">
        <v>32</v>
      </c>
      <c r="K2396" s="4">
        <v>28.3</v>
      </c>
      <c r="L2396" s="4">
        <v>0</v>
      </c>
      <c r="M2396" s="4" t="s">
        <v>5153</v>
      </c>
      <c r="N2396" s="11" t="s">
        <v>5146</v>
      </c>
      <c r="R2396" t="s">
        <v>5154</v>
      </c>
      <c r="T2396" t="s">
        <v>1296</v>
      </c>
    </row>
    <row r="2397" spans="1:20">
      <c r="A2397" t="s">
        <v>5144</v>
      </c>
      <c r="B2397" t="s">
        <v>1291</v>
      </c>
      <c r="C2397" t="s">
        <v>74</v>
      </c>
      <c r="D2397" s="39" t="s">
        <v>1863</v>
      </c>
      <c r="E2397" s="11">
        <f t="shared" si="155"/>
        <v>4</v>
      </c>
      <c r="F2397" s="4">
        <f t="shared" si="156"/>
        <v>2010</v>
      </c>
      <c r="G2397" t="s">
        <v>21</v>
      </c>
      <c r="H2397" s="4">
        <v>25.6</v>
      </c>
      <c r="I2397" s="4" t="s">
        <v>35</v>
      </c>
      <c r="J2397" s="4">
        <v>32.299999999999997</v>
      </c>
      <c r="K2397" s="4">
        <v>27.4</v>
      </c>
      <c r="L2397" s="4">
        <v>0.6</v>
      </c>
      <c r="M2397" s="4" t="s">
        <v>1952</v>
      </c>
      <c r="N2397" s="11" t="s">
        <v>5146</v>
      </c>
      <c r="R2397" t="s">
        <v>5155</v>
      </c>
      <c r="T2397" t="s">
        <v>1296</v>
      </c>
    </row>
    <row r="2398" spans="1:20">
      <c r="A2398" t="s">
        <v>5156</v>
      </c>
      <c r="B2398" t="s">
        <v>1291</v>
      </c>
      <c r="C2398" t="s">
        <v>20</v>
      </c>
      <c r="D2398" s="39" t="s">
        <v>2618</v>
      </c>
      <c r="E2398" s="11">
        <f t="shared" si="155"/>
        <v>6</v>
      </c>
      <c r="F2398" s="4">
        <f t="shared" si="156"/>
        <v>2001</v>
      </c>
      <c r="G2398" t="s">
        <v>21</v>
      </c>
      <c r="H2398" s="4">
        <v>6.8</v>
      </c>
      <c r="I2398" s="4" t="str">
        <f>IF(ISBLANK(H2398), "", "k")</f>
        <v>k</v>
      </c>
      <c r="J2398" s="4">
        <v>20.2</v>
      </c>
      <c r="K2398" s="4" t="s">
        <v>542</v>
      </c>
      <c r="L2398" s="4">
        <v>0</v>
      </c>
      <c r="N2398" s="11" t="s">
        <v>5157</v>
      </c>
      <c r="R2398" t="s">
        <v>5158</v>
      </c>
      <c r="T2398" t="s">
        <v>1296</v>
      </c>
    </row>
    <row r="2399" spans="1:20">
      <c r="A2399" t="s">
        <v>5156</v>
      </c>
      <c r="B2399" t="s">
        <v>1291</v>
      </c>
      <c r="C2399" t="s">
        <v>74</v>
      </c>
      <c r="D2399" s="39" t="s">
        <v>1337</v>
      </c>
      <c r="E2399" s="11">
        <f t="shared" si="155"/>
        <v>5</v>
      </c>
      <c r="F2399" s="4">
        <f t="shared" si="156"/>
        <v>2005</v>
      </c>
      <c r="G2399" t="s">
        <v>21</v>
      </c>
      <c r="H2399" s="4">
        <v>10.7</v>
      </c>
      <c r="I2399" s="4" t="s">
        <v>1214</v>
      </c>
      <c r="J2399" s="4">
        <v>22.1</v>
      </c>
      <c r="K2399" s="4" t="s">
        <v>492</v>
      </c>
      <c r="L2399" s="4">
        <v>0</v>
      </c>
      <c r="M2399" s="4" t="s">
        <v>2384</v>
      </c>
      <c r="N2399" s="11" t="s">
        <v>5157</v>
      </c>
      <c r="R2399" t="s">
        <v>5159</v>
      </c>
      <c r="T2399" t="s">
        <v>1296</v>
      </c>
    </row>
    <row r="2400" spans="1:20">
      <c r="A2400" t="s">
        <v>5156</v>
      </c>
      <c r="B2400" t="s">
        <v>1291</v>
      </c>
      <c r="C2400" t="s">
        <v>74</v>
      </c>
      <c r="D2400" s="39" t="s">
        <v>1388</v>
      </c>
      <c r="E2400" s="11">
        <f t="shared" si="155"/>
        <v>5</v>
      </c>
      <c r="F2400" s="4">
        <f t="shared" si="156"/>
        <v>2009</v>
      </c>
      <c r="G2400" t="s">
        <v>21</v>
      </c>
      <c r="H2400" s="4">
        <v>14.7</v>
      </c>
      <c r="I2400" s="4" t="s">
        <v>1214</v>
      </c>
      <c r="J2400" s="4">
        <v>25.5</v>
      </c>
      <c r="K2400" s="4" t="s">
        <v>870</v>
      </c>
      <c r="L2400" s="4">
        <v>0</v>
      </c>
      <c r="M2400" s="4" t="s">
        <v>1607</v>
      </c>
      <c r="N2400" s="11" t="s">
        <v>5157</v>
      </c>
      <c r="R2400" t="s">
        <v>5160</v>
      </c>
      <c r="T2400" t="s">
        <v>1296</v>
      </c>
    </row>
    <row r="2401" spans="1:20">
      <c r="A2401" t="s">
        <v>5156</v>
      </c>
      <c r="B2401" t="s">
        <v>1291</v>
      </c>
      <c r="C2401" t="s">
        <v>74</v>
      </c>
      <c r="D2401" s="39" t="s">
        <v>1342</v>
      </c>
      <c r="E2401" s="11">
        <f t="shared" si="155"/>
        <v>5</v>
      </c>
      <c r="F2401" s="4">
        <f t="shared" si="156"/>
        <v>2013</v>
      </c>
      <c r="G2401" t="s">
        <v>21</v>
      </c>
      <c r="H2401" s="4">
        <v>18.7</v>
      </c>
      <c r="I2401" s="4" t="s">
        <v>1214</v>
      </c>
      <c r="J2401" s="4">
        <v>27.3</v>
      </c>
      <c r="K2401" s="4" t="s">
        <v>842</v>
      </c>
      <c r="L2401" s="4">
        <v>0</v>
      </c>
      <c r="M2401" s="4" t="s">
        <v>2120</v>
      </c>
      <c r="N2401" s="11" t="s">
        <v>5157</v>
      </c>
      <c r="R2401" t="s">
        <v>5161</v>
      </c>
      <c r="T2401" t="s">
        <v>1296</v>
      </c>
    </row>
    <row r="2402" spans="1:20">
      <c r="A2402" t="s">
        <v>5156</v>
      </c>
      <c r="B2402" t="s">
        <v>1291</v>
      </c>
      <c r="C2402" t="s">
        <v>74</v>
      </c>
      <c r="D2402" s="39" t="s">
        <v>1352</v>
      </c>
      <c r="E2402" s="11">
        <f t="shared" si="155"/>
        <v>5</v>
      </c>
      <c r="F2402" s="4">
        <f t="shared" si="156"/>
        <v>2017</v>
      </c>
      <c r="G2402" t="s">
        <v>21</v>
      </c>
      <c r="H2402" s="4">
        <v>22.7</v>
      </c>
      <c r="I2402" s="4" t="s">
        <v>1214</v>
      </c>
      <c r="J2402" s="4">
        <v>28.6</v>
      </c>
      <c r="K2402" s="4" t="s">
        <v>571</v>
      </c>
      <c r="L2402" s="4">
        <v>0</v>
      </c>
      <c r="M2402" s="4" t="s">
        <v>1323</v>
      </c>
      <c r="N2402" s="11" t="s">
        <v>5157</v>
      </c>
      <c r="R2402" t="s">
        <v>5162</v>
      </c>
      <c r="T2402" t="s">
        <v>1296</v>
      </c>
    </row>
    <row r="2403" spans="1:20">
      <c r="A2403" t="s">
        <v>5163</v>
      </c>
      <c r="B2403" t="s">
        <v>1291</v>
      </c>
      <c r="C2403" t="s">
        <v>20</v>
      </c>
      <c r="D2403" s="39" t="s">
        <v>2262</v>
      </c>
      <c r="E2403" s="11">
        <f t="shared" si="155"/>
        <v>6</v>
      </c>
      <c r="F2403" s="4">
        <f t="shared" si="156"/>
        <v>2002</v>
      </c>
      <c r="G2403" t="s">
        <v>21</v>
      </c>
      <c r="H2403" s="4">
        <v>11.8</v>
      </c>
      <c r="I2403" s="4" t="str">
        <f>IF(ISBLANK(H2403), "", "k")</f>
        <v>k</v>
      </c>
      <c r="J2403" s="4">
        <v>26.2</v>
      </c>
      <c r="K2403" s="4" t="s">
        <v>456</v>
      </c>
      <c r="L2403" s="4">
        <v>0</v>
      </c>
      <c r="M2403" s="4" t="s">
        <v>2209</v>
      </c>
      <c r="N2403" s="11" t="s">
        <v>5164</v>
      </c>
      <c r="R2403" t="s">
        <v>5165</v>
      </c>
      <c r="T2403" t="s">
        <v>1296</v>
      </c>
    </row>
    <row r="2404" spans="1:20">
      <c r="A2404" t="s">
        <v>5163</v>
      </c>
      <c r="B2404" t="s">
        <v>1291</v>
      </c>
      <c r="C2404" t="s">
        <v>74</v>
      </c>
      <c r="D2404" s="39" t="s">
        <v>1424</v>
      </c>
      <c r="E2404" s="11">
        <f t="shared" si="155"/>
        <v>5</v>
      </c>
      <c r="F2404" s="4">
        <f t="shared" si="156"/>
        <v>2004</v>
      </c>
      <c r="G2404" t="s">
        <v>21</v>
      </c>
      <c r="H2404" s="4">
        <v>13.7</v>
      </c>
      <c r="I2404" s="4" t="str">
        <f>IF(ISBLANK(H2404), "", "k")</f>
        <v>k</v>
      </c>
      <c r="J2404" s="4">
        <v>27</v>
      </c>
      <c r="K2404" s="4" t="s">
        <v>479</v>
      </c>
      <c r="L2404" s="4">
        <v>0</v>
      </c>
      <c r="M2404" s="4" t="s">
        <v>3351</v>
      </c>
      <c r="N2404" s="11" t="s">
        <v>5164</v>
      </c>
      <c r="R2404" t="s">
        <v>5166</v>
      </c>
      <c r="T2404" t="s">
        <v>1296</v>
      </c>
    </row>
    <row r="2405" spans="1:20">
      <c r="A2405" t="s">
        <v>5167</v>
      </c>
      <c r="B2405" t="s">
        <v>1291</v>
      </c>
      <c r="C2405" t="s">
        <v>20</v>
      </c>
      <c r="D2405" s="39" t="s">
        <v>1104</v>
      </c>
      <c r="E2405" s="11">
        <f t="shared" si="155"/>
        <v>5</v>
      </c>
      <c r="F2405" s="4">
        <f t="shared" si="156"/>
        <v>2017</v>
      </c>
      <c r="G2405" t="s">
        <v>25</v>
      </c>
      <c r="I2405" s="4" t="str">
        <f>IF(ISBLANK(H2405), "", "k")</f>
        <v/>
      </c>
      <c r="J2405" s="4">
        <v>25.5</v>
      </c>
      <c r="K2405" s="4" t="s">
        <v>854</v>
      </c>
      <c r="L2405" s="4">
        <v>0</v>
      </c>
      <c r="M2405" s="4" t="s">
        <v>1468</v>
      </c>
      <c r="R2405" t="s">
        <v>5168</v>
      </c>
      <c r="T2405" t="s">
        <v>1296</v>
      </c>
    </row>
    <row r="2406" spans="1:20">
      <c r="A2406" t="s">
        <v>5169</v>
      </c>
      <c r="B2406" t="s">
        <v>1291</v>
      </c>
      <c r="C2406" t="s">
        <v>20</v>
      </c>
      <c r="D2406" s="39" t="s">
        <v>2106</v>
      </c>
      <c r="E2406" s="11">
        <f t="shared" si="155"/>
        <v>3</v>
      </c>
      <c r="F2406" s="4">
        <f t="shared" si="156"/>
        <v>1990</v>
      </c>
      <c r="G2406" t="s">
        <v>25</v>
      </c>
      <c r="H2406" s="4">
        <v>14.5</v>
      </c>
      <c r="I2406" s="4" t="s">
        <v>35</v>
      </c>
      <c r="J2406" s="4">
        <v>33.020000000000003</v>
      </c>
      <c r="K2406" s="4" t="s">
        <v>1297</v>
      </c>
      <c r="L2406" s="4">
        <v>0</v>
      </c>
      <c r="M2406" s="4" t="s">
        <v>3883</v>
      </c>
      <c r="R2406" t="s">
        <v>3684</v>
      </c>
      <c r="T2406" t="s">
        <v>1296</v>
      </c>
    </row>
    <row r="2407" spans="1:20">
      <c r="A2407" t="s">
        <v>5170</v>
      </c>
      <c r="B2407" t="s">
        <v>1291</v>
      </c>
      <c r="C2407" t="s">
        <v>20</v>
      </c>
      <c r="D2407" s="39" t="s">
        <v>1418</v>
      </c>
      <c r="E2407" s="11">
        <f t="shared" si="155"/>
        <v>5</v>
      </c>
      <c r="F2407" s="4">
        <f t="shared" si="156"/>
        <v>2001</v>
      </c>
      <c r="G2407" t="s">
        <v>21</v>
      </c>
      <c r="H2407" s="4" t="s">
        <v>477</v>
      </c>
      <c r="I2407" s="4" t="str">
        <f t="shared" ref="I2407:I2412" si="157">IF(ISBLANK(H2407), "", "k")</f>
        <v>k</v>
      </c>
      <c r="J2407" s="4">
        <v>24</v>
      </c>
      <c r="K2407" s="4" t="s">
        <v>264</v>
      </c>
      <c r="L2407" s="4">
        <v>0</v>
      </c>
      <c r="M2407" s="4" t="s">
        <v>3788</v>
      </c>
      <c r="R2407" t="s">
        <v>5171</v>
      </c>
      <c r="T2407" t="s">
        <v>1296</v>
      </c>
    </row>
    <row r="2408" spans="1:20">
      <c r="A2408" t="s">
        <v>5170</v>
      </c>
      <c r="B2408" t="s">
        <v>1291</v>
      </c>
      <c r="C2408" t="s">
        <v>74</v>
      </c>
      <c r="D2408" s="39" t="s">
        <v>2019</v>
      </c>
      <c r="E2408" s="11">
        <f t="shared" si="155"/>
        <v>6</v>
      </c>
      <c r="F2408" s="4">
        <f t="shared" si="156"/>
        <v>2002</v>
      </c>
      <c r="G2408" t="s">
        <v>21</v>
      </c>
      <c r="H2408" s="4" t="s">
        <v>297</v>
      </c>
      <c r="I2408" s="4" t="str">
        <f t="shared" si="157"/>
        <v>k</v>
      </c>
      <c r="J2408" s="4">
        <v>25</v>
      </c>
      <c r="K2408" s="4" t="s">
        <v>116</v>
      </c>
      <c r="L2408" s="4">
        <v>0</v>
      </c>
      <c r="M2408" s="4" t="s">
        <v>1465</v>
      </c>
      <c r="R2408" t="s">
        <v>3635</v>
      </c>
      <c r="T2408" t="s">
        <v>1296</v>
      </c>
    </row>
    <row r="2409" spans="1:20">
      <c r="A2409" t="s">
        <v>5172</v>
      </c>
      <c r="B2409" t="s">
        <v>1291</v>
      </c>
      <c r="C2409" t="s">
        <v>20</v>
      </c>
      <c r="D2409" s="39" t="s">
        <v>1749</v>
      </c>
      <c r="E2409" s="11">
        <f t="shared" si="155"/>
        <v>5</v>
      </c>
      <c r="F2409" s="4">
        <f t="shared" si="156"/>
        <v>2002</v>
      </c>
      <c r="G2409" t="s">
        <v>25</v>
      </c>
      <c r="H2409" s="4">
        <v>6.8</v>
      </c>
      <c r="I2409" s="4" t="str">
        <f t="shared" si="157"/>
        <v>k</v>
      </c>
      <c r="J2409" s="4">
        <v>20.3</v>
      </c>
      <c r="K2409" s="4" t="s">
        <v>866</v>
      </c>
      <c r="L2409" s="4">
        <v>0</v>
      </c>
      <c r="M2409" s="4" t="s">
        <v>4763</v>
      </c>
      <c r="N2409" s="11" t="s">
        <v>5173</v>
      </c>
      <c r="R2409" t="s">
        <v>5174</v>
      </c>
      <c r="T2409" t="s">
        <v>1296</v>
      </c>
    </row>
    <row r="2410" spans="1:20">
      <c r="A2410" t="s">
        <v>5172</v>
      </c>
      <c r="B2410" t="s">
        <v>1291</v>
      </c>
      <c r="C2410" t="s">
        <v>74</v>
      </c>
      <c r="D2410" s="39" t="s">
        <v>1831</v>
      </c>
      <c r="E2410" s="11">
        <f t="shared" si="155"/>
        <v>5</v>
      </c>
      <c r="F2410" s="4">
        <f t="shared" si="156"/>
        <v>2008</v>
      </c>
      <c r="G2410" t="s">
        <v>25</v>
      </c>
      <c r="H2410" s="4">
        <v>12.7</v>
      </c>
      <c r="I2410" s="4" t="str">
        <f t="shared" si="157"/>
        <v>k</v>
      </c>
      <c r="J2410" s="4">
        <v>25.5</v>
      </c>
      <c r="K2410" s="4" t="s">
        <v>729</v>
      </c>
      <c r="L2410" s="4">
        <v>0</v>
      </c>
      <c r="M2410" s="4" t="s">
        <v>2501</v>
      </c>
      <c r="N2410" s="11" t="s">
        <v>5173</v>
      </c>
      <c r="R2410" t="s">
        <v>5175</v>
      </c>
      <c r="T2410" t="s">
        <v>1296</v>
      </c>
    </row>
    <row r="2411" spans="1:20">
      <c r="A2411" t="s">
        <v>5172</v>
      </c>
      <c r="B2411" t="s">
        <v>1291</v>
      </c>
      <c r="C2411" t="s">
        <v>74</v>
      </c>
      <c r="D2411" s="39" t="s">
        <v>1432</v>
      </c>
      <c r="E2411" s="11">
        <f t="shared" si="155"/>
        <v>5</v>
      </c>
      <c r="F2411" s="4">
        <f t="shared" si="156"/>
        <v>2013</v>
      </c>
      <c r="G2411" t="s">
        <v>25</v>
      </c>
      <c r="H2411" s="4">
        <v>17.7</v>
      </c>
      <c r="I2411" s="4" t="str">
        <f t="shared" si="157"/>
        <v>k</v>
      </c>
      <c r="J2411" s="4">
        <v>30.6</v>
      </c>
      <c r="K2411" s="4" t="s">
        <v>1115</v>
      </c>
      <c r="L2411" s="4">
        <v>0</v>
      </c>
      <c r="M2411" s="4" t="s">
        <v>3539</v>
      </c>
      <c r="N2411" s="11" t="s">
        <v>5173</v>
      </c>
      <c r="R2411" t="s">
        <v>3476</v>
      </c>
      <c r="T2411" t="s">
        <v>1296</v>
      </c>
    </row>
    <row r="2412" spans="1:20">
      <c r="A2412" t="s">
        <v>5176</v>
      </c>
      <c r="B2412" t="s">
        <v>1291</v>
      </c>
      <c r="C2412" t="s">
        <v>20</v>
      </c>
      <c r="D2412" s="39" t="s">
        <v>1352</v>
      </c>
      <c r="E2412" s="11">
        <f t="shared" si="155"/>
        <v>5</v>
      </c>
      <c r="F2412" s="4">
        <f t="shared" si="156"/>
        <v>2017</v>
      </c>
      <c r="G2412" t="s">
        <v>21</v>
      </c>
      <c r="H2412" s="4" t="s">
        <v>1456</v>
      </c>
      <c r="I2412" s="4" t="str">
        <f t="shared" si="157"/>
        <v>k</v>
      </c>
      <c r="J2412" s="4">
        <v>16.7</v>
      </c>
      <c r="K2412" s="4" t="s">
        <v>565</v>
      </c>
      <c r="L2412" s="4">
        <v>0</v>
      </c>
      <c r="M2412" s="4" t="s">
        <v>4997</v>
      </c>
      <c r="R2412" t="s">
        <v>5177</v>
      </c>
      <c r="T2412" t="s">
        <v>1296</v>
      </c>
    </row>
    <row r="2413" spans="1:20">
      <c r="A2413" t="s">
        <v>5178</v>
      </c>
      <c r="B2413" t="s">
        <v>1291</v>
      </c>
      <c r="C2413" t="s">
        <v>20</v>
      </c>
      <c r="D2413" s="39" t="s">
        <v>2106</v>
      </c>
      <c r="E2413" s="11">
        <f t="shared" si="155"/>
        <v>3</v>
      </c>
      <c r="F2413" s="4">
        <f t="shared" si="156"/>
        <v>1990</v>
      </c>
      <c r="G2413" t="s">
        <v>21</v>
      </c>
      <c r="H2413" s="4">
        <v>11.5</v>
      </c>
      <c r="I2413" s="4" t="s">
        <v>35</v>
      </c>
      <c r="J2413" s="4">
        <v>25.4</v>
      </c>
      <c r="K2413" s="4">
        <v>29.53</v>
      </c>
      <c r="L2413" s="4">
        <v>0</v>
      </c>
      <c r="M2413" s="4" t="s">
        <v>3383</v>
      </c>
      <c r="R2413" t="s">
        <v>5179</v>
      </c>
      <c r="T2413" t="s">
        <v>1296</v>
      </c>
    </row>
    <row r="2414" spans="1:20">
      <c r="A2414" t="s">
        <v>5180</v>
      </c>
      <c r="B2414" t="s">
        <v>1291</v>
      </c>
      <c r="C2414" t="s">
        <v>20</v>
      </c>
      <c r="D2414" s="39" t="s">
        <v>1708</v>
      </c>
      <c r="E2414" s="11">
        <f t="shared" si="155"/>
        <v>3</v>
      </c>
      <c r="F2414" s="4">
        <f t="shared" si="156"/>
        <v>1994</v>
      </c>
      <c r="G2414" t="s">
        <v>25</v>
      </c>
      <c r="H2414" s="4">
        <v>10.5</v>
      </c>
      <c r="I2414" s="4" t="s">
        <v>35</v>
      </c>
      <c r="J2414" s="4">
        <v>27.6</v>
      </c>
      <c r="K2414" s="4" t="s">
        <v>1115</v>
      </c>
      <c r="L2414" s="4">
        <v>0</v>
      </c>
      <c r="M2414" s="4" t="s">
        <v>2587</v>
      </c>
      <c r="R2414" t="s">
        <v>5181</v>
      </c>
      <c r="T2414" t="s">
        <v>1296</v>
      </c>
    </row>
    <row r="2415" spans="1:20">
      <c r="A2415" t="s">
        <v>5180</v>
      </c>
      <c r="B2415" t="s">
        <v>1291</v>
      </c>
      <c r="C2415" t="s">
        <v>74</v>
      </c>
      <c r="D2415" s="39" t="s">
        <v>1524</v>
      </c>
      <c r="E2415" s="11">
        <f t="shared" si="155"/>
        <v>3</v>
      </c>
      <c r="F2415" s="4">
        <f t="shared" si="156"/>
        <v>1995</v>
      </c>
      <c r="G2415" t="s">
        <v>25</v>
      </c>
      <c r="H2415" s="4">
        <v>11.5</v>
      </c>
      <c r="I2415" s="4" t="s">
        <v>35</v>
      </c>
      <c r="J2415" s="4">
        <v>28.9</v>
      </c>
      <c r="K2415" s="4" t="s">
        <v>182</v>
      </c>
      <c r="L2415" s="4">
        <v>0</v>
      </c>
      <c r="M2415" s="4" t="s">
        <v>2090</v>
      </c>
      <c r="T2415" t="s">
        <v>1296</v>
      </c>
    </row>
    <row r="2416" spans="1:20">
      <c r="A2416" t="s">
        <v>5180</v>
      </c>
      <c r="B2416" t="s">
        <v>1291</v>
      </c>
      <c r="C2416" t="s">
        <v>74</v>
      </c>
      <c r="D2416" s="39" t="s">
        <v>1416</v>
      </c>
      <c r="E2416" s="11">
        <f t="shared" si="155"/>
        <v>3</v>
      </c>
      <c r="F2416" s="4">
        <f t="shared" si="156"/>
        <v>1996</v>
      </c>
      <c r="G2416" t="s">
        <v>25</v>
      </c>
      <c r="H2416" s="4">
        <v>12.5</v>
      </c>
      <c r="I2416" s="4" t="s">
        <v>35</v>
      </c>
      <c r="J2416" s="4">
        <v>28.3</v>
      </c>
      <c r="K2416" s="4" t="s">
        <v>138</v>
      </c>
      <c r="L2416" s="4">
        <v>0</v>
      </c>
      <c r="M2416" s="4" t="s">
        <v>2256</v>
      </c>
      <c r="T2416" t="s">
        <v>1296</v>
      </c>
    </row>
    <row r="2417" spans="1:20">
      <c r="A2417" t="s">
        <v>5180</v>
      </c>
      <c r="B2417" t="s">
        <v>1291</v>
      </c>
      <c r="C2417" t="s">
        <v>74</v>
      </c>
      <c r="D2417" s="39" t="s">
        <v>1744</v>
      </c>
      <c r="E2417" s="11">
        <f t="shared" si="155"/>
        <v>3</v>
      </c>
      <c r="F2417" s="4">
        <f t="shared" si="156"/>
        <v>1998</v>
      </c>
      <c r="G2417" t="s">
        <v>25</v>
      </c>
      <c r="H2417" s="4">
        <v>14.5</v>
      </c>
      <c r="I2417" s="4" t="s">
        <v>35</v>
      </c>
      <c r="J2417" s="4">
        <v>29.9</v>
      </c>
      <c r="K2417" s="4" t="s">
        <v>3315</v>
      </c>
      <c r="L2417" s="4">
        <v>0</v>
      </c>
      <c r="M2417" s="4" t="s">
        <v>1526</v>
      </c>
      <c r="R2417" t="s">
        <v>5182</v>
      </c>
      <c r="T2417" t="s">
        <v>1296</v>
      </c>
    </row>
    <row r="2418" spans="1:20">
      <c r="A2418" t="s">
        <v>5183</v>
      </c>
      <c r="B2418" t="s">
        <v>1291</v>
      </c>
      <c r="C2418" t="s">
        <v>20</v>
      </c>
      <c r="D2418" s="39" t="s">
        <v>2642</v>
      </c>
      <c r="E2418" s="11">
        <f t="shared" si="155"/>
        <v>7</v>
      </c>
      <c r="F2418" s="4">
        <f t="shared" si="156"/>
        <v>2002</v>
      </c>
      <c r="G2418" t="s">
        <v>21</v>
      </c>
      <c r="H2418" s="4">
        <v>9.8000000000000007</v>
      </c>
      <c r="I2418" s="4" t="str">
        <f t="shared" ref="I2418:I2432" si="158">IF(ISBLANK(H2418), "", "k")</f>
        <v>k</v>
      </c>
      <c r="J2418" s="4">
        <v>25</v>
      </c>
      <c r="K2418" s="4" t="s">
        <v>2381</v>
      </c>
      <c r="L2418" s="4">
        <v>0</v>
      </c>
      <c r="M2418" s="4" t="s">
        <v>1969</v>
      </c>
      <c r="N2418" s="11" t="s">
        <v>5184</v>
      </c>
      <c r="R2418" t="s">
        <v>5185</v>
      </c>
      <c r="T2418" t="s">
        <v>1296</v>
      </c>
    </row>
    <row r="2419" spans="1:20">
      <c r="A2419" t="s">
        <v>5183</v>
      </c>
      <c r="B2419" t="s">
        <v>1291</v>
      </c>
      <c r="C2419" t="s">
        <v>74</v>
      </c>
      <c r="D2419" s="39" t="s">
        <v>1342</v>
      </c>
      <c r="E2419" s="11">
        <f t="shared" si="155"/>
        <v>5</v>
      </c>
      <c r="F2419" s="4">
        <f t="shared" si="156"/>
        <v>2013</v>
      </c>
      <c r="G2419" t="s">
        <v>21</v>
      </c>
      <c r="H2419" s="4">
        <v>20.7</v>
      </c>
      <c r="I2419" s="4" t="str">
        <f t="shared" si="158"/>
        <v>k</v>
      </c>
      <c r="J2419" s="4">
        <v>26</v>
      </c>
      <c r="K2419" s="4" t="s">
        <v>464</v>
      </c>
      <c r="L2419" s="4">
        <v>0</v>
      </c>
      <c r="M2419" s="4" t="s">
        <v>3339</v>
      </c>
      <c r="N2419" s="11" t="s">
        <v>5184</v>
      </c>
      <c r="R2419" t="s">
        <v>5186</v>
      </c>
      <c r="T2419" t="s">
        <v>1296</v>
      </c>
    </row>
    <row r="2420" spans="1:20">
      <c r="A2420" t="s">
        <v>5187</v>
      </c>
      <c r="B2420" t="s">
        <v>1291</v>
      </c>
      <c r="C2420" t="s">
        <v>20</v>
      </c>
      <c r="D2420" s="39" t="s">
        <v>1455</v>
      </c>
      <c r="E2420" s="11">
        <f t="shared" si="155"/>
        <v>5</v>
      </c>
      <c r="F2420" s="4">
        <f t="shared" si="156"/>
        <v>2017</v>
      </c>
      <c r="G2420" t="s">
        <v>25</v>
      </c>
      <c r="I2420" s="4" t="str">
        <f t="shared" si="158"/>
        <v/>
      </c>
      <c r="J2420" s="4">
        <v>22.5</v>
      </c>
      <c r="K2420" s="4" t="s">
        <v>358</v>
      </c>
      <c r="L2420" s="4">
        <v>0</v>
      </c>
      <c r="M2420" s="4" t="s">
        <v>2455</v>
      </c>
      <c r="N2420" s="11" t="s">
        <v>5188</v>
      </c>
      <c r="R2420" t="s">
        <v>5189</v>
      </c>
      <c r="T2420" t="s">
        <v>1296</v>
      </c>
    </row>
    <row r="2421" spans="1:20">
      <c r="A2421" t="s">
        <v>5187</v>
      </c>
      <c r="B2421" t="s">
        <v>1291</v>
      </c>
      <c r="C2421" t="s">
        <v>74</v>
      </c>
      <c r="D2421" s="39" t="s">
        <v>2079</v>
      </c>
      <c r="E2421" s="11">
        <f t="shared" si="155"/>
        <v>6</v>
      </c>
      <c r="F2421" s="4">
        <f t="shared" si="156"/>
        <v>2018</v>
      </c>
      <c r="G2421" t="s">
        <v>25</v>
      </c>
      <c r="I2421" s="4" t="str">
        <f t="shared" si="158"/>
        <v/>
      </c>
      <c r="J2421" s="4">
        <v>26.1</v>
      </c>
      <c r="K2421" s="4" t="s">
        <v>729</v>
      </c>
      <c r="L2421" s="4">
        <v>0</v>
      </c>
      <c r="M2421" s="4" t="s">
        <v>1797</v>
      </c>
      <c r="N2421" s="11" t="s">
        <v>5188</v>
      </c>
      <c r="Q2421" t="s">
        <v>5190</v>
      </c>
      <c r="R2421" t="s">
        <v>5191</v>
      </c>
      <c r="T2421" t="s">
        <v>1296</v>
      </c>
    </row>
    <row r="2422" spans="1:20">
      <c r="A2422" t="s">
        <v>5187</v>
      </c>
      <c r="B2422" t="s">
        <v>1291</v>
      </c>
      <c r="C2422" t="s">
        <v>74</v>
      </c>
      <c r="D2422" s="39" t="s">
        <v>1459</v>
      </c>
      <c r="E2422" s="11">
        <f t="shared" si="155"/>
        <v>9</v>
      </c>
      <c r="F2422" s="4">
        <f t="shared" si="156"/>
        <v>2018</v>
      </c>
      <c r="G2422" t="s">
        <v>25</v>
      </c>
      <c r="I2422" s="4" t="str">
        <f t="shared" si="158"/>
        <v/>
      </c>
      <c r="J2422" s="4">
        <v>26.7</v>
      </c>
      <c r="K2422" s="4" t="s">
        <v>898</v>
      </c>
      <c r="L2422" s="4">
        <v>0</v>
      </c>
      <c r="M2422" s="4" t="s">
        <v>1671</v>
      </c>
      <c r="N2422" s="11" t="s">
        <v>5188</v>
      </c>
      <c r="R2422" t="s">
        <v>5192</v>
      </c>
      <c r="T2422" t="s">
        <v>1296</v>
      </c>
    </row>
    <row r="2423" spans="1:20">
      <c r="A2423" t="s">
        <v>5187</v>
      </c>
      <c r="B2423" t="s">
        <v>1291</v>
      </c>
      <c r="C2423" t="s">
        <v>74</v>
      </c>
      <c r="D2423" s="39" t="s">
        <v>1582</v>
      </c>
      <c r="E2423" s="11">
        <f t="shared" si="155"/>
        <v>5</v>
      </c>
      <c r="F2423" s="4">
        <f t="shared" si="156"/>
        <v>2019</v>
      </c>
      <c r="G2423" t="s">
        <v>25</v>
      </c>
      <c r="I2423" s="4" t="str">
        <f t="shared" si="158"/>
        <v/>
      </c>
      <c r="J2423" s="4">
        <v>27</v>
      </c>
      <c r="K2423" s="4" t="s">
        <v>1879</v>
      </c>
      <c r="L2423" s="4">
        <v>0</v>
      </c>
      <c r="M2423" s="4" t="s">
        <v>2504</v>
      </c>
      <c r="N2423" s="11" t="s">
        <v>5188</v>
      </c>
      <c r="Q2423" t="s">
        <v>5193</v>
      </c>
      <c r="R2423" t="s">
        <v>5194</v>
      </c>
      <c r="T2423" t="s">
        <v>1296</v>
      </c>
    </row>
    <row r="2424" spans="1:20">
      <c r="A2424" t="s">
        <v>5195</v>
      </c>
      <c r="B2424" t="s">
        <v>1291</v>
      </c>
      <c r="C2424" t="s">
        <v>20</v>
      </c>
      <c r="D2424" s="39" t="s">
        <v>2106</v>
      </c>
      <c r="E2424" s="11">
        <f t="shared" si="155"/>
        <v>3</v>
      </c>
      <c r="F2424" s="4">
        <f t="shared" si="156"/>
        <v>1990</v>
      </c>
      <c r="G2424" t="s">
        <v>21</v>
      </c>
      <c r="H2424" s="4" t="s">
        <v>149</v>
      </c>
      <c r="I2424" s="4" t="str">
        <f t="shared" si="158"/>
        <v>k</v>
      </c>
      <c r="J2424" s="4">
        <v>19.37</v>
      </c>
      <c r="K2424" s="4" t="s">
        <v>1373</v>
      </c>
      <c r="L2424" s="4">
        <v>0</v>
      </c>
      <c r="M2424" s="4" t="s">
        <v>5196</v>
      </c>
      <c r="N2424" s="11" t="s">
        <v>5197</v>
      </c>
      <c r="T2424" t="s">
        <v>1296</v>
      </c>
    </row>
    <row r="2425" spans="1:20">
      <c r="A2425" t="s">
        <v>5195</v>
      </c>
      <c r="B2425" t="s">
        <v>1291</v>
      </c>
      <c r="C2425" t="s">
        <v>74</v>
      </c>
      <c r="D2425" s="39" t="s">
        <v>2401</v>
      </c>
      <c r="E2425" s="11">
        <f t="shared" si="155"/>
        <v>3</v>
      </c>
      <c r="F2425" s="4">
        <f t="shared" si="156"/>
        <v>1992</v>
      </c>
      <c r="G2425" t="s">
        <v>21</v>
      </c>
      <c r="H2425" s="4" t="s">
        <v>1610</v>
      </c>
      <c r="I2425" s="4" t="str">
        <f t="shared" si="158"/>
        <v>k</v>
      </c>
      <c r="J2425" s="4">
        <v>21.27</v>
      </c>
      <c r="K2425" s="4" t="s">
        <v>3867</v>
      </c>
      <c r="L2425" s="4">
        <v>0</v>
      </c>
      <c r="M2425" s="4" t="s">
        <v>2622</v>
      </c>
      <c r="N2425" s="11" t="s">
        <v>5197</v>
      </c>
      <c r="T2425" t="s">
        <v>1296</v>
      </c>
    </row>
    <row r="2426" spans="1:20">
      <c r="A2426" t="s">
        <v>5195</v>
      </c>
      <c r="B2426" t="s">
        <v>1291</v>
      </c>
      <c r="C2426" t="s">
        <v>74</v>
      </c>
      <c r="D2426" s="39" t="s">
        <v>2313</v>
      </c>
      <c r="E2426" s="11">
        <f t="shared" si="155"/>
        <v>3</v>
      </c>
      <c r="F2426" s="4">
        <f t="shared" si="156"/>
        <v>1993</v>
      </c>
      <c r="G2426" t="s">
        <v>21</v>
      </c>
      <c r="H2426" s="4" t="s">
        <v>1635</v>
      </c>
      <c r="I2426" s="4" t="str">
        <f t="shared" si="158"/>
        <v>k</v>
      </c>
      <c r="K2426" s="4" t="s">
        <v>172</v>
      </c>
      <c r="L2426" s="4">
        <v>0</v>
      </c>
      <c r="M2426" s="4" t="s">
        <v>5198</v>
      </c>
      <c r="N2426" s="11" t="s">
        <v>5197</v>
      </c>
      <c r="R2426" t="s">
        <v>5199</v>
      </c>
      <c r="T2426" t="s">
        <v>1296</v>
      </c>
    </row>
    <row r="2427" spans="1:20">
      <c r="A2427" t="s">
        <v>5195</v>
      </c>
      <c r="B2427" t="s">
        <v>1291</v>
      </c>
      <c r="C2427" t="s">
        <v>74</v>
      </c>
      <c r="D2427" s="39" t="s">
        <v>1620</v>
      </c>
      <c r="E2427" s="11">
        <f t="shared" si="155"/>
        <v>3</v>
      </c>
      <c r="F2427" s="4">
        <f t="shared" si="156"/>
        <v>1994</v>
      </c>
      <c r="G2427" t="s">
        <v>21</v>
      </c>
      <c r="H2427" s="4" t="s">
        <v>126</v>
      </c>
      <c r="I2427" s="4" t="str">
        <f t="shared" si="158"/>
        <v>k</v>
      </c>
      <c r="J2427" s="4">
        <v>23.5</v>
      </c>
      <c r="K2427" s="4" t="s">
        <v>461</v>
      </c>
      <c r="L2427" s="4">
        <v>0</v>
      </c>
      <c r="M2427" s="4" t="s">
        <v>4823</v>
      </c>
      <c r="N2427" s="11" t="s">
        <v>5197</v>
      </c>
      <c r="T2427" t="s">
        <v>1296</v>
      </c>
    </row>
    <row r="2428" spans="1:20">
      <c r="A2428" t="s">
        <v>5195</v>
      </c>
      <c r="B2428" t="s">
        <v>1291</v>
      </c>
      <c r="C2428" t="s">
        <v>74</v>
      </c>
      <c r="D2428" s="39" t="s">
        <v>1316</v>
      </c>
      <c r="E2428" s="11">
        <f t="shared" si="155"/>
        <v>3</v>
      </c>
      <c r="F2428" s="4">
        <f t="shared" si="156"/>
        <v>1995</v>
      </c>
      <c r="G2428" t="s">
        <v>21</v>
      </c>
      <c r="H2428" s="4" t="s">
        <v>1622</v>
      </c>
      <c r="I2428" s="4" t="str">
        <f t="shared" si="158"/>
        <v>k</v>
      </c>
      <c r="J2428" s="4">
        <v>25.5</v>
      </c>
      <c r="K2428" s="4" t="s">
        <v>591</v>
      </c>
      <c r="L2428" s="4">
        <v>0</v>
      </c>
      <c r="M2428" s="4" t="s">
        <v>2350</v>
      </c>
      <c r="N2428" s="11" t="s">
        <v>5197</v>
      </c>
      <c r="R2428" t="s">
        <v>5200</v>
      </c>
      <c r="T2428" t="s">
        <v>1296</v>
      </c>
    </row>
    <row r="2429" spans="1:20">
      <c r="A2429" t="s">
        <v>5195</v>
      </c>
      <c r="B2429" t="s">
        <v>1291</v>
      </c>
      <c r="C2429" t="s">
        <v>74</v>
      </c>
      <c r="D2429" s="39" t="s">
        <v>1320</v>
      </c>
      <c r="E2429" s="11">
        <f t="shared" si="155"/>
        <v>3</v>
      </c>
      <c r="F2429" s="4">
        <f t="shared" si="156"/>
        <v>1996</v>
      </c>
      <c r="G2429" t="s">
        <v>21</v>
      </c>
      <c r="H2429" s="4" t="s">
        <v>1376</v>
      </c>
      <c r="I2429" s="4" t="str">
        <f t="shared" si="158"/>
        <v>k</v>
      </c>
      <c r="J2429" s="4">
        <v>25.7</v>
      </c>
      <c r="K2429" s="4" t="s">
        <v>954</v>
      </c>
      <c r="L2429" s="4">
        <v>0</v>
      </c>
      <c r="M2429" s="4" t="s">
        <v>1381</v>
      </c>
      <c r="N2429" s="11" t="s">
        <v>5197</v>
      </c>
      <c r="R2429" t="s">
        <v>585</v>
      </c>
      <c r="T2429" t="s">
        <v>1296</v>
      </c>
    </row>
    <row r="2430" spans="1:20">
      <c r="A2430" t="s">
        <v>5195</v>
      </c>
      <c r="B2430" t="s">
        <v>1291</v>
      </c>
      <c r="C2430" t="s">
        <v>74</v>
      </c>
      <c r="D2430" s="39" t="s">
        <v>1527</v>
      </c>
      <c r="E2430" s="11">
        <f t="shared" si="155"/>
        <v>3</v>
      </c>
      <c r="F2430" s="4">
        <f t="shared" si="156"/>
        <v>1998</v>
      </c>
      <c r="G2430" t="s">
        <v>21</v>
      </c>
      <c r="H2430" s="4" t="s">
        <v>137</v>
      </c>
      <c r="I2430" s="4" t="str">
        <f t="shared" si="158"/>
        <v>k</v>
      </c>
      <c r="J2430" s="4">
        <v>27</v>
      </c>
      <c r="K2430" s="4" t="s">
        <v>479</v>
      </c>
      <c r="L2430" s="4">
        <v>0</v>
      </c>
      <c r="M2430" s="4" t="s">
        <v>1528</v>
      </c>
      <c r="N2430" s="11" t="s">
        <v>5197</v>
      </c>
      <c r="R2430" t="s">
        <v>5201</v>
      </c>
      <c r="T2430" t="s">
        <v>1296</v>
      </c>
    </row>
    <row r="2431" spans="1:20">
      <c r="A2431" t="s">
        <v>5195</v>
      </c>
      <c r="B2431" t="s">
        <v>1291</v>
      </c>
      <c r="C2431" t="s">
        <v>74</v>
      </c>
      <c r="D2431" s="39" t="s">
        <v>1647</v>
      </c>
      <c r="E2431" s="11">
        <f t="shared" si="155"/>
        <v>3</v>
      </c>
      <c r="F2431" s="4">
        <f t="shared" si="156"/>
        <v>2000</v>
      </c>
      <c r="G2431" t="s">
        <v>21</v>
      </c>
      <c r="H2431" s="4" t="s">
        <v>597</v>
      </c>
      <c r="I2431" s="4" t="str">
        <f t="shared" si="158"/>
        <v>k</v>
      </c>
      <c r="J2431" s="4">
        <v>31.5</v>
      </c>
      <c r="K2431" s="4" t="s">
        <v>182</v>
      </c>
      <c r="L2431" s="4">
        <v>0</v>
      </c>
      <c r="M2431" s="4" t="s">
        <v>3880</v>
      </c>
      <c r="N2431" s="11" t="s">
        <v>5197</v>
      </c>
      <c r="R2431" t="s">
        <v>439</v>
      </c>
      <c r="T2431" t="s">
        <v>1296</v>
      </c>
    </row>
    <row r="2432" spans="1:20">
      <c r="A2432" t="s">
        <v>5195</v>
      </c>
      <c r="B2432" t="s">
        <v>1291</v>
      </c>
      <c r="C2432" t="s">
        <v>74</v>
      </c>
      <c r="D2432" s="39" t="s">
        <v>1418</v>
      </c>
      <c r="E2432" s="11">
        <f t="shared" si="155"/>
        <v>5</v>
      </c>
      <c r="F2432" s="4">
        <f t="shared" si="156"/>
        <v>2001</v>
      </c>
      <c r="G2432" t="s">
        <v>21</v>
      </c>
      <c r="H2432" s="4" t="s">
        <v>893</v>
      </c>
      <c r="I2432" s="4" t="str">
        <f t="shared" si="158"/>
        <v>k</v>
      </c>
      <c r="J2432" s="4">
        <v>31</v>
      </c>
      <c r="K2432" s="4" t="s">
        <v>1121</v>
      </c>
      <c r="L2432" s="4">
        <v>0</v>
      </c>
      <c r="M2432" s="4" t="s">
        <v>3657</v>
      </c>
      <c r="N2432" s="11" t="s">
        <v>5197</v>
      </c>
      <c r="R2432" t="s">
        <v>5202</v>
      </c>
      <c r="T2432" t="s">
        <v>1296</v>
      </c>
    </row>
    <row r="2433" spans="1:20">
      <c r="A2433" t="s">
        <v>5203</v>
      </c>
      <c r="B2433" t="s">
        <v>1291</v>
      </c>
      <c r="C2433" t="s">
        <v>20</v>
      </c>
      <c r="D2433" s="39" t="s">
        <v>1647</v>
      </c>
      <c r="E2433" s="11">
        <f t="shared" si="155"/>
        <v>3</v>
      </c>
      <c r="F2433" s="4">
        <f t="shared" si="156"/>
        <v>2000</v>
      </c>
      <c r="G2433" t="s">
        <v>25</v>
      </c>
      <c r="H2433" s="4">
        <v>10.5</v>
      </c>
      <c r="I2433" s="4" t="s">
        <v>35</v>
      </c>
      <c r="J2433" s="4">
        <v>27.5</v>
      </c>
      <c r="K2433" s="4" t="s">
        <v>40</v>
      </c>
      <c r="L2433" s="4">
        <v>0</v>
      </c>
      <c r="M2433" s="4" t="s">
        <v>2320</v>
      </c>
      <c r="N2433" s="11" t="s">
        <v>5204</v>
      </c>
      <c r="R2433" t="s">
        <v>5205</v>
      </c>
      <c r="T2433" t="s">
        <v>1296</v>
      </c>
    </row>
    <row r="2434" spans="1:20">
      <c r="A2434" t="s">
        <v>5203</v>
      </c>
      <c r="B2434" t="s">
        <v>1291</v>
      </c>
      <c r="C2434" t="s">
        <v>74</v>
      </c>
      <c r="D2434" s="39" t="s">
        <v>1299</v>
      </c>
      <c r="E2434" s="11">
        <f t="shared" si="155"/>
        <v>5</v>
      </c>
      <c r="F2434" s="4">
        <f t="shared" si="156"/>
        <v>2001</v>
      </c>
      <c r="G2434" t="s">
        <v>25</v>
      </c>
      <c r="H2434" s="4">
        <v>11.7</v>
      </c>
      <c r="I2434" s="4" t="s">
        <v>35</v>
      </c>
      <c r="J2434" s="4">
        <v>31.2</v>
      </c>
      <c r="K2434" s="4" t="s">
        <v>801</v>
      </c>
      <c r="L2434" s="4">
        <v>0</v>
      </c>
      <c r="M2434" s="4" t="s">
        <v>2982</v>
      </c>
      <c r="N2434" s="11" t="s">
        <v>5204</v>
      </c>
      <c r="R2434" t="s">
        <v>439</v>
      </c>
      <c r="T2434" t="s">
        <v>1296</v>
      </c>
    </row>
    <row r="2435" spans="1:20">
      <c r="A2435" t="s">
        <v>5203</v>
      </c>
      <c r="B2435" t="s">
        <v>1291</v>
      </c>
      <c r="C2435" t="s">
        <v>74</v>
      </c>
      <c r="D2435" s="39" t="s">
        <v>1302</v>
      </c>
      <c r="E2435" s="11">
        <f t="shared" si="155"/>
        <v>5</v>
      </c>
      <c r="F2435" s="4">
        <f t="shared" si="156"/>
        <v>2002</v>
      </c>
      <c r="G2435" t="s">
        <v>25</v>
      </c>
      <c r="H2435" s="4">
        <v>12.7</v>
      </c>
      <c r="I2435" s="4" t="s">
        <v>35</v>
      </c>
      <c r="J2435" s="4">
        <v>32.5</v>
      </c>
      <c r="K2435" s="4" t="s">
        <v>341</v>
      </c>
      <c r="L2435" s="4">
        <v>0</v>
      </c>
      <c r="M2435" s="4" t="s">
        <v>3454</v>
      </c>
      <c r="N2435" s="11" t="s">
        <v>5204</v>
      </c>
      <c r="R2435" t="s">
        <v>1630</v>
      </c>
      <c r="T2435" t="s">
        <v>1296</v>
      </c>
    </row>
    <row r="2436" spans="1:20">
      <c r="A2436" t="s">
        <v>5203</v>
      </c>
      <c r="B2436" t="s">
        <v>1291</v>
      </c>
      <c r="C2436" t="s">
        <v>74</v>
      </c>
      <c r="D2436" s="39" t="s">
        <v>1305</v>
      </c>
      <c r="E2436" s="11">
        <f t="shared" si="155"/>
        <v>5</v>
      </c>
      <c r="F2436" s="4">
        <f t="shared" si="156"/>
        <v>2003</v>
      </c>
      <c r="G2436" t="s">
        <v>25</v>
      </c>
      <c r="H2436" s="4">
        <v>13.7</v>
      </c>
      <c r="I2436" s="4" t="s">
        <v>35</v>
      </c>
      <c r="J2436" s="4">
        <v>35.5</v>
      </c>
      <c r="K2436" s="4" t="s">
        <v>981</v>
      </c>
      <c r="L2436" s="4">
        <v>0</v>
      </c>
      <c r="M2436" s="4" t="s">
        <v>5206</v>
      </c>
      <c r="N2436" s="11" t="s">
        <v>5204</v>
      </c>
      <c r="R2436" t="s">
        <v>1307</v>
      </c>
      <c r="T2436" t="s">
        <v>1296</v>
      </c>
    </row>
    <row r="2437" spans="1:20">
      <c r="A2437" t="s">
        <v>5203</v>
      </c>
      <c r="B2437" t="s">
        <v>1291</v>
      </c>
      <c r="C2437" t="s">
        <v>74</v>
      </c>
      <c r="D2437" s="39" t="s">
        <v>1720</v>
      </c>
      <c r="E2437" s="11">
        <f t="shared" si="155"/>
        <v>5</v>
      </c>
      <c r="F2437" s="4">
        <f t="shared" si="156"/>
        <v>2004</v>
      </c>
      <c r="G2437" t="s">
        <v>25</v>
      </c>
      <c r="H2437" s="4">
        <v>14.7</v>
      </c>
      <c r="I2437" s="4" t="s">
        <v>35</v>
      </c>
      <c r="J2437" s="4">
        <v>38</v>
      </c>
      <c r="K2437" s="4" t="s">
        <v>300</v>
      </c>
      <c r="L2437" s="4">
        <v>0</v>
      </c>
      <c r="M2437" s="4" t="s">
        <v>5207</v>
      </c>
      <c r="N2437" s="11" t="s">
        <v>5204</v>
      </c>
      <c r="R2437" t="s">
        <v>5208</v>
      </c>
      <c r="T2437" t="s">
        <v>1296</v>
      </c>
    </row>
    <row r="2438" spans="1:20">
      <c r="A2438" t="s">
        <v>5209</v>
      </c>
      <c r="B2438" t="s">
        <v>1291</v>
      </c>
      <c r="C2438" t="s">
        <v>20</v>
      </c>
      <c r="D2438" s="39" t="s">
        <v>2618</v>
      </c>
      <c r="E2438" s="11">
        <f t="shared" si="155"/>
        <v>6</v>
      </c>
      <c r="F2438" s="4">
        <f t="shared" si="156"/>
        <v>2001</v>
      </c>
      <c r="G2438" t="s">
        <v>25</v>
      </c>
      <c r="H2438" s="4" t="s">
        <v>1693</v>
      </c>
      <c r="I2438" s="4" t="str">
        <f t="shared" ref="I2438:I2444" si="159">IF(ISBLANK(H2438), "", "k")</f>
        <v>k</v>
      </c>
      <c r="J2438" s="4">
        <v>19.7</v>
      </c>
      <c r="K2438" s="4" t="s">
        <v>648</v>
      </c>
      <c r="L2438" s="4">
        <v>0</v>
      </c>
      <c r="N2438" s="11" t="s">
        <v>5210</v>
      </c>
      <c r="R2438" t="s">
        <v>5211</v>
      </c>
      <c r="T2438" t="s">
        <v>1296</v>
      </c>
    </row>
    <row r="2439" spans="1:20">
      <c r="A2439" t="s">
        <v>5209</v>
      </c>
      <c r="B2439" t="s">
        <v>1291</v>
      </c>
      <c r="C2439" t="s">
        <v>74</v>
      </c>
      <c r="D2439" s="39" t="s">
        <v>2126</v>
      </c>
      <c r="E2439" s="11">
        <f t="shared" si="155"/>
        <v>5</v>
      </c>
      <c r="F2439" s="4">
        <f t="shared" si="156"/>
        <v>2008</v>
      </c>
      <c r="G2439" t="s">
        <v>25</v>
      </c>
      <c r="H2439" s="4" t="s">
        <v>717</v>
      </c>
      <c r="I2439" s="4" t="str">
        <f t="shared" si="159"/>
        <v>k</v>
      </c>
      <c r="J2439" s="4">
        <v>28.3</v>
      </c>
      <c r="K2439" s="4" t="s">
        <v>949</v>
      </c>
      <c r="L2439" s="4">
        <v>0</v>
      </c>
      <c r="M2439" s="4" t="s">
        <v>3725</v>
      </c>
      <c r="N2439" s="11" t="s">
        <v>5210</v>
      </c>
      <c r="R2439" t="s">
        <v>5212</v>
      </c>
      <c r="T2439" t="s">
        <v>1296</v>
      </c>
    </row>
    <row r="2440" spans="1:20">
      <c r="A2440" t="s">
        <v>5209</v>
      </c>
      <c r="B2440" t="s">
        <v>1291</v>
      </c>
      <c r="C2440" t="s">
        <v>74</v>
      </c>
      <c r="D2440" s="39" t="s">
        <v>1388</v>
      </c>
      <c r="E2440" s="11">
        <f t="shared" si="155"/>
        <v>5</v>
      </c>
      <c r="F2440" s="4">
        <f t="shared" si="156"/>
        <v>2009</v>
      </c>
      <c r="G2440" t="s">
        <v>25</v>
      </c>
      <c r="H2440" s="4" t="s">
        <v>712</v>
      </c>
      <c r="I2440" s="4" t="str">
        <f t="shared" si="159"/>
        <v>k</v>
      </c>
      <c r="J2440" s="4">
        <v>29.5</v>
      </c>
      <c r="K2440" s="4" t="s">
        <v>577</v>
      </c>
      <c r="L2440" s="4">
        <v>0</v>
      </c>
      <c r="M2440" s="4" t="s">
        <v>1521</v>
      </c>
      <c r="N2440" s="11" t="s">
        <v>5210</v>
      </c>
      <c r="R2440" t="s">
        <v>3998</v>
      </c>
      <c r="T2440" t="s">
        <v>1296</v>
      </c>
    </row>
    <row r="2441" spans="1:20">
      <c r="A2441" t="s">
        <v>5209</v>
      </c>
      <c r="B2441" t="s">
        <v>1291</v>
      </c>
      <c r="C2441" t="s">
        <v>74</v>
      </c>
      <c r="D2441" s="39" t="s">
        <v>1556</v>
      </c>
      <c r="E2441" s="11">
        <f t="shared" si="155"/>
        <v>5</v>
      </c>
      <c r="F2441" s="4">
        <f t="shared" si="156"/>
        <v>2010</v>
      </c>
      <c r="G2441" t="s">
        <v>25</v>
      </c>
      <c r="H2441" s="4" t="s">
        <v>609</v>
      </c>
      <c r="I2441" s="4" t="str">
        <f t="shared" si="159"/>
        <v>k</v>
      </c>
      <c r="J2441" s="4">
        <v>30.7</v>
      </c>
      <c r="K2441" s="4" t="s">
        <v>828</v>
      </c>
      <c r="L2441" s="4">
        <v>0</v>
      </c>
      <c r="M2441" s="4" t="s">
        <v>5213</v>
      </c>
      <c r="N2441" s="11" t="s">
        <v>5210</v>
      </c>
      <c r="R2441" t="s">
        <v>5214</v>
      </c>
      <c r="T2441" t="s">
        <v>1296</v>
      </c>
    </row>
    <row r="2442" spans="1:20">
      <c r="A2442" t="s">
        <v>5209</v>
      </c>
      <c r="B2442" t="s">
        <v>1291</v>
      </c>
      <c r="C2442" t="s">
        <v>74</v>
      </c>
      <c r="D2442" s="39" t="s">
        <v>1435</v>
      </c>
      <c r="E2442" s="11">
        <f t="shared" si="155"/>
        <v>5</v>
      </c>
      <c r="F2442" s="4">
        <f t="shared" si="156"/>
        <v>2015</v>
      </c>
      <c r="G2442" t="s">
        <v>25</v>
      </c>
      <c r="H2442" s="4" t="s">
        <v>488</v>
      </c>
      <c r="I2442" s="4" t="str">
        <f t="shared" si="159"/>
        <v>k</v>
      </c>
      <c r="J2442" s="4">
        <v>37</v>
      </c>
      <c r="K2442" s="4" t="s">
        <v>62</v>
      </c>
      <c r="L2442" s="4">
        <v>0</v>
      </c>
      <c r="M2442" s="4" t="s">
        <v>5215</v>
      </c>
      <c r="N2442" s="11" t="s">
        <v>5210</v>
      </c>
      <c r="R2442" t="s">
        <v>4263</v>
      </c>
      <c r="T2442" t="s">
        <v>1296</v>
      </c>
    </row>
    <row r="2443" spans="1:20">
      <c r="A2443" t="s">
        <v>5209</v>
      </c>
      <c r="B2443" t="s">
        <v>1291</v>
      </c>
      <c r="C2443" t="s">
        <v>74</v>
      </c>
      <c r="D2443" s="39" t="s">
        <v>1590</v>
      </c>
      <c r="E2443" s="11">
        <f t="shared" si="155"/>
        <v>5</v>
      </c>
      <c r="F2443" s="4">
        <f t="shared" si="156"/>
        <v>2016</v>
      </c>
      <c r="G2443" t="s">
        <v>25</v>
      </c>
      <c r="H2443" s="4" t="s">
        <v>401</v>
      </c>
      <c r="I2443" s="4" t="str">
        <f t="shared" si="159"/>
        <v>k</v>
      </c>
      <c r="J2443" s="4">
        <v>38</v>
      </c>
      <c r="K2443" s="4" t="s">
        <v>2061</v>
      </c>
      <c r="L2443" s="4">
        <v>0</v>
      </c>
      <c r="M2443" s="4" t="s">
        <v>2004</v>
      </c>
      <c r="N2443" s="11" t="s">
        <v>5210</v>
      </c>
      <c r="Q2443">
        <v>45</v>
      </c>
      <c r="R2443" t="s">
        <v>5216</v>
      </c>
      <c r="T2443" t="s">
        <v>1296</v>
      </c>
    </row>
    <row r="2444" spans="1:20">
      <c r="A2444" t="s">
        <v>5209</v>
      </c>
      <c r="B2444" t="s">
        <v>1291</v>
      </c>
      <c r="C2444" t="s">
        <v>74</v>
      </c>
      <c r="D2444" s="39" t="s">
        <v>1352</v>
      </c>
      <c r="E2444" s="11">
        <f t="shared" si="155"/>
        <v>5</v>
      </c>
      <c r="F2444" s="4">
        <f t="shared" si="156"/>
        <v>2017</v>
      </c>
      <c r="G2444" t="s">
        <v>25</v>
      </c>
      <c r="H2444" s="4" t="s">
        <v>772</v>
      </c>
      <c r="I2444" s="4" t="str">
        <f t="shared" si="159"/>
        <v>k</v>
      </c>
      <c r="J2444" s="4">
        <v>38</v>
      </c>
      <c r="K2444" s="4" t="s">
        <v>317</v>
      </c>
      <c r="L2444" s="4">
        <v>0</v>
      </c>
      <c r="M2444" s="4" t="s">
        <v>5217</v>
      </c>
      <c r="N2444" s="11" t="s">
        <v>5210</v>
      </c>
      <c r="R2444" t="s">
        <v>5218</v>
      </c>
      <c r="T2444" t="s">
        <v>1296</v>
      </c>
    </row>
    <row r="2445" spans="1:20">
      <c r="A2445" t="s">
        <v>5219</v>
      </c>
      <c r="B2445" t="s">
        <v>1291</v>
      </c>
      <c r="C2445" t="s">
        <v>20</v>
      </c>
      <c r="D2445" s="39" t="s">
        <v>2363</v>
      </c>
      <c r="E2445" s="11">
        <f t="shared" si="155"/>
        <v>6</v>
      </c>
      <c r="F2445" s="4">
        <f t="shared" si="156"/>
        <v>2001</v>
      </c>
      <c r="G2445" t="s">
        <v>21</v>
      </c>
      <c r="H2445" s="4">
        <v>13.8</v>
      </c>
      <c r="I2445" s="4" t="s">
        <v>35</v>
      </c>
      <c r="J2445" s="4">
        <v>27.8</v>
      </c>
      <c r="K2445" s="4" t="s">
        <v>949</v>
      </c>
      <c r="L2445" s="4">
        <v>0</v>
      </c>
      <c r="R2445" t="s">
        <v>5220</v>
      </c>
      <c r="T2445" t="s">
        <v>1296</v>
      </c>
    </row>
    <row r="2446" spans="1:20">
      <c r="A2446" t="s">
        <v>5221</v>
      </c>
      <c r="B2446" t="s">
        <v>1291</v>
      </c>
      <c r="C2446" t="s">
        <v>20</v>
      </c>
      <c r="D2446" s="39" t="s">
        <v>1352</v>
      </c>
      <c r="E2446" s="11">
        <f t="shared" si="155"/>
        <v>5</v>
      </c>
      <c r="F2446" s="4">
        <f t="shared" si="156"/>
        <v>2017</v>
      </c>
      <c r="G2446" t="s">
        <v>21</v>
      </c>
      <c r="H2446" s="4" t="s">
        <v>1452</v>
      </c>
      <c r="I2446" s="4" t="str">
        <f>IF(ISBLANK(H2446), "", "k")</f>
        <v>k</v>
      </c>
      <c r="J2446" s="4">
        <v>16.399999999999999</v>
      </c>
      <c r="K2446" s="4" t="s">
        <v>3207</v>
      </c>
      <c r="L2446" s="4">
        <v>0</v>
      </c>
      <c r="M2446" s="4" t="s">
        <v>5222</v>
      </c>
      <c r="R2446" t="s">
        <v>5223</v>
      </c>
      <c r="T2446" t="s">
        <v>1296</v>
      </c>
    </row>
    <row r="2447" spans="1:20">
      <c r="A2447" t="s">
        <v>5224</v>
      </c>
      <c r="B2447" t="s">
        <v>1291</v>
      </c>
      <c r="C2447" t="s">
        <v>20</v>
      </c>
      <c r="D2447" s="39" t="s">
        <v>2106</v>
      </c>
      <c r="E2447" s="11">
        <f t="shared" si="155"/>
        <v>3</v>
      </c>
      <c r="F2447" s="4">
        <f t="shared" si="156"/>
        <v>1990</v>
      </c>
      <c r="G2447" t="s">
        <v>25</v>
      </c>
      <c r="H2447" s="4">
        <v>11.5</v>
      </c>
      <c r="I2447" s="4" t="s">
        <v>35</v>
      </c>
      <c r="J2447" s="4">
        <v>28.26</v>
      </c>
      <c r="K2447" s="4" t="s">
        <v>4660</v>
      </c>
      <c r="L2447" s="4">
        <v>0</v>
      </c>
      <c r="M2447" s="4" t="s">
        <v>4698</v>
      </c>
      <c r="R2447" t="s">
        <v>1498</v>
      </c>
      <c r="T2447" t="s">
        <v>1296</v>
      </c>
    </row>
    <row r="2448" spans="1:20">
      <c r="A2448" t="s">
        <v>5224</v>
      </c>
      <c r="B2448" t="s">
        <v>1291</v>
      </c>
      <c r="C2448" t="s">
        <v>74</v>
      </c>
      <c r="D2448" s="39" t="s">
        <v>2401</v>
      </c>
      <c r="E2448" s="11">
        <f t="shared" si="155"/>
        <v>3</v>
      </c>
      <c r="F2448" s="4">
        <f t="shared" si="156"/>
        <v>1992</v>
      </c>
      <c r="G2448" t="s">
        <v>25</v>
      </c>
      <c r="H2448" s="4">
        <v>13.5</v>
      </c>
      <c r="I2448" s="4" t="s">
        <v>35</v>
      </c>
      <c r="J2448" s="4">
        <v>29.21</v>
      </c>
      <c r="K2448" s="4" t="s">
        <v>435</v>
      </c>
      <c r="L2448" s="4">
        <v>0</v>
      </c>
      <c r="M2448" s="4" t="s">
        <v>3082</v>
      </c>
      <c r="T2448" t="s">
        <v>1296</v>
      </c>
    </row>
    <row r="2449" spans="1:20">
      <c r="A2449" t="s">
        <v>5224</v>
      </c>
      <c r="B2449" t="s">
        <v>1291</v>
      </c>
      <c r="C2449" t="s">
        <v>74</v>
      </c>
      <c r="D2449" s="39" t="s">
        <v>2313</v>
      </c>
      <c r="E2449" s="11">
        <f t="shared" si="155"/>
        <v>3</v>
      </c>
      <c r="F2449" s="4">
        <f t="shared" si="156"/>
        <v>1993</v>
      </c>
      <c r="G2449" t="s">
        <v>25</v>
      </c>
      <c r="H2449" s="4">
        <v>14.5</v>
      </c>
      <c r="I2449" s="4" t="s">
        <v>35</v>
      </c>
      <c r="J2449" s="4">
        <v>30.9</v>
      </c>
      <c r="K2449" s="4" t="s">
        <v>690</v>
      </c>
      <c r="L2449" s="4">
        <v>0</v>
      </c>
      <c r="M2449" s="4" t="s">
        <v>2248</v>
      </c>
      <c r="R2449" t="s">
        <v>2649</v>
      </c>
      <c r="T2449" t="s">
        <v>1296</v>
      </c>
    </row>
    <row r="2450" spans="1:20">
      <c r="A2450" t="s">
        <v>5224</v>
      </c>
      <c r="B2450" t="s">
        <v>1291</v>
      </c>
      <c r="C2450" t="s">
        <v>74</v>
      </c>
      <c r="D2450" s="39" t="s">
        <v>1708</v>
      </c>
      <c r="E2450" s="11">
        <f t="shared" si="155"/>
        <v>3</v>
      </c>
      <c r="F2450" s="4">
        <f t="shared" si="156"/>
        <v>1994</v>
      </c>
      <c r="G2450" t="s">
        <v>25</v>
      </c>
      <c r="H2450" s="4">
        <v>15.5</v>
      </c>
      <c r="I2450" s="4" t="s">
        <v>35</v>
      </c>
      <c r="J2450" s="4">
        <v>31.2</v>
      </c>
      <c r="K2450" s="4" t="s">
        <v>3315</v>
      </c>
      <c r="L2450" s="4">
        <v>0</v>
      </c>
      <c r="M2450" s="4" t="s">
        <v>1812</v>
      </c>
      <c r="T2450" t="s">
        <v>1296</v>
      </c>
    </row>
    <row r="2451" spans="1:20">
      <c r="A2451" t="s">
        <v>5225</v>
      </c>
      <c r="B2451" t="s">
        <v>1291</v>
      </c>
      <c r="C2451" t="s">
        <v>20</v>
      </c>
      <c r="D2451" s="39" t="s">
        <v>1418</v>
      </c>
      <c r="E2451" s="11">
        <f t="shared" ref="E2451:E2514" si="160">MONTH(D2451)</f>
        <v>5</v>
      </c>
      <c r="F2451" s="4">
        <f t="shared" ref="F2451:F2514" si="161">YEAR(D2451)</f>
        <v>2001</v>
      </c>
      <c r="G2451" t="s">
        <v>21</v>
      </c>
      <c r="H2451" s="4">
        <v>9.6999999999999993</v>
      </c>
      <c r="I2451" s="4" t="s">
        <v>35</v>
      </c>
      <c r="J2451" s="4">
        <v>25.2</v>
      </c>
      <c r="K2451" s="4" t="s">
        <v>2381</v>
      </c>
      <c r="L2451" s="4">
        <v>0</v>
      </c>
      <c r="M2451" s="4" t="s">
        <v>2353</v>
      </c>
      <c r="N2451" s="11" t="s">
        <v>5226</v>
      </c>
      <c r="R2451" t="s">
        <v>5227</v>
      </c>
      <c r="T2451" t="s">
        <v>1296</v>
      </c>
    </row>
    <row r="2452" spans="1:20">
      <c r="A2452" t="s">
        <v>5225</v>
      </c>
      <c r="B2452" t="s">
        <v>1291</v>
      </c>
      <c r="C2452" t="s">
        <v>74</v>
      </c>
      <c r="D2452" s="39" t="s">
        <v>1331</v>
      </c>
      <c r="E2452" s="11">
        <f t="shared" si="160"/>
        <v>5</v>
      </c>
      <c r="F2452" s="4">
        <f t="shared" si="161"/>
        <v>2003</v>
      </c>
      <c r="G2452" t="s">
        <v>21</v>
      </c>
      <c r="H2452" s="4">
        <v>11.7</v>
      </c>
      <c r="I2452" s="4" t="s">
        <v>35</v>
      </c>
      <c r="J2452" s="4">
        <v>25.7</v>
      </c>
      <c r="K2452" s="4" t="s">
        <v>988</v>
      </c>
      <c r="L2452" s="4">
        <v>0</v>
      </c>
      <c r="M2452" s="4" t="s">
        <v>5228</v>
      </c>
      <c r="N2452" s="11" t="s">
        <v>5226</v>
      </c>
      <c r="R2452" t="s">
        <v>1751</v>
      </c>
      <c r="T2452" t="s">
        <v>1296</v>
      </c>
    </row>
    <row r="2453" spans="1:20">
      <c r="A2453" t="s">
        <v>5225</v>
      </c>
      <c r="B2453" t="s">
        <v>1291</v>
      </c>
      <c r="C2453" t="s">
        <v>74</v>
      </c>
      <c r="D2453" s="39" t="s">
        <v>2126</v>
      </c>
      <c r="E2453" s="11">
        <f t="shared" si="160"/>
        <v>5</v>
      </c>
      <c r="F2453" s="4">
        <f t="shared" si="161"/>
        <v>2008</v>
      </c>
      <c r="G2453" t="s">
        <v>21</v>
      </c>
      <c r="H2453" s="4">
        <v>16.7</v>
      </c>
      <c r="I2453" s="4" t="s">
        <v>35</v>
      </c>
      <c r="J2453" s="4">
        <v>26.9</v>
      </c>
      <c r="K2453" s="4">
        <v>15.4</v>
      </c>
      <c r="L2453" s="4">
        <v>5.5</v>
      </c>
      <c r="M2453" s="4" t="s">
        <v>1427</v>
      </c>
      <c r="N2453" s="11" t="s">
        <v>5226</v>
      </c>
      <c r="R2453" t="s">
        <v>5229</v>
      </c>
      <c r="T2453" t="s">
        <v>1296</v>
      </c>
    </row>
    <row r="2454" spans="1:20">
      <c r="A2454" t="s">
        <v>5225</v>
      </c>
      <c r="B2454" t="s">
        <v>1291</v>
      </c>
      <c r="C2454" t="s">
        <v>74</v>
      </c>
      <c r="D2454" s="39" t="s">
        <v>1663</v>
      </c>
      <c r="E2454" s="11">
        <f t="shared" si="160"/>
        <v>5</v>
      </c>
      <c r="F2454" s="4">
        <f t="shared" si="161"/>
        <v>2009</v>
      </c>
      <c r="G2454" t="s">
        <v>21</v>
      </c>
      <c r="H2454" s="4">
        <v>17.7</v>
      </c>
      <c r="I2454" s="4" t="s">
        <v>35</v>
      </c>
      <c r="J2454" s="4">
        <v>27.5</v>
      </c>
      <c r="K2454" s="4">
        <v>15.7</v>
      </c>
      <c r="L2454" s="4">
        <v>5.7</v>
      </c>
      <c r="M2454" s="4" t="s">
        <v>1323</v>
      </c>
      <c r="N2454" s="11" t="s">
        <v>5226</v>
      </c>
      <c r="R2454" t="s">
        <v>5230</v>
      </c>
      <c r="T2454" t="s">
        <v>1296</v>
      </c>
    </row>
    <row r="2455" spans="1:20">
      <c r="A2455" t="s">
        <v>5225</v>
      </c>
      <c r="B2455" t="s">
        <v>1291</v>
      </c>
      <c r="C2455" t="s">
        <v>74</v>
      </c>
      <c r="D2455" s="39" t="s">
        <v>1402</v>
      </c>
      <c r="E2455" s="11">
        <f t="shared" si="160"/>
        <v>5</v>
      </c>
      <c r="F2455" s="4">
        <f t="shared" si="161"/>
        <v>2015</v>
      </c>
      <c r="G2455" t="s">
        <v>21</v>
      </c>
      <c r="H2455" s="4">
        <v>23.7</v>
      </c>
      <c r="I2455" s="4" t="s">
        <v>35</v>
      </c>
      <c r="J2455" s="4">
        <v>30</v>
      </c>
      <c r="K2455" s="4">
        <v>17.2</v>
      </c>
      <c r="L2455" s="4">
        <v>6</v>
      </c>
      <c r="M2455" s="4" t="s">
        <v>3669</v>
      </c>
      <c r="N2455" s="11" t="s">
        <v>5226</v>
      </c>
      <c r="R2455" t="s">
        <v>5231</v>
      </c>
      <c r="T2455" t="s">
        <v>1296</v>
      </c>
    </row>
    <row r="2456" spans="1:20">
      <c r="A2456" t="s">
        <v>5225</v>
      </c>
      <c r="B2456" t="s">
        <v>1291</v>
      </c>
      <c r="C2456" t="s">
        <v>74</v>
      </c>
      <c r="D2456" s="39" t="s">
        <v>1349</v>
      </c>
      <c r="E2456" s="11">
        <f t="shared" si="160"/>
        <v>5</v>
      </c>
      <c r="F2456" s="4">
        <f t="shared" si="161"/>
        <v>2016</v>
      </c>
      <c r="G2456" t="s">
        <v>21</v>
      </c>
      <c r="H2456" s="4">
        <v>24.7</v>
      </c>
      <c r="I2456" s="4" t="s">
        <v>35</v>
      </c>
      <c r="J2456" s="4">
        <v>29.2</v>
      </c>
      <c r="K2456" s="4">
        <v>17.5</v>
      </c>
      <c r="L2456" s="4">
        <v>6.1</v>
      </c>
      <c r="M2456" s="4" t="s">
        <v>2323</v>
      </c>
      <c r="N2456" s="11" t="s">
        <v>5226</v>
      </c>
      <c r="R2456" t="s">
        <v>5232</v>
      </c>
      <c r="T2456" t="s">
        <v>1296</v>
      </c>
    </row>
    <row r="2457" spans="1:20">
      <c r="A2457" t="s">
        <v>5225</v>
      </c>
      <c r="B2457" t="s">
        <v>1291</v>
      </c>
      <c r="C2457" t="s">
        <v>74</v>
      </c>
      <c r="D2457" s="39" t="s">
        <v>1352</v>
      </c>
      <c r="E2457" s="11">
        <f t="shared" si="160"/>
        <v>5</v>
      </c>
      <c r="F2457" s="4">
        <f t="shared" si="161"/>
        <v>2017</v>
      </c>
      <c r="G2457" t="s">
        <v>21</v>
      </c>
      <c r="H2457" s="4">
        <v>25.7</v>
      </c>
      <c r="I2457" s="4" t="s">
        <v>35</v>
      </c>
      <c r="J2457" s="4">
        <v>30.6</v>
      </c>
      <c r="K2457" s="4">
        <v>18</v>
      </c>
      <c r="L2457" s="4">
        <v>6.1</v>
      </c>
      <c r="M2457" s="4" t="s">
        <v>2287</v>
      </c>
      <c r="N2457" s="11" t="s">
        <v>5226</v>
      </c>
      <c r="Q2457" t="s">
        <v>5233</v>
      </c>
      <c r="R2457" t="s">
        <v>5234</v>
      </c>
      <c r="T2457" t="s">
        <v>1296</v>
      </c>
    </row>
    <row r="2458" spans="1:20">
      <c r="A2458" t="s">
        <v>5225</v>
      </c>
      <c r="B2458" t="s">
        <v>1291</v>
      </c>
      <c r="C2458" t="s">
        <v>74</v>
      </c>
      <c r="D2458" s="39" t="s">
        <v>1412</v>
      </c>
      <c r="E2458" s="11">
        <f t="shared" si="160"/>
        <v>5</v>
      </c>
      <c r="F2458" s="4">
        <f t="shared" si="161"/>
        <v>2019</v>
      </c>
      <c r="G2458" t="s">
        <v>21</v>
      </c>
      <c r="H2458" s="4">
        <v>27.7</v>
      </c>
      <c r="I2458" s="4" t="s">
        <v>35</v>
      </c>
      <c r="J2458" s="4">
        <v>30.6</v>
      </c>
      <c r="K2458" s="4">
        <v>18</v>
      </c>
      <c r="L2458" s="4">
        <v>6.3</v>
      </c>
      <c r="M2458" s="4" t="s">
        <v>2287</v>
      </c>
      <c r="N2458" s="11" t="s">
        <v>5226</v>
      </c>
      <c r="R2458" t="s">
        <v>5235</v>
      </c>
      <c r="T2458" t="s">
        <v>1296</v>
      </c>
    </row>
    <row r="2459" spans="1:20">
      <c r="A2459" t="s">
        <v>5236</v>
      </c>
      <c r="B2459" t="s">
        <v>1291</v>
      </c>
      <c r="C2459" t="s">
        <v>20</v>
      </c>
      <c r="D2459" s="39" t="s">
        <v>1455</v>
      </c>
      <c r="E2459" s="11">
        <f t="shared" si="160"/>
        <v>5</v>
      </c>
      <c r="F2459" s="4">
        <f t="shared" si="161"/>
        <v>2017</v>
      </c>
      <c r="G2459" t="s">
        <v>25</v>
      </c>
      <c r="H2459" s="4">
        <v>6.7</v>
      </c>
      <c r="I2459" s="4" t="str">
        <f>IF(ISBLANK(H2459), "", "k")</f>
        <v>k</v>
      </c>
      <c r="J2459" s="4">
        <v>21</v>
      </c>
      <c r="K2459" s="4" t="s">
        <v>866</v>
      </c>
      <c r="L2459" s="4">
        <v>0</v>
      </c>
      <c r="M2459" s="4" t="s">
        <v>1473</v>
      </c>
      <c r="N2459" s="11" t="s">
        <v>5237</v>
      </c>
      <c r="R2459" t="s">
        <v>5238</v>
      </c>
      <c r="T2459" t="s">
        <v>1296</v>
      </c>
    </row>
    <row r="2460" spans="1:20">
      <c r="A2460" t="s">
        <v>5236</v>
      </c>
      <c r="B2460" t="s">
        <v>1291</v>
      </c>
      <c r="C2460" t="s">
        <v>74</v>
      </c>
      <c r="D2460" s="39" t="s">
        <v>1574</v>
      </c>
      <c r="E2460" s="11">
        <f t="shared" si="160"/>
        <v>6</v>
      </c>
      <c r="F2460" s="4">
        <f t="shared" si="161"/>
        <v>2018</v>
      </c>
      <c r="G2460" t="s">
        <v>25</v>
      </c>
      <c r="H2460" s="4">
        <v>7.8</v>
      </c>
      <c r="I2460" s="4" t="str">
        <f>IF(ISBLANK(H2460), "", "k")</f>
        <v>k</v>
      </c>
      <c r="J2460" s="4">
        <v>21.6</v>
      </c>
      <c r="K2460" s="4" t="s">
        <v>264</v>
      </c>
      <c r="L2460" s="4">
        <v>0</v>
      </c>
      <c r="M2460" s="4" t="s">
        <v>4823</v>
      </c>
      <c r="N2460" s="11" t="s">
        <v>5237</v>
      </c>
      <c r="Q2460" t="s">
        <v>5239</v>
      </c>
      <c r="R2460" t="s">
        <v>5240</v>
      </c>
      <c r="T2460" t="s">
        <v>1296</v>
      </c>
    </row>
    <row r="2461" spans="1:20">
      <c r="A2461" t="s">
        <v>5236</v>
      </c>
      <c r="B2461" t="s">
        <v>1291</v>
      </c>
      <c r="C2461" t="s">
        <v>74</v>
      </c>
      <c r="D2461" s="39" t="s">
        <v>2440</v>
      </c>
      <c r="E2461" s="11">
        <f t="shared" si="160"/>
        <v>9</v>
      </c>
      <c r="F2461" s="4">
        <f t="shared" si="161"/>
        <v>2018</v>
      </c>
      <c r="G2461" t="s">
        <v>25</v>
      </c>
      <c r="H2461" s="4">
        <v>7.9</v>
      </c>
      <c r="I2461" s="4" t="str">
        <f>IF(ISBLANK(H2461), "", "k")</f>
        <v>k</v>
      </c>
      <c r="J2461" s="4">
        <v>23.7</v>
      </c>
      <c r="K2461" s="4" t="s">
        <v>464</v>
      </c>
      <c r="L2461" s="4">
        <v>0</v>
      </c>
      <c r="M2461" s="4" t="s">
        <v>2441</v>
      </c>
      <c r="N2461" s="11" t="s">
        <v>5237</v>
      </c>
      <c r="R2461" t="s">
        <v>3234</v>
      </c>
      <c r="T2461" t="s">
        <v>1296</v>
      </c>
    </row>
    <row r="2462" spans="1:20">
      <c r="A2462" t="s">
        <v>5236</v>
      </c>
      <c r="B2462" t="s">
        <v>1291</v>
      </c>
      <c r="C2462" t="s">
        <v>74</v>
      </c>
      <c r="D2462" s="39" t="s">
        <v>1211</v>
      </c>
      <c r="E2462" s="11">
        <f t="shared" si="160"/>
        <v>5</v>
      </c>
      <c r="F2462" s="4">
        <f t="shared" si="161"/>
        <v>2021</v>
      </c>
      <c r="G2462" t="s">
        <v>25</v>
      </c>
      <c r="H2462" s="4">
        <v>10.7</v>
      </c>
      <c r="I2462" s="4" t="str">
        <f>IF(ISBLANK(H2462), "", "k")</f>
        <v>k</v>
      </c>
      <c r="J2462" s="4">
        <v>31</v>
      </c>
      <c r="K2462" s="4" t="s">
        <v>397</v>
      </c>
      <c r="L2462" s="4">
        <v>0</v>
      </c>
      <c r="M2462" s="4" t="s">
        <v>3306</v>
      </c>
      <c r="N2462" s="11" t="s">
        <v>5237</v>
      </c>
      <c r="Q2462" t="s">
        <v>5241</v>
      </c>
      <c r="R2462" t="s">
        <v>5242</v>
      </c>
    </row>
    <row r="2463" spans="1:20">
      <c r="A2463" t="s">
        <v>5236</v>
      </c>
      <c r="B2463" s="4" t="s">
        <v>1291</v>
      </c>
      <c r="C2463" s="4" t="s">
        <v>74</v>
      </c>
      <c r="D2463" s="39" t="s">
        <v>1553</v>
      </c>
      <c r="E2463" s="11">
        <f t="shared" si="160"/>
        <v>4</v>
      </c>
      <c r="F2463" s="4">
        <f t="shared" si="161"/>
        <v>2026</v>
      </c>
      <c r="G2463" s="4" t="s">
        <v>25</v>
      </c>
      <c r="H2463" s="4">
        <v>15.6</v>
      </c>
      <c r="I2463" s="4" t="str">
        <f>IF(ISBLANK(H2463), "", "k")</f>
        <v>k</v>
      </c>
      <c r="J2463" s="4">
        <v>34</v>
      </c>
      <c r="K2463" s="4">
        <v>41.5</v>
      </c>
      <c r="L2463" s="4">
        <v>0</v>
      </c>
      <c r="M2463" s="4">
        <v>1420</v>
      </c>
      <c r="N2463" s="11">
        <v>982000403120647</v>
      </c>
      <c r="R2463" s="4" t="s">
        <v>1471</v>
      </c>
    </row>
    <row r="2464" spans="1:20">
      <c r="A2464" t="s">
        <v>56</v>
      </c>
      <c r="B2464" t="s">
        <v>1291</v>
      </c>
      <c r="C2464" t="s">
        <v>20</v>
      </c>
      <c r="D2464" s="39" t="s">
        <v>1316</v>
      </c>
      <c r="E2464" s="11">
        <f t="shared" si="160"/>
        <v>3</v>
      </c>
      <c r="F2464" s="4">
        <f t="shared" si="161"/>
        <v>1995</v>
      </c>
      <c r="G2464" t="s">
        <v>25</v>
      </c>
      <c r="H2464" s="4">
        <v>12.5</v>
      </c>
      <c r="I2464" s="4" t="s">
        <v>35</v>
      </c>
      <c r="J2464" s="4">
        <v>30.5</v>
      </c>
      <c r="K2464" s="4" t="s">
        <v>378</v>
      </c>
      <c r="L2464" s="4">
        <v>0</v>
      </c>
      <c r="M2464" s="4" t="s">
        <v>1394</v>
      </c>
      <c r="N2464" s="11" t="s">
        <v>5243</v>
      </c>
      <c r="R2464" t="s">
        <v>4723</v>
      </c>
      <c r="T2464" t="s">
        <v>1296</v>
      </c>
    </row>
    <row r="2465" spans="1:20">
      <c r="A2465" t="s">
        <v>56</v>
      </c>
      <c r="B2465" t="s">
        <v>1291</v>
      </c>
      <c r="C2465" t="s">
        <v>74</v>
      </c>
      <c r="D2465" s="39" t="s">
        <v>1322</v>
      </c>
      <c r="E2465" s="11">
        <f t="shared" si="160"/>
        <v>3</v>
      </c>
      <c r="F2465" s="4">
        <f t="shared" si="161"/>
        <v>1998</v>
      </c>
      <c r="G2465" t="s">
        <v>25</v>
      </c>
      <c r="H2465" s="4">
        <v>15.5</v>
      </c>
      <c r="I2465" s="4" t="s">
        <v>35</v>
      </c>
      <c r="J2465" s="4">
        <v>32.200000000000003</v>
      </c>
      <c r="K2465" s="4" t="s">
        <v>227</v>
      </c>
      <c r="L2465" s="4">
        <v>0</v>
      </c>
      <c r="M2465" s="4" t="s">
        <v>1812</v>
      </c>
      <c r="N2465" s="11" t="s">
        <v>5243</v>
      </c>
      <c r="R2465" t="s">
        <v>5244</v>
      </c>
      <c r="T2465" t="s">
        <v>1296</v>
      </c>
    </row>
    <row r="2466" spans="1:20">
      <c r="A2466" t="s">
        <v>56</v>
      </c>
      <c r="B2466" t="s">
        <v>1291</v>
      </c>
      <c r="C2466" t="s">
        <v>74</v>
      </c>
      <c r="D2466" s="39" t="s">
        <v>1715</v>
      </c>
      <c r="E2466" s="11">
        <f t="shared" si="160"/>
        <v>3</v>
      </c>
      <c r="F2466" s="4">
        <f t="shared" si="161"/>
        <v>2000</v>
      </c>
      <c r="G2466" t="s">
        <v>25</v>
      </c>
      <c r="H2466" s="4">
        <v>17.5</v>
      </c>
      <c r="I2466" s="4" t="s">
        <v>35</v>
      </c>
      <c r="J2466" s="4">
        <v>34</v>
      </c>
      <c r="K2466" s="4" t="s">
        <v>248</v>
      </c>
      <c r="L2466" s="4">
        <v>0</v>
      </c>
      <c r="M2466" s="4" t="s">
        <v>5245</v>
      </c>
      <c r="N2466" s="11" t="s">
        <v>5243</v>
      </c>
      <c r="R2466" t="s">
        <v>439</v>
      </c>
      <c r="T2466" t="s">
        <v>1296</v>
      </c>
    </row>
    <row r="2467" spans="1:20">
      <c r="A2467" t="s">
        <v>928</v>
      </c>
      <c r="B2467" t="s">
        <v>1291</v>
      </c>
      <c r="C2467" t="s">
        <v>20</v>
      </c>
      <c r="D2467" s="39" t="s">
        <v>2106</v>
      </c>
      <c r="E2467" s="11">
        <f t="shared" si="160"/>
        <v>3</v>
      </c>
      <c r="F2467" s="4">
        <f t="shared" si="161"/>
        <v>1990</v>
      </c>
      <c r="G2467" t="s">
        <v>21</v>
      </c>
      <c r="H2467" s="4">
        <v>21.5</v>
      </c>
      <c r="I2467" s="4" t="s">
        <v>35</v>
      </c>
      <c r="J2467" s="4">
        <v>31.75</v>
      </c>
      <c r="K2467" s="4">
        <v>46.36</v>
      </c>
      <c r="L2467" s="4">
        <v>0</v>
      </c>
      <c r="M2467" s="4" t="s">
        <v>5246</v>
      </c>
      <c r="R2467" t="s">
        <v>5247</v>
      </c>
      <c r="T2467" t="s">
        <v>1296</v>
      </c>
    </row>
    <row r="2468" spans="1:20">
      <c r="A2468" t="s">
        <v>928</v>
      </c>
      <c r="B2468" t="s">
        <v>1291</v>
      </c>
      <c r="C2468" t="s">
        <v>74</v>
      </c>
      <c r="D2468" s="39" t="s">
        <v>2313</v>
      </c>
      <c r="E2468" s="11">
        <f t="shared" si="160"/>
        <v>3</v>
      </c>
      <c r="F2468" s="4">
        <f t="shared" si="161"/>
        <v>1993</v>
      </c>
      <c r="G2468" t="s">
        <v>21</v>
      </c>
      <c r="H2468" s="4">
        <v>24.5</v>
      </c>
      <c r="I2468" s="4" t="s">
        <v>35</v>
      </c>
      <c r="J2468" s="4">
        <v>32.5</v>
      </c>
      <c r="K2468" s="4" t="s">
        <v>575</v>
      </c>
      <c r="L2468" s="4">
        <v>0</v>
      </c>
      <c r="M2468" s="4" t="s">
        <v>4601</v>
      </c>
      <c r="R2468" t="s">
        <v>585</v>
      </c>
      <c r="T2468" t="s">
        <v>1296</v>
      </c>
    </row>
    <row r="2469" spans="1:20">
      <c r="A2469" t="s">
        <v>5248</v>
      </c>
      <c r="B2469" t="s">
        <v>1291</v>
      </c>
      <c r="C2469" t="s">
        <v>20</v>
      </c>
      <c r="D2469" s="39" t="s">
        <v>1606</v>
      </c>
      <c r="E2469" s="11">
        <f t="shared" si="160"/>
        <v>3</v>
      </c>
      <c r="F2469" s="4">
        <f t="shared" si="161"/>
        <v>1982</v>
      </c>
      <c r="G2469" t="s">
        <v>25</v>
      </c>
      <c r="H2469" s="4">
        <v>12.5</v>
      </c>
      <c r="I2469" s="4" t="s">
        <v>35</v>
      </c>
      <c r="J2469" s="4">
        <v>30.48</v>
      </c>
      <c r="K2469" s="4" t="s">
        <v>2925</v>
      </c>
      <c r="L2469" s="4">
        <v>0</v>
      </c>
      <c r="M2469" s="4" t="s">
        <v>1952</v>
      </c>
      <c r="R2469" t="s">
        <v>2001</v>
      </c>
      <c r="T2469" t="s">
        <v>1296</v>
      </c>
    </row>
    <row r="2470" spans="1:20">
      <c r="A2470" t="s">
        <v>5248</v>
      </c>
      <c r="B2470" t="s">
        <v>1291</v>
      </c>
      <c r="C2470" t="s">
        <v>74</v>
      </c>
      <c r="D2470" s="39" t="s">
        <v>1494</v>
      </c>
      <c r="E2470" s="11">
        <f t="shared" si="160"/>
        <v>3</v>
      </c>
      <c r="F2470" s="4">
        <f t="shared" si="161"/>
        <v>1986</v>
      </c>
      <c r="G2470" t="s">
        <v>25</v>
      </c>
      <c r="H2470" s="4">
        <v>16.5</v>
      </c>
      <c r="I2470" s="4" t="s">
        <v>35</v>
      </c>
      <c r="J2470" s="4">
        <v>36.200000000000003</v>
      </c>
      <c r="K2470" s="4" t="s">
        <v>2003</v>
      </c>
      <c r="L2470" s="4">
        <v>0</v>
      </c>
      <c r="R2470" t="s">
        <v>5249</v>
      </c>
      <c r="T2470" t="s">
        <v>1296</v>
      </c>
    </row>
    <row r="2471" spans="1:20">
      <c r="A2471" t="s">
        <v>5250</v>
      </c>
      <c r="B2471" t="s">
        <v>1291</v>
      </c>
      <c r="C2471" t="s">
        <v>20</v>
      </c>
      <c r="D2471" s="39" t="s">
        <v>1349</v>
      </c>
      <c r="E2471" s="11">
        <f t="shared" si="160"/>
        <v>5</v>
      </c>
      <c r="F2471" s="4">
        <f t="shared" si="161"/>
        <v>2016</v>
      </c>
      <c r="G2471" t="s">
        <v>25</v>
      </c>
      <c r="H2471" s="4" t="s">
        <v>1452</v>
      </c>
      <c r="I2471" s="4" t="str">
        <f>IF(ISBLANK(H2471), "", "k")</f>
        <v>k</v>
      </c>
      <c r="J2471" s="4">
        <v>16.7</v>
      </c>
      <c r="K2471" s="4" t="s">
        <v>1483</v>
      </c>
      <c r="L2471" s="4">
        <v>0</v>
      </c>
      <c r="M2471" s="4" t="s">
        <v>4997</v>
      </c>
      <c r="R2471" t="s">
        <v>5251</v>
      </c>
      <c r="T2471" t="s">
        <v>1296</v>
      </c>
    </row>
    <row r="2472" spans="1:20">
      <c r="A2472" t="s">
        <v>5252</v>
      </c>
      <c r="B2472" t="s">
        <v>1291</v>
      </c>
      <c r="C2472" t="s">
        <v>20</v>
      </c>
      <c r="D2472" s="39" t="s">
        <v>1349</v>
      </c>
      <c r="E2472" s="11">
        <f t="shared" si="160"/>
        <v>5</v>
      </c>
      <c r="F2472" s="4">
        <f t="shared" si="161"/>
        <v>2016</v>
      </c>
      <c r="G2472" t="s">
        <v>21</v>
      </c>
      <c r="I2472" s="4" t="str">
        <f>IF(ISBLANK(H2472), "", "k")</f>
        <v/>
      </c>
      <c r="J2472" s="4">
        <v>27.3</v>
      </c>
      <c r="K2472" s="4" t="s">
        <v>571</v>
      </c>
      <c r="L2472" s="4">
        <v>0</v>
      </c>
      <c r="M2472" s="4" t="s">
        <v>5253</v>
      </c>
      <c r="R2472" t="s">
        <v>5254</v>
      </c>
      <c r="T2472" t="s">
        <v>1296</v>
      </c>
    </row>
    <row r="2473" spans="1:20">
      <c r="A2473" t="s">
        <v>5255</v>
      </c>
      <c r="B2473" t="s">
        <v>1291</v>
      </c>
      <c r="C2473" t="s">
        <v>20</v>
      </c>
      <c r="D2473" s="39" t="s">
        <v>1320</v>
      </c>
      <c r="E2473" s="11">
        <f t="shared" si="160"/>
        <v>3</v>
      </c>
      <c r="F2473" s="4">
        <f t="shared" si="161"/>
        <v>1996</v>
      </c>
      <c r="G2473" t="s">
        <v>21</v>
      </c>
      <c r="H2473" s="4">
        <v>10.5</v>
      </c>
      <c r="I2473" s="4" t="s">
        <v>35</v>
      </c>
      <c r="J2473" s="4">
        <v>24.8</v>
      </c>
      <c r="K2473" s="4" t="s">
        <v>350</v>
      </c>
      <c r="L2473" s="4">
        <v>0</v>
      </c>
      <c r="M2473" s="4" t="s">
        <v>2443</v>
      </c>
      <c r="N2473" s="11" t="s">
        <v>5256</v>
      </c>
      <c r="R2473" t="s">
        <v>1931</v>
      </c>
      <c r="T2473" t="s">
        <v>1296</v>
      </c>
    </row>
    <row r="2474" spans="1:20">
      <c r="A2474" t="s">
        <v>5255</v>
      </c>
      <c r="B2474" t="s">
        <v>1291</v>
      </c>
      <c r="C2474" t="s">
        <v>74</v>
      </c>
      <c r="D2474" s="39" t="s">
        <v>1302</v>
      </c>
      <c r="E2474" s="11">
        <f t="shared" si="160"/>
        <v>5</v>
      </c>
      <c r="F2474" s="4">
        <f t="shared" si="161"/>
        <v>2002</v>
      </c>
      <c r="G2474" t="s">
        <v>21</v>
      </c>
      <c r="H2474" s="4">
        <v>16.7</v>
      </c>
      <c r="I2474" s="4" t="s">
        <v>35</v>
      </c>
      <c r="J2474" s="4">
        <v>26.8</v>
      </c>
      <c r="K2474" s="4" t="s">
        <v>479</v>
      </c>
      <c r="L2474" s="4">
        <v>0</v>
      </c>
      <c r="M2474" s="4" t="s">
        <v>1621</v>
      </c>
      <c r="N2474" s="11" t="s">
        <v>5256</v>
      </c>
      <c r="R2474" t="s">
        <v>5257</v>
      </c>
      <c r="T2474" t="s">
        <v>1296</v>
      </c>
    </row>
    <row r="2475" spans="1:20">
      <c r="A2475" t="s">
        <v>5255</v>
      </c>
      <c r="B2475" t="s">
        <v>1291</v>
      </c>
      <c r="C2475" t="s">
        <v>74</v>
      </c>
      <c r="D2475" s="39" t="s">
        <v>1380</v>
      </c>
      <c r="E2475" s="11">
        <f t="shared" si="160"/>
        <v>5</v>
      </c>
      <c r="F2475" s="4">
        <f t="shared" si="161"/>
        <v>2004</v>
      </c>
      <c r="G2475" t="s">
        <v>21</v>
      </c>
      <c r="H2475" s="4">
        <v>18.7</v>
      </c>
      <c r="I2475" s="4" t="s">
        <v>35</v>
      </c>
      <c r="J2475" s="4">
        <v>26.5</v>
      </c>
      <c r="K2475" s="4" t="s">
        <v>58</v>
      </c>
      <c r="L2475" s="4">
        <v>0</v>
      </c>
      <c r="M2475" s="4" t="s">
        <v>1419</v>
      </c>
      <c r="N2475" s="11" t="s">
        <v>5256</v>
      </c>
      <c r="R2475" t="s">
        <v>5258</v>
      </c>
      <c r="T2475" t="s">
        <v>1296</v>
      </c>
    </row>
    <row r="2476" spans="1:20">
      <c r="A2476" t="s">
        <v>5255</v>
      </c>
      <c r="B2476" t="s">
        <v>1291</v>
      </c>
      <c r="C2476" t="s">
        <v>74</v>
      </c>
      <c r="D2476" s="39" t="s">
        <v>1385</v>
      </c>
      <c r="E2476" s="11">
        <f t="shared" si="160"/>
        <v>5</v>
      </c>
      <c r="F2476" s="4">
        <f t="shared" si="161"/>
        <v>2008</v>
      </c>
      <c r="G2476" t="s">
        <v>21</v>
      </c>
      <c r="H2476" s="4">
        <v>22.7</v>
      </c>
      <c r="I2476" s="4" t="s">
        <v>35</v>
      </c>
      <c r="J2476" s="4">
        <v>28.2</v>
      </c>
      <c r="K2476" s="4" t="s">
        <v>138</v>
      </c>
      <c r="L2476" s="4">
        <v>0</v>
      </c>
      <c r="M2476" s="4" t="s">
        <v>5259</v>
      </c>
      <c r="N2476" s="11" t="s">
        <v>5256</v>
      </c>
      <c r="R2476" t="s">
        <v>5260</v>
      </c>
      <c r="T2476" t="s">
        <v>1296</v>
      </c>
    </row>
    <row r="2477" spans="1:20">
      <c r="A2477" t="s">
        <v>5255</v>
      </c>
      <c r="B2477" t="s">
        <v>1291</v>
      </c>
      <c r="C2477" t="s">
        <v>74</v>
      </c>
      <c r="D2477" s="39" t="s">
        <v>1663</v>
      </c>
      <c r="E2477" s="11">
        <f t="shared" si="160"/>
        <v>5</v>
      </c>
      <c r="F2477" s="4">
        <f t="shared" si="161"/>
        <v>2009</v>
      </c>
      <c r="G2477" t="s">
        <v>21</v>
      </c>
      <c r="H2477" s="4">
        <v>23.7</v>
      </c>
      <c r="I2477" s="4" t="s">
        <v>35</v>
      </c>
      <c r="J2477" s="4">
        <v>27.2</v>
      </c>
      <c r="K2477" s="4" t="s">
        <v>949</v>
      </c>
      <c r="L2477" s="4">
        <v>0</v>
      </c>
      <c r="M2477" s="4" t="s">
        <v>4443</v>
      </c>
      <c r="N2477" s="11" t="s">
        <v>5256</v>
      </c>
      <c r="R2477" t="s">
        <v>5261</v>
      </c>
      <c r="T2477" t="s">
        <v>1296</v>
      </c>
    </row>
    <row r="2478" spans="1:20">
      <c r="A2478" t="s">
        <v>5255</v>
      </c>
      <c r="B2478" t="s">
        <v>1291</v>
      </c>
      <c r="C2478" t="s">
        <v>74</v>
      </c>
      <c r="D2478" s="39" t="s">
        <v>1863</v>
      </c>
      <c r="E2478" s="11">
        <f t="shared" si="160"/>
        <v>4</v>
      </c>
      <c r="F2478" s="4">
        <f t="shared" si="161"/>
        <v>2010</v>
      </c>
      <c r="G2478" t="s">
        <v>21</v>
      </c>
      <c r="H2478" s="4">
        <v>24.6</v>
      </c>
      <c r="I2478" s="4" t="s">
        <v>35</v>
      </c>
      <c r="J2478" s="4">
        <v>26.5</v>
      </c>
      <c r="K2478" s="4" t="s">
        <v>378</v>
      </c>
      <c r="L2478" s="4">
        <v>0</v>
      </c>
      <c r="M2478" s="4" t="s">
        <v>2256</v>
      </c>
      <c r="N2478" s="11" t="s">
        <v>5256</v>
      </c>
      <c r="R2478" t="s">
        <v>5262</v>
      </c>
      <c r="T2478" t="s">
        <v>1296</v>
      </c>
    </row>
    <row r="2479" spans="1:20">
      <c r="A2479" t="s">
        <v>5255</v>
      </c>
      <c r="B2479" t="s">
        <v>1291</v>
      </c>
      <c r="C2479" t="s">
        <v>74</v>
      </c>
      <c r="D2479" s="39" t="s">
        <v>1396</v>
      </c>
      <c r="E2479" s="11">
        <f t="shared" si="160"/>
        <v>5</v>
      </c>
      <c r="F2479" s="4">
        <f t="shared" si="161"/>
        <v>2011</v>
      </c>
      <c r="G2479" t="s">
        <v>21</v>
      </c>
      <c r="H2479" s="4">
        <v>25.7</v>
      </c>
      <c r="I2479" s="4" t="s">
        <v>35</v>
      </c>
      <c r="J2479" s="4">
        <v>28.2</v>
      </c>
      <c r="K2479" s="4" t="s">
        <v>36</v>
      </c>
      <c r="L2479" s="4">
        <v>0</v>
      </c>
      <c r="M2479" s="4" t="s">
        <v>1528</v>
      </c>
      <c r="N2479" s="11" t="s">
        <v>5256</v>
      </c>
      <c r="R2479" t="s">
        <v>1762</v>
      </c>
      <c r="T2479" t="s">
        <v>1296</v>
      </c>
    </row>
    <row r="2480" spans="1:20">
      <c r="A2480" t="s">
        <v>5255</v>
      </c>
      <c r="B2480" t="s">
        <v>1291</v>
      </c>
      <c r="C2480" t="s">
        <v>74</v>
      </c>
      <c r="D2480" s="39" t="s">
        <v>3473</v>
      </c>
      <c r="E2480" s="11">
        <f t="shared" si="160"/>
        <v>5</v>
      </c>
      <c r="F2480" s="4">
        <f t="shared" si="161"/>
        <v>2013</v>
      </c>
      <c r="G2480" t="s">
        <v>21</v>
      </c>
      <c r="H2480" s="4">
        <v>27.7</v>
      </c>
      <c r="I2480" s="4" t="s">
        <v>35</v>
      </c>
      <c r="J2480" s="4">
        <v>28</v>
      </c>
      <c r="K2480" s="4" t="s">
        <v>36</v>
      </c>
      <c r="L2480" s="4">
        <v>0</v>
      </c>
      <c r="M2480" s="4" t="s">
        <v>2353</v>
      </c>
      <c r="N2480" s="11" t="s">
        <v>5256</v>
      </c>
      <c r="R2480" t="s">
        <v>3476</v>
      </c>
      <c r="T2480" t="s">
        <v>1296</v>
      </c>
    </row>
    <row r="2481" spans="1:20">
      <c r="A2481" t="s">
        <v>5255</v>
      </c>
      <c r="B2481" t="s">
        <v>1291</v>
      </c>
      <c r="C2481" t="s">
        <v>74</v>
      </c>
      <c r="D2481" s="39" t="s">
        <v>1349</v>
      </c>
      <c r="E2481" s="11">
        <f t="shared" si="160"/>
        <v>5</v>
      </c>
      <c r="F2481" s="4">
        <f t="shared" si="161"/>
        <v>2016</v>
      </c>
      <c r="G2481" t="s">
        <v>21</v>
      </c>
      <c r="H2481" s="4">
        <v>30.7</v>
      </c>
      <c r="I2481" s="4" t="s">
        <v>35</v>
      </c>
      <c r="J2481" s="4">
        <v>27.3</v>
      </c>
      <c r="K2481" s="4" t="s">
        <v>960</v>
      </c>
      <c r="L2481" s="4">
        <v>0</v>
      </c>
      <c r="M2481" s="4" t="s">
        <v>2439</v>
      </c>
      <c r="N2481" s="11" t="s">
        <v>5256</v>
      </c>
      <c r="R2481" t="s">
        <v>5263</v>
      </c>
      <c r="T2481" t="s">
        <v>1296</v>
      </c>
    </row>
    <row r="2482" spans="1:20">
      <c r="A2482" t="s">
        <v>5264</v>
      </c>
      <c r="B2482" t="s">
        <v>1291</v>
      </c>
      <c r="C2482" t="s">
        <v>20</v>
      </c>
      <c r="D2482" s="39" t="s">
        <v>1527</v>
      </c>
      <c r="E2482" s="11">
        <f t="shared" si="160"/>
        <v>3</v>
      </c>
      <c r="F2482" s="4">
        <f t="shared" si="161"/>
        <v>1998</v>
      </c>
      <c r="G2482" t="s">
        <v>25</v>
      </c>
      <c r="H2482" s="4" t="s">
        <v>1610</v>
      </c>
      <c r="I2482" s="4" t="str">
        <f t="shared" ref="I2482:I2489" si="162">IF(ISBLANK(H2482), "", "k")</f>
        <v>k</v>
      </c>
      <c r="J2482" s="4">
        <v>23.8</v>
      </c>
      <c r="K2482" s="4" t="s">
        <v>946</v>
      </c>
      <c r="L2482" s="4">
        <v>0</v>
      </c>
      <c r="M2482" s="4" t="s">
        <v>2788</v>
      </c>
      <c r="N2482" s="11" t="s">
        <v>5265</v>
      </c>
      <c r="R2482" t="s">
        <v>607</v>
      </c>
      <c r="T2482" t="s">
        <v>1296</v>
      </c>
    </row>
    <row r="2483" spans="1:20">
      <c r="A2483" t="s">
        <v>5264</v>
      </c>
      <c r="B2483" t="s">
        <v>1291</v>
      </c>
      <c r="C2483" t="s">
        <v>74</v>
      </c>
      <c r="D2483" s="39" t="s">
        <v>1647</v>
      </c>
      <c r="E2483" s="11">
        <f t="shared" si="160"/>
        <v>3</v>
      </c>
      <c r="F2483" s="4">
        <f t="shared" si="161"/>
        <v>2000</v>
      </c>
      <c r="G2483" t="s">
        <v>25</v>
      </c>
      <c r="H2483" s="4" t="s">
        <v>126</v>
      </c>
      <c r="I2483" s="4" t="str">
        <f t="shared" si="162"/>
        <v>k</v>
      </c>
      <c r="J2483" s="4">
        <v>30</v>
      </c>
      <c r="K2483" s="4" t="s">
        <v>40</v>
      </c>
      <c r="L2483" s="4">
        <v>0</v>
      </c>
      <c r="M2483" s="4" t="s">
        <v>1521</v>
      </c>
      <c r="N2483" s="11" t="s">
        <v>5265</v>
      </c>
      <c r="T2483" t="s">
        <v>1296</v>
      </c>
    </row>
    <row r="2484" spans="1:20">
      <c r="A2484" t="s">
        <v>5264</v>
      </c>
      <c r="B2484" t="s">
        <v>1291</v>
      </c>
      <c r="C2484" t="s">
        <v>74</v>
      </c>
      <c r="D2484" s="39" t="s">
        <v>1299</v>
      </c>
      <c r="E2484" s="11">
        <f t="shared" si="160"/>
        <v>5</v>
      </c>
      <c r="F2484" s="4">
        <f t="shared" si="161"/>
        <v>2001</v>
      </c>
      <c r="G2484" t="s">
        <v>25</v>
      </c>
      <c r="H2484" s="4" t="s">
        <v>496</v>
      </c>
      <c r="I2484" s="4" t="str">
        <f t="shared" si="162"/>
        <v>k</v>
      </c>
      <c r="J2484" s="4">
        <v>32.700000000000003</v>
      </c>
      <c r="K2484" s="4" t="s">
        <v>801</v>
      </c>
      <c r="L2484" s="4">
        <v>0</v>
      </c>
      <c r="M2484" s="4" t="s">
        <v>1298</v>
      </c>
      <c r="N2484" s="11" t="s">
        <v>5265</v>
      </c>
      <c r="R2484" t="s">
        <v>5266</v>
      </c>
      <c r="T2484" t="s">
        <v>1296</v>
      </c>
    </row>
    <row r="2485" spans="1:20">
      <c r="A2485" t="s">
        <v>5264</v>
      </c>
      <c r="B2485" t="s">
        <v>1291</v>
      </c>
      <c r="C2485" t="s">
        <v>74</v>
      </c>
      <c r="D2485" s="39" t="s">
        <v>1302</v>
      </c>
      <c r="E2485" s="11">
        <f t="shared" si="160"/>
        <v>5</v>
      </c>
      <c r="F2485" s="4">
        <f t="shared" si="161"/>
        <v>2002</v>
      </c>
      <c r="G2485" t="s">
        <v>25</v>
      </c>
      <c r="H2485" s="4" t="s">
        <v>410</v>
      </c>
      <c r="I2485" s="4" t="str">
        <f t="shared" si="162"/>
        <v>k</v>
      </c>
      <c r="J2485" s="4">
        <v>35.5</v>
      </c>
      <c r="K2485" s="4" t="s">
        <v>1712</v>
      </c>
      <c r="L2485" s="4">
        <v>0</v>
      </c>
      <c r="M2485" s="4" t="s">
        <v>2985</v>
      </c>
      <c r="N2485" s="11" t="s">
        <v>5265</v>
      </c>
      <c r="R2485" t="s">
        <v>5267</v>
      </c>
      <c r="T2485" t="s">
        <v>1296</v>
      </c>
    </row>
    <row r="2486" spans="1:20">
      <c r="A2486" t="s">
        <v>5264</v>
      </c>
      <c r="B2486" t="s">
        <v>1291</v>
      </c>
      <c r="C2486" t="s">
        <v>74</v>
      </c>
      <c r="D2486" s="39" t="s">
        <v>2040</v>
      </c>
      <c r="E2486" s="11">
        <f t="shared" si="160"/>
        <v>5</v>
      </c>
      <c r="F2486" s="4">
        <f t="shared" si="161"/>
        <v>2003</v>
      </c>
      <c r="G2486" t="s">
        <v>25</v>
      </c>
      <c r="H2486" s="4" t="s">
        <v>717</v>
      </c>
      <c r="I2486" s="4" t="str">
        <f t="shared" si="162"/>
        <v>k</v>
      </c>
      <c r="J2486" s="4">
        <v>37</v>
      </c>
      <c r="K2486" s="4" t="s">
        <v>447</v>
      </c>
      <c r="L2486" s="4">
        <v>0</v>
      </c>
      <c r="M2486" s="4" t="s">
        <v>4296</v>
      </c>
      <c r="N2486" s="11" t="s">
        <v>5265</v>
      </c>
      <c r="R2486" t="s">
        <v>5268</v>
      </c>
      <c r="T2486" t="s">
        <v>1296</v>
      </c>
    </row>
    <row r="2487" spans="1:20">
      <c r="A2487" t="s">
        <v>5269</v>
      </c>
      <c r="B2487" t="s">
        <v>1291</v>
      </c>
      <c r="C2487" t="s">
        <v>20</v>
      </c>
      <c r="D2487" s="39" t="s">
        <v>1396</v>
      </c>
      <c r="E2487" s="11">
        <f t="shared" si="160"/>
        <v>5</v>
      </c>
      <c r="F2487" s="4">
        <f t="shared" si="161"/>
        <v>2011</v>
      </c>
      <c r="G2487" t="s">
        <v>25</v>
      </c>
      <c r="I2487" s="4" t="str">
        <f t="shared" si="162"/>
        <v/>
      </c>
      <c r="J2487" s="4">
        <v>28</v>
      </c>
      <c r="K2487" s="4" t="s">
        <v>36</v>
      </c>
      <c r="L2487" s="4">
        <v>0</v>
      </c>
      <c r="M2487" s="4" t="s">
        <v>1430</v>
      </c>
      <c r="N2487" s="11" t="s">
        <v>5270</v>
      </c>
      <c r="R2487" t="s">
        <v>5271</v>
      </c>
      <c r="T2487" t="s">
        <v>1296</v>
      </c>
    </row>
    <row r="2488" spans="1:20">
      <c r="A2488" t="s">
        <v>5269</v>
      </c>
      <c r="B2488" t="s">
        <v>1291</v>
      </c>
      <c r="C2488" t="s">
        <v>74</v>
      </c>
      <c r="D2488" s="39" t="s">
        <v>1568</v>
      </c>
      <c r="E2488" s="11">
        <f t="shared" si="160"/>
        <v>5</v>
      </c>
      <c r="F2488" s="4">
        <f t="shared" si="161"/>
        <v>2016</v>
      </c>
      <c r="G2488" t="s">
        <v>25</v>
      </c>
      <c r="I2488" s="4" t="str">
        <f t="shared" si="162"/>
        <v/>
      </c>
      <c r="J2488" s="4">
        <v>32</v>
      </c>
      <c r="K2488" s="4" t="s">
        <v>227</v>
      </c>
      <c r="L2488" s="4">
        <v>0</v>
      </c>
      <c r="M2488" s="4" t="s">
        <v>3327</v>
      </c>
      <c r="N2488" s="11" t="s">
        <v>5270</v>
      </c>
      <c r="Q2488">
        <v>2</v>
      </c>
      <c r="R2488" t="s">
        <v>5272</v>
      </c>
      <c r="T2488" t="s">
        <v>1296</v>
      </c>
    </row>
    <row r="2489" spans="1:20">
      <c r="A2489" t="s">
        <v>5269</v>
      </c>
      <c r="B2489" t="s">
        <v>1291</v>
      </c>
      <c r="C2489" t="s">
        <v>74</v>
      </c>
      <c r="D2489" s="39" t="s">
        <v>1455</v>
      </c>
      <c r="E2489" s="11">
        <f t="shared" si="160"/>
        <v>5</v>
      </c>
      <c r="F2489" s="4">
        <f t="shared" si="161"/>
        <v>2017</v>
      </c>
      <c r="G2489" t="s">
        <v>25</v>
      </c>
      <c r="I2489" s="4" t="str">
        <f t="shared" si="162"/>
        <v/>
      </c>
      <c r="L2489" s="4">
        <v>0</v>
      </c>
      <c r="N2489" s="11" t="s">
        <v>5270</v>
      </c>
      <c r="R2489" t="s">
        <v>5273</v>
      </c>
      <c r="T2489" t="s">
        <v>1296</v>
      </c>
    </row>
    <row r="2490" spans="1:20">
      <c r="A2490" t="s">
        <v>5274</v>
      </c>
      <c r="B2490" t="s">
        <v>1291</v>
      </c>
      <c r="C2490" t="s">
        <v>20</v>
      </c>
      <c r="D2490" s="39" t="s">
        <v>2106</v>
      </c>
      <c r="E2490" s="11">
        <f t="shared" si="160"/>
        <v>3</v>
      </c>
      <c r="F2490" s="4">
        <f t="shared" si="161"/>
        <v>1990</v>
      </c>
      <c r="G2490" t="s">
        <v>21</v>
      </c>
      <c r="H2490" s="4">
        <v>13.5</v>
      </c>
      <c r="I2490" s="4" t="s">
        <v>35</v>
      </c>
      <c r="J2490" s="4">
        <v>27.31</v>
      </c>
      <c r="K2490" s="4" t="s">
        <v>2105</v>
      </c>
      <c r="L2490" s="4">
        <v>0</v>
      </c>
      <c r="M2490" s="4" t="s">
        <v>4159</v>
      </c>
      <c r="R2490" t="s">
        <v>1813</v>
      </c>
      <c r="T2490" t="s">
        <v>1296</v>
      </c>
    </row>
    <row r="2491" spans="1:20">
      <c r="A2491" t="s">
        <v>5274</v>
      </c>
      <c r="B2491" t="s">
        <v>1291</v>
      </c>
      <c r="C2491" t="s">
        <v>74</v>
      </c>
      <c r="D2491" s="39" t="s">
        <v>2007</v>
      </c>
      <c r="E2491" s="11">
        <f t="shared" si="160"/>
        <v>3</v>
      </c>
      <c r="F2491" s="4">
        <f t="shared" si="161"/>
        <v>1992</v>
      </c>
      <c r="G2491" t="s">
        <v>21</v>
      </c>
      <c r="H2491" s="4">
        <v>15.5</v>
      </c>
      <c r="I2491" s="4" t="s">
        <v>35</v>
      </c>
      <c r="J2491" s="4">
        <v>27.94</v>
      </c>
      <c r="K2491" s="4" t="s">
        <v>435</v>
      </c>
      <c r="L2491" s="4">
        <v>0</v>
      </c>
      <c r="M2491" s="4" t="s">
        <v>2833</v>
      </c>
      <c r="T2491" t="s">
        <v>1296</v>
      </c>
    </row>
    <row r="2492" spans="1:20">
      <c r="A2492" t="s">
        <v>5275</v>
      </c>
      <c r="B2492" t="s">
        <v>1291</v>
      </c>
      <c r="C2492" t="s">
        <v>20</v>
      </c>
      <c r="D2492" s="39" t="s">
        <v>1708</v>
      </c>
      <c r="E2492" s="11">
        <f t="shared" si="160"/>
        <v>3</v>
      </c>
      <c r="F2492" s="4">
        <f t="shared" si="161"/>
        <v>1994</v>
      </c>
      <c r="G2492" t="s">
        <v>25</v>
      </c>
      <c r="H2492" s="4" t="s">
        <v>1610</v>
      </c>
      <c r="I2492" s="4" t="str">
        <f>IF(ISBLANK(H2492), "", "k")</f>
        <v>k</v>
      </c>
      <c r="J2492" s="4">
        <v>22.2</v>
      </c>
      <c r="K2492" s="4" t="s">
        <v>779</v>
      </c>
      <c r="L2492" s="4">
        <v>0</v>
      </c>
      <c r="M2492" s="4" t="s">
        <v>4155</v>
      </c>
      <c r="R2492" t="s">
        <v>5276</v>
      </c>
      <c r="T2492" t="s">
        <v>1296</v>
      </c>
    </row>
    <row r="2493" spans="1:20">
      <c r="A2493" t="s">
        <v>5275</v>
      </c>
      <c r="B2493" t="s">
        <v>1291</v>
      </c>
      <c r="C2493" t="s">
        <v>74</v>
      </c>
      <c r="D2493" s="39" t="s">
        <v>1320</v>
      </c>
      <c r="E2493" s="11">
        <f t="shared" si="160"/>
        <v>3</v>
      </c>
      <c r="F2493" s="4">
        <f t="shared" si="161"/>
        <v>1996</v>
      </c>
      <c r="G2493" t="s">
        <v>25</v>
      </c>
      <c r="H2493" s="4" t="s">
        <v>126</v>
      </c>
      <c r="I2493" s="4" t="str">
        <f>IF(ISBLANK(H2493), "", "k")</f>
        <v>k</v>
      </c>
      <c r="J2493" s="4">
        <v>23.5</v>
      </c>
      <c r="K2493" s="4" t="s">
        <v>190</v>
      </c>
      <c r="L2493" s="4">
        <v>0</v>
      </c>
      <c r="M2493" s="4" t="s">
        <v>4432</v>
      </c>
      <c r="T2493" t="s">
        <v>1296</v>
      </c>
    </row>
    <row r="2494" spans="1:20">
      <c r="A2494" t="s">
        <v>5275</v>
      </c>
      <c r="B2494" t="s">
        <v>1291</v>
      </c>
      <c r="C2494" t="s">
        <v>74</v>
      </c>
      <c r="D2494" s="39" t="s">
        <v>34</v>
      </c>
      <c r="E2494" s="11">
        <f t="shared" si="160"/>
        <v>5</v>
      </c>
      <c r="F2494" s="4">
        <f t="shared" si="161"/>
        <v>2003</v>
      </c>
      <c r="G2494" t="s">
        <v>25</v>
      </c>
      <c r="H2494" s="4" t="s">
        <v>893</v>
      </c>
      <c r="I2494" s="4" t="str">
        <f>IF(ISBLANK(H2494), "", "k")</f>
        <v>k</v>
      </c>
      <c r="L2494" s="4">
        <v>0</v>
      </c>
      <c r="R2494" t="s">
        <v>5277</v>
      </c>
      <c r="T2494" t="s">
        <v>1296</v>
      </c>
    </row>
    <row r="2495" spans="1:20">
      <c r="A2495" t="s">
        <v>5278</v>
      </c>
      <c r="B2495" t="s">
        <v>1291</v>
      </c>
      <c r="C2495" t="s">
        <v>20</v>
      </c>
      <c r="D2495" s="39" t="s">
        <v>1606</v>
      </c>
      <c r="E2495" s="11">
        <f t="shared" si="160"/>
        <v>3</v>
      </c>
      <c r="F2495" s="4">
        <f t="shared" si="161"/>
        <v>1982</v>
      </c>
      <c r="G2495" t="s">
        <v>25</v>
      </c>
      <c r="H2495" s="4">
        <v>14.5</v>
      </c>
      <c r="I2495" s="4" t="s">
        <v>35</v>
      </c>
      <c r="J2495" s="4">
        <v>32.700000000000003</v>
      </c>
      <c r="L2495" s="4">
        <v>0</v>
      </c>
      <c r="M2495" s="4" t="s">
        <v>4129</v>
      </c>
      <c r="R2495" t="s">
        <v>5279</v>
      </c>
      <c r="T2495" t="s">
        <v>1296</v>
      </c>
    </row>
    <row r="2496" spans="1:20">
      <c r="A2496" t="s">
        <v>5280</v>
      </c>
      <c r="B2496" t="s">
        <v>1291</v>
      </c>
      <c r="C2496" t="s">
        <v>20</v>
      </c>
      <c r="D2496" s="39" t="s">
        <v>1360</v>
      </c>
      <c r="E2496" s="11">
        <f t="shared" si="160"/>
        <v>3</v>
      </c>
      <c r="F2496" s="4">
        <f t="shared" si="161"/>
        <v>1986</v>
      </c>
      <c r="G2496" t="s">
        <v>21</v>
      </c>
      <c r="H2496" s="4" t="s">
        <v>2392</v>
      </c>
      <c r="I2496" s="4" t="str">
        <f t="shared" ref="I2496:I2503" si="163">IF(ISBLANK(H2496), "", "k")</f>
        <v>k</v>
      </c>
      <c r="J2496" s="4">
        <v>11.43</v>
      </c>
      <c r="K2496" s="4" t="s">
        <v>5281</v>
      </c>
      <c r="L2496" s="4">
        <v>0</v>
      </c>
      <c r="M2496" s="4" t="s">
        <v>4016</v>
      </c>
      <c r="N2496" s="11" t="s">
        <v>5282</v>
      </c>
      <c r="R2496" t="s">
        <v>5283</v>
      </c>
      <c r="T2496" t="s">
        <v>1296</v>
      </c>
    </row>
    <row r="2497" spans="1:20">
      <c r="A2497" t="s">
        <v>5280</v>
      </c>
      <c r="B2497" t="s">
        <v>1291</v>
      </c>
      <c r="C2497" t="s">
        <v>74</v>
      </c>
      <c r="D2497" s="39" t="s">
        <v>1501</v>
      </c>
      <c r="E2497" s="11">
        <f t="shared" si="160"/>
        <v>3</v>
      </c>
      <c r="F2497" s="4">
        <f t="shared" si="161"/>
        <v>1990</v>
      </c>
      <c r="G2497" t="s">
        <v>21</v>
      </c>
      <c r="H2497" s="4" t="s">
        <v>2274</v>
      </c>
      <c r="I2497" s="4" t="str">
        <f t="shared" si="163"/>
        <v>k</v>
      </c>
      <c r="J2497" s="4">
        <v>22.23</v>
      </c>
      <c r="K2497" s="4" t="s">
        <v>1617</v>
      </c>
      <c r="L2497" s="4">
        <v>0</v>
      </c>
      <c r="M2497" s="4" t="s">
        <v>5284</v>
      </c>
      <c r="N2497" s="11" t="s">
        <v>5282</v>
      </c>
      <c r="R2497" t="s">
        <v>5285</v>
      </c>
      <c r="T2497" t="s">
        <v>1296</v>
      </c>
    </row>
    <row r="2498" spans="1:20">
      <c r="A2498" t="s">
        <v>5280</v>
      </c>
      <c r="B2498" t="s">
        <v>1291</v>
      </c>
      <c r="C2498" t="s">
        <v>74</v>
      </c>
      <c r="D2498" s="39" t="s">
        <v>2309</v>
      </c>
      <c r="E2498" s="11">
        <f t="shared" si="160"/>
        <v>3</v>
      </c>
      <c r="F2498" s="4">
        <f t="shared" si="161"/>
        <v>1992</v>
      </c>
      <c r="G2498" t="s">
        <v>21</v>
      </c>
      <c r="H2498" s="4" t="s">
        <v>87</v>
      </c>
      <c r="I2498" s="4" t="str">
        <f t="shared" si="163"/>
        <v>k</v>
      </c>
      <c r="J2498" s="4">
        <v>23.5</v>
      </c>
      <c r="K2498" s="4" t="s">
        <v>3869</v>
      </c>
      <c r="L2498" s="4">
        <v>0</v>
      </c>
      <c r="M2498" s="4" t="s">
        <v>1944</v>
      </c>
      <c r="N2498" s="11" t="s">
        <v>5282</v>
      </c>
      <c r="R2498" t="s">
        <v>5286</v>
      </c>
      <c r="T2498" t="s">
        <v>1296</v>
      </c>
    </row>
    <row r="2499" spans="1:20">
      <c r="A2499" t="s">
        <v>5280</v>
      </c>
      <c r="B2499" t="s">
        <v>1291</v>
      </c>
      <c r="C2499" t="s">
        <v>74</v>
      </c>
      <c r="D2499" s="39" t="s">
        <v>2313</v>
      </c>
      <c r="E2499" s="11">
        <f t="shared" si="160"/>
        <v>3</v>
      </c>
      <c r="F2499" s="4">
        <f t="shared" si="161"/>
        <v>1993</v>
      </c>
      <c r="G2499" t="s">
        <v>21</v>
      </c>
      <c r="H2499" s="4" t="s">
        <v>1610</v>
      </c>
      <c r="I2499" s="4" t="str">
        <f t="shared" si="163"/>
        <v>k</v>
      </c>
      <c r="J2499" s="4">
        <v>25.5</v>
      </c>
      <c r="K2499" s="4" t="s">
        <v>729</v>
      </c>
      <c r="L2499" s="4">
        <v>0</v>
      </c>
      <c r="M2499" s="4" t="s">
        <v>3788</v>
      </c>
      <c r="N2499" s="11" t="s">
        <v>5282</v>
      </c>
      <c r="R2499" t="s">
        <v>5287</v>
      </c>
      <c r="T2499" t="s">
        <v>1296</v>
      </c>
    </row>
    <row r="2500" spans="1:20">
      <c r="A2500" t="s">
        <v>5280</v>
      </c>
      <c r="B2500" t="s">
        <v>1291</v>
      </c>
      <c r="C2500" t="s">
        <v>74</v>
      </c>
      <c r="D2500" s="39" t="s">
        <v>1620</v>
      </c>
      <c r="E2500" s="11">
        <f t="shared" si="160"/>
        <v>3</v>
      </c>
      <c r="F2500" s="4">
        <f t="shared" si="161"/>
        <v>1994</v>
      </c>
      <c r="G2500" t="s">
        <v>21</v>
      </c>
      <c r="H2500" s="4" t="s">
        <v>1635</v>
      </c>
      <c r="I2500" s="4" t="str">
        <f t="shared" si="163"/>
        <v>k</v>
      </c>
      <c r="J2500" s="4">
        <v>27.3</v>
      </c>
      <c r="K2500" s="4" t="s">
        <v>312</v>
      </c>
      <c r="L2500" s="4">
        <v>0</v>
      </c>
      <c r="M2500" s="4" t="s">
        <v>5288</v>
      </c>
      <c r="N2500" s="11" t="s">
        <v>5282</v>
      </c>
      <c r="R2500" t="s">
        <v>5289</v>
      </c>
      <c r="T2500" t="s">
        <v>1296</v>
      </c>
    </row>
    <row r="2501" spans="1:20">
      <c r="A2501" t="s">
        <v>5280</v>
      </c>
      <c r="B2501" t="s">
        <v>1291</v>
      </c>
      <c r="C2501" t="s">
        <v>74</v>
      </c>
      <c r="D2501" s="39" t="s">
        <v>1316</v>
      </c>
      <c r="E2501" s="11">
        <f t="shared" si="160"/>
        <v>3</v>
      </c>
      <c r="F2501" s="4">
        <f t="shared" si="161"/>
        <v>1995</v>
      </c>
      <c r="G2501" t="s">
        <v>21</v>
      </c>
      <c r="H2501" s="4" t="s">
        <v>126</v>
      </c>
      <c r="I2501" s="4" t="str">
        <f t="shared" si="163"/>
        <v>k</v>
      </c>
      <c r="J2501" s="4">
        <v>29.7</v>
      </c>
      <c r="K2501" s="4" t="s">
        <v>854</v>
      </c>
      <c r="L2501" s="4">
        <v>0</v>
      </c>
      <c r="M2501" s="4" t="s">
        <v>2127</v>
      </c>
      <c r="N2501" s="11" t="s">
        <v>5282</v>
      </c>
      <c r="R2501" t="s">
        <v>5290</v>
      </c>
      <c r="T2501" t="s">
        <v>1296</v>
      </c>
    </row>
    <row r="2502" spans="1:20">
      <c r="A2502" t="s">
        <v>5280</v>
      </c>
      <c r="B2502" t="s">
        <v>1291</v>
      </c>
      <c r="C2502" t="s">
        <v>74</v>
      </c>
      <c r="D2502" s="39" t="s">
        <v>1320</v>
      </c>
      <c r="E2502" s="11">
        <f t="shared" si="160"/>
        <v>3</v>
      </c>
      <c r="F2502" s="4">
        <f t="shared" si="161"/>
        <v>1996</v>
      </c>
      <c r="G2502" t="s">
        <v>21</v>
      </c>
      <c r="H2502" s="4" t="s">
        <v>1622</v>
      </c>
      <c r="I2502" s="4" t="str">
        <f t="shared" si="163"/>
        <v>k</v>
      </c>
      <c r="J2502" s="4">
        <v>29.7</v>
      </c>
      <c r="K2502" s="4" t="s">
        <v>36</v>
      </c>
      <c r="L2502" s="4">
        <v>0</v>
      </c>
      <c r="M2502" s="4" t="s">
        <v>1614</v>
      </c>
      <c r="N2502" s="11" t="s">
        <v>5282</v>
      </c>
      <c r="R2502" t="s">
        <v>5289</v>
      </c>
      <c r="T2502" t="s">
        <v>1296</v>
      </c>
    </row>
    <row r="2503" spans="1:20">
      <c r="A2503" t="s">
        <v>5280</v>
      </c>
      <c r="B2503" t="s">
        <v>1291</v>
      </c>
      <c r="C2503" t="s">
        <v>74</v>
      </c>
      <c r="D2503" s="39" t="s">
        <v>1527</v>
      </c>
      <c r="E2503" s="11">
        <f t="shared" si="160"/>
        <v>3</v>
      </c>
      <c r="F2503" s="4">
        <f t="shared" si="161"/>
        <v>1998</v>
      </c>
      <c r="G2503" t="s">
        <v>21</v>
      </c>
      <c r="H2503" s="4" t="s">
        <v>1639</v>
      </c>
      <c r="I2503" s="4" t="str">
        <f t="shared" si="163"/>
        <v>k</v>
      </c>
      <c r="J2503" s="4">
        <v>32.5</v>
      </c>
      <c r="K2503" s="4" t="s">
        <v>690</v>
      </c>
      <c r="L2503" s="4">
        <v>0</v>
      </c>
      <c r="M2503" s="4" t="s">
        <v>2570</v>
      </c>
      <c r="N2503" s="11" t="s">
        <v>5282</v>
      </c>
      <c r="R2503" t="s">
        <v>5291</v>
      </c>
      <c r="T2503" t="s">
        <v>1296</v>
      </c>
    </row>
    <row r="2504" spans="1:20">
      <c r="A2504" t="s">
        <v>5292</v>
      </c>
      <c r="B2504" t="s">
        <v>1291</v>
      </c>
      <c r="C2504" t="s">
        <v>20</v>
      </c>
      <c r="D2504" s="39" t="s">
        <v>1708</v>
      </c>
      <c r="E2504" s="11">
        <f t="shared" si="160"/>
        <v>3</v>
      </c>
      <c r="F2504" s="4">
        <f t="shared" si="161"/>
        <v>1994</v>
      </c>
      <c r="G2504" t="s">
        <v>25</v>
      </c>
      <c r="H2504" s="4">
        <v>11.5</v>
      </c>
      <c r="I2504" s="4" t="s">
        <v>35</v>
      </c>
      <c r="J2504" s="4">
        <v>29</v>
      </c>
      <c r="K2504" s="4" t="s">
        <v>620</v>
      </c>
      <c r="L2504" s="4">
        <v>0</v>
      </c>
      <c r="M2504" s="4" t="s">
        <v>1323</v>
      </c>
      <c r="N2504" s="11" t="s">
        <v>5293</v>
      </c>
      <c r="R2504" t="s">
        <v>1725</v>
      </c>
      <c r="T2504" t="s">
        <v>1296</v>
      </c>
    </row>
    <row r="2505" spans="1:20">
      <c r="A2505" t="s">
        <v>5292</v>
      </c>
      <c r="B2505" t="s">
        <v>1291</v>
      </c>
      <c r="C2505" t="s">
        <v>74</v>
      </c>
      <c r="D2505" s="39" t="s">
        <v>1647</v>
      </c>
      <c r="E2505" s="11">
        <f t="shared" si="160"/>
        <v>3</v>
      </c>
      <c r="F2505" s="4">
        <f t="shared" si="161"/>
        <v>2000</v>
      </c>
      <c r="G2505" t="s">
        <v>25</v>
      </c>
      <c r="H2505" s="4">
        <v>17.5</v>
      </c>
      <c r="I2505" s="4" t="s">
        <v>35</v>
      </c>
      <c r="J2505" s="4">
        <v>29.5</v>
      </c>
      <c r="K2505" s="4" t="s">
        <v>206</v>
      </c>
      <c r="L2505" s="4">
        <v>0</v>
      </c>
      <c r="M2505" s="4" t="s">
        <v>1659</v>
      </c>
      <c r="N2505" s="11" t="s">
        <v>5293</v>
      </c>
      <c r="R2505" t="s">
        <v>5294</v>
      </c>
      <c r="T2505" t="s">
        <v>1296</v>
      </c>
    </row>
    <row r="2506" spans="1:20">
      <c r="A2506" t="s">
        <v>5292</v>
      </c>
      <c r="B2506" t="s">
        <v>1291</v>
      </c>
      <c r="C2506" t="s">
        <v>74</v>
      </c>
      <c r="D2506" s="39" t="s">
        <v>1418</v>
      </c>
      <c r="E2506" s="11">
        <f t="shared" si="160"/>
        <v>5</v>
      </c>
      <c r="F2506" s="4">
        <f t="shared" si="161"/>
        <v>2001</v>
      </c>
      <c r="G2506" t="s">
        <v>25</v>
      </c>
      <c r="H2506" s="4">
        <v>18.7</v>
      </c>
      <c r="I2506" s="4" t="s">
        <v>35</v>
      </c>
      <c r="J2506" s="4">
        <v>31.1</v>
      </c>
      <c r="K2506" s="4" t="s">
        <v>1699</v>
      </c>
      <c r="L2506" s="4">
        <v>0</v>
      </c>
      <c r="M2506" s="4" t="s">
        <v>2248</v>
      </c>
      <c r="N2506" s="11" t="s">
        <v>5293</v>
      </c>
      <c r="R2506" t="s">
        <v>5295</v>
      </c>
      <c r="T2506" t="s">
        <v>1296</v>
      </c>
    </row>
    <row r="2507" spans="1:20">
      <c r="A2507" t="s">
        <v>5292</v>
      </c>
      <c r="B2507" t="s">
        <v>1291</v>
      </c>
      <c r="C2507" t="s">
        <v>74</v>
      </c>
      <c r="D2507" s="39" t="s">
        <v>1302</v>
      </c>
      <c r="E2507" s="11">
        <f t="shared" si="160"/>
        <v>5</v>
      </c>
      <c r="F2507" s="4">
        <f t="shared" si="161"/>
        <v>2002</v>
      </c>
      <c r="G2507" t="s">
        <v>25</v>
      </c>
      <c r="H2507" s="4">
        <v>19.7</v>
      </c>
      <c r="I2507" s="4" t="s">
        <v>35</v>
      </c>
      <c r="J2507" s="4">
        <v>34</v>
      </c>
      <c r="K2507" s="4" t="s">
        <v>209</v>
      </c>
      <c r="L2507" s="4">
        <v>0</v>
      </c>
      <c r="M2507" s="4" t="s">
        <v>5296</v>
      </c>
      <c r="N2507" s="11" t="s">
        <v>5293</v>
      </c>
      <c r="R2507" t="s">
        <v>2031</v>
      </c>
      <c r="T2507" t="s">
        <v>1296</v>
      </c>
    </row>
    <row r="2508" spans="1:20">
      <c r="A2508" t="s">
        <v>5292</v>
      </c>
      <c r="B2508" t="s">
        <v>1291</v>
      </c>
      <c r="C2508" t="s">
        <v>74</v>
      </c>
      <c r="D2508" s="39" t="s">
        <v>2040</v>
      </c>
      <c r="E2508" s="11">
        <f t="shared" si="160"/>
        <v>5</v>
      </c>
      <c r="F2508" s="4">
        <f t="shared" si="161"/>
        <v>2003</v>
      </c>
      <c r="G2508" t="s">
        <v>25</v>
      </c>
      <c r="H2508" s="4">
        <v>20.7</v>
      </c>
      <c r="I2508" s="4" t="s">
        <v>35</v>
      </c>
      <c r="J2508" s="4">
        <v>35.5</v>
      </c>
      <c r="K2508" s="4" t="s">
        <v>307</v>
      </c>
      <c r="L2508" s="4">
        <v>0</v>
      </c>
      <c r="M2508" s="4" t="s">
        <v>5067</v>
      </c>
      <c r="N2508" s="11" t="s">
        <v>5293</v>
      </c>
      <c r="R2508" t="s">
        <v>1334</v>
      </c>
      <c r="T2508" t="s">
        <v>1296</v>
      </c>
    </row>
    <row r="2509" spans="1:20">
      <c r="A2509" t="s">
        <v>5292</v>
      </c>
      <c r="B2509" t="s">
        <v>1291</v>
      </c>
      <c r="C2509" t="s">
        <v>74</v>
      </c>
      <c r="D2509" s="39" t="s">
        <v>1335</v>
      </c>
      <c r="E2509" s="11">
        <f t="shared" si="160"/>
        <v>5</v>
      </c>
      <c r="F2509" s="4">
        <f t="shared" si="161"/>
        <v>2004</v>
      </c>
      <c r="G2509" t="s">
        <v>25</v>
      </c>
      <c r="H2509" s="4">
        <v>21.7</v>
      </c>
      <c r="I2509" s="4" t="s">
        <v>35</v>
      </c>
      <c r="J2509" s="4">
        <v>38</v>
      </c>
      <c r="K2509" s="4" t="s">
        <v>640</v>
      </c>
      <c r="L2509" s="4">
        <v>0</v>
      </c>
      <c r="M2509" s="4" t="s">
        <v>5297</v>
      </c>
      <c r="N2509" s="11" t="s">
        <v>5293</v>
      </c>
      <c r="R2509" t="s">
        <v>1309</v>
      </c>
      <c r="T2509" t="s">
        <v>1296</v>
      </c>
    </row>
    <row r="2510" spans="1:20">
      <c r="A2510" t="s">
        <v>5298</v>
      </c>
      <c r="B2510" t="s">
        <v>1291</v>
      </c>
      <c r="C2510" t="s">
        <v>20</v>
      </c>
      <c r="D2510" s="39" t="s">
        <v>24</v>
      </c>
      <c r="E2510" s="11">
        <f t="shared" si="160"/>
        <v>5</v>
      </c>
      <c r="F2510" s="4">
        <f t="shared" si="161"/>
        <v>2001</v>
      </c>
      <c r="G2510" t="s">
        <v>103</v>
      </c>
      <c r="H2510" s="4" t="s">
        <v>1536</v>
      </c>
      <c r="I2510" s="4" t="str">
        <f t="shared" ref="I2510:I2519" si="164">IF(ISBLANK(H2510), "", "k")</f>
        <v>k</v>
      </c>
      <c r="J2510" s="4">
        <v>12</v>
      </c>
      <c r="K2510" s="4" t="s">
        <v>5299</v>
      </c>
      <c r="L2510" s="4">
        <v>0</v>
      </c>
      <c r="M2510" s="4" t="s">
        <v>5300</v>
      </c>
      <c r="R2510" t="s">
        <v>5301</v>
      </c>
      <c r="T2510" t="s">
        <v>1296</v>
      </c>
    </row>
    <row r="2511" spans="1:20">
      <c r="A2511" t="s">
        <v>5302</v>
      </c>
      <c r="B2511" t="s">
        <v>1291</v>
      </c>
      <c r="C2511" t="s">
        <v>20</v>
      </c>
      <c r="D2511" s="39" t="s">
        <v>1455</v>
      </c>
      <c r="E2511" s="11">
        <f t="shared" si="160"/>
        <v>5</v>
      </c>
      <c r="F2511" s="4">
        <f t="shared" si="161"/>
        <v>2017</v>
      </c>
      <c r="G2511" t="s">
        <v>21</v>
      </c>
      <c r="H2511" s="4" t="s">
        <v>1444</v>
      </c>
      <c r="I2511" s="4" t="str">
        <f t="shared" si="164"/>
        <v>k</v>
      </c>
      <c r="J2511" s="4">
        <v>15</v>
      </c>
      <c r="K2511" s="4" t="s">
        <v>1220</v>
      </c>
      <c r="L2511" s="4">
        <v>0</v>
      </c>
      <c r="M2511" s="4" t="s">
        <v>2964</v>
      </c>
      <c r="N2511" s="11" t="s">
        <v>5303</v>
      </c>
      <c r="R2511" t="s">
        <v>5304</v>
      </c>
      <c r="T2511" t="s">
        <v>1296</v>
      </c>
    </row>
    <row r="2512" spans="1:20">
      <c r="A2512" t="s">
        <v>5302</v>
      </c>
      <c r="B2512" t="s">
        <v>1291</v>
      </c>
      <c r="C2512" t="s">
        <v>74</v>
      </c>
      <c r="D2512" s="39" t="s">
        <v>1491</v>
      </c>
      <c r="E2512" s="11">
        <f t="shared" si="160"/>
        <v>4</v>
      </c>
      <c r="F2512" s="4">
        <f t="shared" si="161"/>
        <v>2024</v>
      </c>
      <c r="G2512" t="s">
        <v>25</v>
      </c>
      <c r="H2512" s="4" t="s">
        <v>477</v>
      </c>
      <c r="I2512" s="4" t="str">
        <f t="shared" si="164"/>
        <v>k</v>
      </c>
      <c r="J2512" s="4">
        <v>24.8</v>
      </c>
      <c r="K2512" s="4" t="s">
        <v>924</v>
      </c>
      <c r="L2512" s="4">
        <v>0</v>
      </c>
      <c r="M2512" s="4" t="s">
        <v>2414</v>
      </c>
      <c r="N2512" s="11" t="s">
        <v>5303</v>
      </c>
      <c r="R2512" t="s">
        <v>5305</v>
      </c>
    </row>
    <row r="2513" spans="1:20">
      <c r="A2513" t="s">
        <v>5302</v>
      </c>
      <c r="B2513" s="4" t="s">
        <v>1291</v>
      </c>
      <c r="C2513" s="4" t="s">
        <v>74</v>
      </c>
      <c r="D2513" s="39" t="s">
        <v>1553</v>
      </c>
      <c r="E2513" s="11">
        <f t="shared" si="160"/>
        <v>4</v>
      </c>
      <c r="F2513" s="4">
        <f t="shared" si="161"/>
        <v>2026</v>
      </c>
      <c r="G2513" s="4" t="s">
        <v>25</v>
      </c>
      <c r="H2513" s="4">
        <v>11.7</v>
      </c>
      <c r="I2513" s="4" t="str">
        <f t="shared" si="164"/>
        <v>k</v>
      </c>
      <c r="J2513" s="4">
        <v>28</v>
      </c>
      <c r="K2513" s="4">
        <v>36.200000000000003</v>
      </c>
      <c r="L2513" s="4">
        <v>0</v>
      </c>
      <c r="M2513" s="4">
        <v>815</v>
      </c>
      <c r="N2513" s="11" t="s">
        <v>5303</v>
      </c>
      <c r="R2513" s="4" t="s">
        <v>1471</v>
      </c>
    </row>
    <row r="2514" spans="1:20">
      <c r="A2514" t="s">
        <v>5306</v>
      </c>
      <c r="B2514" t="s">
        <v>1291</v>
      </c>
      <c r="C2514" t="s">
        <v>20</v>
      </c>
      <c r="D2514" s="39" t="s">
        <v>2106</v>
      </c>
      <c r="E2514" s="11">
        <f t="shared" si="160"/>
        <v>3</v>
      </c>
      <c r="F2514" s="4">
        <f t="shared" si="161"/>
        <v>1990</v>
      </c>
      <c r="G2514" t="s">
        <v>21</v>
      </c>
      <c r="H2514" s="4" t="s">
        <v>1635</v>
      </c>
      <c r="I2514" s="4" t="str">
        <f t="shared" si="164"/>
        <v>k</v>
      </c>
      <c r="J2514" s="4">
        <v>23.18</v>
      </c>
      <c r="K2514" s="4" t="s">
        <v>3869</v>
      </c>
      <c r="L2514" s="4">
        <v>0</v>
      </c>
      <c r="M2514" s="4" t="s">
        <v>2563</v>
      </c>
      <c r="T2514" t="s">
        <v>1296</v>
      </c>
    </row>
    <row r="2515" spans="1:20">
      <c r="A2515" t="s">
        <v>5306</v>
      </c>
      <c r="B2515" t="s">
        <v>1291</v>
      </c>
      <c r="C2515" t="s">
        <v>74</v>
      </c>
      <c r="D2515" s="39" t="s">
        <v>2401</v>
      </c>
      <c r="E2515" s="11">
        <f t="shared" ref="E2515:E2578" si="165">MONTH(D2515)</f>
        <v>3</v>
      </c>
      <c r="F2515" s="4">
        <f t="shared" ref="F2515:F2578" si="166">YEAR(D2515)</f>
        <v>1992</v>
      </c>
      <c r="G2515" t="s">
        <v>21</v>
      </c>
      <c r="H2515" s="4" t="s">
        <v>1622</v>
      </c>
      <c r="I2515" s="4" t="str">
        <f t="shared" si="164"/>
        <v>k</v>
      </c>
      <c r="J2515" s="4">
        <v>23.81</v>
      </c>
      <c r="K2515" s="4" t="s">
        <v>4214</v>
      </c>
      <c r="L2515" s="4">
        <v>0</v>
      </c>
      <c r="M2515" s="4" t="s">
        <v>1987</v>
      </c>
      <c r="T2515" t="s">
        <v>1296</v>
      </c>
    </row>
    <row r="2516" spans="1:20">
      <c r="A2516" t="s">
        <v>5306</v>
      </c>
      <c r="B2516" t="s">
        <v>1291</v>
      </c>
      <c r="C2516" t="s">
        <v>74</v>
      </c>
      <c r="D2516" s="39" t="s">
        <v>2313</v>
      </c>
      <c r="E2516" s="11">
        <f t="shared" si="165"/>
        <v>3</v>
      </c>
      <c r="F2516" s="4">
        <f t="shared" si="166"/>
        <v>1993</v>
      </c>
      <c r="G2516" t="s">
        <v>21</v>
      </c>
      <c r="H2516" s="4" t="s">
        <v>1376</v>
      </c>
      <c r="I2516" s="4" t="str">
        <f t="shared" si="164"/>
        <v>k</v>
      </c>
      <c r="J2516" s="4">
        <v>24.8</v>
      </c>
      <c r="K2516" s="4" t="s">
        <v>898</v>
      </c>
      <c r="L2516" s="4">
        <v>0</v>
      </c>
      <c r="M2516" s="4" t="s">
        <v>5307</v>
      </c>
      <c r="T2516" t="s">
        <v>1296</v>
      </c>
    </row>
    <row r="2517" spans="1:20">
      <c r="A2517" t="s">
        <v>5306</v>
      </c>
      <c r="B2517" t="s">
        <v>1291</v>
      </c>
      <c r="C2517" t="s">
        <v>74</v>
      </c>
      <c r="D2517" s="39" t="s">
        <v>1708</v>
      </c>
      <c r="E2517" s="11">
        <f t="shared" si="165"/>
        <v>3</v>
      </c>
      <c r="F2517" s="4">
        <f t="shared" si="166"/>
        <v>1994</v>
      </c>
      <c r="G2517" t="s">
        <v>21</v>
      </c>
      <c r="H2517" s="4" t="s">
        <v>137</v>
      </c>
      <c r="I2517" s="4" t="str">
        <f t="shared" si="164"/>
        <v>k</v>
      </c>
      <c r="J2517" s="4">
        <v>27</v>
      </c>
      <c r="K2517" s="4" t="s">
        <v>350</v>
      </c>
      <c r="L2517" s="4">
        <v>0</v>
      </c>
      <c r="M2517" s="4" t="s">
        <v>5308</v>
      </c>
      <c r="T2517" t="s">
        <v>1296</v>
      </c>
    </row>
    <row r="2518" spans="1:20">
      <c r="A2518" t="s">
        <v>5306</v>
      </c>
      <c r="B2518" t="s">
        <v>1291</v>
      </c>
      <c r="C2518" t="s">
        <v>74</v>
      </c>
      <c r="D2518" s="39" t="s">
        <v>1524</v>
      </c>
      <c r="E2518" s="11">
        <f t="shared" si="165"/>
        <v>3</v>
      </c>
      <c r="F2518" s="4">
        <f t="shared" si="166"/>
        <v>1995</v>
      </c>
      <c r="G2518" t="s">
        <v>21</v>
      </c>
      <c r="H2518" s="4" t="s">
        <v>2924</v>
      </c>
      <c r="I2518" s="4" t="str">
        <f t="shared" si="164"/>
        <v>k</v>
      </c>
      <c r="J2518" s="4">
        <v>27</v>
      </c>
      <c r="K2518" s="4" t="s">
        <v>1879</v>
      </c>
      <c r="L2518" s="4">
        <v>0</v>
      </c>
      <c r="M2518" s="4" t="s">
        <v>1904</v>
      </c>
      <c r="T2518" t="s">
        <v>1296</v>
      </c>
    </row>
    <row r="2519" spans="1:20">
      <c r="A2519" t="s">
        <v>5306</v>
      </c>
      <c r="B2519" t="s">
        <v>1291</v>
      </c>
      <c r="C2519" t="s">
        <v>74</v>
      </c>
      <c r="D2519" s="39" t="s">
        <v>1320</v>
      </c>
      <c r="E2519" s="11">
        <f t="shared" si="165"/>
        <v>3</v>
      </c>
      <c r="F2519" s="4">
        <f t="shared" si="166"/>
        <v>1996</v>
      </c>
      <c r="G2519" t="s">
        <v>21</v>
      </c>
      <c r="H2519" s="4" t="s">
        <v>597</v>
      </c>
      <c r="I2519" s="4" t="str">
        <f t="shared" si="164"/>
        <v>k</v>
      </c>
      <c r="J2519" s="4">
        <v>27.2</v>
      </c>
      <c r="K2519" s="4" t="s">
        <v>643</v>
      </c>
      <c r="L2519" s="4">
        <v>0</v>
      </c>
      <c r="M2519" s="4" t="s">
        <v>2090</v>
      </c>
      <c r="R2519" t="s">
        <v>585</v>
      </c>
      <c r="T2519" t="s">
        <v>1296</v>
      </c>
    </row>
    <row r="2520" spans="1:20">
      <c r="A2520" t="s">
        <v>5309</v>
      </c>
      <c r="B2520" t="s">
        <v>1291</v>
      </c>
      <c r="C2520" t="s">
        <v>20</v>
      </c>
      <c r="D2520" s="39" t="s">
        <v>1708</v>
      </c>
      <c r="E2520" s="11">
        <f t="shared" si="165"/>
        <v>3</v>
      </c>
      <c r="F2520" s="4">
        <f t="shared" si="166"/>
        <v>1994</v>
      </c>
      <c r="G2520" t="s">
        <v>25</v>
      </c>
      <c r="H2520" s="4">
        <v>12.5</v>
      </c>
      <c r="I2520" s="4" t="s">
        <v>35</v>
      </c>
      <c r="J2520" s="4">
        <v>30.2</v>
      </c>
      <c r="K2520" s="4">
        <v>18.5</v>
      </c>
      <c r="L2520" s="4">
        <v>8.3000000000000007</v>
      </c>
      <c r="M2520" s="4" t="s">
        <v>5310</v>
      </c>
      <c r="R2520" t="s">
        <v>5311</v>
      </c>
      <c r="T2520" t="s">
        <v>1296</v>
      </c>
    </row>
    <row r="2521" spans="1:20">
      <c r="A2521" t="s">
        <v>5309</v>
      </c>
      <c r="B2521" t="s">
        <v>1291</v>
      </c>
      <c r="C2521" t="s">
        <v>74</v>
      </c>
      <c r="D2521" s="39" t="s">
        <v>1647</v>
      </c>
      <c r="E2521" s="11">
        <f t="shared" si="165"/>
        <v>3</v>
      </c>
      <c r="F2521" s="4">
        <f t="shared" si="166"/>
        <v>2000</v>
      </c>
      <c r="G2521" t="s">
        <v>25</v>
      </c>
      <c r="H2521" s="4">
        <v>18.5</v>
      </c>
      <c r="I2521" s="4" t="s">
        <v>35</v>
      </c>
      <c r="J2521" s="4">
        <v>31.5</v>
      </c>
      <c r="K2521" s="4">
        <v>19</v>
      </c>
      <c r="L2521" s="4">
        <v>8.5</v>
      </c>
      <c r="R2521" t="s">
        <v>5312</v>
      </c>
      <c r="T2521" t="s">
        <v>1296</v>
      </c>
    </row>
    <row r="2522" spans="1:20">
      <c r="A2522" t="s">
        <v>5313</v>
      </c>
      <c r="B2522" t="s">
        <v>1291</v>
      </c>
      <c r="C2522" t="s">
        <v>20</v>
      </c>
      <c r="D2522" s="39" t="s">
        <v>2262</v>
      </c>
      <c r="E2522" s="11">
        <f t="shared" si="165"/>
        <v>6</v>
      </c>
      <c r="F2522" s="4">
        <f t="shared" si="166"/>
        <v>2002</v>
      </c>
      <c r="G2522" t="s">
        <v>25</v>
      </c>
      <c r="H2522" s="4">
        <v>6.8</v>
      </c>
      <c r="I2522" s="4" t="str">
        <f t="shared" ref="I2522:I2530" si="167">IF(ISBLANK(H2522), "", "k")</f>
        <v>k</v>
      </c>
      <c r="J2522" s="4">
        <v>21</v>
      </c>
      <c r="K2522" s="4" t="s">
        <v>521</v>
      </c>
      <c r="L2522" s="4">
        <v>0</v>
      </c>
      <c r="M2522" s="4" t="s">
        <v>3829</v>
      </c>
      <c r="N2522" s="11" t="s">
        <v>5314</v>
      </c>
      <c r="O2522" t="s">
        <v>5315</v>
      </c>
      <c r="R2522" t="s">
        <v>5316</v>
      </c>
      <c r="T2522" t="s">
        <v>1296</v>
      </c>
    </row>
    <row r="2523" spans="1:20">
      <c r="A2523" t="s">
        <v>5313</v>
      </c>
      <c r="B2523" t="s">
        <v>1291</v>
      </c>
      <c r="C2523" t="s">
        <v>74</v>
      </c>
      <c r="D2523" s="39" t="s">
        <v>2575</v>
      </c>
      <c r="E2523" s="11">
        <f t="shared" si="165"/>
        <v>5</v>
      </c>
      <c r="F2523" s="4">
        <f t="shared" si="166"/>
        <v>2008</v>
      </c>
      <c r="G2523" t="s">
        <v>25</v>
      </c>
      <c r="H2523" s="4">
        <v>12.7</v>
      </c>
      <c r="I2523" s="4" t="str">
        <f t="shared" si="167"/>
        <v>k</v>
      </c>
      <c r="J2523" s="4">
        <v>27</v>
      </c>
      <c r="K2523" s="4" t="s">
        <v>350</v>
      </c>
      <c r="L2523" s="4">
        <v>0</v>
      </c>
      <c r="M2523" s="4" t="s">
        <v>1436</v>
      </c>
      <c r="N2523" s="11" t="s">
        <v>5314</v>
      </c>
      <c r="O2523" t="s">
        <v>5315</v>
      </c>
      <c r="R2523" t="s">
        <v>1698</v>
      </c>
      <c r="T2523" t="s">
        <v>1296</v>
      </c>
    </row>
    <row r="2524" spans="1:20">
      <c r="A2524" t="s">
        <v>5313</v>
      </c>
      <c r="B2524" t="s">
        <v>1291</v>
      </c>
      <c r="C2524" t="s">
        <v>74</v>
      </c>
      <c r="D2524" s="39" t="s">
        <v>1388</v>
      </c>
      <c r="E2524" s="11">
        <f t="shared" si="165"/>
        <v>5</v>
      </c>
      <c r="F2524" s="4">
        <f t="shared" si="166"/>
        <v>2009</v>
      </c>
      <c r="G2524" t="s">
        <v>25</v>
      </c>
      <c r="H2524" s="4">
        <v>13.7</v>
      </c>
      <c r="I2524" s="4" t="str">
        <f t="shared" si="167"/>
        <v>k</v>
      </c>
      <c r="J2524" s="4">
        <v>28.5</v>
      </c>
      <c r="K2524" s="4" t="s">
        <v>49</v>
      </c>
      <c r="L2524" s="4">
        <v>0</v>
      </c>
      <c r="M2524" s="4" t="s">
        <v>5317</v>
      </c>
      <c r="N2524" s="11" t="s">
        <v>5314</v>
      </c>
      <c r="O2524" t="s">
        <v>5315</v>
      </c>
      <c r="R2524" t="s">
        <v>5318</v>
      </c>
      <c r="T2524" t="s">
        <v>1296</v>
      </c>
    </row>
    <row r="2525" spans="1:20">
      <c r="A2525" t="s">
        <v>5313</v>
      </c>
      <c r="B2525" t="s">
        <v>1291</v>
      </c>
      <c r="C2525" t="s">
        <v>74</v>
      </c>
      <c r="D2525" s="39" t="s">
        <v>1396</v>
      </c>
      <c r="E2525" s="11">
        <f t="shared" si="165"/>
        <v>5</v>
      </c>
      <c r="F2525" s="4">
        <f t="shared" si="166"/>
        <v>2011</v>
      </c>
      <c r="G2525" t="s">
        <v>25</v>
      </c>
      <c r="H2525" s="4">
        <v>15.7</v>
      </c>
      <c r="I2525" s="4" t="str">
        <f t="shared" si="167"/>
        <v>k</v>
      </c>
      <c r="J2525" s="4">
        <v>32</v>
      </c>
      <c r="K2525" s="4" t="s">
        <v>2252</v>
      </c>
      <c r="L2525" s="4">
        <v>0</v>
      </c>
      <c r="M2525" s="4" t="s">
        <v>2982</v>
      </c>
      <c r="N2525" s="11" t="s">
        <v>5314</v>
      </c>
      <c r="O2525" t="s">
        <v>5315</v>
      </c>
      <c r="R2525" t="s">
        <v>5319</v>
      </c>
      <c r="T2525" t="s">
        <v>1296</v>
      </c>
    </row>
    <row r="2526" spans="1:20">
      <c r="A2526" t="s">
        <v>5313</v>
      </c>
      <c r="B2526" t="s">
        <v>1291</v>
      </c>
      <c r="C2526" t="s">
        <v>74</v>
      </c>
      <c r="D2526" s="39" t="s">
        <v>1342</v>
      </c>
      <c r="E2526" s="11">
        <f t="shared" si="165"/>
        <v>5</v>
      </c>
      <c r="F2526" s="4">
        <f t="shared" si="166"/>
        <v>2013</v>
      </c>
      <c r="G2526" t="s">
        <v>25</v>
      </c>
      <c r="H2526" s="4">
        <v>17.7</v>
      </c>
      <c r="I2526" s="4" t="str">
        <f t="shared" si="167"/>
        <v>k</v>
      </c>
      <c r="J2526" s="4">
        <v>35</v>
      </c>
      <c r="K2526" s="4" t="s">
        <v>95</v>
      </c>
      <c r="L2526" s="4">
        <v>0</v>
      </c>
      <c r="M2526" s="4" t="s">
        <v>5320</v>
      </c>
      <c r="N2526" s="11" t="s">
        <v>5314</v>
      </c>
      <c r="O2526" t="s">
        <v>5315</v>
      </c>
      <c r="R2526" t="s">
        <v>5321</v>
      </c>
      <c r="T2526" t="s">
        <v>1296</v>
      </c>
    </row>
    <row r="2527" spans="1:20">
      <c r="A2527" t="s">
        <v>5313</v>
      </c>
      <c r="B2527" t="s">
        <v>1291</v>
      </c>
      <c r="C2527" t="s">
        <v>74</v>
      </c>
      <c r="D2527" s="39" t="s">
        <v>1349</v>
      </c>
      <c r="E2527" s="11">
        <f t="shared" si="165"/>
        <v>5</v>
      </c>
      <c r="F2527" s="4">
        <f t="shared" si="166"/>
        <v>2016</v>
      </c>
      <c r="G2527" t="s">
        <v>25</v>
      </c>
      <c r="H2527" s="4">
        <v>20.7</v>
      </c>
      <c r="I2527" s="4" t="str">
        <f t="shared" si="167"/>
        <v>k</v>
      </c>
      <c r="J2527" s="4">
        <v>40.1</v>
      </c>
      <c r="K2527" s="4" t="s">
        <v>3563</v>
      </c>
      <c r="L2527" s="4">
        <v>0</v>
      </c>
      <c r="M2527" s="4" t="s">
        <v>4235</v>
      </c>
      <c r="N2527" s="11" t="s">
        <v>5314</v>
      </c>
      <c r="O2527" t="s">
        <v>5315</v>
      </c>
      <c r="R2527" t="s">
        <v>5322</v>
      </c>
      <c r="T2527" t="s">
        <v>1296</v>
      </c>
    </row>
    <row r="2528" spans="1:20">
      <c r="A2528" t="s">
        <v>5323</v>
      </c>
      <c r="B2528" t="s">
        <v>1291</v>
      </c>
      <c r="C2528" t="s">
        <v>20</v>
      </c>
      <c r="D2528" s="39" t="s">
        <v>1455</v>
      </c>
      <c r="E2528" s="11">
        <f t="shared" si="165"/>
        <v>5</v>
      </c>
      <c r="F2528" s="4">
        <f t="shared" si="166"/>
        <v>2017</v>
      </c>
      <c r="G2528" t="s">
        <v>21</v>
      </c>
      <c r="I2528" s="4" t="str">
        <f t="shared" si="167"/>
        <v/>
      </c>
      <c r="J2528" s="4">
        <v>24.8</v>
      </c>
      <c r="K2528" s="4" t="s">
        <v>729</v>
      </c>
      <c r="L2528" s="4">
        <v>0</v>
      </c>
      <c r="M2528" s="4" t="s">
        <v>2920</v>
      </c>
      <c r="N2528" s="11" t="s">
        <v>5324</v>
      </c>
      <c r="Q2528" t="s">
        <v>5325</v>
      </c>
      <c r="R2528" t="s">
        <v>5326</v>
      </c>
      <c r="T2528" t="s">
        <v>1296</v>
      </c>
    </row>
    <row r="2529" spans="1:20">
      <c r="A2529" t="s">
        <v>5323</v>
      </c>
      <c r="B2529" t="s">
        <v>1291</v>
      </c>
      <c r="C2529" t="s">
        <v>74</v>
      </c>
      <c r="D2529" s="39" t="s">
        <v>1491</v>
      </c>
      <c r="E2529" s="11">
        <f t="shared" si="165"/>
        <v>4</v>
      </c>
      <c r="F2529" s="4">
        <f t="shared" si="166"/>
        <v>2024</v>
      </c>
      <c r="G2529" t="s">
        <v>21</v>
      </c>
      <c r="I2529" s="4" t="str">
        <f t="shared" si="167"/>
        <v/>
      </c>
      <c r="J2529" s="4">
        <v>29.3</v>
      </c>
      <c r="K2529" s="4" t="s">
        <v>704</v>
      </c>
      <c r="L2529" s="4">
        <v>0</v>
      </c>
      <c r="M2529" s="4" t="s">
        <v>4215</v>
      </c>
      <c r="N2529" s="11" t="s">
        <v>5324</v>
      </c>
      <c r="R2529" t="s">
        <v>5327</v>
      </c>
    </row>
    <row r="2530" spans="1:20">
      <c r="A2530" t="s">
        <v>5323</v>
      </c>
      <c r="B2530" s="4" t="s">
        <v>1291</v>
      </c>
      <c r="C2530" s="4" t="s">
        <v>74</v>
      </c>
      <c r="D2530" s="39" t="s">
        <v>1470</v>
      </c>
      <c r="E2530" s="11">
        <f t="shared" si="165"/>
        <v>4</v>
      </c>
      <c r="F2530" s="4">
        <f t="shared" si="166"/>
        <v>2026</v>
      </c>
      <c r="G2530" s="4" t="s">
        <v>21</v>
      </c>
      <c r="I2530" s="4" t="str">
        <f t="shared" si="167"/>
        <v/>
      </c>
      <c r="J2530" s="4">
        <v>29.5</v>
      </c>
      <c r="K2530" s="4">
        <v>39.1</v>
      </c>
      <c r="L2530" s="4">
        <v>0</v>
      </c>
      <c r="M2530" s="4">
        <v>1055</v>
      </c>
      <c r="N2530" s="11" t="s">
        <v>5324</v>
      </c>
      <c r="R2530" s="4" t="s">
        <v>5328</v>
      </c>
    </row>
    <row r="2531" spans="1:20">
      <c r="A2531" t="s">
        <v>5329</v>
      </c>
      <c r="B2531" t="s">
        <v>1291</v>
      </c>
      <c r="C2531" t="s">
        <v>20</v>
      </c>
      <c r="D2531" s="39" t="s">
        <v>2106</v>
      </c>
      <c r="E2531" s="11">
        <f t="shared" si="165"/>
        <v>3</v>
      </c>
      <c r="F2531" s="4">
        <f t="shared" si="166"/>
        <v>1990</v>
      </c>
      <c r="G2531" t="s">
        <v>25</v>
      </c>
      <c r="H2531" s="4">
        <v>10.5</v>
      </c>
      <c r="I2531" s="4" t="s">
        <v>35</v>
      </c>
      <c r="J2531" s="4">
        <v>26.99</v>
      </c>
      <c r="K2531" s="4" t="s">
        <v>933</v>
      </c>
      <c r="L2531" s="4">
        <v>0</v>
      </c>
      <c r="M2531" s="4" t="s">
        <v>4844</v>
      </c>
      <c r="N2531" s="11" t="s">
        <v>5330</v>
      </c>
      <c r="R2531" t="s">
        <v>2317</v>
      </c>
      <c r="T2531" t="s">
        <v>1296</v>
      </c>
    </row>
    <row r="2532" spans="1:20">
      <c r="A2532" t="s">
        <v>5329</v>
      </c>
      <c r="B2532" t="s">
        <v>1291</v>
      </c>
      <c r="C2532" t="s">
        <v>74</v>
      </c>
      <c r="D2532" s="39" t="s">
        <v>2401</v>
      </c>
      <c r="E2532" s="11">
        <f t="shared" si="165"/>
        <v>3</v>
      </c>
      <c r="F2532" s="4">
        <f t="shared" si="166"/>
        <v>1992</v>
      </c>
      <c r="G2532" t="s">
        <v>25</v>
      </c>
      <c r="H2532" s="4">
        <v>12.5</v>
      </c>
      <c r="I2532" s="4" t="s">
        <v>35</v>
      </c>
      <c r="J2532" s="4">
        <v>27.94</v>
      </c>
      <c r="K2532" s="4" t="s">
        <v>2105</v>
      </c>
      <c r="L2532" s="4">
        <v>0</v>
      </c>
      <c r="M2532" s="4" t="s">
        <v>1676</v>
      </c>
      <c r="N2532" s="11" t="s">
        <v>5330</v>
      </c>
      <c r="R2532" t="s">
        <v>5126</v>
      </c>
      <c r="T2532" t="s">
        <v>1296</v>
      </c>
    </row>
    <row r="2533" spans="1:20">
      <c r="A2533" t="s">
        <v>5329</v>
      </c>
      <c r="B2533" t="s">
        <v>1291</v>
      </c>
      <c r="C2533" t="s">
        <v>74</v>
      </c>
      <c r="D2533" s="39" t="s">
        <v>1620</v>
      </c>
      <c r="E2533" s="11">
        <f t="shared" si="165"/>
        <v>3</v>
      </c>
      <c r="F2533" s="4">
        <f t="shared" si="166"/>
        <v>1994</v>
      </c>
      <c r="G2533" t="s">
        <v>25</v>
      </c>
      <c r="H2533" s="4">
        <v>14.5</v>
      </c>
      <c r="I2533" s="4" t="s">
        <v>35</v>
      </c>
      <c r="J2533" s="4">
        <v>31</v>
      </c>
      <c r="K2533" s="4" t="s">
        <v>3225</v>
      </c>
      <c r="L2533" s="4">
        <v>0</v>
      </c>
      <c r="M2533" s="4" t="s">
        <v>5331</v>
      </c>
      <c r="N2533" s="11" t="s">
        <v>5330</v>
      </c>
      <c r="T2533" t="s">
        <v>1296</v>
      </c>
    </row>
    <row r="2534" spans="1:20">
      <c r="A2534" t="s">
        <v>5329</v>
      </c>
      <c r="B2534" t="s">
        <v>1291</v>
      </c>
      <c r="C2534" t="s">
        <v>74</v>
      </c>
      <c r="D2534" s="39" t="s">
        <v>1316</v>
      </c>
      <c r="E2534" s="11">
        <f t="shared" si="165"/>
        <v>3</v>
      </c>
      <c r="F2534" s="4">
        <f t="shared" si="166"/>
        <v>1995</v>
      </c>
      <c r="G2534" t="s">
        <v>25</v>
      </c>
      <c r="H2534" s="4">
        <v>15.5</v>
      </c>
      <c r="I2534" s="4" t="s">
        <v>35</v>
      </c>
      <c r="J2534" s="4">
        <v>32.299999999999997</v>
      </c>
      <c r="K2534" s="4" t="s">
        <v>1397</v>
      </c>
      <c r="L2534" s="4">
        <v>0</v>
      </c>
      <c r="M2534" s="4" t="s">
        <v>5332</v>
      </c>
      <c r="N2534" s="11" t="s">
        <v>5330</v>
      </c>
      <c r="T2534" t="s">
        <v>1296</v>
      </c>
    </row>
    <row r="2535" spans="1:20">
      <c r="A2535" t="s">
        <v>5329</v>
      </c>
      <c r="B2535" t="s">
        <v>1291</v>
      </c>
      <c r="C2535" t="s">
        <v>74</v>
      </c>
      <c r="D2535" s="39" t="s">
        <v>1416</v>
      </c>
      <c r="E2535" s="11">
        <f t="shared" si="165"/>
        <v>3</v>
      </c>
      <c r="F2535" s="4">
        <f t="shared" si="166"/>
        <v>1996</v>
      </c>
      <c r="G2535" t="s">
        <v>25</v>
      </c>
      <c r="H2535" s="4">
        <v>16.5</v>
      </c>
      <c r="I2535" s="4" t="s">
        <v>35</v>
      </c>
      <c r="J2535" s="4">
        <v>33</v>
      </c>
      <c r="K2535" s="4" t="s">
        <v>575</v>
      </c>
      <c r="L2535" s="4">
        <v>0</v>
      </c>
      <c r="M2535" s="4" t="s">
        <v>5333</v>
      </c>
      <c r="N2535" s="11" t="s">
        <v>5330</v>
      </c>
      <c r="R2535" t="s">
        <v>5334</v>
      </c>
      <c r="T2535" t="s">
        <v>1296</v>
      </c>
    </row>
    <row r="2536" spans="1:20">
      <c r="A2536" t="s">
        <v>5329</v>
      </c>
      <c r="B2536" t="s">
        <v>1291</v>
      </c>
      <c r="C2536" t="s">
        <v>74</v>
      </c>
      <c r="D2536" s="39" t="s">
        <v>1527</v>
      </c>
      <c r="E2536" s="11">
        <f t="shared" si="165"/>
        <v>3</v>
      </c>
      <c r="F2536" s="4">
        <f t="shared" si="166"/>
        <v>1998</v>
      </c>
      <c r="G2536" t="s">
        <v>25</v>
      </c>
      <c r="H2536" s="4">
        <v>18.5</v>
      </c>
      <c r="I2536" s="4" t="s">
        <v>35</v>
      </c>
      <c r="J2536" s="4">
        <v>34.200000000000003</v>
      </c>
      <c r="K2536" s="4" t="s">
        <v>332</v>
      </c>
      <c r="L2536" s="4">
        <v>0</v>
      </c>
      <c r="M2536" s="4" t="s">
        <v>1640</v>
      </c>
      <c r="N2536" s="11" t="s">
        <v>5330</v>
      </c>
      <c r="R2536" t="s">
        <v>89</v>
      </c>
      <c r="T2536" t="s">
        <v>1296</v>
      </c>
    </row>
    <row r="2537" spans="1:20">
      <c r="A2537" t="s">
        <v>5329</v>
      </c>
      <c r="B2537" t="s">
        <v>1291</v>
      </c>
      <c r="C2537" t="s">
        <v>74</v>
      </c>
      <c r="D2537" s="39" t="s">
        <v>1325</v>
      </c>
      <c r="E2537" s="11">
        <f t="shared" si="165"/>
        <v>3</v>
      </c>
      <c r="F2537" s="4">
        <f t="shared" si="166"/>
        <v>2000</v>
      </c>
      <c r="G2537" t="s">
        <v>25</v>
      </c>
      <c r="H2537" s="4">
        <v>20.5</v>
      </c>
      <c r="I2537" s="4" t="s">
        <v>35</v>
      </c>
      <c r="J2537" s="4">
        <v>38.5</v>
      </c>
      <c r="K2537" s="4" t="s">
        <v>888</v>
      </c>
      <c r="L2537" s="4">
        <v>0</v>
      </c>
      <c r="M2537" s="4" t="s">
        <v>5335</v>
      </c>
      <c r="N2537" s="11" t="s">
        <v>5330</v>
      </c>
      <c r="R2537" t="s">
        <v>439</v>
      </c>
      <c r="T2537" t="s">
        <v>1296</v>
      </c>
    </row>
    <row r="2538" spans="1:20">
      <c r="A2538" t="s">
        <v>5329</v>
      </c>
      <c r="B2538" t="s">
        <v>1291</v>
      </c>
      <c r="C2538" t="s">
        <v>74</v>
      </c>
      <c r="D2538" s="39" t="s">
        <v>1746</v>
      </c>
      <c r="E2538" s="11">
        <f t="shared" si="165"/>
        <v>5</v>
      </c>
      <c r="F2538" s="4">
        <f t="shared" si="166"/>
        <v>2001</v>
      </c>
      <c r="G2538" t="s">
        <v>25</v>
      </c>
      <c r="H2538" s="4">
        <v>21.5</v>
      </c>
      <c r="I2538" s="4" t="s">
        <v>35</v>
      </c>
      <c r="J2538" s="4">
        <v>41.5</v>
      </c>
      <c r="K2538" s="4" t="s">
        <v>1150</v>
      </c>
      <c r="L2538" s="4">
        <v>0</v>
      </c>
      <c r="M2538" s="4" t="s">
        <v>3910</v>
      </c>
      <c r="N2538" s="11" t="s">
        <v>5330</v>
      </c>
      <c r="R2538" t="s">
        <v>5336</v>
      </c>
      <c r="T2538" t="s">
        <v>1296</v>
      </c>
    </row>
    <row r="2539" spans="1:20">
      <c r="A2539" t="s">
        <v>5329</v>
      </c>
      <c r="B2539" t="s">
        <v>1291</v>
      </c>
      <c r="C2539" t="s">
        <v>74</v>
      </c>
      <c r="D2539" s="39" t="s">
        <v>2807</v>
      </c>
      <c r="E2539" s="11">
        <f t="shared" si="165"/>
        <v>7</v>
      </c>
      <c r="F2539" s="4">
        <f t="shared" si="166"/>
        <v>2002</v>
      </c>
      <c r="G2539" t="s">
        <v>25</v>
      </c>
      <c r="H2539" s="4">
        <v>22.5</v>
      </c>
      <c r="I2539" s="4" t="s">
        <v>35</v>
      </c>
      <c r="J2539" s="4">
        <v>42.8</v>
      </c>
      <c r="K2539" s="4" t="s">
        <v>468</v>
      </c>
      <c r="L2539" s="4">
        <v>0</v>
      </c>
      <c r="M2539" s="4" t="s">
        <v>5337</v>
      </c>
      <c r="N2539" s="11" t="s">
        <v>5330</v>
      </c>
      <c r="R2539" t="s">
        <v>5338</v>
      </c>
      <c r="T2539" t="s">
        <v>1296</v>
      </c>
    </row>
    <row r="2540" spans="1:20">
      <c r="A2540" t="s">
        <v>5329</v>
      </c>
      <c r="B2540" t="s">
        <v>1291</v>
      </c>
      <c r="C2540" t="s">
        <v>74</v>
      </c>
      <c r="D2540" s="39" t="s">
        <v>1331</v>
      </c>
      <c r="E2540" s="11">
        <f t="shared" si="165"/>
        <v>5</v>
      </c>
      <c r="F2540" s="4">
        <f t="shared" si="166"/>
        <v>2003</v>
      </c>
      <c r="G2540" t="s">
        <v>25</v>
      </c>
      <c r="H2540" s="4">
        <v>23.5</v>
      </c>
      <c r="I2540" s="4" t="s">
        <v>35</v>
      </c>
      <c r="J2540" s="4">
        <v>43</v>
      </c>
      <c r="K2540" s="4" t="s">
        <v>636</v>
      </c>
      <c r="L2540" s="4">
        <v>0</v>
      </c>
      <c r="M2540" s="4" t="s">
        <v>5339</v>
      </c>
      <c r="N2540" s="11" t="s">
        <v>5330</v>
      </c>
      <c r="R2540" t="s">
        <v>5340</v>
      </c>
      <c r="T2540" t="s">
        <v>1296</v>
      </c>
    </row>
    <row r="2541" spans="1:20">
      <c r="A2541" t="s">
        <v>5341</v>
      </c>
      <c r="B2541" t="s">
        <v>1291</v>
      </c>
      <c r="C2541" t="s">
        <v>20</v>
      </c>
      <c r="D2541" s="39" t="s">
        <v>3055</v>
      </c>
      <c r="E2541" s="11">
        <f t="shared" si="165"/>
        <v>5</v>
      </c>
      <c r="F2541" s="4">
        <f t="shared" si="166"/>
        <v>2001</v>
      </c>
      <c r="G2541" t="s">
        <v>21</v>
      </c>
      <c r="H2541" s="4">
        <v>11.7</v>
      </c>
      <c r="I2541" s="4" t="s">
        <v>35</v>
      </c>
      <c r="J2541" s="4">
        <v>27</v>
      </c>
      <c r="K2541" s="4" t="s">
        <v>312</v>
      </c>
      <c r="L2541" s="4">
        <v>0</v>
      </c>
      <c r="M2541" s="4" t="s">
        <v>2773</v>
      </c>
      <c r="N2541" s="11" t="s">
        <v>5342</v>
      </c>
      <c r="R2541" t="s">
        <v>5343</v>
      </c>
      <c r="T2541" t="s">
        <v>1296</v>
      </c>
    </row>
    <row r="2542" spans="1:20">
      <c r="A2542" t="s">
        <v>5341</v>
      </c>
      <c r="B2542" t="s">
        <v>1291</v>
      </c>
      <c r="C2542" t="s">
        <v>74</v>
      </c>
      <c r="D2542" s="39" t="s">
        <v>2032</v>
      </c>
      <c r="E2542" s="11">
        <f t="shared" si="165"/>
        <v>7</v>
      </c>
      <c r="F2542" s="4">
        <f t="shared" si="166"/>
        <v>2002</v>
      </c>
      <c r="G2542" t="s">
        <v>21</v>
      </c>
      <c r="H2542" s="4">
        <v>12.8</v>
      </c>
      <c r="I2542" s="4" t="s">
        <v>35</v>
      </c>
      <c r="J2542" s="4">
        <v>26.8</v>
      </c>
      <c r="K2542" s="4" t="s">
        <v>1072</v>
      </c>
      <c r="L2542" s="4">
        <v>0</v>
      </c>
      <c r="M2542" s="4" t="s">
        <v>1637</v>
      </c>
      <c r="N2542" s="11" t="s">
        <v>5342</v>
      </c>
      <c r="R2542" t="s">
        <v>4681</v>
      </c>
      <c r="T2542" t="s">
        <v>1296</v>
      </c>
    </row>
    <row r="2543" spans="1:20">
      <c r="A2543" t="s">
        <v>5341</v>
      </c>
      <c r="B2543" t="s">
        <v>1291</v>
      </c>
      <c r="C2543" t="s">
        <v>74</v>
      </c>
      <c r="D2543" s="39" t="s">
        <v>2575</v>
      </c>
      <c r="E2543" s="11">
        <f t="shared" si="165"/>
        <v>5</v>
      </c>
      <c r="F2543" s="4">
        <f t="shared" si="166"/>
        <v>2008</v>
      </c>
      <c r="G2543" t="s">
        <v>21</v>
      </c>
      <c r="H2543" s="4">
        <v>18.7</v>
      </c>
      <c r="I2543" s="4" t="s">
        <v>35</v>
      </c>
      <c r="J2543" s="4">
        <v>29.2</v>
      </c>
      <c r="K2543" s="4" t="s">
        <v>933</v>
      </c>
      <c r="L2543" s="4">
        <v>0</v>
      </c>
      <c r="M2543" s="4" t="s">
        <v>2625</v>
      </c>
      <c r="N2543" s="11" t="s">
        <v>5342</v>
      </c>
      <c r="R2543" t="s">
        <v>5344</v>
      </c>
      <c r="T2543" t="s">
        <v>1296</v>
      </c>
    </row>
    <row r="2544" spans="1:20">
      <c r="A2544" t="s">
        <v>5341</v>
      </c>
      <c r="B2544" t="s">
        <v>1291</v>
      </c>
      <c r="C2544" t="s">
        <v>74</v>
      </c>
      <c r="D2544" s="39" t="s">
        <v>1388</v>
      </c>
      <c r="E2544" s="11">
        <f t="shared" si="165"/>
        <v>5</v>
      </c>
      <c r="F2544" s="4">
        <f t="shared" si="166"/>
        <v>2009</v>
      </c>
      <c r="G2544" t="s">
        <v>21</v>
      </c>
      <c r="H2544" s="4">
        <v>19.7</v>
      </c>
      <c r="I2544" s="4" t="s">
        <v>35</v>
      </c>
      <c r="J2544" s="4">
        <v>28.8</v>
      </c>
      <c r="K2544" s="4" t="s">
        <v>854</v>
      </c>
      <c r="L2544" s="4">
        <v>0</v>
      </c>
      <c r="M2544" s="4" t="s">
        <v>1799</v>
      </c>
      <c r="N2544" s="11" t="s">
        <v>5342</v>
      </c>
      <c r="R2544" t="s">
        <v>5345</v>
      </c>
      <c r="T2544" t="s">
        <v>1296</v>
      </c>
    </row>
    <row r="2545" spans="1:20">
      <c r="A2545" t="s">
        <v>5341</v>
      </c>
      <c r="B2545" t="s">
        <v>1291</v>
      </c>
      <c r="C2545" t="s">
        <v>74</v>
      </c>
      <c r="D2545" s="39" t="s">
        <v>1396</v>
      </c>
      <c r="E2545" s="11">
        <f t="shared" si="165"/>
        <v>5</v>
      </c>
      <c r="F2545" s="4">
        <f t="shared" si="166"/>
        <v>2011</v>
      </c>
      <c r="G2545" t="s">
        <v>21</v>
      </c>
      <c r="H2545" s="4">
        <v>22.7</v>
      </c>
      <c r="I2545" s="4" t="s">
        <v>35</v>
      </c>
      <c r="J2545" s="4">
        <v>29</v>
      </c>
      <c r="K2545" s="4" t="s">
        <v>674</v>
      </c>
      <c r="L2545" s="4">
        <v>0</v>
      </c>
      <c r="M2545" s="4" t="s">
        <v>2670</v>
      </c>
      <c r="N2545" s="11" t="s">
        <v>5342</v>
      </c>
      <c r="R2545" t="s">
        <v>1762</v>
      </c>
      <c r="T2545" t="s">
        <v>1296</v>
      </c>
    </row>
    <row r="2546" spans="1:20">
      <c r="A2546" t="s">
        <v>5341</v>
      </c>
      <c r="B2546" t="s">
        <v>1291</v>
      </c>
      <c r="C2546" t="s">
        <v>74</v>
      </c>
      <c r="D2546" s="39" t="s">
        <v>1680</v>
      </c>
      <c r="E2546" s="11">
        <f t="shared" si="165"/>
        <v>4</v>
      </c>
      <c r="F2546" s="4">
        <f t="shared" si="166"/>
        <v>2012</v>
      </c>
      <c r="G2546" t="s">
        <v>21</v>
      </c>
      <c r="H2546" s="4">
        <v>23.6</v>
      </c>
      <c r="I2546" s="4" t="s">
        <v>35</v>
      </c>
      <c r="J2546" s="4">
        <v>30</v>
      </c>
      <c r="K2546" s="4" t="s">
        <v>571</v>
      </c>
      <c r="L2546" s="4">
        <v>0</v>
      </c>
      <c r="M2546" s="4" t="s">
        <v>2320</v>
      </c>
      <c r="N2546" s="11" t="s">
        <v>5342</v>
      </c>
      <c r="R2546" t="s">
        <v>3887</v>
      </c>
      <c r="T2546" t="s">
        <v>1296</v>
      </c>
    </row>
    <row r="2547" spans="1:20">
      <c r="A2547" t="s">
        <v>5341</v>
      </c>
      <c r="B2547" t="s">
        <v>1291</v>
      </c>
      <c r="C2547" t="s">
        <v>74</v>
      </c>
      <c r="D2547" s="39" t="s">
        <v>1435</v>
      </c>
      <c r="E2547" s="11">
        <f t="shared" si="165"/>
        <v>5</v>
      </c>
      <c r="F2547" s="4">
        <f t="shared" si="166"/>
        <v>2015</v>
      </c>
      <c r="G2547" t="s">
        <v>21</v>
      </c>
      <c r="H2547" s="4">
        <v>26.7</v>
      </c>
      <c r="I2547" s="4" t="s">
        <v>35</v>
      </c>
      <c r="J2547" s="4">
        <v>29.6</v>
      </c>
      <c r="K2547" s="4" t="s">
        <v>949</v>
      </c>
      <c r="L2547" s="4">
        <v>0</v>
      </c>
      <c r="M2547" s="4" t="s">
        <v>2256</v>
      </c>
      <c r="N2547" s="11" t="s">
        <v>5342</v>
      </c>
      <c r="R2547" t="s">
        <v>1953</v>
      </c>
      <c r="T2547" t="s">
        <v>1296</v>
      </c>
    </row>
    <row r="2548" spans="1:20">
      <c r="A2548" t="s">
        <v>5341</v>
      </c>
      <c r="B2548" t="s">
        <v>1291</v>
      </c>
      <c r="C2548" t="s">
        <v>74</v>
      </c>
      <c r="D2548" s="39" t="s">
        <v>1568</v>
      </c>
      <c r="E2548" s="11">
        <f t="shared" si="165"/>
        <v>5</v>
      </c>
      <c r="F2548" s="4">
        <f t="shared" si="166"/>
        <v>2016</v>
      </c>
      <c r="G2548" t="s">
        <v>21</v>
      </c>
      <c r="H2548" s="4">
        <v>27.7</v>
      </c>
      <c r="I2548" s="4" t="s">
        <v>35</v>
      </c>
      <c r="J2548" s="4">
        <v>30.1</v>
      </c>
      <c r="K2548" s="4" t="s">
        <v>436</v>
      </c>
      <c r="L2548" s="4">
        <v>0</v>
      </c>
      <c r="M2548" s="4" t="s">
        <v>2111</v>
      </c>
      <c r="N2548" s="11" t="s">
        <v>5342</v>
      </c>
      <c r="Q2548" s="52">
        <v>6</v>
      </c>
      <c r="R2548" t="s">
        <v>5346</v>
      </c>
      <c r="T2548" t="s">
        <v>1296</v>
      </c>
    </row>
    <row r="2549" spans="1:20">
      <c r="A2549" t="s">
        <v>5341</v>
      </c>
      <c r="B2549" t="s">
        <v>1291</v>
      </c>
      <c r="C2549" t="s">
        <v>74</v>
      </c>
      <c r="D2549" s="39" t="s">
        <v>1491</v>
      </c>
      <c r="E2549" s="11">
        <f t="shared" si="165"/>
        <v>4</v>
      </c>
      <c r="F2549" s="4">
        <f t="shared" si="166"/>
        <v>2024</v>
      </c>
      <c r="G2549" t="s">
        <v>21</v>
      </c>
      <c r="H2549" s="4">
        <v>28.6</v>
      </c>
      <c r="I2549" s="4" t="s">
        <v>35</v>
      </c>
      <c r="J2549" s="4">
        <v>30</v>
      </c>
      <c r="K2549" s="4" t="s">
        <v>397</v>
      </c>
      <c r="L2549" s="4">
        <v>0</v>
      </c>
      <c r="M2549" s="4" t="s">
        <v>1430</v>
      </c>
      <c r="N2549" s="11" t="s">
        <v>5342</v>
      </c>
      <c r="R2549" t="s">
        <v>5347</v>
      </c>
    </row>
    <row r="2550" spans="1:20">
      <c r="A2550" t="s">
        <v>5348</v>
      </c>
      <c r="B2550" t="s">
        <v>1291</v>
      </c>
      <c r="C2550" t="s">
        <v>20</v>
      </c>
      <c r="D2550" s="39" t="s">
        <v>1455</v>
      </c>
      <c r="E2550" s="11">
        <f t="shared" si="165"/>
        <v>5</v>
      </c>
      <c r="F2550" s="4">
        <f t="shared" si="166"/>
        <v>2017</v>
      </c>
      <c r="G2550" t="s">
        <v>25</v>
      </c>
      <c r="I2550" s="4" t="str">
        <f t="shared" ref="I2550:I2573" si="168">IF(ISBLANK(H2550), "", "k")</f>
        <v/>
      </c>
      <c r="J2550" s="4">
        <v>26.7</v>
      </c>
      <c r="K2550" s="4" t="s">
        <v>312</v>
      </c>
      <c r="L2550" s="4">
        <v>0</v>
      </c>
      <c r="M2550" s="4" t="s">
        <v>1532</v>
      </c>
      <c r="N2550" s="11" t="s">
        <v>5349</v>
      </c>
      <c r="Q2550" t="s">
        <v>5350</v>
      </c>
      <c r="R2550" t="s">
        <v>5351</v>
      </c>
      <c r="T2550" t="s">
        <v>1296</v>
      </c>
    </row>
    <row r="2551" spans="1:20">
      <c r="A2551" t="s">
        <v>5348</v>
      </c>
      <c r="B2551" t="s">
        <v>1291</v>
      </c>
      <c r="C2551" t="s">
        <v>74</v>
      </c>
      <c r="D2551" s="39" t="s">
        <v>1574</v>
      </c>
      <c r="E2551" s="11">
        <f t="shared" si="165"/>
        <v>6</v>
      </c>
      <c r="F2551" s="4">
        <f t="shared" si="166"/>
        <v>2018</v>
      </c>
      <c r="G2551" t="s">
        <v>25</v>
      </c>
      <c r="I2551" s="4" t="str">
        <f t="shared" si="168"/>
        <v/>
      </c>
      <c r="J2551" s="4">
        <v>28.7</v>
      </c>
      <c r="K2551" s="4" t="s">
        <v>142</v>
      </c>
      <c r="L2551" s="4">
        <v>0</v>
      </c>
      <c r="M2551" s="4" t="s">
        <v>1681</v>
      </c>
      <c r="N2551" s="11" t="s">
        <v>5349</v>
      </c>
      <c r="Q2551" t="s">
        <v>5352</v>
      </c>
      <c r="R2551" t="s">
        <v>5353</v>
      </c>
      <c r="T2551" t="s">
        <v>1296</v>
      </c>
    </row>
    <row r="2552" spans="1:20">
      <c r="A2552" t="s">
        <v>5348</v>
      </c>
      <c r="B2552" t="s">
        <v>1291</v>
      </c>
      <c r="C2552" t="s">
        <v>74</v>
      </c>
      <c r="D2552" s="39" t="s">
        <v>1412</v>
      </c>
      <c r="E2552" s="11">
        <f t="shared" si="165"/>
        <v>5</v>
      </c>
      <c r="F2552" s="4">
        <f t="shared" si="166"/>
        <v>2019</v>
      </c>
      <c r="G2552" t="s">
        <v>25</v>
      </c>
      <c r="I2552" s="4" t="str">
        <f t="shared" si="168"/>
        <v/>
      </c>
      <c r="J2552" s="4">
        <v>30.9</v>
      </c>
      <c r="K2552" s="4" t="s">
        <v>1814</v>
      </c>
      <c r="L2552" s="4">
        <v>0</v>
      </c>
      <c r="M2552" s="4" t="s">
        <v>4088</v>
      </c>
      <c r="N2552" s="11" t="s">
        <v>5349</v>
      </c>
      <c r="R2552" t="s">
        <v>5117</v>
      </c>
      <c r="T2552" t="s">
        <v>1296</v>
      </c>
    </row>
    <row r="2553" spans="1:20">
      <c r="A2553" t="s">
        <v>5348</v>
      </c>
      <c r="B2553" t="s">
        <v>1291</v>
      </c>
      <c r="C2553" t="s">
        <v>74</v>
      </c>
      <c r="D2553" s="39" t="s">
        <v>1491</v>
      </c>
      <c r="E2553" s="11">
        <f t="shared" si="165"/>
        <v>4</v>
      </c>
      <c r="F2553" s="4">
        <f t="shared" si="166"/>
        <v>2024</v>
      </c>
      <c r="G2553" t="s">
        <v>25</v>
      </c>
      <c r="I2553" s="4" t="str">
        <f t="shared" si="168"/>
        <v/>
      </c>
      <c r="J2553" s="4">
        <v>36</v>
      </c>
      <c r="K2553" s="4" t="s">
        <v>212</v>
      </c>
      <c r="L2553" s="4">
        <v>0</v>
      </c>
      <c r="M2553" s="4" t="s">
        <v>5354</v>
      </c>
      <c r="N2553" s="11" t="s">
        <v>5349</v>
      </c>
      <c r="R2553" t="s">
        <v>2869</v>
      </c>
    </row>
    <row r="2554" spans="1:20">
      <c r="A2554" t="s">
        <v>5348</v>
      </c>
      <c r="B2554" s="4" t="s">
        <v>1291</v>
      </c>
      <c r="C2554" s="4" t="s">
        <v>74</v>
      </c>
      <c r="D2554" s="39" t="s">
        <v>1793</v>
      </c>
      <c r="E2554" s="11">
        <f t="shared" si="165"/>
        <v>4</v>
      </c>
      <c r="F2554" s="4">
        <f t="shared" si="166"/>
        <v>2026</v>
      </c>
      <c r="G2554" s="4" t="s">
        <v>25</v>
      </c>
      <c r="I2554" s="4" t="str">
        <f t="shared" si="168"/>
        <v/>
      </c>
      <c r="J2554" s="4">
        <v>38.1</v>
      </c>
      <c r="K2554" s="4">
        <v>44.1</v>
      </c>
      <c r="L2554" s="4">
        <v>0</v>
      </c>
      <c r="M2554" s="4">
        <v>2150</v>
      </c>
      <c r="N2554" s="11" t="s">
        <v>5349</v>
      </c>
      <c r="R2554" s="4" t="s">
        <v>1471</v>
      </c>
    </row>
    <row r="2555" spans="1:20">
      <c r="A2555" t="s">
        <v>5355</v>
      </c>
      <c r="B2555" t="s">
        <v>1291</v>
      </c>
      <c r="C2555" t="s">
        <v>20</v>
      </c>
      <c r="D2555" s="39" t="s">
        <v>2106</v>
      </c>
      <c r="E2555" s="11">
        <f t="shared" si="165"/>
        <v>3</v>
      </c>
      <c r="F2555" s="4">
        <f t="shared" si="166"/>
        <v>1990</v>
      </c>
      <c r="G2555" t="s">
        <v>25</v>
      </c>
      <c r="H2555" s="4" t="s">
        <v>149</v>
      </c>
      <c r="I2555" s="4" t="str">
        <f t="shared" si="168"/>
        <v>k</v>
      </c>
      <c r="J2555" s="4">
        <v>18.73</v>
      </c>
      <c r="K2555" s="4" t="s">
        <v>3376</v>
      </c>
      <c r="L2555" s="4">
        <v>0</v>
      </c>
      <c r="M2555" s="4" t="s">
        <v>5356</v>
      </c>
      <c r="N2555" s="11" t="s">
        <v>5357</v>
      </c>
      <c r="T2555" t="s">
        <v>1296</v>
      </c>
    </row>
    <row r="2556" spans="1:20">
      <c r="A2556" t="s">
        <v>5355</v>
      </c>
      <c r="B2556" t="s">
        <v>1291</v>
      </c>
      <c r="C2556" t="s">
        <v>74</v>
      </c>
      <c r="D2556" s="39" t="s">
        <v>2401</v>
      </c>
      <c r="E2556" s="11">
        <f t="shared" si="165"/>
        <v>3</v>
      </c>
      <c r="F2556" s="4">
        <f t="shared" si="166"/>
        <v>1992</v>
      </c>
      <c r="G2556" t="s">
        <v>25</v>
      </c>
      <c r="H2556" s="4" t="s">
        <v>1610</v>
      </c>
      <c r="I2556" s="4" t="str">
        <f t="shared" si="168"/>
        <v>k</v>
      </c>
      <c r="J2556" s="4">
        <v>22.54</v>
      </c>
      <c r="K2556" s="4" t="s">
        <v>3509</v>
      </c>
      <c r="L2556" s="4">
        <v>0</v>
      </c>
      <c r="M2556" s="4" t="s">
        <v>1752</v>
      </c>
      <c r="N2556" s="11" t="s">
        <v>5357</v>
      </c>
      <c r="T2556" t="s">
        <v>1296</v>
      </c>
    </row>
    <row r="2557" spans="1:20">
      <c r="A2557" t="s">
        <v>5355</v>
      </c>
      <c r="B2557" t="s">
        <v>1291</v>
      </c>
      <c r="C2557" t="s">
        <v>74</v>
      </c>
      <c r="D2557" s="39" t="s">
        <v>1620</v>
      </c>
      <c r="E2557" s="11">
        <f t="shared" si="165"/>
        <v>3</v>
      </c>
      <c r="F2557" s="4">
        <f t="shared" si="166"/>
        <v>1994</v>
      </c>
      <c r="G2557" t="s">
        <v>25</v>
      </c>
      <c r="H2557" s="4" t="s">
        <v>1635</v>
      </c>
      <c r="I2557" s="4" t="str">
        <f t="shared" si="168"/>
        <v>k</v>
      </c>
      <c r="J2557" s="4">
        <v>25.2</v>
      </c>
      <c r="K2557" s="4" t="s">
        <v>464</v>
      </c>
      <c r="L2557" s="4">
        <v>0</v>
      </c>
      <c r="M2557" s="4" t="s">
        <v>1671</v>
      </c>
      <c r="N2557" s="11" t="s">
        <v>5357</v>
      </c>
      <c r="T2557" t="s">
        <v>1296</v>
      </c>
    </row>
    <row r="2558" spans="1:20">
      <c r="A2558" t="s">
        <v>5355</v>
      </c>
      <c r="B2558" t="s">
        <v>1291</v>
      </c>
      <c r="C2558" t="s">
        <v>74</v>
      </c>
      <c r="D2558" s="39" t="s">
        <v>1316</v>
      </c>
      <c r="E2558" s="11">
        <f t="shared" si="165"/>
        <v>3</v>
      </c>
      <c r="F2558" s="4">
        <f t="shared" si="166"/>
        <v>1995</v>
      </c>
      <c r="G2558" t="s">
        <v>25</v>
      </c>
      <c r="H2558" s="4" t="s">
        <v>1622</v>
      </c>
      <c r="I2558" s="4" t="str">
        <f t="shared" si="168"/>
        <v>k</v>
      </c>
      <c r="J2558" s="4">
        <v>26.8</v>
      </c>
      <c r="K2558" s="4" t="s">
        <v>842</v>
      </c>
      <c r="L2558" s="4">
        <v>0</v>
      </c>
      <c r="M2558" s="4" t="s">
        <v>5358</v>
      </c>
      <c r="N2558" s="11" t="s">
        <v>5357</v>
      </c>
      <c r="R2558" t="s">
        <v>5359</v>
      </c>
      <c r="T2558" t="s">
        <v>1296</v>
      </c>
    </row>
    <row r="2559" spans="1:20">
      <c r="A2559" t="s">
        <v>5355</v>
      </c>
      <c r="B2559" t="s">
        <v>1291</v>
      </c>
      <c r="C2559" t="s">
        <v>74</v>
      </c>
      <c r="D2559" s="39" t="s">
        <v>1416</v>
      </c>
      <c r="E2559" s="11">
        <f t="shared" si="165"/>
        <v>3</v>
      </c>
      <c r="F2559" s="4">
        <f t="shared" si="166"/>
        <v>1996</v>
      </c>
      <c r="G2559" t="s">
        <v>25</v>
      </c>
      <c r="H2559" s="4" t="s">
        <v>1376</v>
      </c>
      <c r="I2559" s="4" t="str">
        <f t="shared" si="168"/>
        <v>k</v>
      </c>
      <c r="J2559" s="4">
        <v>29.2</v>
      </c>
      <c r="K2559" s="4" t="s">
        <v>182</v>
      </c>
      <c r="L2559" s="4">
        <v>0</v>
      </c>
      <c r="M2559" s="4" t="s">
        <v>4352</v>
      </c>
      <c r="N2559" s="11" t="s">
        <v>5357</v>
      </c>
      <c r="T2559" t="s">
        <v>1296</v>
      </c>
    </row>
    <row r="2560" spans="1:20">
      <c r="A2560" t="s">
        <v>5355</v>
      </c>
      <c r="B2560" t="s">
        <v>1291</v>
      </c>
      <c r="C2560" t="s">
        <v>74</v>
      </c>
      <c r="D2560" s="39" t="s">
        <v>1322</v>
      </c>
      <c r="E2560" s="11">
        <f t="shared" si="165"/>
        <v>3</v>
      </c>
      <c r="F2560" s="4">
        <f t="shared" si="166"/>
        <v>1998</v>
      </c>
      <c r="G2560" t="s">
        <v>25</v>
      </c>
      <c r="H2560" s="4" t="s">
        <v>137</v>
      </c>
      <c r="I2560" s="4" t="str">
        <f t="shared" si="168"/>
        <v>k</v>
      </c>
      <c r="J2560" s="4">
        <v>31.2</v>
      </c>
      <c r="K2560" s="4" t="s">
        <v>426</v>
      </c>
      <c r="L2560" s="4">
        <v>0</v>
      </c>
      <c r="M2560" s="4" t="s">
        <v>2723</v>
      </c>
      <c r="N2560" s="11" t="s">
        <v>5357</v>
      </c>
      <c r="R2560" t="s">
        <v>439</v>
      </c>
      <c r="T2560" t="s">
        <v>1296</v>
      </c>
    </row>
    <row r="2561" spans="1:20">
      <c r="A2561" t="s">
        <v>5355</v>
      </c>
      <c r="B2561" t="s">
        <v>1291</v>
      </c>
      <c r="C2561" t="s">
        <v>74</v>
      </c>
      <c r="D2561" s="39" t="s">
        <v>1647</v>
      </c>
      <c r="E2561" s="11">
        <f t="shared" si="165"/>
        <v>3</v>
      </c>
      <c r="F2561" s="4">
        <f t="shared" si="166"/>
        <v>2000</v>
      </c>
      <c r="G2561" t="s">
        <v>25</v>
      </c>
      <c r="H2561" s="4" t="s">
        <v>597</v>
      </c>
      <c r="I2561" s="4" t="str">
        <f t="shared" si="168"/>
        <v>k</v>
      </c>
      <c r="J2561" s="4">
        <v>34</v>
      </c>
      <c r="K2561" s="4" t="s">
        <v>575</v>
      </c>
      <c r="L2561" s="4">
        <v>0</v>
      </c>
      <c r="M2561" s="4" t="s">
        <v>3514</v>
      </c>
      <c r="N2561" s="11" t="s">
        <v>5357</v>
      </c>
      <c r="R2561" t="s">
        <v>439</v>
      </c>
      <c r="T2561" t="s">
        <v>1296</v>
      </c>
    </row>
    <row r="2562" spans="1:20">
      <c r="A2562" t="s">
        <v>5355</v>
      </c>
      <c r="B2562" t="s">
        <v>1291</v>
      </c>
      <c r="C2562" t="s">
        <v>74</v>
      </c>
      <c r="D2562" s="39" t="s">
        <v>1418</v>
      </c>
      <c r="E2562" s="11">
        <f t="shared" si="165"/>
        <v>5</v>
      </c>
      <c r="F2562" s="4">
        <f t="shared" si="166"/>
        <v>2001</v>
      </c>
      <c r="G2562" t="s">
        <v>25</v>
      </c>
      <c r="H2562" s="4">
        <v>16.7</v>
      </c>
      <c r="I2562" s="4" t="str">
        <f t="shared" si="168"/>
        <v>k</v>
      </c>
      <c r="L2562" s="4">
        <v>0</v>
      </c>
      <c r="N2562" s="11" t="s">
        <v>5357</v>
      </c>
      <c r="R2562" t="s">
        <v>5360</v>
      </c>
      <c r="T2562" t="s">
        <v>1296</v>
      </c>
    </row>
    <row r="2563" spans="1:20">
      <c r="A2563" t="s">
        <v>5361</v>
      </c>
      <c r="B2563" t="s">
        <v>1291</v>
      </c>
      <c r="C2563" t="s">
        <v>20</v>
      </c>
      <c r="D2563" s="39" t="s">
        <v>24</v>
      </c>
      <c r="E2563" s="11">
        <f t="shared" si="165"/>
        <v>5</v>
      </c>
      <c r="F2563" s="4">
        <f t="shared" si="166"/>
        <v>2001</v>
      </c>
      <c r="G2563" t="s">
        <v>21</v>
      </c>
      <c r="H2563" s="4" t="s">
        <v>57</v>
      </c>
      <c r="I2563" s="4" t="str">
        <f t="shared" si="168"/>
        <v>k</v>
      </c>
      <c r="J2563" s="4">
        <v>23.1</v>
      </c>
      <c r="K2563" s="4" t="s">
        <v>2179</v>
      </c>
      <c r="L2563" s="4">
        <v>0</v>
      </c>
      <c r="M2563" s="4" t="s">
        <v>2041</v>
      </c>
      <c r="R2563" t="s">
        <v>5362</v>
      </c>
      <c r="T2563" t="s">
        <v>1296</v>
      </c>
    </row>
    <row r="2564" spans="1:20">
      <c r="A2564" t="s">
        <v>5363</v>
      </c>
      <c r="B2564" t="s">
        <v>1291</v>
      </c>
      <c r="C2564" t="s">
        <v>20</v>
      </c>
      <c r="D2564" s="39" t="s">
        <v>2262</v>
      </c>
      <c r="E2564" s="11">
        <f t="shared" si="165"/>
        <v>6</v>
      </c>
      <c r="F2564" s="4">
        <f t="shared" si="166"/>
        <v>2002</v>
      </c>
      <c r="G2564" t="s">
        <v>25</v>
      </c>
      <c r="H2564" s="4">
        <v>6.8</v>
      </c>
      <c r="I2564" s="4" t="str">
        <f t="shared" si="168"/>
        <v>k</v>
      </c>
      <c r="J2564" s="4">
        <v>22</v>
      </c>
      <c r="K2564" s="4" t="s">
        <v>723</v>
      </c>
      <c r="L2564" s="4">
        <v>0</v>
      </c>
      <c r="M2564" s="4" t="s">
        <v>1473</v>
      </c>
      <c r="N2564" s="11" t="s">
        <v>5364</v>
      </c>
      <c r="R2564" t="s">
        <v>5365</v>
      </c>
      <c r="T2564" t="s">
        <v>1296</v>
      </c>
    </row>
    <row r="2565" spans="1:20">
      <c r="A2565" t="s">
        <v>5363</v>
      </c>
      <c r="B2565" t="s">
        <v>1291</v>
      </c>
      <c r="C2565" t="s">
        <v>74</v>
      </c>
      <c r="D2565" s="39" t="s">
        <v>1424</v>
      </c>
      <c r="E2565" s="11">
        <f t="shared" si="165"/>
        <v>5</v>
      </c>
      <c r="F2565" s="4">
        <f t="shared" si="166"/>
        <v>2004</v>
      </c>
      <c r="G2565" t="s">
        <v>25</v>
      </c>
      <c r="H2565" s="4">
        <v>8.6999999999999993</v>
      </c>
      <c r="I2565" s="4" t="str">
        <f t="shared" si="168"/>
        <v>k</v>
      </c>
      <c r="J2565" s="4">
        <v>22.8</v>
      </c>
      <c r="K2565" s="4" t="s">
        <v>723</v>
      </c>
      <c r="L2565" s="4">
        <v>0</v>
      </c>
      <c r="M2565" s="4" t="s">
        <v>1876</v>
      </c>
      <c r="N2565" s="11" t="s">
        <v>5364</v>
      </c>
      <c r="R2565" t="s">
        <v>4893</v>
      </c>
      <c r="T2565" t="s">
        <v>1296</v>
      </c>
    </row>
    <row r="2566" spans="1:20">
      <c r="A2566" t="s">
        <v>5363</v>
      </c>
      <c r="B2566" t="s">
        <v>1291</v>
      </c>
      <c r="C2566" t="s">
        <v>74</v>
      </c>
      <c r="D2566" s="39" t="s">
        <v>2194</v>
      </c>
      <c r="E2566" s="11">
        <f t="shared" si="165"/>
        <v>5</v>
      </c>
      <c r="F2566" s="4">
        <f t="shared" si="166"/>
        <v>2005</v>
      </c>
      <c r="G2566" t="s">
        <v>25</v>
      </c>
      <c r="H2566" s="4">
        <v>9.6999999999999993</v>
      </c>
      <c r="I2566" s="4" t="str">
        <f t="shared" si="168"/>
        <v>k</v>
      </c>
      <c r="J2566" s="4">
        <v>23</v>
      </c>
      <c r="K2566" s="4" t="s">
        <v>1220</v>
      </c>
      <c r="L2566" s="4">
        <v>0</v>
      </c>
      <c r="M2566" s="4" t="s">
        <v>4432</v>
      </c>
      <c r="N2566" s="11" t="s">
        <v>5364</v>
      </c>
      <c r="R2566" t="s">
        <v>5366</v>
      </c>
      <c r="T2566" t="s">
        <v>1296</v>
      </c>
    </row>
    <row r="2567" spans="1:20">
      <c r="A2567" t="s">
        <v>5363</v>
      </c>
      <c r="B2567" t="s">
        <v>1291</v>
      </c>
      <c r="C2567" t="s">
        <v>74</v>
      </c>
      <c r="D2567" s="39" t="s">
        <v>1342</v>
      </c>
      <c r="E2567" s="11">
        <f t="shared" si="165"/>
        <v>5</v>
      </c>
      <c r="F2567" s="4">
        <f t="shared" si="166"/>
        <v>2013</v>
      </c>
      <c r="G2567" t="s">
        <v>25</v>
      </c>
      <c r="H2567" s="4">
        <v>17.7</v>
      </c>
      <c r="I2567" s="4" t="str">
        <f t="shared" si="168"/>
        <v>k</v>
      </c>
      <c r="J2567" s="4">
        <v>29.6</v>
      </c>
      <c r="K2567" s="4" t="s">
        <v>40</v>
      </c>
      <c r="L2567" s="4">
        <v>0</v>
      </c>
      <c r="M2567" s="4" t="s">
        <v>1526</v>
      </c>
      <c r="N2567" s="11" t="s">
        <v>5364</v>
      </c>
      <c r="R2567" t="s">
        <v>5367</v>
      </c>
      <c r="T2567" t="s">
        <v>1296</v>
      </c>
    </row>
    <row r="2568" spans="1:20">
      <c r="A2568" t="s">
        <v>5363</v>
      </c>
      <c r="B2568" t="s">
        <v>1291</v>
      </c>
      <c r="C2568" t="s">
        <v>74</v>
      </c>
      <c r="D2568" s="39" t="s">
        <v>1356</v>
      </c>
      <c r="E2568" s="11">
        <f t="shared" si="165"/>
        <v>5</v>
      </c>
      <c r="F2568" s="4">
        <f t="shared" si="166"/>
        <v>2015</v>
      </c>
      <c r="G2568" t="s">
        <v>25</v>
      </c>
      <c r="H2568" s="4">
        <v>19.7</v>
      </c>
      <c r="I2568" s="4" t="str">
        <f t="shared" si="168"/>
        <v>k</v>
      </c>
      <c r="J2568" s="4">
        <v>31.3</v>
      </c>
      <c r="K2568" s="4" t="s">
        <v>704</v>
      </c>
      <c r="L2568" s="4">
        <v>0</v>
      </c>
      <c r="M2568" s="4" t="s">
        <v>3150</v>
      </c>
      <c r="N2568" s="11" t="s">
        <v>5364</v>
      </c>
      <c r="R2568" t="s">
        <v>5368</v>
      </c>
      <c r="T2568" t="s">
        <v>1296</v>
      </c>
    </row>
    <row r="2569" spans="1:20">
      <c r="A2569" t="s">
        <v>5363</v>
      </c>
      <c r="B2569" t="s">
        <v>1291</v>
      </c>
      <c r="C2569" t="s">
        <v>74</v>
      </c>
      <c r="D2569" s="39" t="s">
        <v>1568</v>
      </c>
      <c r="E2569" s="11">
        <f t="shared" si="165"/>
        <v>5</v>
      </c>
      <c r="F2569" s="4">
        <f t="shared" si="166"/>
        <v>2016</v>
      </c>
      <c r="G2569" t="s">
        <v>25</v>
      </c>
      <c r="H2569" s="4">
        <v>20.7</v>
      </c>
      <c r="I2569" s="4" t="str">
        <f t="shared" si="168"/>
        <v>k</v>
      </c>
      <c r="J2569" s="4">
        <v>32.299999999999997</v>
      </c>
      <c r="K2569" s="4" t="s">
        <v>193</v>
      </c>
      <c r="L2569" s="4">
        <v>0</v>
      </c>
      <c r="M2569" s="4" t="s">
        <v>5369</v>
      </c>
      <c r="N2569" s="11" t="s">
        <v>5364</v>
      </c>
      <c r="Q2569">
        <v>5</v>
      </c>
      <c r="R2569" t="s">
        <v>5370</v>
      </c>
      <c r="T2569" t="s">
        <v>1296</v>
      </c>
    </row>
    <row r="2570" spans="1:20">
      <c r="A2570" t="s">
        <v>5371</v>
      </c>
      <c r="B2570" t="s">
        <v>1291</v>
      </c>
      <c r="C2570" t="s">
        <v>20</v>
      </c>
      <c r="D2570" s="39" t="s">
        <v>1455</v>
      </c>
      <c r="E2570" s="11">
        <f t="shared" si="165"/>
        <v>5</v>
      </c>
      <c r="F2570" s="4">
        <f t="shared" si="166"/>
        <v>2017</v>
      </c>
      <c r="G2570" t="s">
        <v>25</v>
      </c>
      <c r="H2570" s="4" t="s">
        <v>654</v>
      </c>
      <c r="I2570" s="4" t="str">
        <f t="shared" si="168"/>
        <v>k</v>
      </c>
      <c r="J2570" s="4">
        <v>18.7</v>
      </c>
      <c r="K2570" s="4" t="s">
        <v>527</v>
      </c>
      <c r="L2570" s="4">
        <v>0</v>
      </c>
      <c r="M2570" s="4" t="s">
        <v>1546</v>
      </c>
      <c r="N2570" s="11" t="s">
        <v>5372</v>
      </c>
      <c r="R2570" t="s">
        <v>5373</v>
      </c>
      <c r="T2570" t="s">
        <v>1296</v>
      </c>
    </row>
    <row r="2571" spans="1:20">
      <c r="A2571" t="s">
        <v>5371</v>
      </c>
      <c r="B2571" t="s">
        <v>1291</v>
      </c>
      <c r="C2571" t="s">
        <v>74</v>
      </c>
      <c r="D2571" s="39" t="s">
        <v>1412</v>
      </c>
      <c r="E2571" s="11">
        <f t="shared" si="165"/>
        <v>5</v>
      </c>
      <c r="F2571" s="4">
        <f t="shared" si="166"/>
        <v>2019</v>
      </c>
      <c r="G2571" t="s">
        <v>25</v>
      </c>
      <c r="H2571" s="4" t="s">
        <v>682</v>
      </c>
      <c r="I2571" s="4" t="str">
        <f t="shared" si="168"/>
        <v>k</v>
      </c>
      <c r="J2571" s="4">
        <v>22.2</v>
      </c>
      <c r="K2571" s="4" t="s">
        <v>836</v>
      </c>
      <c r="L2571" s="4">
        <v>0</v>
      </c>
      <c r="M2571" s="4" t="s">
        <v>5374</v>
      </c>
      <c r="N2571" s="11" t="s">
        <v>5372</v>
      </c>
      <c r="R2571" t="s">
        <v>5375</v>
      </c>
      <c r="T2571" t="s">
        <v>1296</v>
      </c>
    </row>
    <row r="2572" spans="1:20">
      <c r="A2572" t="s">
        <v>5371</v>
      </c>
      <c r="B2572" t="s">
        <v>1291</v>
      </c>
      <c r="C2572" t="s">
        <v>74</v>
      </c>
      <c r="D2572" s="39" t="s">
        <v>1491</v>
      </c>
      <c r="E2572" s="11">
        <f t="shared" si="165"/>
        <v>4</v>
      </c>
      <c r="F2572" s="4">
        <f t="shared" si="166"/>
        <v>2024</v>
      </c>
      <c r="G2572" t="s">
        <v>25</v>
      </c>
      <c r="H2572" s="4" t="s">
        <v>717</v>
      </c>
      <c r="I2572" s="4" t="str">
        <f t="shared" si="168"/>
        <v>k</v>
      </c>
      <c r="J2572" s="4">
        <v>27</v>
      </c>
      <c r="K2572" s="4" t="s">
        <v>203</v>
      </c>
      <c r="L2572" s="4">
        <v>0</v>
      </c>
      <c r="M2572" s="4" t="s">
        <v>5376</v>
      </c>
      <c r="N2572" s="11" t="s">
        <v>5372</v>
      </c>
      <c r="R2572" t="s">
        <v>2464</v>
      </c>
    </row>
    <row r="2573" spans="1:20">
      <c r="A2573" s="16" t="s">
        <v>5371</v>
      </c>
      <c r="B2573" s="16" t="s">
        <v>1291</v>
      </c>
      <c r="C2573" s="16" t="s">
        <v>74</v>
      </c>
      <c r="D2573" s="39" t="s">
        <v>1480</v>
      </c>
      <c r="E2573" s="11">
        <f t="shared" si="165"/>
        <v>4</v>
      </c>
      <c r="F2573" s="4">
        <f t="shared" si="166"/>
        <v>2026</v>
      </c>
      <c r="G2573" s="16" t="s">
        <v>25</v>
      </c>
      <c r="H2573" s="23">
        <v>14.6</v>
      </c>
      <c r="I2573" s="4" t="str">
        <f t="shared" si="168"/>
        <v>k</v>
      </c>
      <c r="J2573" s="23">
        <v>29.3</v>
      </c>
      <c r="K2573" s="23">
        <v>38.6</v>
      </c>
      <c r="L2573" s="4">
        <v>0</v>
      </c>
      <c r="M2573" s="23">
        <v>978</v>
      </c>
      <c r="N2573" s="27" t="s">
        <v>5372</v>
      </c>
      <c r="O2573" s="17"/>
      <c r="P2573" s="17"/>
      <c r="Q2573" s="16" t="s">
        <v>5377</v>
      </c>
      <c r="R2573" s="16" t="s">
        <v>2243</v>
      </c>
      <c r="S2573" s="17"/>
      <c r="T2573" s="16" t="s">
        <v>5377</v>
      </c>
    </row>
    <row r="2574" spans="1:20">
      <c r="A2574" t="s">
        <v>5378</v>
      </c>
      <c r="B2574" t="s">
        <v>1291</v>
      </c>
      <c r="C2574" t="s">
        <v>20</v>
      </c>
      <c r="D2574" s="39" t="s">
        <v>2106</v>
      </c>
      <c r="E2574" s="11">
        <f t="shared" si="165"/>
        <v>3</v>
      </c>
      <c r="F2574" s="4">
        <f t="shared" si="166"/>
        <v>1990</v>
      </c>
      <c r="G2574" t="s">
        <v>25</v>
      </c>
      <c r="H2574" s="4">
        <v>10.5</v>
      </c>
      <c r="I2574" s="4" t="s">
        <v>35</v>
      </c>
      <c r="J2574" s="4">
        <v>27.31</v>
      </c>
      <c r="K2574" s="4" t="s">
        <v>3050</v>
      </c>
      <c r="L2574" s="4">
        <v>0</v>
      </c>
      <c r="M2574" s="4" t="s">
        <v>2150</v>
      </c>
      <c r="R2574" t="s">
        <v>2317</v>
      </c>
      <c r="T2574" t="s">
        <v>1296</v>
      </c>
    </row>
    <row r="2575" spans="1:20">
      <c r="A2575" t="s">
        <v>5378</v>
      </c>
      <c r="B2575" t="s">
        <v>1291</v>
      </c>
      <c r="C2575" t="s">
        <v>74</v>
      </c>
      <c r="D2575" s="39" t="s">
        <v>1524</v>
      </c>
      <c r="E2575" s="11">
        <f t="shared" si="165"/>
        <v>3</v>
      </c>
      <c r="F2575" s="4">
        <f t="shared" si="166"/>
        <v>1995</v>
      </c>
      <c r="G2575" t="s">
        <v>25</v>
      </c>
      <c r="H2575" s="4">
        <v>15.5</v>
      </c>
      <c r="I2575" s="4" t="s">
        <v>35</v>
      </c>
      <c r="J2575" s="4">
        <v>30.5</v>
      </c>
      <c r="K2575" s="4" t="s">
        <v>1814</v>
      </c>
      <c r="L2575" s="4">
        <v>0</v>
      </c>
      <c r="M2575" s="4" t="s">
        <v>1709</v>
      </c>
      <c r="R2575" t="s">
        <v>422</v>
      </c>
      <c r="T2575" t="s">
        <v>1296</v>
      </c>
    </row>
    <row r="2576" spans="1:20">
      <c r="A2576" t="s">
        <v>5379</v>
      </c>
      <c r="B2576" t="s">
        <v>1291</v>
      </c>
      <c r="C2576" t="s">
        <v>20</v>
      </c>
      <c r="D2576" s="39" t="s">
        <v>24</v>
      </c>
      <c r="E2576" s="11">
        <f t="shared" si="165"/>
        <v>5</v>
      </c>
      <c r="F2576" s="4">
        <f t="shared" si="166"/>
        <v>2001</v>
      </c>
      <c r="G2576" t="s">
        <v>21</v>
      </c>
      <c r="H2576" s="4">
        <v>10.7</v>
      </c>
      <c r="I2576" s="4" t="str">
        <f t="shared" ref="I2576:I2584" si="169">IF(ISBLANK(H2576), "", "k")</f>
        <v>k</v>
      </c>
      <c r="J2576" s="4">
        <v>25.8</v>
      </c>
      <c r="K2576" s="4" t="s">
        <v>350</v>
      </c>
      <c r="L2576" s="4">
        <v>0</v>
      </c>
      <c r="M2576" s="4" t="s">
        <v>1436</v>
      </c>
      <c r="R2576" t="s">
        <v>5380</v>
      </c>
      <c r="T2576" t="s">
        <v>1296</v>
      </c>
    </row>
    <row r="2577" spans="1:20">
      <c r="A2577" t="s">
        <v>5381</v>
      </c>
      <c r="B2577" t="s">
        <v>1291</v>
      </c>
      <c r="C2577" t="s">
        <v>20</v>
      </c>
      <c r="D2577" s="39" t="s">
        <v>1749</v>
      </c>
      <c r="E2577" s="11">
        <f t="shared" si="165"/>
        <v>5</v>
      </c>
      <c r="F2577" s="4">
        <f t="shared" si="166"/>
        <v>2002</v>
      </c>
      <c r="G2577" t="s">
        <v>25</v>
      </c>
      <c r="H2577" s="4" t="s">
        <v>189</v>
      </c>
      <c r="I2577" s="4" t="str">
        <f t="shared" si="169"/>
        <v>k</v>
      </c>
      <c r="J2577" s="4">
        <v>21.5</v>
      </c>
      <c r="K2577" s="4" t="s">
        <v>186</v>
      </c>
      <c r="L2577" s="4">
        <v>0</v>
      </c>
      <c r="M2577" s="4" t="s">
        <v>5382</v>
      </c>
      <c r="N2577" s="11" t="s">
        <v>5383</v>
      </c>
      <c r="R2577" t="s">
        <v>5384</v>
      </c>
      <c r="T2577" t="s">
        <v>1296</v>
      </c>
    </row>
    <row r="2578" spans="1:20">
      <c r="A2578" t="s">
        <v>5381</v>
      </c>
      <c r="B2578" t="s">
        <v>1291</v>
      </c>
      <c r="C2578" t="s">
        <v>74</v>
      </c>
      <c r="D2578" s="39" t="s">
        <v>1424</v>
      </c>
      <c r="E2578" s="11">
        <f t="shared" si="165"/>
        <v>5</v>
      </c>
      <c r="F2578" s="4">
        <f t="shared" si="166"/>
        <v>2004</v>
      </c>
      <c r="G2578" t="s">
        <v>25</v>
      </c>
      <c r="H2578" s="4" t="s">
        <v>57</v>
      </c>
      <c r="I2578" s="4" t="str">
        <f t="shared" si="169"/>
        <v>k</v>
      </c>
      <c r="J2578" s="4">
        <v>24</v>
      </c>
      <c r="K2578" s="4" t="s">
        <v>591</v>
      </c>
      <c r="L2578" s="4">
        <v>0</v>
      </c>
      <c r="M2578" s="4" t="s">
        <v>3164</v>
      </c>
      <c r="N2578" s="11" t="s">
        <v>5383</v>
      </c>
      <c r="R2578" t="s">
        <v>5385</v>
      </c>
      <c r="T2578" t="s">
        <v>1296</v>
      </c>
    </row>
    <row r="2579" spans="1:20">
      <c r="A2579" t="s">
        <v>5381</v>
      </c>
      <c r="B2579" t="s">
        <v>1291</v>
      </c>
      <c r="C2579" t="s">
        <v>74</v>
      </c>
      <c r="D2579" s="39" t="s">
        <v>1310</v>
      </c>
      <c r="E2579" s="11">
        <f t="shared" ref="E2579:E2642" si="170">MONTH(D2579)</f>
        <v>5</v>
      </c>
      <c r="F2579" s="4">
        <f t="shared" ref="F2579:F2642" si="171">YEAR(D2579)</f>
        <v>2005</v>
      </c>
      <c r="G2579" t="s">
        <v>25</v>
      </c>
      <c r="H2579" s="4" t="s">
        <v>477</v>
      </c>
      <c r="I2579" s="4" t="str">
        <f t="shared" si="169"/>
        <v>k</v>
      </c>
      <c r="J2579" s="4">
        <v>24.5</v>
      </c>
      <c r="K2579" s="4" t="s">
        <v>1160</v>
      </c>
      <c r="L2579" s="4">
        <v>0</v>
      </c>
      <c r="M2579" s="4" t="s">
        <v>1381</v>
      </c>
      <c r="N2579" s="11" t="s">
        <v>5383</v>
      </c>
      <c r="R2579" t="s">
        <v>5386</v>
      </c>
      <c r="T2579" t="s">
        <v>1296</v>
      </c>
    </row>
    <row r="2580" spans="1:20">
      <c r="A2580" t="s">
        <v>5381</v>
      </c>
      <c r="B2580" t="s">
        <v>1291</v>
      </c>
      <c r="C2580" t="s">
        <v>74</v>
      </c>
      <c r="D2580" s="39" t="s">
        <v>3093</v>
      </c>
      <c r="E2580" s="11">
        <f t="shared" si="170"/>
        <v>3</v>
      </c>
      <c r="F2580" s="4">
        <f t="shared" si="171"/>
        <v>2006</v>
      </c>
      <c r="G2580" t="s">
        <v>25</v>
      </c>
      <c r="H2580" s="4" t="s">
        <v>1622</v>
      </c>
      <c r="I2580" s="4" t="str">
        <f t="shared" si="169"/>
        <v>k</v>
      </c>
      <c r="L2580" s="4">
        <v>0</v>
      </c>
      <c r="N2580" s="11" t="s">
        <v>5383</v>
      </c>
      <c r="R2580" t="s">
        <v>5387</v>
      </c>
      <c r="T2580" t="s">
        <v>1296</v>
      </c>
    </row>
    <row r="2581" spans="1:20">
      <c r="A2581" t="s">
        <v>5381</v>
      </c>
      <c r="B2581" t="s">
        <v>1291</v>
      </c>
      <c r="C2581" t="s">
        <v>74</v>
      </c>
      <c r="D2581" s="39" t="s">
        <v>1385</v>
      </c>
      <c r="E2581" s="11">
        <f t="shared" si="170"/>
        <v>5</v>
      </c>
      <c r="F2581" s="4">
        <f t="shared" si="171"/>
        <v>2008</v>
      </c>
      <c r="G2581" t="s">
        <v>25</v>
      </c>
      <c r="H2581" s="4" t="s">
        <v>717</v>
      </c>
      <c r="I2581" s="4" t="str">
        <f t="shared" si="169"/>
        <v>k</v>
      </c>
      <c r="J2581" s="4">
        <v>32.5</v>
      </c>
      <c r="K2581" s="4" t="s">
        <v>801</v>
      </c>
      <c r="L2581" s="4">
        <v>0</v>
      </c>
      <c r="M2581" s="4" t="s">
        <v>5388</v>
      </c>
      <c r="N2581" s="11" t="s">
        <v>5383</v>
      </c>
      <c r="R2581" t="s">
        <v>1662</v>
      </c>
      <c r="T2581" t="s">
        <v>1296</v>
      </c>
    </row>
    <row r="2582" spans="1:20">
      <c r="A2582" t="s">
        <v>5381</v>
      </c>
      <c r="B2582" t="s">
        <v>1291</v>
      </c>
      <c r="C2582" t="s">
        <v>74</v>
      </c>
      <c r="D2582" s="39" t="s">
        <v>1392</v>
      </c>
      <c r="E2582" s="11">
        <f t="shared" si="170"/>
        <v>5</v>
      </c>
      <c r="F2582" s="4">
        <f t="shared" si="171"/>
        <v>2010</v>
      </c>
      <c r="G2582" t="s">
        <v>25</v>
      </c>
      <c r="H2582" s="4" t="s">
        <v>609</v>
      </c>
      <c r="I2582" s="4" t="str">
        <f t="shared" si="169"/>
        <v>k</v>
      </c>
      <c r="J2582" s="4">
        <v>34.6</v>
      </c>
      <c r="K2582" s="4" t="s">
        <v>638</v>
      </c>
      <c r="L2582" s="4">
        <v>0</v>
      </c>
      <c r="M2582" s="4" t="s">
        <v>5389</v>
      </c>
      <c r="N2582" s="11" t="s">
        <v>5383</v>
      </c>
      <c r="R2582" t="s">
        <v>5390</v>
      </c>
      <c r="T2582" t="s">
        <v>1296</v>
      </c>
    </row>
    <row r="2583" spans="1:20">
      <c r="A2583" t="s">
        <v>5381</v>
      </c>
      <c r="B2583" t="s">
        <v>1291</v>
      </c>
      <c r="C2583" t="s">
        <v>74</v>
      </c>
      <c r="D2583" s="39" t="s">
        <v>1561</v>
      </c>
      <c r="E2583" s="11">
        <f t="shared" si="170"/>
        <v>5</v>
      </c>
      <c r="F2583" s="4">
        <f t="shared" si="171"/>
        <v>2011</v>
      </c>
      <c r="G2583" t="s">
        <v>25</v>
      </c>
      <c r="H2583" s="4" t="s">
        <v>977</v>
      </c>
      <c r="I2583" s="4" t="str">
        <f t="shared" si="169"/>
        <v>k</v>
      </c>
      <c r="J2583" s="4">
        <v>35.5</v>
      </c>
      <c r="K2583" s="4" t="s">
        <v>823</v>
      </c>
      <c r="L2583" s="4">
        <v>0</v>
      </c>
      <c r="M2583" s="4" t="s">
        <v>1413</v>
      </c>
      <c r="N2583" s="11" t="s">
        <v>5383</v>
      </c>
      <c r="R2583" t="s">
        <v>5391</v>
      </c>
      <c r="T2583" t="s">
        <v>1296</v>
      </c>
    </row>
    <row r="2584" spans="1:20">
      <c r="A2584" t="s">
        <v>5381</v>
      </c>
      <c r="B2584" t="s">
        <v>1291</v>
      </c>
      <c r="C2584" t="s">
        <v>74</v>
      </c>
      <c r="D2584" s="39" t="s">
        <v>1531</v>
      </c>
      <c r="E2584" s="11">
        <f t="shared" si="170"/>
        <v>5</v>
      </c>
      <c r="F2584" s="4">
        <f t="shared" si="171"/>
        <v>2013</v>
      </c>
      <c r="G2584" t="s">
        <v>25</v>
      </c>
      <c r="H2584" s="4" t="s">
        <v>1038</v>
      </c>
      <c r="I2584" s="4" t="str">
        <f t="shared" si="169"/>
        <v>k</v>
      </c>
      <c r="J2584" s="4">
        <v>37.1</v>
      </c>
      <c r="K2584" s="4" t="s">
        <v>840</v>
      </c>
      <c r="L2584" s="4">
        <v>0</v>
      </c>
      <c r="M2584" s="4" t="s">
        <v>2959</v>
      </c>
      <c r="N2584" s="11" t="s">
        <v>5383</v>
      </c>
      <c r="R2584" t="s">
        <v>5392</v>
      </c>
      <c r="T2584" t="s">
        <v>1296</v>
      </c>
    </row>
    <row r="2585" spans="1:20">
      <c r="A2585" t="s">
        <v>5393</v>
      </c>
      <c r="B2585" t="s">
        <v>1291</v>
      </c>
      <c r="C2585" t="s">
        <v>20</v>
      </c>
      <c r="D2585" s="39" t="s">
        <v>1455</v>
      </c>
      <c r="E2585" s="11">
        <f t="shared" si="170"/>
        <v>5</v>
      </c>
      <c r="F2585" s="4">
        <f t="shared" si="171"/>
        <v>2017</v>
      </c>
      <c r="G2585" t="s">
        <v>21</v>
      </c>
      <c r="H2585" s="4">
        <v>4.7</v>
      </c>
      <c r="I2585" s="4" t="s">
        <v>35</v>
      </c>
      <c r="J2585" s="4">
        <v>17.7</v>
      </c>
      <c r="K2585" s="4" t="s">
        <v>285</v>
      </c>
      <c r="L2585" s="4">
        <v>0</v>
      </c>
      <c r="M2585" s="4" t="s">
        <v>3720</v>
      </c>
      <c r="N2585" s="11" t="s">
        <v>5394</v>
      </c>
      <c r="R2585" t="s">
        <v>5395</v>
      </c>
      <c r="T2585" t="s">
        <v>1296</v>
      </c>
    </row>
    <row r="2586" spans="1:20">
      <c r="A2586" t="s">
        <v>5393</v>
      </c>
      <c r="B2586" t="s">
        <v>1291</v>
      </c>
      <c r="C2586" t="s">
        <v>74</v>
      </c>
      <c r="D2586" s="39" t="s">
        <v>2440</v>
      </c>
      <c r="E2586" s="11">
        <f t="shared" si="170"/>
        <v>9</v>
      </c>
      <c r="F2586" s="4">
        <f t="shared" si="171"/>
        <v>2018</v>
      </c>
      <c r="G2586" t="s">
        <v>21</v>
      </c>
      <c r="H2586" s="4">
        <v>5.9</v>
      </c>
      <c r="I2586" s="4" t="s">
        <v>35</v>
      </c>
      <c r="J2586" s="4">
        <v>20.2</v>
      </c>
      <c r="K2586" s="4" t="s">
        <v>1215</v>
      </c>
      <c r="L2586" s="4">
        <v>0</v>
      </c>
      <c r="M2586" s="4" t="s">
        <v>2156</v>
      </c>
      <c r="N2586" s="11" t="s">
        <v>5394</v>
      </c>
      <c r="R2586" t="s">
        <v>5396</v>
      </c>
      <c r="T2586" t="s">
        <v>1296</v>
      </c>
    </row>
    <row r="2587" spans="1:20">
      <c r="A2587" t="s">
        <v>5393</v>
      </c>
      <c r="B2587" t="s">
        <v>1291</v>
      </c>
      <c r="C2587" t="s">
        <v>74</v>
      </c>
      <c r="D2587" s="39" t="s">
        <v>1878</v>
      </c>
      <c r="E2587" s="11">
        <f t="shared" si="170"/>
        <v>5</v>
      </c>
      <c r="F2587" s="4">
        <f t="shared" si="171"/>
        <v>2019</v>
      </c>
      <c r="G2587" t="s">
        <v>21</v>
      </c>
      <c r="H2587" s="4">
        <v>6.7</v>
      </c>
      <c r="I2587" s="4" t="s">
        <v>35</v>
      </c>
      <c r="J2587" s="4">
        <v>21.8</v>
      </c>
      <c r="K2587" s="4" t="s">
        <v>1181</v>
      </c>
      <c r="L2587" s="4">
        <v>0</v>
      </c>
      <c r="M2587" s="4" t="s">
        <v>1747</v>
      </c>
      <c r="N2587" s="11" t="s">
        <v>5394</v>
      </c>
      <c r="Q2587" t="s">
        <v>5397</v>
      </c>
      <c r="R2587" t="s">
        <v>5398</v>
      </c>
      <c r="T2587" t="s">
        <v>1296</v>
      </c>
    </row>
    <row r="2588" spans="1:20">
      <c r="A2588" t="s">
        <v>5393</v>
      </c>
      <c r="B2588" t="s">
        <v>1291</v>
      </c>
      <c r="C2588" t="s">
        <v>74</v>
      </c>
      <c r="D2588" s="39" t="s">
        <v>1992</v>
      </c>
      <c r="E2588" s="11">
        <f t="shared" si="170"/>
        <v>5</v>
      </c>
      <c r="F2588" s="4">
        <f t="shared" si="171"/>
        <v>2021</v>
      </c>
      <c r="G2588" t="s">
        <v>21</v>
      </c>
      <c r="H2588" s="4">
        <v>8.6999999999999993</v>
      </c>
      <c r="I2588" s="4" t="s">
        <v>35</v>
      </c>
      <c r="J2588" s="4">
        <v>24.1</v>
      </c>
      <c r="K2588" s="4" t="s">
        <v>199</v>
      </c>
      <c r="L2588" s="4">
        <v>0</v>
      </c>
      <c r="M2588" s="4" t="s">
        <v>4823</v>
      </c>
      <c r="N2588" s="11" t="s">
        <v>5394</v>
      </c>
      <c r="Q2588" t="s">
        <v>5399</v>
      </c>
      <c r="R2588" t="s">
        <v>5400</v>
      </c>
    </row>
    <row r="2589" spans="1:20">
      <c r="A2589" t="s">
        <v>5393</v>
      </c>
      <c r="B2589" s="4" t="s">
        <v>1291</v>
      </c>
      <c r="C2589" s="4" t="s">
        <v>74</v>
      </c>
      <c r="D2589" s="39" t="s">
        <v>1553</v>
      </c>
      <c r="E2589" s="11">
        <f t="shared" si="170"/>
        <v>4</v>
      </c>
      <c r="F2589" s="4">
        <f t="shared" si="171"/>
        <v>2026</v>
      </c>
      <c r="G2589" s="4" t="s">
        <v>21</v>
      </c>
      <c r="H2589" s="4">
        <v>13.6</v>
      </c>
      <c r="I2589" s="4" t="s">
        <v>35</v>
      </c>
      <c r="J2589" s="4">
        <v>27</v>
      </c>
      <c r="K2589" s="4">
        <v>36.200000000000003</v>
      </c>
      <c r="L2589" s="4">
        <v>0</v>
      </c>
      <c r="M2589" s="4">
        <v>680</v>
      </c>
      <c r="N2589" s="11" t="s">
        <v>5394</v>
      </c>
      <c r="R2589" s="4" t="s">
        <v>1471</v>
      </c>
    </row>
    <row r="2590" spans="1:20">
      <c r="A2590" t="s">
        <v>5401</v>
      </c>
      <c r="B2590" t="s">
        <v>1291</v>
      </c>
      <c r="C2590" t="s">
        <v>20</v>
      </c>
      <c r="D2590" s="40" t="s">
        <v>2106</v>
      </c>
      <c r="E2590" s="11">
        <f t="shared" si="170"/>
        <v>3</v>
      </c>
      <c r="F2590" s="4">
        <f t="shared" si="171"/>
        <v>1990</v>
      </c>
      <c r="G2590" t="s">
        <v>21</v>
      </c>
      <c r="H2590" s="4">
        <v>11.5</v>
      </c>
      <c r="I2590" s="4" t="s">
        <v>35</v>
      </c>
      <c r="J2590" s="4">
        <v>25.08</v>
      </c>
      <c r="K2590" s="4" t="s">
        <v>4214</v>
      </c>
      <c r="L2590" s="4">
        <v>0</v>
      </c>
      <c r="M2590" s="4" t="s">
        <v>5402</v>
      </c>
      <c r="R2590" t="s">
        <v>5403</v>
      </c>
      <c r="S2590" t="s">
        <v>5404</v>
      </c>
      <c r="T2590" t="s">
        <v>1296</v>
      </c>
    </row>
    <row r="2591" spans="1:20">
      <c r="A2591" t="s">
        <v>5405</v>
      </c>
      <c r="B2591" t="s">
        <v>1291</v>
      </c>
      <c r="C2591" t="s">
        <v>20</v>
      </c>
      <c r="D2591" s="39" t="s">
        <v>2618</v>
      </c>
      <c r="E2591" s="11">
        <f t="shared" si="170"/>
        <v>6</v>
      </c>
      <c r="F2591" s="4">
        <f t="shared" si="171"/>
        <v>2001</v>
      </c>
      <c r="G2591" t="s">
        <v>25</v>
      </c>
      <c r="H2591" s="4">
        <v>8.8000000000000007</v>
      </c>
      <c r="I2591" s="4" t="str">
        <f t="shared" ref="I2591:I2603" si="172">IF(ISBLANK(H2591), "", "k")</f>
        <v>k</v>
      </c>
      <c r="J2591" s="4">
        <v>24.5</v>
      </c>
      <c r="K2591" s="4" t="s">
        <v>303</v>
      </c>
      <c r="L2591" s="4">
        <v>0</v>
      </c>
      <c r="N2591" s="11" t="s">
        <v>5406</v>
      </c>
      <c r="R2591" t="s">
        <v>5407</v>
      </c>
      <c r="T2591" t="s">
        <v>1296</v>
      </c>
    </row>
    <row r="2592" spans="1:20">
      <c r="A2592" t="s">
        <v>5405</v>
      </c>
      <c r="B2592" t="s">
        <v>1291</v>
      </c>
      <c r="C2592" t="s">
        <v>74</v>
      </c>
      <c r="D2592" s="39" t="s">
        <v>1380</v>
      </c>
      <c r="E2592" s="11">
        <f t="shared" si="170"/>
        <v>5</v>
      </c>
      <c r="F2592" s="4">
        <f t="shared" si="171"/>
        <v>2004</v>
      </c>
      <c r="G2592" t="s">
        <v>25</v>
      </c>
      <c r="H2592" s="4">
        <v>11.7</v>
      </c>
      <c r="I2592" s="4" t="str">
        <f t="shared" si="172"/>
        <v>k</v>
      </c>
      <c r="J2592" s="4">
        <v>24</v>
      </c>
      <c r="K2592" s="4" t="s">
        <v>2619</v>
      </c>
      <c r="L2592" s="4">
        <v>0</v>
      </c>
      <c r="M2592" s="4" t="s">
        <v>5408</v>
      </c>
      <c r="N2592" s="11" t="s">
        <v>5406</v>
      </c>
      <c r="R2592" t="s">
        <v>5409</v>
      </c>
      <c r="T2592" t="s">
        <v>1296</v>
      </c>
    </row>
    <row r="2593" spans="1:20">
      <c r="A2593" t="s">
        <v>5405</v>
      </c>
      <c r="B2593" t="s">
        <v>1291</v>
      </c>
      <c r="C2593" t="s">
        <v>74</v>
      </c>
      <c r="D2593" s="39" t="s">
        <v>1535</v>
      </c>
      <c r="E2593" s="11">
        <f t="shared" si="170"/>
        <v>5</v>
      </c>
      <c r="F2593" s="4">
        <f t="shared" si="171"/>
        <v>2010</v>
      </c>
      <c r="G2593" t="s">
        <v>25</v>
      </c>
      <c r="H2593" s="4">
        <v>17.7</v>
      </c>
      <c r="I2593" s="4" t="str">
        <f t="shared" si="172"/>
        <v>k</v>
      </c>
      <c r="J2593" s="4">
        <v>27</v>
      </c>
      <c r="K2593" s="4" t="s">
        <v>1140</v>
      </c>
      <c r="L2593" s="4">
        <v>0</v>
      </c>
      <c r="M2593" s="4" t="s">
        <v>2231</v>
      </c>
      <c r="N2593" s="11" t="s">
        <v>5406</v>
      </c>
      <c r="R2593" t="s">
        <v>5410</v>
      </c>
      <c r="T2593" t="s">
        <v>1296</v>
      </c>
    </row>
    <row r="2594" spans="1:20">
      <c r="A2594" t="s">
        <v>5405</v>
      </c>
      <c r="B2594" t="s">
        <v>1291</v>
      </c>
      <c r="C2594" t="s">
        <v>74</v>
      </c>
      <c r="D2594" s="39" t="s">
        <v>1396</v>
      </c>
      <c r="E2594" s="11">
        <f t="shared" si="170"/>
        <v>5</v>
      </c>
      <c r="F2594" s="4">
        <f t="shared" si="171"/>
        <v>2011</v>
      </c>
      <c r="G2594" t="s">
        <v>25</v>
      </c>
      <c r="H2594" s="4">
        <v>18.7</v>
      </c>
      <c r="I2594" s="4" t="str">
        <f t="shared" si="172"/>
        <v>k</v>
      </c>
      <c r="J2594" s="4">
        <v>27.1</v>
      </c>
      <c r="K2594" s="4" t="s">
        <v>958</v>
      </c>
      <c r="L2594" s="4">
        <v>0</v>
      </c>
      <c r="M2594" s="4" t="s">
        <v>2831</v>
      </c>
      <c r="N2594" s="11" t="s">
        <v>5406</v>
      </c>
      <c r="R2594" t="s">
        <v>1762</v>
      </c>
      <c r="T2594" t="s">
        <v>1296</v>
      </c>
    </row>
    <row r="2595" spans="1:20">
      <c r="A2595" t="s">
        <v>5405</v>
      </c>
      <c r="B2595" t="s">
        <v>1291</v>
      </c>
      <c r="C2595" t="s">
        <v>74</v>
      </c>
      <c r="D2595" s="39" t="s">
        <v>1531</v>
      </c>
      <c r="E2595" s="11">
        <f t="shared" si="170"/>
        <v>5</v>
      </c>
      <c r="F2595" s="4">
        <f t="shared" si="171"/>
        <v>2013</v>
      </c>
      <c r="G2595" t="s">
        <v>25</v>
      </c>
      <c r="H2595" s="4">
        <v>20.7</v>
      </c>
      <c r="I2595" s="4" t="str">
        <f t="shared" si="172"/>
        <v>k</v>
      </c>
      <c r="J2595" s="4">
        <v>30.5</v>
      </c>
      <c r="K2595" s="4" t="s">
        <v>1115</v>
      </c>
      <c r="L2595" s="4">
        <v>0</v>
      </c>
      <c r="M2595" s="4" t="s">
        <v>2980</v>
      </c>
      <c r="N2595" s="11" t="s">
        <v>5406</v>
      </c>
      <c r="R2595" t="s">
        <v>4262</v>
      </c>
      <c r="T2595" t="s">
        <v>1296</v>
      </c>
    </row>
    <row r="2596" spans="1:20">
      <c r="A2596" t="s">
        <v>5405</v>
      </c>
      <c r="B2596" t="s">
        <v>1291</v>
      </c>
      <c r="C2596" t="s">
        <v>74</v>
      </c>
      <c r="D2596" s="39" t="s">
        <v>1402</v>
      </c>
      <c r="E2596" s="11">
        <f t="shared" si="170"/>
        <v>5</v>
      </c>
      <c r="F2596" s="4">
        <f t="shared" si="171"/>
        <v>2015</v>
      </c>
      <c r="G2596" t="s">
        <v>25</v>
      </c>
      <c r="H2596" s="4">
        <v>22.7</v>
      </c>
      <c r="I2596" s="4" t="str">
        <f t="shared" si="172"/>
        <v>k</v>
      </c>
      <c r="J2596" s="4">
        <v>32</v>
      </c>
      <c r="K2596" s="4" t="s">
        <v>182</v>
      </c>
      <c r="L2596" s="4">
        <v>0</v>
      </c>
      <c r="M2596" s="4" t="s">
        <v>5411</v>
      </c>
      <c r="N2596" s="11" t="s">
        <v>5406</v>
      </c>
      <c r="R2596" t="s">
        <v>5412</v>
      </c>
      <c r="T2596" t="s">
        <v>1296</v>
      </c>
    </row>
    <row r="2597" spans="1:20">
      <c r="A2597" t="s">
        <v>5405</v>
      </c>
      <c r="B2597" t="s">
        <v>1291</v>
      </c>
      <c r="C2597" t="s">
        <v>74</v>
      </c>
      <c r="D2597" s="39" t="s">
        <v>1349</v>
      </c>
      <c r="E2597" s="11">
        <f t="shared" si="170"/>
        <v>5</v>
      </c>
      <c r="F2597" s="4">
        <f t="shared" si="171"/>
        <v>2016</v>
      </c>
      <c r="G2597" t="s">
        <v>25</v>
      </c>
      <c r="H2597" s="4">
        <v>23.7</v>
      </c>
      <c r="I2597" s="4" t="str">
        <f t="shared" si="172"/>
        <v>k</v>
      </c>
      <c r="J2597" s="4">
        <v>32.200000000000003</v>
      </c>
      <c r="K2597" s="4" t="s">
        <v>1121</v>
      </c>
      <c r="L2597" s="4">
        <v>0</v>
      </c>
      <c r="M2597" s="4" t="s">
        <v>5413</v>
      </c>
      <c r="N2597" s="11" t="s">
        <v>5406</v>
      </c>
      <c r="R2597" t="s">
        <v>2969</v>
      </c>
      <c r="T2597" t="s">
        <v>1296</v>
      </c>
    </row>
    <row r="2598" spans="1:20">
      <c r="A2598" t="s">
        <v>5405</v>
      </c>
      <c r="B2598" t="s">
        <v>1291</v>
      </c>
      <c r="C2598" t="s">
        <v>74</v>
      </c>
      <c r="D2598" s="39" t="s">
        <v>1455</v>
      </c>
      <c r="E2598" s="11">
        <f t="shared" si="170"/>
        <v>5</v>
      </c>
      <c r="F2598" s="4">
        <f t="shared" si="171"/>
        <v>2017</v>
      </c>
      <c r="G2598" t="s">
        <v>25</v>
      </c>
      <c r="H2598" s="4">
        <v>24.7</v>
      </c>
      <c r="I2598" s="4" t="str">
        <f t="shared" si="172"/>
        <v>k</v>
      </c>
      <c r="J2598" s="4">
        <v>33</v>
      </c>
      <c r="K2598" s="4" t="s">
        <v>1279</v>
      </c>
      <c r="L2598" s="4">
        <v>0</v>
      </c>
      <c r="M2598" s="4" t="s">
        <v>1298</v>
      </c>
      <c r="N2598" s="11" t="s">
        <v>5406</v>
      </c>
      <c r="R2598" t="s">
        <v>2483</v>
      </c>
      <c r="T2598" t="s">
        <v>1296</v>
      </c>
    </row>
    <row r="2599" spans="1:20">
      <c r="A2599" t="s">
        <v>5405</v>
      </c>
      <c r="B2599" t="s">
        <v>1291</v>
      </c>
      <c r="C2599" t="s">
        <v>74</v>
      </c>
      <c r="D2599" s="39" t="s">
        <v>1412</v>
      </c>
      <c r="E2599" s="11">
        <f t="shared" si="170"/>
        <v>5</v>
      </c>
      <c r="F2599" s="4">
        <f t="shared" si="171"/>
        <v>2019</v>
      </c>
      <c r="G2599" t="s">
        <v>25</v>
      </c>
      <c r="H2599" s="4">
        <v>26.7</v>
      </c>
      <c r="I2599" s="4" t="str">
        <f t="shared" si="172"/>
        <v>k</v>
      </c>
      <c r="J2599" s="4">
        <v>37.799999999999997</v>
      </c>
      <c r="K2599" s="4" t="s">
        <v>2550</v>
      </c>
      <c r="L2599" s="4">
        <v>0</v>
      </c>
      <c r="M2599" s="4" t="s">
        <v>5414</v>
      </c>
      <c r="N2599" s="11" t="s">
        <v>5406</v>
      </c>
      <c r="R2599" t="s">
        <v>1414</v>
      </c>
      <c r="T2599" t="s">
        <v>1296</v>
      </c>
    </row>
    <row r="2600" spans="1:20">
      <c r="A2600" t="s">
        <v>5415</v>
      </c>
      <c r="B2600" t="s">
        <v>1291</v>
      </c>
      <c r="C2600" t="s">
        <v>20</v>
      </c>
      <c r="D2600" s="39" t="s">
        <v>5416</v>
      </c>
      <c r="E2600" s="11">
        <f t="shared" si="170"/>
        <v>6</v>
      </c>
      <c r="F2600" s="4">
        <f t="shared" si="171"/>
        <v>2001</v>
      </c>
      <c r="G2600" t="s">
        <v>21</v>
      </c>
      <c r="H2600" s="4">
        <v>9.8000000000000007</v>
      </c>
      <c r="I2600" s="4" t="str">
        <f t="shared" si="172"/>
        <v>k</v>
      </c>
      <c r="J2600" s="4">
        <v>24</v>
      </c>
      <c r="K2600" s="4" t="s">
        <v>924</v>
      </c>
      <c r="L2600" s="4">
        <v>0</v>
      </c>
      <c r="N2600" s="11" t="s">
        <v>5417</v>
      </c>
      <c r="R2600" t="s">
        <v>5418</v>
      </c>
      <c r="T2600" t="s">
        <v>1296</v>
      </c>
    </row>
    <row r="2601" spans="1:20">
      <c r="A2601" t="s">
        <v>5415</v>
      </c>
      <c r="B2601" t="s">
        <v>1291</v>
      </c>
      <c r="C2601" t="s">
        <v>74</v>
      </c>
      <c r="D2601" s="39" t="s">
        <v>1328</v>
      </c>
      <c r="E2601" s="11">
        <f t="shared" si="170"/>
        <v>6</v>
      </c>
      <c r="F2601" s="4">
        <f t="shared" si="171"/>
        <v>2002</v>
      </c>
      <c r="G2601" t="s">
        <v>21</v>
      </c>
      <c r="H2601" s="4">
        <v>10.8</v>
      </c>
      <c r="I2601" s="4" t="str">
        <f t="shared" si="172"/>
        <v>k</v>
      </c>
      <c r="J2601" s="4">
        <v>24</v>
      </c>
      <c r="K2601" s="4" t="s">
        <v>199</v>
      </c>
      <c r="L2601" s="4">
        <v>0</v>
      </c>
      <c r="M2601" s="4" t="s">
        <v>2143</v>
      </c>
      <c r="N2601" s="11" t="s">
        <v>5417</v>
      </c>
      <c r="R2601" t="s">
        <v>5419</v>
      </c>
      <c r="T2601" t="s">
        <v>1296</v>
      </c>
    </row>
    <row r="2602" spans="1:20">
      <c r="A2602" t="s">
        <v>5415</v>
      </c>
      <c r="B2602" t="s">
        <v>1291</v>
      </c>
      <c r="C2602" t="s">
        <v>74</v>
      </c>
      <c r="D2602" s="39" t="s">
        <v>34</v>
      </c>
      <c r="E2602" s="11">
        <f t="shared" si="170"/>
        <v>5</v>
      </c>
      <c r="F2602" s="4">
        <f t="shared" si="171"/>
        <v>2003</v>
      </c>
      <c r="G2602" t="s">
        <v>21</v>
      </c>
      <c r="H2602" s="4">
        <v>11.7</v>
      </c>
      <c r="I2602" s="4" t="str">
        <f t="shared" si="172"/>
        <v>k</v>
      </c>
      <c r="J2602" s="4">
        <v>24.2</v>
      </c>
      <c r="K2602" s="4" t="s">
        <v>591</v>
      </c>
      <c r="L2602" s="4">
        <v>0</v>
      </c>
      <c r="M2602" s="4" t="s">
        <v>5420</v>
      </c>
      <c r="N2602" s="11" t="s">
        <v>5417</v>
      </c>
      <c r="R2602" t="s">
        <v>5421</v>
      </c>
      <c r="T2602" t="s">
        <v>1296</v>
      </c>
    </row>
    <row r="2603" spans="1:20">
      <c r="A2603" t="s">
        <v>5415</v>
      </c>
      <c r="B2603" t="s">
        <v>1291</v>
      </c>
      <c r="C2603" t="s">
        <v>74</v>
      </c>
      <c r="D2603" s="39" t="s">
        <v>2194</v>
      </c>
      <c r="E2603" s="11">
        <f t="shared" si="170"/>
        <v>5</v>
      </c>
      <c r="F2603" s="4">
        <f t="shared" si="171"/>
        <v>2005</v>
      </c>
      <c r="G2603" t="s">
        <v>21</v>
      </c>
      <c r="H2603" s="4">
        <v>13.7</v>
      </c>
      <c r="I2603" s="4" t="str">
        <f t="shared" si="172"/>
        <v>k</v>
      </c>
      <c r="J2603" s="4">
        <v>25</v>
      </c>
      <c r="K2603" s="4" t="s">
        <v>116</v>
      </c>
      <c r="L2603" s="4">
        <v>0</v>
      </c>
      <c r="M2603" s="4" t="s">
        <v>1778</v>
      </c>
      <c r="N2603" s="11" t="s">
        <v>5417</v>
      </c>
      <c r="R2603" t="s">
        <v>1917</v>
      </c>
      <c r="T2603" t="s">
        <v>1296</v>
      </c>
    </row>
    <row r="2604" spans="1:20">
      <c r="A2604" t="s">
        <v>5422</v>
      </c>
      <c r="B2604" t="s">
        <v>1291</v>
      </c>
      <c r="C2604" t="s">
        <v>20</v>
      </c>
      <c r="D2604" s="39" t="s">
        <v>2363</v>
      </c>
      <c r="E2604" s="11">
        <f t="shared" si="170"/>
        <v>6</v>
      </c>
      <c r="F2604" s="4">
        <f t="shared" si="171"/>
        <v>2001</v>
      </c>
      <c r="G2604" t="s">
        <v>21</v>
      </c>
      <c r="H2604" s="4">
        <v>12.8</v>
      </c>
      <c r="I2604" s="4" t="s">
        <v>35</v>
      </c>
      <c r="J2604" s="4">
        <v>27.7</v>
      </c>
      <c r="K2604" s="4" t="s">
        <v>704</v>
      </c>
      <c r="L2604" s="4">
        <v>0</v>
      </c>
      <c r="N2604" s="11" t="s">
        <v>5423</v>
      </c>
      <c r="R2604" t="s">
        <v>5424</v>
      </c>
      <c r="T2604" t="s">
        <v>1296</v>
      </c>
    </row>
    <row r="2605" spans="1:20">
      <c r="A2605" t="s">
        <v>5422</v>
      </c>
      <c r="B2605" t="s">
        <v>1291</v>
      </c>
      <c r="C2605" t="s">
        <v>74</v>
      </c>
      <c r="D2605" s="39" t="s">
        <v>1302</v>
      </c>
      <c r="E2605" s="11">
        <f t="shared" si="170"/>
        <v>5</v>
      </c>
      <c r="F2605" s="4">
        <f t="shared" si="171"/>
        <v>2002</v>
      </c>
      <c r="G2605" t="s">
        <v>21</v>
      </c>
      <c r="H2605" s="4">
        <v>13.7</v>
      </c>
      <c r="I2605" s="4" t="s">
        <v>35</v>
      </c>
      <c r="J2605" s="4">
        <v>28</v>
      </c>
      <c r="K2605" s="4" t="s">
        <v>138</v>
      </c>
      <c r="L2605" s="4">
        <v>0</v>
      </c>
      <c r="M2605" s="4" t="s">
        <v>2122</v>
      </c>
      <c r="N2605" s="11" t="s">
        <v>5423</v>
      </c>
      <c r="R2605" t="s">
        <v>5425</v>
      </c>
      <c r="T2605" t="s">
        <v>1296</v>
      </c>
    </row>
    <row r="2606" spans="1:20">
      <c r="A2606" t="s">
        <v>5422</v>
      </c>
      <c r="B2606" t="s">
        <v>1291</v>
      </c>
      <c r="C2606" t="s">
        <v>74</v>
      </c>
      <c r="D2606" s="39" t="s">
        <v>1337</v>
      </c>
      <c r="E2606" s="11">
        <f t="shared" si="170"/>
        <v>5</v>
      </c>
      <c r="F2606" s="4">
        <f t="shared" si="171"/>
        <v>2005</v>
      </c>
      <c r="G2606" t="s">
        <v>21</v>
      </c>
      <c r="H2606" s="4">
        <v>16.7</v>
      </c>
      <c r="I2606" s="4" t="s">
        <v>35</v>
      </c>
      <c r="J2606" s="4">
        <v>30.8</v>
      </c>
      <c r="K2606" s="4" t="s">
        <v>426</v>
      </c>
      <c r="L2606" s="4">
        <v>0</v>
      </c>
      <c r="M2606" s="4" t="s">
        <v>5426</v>
      </c>
      <c r="N2606" s="11" t="s">
        <v>5423</v>
      </c>
      <c r="R2606" t="s">
        <v>5427</v>
      </c>
      <c r="T2606" t="s">
        <v>1296</v>
      </c>
    </row>
    <row r="2607" spans="1:20">
      <c r="A2607" t="s">
        <v>5422</v>
      </c>
      <c r="B2607" t="s">
        <v>1291</v>
      </c>
      <c r="C2607" t="s">
        <v>74</v>
      </c>
      <c r="D2607" s="39" t="s">
        <v>1385</v>
      </c>
      <c r="E2607" s="11">
        <f t="shared" si="170"/>
        <v>5</v>
      </c>
      <c r="F2607" s="4">
        <f t="shared" si="171"/>
        <v>2008</v>
      </c>
      <c r="G2607" t="s">
        <v>21</v>
      </c>
      <c r="H2607" s="4">
        <v>19.7</v>
      </c>
      <c r="I2607" s="4" t="s">
        <v>35</v>
      </c>
      <c r="J2607" s="4">
        <v>31.1</v>
      </c>
      <c r="K2607" s="4" t="s">
        <v>209</v>
      </c>
      <c r="L2607" s="4">
        <v>0</v>
      </c>
      <c r="M2607" s="4" t="s">
        <v>2775</v>
      </c>
      <c r="N2607" s="11" t="s">
        <v>5423</v>
      </c>
      <c r="R2607" t="s">
        <v>1662</v>
      </c>
      <c r="T2607" t="s">
        <v>1296</v>
      </c>
    </row>
    <row r="2608" spans="1:20">
      <c r="A2608" t="s">
        <v>5422</v>
      </c>
      <c r="B2608" t="s">
        <v>1291</v>
      </c>
      <c r="C2608" t="s">
        <v>74</v>
      </c>
      <c r="D2608" s="39" t="s">
        <v>1561</v>
      </c>
      <c r="E2608" s="11">
        <f t="shared" si="170"/>
        <v>5</v>
      </c>
      <c r="F2608" s="4">
        <f t="shared" si="171"/>
        <v>2011</v>
      </c>
      <c r="G2608" t="s">
        <v>21</v>
      </c>
      <c r="H2608" s="4">
        <v>22.7</v>
      </c>
      <c r="I2608" s="4" t="s">
        <v>35</v>
      </c>
      <c r="J2608" s="4">
        <v>31.5</v>
      </c>
      <c r="K2608" s="4" t="s">
        <v>256</v>
      </c>
      <c r="L2608" s="4">
        <v>0</v>
      </c>
      <c r="M2608" s="4" t="s">
        <v>2830</v>
      </c>
      <c r="N2608" s="11" t="s">
        <v>5423</v>
      </c>
      <c r="R2608" t="s">
        <v>1762</v>
      </c>
      <c r="T2608" t="s">
        <v>1296</v>
      </c>
    </row>
    <row r="2609" spans="1:20">
      <c r="A2609" t="s">
        <v>5422</v>
      </c>
      <c r="B2609" t="s">
        <v>1291</v>
      </c>
      <c r="C2609" t="s">
        <v>74</v>
      </c>
      <c r="D2609" s="39" t="s">
        <v>1346</v>
      </c>
      <c r="E2609" s="11">
        <f t="shared" si="170"/>
        <v>5</v>
      </c>
      <c r="F2609" s="4">
        <f t="shared" si="171"/>
        <v>2015</v>
      </c>
      <c r="G2609" t="s">
        <v>21</v>
      </c>
      <c r="H2609" s="4">
        <v>26.7</v>
      </c>
      <c r="I2609" s="4" t="s">
        <v>35</v>
      </c>
      <c r="J2609" s="4">
        <v>31.1</v>
      </c>
      <c r="K2609" s="4" t="s">
        <v>1158</v>
      </c>
      <c r="L2609" s="4">
        <v>0</v>
      </c>
      <c r="M2609" s="4" t="s">
        <v>2567</v>
      </c>
      <c r="N2609" s="11" t="s">
        <v>5423</v>
      </c>
      <c r="R2609" t="s">
        <v>5428</v>
      </c>
      <c r="T2609" t="s">
        <v>1296</v>
      </c>
    </row>
    <row r="2610" spans="1:20">
      <c r="A2610" t="s">
        <v>5429</v>
      </c>
      <c r="B2610" t="s">
        <v>1291</v>
      </c>
      <c r="C2610" t="s">
        <v>20</v>
      </c>
      <c r="D2610" s="39" t="s">
        <v>2106</v>
      </c>
      <c r="E2610" s="11">
        <f t="shared" si="170"/>
        <v>3</v>
      </c>
      <c r="F2610" s="4">
        <f t="shared" si="171"/>
        <v>1990</v>
      </c>
      <c r="G2610" t="s">
        <v>25</v>
      </c>
      <c r="H2610" s="4" t="s">
        <v>87</v>
      </c>
      <c r="I2610" s="4" t="str">
        <f t="shared" ref="I2610:I2620" si="173">IF(ISBLANK(H2610), "", "k")</f>
        <v>k</v>
      </c>
      <c r="J2610" s="4">
        <v>20</v>
      </c>
      <c r="K2610" s="4" t="s">
        <v>3046</v>
      </c>
      <c r="L2610" s="4">
        <v>0</v>
      </c>
      <c r="M2610" s="4" t="s">
        <v>2498</v>
      </c>
      <c r="N2610" s="11" t="s">
        <v>5430</v>
      </c>
      <c r="T2610" t="s">
        <v>1296</v>
      </c>
    </row>
    <row r="2611" spans="1:20">
      <c r="A2611" t="s">
        <v>5429</v>
      </c>
      <c r="B2611" t="s">
        <v>1291</v>
      </c>
      <c r="C2611" t="s">
        <v>74</v>
      </c>
      <c r="D2611" s="39" t="s">
        <v>2401</v>
      </c>
      <c r="E2611" s="11">
        <f t="shared" si="170"/>
        <v>3</v>
      </c>
      <c r="F2611" s="4">
        <f t="shared" si="171"/>
        <v>1992</v>
      </c>
      <c r="G2611" t="s">
        <v>25</v>
      </c>
      <c r="H2611" s="4" t="s">
        <v>1635</v>
      </c>
      <c r="I2611" s="4" t="str">
        <f t="shared" si="173"/>
        <v>k</v>
      </c>
      <c r="J2611" s="4">
        <v>22.86</v>
      </c>
      <c r="K2611" s="4" t="s">
        <v>4762</v>
      </c>
      <c r="L2611" s="4">
        <v>0</v>
      </c>
      <c r="M2611" s="4" t="s">
        <v>1985</v>
      </c>
      <c r="N2611" s="11" t="s">
        <v>5430</v>
      </c>
      <c r="R2611" t="s">
        <v>5126</v>
      </c>
      <c r="T2611" t="s">
        <v>1296</v>
      </c>
    </row>
    <row r="2612" spans="1:20">
      <c r="A2612" t="s">
        <v>5429</v>
      </c>
      <c r="B2612" t="s">
        <v>1291</v>
      </c>
      <c r="C2612" t="s">
        <v>74</v>
      </c>
      <c r="D2612" s="39" t="s">
        <v>2313</v>
      </c>
      <c r="E2612" s="11">
        <f t="shared" si="170"/>
        <v>3</v>
      </c>
      <c r="F2612" s="4">
        <f t="shared" si="171"/>
        <v>1993</v>
      </c>
      <c r="G2612" t="s">
        <v>25</v>
      </c>
      <c r="H2612" s="4" t="s">
        <v>126</v>
      </c>
      <c r="I2612" s="4" t="str">
        <f t="shared" si="173"/>
        <v>k</v>
      </c>
      <c r="J2612" s="4">
        <v>24</v>
      </c>
      <c r="K2612" s="4" t="s">
        <v>683</v>
      </c>
      <c r="L2612" s="4">
        <v>0</v>
      </c>
      <c r="M2612" s="4" t="s">
        <v>1419</v>
      </c>
      <c r="N2612" s="11" t="s">
        <v>5430</v>
      </c>
      <c r="T2612" t="s">
        <v>1296</v>
      </c>
    </row>
    <row r="2613" spans="1:20">
      <c r="A2613" t="s">
        <v>5429</v>
      </c>
      <c r="B2613" t="s">
        <v>1291</v>
      </c>
      <c r="C2613" t="s">
        <v>74</v>
      </c>
      <c r="D2613" s="39" t="s">
        <v>1708</v>
      </c>
      <c r="E2613" s="11">
        <f t="shared" si="170"/>
        <v>3</v>
      </c>
      <c r="F2613" s="4">
        <f t="shared" si="171"/>
        <v>1994</v>
      </c>
      <c r="G2613" t="s">
        <v>25</v>
      </c>
      <c r="H2613" s="4" t="s">
        <v>1622</v>
      </c>
      <c r="I2613" s="4" t="str">
        <f t="shared" si="173"/>
        <v>k</v>
      </c>
      <c r="J2613" s="4">
        <v>26.2</v>
      </c>
      <c r="K2613" s="4" t="s">
        <v>924</v>
      </c>
      <c r="L2613" s="4">
        <v>0</v>
      </c>
      <c r="M2613" s="4" t="s">
        <v>4841</v>
      </c>
      <c r="N2613" s="11" t="s">
        <v>5430</v>
      </c>
      <c r="T2613" t="s">
        <v>1296</v>
      </c>
    </row>
    <row r="2614" spans="1:20">
      <c r="A2614" t="s">
        <v>5429</v>
      </c>
      <c r="B2614" t="s">
        <v>1291</v>
      </c>
      <c r="C2614" t="s">
        <v>74</v>
      </c>
      <c r="D2614" s="39" t="s">
        <v>1316</v>
      </c>
      <c r="E2614" s="11">
        <f t="shared" si="170"/>
        <v>3</v>
      </c>
      <c r="F2614" s="4">
        <f t="shared" si="171"/>
        <v>1995</v>
      </c>
      <c r="G2614" t="s">
        <v>25</v>
      </c>
      <c r="H2614" s="4" t="s">
        <v>1376</v>
      </c>
      <c r="I2614" s="4" t="str">
        <f t="shared" si="173"/>
        <v>k</v>
      </c>
      <c r="J2614" s="4">
        <v>26.5</v>
      </c>
      <c r="K2614" s="4" t="s">
        <v>350</v>
      </c>
      <c r="L2614" s="4">
        <v>0</v>
      </c>
      <c r="M2614" s="4" t="s">
        <v>2736</v>
      </c>
      <c r="N2614" s="11" t="s">
        <v>5430</v>
      </c>
      <c r="R2614" t="s">
        <v>5431</v>
      </c>
      <c r="T2614" t="s">
        <v>1296</v>
      </c>
    </row>
    <row r="2615" spans="1:20">
      <c r="A2615" t="s">
        <v>5429</v>
      </c>
      <c r="B2615" t="s">
        <v>1291</v>
      </c>
      <c r="C2615" t="s">
        <v>74</v>
      </c>
      <c r="D2615" s="39" t="s">
        <v>1416</v>
      </c>
      <c r="E2615" s="11">
        <f t="shared" si="170"/>
        <v>3</v>
      </c>
      <c r="F2615" s="4">
        <f t="shared" si="171"/>
        <v>1996</v>
      </c>
      <c r="G2615" t="s">
        <v>25</v>
      </c>
      <c r="H2615" s="4" t="s">
        <v>1639</v>
      </c>
      <c r="I2615" s="4" t="str">
        <f t="shared" si="173"/>
        <v>k</v>
      </c>
      <c r="J2615" s="4">
        <v>30</v>
      </c>
      <c r="K2615" s="4" t="s">
        <v>40</v>
      </c>
      <c r="L2615" s="4">
        <v>0</v>
      </c>
      <c r="M2615" s="4" t="s">
        <v>1386</v>
      </c>
      <c r="N2615" s="11" t="s">
        <v>5430</v>
      </c>
      <c r="R2615" t="s">
        <v>439</v>
      </c>
      <c r="T2615" t="s">
        <v>1296</v>
      </c>
    </row>
    <row r="2616" spans="1:20">
      <c r="A2616" t="s">
        <v>5432</v>
      </c>
      <c r="B2616" t="s">
        <v>1291</v>
      </c>
      <c r="C2616" t="s">
        <v>74</v>
      </c>
      <c r="D2616" s="39" t="s">
        <v>24</v>
      </c>
      <c r="E2616" s="11">
        <f t="shared" si="170"/>
        <v>5</v>
      </c>
      <c r="F2616" s="4">
        <f t="shared" si="171"/>
        <v>2001</v>
      </c>
      <c r="G2616" t="s">
        <v>21</v>
      </c>
      <c r="H2616" s="4" t="s">
        <v>1452</v>
      </c>
      <c r="I2616" s="4" t="str">
        <f t="shared" si="173"/>
        <v>k</v>
      </c>
      <c r="J2616" s="4">
        <v>15.6</v>
      </c>
      <c r="K2616" s="4" t="s">
        <v>772</v>
      </c>
      <c r="L2616" s="4">
        <v>0</v>
      </c>
      <c r="M2616" s="4" t="s">
        <v>5433</v>
      </c>
      <c r="N2616" s="11" t="s">
        <v>5434</v>
      </c>
      <c r="R2616" t="s">
        <v>5435</v>
      </c>
      <c r="T2616" t="s">
        <v>1296</v>
      </c>
    </row>
    <row r="2617" spans="1:20">
      <c r="A2617" t="s">
        <v>5432</v>
      </c>
      <c r="B2617" t="s">
        <v>1291</v>
      </c>
      <c r="C2617" t="s">
        <v>74</v>
      </c>
      <c r="D2617" s="39" t="s">
        <v>1378</v>
      </c>
      <c r="E2617" s="11">
        <f t="shared" si="170"/>
        <v>5</v>
      </c>
      <c r="F2617" s="4">
        <f t="shared" si="171"/>
        <v>2002</v>
      </c>
      <c r="G2617" t="s">
        <v>21</v>
      </c>
      <c r="H2617" s="4" t="s">
        <v>1456</v>
      </c>
      <c r="I2617" s="4" t="str">
        <f t="shared" si="173"/>
        <v>k</v>
      </c>
      <c r="J2617" s="4">
        <v>16.5</v>
      </c>
      <c r="K2617" s="4" t="s">
        <v>739</v>
      </c>
      <c r="L2617" s="4">
        <v>0</v>
      </c>
      <c r="M2617" s="4" t="s">
        <v>3835</v>
      </c>
      <c r="N2617" s="11" t="s">
        <v>5434</v>
      </c>
      <c r="R2617" t="s">
        <v>5436</v>
      </c>
      <c r="T2617" t="s">
        <v>1296</v>
      </c>
    </row>
    <row r="2618" spans="1:20">
      <c r="A2618" t="s">
        <v>5432</v>
      </c>
      <c r="B2618" t="s">
        <v>1291</v>
      </c>
      <c r="C2618" t="s">
        <v>74</v>
      </c>
      <c r="D2618" s="39" t="s">
        <v>1305</v>
      </c>
      <c r="E2618" s="11">
        <f t="shared" si="170"/>
        <v>5</v>
      </c>
      <c r="F2618" s="4">
        <f t="shared" si="171"/>
        <v>2003</v>
      </c>
      <c r="G2618" t="s">
        <v>21</v>
      </c>
      <c r="H2618" s="4" t="s">
        <v>654</v>
      </c>
      <c r="I2618" s="4" t="str">
        <f t="shared" si="173"/>
        <v>k</v>
      </c>
      <c r="J2618" s="4">
        <v>19.5</v>
      </c>
      <c r="K2618" s="4" t="s">
        <v>648</v>
      </c>
      <c r="L2618" s="4">
        <v>0</v>
      </c>
      <c r="M2618" s="4" t="s">
        <v>5437</v>
      </c>
      <c r="N2618" s="11" t="s">
        <v>5434</v>
      </c>
      <c r="R2618" t="s">
        <v>1751</v>
      </c>
      <c r="T2618" t="s">
        <v>1296</v>
      </c>
    </row>
    <row r="2619" spans="1:20">
      <c r="A2619" t="s">
        <v>5432</v>
      </c>
      <c r="B2619" t="s">
        <v>1291</v>
      </c>
      <c r="C2619" t="s">
        <v>74</v>
      </c>
      <c r="D2619" s="39" t="s">
        <v>1720</v>
      </c>
      <c r="E2619" s="11">
        <f t="shared" si="170"/>
        <v>5</v>
      </c>
      <c r="F2619" s="4">
        <f t="shared" si="171"/>
        <v>2004</v>
      </c>
      <c r="G2619" t="s">
        <v>21</v>
      </c>
      <c r="H2619" s="4" t="s">
        <v>482</v>
      </c>
      <c r="I2619" s="4" t="str">
        <f t="shared" si="173"/>
        <v>k</v>
      </c>
      <c r="J2619" s="4">
        <v>21.7</v>
      </c>
      <c r="K2619" s="4" t="s">
        <v>1220</v>
      </c>
      <c r="L2619" s="4">
        <v>0</v>
      </c>
      <c r="M2619" s="4" t="s">
        <v>1377</v>
      </c>
      <c r="N2619" s="11" t="s">
        <v>5434</v>
      </c>
      <c r="R2619" t="s">
        <v>5438</v>
      </c>
      <c r="T2619" t="s">
        <v>1296</v>
      </c>
    </row>
    <row r="2620" spans="1:20">
      <c r="A2620" t="s">
        <v>5432</v>
      </c>
      <c r="B2620" t="s">
        <v>1291</v>
      </c>
      <c r="C2620" t="s">
        <v>74</v>
      </c>
      <c r="D2620" s="39" t="s">
        <v>2888</v>
      </c>
      <c r="E2620" s="11">
        <f t="shared" si="170"/>
        <v>1</v>
      </c>
      <c r="F2620" s="4">
        <f t="shared" si="171"/>
        <v>2005</v>
      </c>
      <c r="G2620" t="s">
        <v>21</v>
      </c>
      <c r="H2620" s="4" t="s">
        <v>5439</v>
      </c>
      <c r="I2620" s="4" t="str">
        <f t="shared" si="173"/>
        <v>k</v>
      </c>
      <c r="J2620" s="4">
        <v>23.1</v>
      </c>
      <c r="K2620" s="4" t="s">
        <v>831</v>
      </c>
      <c r="L2620" s="4">
        <v>0</v>
      </c>
      <c r="M2620" s="4" t="s">
        <v>2041</v>
      </c>
      <c r="N2620" s="11" t="s">
        <v>5434</v>
      </c>
      <c r="R2620" t="s">
        <v>5440</v>
      </c>
      <c r="T2620" t="s">
        <v>1296</v>
      </c>
    </row>
    <row r="2621" spans="1:20">
      <c r="A2621" t="s">
        <v>5441</v>
      </c>
      <c r="B2621" t="s">
        <v>1291</v>
      </c>
      <c r="C2621" t="s">
        <v>20</v>
      </c>
      <c r="D2621" s="39" t="s">
        <v>2618</v>
      </c>
      <c r="E2621" s="11">
        <f t="shared" si="170"/>
        <v>6</v>
      </c>
      <c r="F2621" s="4">
        <f t="shared" si="171"/>
        <v>2001</v>
      </c>
      <c r="G2621" t="s">
        <v>25</v>
      </c>
      <c r="H2621" s="4">
        <v>12.8</v>
      </c>
      <c r="I2621" s="4" t="s">
        <v>1214</v>
      </c>
      <c r="J2621" s="4">
        <v>30.6</v>
      </c>
      <c r="K2621" s="4" t="s">
        <v>436</v>
      </c>
      <c r="L2621" s="4">
        <v>0</v>
      </c>
      <c r="R2621" t="s">
        <v>5442</v>
      </c>
      <c r="T2621" t="s">
        <v>1296</v>
      </c>
    </row>
    <row r="2622" spans="1:20">
      <c r="A2622" t="s">
        <v>5443</v>
      </c>
      <c r="B2622" t="s">
        <v>1291</v>
      </c>
      <c r="C2622" t="s">
        <v>20</v>
      </c>
      <c r="D2622" s="39" t="s">
        <v>2262</v>
      </c>
      <c r="E2622" s="11">
        <f t="shared" si="170"/>
        <v>6</v>
      </c>
      <c r="F2622" s="4">
        <f t="shared" si="171"/>
        <v>2002</v>
      </c>
      <c r="G2622" t="s">
        <v>25</v>
      </c>
      <c r="H2622" s="4">
        <v>9.8000000000000007</v>
      </c>
      <c r="I2622" s="4" t="str">
        <f t="shared" ref="I2622:I2653" si="174">IF(ISBLANK(H2622), "", "k")</f>
        <v>k</v>
      </c>
      <c r="J2622" s="4">
        <v>26.2</v>
      </c>
      <c r="K2622" s="4">
        <v>23.9</v>
      </c>
      <c r="L2622" s="4">
        <v>3.6</v>
      </c>
      <c r="M2622" s="4" t="s">
        <v>1607</v>
      </c>
      <c r="R2622" t="s">
        <v>5444</v>
      </c>
      <c r="T2622" t="s">
        <v>1296</v>
      </c>
    </row>
    <row r="2623" spans="1:20">
      <c r="A2623" t="s">
        <v>5445</v>
      </c>
      <c r="B2623" t="s">
        <v>1291</v>
      </c>
      <c r="C2623" t="s">
        <v>20</v>
      </c>
      <c r="D2623" s="39" t="s">
        <v>1455</v>
      </c>
      <c r="E2623" s="11">
        <f t="shared" si="170"/>
        <v>5</v>
      </c>
      <c r="F2623" s="4">
        <f t="shared" si="171"/>
        <v>2017</v>
      </c>
      <c r="G2623" t="s">
        <v>103</v>
      </c>
      <c r="H2623" s="4" t="s">
        <v>1452</v>
      </c>
      <c r="I2623" s="4" t="str">
        <f t="shared" si="174"/>
        <v>k</v>
      </c>
      <c r="J2623" s="4">
        <v>15.7</v>
      </c>
      <c r="K2623" s="4" t="s">
        <v>111</v>
      </c>
      <c r="L2623" s="4">
        <v>0</v>
      </c>
      <c r="M2623" s="4" t="s">
        <v>3449</v>
      </c>
      <c r="R2623" t="s">
        <v>5446</v>
      </c>
      <c r="T2623" t="s">
        <v>1296</v>
      </c>
    </row>
    <row r="2624" spans="1:20">
      <c r="A2624" s="4" t="s">
        <v>5445</v>
      </c>
      <c r="B2624" s="4" t="s">
        <v>1291</v>
      </c>
      <c r="C2624" s="4" t="s">
        <v>74</v>
      </c>
      <c r="D2624" s="39" t="s">
        <v>1793</v>
      </c>
      <c r="E2624" s="11">
        <f t="shared" si="170"/>
        <v>4</v>
      </c>
      <c r="F2624" s="4">
        <f t="shared" si="171"/>
        <v>2026</v>
      </c>
      <c r="G2624" s="4" t="s">
        <v>25</v>
      </c>
      <c r="H2624" s="4">
        <v>12.6</v>
      </c>
      <c r="I2624" s="4" t="str">
        <f t="shared" si="174"/>
        <v>k</v>
      </c>
      <c r="J2624" s="4">
        <v>32.5</v>
      </c>
      <c r="K2624" s="4">
        <v>41.1</v>
      </c>
      <c r="L2624" s="4">
        <v>0</v>
      </c>
      <c r="M2624" s="4">
        <v>1375</v>
      </c>
      <c r="N2624" s="11" t="s">
        <v>5447</v>
      </c>
      <c r="R2624" s="4" t="s">
        <v>5448</v>
      </c>
    </row>
    <row r="2625" spans="1:20">
      <c r="A2625" t="s">
        <v>5449</v>
      </c>
      <c r="B2625" t="s">
        <v>1291</v>
      </c>
      <c r="C2625" t="s">
        <v>20</v>
      </c>
      <c r="D2625" s="39" t="s">
        <v>2106</v>
      </c>
      <c r="E2625" s="11">
        <f t="shared" si="170"/>
        <v>3</v>
      </c>
      <c r="F2625" s="4">
        <f t="shared" si="171"/>
        <v>1990</v>
      </c>
      <c r="G2625" t="s">
        <v>25</v>
      </c>
      <c r="H2625" s="4" t="s">
        <v>1635</v>
      </c>
      <c r="I2625" s="4" t="str">
        <f t="shared" si="174"/>
        <v>k</v>
      </c>
      <c r="J2625" s="4">
        <v>23.5</v>
      </c>
      <c r="K2625" s="4" t="s">
        <v>4214</v>
      </c>
      <c r="L2625" s="4">
        <v>0</v>
      </c>
      <c r="M2625" s="4" t="s">
        <v>2493</v>
      </c>
      <c r="R2625" t="s">
        <v>5450</v>
      </c>
      <c r="T2625" t="s">
        <v>1296</v>
      </c>
    </row>
    <row r="2626" spans="1:20">
      <c r="A2626" t="s">
        <v>5449</v>
      </c>
      <c r="B2626" t="s">
        <v>1291</v>
      </c>
      <c r="C2626" t="s">
        <v>74</v>
      </c>
      <c r="D2626" s="39" t="s">
        <v>2401</v>
      </c>
      <c r="E2626" s="11">
        <f t="shared" si="170"/>
        <v>3</v>
      </c>
      <c r="F2626" s="4">
        <f t="shared" si="171"/>
        <v>1992</v>
      </c>
      <c r="G2626" t="s">
        <v>25</v>
      </c>
      <c r="H2626" s="4" t="s">
        <v>1622</v>
      </c>
      <c r="I2626" s="4" t="str">
        <f t="shared" si="174"/>
        <v>k</v>
      </c>
      <c r="J2626" s="4">
        <v>25.08</v>
      </c>
      <c r="K2626" s="4" t="s">
        <v>4897</v>
      </c>
      <c r="L2626" s="4">
        <v>0</v>
      </c>
      <c r="M2626" s="4" t="s">
        <v>5451</v>
      </c>
      <c r="R2626" t="s">
        <v>5126</v>
      </c>
      <c r="T2626" t="s">
        <v>1296</v>
      </c>
    </row>
    <row r="2627" spans="1:20">
      <c r="A2627" t="s">
        <v>5449</v>
      </c>
      <c r="B2627" t="s">
        <v>1291</v>
      </c>
      <c r="C2627" t="s">
        <v>74</v>
      </c>
      <c r="D2627" s="39" t="s">
        <v>1620</v>
      </c>
      <c r="E2627" s="11">
        <f t="shared" si="170"/>
        <v>3</v>
      </c>
      <c r="F2627" s="4">
        <f t="shared" si="171"/>
        <v>1994</v>
      </c>
      <c r="G2627" t="s">
        <v>25</v>
      </c>
      <c r="H2627" s="4" t="s">
        <v>1639</v>
      </c>
      <c r="I2627" s="4" t="str">
        <f t="shared" si="174"/>
        <v>k</v>
      </c>
      <c r="J2627" s="4">
        <v>28.2</v>
      </c>
      <c r="K2627" s="4" t="s">
        <v>49</v>
      </c>
      <c r="L2627" s="4">
        <v>0</v>
      </c>
      <c r="M2627" s="4" t="s">
        <v>1833</v>
      </c>
      <c r="T2627" t="s">
        <v>1296</v>
      </c>
    </row>
    <row r="2628" spans="1:20">
      <c r="A2628" t="s">
        <v>5449</v>
      </c>
      <c r="B2628" t="s">
        <v>1291</v>
      </c>
      <c r="C2628" t="s">
        <v>74</v>
      </c>
      <c r="D2628" s="39" t="s">
        <v>1316</v>
      </c>
      <c r="E2628" s="11">
        <f t="shared" si="170"/>
        <v>3</v>
      </c>
      <c r="F2628" s="4">
        <f t="shared" si="171"/>
        <v>1995</v>
      </c>
      <c r="G2628" t="s">
        <v>25</v>
      </c>
      <c r="H2628" s="4" t="s">
        <v>137</v>
      </c>
      <c r="I2628" s="4" t="str">
        <f t="shared" si="174"/>
        <v>k</v>
      </c>
      <c r="J2628" s="4">
        <v>29.5</v>
      </c>
      <c r="K2628" s="4" t="s">
        <v>40</v>
      </c>
      <c r="L2628" s="4">
        <v>0</v>
      </c>
      <c r="M2628" s="4" t="s">
        <v>2654</v>
      </c>
      <c r="T2628" t="s">
        <v>1296</v>
      </c>
    </row>
    <row r="2629" spans="1:20">
      <c r="A2629" t="s">
        <v>5452</v>
      </c>
      <c r="B2629" t="s">
        <v>1291</v>
      </c>
      <c r="C2629" t="s">
        <v>20</v>
      </c>
      <c r="D2629" s="39" t="s">
        <v>24</v>
      </c>
      <c r="E2629" s="11">
        <f t="shared" si="170"/>
        <v>5</v>
      </c>
      <c r="F2629" s="4">
        <f t="shared" si="171"/>
        <v>2001</v>
      </c>
      <c r="G2629" t="s">
        <v>25</v>
      </c>
      <c r="H2629" s="4" t="s">
        <v>1452</v>
      </c>
      <c r="I2629" s="4" t="str">
        <f t="shared" si="174"/>
        <v>k</v>
      </c>
      <c r="J2629" s="4">
        <v>16.7</v>
      </c>
      <c r="K2629" s="4" t="s">
        <v>451</v>
      </c>
      <c r="L2629" s="4">
        <v>0</v>
      </c>
      <c r="M2629" s="4" t="s">
        <v>3835</v>
      </c>
      <c r="N2629" s="11" t="s">
        <v>5453</v>
      </c>
      <c r="R2629" t="s">
        <v>5454</v>
      </c>
      <c r="T2629" t="s">
        <v>1296</v>
      </c>
    </row>
    <row r="2630" spans="1:20">
      <c r="A2630" t="s">
        <v>5452</v>
      </c>
      <c r="B2630" t="s">
        <v>1291</v>
      </c>
      <c r="C2630" t="s">
        <v>74</v>
      </c>
      <c r="D2630" s="39" t="s">
        <v>1335</v>
      </c>
      <c r="E2630" s="11">
        <f t="shared" si="170"/>
        <v>5</v>
      </c>
      <c r="F2630" s="4">
        <f t="shared" si="171"/>
        <v>2004</v>
      </c>
      <c r="G2630" t="s">
        <v>25</v>
      </c>
      <c r="H2630" s="4" t="s">
        <v>482</v>
      </c>
      <c r="I2630" s="4" t="str">
        <f t="shared" si="174"/>
        <v>k</v>
      </c>
      <c r="J2630" s="4">
        <v>21</v>
      </c>
      <c r="K2630" s="4" t="s">
        <v>2341</v>
      </c>
      <c r="L2630" s="4">
        <v>0</v>
      </c>
      <c r="M2630" s="4" t="s">
        <v>5455</v>
      </c>
      <c r="N2630" s="11" t="s">
        <v>5453</v>
      </c>
      <c r="R2630" t="s">
        <v>1722</v>
      </c>
      <c r="T2630" t="s">
        <v>1296</v>
      </c>
    </row>
    <row r="2631" spans="1:20">
      <c r="A2631" t="s">
        <v>5452</v>
      </c>
      <c r="B2631" t="s">
        <v>1291</v>
      </c>
      <c r="C2631" t="s">
        <v>74</v>
      </c>
      <c r="D2631" s="39" t="s">
        <v>1310</v>
      </c>
      <c r="E2631" s="11">
        <f t="shared" si="170"/>
        <v>5</v>
      </c>
      <c r="F2631" s="4">
        <f t="shared" si="171"/>
        <v>2005</v>
      </c>
      <c r="G2631" t="s">
        <v>25</v>
      </c>
      <c r="H2631" s="4" t="s">
        <v>682</v>
      </c>
      <c r="I2631" s="4" t="str">
        <f t="shared" si="174"/>
        <v>k</v>
      </c>
      <c r="J2631" s="4">
        <v>22.1</v>
      </c>
      <c r="K2631" s="4" t="s">
        <v>1181</v>
      </c>
      <c r="L2631" s="4">
        <v>0</v>
      </c>
      <c r="M2631" s="4" t="s">
        <v>2493</v>
      </c>
      <c r="N2631" s="11" t="s">
        <v>5453</v>
      </c>
      <c r="R2631" t="s">
        <v>5456</v>
      </c>
      <c r="T2631" t="s">
        <v>1296</v>
      </c>
    </row>
    <row r="2632" spans="1:20">
      <c r="A2632" t="s">
        <v>5452</v>
      </c>
      <c r="B2632" t="s">
        <v>1291</v>
      </c>
      <c r="C2632" t="s">
        <v>74</v>
      </c>
      <c r="D2632" s="39" t="s">
        <v>2126</v>
      </c>
      <c r="E2632" s="11">
        <f t="shared" si="170"/>
        <v>5</v>
      </c>
      <c r="F2632" s="4">
        <f t="shared" si="171"/>
        <v>2008</v>
      </c>
      <c r="G2632" t="s">
        <v>25</v>
      </c>
      <c r="H2632" s="4" t="s">
        <v>496</v>
      </c>
      <c r="I2632" s="4" t="str">
        <f t="shared" si="174"/>
        <v>k</v>
      </c>
      <c r="J2632" s="4">
        <v>28</v>
      </c>
      <c r="K2632" s="4" t="s">
        <v>475</v>
      </c>
      <c r="L2632" s="4">
        <v>0</v>
      </c>
      <c r="M2632" s="4" t="s">
        <v>1666</v>
      </c>
      <c r="N2632" s="11" t="s">
        <v>5453</v>
      </c>
      <c r="R2632" t="s">
        <v>5457</v>
      </c>
      <c r="T2632" t="s">
        <v>1296</v>
      </c>
    </row>
    <row r="2633" spans="1:20">
      <c r="A2633" t="s">
        <v>5452</v>
      </c>
      <c r="B2633" t="s">
        <v>1291</v>
      </c>
      <c r="C2633" t="s">
        <v>74</v>
      </c>
      <c r="D2633" s="39" t="s">
        <v>1388</v>
      </c>
      <c r="E2633" s="11">
        <f t="shared" si="170"/>
        <v>5</v>
      </c>
      <c r="F2633" s="4">
        <f t="shared" si="171"/>
        <v>2009</v>
      </c>
      <c r="G2633" t="s">
        <v>25</v>
      </c>
      <c r="H2633" s="4" t="s">
        <v>410</v>
      </c>
      <c r="I2633" s="4" t="str">
        <f t="shared" si="174"/>
        <v>k</v>
      </c>
      <c r="J2633" s="4">
        <v>29</v>
      </c>
      <c r="K2633" s="4" t="s">
        <v>138</v>
      </c>
      <c r="L2633" s="4">
        <v>0</v>
      </c>
      <c r="M2633" s="4" t="s">
        <v>3306</v>
      </c>
      <c r="N2633" s="11" t="s">
        <v>5453</v>
      </c>
      <c r="R2633" t="s">
        <v>1662</v>
      </c>
      <c r="T2633" t="s">
        <v>1296</v>
      </c>
    </row>
    <row r="2634" spans="1:20">
      <c r="A2634" t="s">
        <v>5452</v>
      </c>
      <c r="B2634" t="s">
        <v>1291</v>
      </c>
      <c r="C2634" t="s">
        <v>74</v>
      </c>
      <c r="D2634" s="39" t="s">
        <v>1535</v>
      </c>
      <c r="E2634" s="11">
        <f t="shared" si="170"/>
        <v>5</v>
      </c>
      <c r="F2634" s="4">
        <f t="shared" si="171"/>
        <v>2010</v>
      </c>
      <c r="G2634" t="s">
        <v>25</v>
      </c>
      <c r="H2634" s="4" t="s">
        <v>717</v>
      </c>
      <c r="I2634" s="4" t="str">
        <f t="shared" si="174"/>
        <v>k</v>
      </c>
      <c r="J2634" s="4">
        <v>31.9</v>
      </c>
      <c r="K2634" s="4" t="s">
        <v>1246</v>
      </c>
      <c r="L2634" s="4">
        <v>0</v>
      </c>
      <c r="M2634" s="4" t="s">
        <v>2982</v>
      </c>
      <c r="N2634" s="11" t="s">
        <v>5453</v>
      </c>
      <c r="R2634" t="s">
        <v>5458</v>
      </c>
      <c r="T2634" t="s">
        <v>1296</v>
      </c>
    </row>
    <row r="2635" spans="1:20">
      <c r="A2635" t="s">
        <v>5452</v>
      </c>
      <c r="B2635" t="s">
        <v>1291</v>
      </c>
      <c r="C2635" t="s">
        <v>74</v>
      </c>
      <c r="D2635" s="39" t="s">
        <v>1396</v>
      </c>
      <c r="E2635" s="11">
        <f t="shared" si="170"/>
        <v>5</v>
      </c>
      <c r="F2635" s="4">
        <f t="shared" si="171"/>
        <v>2011</v>
      </c>
      <c r="G2635" t="s">
        <v>25</v>
      </c>
      <c r="H2635" s="4" t="s">
        <v>712</v>
      </c>
      <c r="I2635" s="4" t="str">
        <f t="shared" si="174"/>
        <v>k</v>
      </c>
      <c r="J2635" s="4">
        <v>33.200000000000003</v>
      </c>
      <c r="K2635" s="4" t="s">
        <v>256</v>
      </c>
      <c r="L2635" s="4">
        <v>0</v>
      </c>
      <c r="M2635" s="4" t="s">
        <v>2719</v>
      </c>
      <c r="N2635" s="11" t="s">
        <v>5453</v>
      </c>
      <c r="R2635" t="s">
        <v>1762</v>
      </c>
      <c r="T2635" t="s">
        <v>1296</v>
      </c>
    </row>
    <row r="2636" spans="1:20">
      <c r="A2636" t="s">
        <v>5452</v>
      </c>
      <c r="B2636" t="s">
        <v>1291</v>
      </c>
      <c r="C2636" t="s">
        <v>74</v>
      </c>
      <c r="D2636" s="39" t="s">
        <v>1586</v>
      </c>
      <c r="E2636" s="11">
        <f t="shared" si="170"/>
        <v>5</v>
      </c>
      <c r="F2636" s="4">
        <f t="shared" si="171"/>
        <v>2013</v>
      </c>
      <c r="G2636" t="s">
        <v>25</v>
      </c>
      <c r="H2636" s="4" t="s">
        <v>977</v>
      </c>
      <c r="I2636" s="4" t="str">
        <f t="shared" si="174"/>
        <v>k</v>
      </c>
      <c r="J2636" s="4">
        <v>34.5</v>
      </c>
      <c r="K2636" s="4" t="s">
        <v>341</v>
      </c>
      <c r="L2636" s="4">
        <v>0</v>
      </c>
      <c r="M2636" s="4" t="s">
        <v>1500</v>
      </c>
      <c r="N2636" s="11" t="s">
        <v>5453</v>
      </c>
      <c r="R2636" t="s">
        <v>1953</v>
      </c>
      <c r="T2636" t="s">
        <v>1296</v>
      </c>
    </row>
    <row r="2637" spans="1:20">
      <c r="A2637" t="s">
        <v>5452</v>
      </c>
      <c r="B2637" t="s">
        <v>1291</v>
      </c>
      <c r="C2637" t="s">
        <v>74</v>
      </c>
      <c r="D2637" s="39" t="s">
        <v>1402</v>
      </c>
      <c r="E2637" s="11">
        <f t="shared" si="170"/>
        <v>5</v>
      </c>
      <c r="F2637" s="4">
        <f t="shared" si="171"/>
        <v>2015</v>
      </c>
      <c r="G2637" t="s">
        <v>25</v>
      </c>
      <c r="H2637" s="4" t="s">
        <v>1038</v>
      </c>
      <c r="I2637" s="4" t="str">
        <f t="shared" si="174"/>
        <v>k</v>
      </c>
      <c r="J2637" s="4">
        <v>36.4</v>
      </c>
      <c r="K2637" s="4" t="s">
        <v>1575</v>
      </c>
      <c r="L2637" s="4">
        <v>0</v>
      </c>
      <c r="M2637" s="4" t="s">
        <v>2303</v>
      </c>
      <c r="N2637" s="11" t="s">
        <v>5453</v>
      </c>
      <c r="R2637" t="s">
        <v>2692</v>
      </c>
      <c r="T2637" t="s">
        <v>1296</v>
      </c>
    </row>
    <row r="2638" spans="1:20">
      <c r="A2638" t="s">
        <v>5452</v>
      </c>
      <c r="B2638" t="s">
        <v>1291</v>
      </c>
      <c r="C2638" t="s">
        <v>74</v>
      </c>
      <c r="D2638" s="39" t="s">
        <v>1349</v>
      </c>
      <c r="E2638" s="11">
        <f t="shared" si="170"/>
        <v>5</v>
      </c>
      <c r="F2638" s="4">
        <f t="shared" si="171"/>
        <v>2016</v>
      </c>
      <c r="G2638" t="s">
        <v>25</v>
      </c>
      <c r="H2638" s="4" t="s">
        <v>1046</v>
      </c>
      <c r="I2638" s="4" t="str">
        <f t="shared" si="174"/>
        <v>k</v>
      </c>
      <c r="J2638" s="4">
        <v>37.5</v>
      </c>
      <c r="K2638" s="4" t="s">
        <v>218</v>
      </c>
      <c r="L2638" s="4">
        <v>0</v>
      </c>
      <c r="M2638" s="4" t="s">
        <v>5459</v>
      </c>
      <c r="N2638" s="11" t="s">
        <v>5453</v>
      </c>
      <c r="R2638" t="s">
        <v>2483</v>
      </c>
      <c r="T2638" t="s">
        <v>1296</v>
      </c>
    </row>
    <row r="2639" spans="1:20">
      <c r="A2639" t="s">
        <v>5452</v>
      </c>
      <c r="B2639" t="s">
        <v>1291</v>
      </c>
      <c r="C2639" t="s">
        <v>74</v>
      </c>
      <c r="D2639" s="39" t="s">
        <v>1352</v>
      </c>
      <c r="E2639" s="11">
        <f t="shared" si="170"/>
        <v>5</v>
      </c>
      <c r="F2639" s="4">
        <f t="shared" si="171"/>
        <v>2017</v>
      </c>
      <c r="G2639" t="s">
        <v>25</v>
      </c>
      <c r="H2639" s="4" t="s">
        <v>488</v>
      </c>
      <c r="I2639" s="4" t="str">
        <f t="shared" si="174"/>
        <v>k</v>
      </c>
      <c r="J2639" s="4">
        <v>38.299999999999997</v>
      </c>
      <c r="K2639" s="4" t="s">
        <v>640</v>
      </c>
      <c r="L2639" s="4">
        <v>0</v>
      </c>
      <c r="M2639" s="4" t="s">
        <v>5460</v>
      </c>
      <c r="N2639" s="11" t="s">
        <v>5453</v>
      </c>
      <c r="R2639" t="s">
        <v>5461</v>
      </c>
      <c r="T2639" t="s">
        <v>1296</v>
      </c>
    </row>
    <row r="2640" spans="1:20">
      <c r="A2640" t="s">
        <v>5452</v>
      </c>
      <c r="B2640" t="s">
        <v>1291</v>
      </c>
      <c r="C2640" t="s">
        <v>74</v>
      </c>
      <c r="D2640" s="39" t="s">
        <v>1574</v>
      </c>
      <c r="E2640" s="11">
        <f t="shared" si="170"/>
        <v>6</v>
      </c>
      <c r="F2640" s="4">
        <f t="shared" si="171"/>
        <v>2018</v>
      </c>
      <c r="G2640" t="s">
        <v>25</v>
      </c>
      <c r="H2640" s="4" t="s">
        <v>401</v>
      </c>
      <c r="I2640" s="4" t="str">
        <f t="shared" si="174"/>
        <v>k</v>
      </c>
      <c r="J2640" s="4">
        <v>39.200000000000003</v>
      </c>
      <c r="K2640" s="4" t="s">
        <v>1020</v>
      </c>
      <c r="L2640" s="4">
        <v>0</v>
      </c>
      <c r="M2640" s="4" t="s">
        <v>5462</v>
      </c>
      <c r="N2640" s="11" t="s">
        <v>5453</v>
      </c>
      <c r="R2640" t="s">
        <v>5463</v>
      </c>
      <c r="T2640" t="s">
        <v>1296</v>
      </c>
    </row>
    <row r="2641" spans="1:20">
      <c r="A2641" t="s">
        <v>5464</v>
      </c>
      <c r="B2641" t="s">
        <v>1291</v>
      </c>
      <c r="C2641" t="s">
        <v>20</v>
      </c>
      <c r="D2641" s="39" t="s">
        <v>1455</v>
      </c>
      <c r="E2641" s="11">
        <f t="shared" si="170"/>
        <v>5</v>
      </c>
      <c r="F2641" s="4">
        <f t="shared" si="171"/>
        <v>2017</v>
      </c>
      <c r="G2641" t="s">
        <v>21</v>
      </c>
      <c r="I2641" s="4" t="str">
        <f t="shared" si="174"/>
        <v/>
      </c>
      <c r="J2641" s="4">
        <v>20.3</v>
      </c>
      <c r="K2641" s="4" t="s">
        <v>2413</v>
      </c>
      <c r="L2641" s="4">
        <v>0</v>
      </c>
      <c r="M2641" s="4" t="s">
        <v>3829</v>
      </c>
      <c r="N2641" s="11" t="s">
        <v>5465</v>
      </c>
      <c r="R2641" t="s">
        <v>5466</v>
      </c>
      <c r="T2641" t="s">
        <v>1296</v>
      </c>
    </row>
    <row r="2642" spans="1:20">
      <c r="A2642" t="s">
        <v>5464</v>
      </c>
      <c r="B2642" t="s">
        <v>1291</v>
      </c>
      <c r="C2642" t="s">
        <v>74</v>
      </c>
      <c r="D2642" s="39" t="s">
        <v>1459</v>
      </c>
      <c r="E2642" s="11">
        <f t="shared" si="170"/>
        <v>9</v>
      </c>
      <c r="F2642" s="4">
        <f t="shared" si="171"/>
        <v>2018</v>
      </c>
      <c r="G2642" t="s">
        <v>25</v>
      </c>
      <c r="I2642" s="4" t="str">
        <f t="shared" si="174"/>
        <v/>
      </c>
      <c r="J2642" s="4">
        <v>23.8</v>
      </c>
      <c r="K2642" s="4" t="s">
        <v>614</v>
      </c>
      <c r="L2642" s="4">
        <v>0</v>
      </c>
      <c r="M2642" s="4" t="s">
        <v>2788</v>
      </c>
      <c r="N2642" s="11" t="s">
        <v>5465</v>
      </c>
      <c r="R2642" t="s">
        <v>5467</v>
      </c>
      <c r="T2642" t="s">
        <v>1296</v>
      </c>
    </row>
    <row r="2643" spans="1:20">
      <c r="A2643" t="s">
        <v>5464</v>
      </c>
      <c r="B2643" s="4" t="s">
        <v>1291</v>
      </c>
      <c r="C2643" s="4" t="s">
        <v>74</v>
      </c>
      <c r="D2643" s="39" t="s">
        <v>1793</v>
      </c>
      <c r="E2643" s="11">
        <f t="shared" ref="E2643:E2706" si="175">MONTH(D2643)</f>
        <v>4</v>
      </c>
      <c r="F2643" s="4">
        <f t="shared" ref="F2643:F2706" si="176">YEAR(D2643)</f>
        <v>2026</v>
      </c>
      <c r="G2643" s="4" t="s">
        <v>25</v>
      </c>
      <c r="H2643" s="4">
        <v>15.6</v>
      </c>
      <c r="I2643" s="4" t="str">
        <f t="shared" si="174"/>
        <v>k</v>
      </c>
      <c r="J2643" s="4">
        <v>38.200000000000003</v>
      </c>
      <c r="K2643" s="4">
        <v>48.2</v>
      </c>
      <c r="L2643" s="4">
        <v>0</v>
      </c>
      <c r="M2643" s="4">
        <v>2706</v>
      </c>
      <c r="N2643" s="11" t="s">
        <v>5465</v>
      </c>
      <c r="R2643" s="4" t="s">
        <v>1471</v>
      </c>
    </row>
    <row r="2644" spans="1:20">
      <c r="A2644" t="s">
        <v>5468</v>
      </c>
      <c r="B2644" t="s">
        <v>1291</v>
      </c>
      <c r="C2644" t="s">
        <v>20</v>
      </c>
      <c r="D2644" s="39" t="s">
        <v>2106</v>
      </c>
      <c r="E2644" s="11">
        <f t="shared" si="175"/>
        <v>3</v>
      </c>
      <c r="F2644" s="4">
        <f t="shared" si="176"/>
        <v>1990</v>
      </c>
      <c r="G2644" t="s">
        <v>21</v>
      </c>
      <c r="H2644" s="4" t="s">
        <v>1610</v>
      </c>
      <c r="I2644" s="4" t="str">
        <f t="shared" si="174"/>
        <v>k</v>
      </c>
      <c r="J2644" s="4">
        <v>22.86</v>
      </c>
      <c r="K2644" s="4" t="s">
        <v>5125</v>
      </c>
      <c r="L2644" s="4">
        <v>0</v>
      </c>
      <c r="M2644" s="4" t="s">
        <v>5469</v>
      </c>
      <c r="N2644" s="11" t="s">
        <v>5470</v>
      </c>
      <c r="R2644" t="s">
        <v>2649</v>
      </c>
      <c r="T2644" t="s">
        <v>1296</v>
      </c>
    </row>
    <row r="2645" spans="1:20">
      <c r="A2645" t="s">
        <v>5468</v>
      </c>
      <c r="B2645" t="s">
        <v>1291</v>
      </c>
      <c r="C2645" t="s">
        <v>74</v>
      </c>
      <c r="D2645" s="39" t="s">
        <v>1746</v>
      </c>
      <c r="E2645" s="11">
        <f t="shared" si="175"/>
        <v>5</v>
      </c>
      <c r="F2645" s="4">
        <f t="shared" si="176"/>
        <v>2001</v>
      </c>
      <c r="G2645" t="s">
        <v>21</v>
      </c>
      <c r="H2645" s="4" t="s">
        <v>1046</v>
      </c>
      <c r="I2645" s="4" t="str">
        <f t="shared" si="174"/>
        <v>k</v>
      </c>
      <c r="J2645" s="4">
        <v>26.5</v>
      </c>
      <c r="K2645" s="4" t="s">
        <v>441</v>
      </c>
      <c r="L2645" s="4">
        <v>0</v>
      </c>
      <c r="M2645" s="4" t="s">
        <v>1880</v>
      </c>
      <c r="N2645" s="11" t="s">
        <v>5470</v>
      </c>
      <c r="R2645" t="s">
        <v>5471</v>
      </c>
      <c r="T2645" t="s">
        <v>1296</v>
      </c>
    </row>
    <row r="2646" spans="1:20">
      <c r="A2646" t="s">
        <v>5468</v>
      </c>
      <c r="B2646" t="s">
        <v>1291</v>
      </c>
      <c r="C2646" t="s">
        <v>74</v>
      </c>
      <c r="D2646" s="39" t="s">
        <v>1749</v>
      </c>
      <c r="E2646" s="11">
        <f t="shared" si="175"/>
        <v>5</v>
      </c>
      <c r="F2646" s="4">
        <f t="shared" si="176"/>
        <v>2002</v>
      </c>
      <c r="G2646" t="s">
        <v>21</v>
      </c>
      <c r="H2646" s="4" t="s">
        <v>488</v>
      </c>
      <c r="I2646" s="4" t="str">
        <f t="shared" si="174"/>
        <v>k</v>
      </c>
      <c r="J2646" s="4">
        <v>27.5</v>
      </c>
      <c r="K2646" s="4" t="s">
        <v>479</v>
      </c>
      <c r="L2646" s="4">
        <v>0</v>
      </c>
      <c r="M2646" s="4" t="s">
        <v>4557</v>
      </c>
      <c r="N2646" s="11" t="s">
        <v>5470</v>
      </c>
      <c r="R2646" t="s">
        <v>5472</v>
      </c>
      <c r="T2646" t="s">
        <v>1296</v>
      </c>
    </row>
    <row r="2647" spans="1:20">
      <c r="A2647" t="s">
        <v>5468</v>
      </c>
      <c r="B2647" t="s">
        <v>1291</v>
      </c>
      <c r="C2647" t="s">
        <v>74</v>
      </c>
      <c r="D2647" s="39" t="s">
        <v>1736</v>
      </c>
      <c r="E2647" s="11">
        <f t="shared" si="175"/>
        <v>5</v>
      </c>
      <c r="F2647" s="4">
        <f t="shared" si="176"/>
        <v>2004</v>
      </c>
      <c r="G2647" t="s">
        <v>21</v>
      </c>
      <c r="H2647" s="4" t="s">
        <v>772</v>
      </c>
      <c r="I2647" s="4" t="str">
        <f t="shared" si="174"/>
        <v>k</v>
      </c>
      <c r="J2647" s="4">
        <v>27.5</v>
      </c>
      <c r="K2647" s="4" t="s">
        <v>456</v>
      </c>
      <c r="L2647" s="4">
        <v>0</v>
      </c>
      <c r="M2647" s="4" t="s">
        <v>1427</v>
      </c>
      <c r="N2647" s="11" t="s">
        <v>5470</v>
      </c>
      <c r="R2647" t="s">
        <v>5473</v>
      </c>
      <c r="T2647" t="s">
        <v>1296</v>
      </c>
    </row>
    <row r="2648" spans="1:20">
      <c r="A2648" t="s">
        <v>5468</v>
      </c>
      <c r="B2648" t="s">
        <v>1291</v>
      </c>
      <c r="C2648" t="s">
        <v>74</v>
      </c>
      <c r="D2648" s="39" t="s">
        <v>2194</v>
      </c>
      <c r="E2648" s="11">
        <f t="shared" si="175"/>
        <v>5</v>
      </c>
      <c r="F2648" s="4">
        <f t="shared" si="176"/>
        <v>2005</v>
      </c>
      <c r="G2648" t="s">
        <v>21</v>
      </c>
      <c r="H2648" s="4" t="s">
        <v>600</v>
      </c>
      <c r="I2648" s="4" t="str">
        <f t="shared" si="174"/>
        <v>k</v>
      </c>
      <c r="J2648" s="4">
        <v>27.8</v>
      </c>
      <c r="K2648" s="4" t="s">
        <v>933</v>
      </c>
      <c r="L2648" s="4">
        <v>0</v>
      </c>
      <c r="M2648" s="4" t="s">
        <v>3505</v>
      </c>
      <c r="N2648" s="11" t="s">
        <v>5470</v>
      </c>
      <c r="R2648" t="s">
        <v>5474</v>
      </c>
      <c r="T2648" t="s">
        <v>1296</v>
      </c>
    </row>
    <row r="2649" spans="1:20">
      <c r="A2649" t="s">
        <v>5468</v>
      </c>
      <c r="B2649" t="s">
        <v>1291</v>
      </c>
      <c r="C2649" t="s">
        <v>74</v>
      </c>
      <c r="D2649" s="39" t="s">
        <v>2126</v>
      </c>
      <c r="E2649" s="11">
        <f t="shared" si="175"/>
        <v>5</v>
      </c>
      <c r="F2649" s="4">
        <f t="shared" si="176"/>
        <v>2008</v>
      </c>
      <c r="G2649" t="s">
        <v>21</v>
      </c>
      <c r="H2649" s="4" t="s">
        <v>742</v>
      </c>
      <c r="I2649" s="4" t="str">
        <f t="shared" si="174"/>
        <v>k</v>
      </c>
      <c r="J2649" s="4">
        <v>28.7</v>
      </c>
      <c r="K2649" s="4" t="s">
        <v>800</v>
      </c>
      <c r="L2649" s="4">
        <v>0</v>
      </c>
      <c r="M2649" s="4" t="s">
        <v>5475</v>
      </c>
      <c r="N2649" s="11" t="s">
        <v>5470</v>
      </c>
      <c r="R2649" t="s">
        <v>4649</v>
      </c>
      <c r="T2649" t="s">
        <v>1296</v>
      </c>
    </row>
    <row r="2650" spans="1:20">
      <c r="A2650" t="s">
        <v>5468</v>
      </c>
      <c r="B2650" t="s">
        <v>1291</v>
      </c>
      <c r="C2650" t="s">
        <v>74</v>
      </c>
      <c r="D2650" s="39" t="s">
        <v>1396</v>
      </c>
      <c r="E2650" s="11">
        <f t="shared" si="175"/>
        <v>5</v>
      </c>
      <c r="F2650" s="4">
        <f t="shared" si="176"/>
        <v>2011</v>
      </c>
      <c r="G2650" t="s">
        <v>21</v>
      </c>
      <c r="H2650" s="4" t="s">
        <v>172</v>
      </c>
      <c r="I2650" s="4" t="str">
        <f t="shared" si="174"/>
        <v>k</v>
      </c>
      <c r="J2650" s="4">
        <v>29</v>
      </c>
      <c r="K2650" s="4" t="s">
        <v>206</v>
      </c>
      <c r="L2650" s="4">
        <v>0</v>
      </c>
      <c r="M2650" s="4" t="s">
        <v>1866</v>
      </c>
      <c r="N2650" s="11" t="s">
        <v>5470</v>
      </c>
      <c r="R2650" t="s">
        <v>5476</v>
      </c>
      <c r="T2650" t="s">
        <v>1296</v>
      </c>
    </row>
    <row r="2651" spans="1:20">
      <c r="A2651" t="s">
        <v>5468</v>
      </c>
      <c r="B2651" t="s">
        <v>1291</v>
      </c>
      <c r="C2651" t="s">
        <v>74</v>
      </c>
      <c r="D2651" s="39" t="s">
        <v>1342</v>
      </c>
      <c r="E2651" s="11">
        <f t="shared" si="175"/>
        <v>5</v>
      </c>
      <c r="F2651" s="4">
        <f t="shared" si="176"/>
        <v>2013</v>
      </c>
      <c r="G2651" t="s">
        <v>21</v>
      </c>
      <c r="H2651" s="4" t="s">
        <v>358</v>
      </c>
      <c r="I2651" s="4" t="str">
        <f t="shared" si="174"/>
        <v>k</v>
      </c>
      <c r="J2651" s="4">
        <v>28.5</v>
      </c>
      <c r="K2651" s="4" t="s">
        <v>206</v>
      </c>
      <c r="L2651" s="4">
        <v>0</v>
      </c>
      <c r="M2651" s="4" t="s">
        <v>1323</v>
      </c>
      <c r="N2651" s="11" t="s">
        <v>5470</v>
      </c>
      <c r="R2651" t="s">
        <v>4086</v>
      </c>
      <c r="T2651" t="s">
        <v>1296</v>
      </c>
    </row>
    <row r="2652" spans="1:20">
      <c r="A2652" t="s">
        <v>5468</v>
      </c>
      <c r="B2652" t="s">
        <v>1291</v>
      </c>
      <c r="C2652" t="s">
        <v>74</v>
      </c>
      <c r="D2652" s="39" t="s">
        <v>1346</v>
      </c>
      <c r="E2652" s="11">
        <f t="shared" si="175"/>
        <v>5</v>
      </c>
      <c r="F2652" s="4">
        <f t="shared" si="176"/>
        <v>2015</v>
      </c>
      <c r="G2652" t="s">
        <v>21</v>
      </c>
      <c r="H2652" s="4" t="s">
        <v>988</v>
      </c>
      <c r="I2652" s="4" t="str">
        <f t="shared" si="174"/>
        <v>k</v>
      </c>
      <c r="J2652" s="4">
        <v>29.2</v>
      </c>
      <c r="K2652" s="4" t="s">
        <v>378</v>
      </c>
      <c r="L2652" s="4">
        <v>0</v>
      </c>
      <c r="M2652" s="4" t="s">
        <v>2120</v>
      </c>
      <c r="N2652" s="11" t="s">
        <v>5470</v>
      </c>
      <c r="R2652" t="s">
        <v>2758</v>
      </c>
      <c r="T2652" t="s">
        <v>1296</v>
      </c>
    </row>
    <row r="2653" spans="1:20">
      <c r="A2653" t="s">
        <v>5468</v>
      </c>
      <c r="B2653" t="s">
        <v>1291</v>
      </c>
      <c r="C2653" t="s">
        <v>74</v>
      </c>
      <c r="D2653" s="39" t="s">
        <v>839</v>
      </c>
      <c r="E2653" s="11">
        <f t="shared" si="175"/>
        <v>5</v>
      </c>
      <c r="F2653" s="4">
        <f t="shared" si="176"/>
        <v>2016</v>
      </c>
      <c r="G2653" t="s">
        <v>21</v>
      </c>
      <c r="H2653" s="4" t="s">
        <v>919</v>
      </c>
      <c r="I2653" s="4" t="str">
        <f t="shared" si="174"/>
        <v>k</v>
      </c>
      <c r="J2653" s="4">
        <v>28.5</v>
      </c>
      <c r="K2653" s="4" t="s">
        <v>1115</v>
      </c>
      <c r="L2653" s="4">
        <v>0</v>
      </c>
      <c r="M2653" s="4" t="s">
        <v>2808</v>
      </c>
      <c r="N2653" s="11" t="s">
        <v>5470</v>
      </c>
      <c r="R2653" t="s">
        <v>5477</v>
      </c>
      <c r="T2653" t="s">
        <v>1296</v>
      </c>
    </row>
    <row r="2654" spans="1:20">
      <c r="A2654" t="s">
        <v>5468</v>
      </c>
      <c r="B2654" t="s">
        <v>1291</v>
      </c>
      <c r="C2654" t="s">
        <v>74</v>
      </c>
      <c r="D2654" s="39" t="s">
        <v>1352</v>
      </c>
      <c r="E2654" s="11">
        <f t="shared" si="175"/>
        <v>5</v>
      </c>
      <c r="F2654" s="4">
        <f t="shared" si="176"/>
        <v>2017</v>
      </c>
      <c r="G2654" t="s">
        <v>21</v>
      </c>
      <c r="H2654" s="4" t="s">
        <v>958</v>
      </c>
      <c r="I2654" s="4" t="str">
        <f t="shared" ref="I2654:I2685" si="177">IF(ISBLANK(H2654), "", "k")</f>
        <v>k</v>
      </c>
      <c r="L2654" s="4">
        <v>0</v>
      </c>
      <c r="N2654" s="11" t="s">
        <v>5470</v>
      </c>
      <c r="R2654" t="s">
        <v>5478</v>
      </c>
      <c r="T2654" t="s">
        <v>1296</v>
      </c>
    </row>
    <row r="2655" spans="1:20">
      <c r="A2655" t="s">
        <v>5479</v>
      </c>
      <c r="B2655" t="s">
        <v>1291</v>
      </c>
      <c r="C2655" t="s">
        <v>20</v>
      </c>
      <c r="D2655" s="39" t="s">
        <v>3709</v>
      </c>
      <c r="E2655" s="11">
        <f t="shared" si="175"/>
        <v>6</v>
      </c>
      <c r="F2655" s="4">
        <f t="shared" si="176"/>
        <v>2001</v>
      </c>
      <c r="G2655" t="s">
        <v>21</v>
      </c>
      <c r="H2655" s="4">
        <v>7.8</v>
      </c>
      <c r="I2655" s="4" t="str">
        <f t="shared" si="177"/>
        <v>k</v>
      </c>
      <c r="J2655" s="4">
        <v>23.4</v>
      </c>
      <c r="K2655" s="4" t="s">
        <v>881</v>
      </c>
      <c r="L2655" s="4">
        <v>0</v>
      </c>
      <c r="N2655" s="11" t="s">
        <v>5480</v>
      </c>
      <c r="R2655" t="s">
        <v>5481</v>
      </c>
      <c r="T2655" t="s">
        <v>1296</v>
      </c>
    </row>
    <row r="2656" spans="1:20">
      <c r="A2656" t="s">
        <v>5479</v>
      </c>
      <c r="B2656" t="s">
        <v>1291</v>
      </c>
      <c r="C2656" t="s">
        <v>74</v>
      </c>
      <c r="D2656" s="39" t="s">
        <v>1302</v>
      </c>
      <c r="E2656" s="11">
        <f t="shared" si="175"/>
        <v>5</v>
      </c>
      <c r="F2656" s="4">
        <f t="shared" si="176"/>
        <v>2002</v>
      </c>
      <c r="G2656" t="s">
        <v>21</v>
      </c>
      <c r="H2656" s="4">
        <v>8.6999999999999993</v>
      </c>
      <c r="I2656" s="4" t="str">
        <f t="shared" si="177"/>
        <v>k</v>
      </c>
      <c r="J2656" s="4">
        <v>23</v>
      </c>
      <c r="K2656" s="4" t="s">
        <v>718</v>
      </c>
      <c r="L2656" s="4">
        <v>0</v>
      </c>
      <c r="M2656" s="4" t="s">
        <v>4155</v>
      </c>
      <c r="N2656" s="11" t="s">
        <v>5480</v>
      </c>
      <c r="R2656" t="s">
        <v>2031</v>
      </c>
      <c r="T2656" t="s">
        <v>1296</v>
      </c>
    </row>
    <row r="2657" spans="1:20">
      <c r="A2657" t="s">
        <v>5479</v>
      </c>
      <c r="B2657" t="s">
        <v>1291</v>
      </c>
      <c r="C2657" t="s">
        <v>74</v>
      </c>
      <c r="D2657" s="39" t="s">
        <v>2040</v>
      </c>
      <c r="E2657" s="11">
        <f t="shared" si="175"/>
        <v>5</v>
      </c>
      <c r="F2657" s="4">
        <f t="shared" si="176"/>
        <v>2003</v>
      </c>
      <c r="G2657" t="s">
        <v>21</v>
      </c>
      <c r="H2657" s="4">
        <v>9.6999999999999993</v>
      </c>
      <c r="I2657" s="4" t="str">
        <f t="shared" si="177"/>
        <v>k</v>
      </c>
      <c r="J2657" s="4">
        <v>25.2</v>
      </c>
      <c r="K2657" s="4" t="s">
        <v>326</v>
      </c>
      <c r="L2657" s="4">
        <v>0</v>
      </c>
      <c r="M2657" s="4" t="s">
        <v>5482</v>
      </c>
      <c r="N2657" s="11" t="s">
        <v>5480</v>
      </c>
      <c r="R2657" t="s">
        <v>2191</v>
      </c>
      <c r="T2657" t="s">
        <v>1296</v>
      </c>
    </row>
    <row r="2658" spans="1:20">
      <c r="A2658" t="s">
        <v>5479</v>
      </c>
      <c r="B2658" t="s">
        <v>1291</v>
      </c>
      <c r="C2658" t="s">
        <v>74</v>
      </c>
      <c r="D2658" s="39" t="s">
        <v>1720</v>
      </c>
      <c r="E2658" s="11">
        <f t="shared" si="175"/>
        <v>5</v>
      </c>
      <c r="F2658" s="4">
        <f t="shared" si="176"/>
        <v>2004</v>
      </c>
      <c r="G2658" t="s">
        <v>21</v>
      </c>
      <c r="H2658" s="4">
        <v>10.7</v>
      </c>
      <c r="I2658" s="4" t="str">
        <f t="shared" si="177"/>
        <v>k</v>
      </c>
      <c r="J2658" s="4">
        <v>26.1</v>
      </c>
      <c r="K2658" s="4" t="s">
        <v>127</v>
      </c>
      <c r="L2658" s="4">
        <v>0</v>
      </c>
      <c r="M2658" s="4" t="s">
        <v>1637</v>
      </c>
      <c r="N2658" s="11" t="s">
        <v>5480</v>
      </c>
      <c r="R2658" t="s">
        <v>5483</v>
      </c>
      <c r="T2658" t="s">
        <v>1296</v>
      </c>
    </row>
    <row r="2659" spans="1:20">
      <c r="A2659" t="s">
        <v>5479</v>
      </c>
      <c r="B2659" t="s">
        <v>1291</v>
      </c>
      <c r="C2659" t="s">
        <v>74</v>
      </c>
      <c r="D2659" s="39" t="s">
        <v>1310</v>
      </c>
      <c r="E2659" s="11">
        <f t="shared" si="175"/>
        <v>5</v>
      </c>
      <c r="F2659" s="4">
        <f t="shared" si="176"/>
        <v>2005</v>
      </c>
      <c r="G2659" t="s">
        <v>21</v>
      </c>
      <c r="H2659" s="4">
        <v>11.7</v>
      </c>
      <c r="I2659" s="4" t="str">
        <f t="shared" si="177"/>
        <v>k</v>
      </c>
      <c r="J2659" s="4">
        <v>26.6</v>
      </c>
      <c r="K2659" s="4" t="s">
        <v>369</v>
      </c>
      <c r="L2659" s="4">
        <v>0</v>
      </c>
      <c r="M2659" s="4" t="s">
        <v>1904</v>
      </c>
      <c r="N2659" s="11" t="s">
        <v>5480</v>
      </c>
      <c r="R2659" t="s">
        <v>5484</v>
      </c>
      <c r="T2659" t="s">
        <v>1296</v>
      </c>
    </row>
    <row r="2660" spans="1:20">
      <c r="A2660" t="s">
        <v>5479</v>
      </c>
      <c r="B2660" t="s">
        <v>1291</v>
      </c>
      <c r="C2660" t="s">
        <v>74</v>
      </c>
      <c r="D2660" s="39" t="s">
        <v>2126</v>
      </c>
      <c r="E2660" s="11">
        <f t="shared" si="175"/>
        <v>5</v>
      </c>
      <c r="F2660" s="4">
        <f t="shared" si="176"/>
        <v>2008</v>
      </c>
      <c r="G2660" t="s">
        <v>21</v>
      </c>
      <c r="H2660" s="4">
        <v>14.7</v>
      </c>
      <c r="I2660" s="4" t="str">
        <f t="shared" si="177"/>
        <v>k</v>
      </c>
      <c r="J2660" s="4">
        <v>29.4</v>
      </c>
      <c r="K2660" s="4" t="s">
        <v>674</v>
      </c>
      <c r="L2660" s="4">
        <v>0</v>
      </c>
      <c r="M2660" s="4" t="s">
        <v>3342</v>
      </c>
      <c r="N2660" s="11" t="s">
        <v>5480</v>
      </c>
      <c r="R2660" t="s">
        <v>1662</v>
      </c>
      <c r="T2660" t="s">
        <v>1296</v>
      </c>
    </row>
    <row r="2661" spans="1:20">
      <c r="A2661" t="s">
        <v>5479</v>
      </c>
      <c r="B2661" t="s">
        <v>1291</v>
      </c>
      <c r="C2661" t="s">
        <v>74</v>
      </c>
      <c r="D2661" s="39" t="s">
        <v>1663</v>
      </c>
      <c r="E2661" s="11">
        <f t="shared" si="175"/>
        <v>5</v>
      </c>
      <c r="F2661" s="4">
        <f t="shared" si="176"/>
        <v>2009</v>
      </c>
      <c r="G2661" t="s">
        <v>21</v>
      </c>
      <c r="H2661" s="4">
        <v>15.7</v>
      </c>
      <c r="I2661" s="4" t="str">
        <f t="shared" si="177"/>
        <v>k</v>
      </c>
      <c r="J2661" s="4">
        <v>29.5</v>
      </c>
      <c r="K2661" s="4" t="s">
        <v>182</v>
      </c>
      <c r="L2661" s="4">
        <v>0</v>
      </c>
      <c r="M2661" s="4" t="s">
        <v>5485</v>
      </c>
      <c r="N2661" s="11" t="s">
        <v>5480</v>
      </c>
      <c r="R2661" t="s">
        <v>1662</v>
      </c>
      <c r="T2661" t="s">
        <v>1296</v>
      </c>
    </row>
    <row r="2662" spans="1:20">
      <c r="A2662" t="s">
        <v>5479</v>
      </c>
      <c r="B2662" t="s">
        <v>1291</v>
      </c>
      <c r="C2662" t="s">
        <v>74</v>
      </c>
      <c r="D2662" s="39" t="s">
        <v>1535</v>
      </c>
      <c r="E2662" s="11">
        <f t="shared" si="175"/>
        <v>5</v>
      </c>
      <c r="F2662" s="4">
        <f t="shared" si="176"/>
        <v>2010</v>
      </c>
      <c r="G2662" t="s">
        <v>21</v>
      </c>
      <c r="H2662" s="4">
        <v>16.7</v>
      </c>
      <c r="I2662" s="4" t="str">
        <f t="shared" si="177"/>
        <v>k</v>
      </c>
      <c r="J2662" s="4">
        <v>30.5</v>
      </c>
      <c r="K2662" s="4" t="s">
        <v>577</v>
      </c>
      <c r="L2662" s="4">
        <v>0</v>
      </c>
      <c r="M2662" s="4" t="s">
        <v>2374</v>
      </c>
      <c r="N2662" s="11" t="s">
        <v>5480</v>
      </c>
      <c r="R2662" t="s">
        <v>5486</v>
      </c>
      <c r="T2662" t="s">
        <v>1296</v>
      </c>
    </row>
    <row r="2663" spans="1:20">
      <c r="A2663" t="s">
        <v>5479</v>
      </c>
      <c r="B2663" t="s">
        <v>1291</v>
      </c>
      <c r="C2663" t="s">
        <v>74</v>
      </c>
      <c r="D2663" s="39" t="s">
        <v>1586</v>
      </c>
      <c r="E2663" s="11">
        <f t="shared" si="175"/>
        <v>5</v>
      </c>
      <c r="F2663" s="4">
        <f t="shared" si="176"/>
        <v>2013</v>
      </c>
      <c r="G2663" t="s">
        <v>21</v>
      </c>
      <c r="H2663" s="4">
        <v>19.7</v>
      </c>
      <c r="I2663" s="4" t="str">
        <f t="shared" si="177"/>
        <v>k</v>
      </c>
      <c r="J2663" s="4">
        <v>29.7</v>
      </c>
      <c r="K2663" s="4" t="s">
        <v>378</v>
      </c>
      <c r="L2663" s="4">
        <v>0</v>
      </c>
      <c r="M2663" s="4" t="s">
        <v>2485</v>
      </c>
      <c r="N2663" s="11" t="s">
        <v>5480</v>
      </c>
      <c r="R2663" t="s">
        <v>1662</v>
      </c>
      <c r="T2663" t="s">
        <v>1296</v>
      </c>
    </row>
    <row r="2664" spans="1:20">
      <c r="A2664" t="s">
        <v>5479</v>
      </c>
      <c r="B2664" t="s">
        <v>1291</v>
      </c>
      <c r="C2664" t="s">
        <v>74</v>
      </c>
      <c r="D2664" s="39" t="s">
        <v>1402</v>
      </c>
      <c r="E2664" s="11">
        <f t="shared" si="175"/>
        <v>5</v>
      </c>
      <c r="F2664" s="4">
        <f t="shared" si="176"/>
        <v>2015</v>
      </c>
      <c r="G2664" t="s">
        <v>21</v>
      </c>
      <c r="H2664" s="4">
        <v>21.7</v>
      </c>
      <c r="I2664" s="4" t="str">
        <f t="shared" si="177"/>
        <v>k</v>
      </c>
      <c r="J2664" s="4">
        <v>29.9</v>
      </c>
      <c r="K2664" s="4" t="s">
        <v>182</v>
      </c>
      <c r="L2664" s="4">
        <v>0</v>
      </c>
      <c r="M2664" s="4" t="s">
        <v>1732</v>
      </c>
      <c r="N2664" s="11" t="s">
        <v>5480</v>
      </c>
      <c r="R2664" t="s">
        <v>5487</v>
      </c>
      <c r="T2664" t="s">
        <v>1296</v>
      </c>
    </row>
    <row r="2665" spans="1:20">
      <c r="A2665" t="s">
        <v>5488</v>
      </c>
      <c r="B2665" t="s">
        <v>1291</v>
      </c>
      <c r="C2665" t="s">
        <v>20</v>
      </c>
      <c r="D2665" s="39" t="s">
        <v>3935</v>
      </c>
      <c r="E2665" s="11">
        <f t="shared" si="175"/>
        <v>6</v>
      </c>
      <c r="F2665" s="4">
        <f t="shared" si="176"/>
        <v>2001</v>
      </c>
      <c r="G2665" t="s">
        <v>25</v>
      </c>
      <c r="H2665" s="4" t="s">
        <v>1693</v>
      </c>
      <c r="I2665" s="4" t="str">
        <f t="shared" si="177"/>
        <v>k</v>
      </c>
      <c r="J2665" s="4">
        <v>19</v>
      </c>
      <c r="K2665" s="4" t="s">
        <v>2752</v>
      </c>
      <c r="L2665" s="4">
        <v>0</v>
      </c>
      <c r="N2665" s="11" t="s">
        <v>5489</v>
      </c>
      <c r="R2665" t="s">
        <v>5490</v>
      </c>
      <c r="T2665" t="s">
        <v>1296</v>
      </c>
    </row>
    <row r="2666" spans="1:20">
      <c r="A2666" t="s">
        <v>5488</v>
      </c>
      <c r="B2666" t="s">
        <v>1291</v>
      </c>
      <c r="C2666" t="s">
        <v>74</v>
      </c>
      <c r="D2666" s="39" t="s">
        <v>3348</v>
      </c>
      <c r="E2666" s="11">
        <f t="shared" si="175"/>
        <v>6</v>
      </c>
      <c r="F2666" s="4">
        <f t="shared" si="176"/>
        <v>2002</v>
      </c>
      <c r="G2666" t="s">
        <v>25</v>
      </c>
      <c r="H2666" s="4" t="s">
        <v>189</v>
      </c>
      <c r="I2666" s="4" t="str">
        <f t="shared" si="177"/>
        <v>k</v>
      </c>
      <c r="J2666" s="4">
        <v>19.2</v>
      </c>
      <c r="K2666" s="4" t="s">
        <v>529</v>
      </c>
      <c r="L2666" s="4">
        <v>0</v>
      </c>
      <c r="M2666" s="4" t="s">
        <v>3835</v>
      </c>
      <c r="N2666" s="11" t="s">
        <v>5489</v>
      </c>
      <c r="R2666" t="s">
        <v>1751</v>
      </c>
      <c r="T2666" t="s">
        <v>1296</v>
      </c>
    </row>
    <row r="2667" spans="1:20">
      <c r="A2667" t="s">
        <v>5488</v>
      </c>
      <c r="B2667" t="s">
        <v>1291</v>
      </c>
      <c r="C2667" t="s">
        <v>74</v>
      </c>
      <c r="D2667" s="39" t="s">
        <v>1305</v>
      </c>
      <c r="E2667" s="11">
        <f t="shared" si="175"/>
        <v>5</v>
      </c>
      <c r="F2667" s="4">
        <f t="shared" si="176"/>
        <v>2003</v>
      </c>
      <c r="G2667" t="s">
        <v>25</v>
      </c>
      <c r="H2667" s="4" t="s">
        <v>682</v>
      </c>
      <c r="I2667" s="4" t="str">
        <f t="shared" si="177"/>
        <v>k</v>
      </c>
      <c r="J2667" s="4">
        <v>20.7</v>
      </c>
      <c r="K2667" s="4" t="s">
        <v>2176</v>
      </c>
      <c r="L2667" s="4">
        <v>0</v>
      </c>
      <c r="M2667" s="4" t="s">
        <v>5491</v>
      </c>
      <c r="N2667" s="11" t="s">
        <v>5489</v>
      </c>
      <c r="R2667" t="s">
        <v>2191</v>
      </c>
      <c r="T2667" t="s">
        <v>1296</v>
      </c>
    </row>
    <row r="2668" spans="1:20">
      <c r="A2668" t="s">
        <v>5488</v>
      </c>
      <c r="B2668" t="s">
        <v>1291</v>
      </c>
      <c r="C2668" t="s">
        <v>74</v>
      </c>
      <c r="D2668" s="39" t="s">
        <v>1720</v>
      </c>
      <c r="E2668" s="11">
        <f t="shared" si="175"/>
        <v>5</v>
      </c>
      <c r="F2668" s="4">
        <f t="shared" si="176"/>
        <v>2004</v>
      </c>
      <c r="G2668" t="s">
        <v>25</v>
      </c>
      <c r="H2668" s="4" t="s">
        <v>57</v>
      </c>
      <c r="I2668" s="4" t="str">
        <f t="shared" si="177"/>
        <v>k</v>
      </c>
      <c r="J2668" s="4">
        <v>21.7</v>
      </c>
      <c r="K2668" s="4" t="s">
        <v>866</v>
      </c>
      <c r="L2668" s="4">
        <v>0</v>
      </c>
      <c r="M2668" s="4" t="s">
        <v>4763</v>
      </c>
      <c r="N2668" s="11" t="s">
        <v>5489</v>
      </c>
      <c r="R2668" t="s">
        <v>1722</v>
      </c>
      <c r="T2668" t="s">
        <v>1296</v>
      </c>
    </row>
    <row r="2669" spans="1:20">
      <c r="A2669" t="s">
        <v>5488</v>
      </c>
      <c r="B2669" t="s">
        <v>1291</v>
      </c>
      <c r="C2669" t="s">
        <v>74</v>
      </c>
      <c r="D2669" s="39" t="s">
        <v>2888</v>
      </c>
      <c r="E2669" s="11">
        <f t="shared" si="175"/>
        <v>1</v>
      </c>
      <c r="F2669" s="4">
        <f t="shared" si="176"/>
        <v>2005</v>
      </c>
      <c r="G2669" t="s">
        <v>25</v>
      </c>
      <c r="H2669" s="4" t="s">
        <v>5492</v>
      </c>
      <c r="I2669" s="4" t="str">
        <f t="shared" si="177"/>
        <v>k</v>
      </c>
      <c r="J2669" s="4">
        <v>22.5</v>
      </c>
      <c r="K2669" s="4" t="s">
        <v>5493</v>
      </c>
      <c r="L2669" s="4">
        <v>0</v>
      </c>
      <c r="M2669" s="4" t="s">
        <v>1820</v>
      </c>
      <c r="N2669" s="11" t="s">
        <v>5489</v>
      </c>
      <c r="R2669" t="s">
        <v>5494</v>
      </c>
      <c r="T2669" t="s">
        <v>1296</v>
      </c>
    </row>
    <row r="2670" spans="1:20">
      <c r="A2670" t="s">
        <v>5495</v>
      </c>
      <c r="B2670" t="s">
        <v>1291</v>
      </c>
      <c r="C2670" t="s">
        <v>20</v>
      </c>
      <c r="D2670" s="39" t="s">
        <v>839</v>
      </c>
      <c r="E2670" s="11">
        <f t="shared" si="175"/>
        <v>5</v>
      </c>
      <c r="F2670" s="4">
        <f t="shared" si="176"/>
        <v>2016</v>
      </c>
      <c r="G2670" t="s">
        <v>373</v>
      </c>
      <c r="H2670" s="4" t="s">
        <v>1444</v>
      </c>
      <c r="I2670" s="4" t="str">
        <f t="shared" si="177"/>
        <v>k</v>
      </c>
      <c r="J2670" s="4">
        <v>14.8</v>
      </c>
      <c r="K2670" s="4" t="s">
        <v>2166</v>
      </c>
      <c r="L2670" s="4">
        <v>0</v>
      </c>
      <c r="M2670" s="4" t="s">
        <v>5496</v>
      </c>
      <c r="R2670" t="s">
        <v>5497</v>
      </c>
      <c r="T2670" t="s">
        <v>1296</v>
      </c>
    </row>
    <row r="2671" spans="1:20">
      <c r="A2671" t="s">
        <v>5498</v>
      </c>
      <c r="B2671" t="s">
        <v>1291</v>
      </c>
      <c r="C2671" t="s">
        <v>20</v>
      </c>
      <c r="D2671" s="39" t="s">
        <v>1455</v>
      </c>
      <c r="E2671" s="11">
        <f t="shared" si="175"/>
        <v>5</v>
      </c>
      <c r="F2671" s="4">
        <f t="shared" si="176"/>
        <v>2017</v>
      </c>
      <c r="G2671" t="s">
        <v>25</v>
      </c>
      <c r="I2671" s="4" t="str">
        <f t="shared" si="177"/>
        <v/>
      </c>
      <c r="J2671" s="4">
        <v>29.1</v>
      </c>
      <c r="K2671" s="4" t="s">
        <v>1115</v>
      </c>
      <c r="L2671" s="4">
        <v>0</v>
      </c>
      <c r="M2671" s="4" t="s">
        <v>3578</v>
      </c>
      <c r="N2671" s="11" t="s">
        <v>5499</v>
      </c>
      <c r="R2671" t="s">
        <v>5500</v>
      </c>
      <c r="T2671" t="s">
        <v>1296</v>
      </c>
    </row>
    <row r="2672" spans="1:20">
      <c r="A2672" t="s">
        <v>5498</v>
      </c>
      <c r="B2672" t="s">
        <v>1291</v>
      </c>
      <c r="C2672" t="s">
        <v>74</v>
      </c>
      <c r="D2672" s="39" t="s">
        <v>2079</v>
      </c>
      <c r="E2672" s="11">
        <f t="shared" si="175"/>
        <v>6</v>
      </c>
      <c r="F2672" s="4">
        <f t="shared" si="176"/>
        <v>2018</v>
      </c>
      <c r="G2672" t="s">
        <v>25</v>
      </c>
      <c r="I2672" s="4" t="str">
        <f t="shared" si="177"/>
        <v/>
      </c>
      <c r="J2672" s="4">
        <v>33.4</v>
      </c>
      <c r="K2672" s="4" t="s">
        <v>256</v>
      </c>
      <c r="L2672" s="4">
        <v>0</v>
      </c>
      <c r="M2672" s="4" t="s">
        <v>5013</v>
      </c>
      <c r="N2672" s="11" t="s">
        <v>5499</v>
      </c>
      <c r="Q2672" t="s">
        <v>5501</v>
      </c>
      <c r="R2672" t="s">
        <v>5502</v>
      </c>
      <c r="T2672" t="s">
        <v>1296</v>
      </c>
    </row>
    <row r="2673" spans="1:20">
      <c r="A2673" t="s">
        <v>5498</v>
      </c>
      <c r="B2673" t="s">
        <v>1291</v>
      </c>
      <c r="C2673" t="s">
        <v>74</v>
      </c>
      <c r="D2673" s="39" t="s">
        <v>1992</v>
      </c>
      <c r="E2673" s="11">
        <f t="shared" si="175"/>
        <v>5</v>
      </c>
      <c r="F2673" s="4">
        <f t="shared" si="176"/>
        <v>2021</v>
      </c>
      <c r="G2673" t="s">
        <v>25</v>
      </c>
      <c r="I2673" s="4" t="str">
        <f t="shared" si="177"/>
        <v/>
      </c>
      <c r="J2673" s="4">
        <v>39.6</v>
      </c>
      <c r="K2673" s="4" t="s">
        <v>1405</v>
      </c>
      <c r="L2673" s="4">
        <v>0</v>
      </c>
      <c r="M2673" s="4" t="s">
        <v>5503</v>
      </c>
      <c r="N2673" s="11" t="s">
        <v>5499</v>
      </c>
      <c r="Q2673" t="s">
        <v>5504</v>
      </c>
      <c r="R2673" t="s">
        <v>5505</v>
      </c>
    </row>
    <row r="2674" spans="1:20">
      <c r="A2674" t="s">
        <v>5506</v>
      </c>
      <c r="B2674" t="s">
        <v>1291</v>
      </c>
      <c r="C2674" t="s">
        <v>20</v>
      </c>
      <c r="D2674" s="39" t="s">
        <v>2106</v>
      </c>
      <c r="E2674" s="11">
        <f t="shared" si="175"/>
        <v>3</v>
      </c>
      <c r="F2674" s="4">
        <f t="shared" si="176"/>
        <v>1990</v>
      </c>
      <c r="G2674" t="s">
        <v>21</v>
      </c>
      <c r="H2674" s="4" t="s">
        <v>87</v>
      </c>
      <c r="I2674" s="4" t="str">
        <f t="shared" si="177"/>
        <v>k</v>
      </c>
      <c r="J2674" s="4">
        <v>20.32</v>
      </c>
      <c r="K2674" s="4" t="s">
        <v>4455</v>
      </c>
      <c r="L2674" s="4">
        <v>0</v>
      </c>
      <c r="M2674" s="4" t="s">
        <v>5507</v>
      </c>
      <c r="N2674" s="11">
        <v>158255</v>
      </c>
      <c r="T2674" t="s">
        <v>1296</v>
      </c>
    </row>
    <row r="2675" spans="1:20">
      <c r="A2675" t="s">
        <v>5506</v>
      </c>
      <c r="B2675" t="s">
        <v>1291</v>
      </c>
      <c r="C2675" t="s">
        <v>74</v>
      </c>
      <c r="D2675" s="39" t="s">
        <v>2401</v>
      </c>
      <c r="E2675" s="11">
        <f t="shared" si="175"/>
        <v>3</v>
      </c>
      <c r="F2675" s="4">
        <f t="shared" si="176"/>
        <v>1992</v>
      </c>
      <c r="G2675" t="s">
        <v>21</v>
      </c>
      <c r="H2675" s="4" t="s">
        <v>1635</v>
      </c>
      <c r="I2675" s="4" t="str">
        <f t="shared" si="177"/>
        <v>k</v>
      </c>
      <c r="J2675" s="4">
        <v>20.64</v>
      </c>
      <c r="K2675" s="4" t="s">
        <v>4639</v>
      </c>
      <c r="L2675" s="4">
        <v>0</v>
      </c>
      <c r="M2675" s="4" t="s">
        <v>5508</v>
      </c>
      <c r="N2675" s="11">
        <v>158255</v>
      </c>
      <c r="T2675" t="s">
        <v>1296</v>
      </c>
    </row>
    <row r="2676" spans="1:20">
      <c r="A2676" t="s">
        <v>5506</v>
      </c>
      <c r="B2676" t="s">
        <v>1291</v>
      </c>
      <c r="C2676" t="s">
        <v>74</v>
      </c>
      <c r="D2676" s="39" t="s">
        <v>2313</v>
      </c>
      <c r="E2676" s="11">
        <f t="shared" si="175"/>
        <v>3</v>
      </c>
      <c r="F2676" s="4">
        <f t="shared" si="176"/>
        <v>1993</v>
      </c>
      <c r="G2676" t="s">
        <v>21</v>
      </c>
      <c r="H2676" s="4" t="s">
        <v>126</v>
      </c>
      <c r="I2676" s="4" t="str">
        <f t="shared" si="177"/>
        <v>k</v>
      </c>
      <c r="J2676" s="4">
        <v>21.9</v>
      </c>
      <c r="K2676" s="4" t="s">
        <v>1220</v>
      </c>
      <c r="L2676" s="4">
        <v>0</v>
      </c>
      <c r="M2676" s="4" t="s">
        <v>1745</v>
      </c>
      <c r="N2676" s="11">
        <v>158255</v>
      </c>
      <c r="R2676" t="s">
        <v>5509</v>
      </c>
      <c r="T2676" t="s">
        <v>1296</v>
      </c>
    </row>
    <row r="2677" spans="1:20">
      <c r="A2677" t="s">
        <v>5506</v>
      </c>
      <c r="B2677" t="s">
        <v>1291</v>
      </c>
      <c r="C2677" t="s">
        <v>74</v>
      </c>
      <c r="D2677" s="39" t="s">
        <v>1620</v>
      </c>
      <c r="E2677" s="11">
        <f t="shared" si="175"/>
        <v>3</v>
      </c>
      <c r="F2677" s="4">
        <f t="shared" si="176"/>
        <v>1994</v>
      </c>
      <c r="G2677" t="s">
        <v>21</v>
      </c>
      <c r="H2677" s="4" t="s">
        <v>1622</v>
      </c>
      <c r="I2677" s="4" t="str">
        <f t="shared" si="177"/>
        <v>k</v>
      </c>
      <c r="J2677" s="4">
        <v>24</v>
      </c>
      <c r="K2677" s="4" t="s">
        <v>831</v>
      </c>
      <c r="L2677" s="4">
        <v>0</v>
      </c>
      <c r="M2677" s="4" t="s">
        <v>5510</v>
      </c>
      <c r="N2677" s="11">
        <v>158255</v>
      </c>
      <c r="R2677" t="s">
        <v>1717</v>
      </c>
      <c r="T2677" t="s">
        <v>1296</v>
      </c>
    </row>
    <row r="2678" spans="1:20">
      <c r="A2678" t="s">
        <v>5506</v>
      </c>
      <c r="B2678" t="s">
        <v>1291</v>
      </c>
      <c r="C2678" t="s">
        <v>74</v>
      </c>
      <c r="D2678" s="39" t="s">
        <v>1322</v>
      </c>
      <c r="E2678" s="11">
        <f t="shared" si="175"/>
        <v>3</v>
      </c>
      <c r="F2678" s="4">
        <f t="shared" si="176"/>
        <v>1998</v>
      </c>
      <c r="G2678" t="s">
        <v>21</v>
      </c>
      <c r="H2678" s="4" t="s">
        <v>2924</v>
      </c>
      <c r="I2678" s="4" t="str">
        <f t="shared" si="177"/>
        <v>k</v>
      </c>
      <c r="J2678" s="4">
        <v>26.6</v>
      </c>
      <c r="K2678" s="4" t="s">
        <v>456</v>
      </c>
      <c r="L2678" s="4">
        <v>0</v>
      </c>
      <c r="M2678" s="4" t="s">
        <v>2281</v>
      </c>
      <c r="N2678" s="11">
        <v>158255</v>
      </c>
      <c r="R2678" t="s">
        <v>439</v>
      </c>
      <c r="T2678" t="s">
        <v>1296</v>
      </c>
    </row>
    <row r="2679" spans="1:20">
      <c r="A2679" t="s">
        <v>5506</v>
      </c>
      <c r="B2679" t="s">
        <v>1291</v>
      </c>
      <c r="C2679" t="s">
        <v>74</v>
      </c>
      <c r="D2679" s="39" t="s">
        <v>1715</v>
      </c>
      <c r="E2679" s="11">
        <f t="shared" si="175"/>
        <v>3</v>
      </c>
      <c r="F2679" s="4">
        <f t="shared" si="176"/>
        <v>2000</v>
      </c>
      <c r="G2679" t="s">
        <v>21</v>
      </c>
      <c r="H2679" s="4" t="s">
        <v>2927</v>
      </c>
      <c r="I2679" s="4" t="str">
        <f t="shared" si="177"/>
        <v>k</v>
      </c>
      <c r="J2679" s="4">
        <v>26.5</v>
      </c>
      <c r="K2679" s="4" t="s">
        <v>456</v>
      </c>
      <c r="L2679" s="4">
        <v>0</v>
      </c>
      <c r="M2679" s="4" t="s">
        <v>1790</v>
      </c>
      <c r="N2679" s="11">
        <v>158255</v>
      </c>
      <c r="R2679" t="s">
        <v>439</v>
      </c>
      <c r="T2679" t="s">
        <v>1296</v>
      </c>
    </row>
    <row r="2680" spans="1:20">
      <c r="A2680" t="s">
        <v>5506</v>
      </c>
      <c r="B2680" t="s">
        <v>1291</v>
      </c>
      <c r="C2680" t="s">
        <v>74</v>
      </c>
      <c r="D2680" s="39" t="s">
        <v>1746</v>
      </c>
      <c r="E2680" s="11">
        <f t="shared" si="175"/>
        <v>5</v>
      </c>
      <c r="F2680" s="4">
        <f t="shared" si="176"/>
        <v>2001</v>
      </c>
      <c r="G2680" t="s">
        <v>21</v>
      </c>
      <c r="H2680" s="4" t="s">
        <v>1038</v>
      </c>
      <c r="I2680" s="4" t="str">
        <f t="shared" si="177"/>
        <v>k</v>
      </c>
      <c r="J2680" s="4">
        <v>27.2</v>
      </c>
      <c r="K2680" s="4" t="s">
        <v>933</v>
      </c>
      <c r="L2680" s="4">
        <v>0</v>
      </c>
      <c r="M2680" s="4" t="s">
        <v>1904</v>
      </c>
      <c r="N2680" s="11">
        <v>158255</v>
      </c>
      <c r="R2680" t="s">
        <v>5511</v>
      </c>
      <c r="T2680" t="s">
        <v>1296</v>
      </c>
    </row>
    <row r="2681" spans="1:20">
      <c r="A2681" t="s">
        <v>5506</v>
      </c>
      <c r="B2681" t="s">
        <v>1291</v>
      </c>
      <c r="C2681" t="s">
        <v>74</v>
      </c>
      <c r="D2681" s="39" t="s">
        <v>1749</v>
      </c>
      <c r="E2681" s="11">
        <f t="shared" si="175"/>
        <v>5</v>
      </c>
      <c r="F2681" s="4">
        <f t="shared" si="176"/>
        <v>2002</v>
      </c>
      <c r="G2681" t="s">
        <v>21</v>
      </c>
      <c r="H2681" s="4" t="s">
        <v>1046</v>
      </c>
      <c r="I2681" s="4" t="str">
        <f t="shared" si="177"/>
        <v>k</v>
      </c>
      <c r="J2681" s="4">
        <v>27.6</v>
      </c>
      <c r="K2681" s="4" t="s">
        <v>203</v>
      </c>
      <c r="L2681" s="4">
        <v>0</v>
      </c>
      <c r="M2681" s="4" t="s">
        <v>5512</v>
      </c>
      <c r="N2681" s="11">
        <v>158255</v>
      </c>
      <c r="R2681" t="s">
        <v>5513</v>
      </c>
      <c r="T2681" t="s">
        <v>1296</v>
      </c>
    </row>
    <row r="2682" spans="1:20">
      <c r="A2682" t="s">
        <v>5506</v>
      </c>
      <c r="B2682" t="s">
        <v>1291</v>
      </c>
      <c r="C2682" t="s">
        <v>74</v>
      </c>
      <c r="D2682" s="39" t="s">
        <v>1331</v>
      </c>
      <c r="E2682" s="11">
        <f t="shared" si="175"/>
        <v>5</v>
      </c>
      <c r="F2682" s="4">
        <f t="shared" si="176"/>
        <v>2003</v>
      </c>
      <c r="G2682" t="s">
        <v>21</v>
      </c>
      <c r="H2682" s="4" t="s">
        <v>488</v>
      </c>
      <c r="I2682" s="4" t="str">
        <f t="shared" si="177"/>
        <v>k</v>
      </c>
      <c r="J2682" s="4">
        <v>27.7</v>
      </c>
      <c r="K2682" s="4" t="s">
        <v>800</v>
      </c>
      <c r="L2682" s="4">
        <v>0</v>
      </c>
      <c r="M2682" s="4" t="s">
        <v>1637</v>
      </c>
      <c r="N2682" s="11">
        <v>158255</v>
      </c>
      <c r="R2682" t="s">
        <v>2827</v>
      </c>
      <c r="T2682" t="s">
        <v>1296</v>
      </c>
    </row>
    <row r="2683" spans="1:20">
      <c r="A2683" t="s">
        <v>5506</v>
      </c>
      <c r="B2683" t="s">
        <v>1291</v>
      </c>
      <c r="C2683" t="s">
        <v>74</v>
      </c>
      <c r="D2683" s="39" t="s">
        <v>1335</v>
      </c>
      <c r="E2683" s="11">
        <f t="shared" si="175"/>
        <v>5</v>
      </c>
      <c r="F2683" s="4">
        <f t="shared" si="176"/>
        <v>2004</v>
      </c>
      <c r="G2683" t="s">
        <v>21</v>
      </c>
      <c r="H2683" s="4" t="s">
        <v>401</v>
      </c>
      <c r="I2683" s="4" t="str">
        <f t="shared" si="177"/>
        <v>k</v>
      </c>
      <c r="J2683" s="4">
        <v>28.5</v>
      </c>
      <c r="K2683" s="4" t="s">
        <v>584</v>
      </c>
      <c r="L2683" s="4">
        <v>0</v>
      </c>
      <c r="M2683" s="4" t="s">
        <v>5514</v>
      </c>
      <c r="N2683" s="11">
        <v>158255</v>
      </c>
      <c r="R2683" t="s">
        <v>1309</v>
      </c>
      <c r="T2683" t="s">
        <v>1296</v>
      </c>
    </row>
    <row r="2684" spans="1:20">
      <c r="A2684" t="s">
        <v>5506</v>
      </c>
      <c r="B2684" t="s">
        <v>1291</v>
      </c>
      <c r="C2684" t="s">
        <v>74</v>
      </c>
      <c r="D2684" s="39" t="s">
        <v>2194</v>
      </c>
      <c r="E2684" s="11">
        <f t="shared" si="175"/>
        <v>5</v>
      </c>
      <c r="F2684" s="4">
        <f t="shared" si="176"/>
        <v>2005</v>
      </c>
      <c r="G2684" t="s">
        <v>21</v>
      </c>
      <c r="H2684" s="4" t="s">
        <v>772</v>
      </c>
      <c r="I2684" s="4" t="str">
        <f t="shared" si="177"/>
        <v>k</v>
      </c>
      <c r="J2684" s="4">
        <v>28.7</v>
      </c>
      <c r="K2684" s="4" t="s">
        <v>206</v>
      </c>
      <c r="L2684" s="4">
        <v>0</v>
      </c>
      <c r="M2684" s="4" t="s">
        <v>5515</v>
      </c>
      <c r="N2684" s="11">
        <v>158255</v>
      </c>
      <c r="R2684" t="s">
        <v>1340</v>
      </c>
      <c r="T2684" t="s">
        <v>1296</v>
      </c>
    </row>
    <row r="2685" spans="1:20">
      <c r="A2685" t="s">
        <v>5506</v>
      </c>
      <c r="B2685" t="s">
        <v>1291</v>
      </c>
      <c r="C2685" t="s">
        <v>74</v>
      </c>
      <c r="D2685" s="39" t="s">
        <v>2126</v>
      </c>
      <c r="E2685" s="11">
        <f t="shared" si="175"/>
        <v>5</v>
      </c>
      <c r="F2685" s="4">
        <f t="shared" si="176"/>
        <v>2008</v>
      </c>
      <c r="G2685" t="s">
        <v>21</v>
      </c>
      <c r="H2685" s="4" t="s">
        <v>1389</v>
      </c>
      <c r="I2685" s="4" t="str">
        <f t="shared" si="177"/>
        <v>k</v>
      </c>
      <c r="J2685" s="4">
        <v>29.9</v>
      </c>
      <c r="K2685" s="4" t="s">
        <v>36</v>
      </c>
      <c r="L2685" s="4">
        <v>0</v>
      </c>
      <c r="M2685" s="4" t="s">
        <v>4782</v>
      </c>
      <c r="N2685" s="11">
        <v>158255</v>
      </c>
      <c r="R2685" t="s">
        <v>1662</v>
      </c>
      <c r="T2685" t="s">
        <v>1296</v>
      </c>
    </row>
    <row r="2686" spans="1:20">
      <c r="A2686" t="s">
        <v>5506</v>
      </c>
      <c r="B2686" t="s">
        <v>1291</v>
      </c>
      <c r="C2686" t="s">
        <v>74</v>
      </c>
      <c r="D2686" s="39" t="s">
        <v>1535</v>
      </c>
      <c r="E2686" s="11">
        <f t="shared" si="175"/>
        <v>5</v>
      </c>
      <c r="F2686" s="4">
        <f t="shared" si="176"/>
        <v>2010</v>
      </c>
      <c r="G2686" t="s">
        <v>21</v>
      </c>
      <c r="H2686" s="4" t="s">
        <v>293</v>
      </c>
      <c r="I2686" s="4" t="str">
        <f t="shared" ref="I2686:I2717" si="178">IF(ISBLANK(H2686), "", "k")</f>
        <v>k</v>
      </c>
      <c r="J2686" s="4">
        <v>29.9</v>
      </c>
      <c r="K2686" s="4" t="s">
        <v>436</v>
      </c>
      <c r="L2686" s="4">
        <v>0</v>
      </c>
      <c r="M2686" s="4" t="s">
        <v>2625</v>
      </c>
      <c r="N2686" s="11">
        <v>158255</v>
      </c>
      <c r="R2686" t="s">
        <v>1834</v>
      </c>
      <c r="T2686" t="s">
        <v>1296</v>
      </c>
    </row>
    <row r="2687" spans="1:20">
      <c r="A2687" t="s">
        <v>5506</v>
      </c>
      <c r="B2687" t="s">
        <v>1291</v>
      </c>
      <c r="C2687" t="s">
        <v>74</v>
      </c>
      <c r="D2687" s="39" t="s">
        <v>1561</v>
      </c>
      <c r="E2687" s="11">
        <f t="shared" si="175"/>
        <v>5</v>
      </c>
      <c r="F2687" s="4">
        <f t="shared" si="176"/>
        <v>2011</v>
      </c>
      <c r="G2687" t="s">
        <v>21</v>
      </c>
      <c r="H2687" s="4" t="s">
        <v>362</v>
      </c>
      <c r="I2687" s="4" t="str">
        <f t="shared" si="178"/>
        <v>k</v>
      </c>
      <c r="J2687" s="4">
        <v>29.8</v>
      </c>
      <c r="K2687" s="4" t="s">
        <v>206</v>
      </c>
      <c r="L2687" s="4">
        <v>0</v>
      </c>
      <c r="M2687" s="4" t="s">
        <v>1650</v>
      </c>
      <c r="N2687" s="11">
        <v>158255</v>
      </c>
      <c r="R2687" t="s">
        <v>1762</v>
      </c>
      <c r="T2687" t="s">
        <v>1296</v>
      </c>
    </row>
    <row r="2688" spans="1:20">
      <c r="A2688" t="s">
        <v>5506</v>
      </c>
      <c r="B2688" t="s">
        <v>1291</v>
      </c>
      <c r="C2688" t="s">
        <v>74</v>
      </c>
      <c r="D2688" s="39" t="s">
        <v>1586</v>
      </c>
      <c r="E2688" s="11">
        <f t="shared" si="175"/>
        <v>5</v>
      </c>
      <c r="F2688" s="4">
        <f t="shared" si="176"/>
        <v>2013</v>
      </c>
      <c r="G2688" t="s">
        <v>21</v>
      </c>
      <c r="H2688" s="4" t="s">
        <v>492</v>
      </c>
      <c r="I2688" s="4" t="str">
        <f t="shared" si="178"/>
        <v>k</v>
      </c>
      <c r="J2688" s="4">
        <v>30.9</v>
      </c>
      <c r="K2688" s="4" t="s">
        <v>1121</v>
      </c>
      <c r="L2688" s="4">
        <v>0</v>
      </c>
      <c r="M2688" s="4" t="s">
        <v>1989</v>
      </c>
      <c r="N2688" s="11">
        <v>158255</v>
      </c>
      <c r="R2688" t="s">
        <v>1662</v>
      </c>
      <c r="T2688" t="s">
        <v>1296</v>
      </c>
    </row>
    <row r="2689" spans="1:20">
      <c r="A2689" t="s">
        <v>5516</v>
      </c>
      <c r="B2689" t="s">
        <v>1291</v>
      </c>
      <c r="C2689" t="s">
        <v>20</v>
      </c>
      <c r="D2689" s="39" t="s">
        <v>1647</v>
      </c>
      <c r="E2689" s="11">
        <f t="shared" si="175"/>
        <v>3</v>
      </c>
      <c r="F2689" s="4">
        <f t="shared" si="176"/>
        <v>2000</v>
      </c>
      <c r="G2689" t="s">
        <v>25</v>
      </c>
      <c r="H2689" s="4">
        <v>15.5</v>
      </c>
      <c r="I2689" s="4" t="s">
        <v>35</v>
      </c>
      <c r="J2689" s="4">
        <v>33.5</v>
      </c>
      <c r="K2689" s="4" t="s">
        <v>338</v>
      </c>
      <c r="L2689" s="4">
        <v>0</v>
      </c>
      <c r="M2689" s="4" t="s">
        <v>3117</v>
      </c>
      <c r="N2689" s="11" t="s">
        <v>5517</v>
      </c>
      <c r="R2689" t="s">
        <v>5518</v>
      </c>
      <c r="T2689" t="s">
        <v>1296</v>
      </c>
    </row>
    <row r="2690" spans="1:20">
      <c r="A2690" t="s">
        <v>5516</v>
      </c>
      <c r="B2690" t="s">
        <v>1291</v>
      </c>
      <c r="C2690" t="s">
        <v>74</v>
      </c>
      <c r="D2690" s="39" t="s">
        <v>1299</v>
      </c>
      <c r="E2690" s="11">
        <f t="shared" si="175"/>
        <v>5</v>
      </c>
      <c r="F2690" s="4">
        <f t="shared" si="176"/>
        <v>2001</v>
      </c>
      <c r="G2690" t="s">
        <v>25</v>
      </c>
      <c r="H2690" s="4">
        <v>16.7</v>
      </c>
      <c r="I2690" s="4" t="s">
        <v>35</v>
      </c>
      <c r="J2690" s="4">
        <v>34.4</v>
      </c>
      <c r="K2690" s="4" t="s">
        <v>2550</v>
      </c>
      <c r="L2690" s="4">
        <v>0</v>
      </c>
      <c r="M2690" s="4" t="s">
        <v>5519</v>
      </c>
      <c r="N2690" s="11" t="s">
        <v>5517</v>
      </c>
      <c r="R2690" t="s">
        <v>439</v>
      </c>
      <c r="T2690" t="s">
        <v>1296</v>
      </c>
    </row>
    <row r="2691" spans="1:20">
      <c r="A2691" t="s">
        <v>5516</v>
      </c>
      <c r="B2691" t="s">
        <v>1291</v>
      </c>
      <c r="C2691" t="s">
        <v>74</v>
      </c>
      <c r="D2691" s="39" t="s">
        <v>1302</v>
      </c>
      <c r="E2691" s="11">
        <f t="shared" si="175"/>
        <v>5</v>
      </c>
      <c r="F2691" s="4">
        <f t="shared" si="176"/>
        <v>2002</v>
      </c>
      <c r="G2691" t="s">
        <v>25</v>
      </c>
      <c r="H2691" s="4">
        <v>17.7</v>
      </c>
      <c r="I2691" s="4" t="s">
        <v>35</v>
      </c>
      <c r="J2691" s="4">
        <v>38</v>
      </c>
      <c r="K2691" s="4" t="s">
        <v>30</v>
      </c>
      <c r="L2691" s="4">
        <v>0</v>
      </c>
      <c r="M2691" s="4" t="s">
        <v>5520</v>
      </c>
      <c r="N2691" s="11" t="s">
        <v>5517</v>
      </c>
      <c r="R2691" t="s">
        <v>1630</v>
      </c>
      <c r="T2691" t="s">
        <v>1296</v>
      </c>
    </row>
    <row r="2692" spans="1:20">
      <c r="A2692" t="s">
        <v>5516</v>
      </c>
      <c r="B2692" t="s">
        <v>1291</v>
      </c>
      <c r="C2692" t="s">
        <v>74</v>
      </c>
      <c r="D2692" s="39" t="s">
        <v>1305</v>
      </c>
      <c r="E2692" s="11">
        <f t="shared" si="175"/>
        <v>5</v>
      </c>
      <c r="F2692" s="4">
        <f t="shared" si="176"/>
        <v>2003</v>
      </c>
      <c r="G2692" t="s">
        <v>25</v>
      </c>
      <c r="H2692" s="4">
        <v>18.7</v>
      </c>
      <c r="I2692" s="4" t="s">
        <v>35</v>
      </c>
      <c r="J2692" s="4">
        <v>38.200000000000003</v>
      </c>
      <c r="K2692" s="4" t="s">
        <v>320</v>
      </c>
      <c r="L2692" s="4">
        <v>0</v>
      </c>
      <c r="M2692" s="4" t="s">
        <v>5521</v>
      </c>
      <c r="N2692" s="11" t="s">
        <v>5517</v>
      </c>
      <c r="R2692" t="s">
        <v>5522</v>
      </c>
      <c r="T2692" t="s">
        <v>1296</v>
      </c>
    </row>
    <row r="2693" spans="1:20">
      <c r="A2693" t="s">
        <v>5516</v>
      </c>
      <c r="B2693" t="s">
        <v>1291</v>
      </c>
      <c r="C2693" t="s">
        <v>74</v>
      </c>
      <c r="D2693" s="39" t="s">
        <v>1335</v>
      </c>
      <c r="E2693" s="11">
        <f t="shared" si="175"/>
        <v>5</v>
      </c>
      <c r="F2693" s="4">
        <f t="shared" si="176"/>
        <v>2004</v>
      </c>
      <c r="G2693" t="s">
        <v>25</v>
      </c>
      <c r="H2693" s="4">
        <v>19.7</v>
      </c>
      <c r="I2693" s="4" t="s">
        <v>35</v>
      </c>
      <c r="J2693" s="4">
        <v>39.200000000000003</v>
      </c>
      <c r="K2693" s="4" t="s">
        <v>458</v>
      </c>
      <c r="L2693" s="4">
        <v>0</v>
      </c>
      <c r="M2693" s="4" t="s">
        <v>5523</v>
      </c>
      <c r="N2693" s="11" t="s">
        <v>5517</v>
      </c>
      <c r="R2693" t="s">
        <v>1309</v>
      </c>
      <c r="T2693" t="s">
        <v>1296</v>
      </c>
    </row>
    <row r="2694" spans="1:20">
      <c r="A2694" t="s">
        <v>5516</v>
      </c>
      <c r="B2694" t="s">
        <v>1291</v>
      </c>
      <c r="C2694" t="s">
        <v>74</v>
      </c>
      <c r="D2694" s="39" t="s">
        <v>1310</v>
      </c>
      <c r="E2694" s="11">
        <f t="shared" si="175"/>
        <v>5</v>
      </c>
      <c r="F2694" s="4">
        <f t="shared" si="176"/>
        <v>2005</v>
      </c>
      <c r="G2694" t="s">
        <v>25</v>
      </c>
      <c r="H2694" s="4">
        <v>20.7</v>
      </c>
      <c r="I2694" s="4" t="s">
        <v>35</v>
      </c>
      <c r="J2694" s="4">
        <v>39.5</v>
      </c>
      <c r="K2694" s="4" t="s">
        <v>134</v>
      </c>
      <c r="L2694" s="4">
        <v>0</v>
      </c>
      <c r="M2694" s="4" t="s">
        <v>5524</v>
      </c>
      <c r="N2694" s="11" t="s">
        <v>5517</v>
      </c>
      <c r="R2694" t="s">
        <v>5525</v>
      </c>
      <c r="T2694" t="s">
        <v>1296</v>
      </c>
    </row>
    <row r="2695" spans="1:20">
      <c r="A2695" t="s">
        <v>5516</v>
      </c>
      <c r="B2695" t="s">
        <v>1291</v>
      </c>
      <c r="C2695" t="s">
        <v>74</v>
      </c>
      <c r="D2695" s="39" t="s">
        <v>2126</v>
      </c>
      <c r="E2695" s="11">
        <f t="shared" si="175"/>
        <v>5</v>
      </c>
      <c r="F2695" s="4">
        <f t="shared" si="176"/>
        <v>2008</v>
      </c>
      <c r="G2695" t="s">
        <v>25</v>
      </c>
      <c r="H2695" s="4">
        <v>23.7</v>
      </c>
      <c r="I2695" s="4" t="s">
        <v>35</v>
      </c>
      <c r="J2695" s="4">
        <v>40</v>
      </c>
      <c r="K2695" s="4" t="s">
        <v>317</v>
      </c>
      <c r="L2695" s="4">
        <v>0</v>
      </c>
      <c r="M2695" s="4" t="s">
        <v>5526</v>
      </c>
      <c r="N2695" s="11" t="s">
        <v>5517</v>
      </c>
      <c r="R2695" t="s">
        <v>5527</v>
      </c>
      <c r="T2695" t="s">
        <v>1296</v>
      </c>
    </row>
    <row r="2696" spans="1:20">
      <c r="A2696" t="s">
        <v>5516</v>
      </c>
      <c r="B2696" t="s">
        <v>1291</v>
      </c>
      <c r="C2696" t="s">
        <v>74</v>
      </c>
      <c r="D2696" s="39" t="s">
        <v>1863</v>
      </c>
      <c r="E2696" s="11">
        <f t="shared" si="175"/>
        <v>4</v>
      </c>
      <c r="F2696" s="4">
        <f t="shared" si="176"/>
        <v>2010</v>
      </c>
      <c r="G2696" t="s">
        <v>25</v>
      </c>
      <c r="H2696" s="4">
        <v>24.6</v>
      </c>
      <c r="I2696" s="4" t="s">
        <v>35</v>
      </c>
      <c r="J2696" s="4">
        <v>38.5</v>
      </c>
      <c r="K2696" s="4" t="s">
        <v>1704</v>
      </c>
      <c r="L2696" s="4">
        <v>0</v>
      </c>
      <c r="M2696" s="4" t="s">
        <v>5528</v>
      </c>
      <c r="N2696" s="11" t="s">
        <v>5517</v>
      </c>
      <c r="R2696" t="s">
        <v>5529</v>
      </c>
      <c r="T2696" t="s">
        <v>1296</v>
      </c>
    </row>
    <row r="2697" spans="1:20">
      <c r="A2697" t="s">
        <v>5516</v>
      </c>
      <c r="B2697" t="s">
        <v>1291</v>
      </c>
      <c r="C2697" t="s">
        <v>74</v>
      </c>
      <c r="D2697" s="39" t="s">
        <v>2533</v>
      </c>
      <c r="E2697" s="11">
        <f t="shared" si="175"/>
        <v>5</v>
      </c>
      <c r="F2697" s="4">
        <f t="shared" si="176"/>
        <v>2010</v>
      </c>
      <c r="G2697" t="s">
        <v>25</v>
      </c>
      <c r="H2697" s="4">
        <v>24.7</v>
      </c>
      <c r="I2697" s="4" t="s">
        <v>35</v>
      </c>
      <c r="J2697" s="4">
        <v>39.200000000000003</v>
      </c>
      <c r="K2697" s="4" t="s">
        <v>233</v>
      </c>
      <c r="L2697" s="4">
        <v>0</v>
      </c>
      <c r="M2697" s="4" t="s">
        <v>4720</v>
      </c>
      <c r="N2697" s="11" t="s">
        <v>5517</v>
      </c>
      <c r="R2697" t="s">
        <v>5530</v>
      </c>
      <c r="T2697" t="s">
        <v>1296</v>
      </c>
    </row>
    <row r="2698" spans="1:20">
      <c r="A2698" t="s">
        <v>5516</v>
      </c>
      <c r="B2698" t="s">
        <v>1291</v>
      </c>
      <c r="C2698" t="s">
        <v>74</v>
      </c>
      <c r="D2698" s="39" t="s">
        <v>5531</v>
      </c>
      <c r="E2698" s="11">
        <f t="shared" si="175"/>
        <v>1</v>
      </c>
      <c r="F2698" s="4">
        <f t="shared" si="176"/>
        <v>2012</v>
      </c>
      <c r="G2698" t="s">
        <v>25</v>
      </c>
      <c r="H2698" s="4">
        <v>26.3</v>
      </c>
      <c r="I2698" s="4" t="s">
        <v>35</v>
      </c>
      <c r="L2698" s="4">
        <v>0</v>
      </c>
      <c r="N2698" s="11" t="s">
        <v>5517</v>
      </c>
      <c r="R2698" t="s">
        <v>5532</v>
      </c>
      <c r="T2698" t="s">
        <v>1296</v>
      </c>
    </row>
    <row r="2699" spans="1:20">
      <c r="A2699" t="s">
        <v>5533</v>
      </c>
      <c r="B2699" t="s">
        <v>1291</v>
      </c>
      <c r="C2699" t="s">
        <v>20</v>
      </c>
      <c r="D2699" s="39" t="s">
        <v>839</v>
      </c>
      <c r="E2699" s="11">
        <f t="shared" si="175"/>
        <v>5</v>
      </c>
      <c r="F2699" s="4">
        <f t="shared" si="176"/>
        <v>2016</v>
      </c>
      <c r="G2699" t="s">
        <v>21</v>
      </c>
      <c r="H2699" s="4" t="s">
        <v>1452</v>
      </c>
      <c r="I2699" s="4" t="str">
        <f t="shared" ref="I2699:I2706" si="179">IF(ISBLANK(H2699), "", "k")</f>
        <v>k</v>
      </c>
      <c r="J2699" s="4">
        <v>16.399999999999999</v>
      </c>
      <c r="K2699" s="4" t="s">
        <v>5534</v>
      </c>
      <c r="L2699" s="4">
        <v>0</v>
      </c>
      <c r="M2699" s="4" t="s">
        <v>3271</v>
      </c>
      <c r="N2699" s="11" t="s">
        <v>5535</v>
      </c>
      <c r="R2699" t="s">
        <v>5536</v>
      </c>
      <c r="T2699" t="s">
        <v>1296</v>
      </c>
    </row>
    <row r="2700" spans="1:20">
      <c r="A2700" t="s">
        <v>5533</v>
      </c>
      <c r="B2700" t="s">
        <v>1291</v>
      </c>
      <c r="C2700" t="s">
        <v>74</v>
      </c>
      <c r="D2700" s="39" t="s">
        <v>1104</v>
      </c>
      <c r="E2700" s="11">
        <f t="shared" si="175"/>
        <v>5</v>
      </c>
      <c r="F2700" s="4">
        <f t="shared" si="176"/>
        <v>2017</v>
      </c>
      <c r="G2700" t="s">
        <v>21</v>
      </c>
      <c r="H2700" s="4" t="s">
        <v>1456</v>
      </c>
      <c r="I2700" s="4" t="str">
        <f t="shared" si="179"/>
        <v>k</v>
      </c>
      <c r="J2700" s="4">
        <v>17.899999999999999</v>
      </c>
      <c r="K2700" s="4" t="s">
        <v>169</v>
      </c>
      <c r="L2700" s="4">
        <v>0</v>
      </c>
      <c r="M2700" s="4" t="s">
        <v>3720</v>
      </c>
      <c r="N2700" s="11" t="s">
        <v>5535</v>
      </c>
      <c r="R2700" t="s">
        <v>5537</v>
      </c>
      <c r="T2700" t="s">
        <v>1296</v>
      </c>
    </row>
    <row r="2701" spans="1:20">
      <c r="A2701" t="s">
        <v>5533</v>
      </c>
      <c r="B2701" t="s">
        <v>1291</v>
      </c>
      <c r="C2701" t="s">
        <v>74</v>
      </c>
      <c r="D2701" s="39" t="s">
        <v>1582</v>
      </c>
      <c r="E2701" s="11">
        <f t="shared" si="175"/>
        <v>5</v>
      </c>
      <c r="F2701" s="4">
        <f t="shared" si="176"/>
        <v>2019</v>
      </c>
      <c r="G2701" t="s">
        <v>21</v>
      </c>
      <c r="H2701" s="4" t="s">
        <v>482</v>
      </c>
      <c r="I2701" s="4" t="str">
        <f t="shared" si="179"/>
        <v>k</v>
      </c>
      <c r="J2701" s="4">
        <v>22.9</v>
      </c>
      <c r="K2701" s="4" t="s">
        <v>190</v>
      </c>
      <c r="L2701" s="4">
        <v>0</v>
      </c>
      <c r="M2701" s="4" t="s">
        <v>1752</v>
      </c>
      <c r="N2701" s="11" t="s">
        <v>5535</v>
      </c>
      <c r="R2701" t="s">
        <v>5538</v>
      </c>
      <c r="T2701" t="s">
        <v>1296</v>
      </c>
    </row>
    <row r="2702" spans="1:20">
      <c r="A2702" t="s">
        <v>5533</v>
      </c>
      <c r="B2702" t="s">
        <v>1291</v>
      </c>
      <c r="C2702" t="s">
        <v>74</v>
      </c>
      <c r="D2702" s="39" t="s">
        <v>1992</v>
      </c>
      <c r="E2702" s="11">
        <f t="shared" si="175"/>
        <v>5</v>
      </c>
      <c r="F2702" s="4">
        <f t="shared" si="176"/>
        <v>2021</v>
      </c>
      <c r="G2702" t="s">
        <v>21</v>
      </c>
      <c r="H2702" s="4">
        <v>8.6999999999999993</v>
      </c>
      <c r="I2702" s="4" t="str">
        <f t="shared" si="179"/>
        <v>k</v>
      </c>
      <c r="J2702" s="4">
        <v>24</v>
      </c>
      <c r="K2702" s="4" t="s">
        <v>814</v>
      </c>
      <c r="L2702" s="4">
        <v>0</v>
      </c>
      <c r="M2702" s="4" t="s">
        <v>1463</v>
      </c>
      <c r="N2702" s="11" t="s">
        <v>5535</v>
      </c>
      <c r="Q2702" t="s">
        <v>5539</v>
      </c>
      <c r="R2702" t="s">
        <v>5540</v>
      </c>
    </row>
    <row r="2703" spans="1:20">
      <c r="A2703" t="s">
        <v>5533</v>
      </c>
      <c r="B2703" s="4" t="s">
        <v>1291</v>
      </c>
      <c r="C2703" s="4" t="s">
        <v>74</v>
      </c>
      <c r="D2703" s="39" t="s">
        <v>1470</v>
      </c>
      <c r="E2703" s="11">
        <f t="shared" si="175"/>
        <v>4</v>
      </c>
      <c r="F2703" s="4">
        <f t="shared" si="176"/>
        <v>2026</v>
      </c>
      <c r="G2703" s="4" t="s">
        <v>21</v>
      </c>
      <c r="H2703" s="4">
        <v>13.6</v>
      </c>
      <c r="I2703" s="4" t="str">
        <f t="shared" si="179"/>
        <v>k</v>
      </c>
      <c r="J2703" s="4">
        <v>25.5</v>
      </c>
      <c r="K2703" s="4" t="s">
        <v>5541</v>
      </c>
      <c r="L2703" s="4">
        <v>0</v>
      </c>
      <c r="M2703" s="4">
        <v>520</v>
      </c>
      <c r="N2703" s="11" t="s">
        <v>5535</v>
      </c>
      <c r="R2703" s="4" t="s">
        <v>1471</v>
      </c>
    </row>
    <row r="2704" spans="1:20">
      <c r="A2704" t="s">
        <v>61</v>
      </c>
      <c r="B2704" t="s">
        <v>1291</v>
      </c>
      <c r="C2704" t="s">
        <v>20</v>
      </c>
      <c r="D2704" s="39" t="s">
        <v>1606</v>
      </c>
      <c r="E2704" s="11">
        <f t="shared" si="175"/>
        <v>3</v>
      </c>
      <c r="F2704" s="4">
        <f t="shared" si="176"/>
        <v>1982</v>
      </c>
      <c r="G2704" t="s">
        <v>21</v>
      </c>
      <c r="H2704" s="4" t="s">
        <v>87</v>
      </c>
      <c r="I2704" s="4" t="str">
        <f t="shared" si="179"/>
        <v>k</v>
      </c>
      <c r="J2704" s="4">
        <v>20</v>
      </c>
      <c r="K2704" s="4" t="s">
        <v>5542</v>
      </c>
      <c r="L2704" s="4">
        <v>0</v>
      </c>
      <c r="M2704" s="4" t="s">
        <v>3220</v>
      </c>
      <c r="R2704" t="s">
        <v>5543</v>
      </c>
      <c r="T2704" t="s">
        <v>1296</v>
      </c>
    </row>
    <row r="2705" spans="1:20">
      <c r="A2705" t="s">
        <v>61</v>
      </c>
      <c r="B2705" t="s">
        <v>1291</v>
      </c>
      <c r="C2705" t="s">
        <v>74</v>
      </c>
      <c r="D2705" s="39" t="s">
        <v>1494</v>
      </c>
      <c r="E2705" s="11">
        <f t="shared" si="175"/>
        <v>3</v>
      </c>
      <c r="F2705" s="4">
        <f t="shared" si="176"/>
        <v>1986</v>
      </c>
      <c r="G2705" t="s">
        <v>21</v>
      </c>
      <c r="H2705" s="4" t="s">
        <v>1622</v>
      </c>
      <c r="I2705" s="4" t="str">
        <f t="shared" si="179"/>
        <v>k</v>
      </c>
      <c r="J2705" s="4">
        <v>28.89</v>
      </c>
      <c r="K2705" s="4" t="s">
        <v>435</v>
      </c>
      <c r="L2705" s="4">
        <v>0</v>
      </c>
      <c r="M2705" s="4" t="s">
        <v>5544</v>
      </c>
      <c r="T2705" t="s">
        <v>1296</v>
      </c>
    </row>
    <row r="2706" spans="1:20">
      <c r="A2706" t="s">
        <v>61</v>
      </c>
      <c r="B2706" t="s">
        <v>1291</v>
      </c>
      <c r="C2706" t="s">
        <v>74</v>
      </c>
      <c r="D2706" s="39" t="s">
        <v>3452</v>
      </c>
      <c r="E2706" s="11">
        <f t="shared" si="175"/>
        <v>3</v>
      </c>
      <c r="F2706" s="4">
        <f t="shared" si="176"/>
        <v>1988</v>
      </c>
      <c r="G2706" t="s">
        <v>21</v>
      </c>
      <c r="H2706" s="4" t="s">
        <v>1639</v>
      </c>
      <c r="I2706" s="4" t="str">
        <f t="shared" si="179"/>
        <v>k</v>
      </c>
      <c r="J2706" s="4">
        <v>30.48</v>
      </c>
      <c r="K2706" s="4" t="s">
        <v>3561</v>
      </c>
      <c r="L2706" s="4">
        <v>0</v>
      </c>
      <c r="M2706" s="4" t="s">
        <v>1398</v>
      </c>
      <c r="R2706" t="s">
        <v>2649</v>
      </c>
      <c r="T2706" t="s">
        <v>1296</v>
      </c>
    </row>
    <row r="2707" spans="1:20">
      <c r="A2707" t="s">
        <v>931</v>
      </c>
      <c r="B2707" t="s">
        <v>1291</v>
      </c>
      <c r="C2707" t="s">
        <v>20</v>
      </c>
      <c r="D2707" s="39" t="s">
        <v>2309</v>
      </c>
      <c r="E2707" s="11">
        <f t="shared" ref="E2707:E2770" si="180">MONTH(D2707)</f>
        <v>3</v>
      </c>
      <c r="F2707" s="4">
        <f t="shared" ref="F2707:F2770" si="181">YEAR(D2707)</f>
        <v>1992</v>
      </c>
      <c r="G2707" t="s">
        <v>25</v>
      </c>
      <c r="H2707" s="4">
        <v>16.5</v>
      </c>
      <c r="I2707" s="4" t="s">
        <v>35</v>
      </c>
      <c r="J2707" s="4">
        <v>35.56</v>
      </c>
      <c r="K2707" s="4">
        <v>20</v>
      </c>
      <c r="L2707" s="4">
        <v>12.38</v>
      </c>
      <c r="M2707" s="4" t="s">
        <v>3587</v>
      </c>
      <c r="R2707" t="s">
        <v>5545</v>
      </c>
      <c r="T2707" t="s">
        <v>1296</v>
      </c>
    </row>
    <row r="2708" spans="1:20">
      <c r="A2708" t="s">
        <v>931</v>
      </c>
      <c r="B2708" t="s">
        <v>1291</v>
      </c>
      <c r="C2708" t="s">
        <v>74</v>
      </c>
      <c r="D2708" s="39" t="s">
        <v>1632</v>
      </c>
      <c r="E2708" s="11">
        <f t="shared" si="180"/>
        <v>3</v>
      </c>
      <c r="F2708" s="4">
        <f t="shared" si="181"/>
        <v>1993</v>
      </c>
      <c r="G2708" t="s">
        <v>25</v>
      </c>
      <c r="H2708" s="4">
        <v>17.5</v>
      </c>
      <c r="I2708" s="4" t="s">
        <v>35</v>
      </c>
      <c r="J2708" s="4">
        <v>37.4</v>
      </c>
      <c r="K2708" s="4">
        <v>20.100000000000001</v>
      </c>
      <c r="L2708" s="4">
        <v>13</v>
      </c>
      <c r="M2708" s="4" t="s">
        <v>5546</v>
      </c>
      <c r="R2708" t="s">
        <v>5547</v>
      </c>
      <c r="T2708" t="s">
        <v>1296</v>
      </c>
    </row>
    <row r="2709" spans="1:20">
      <c r="A2709" t="s">
        <v>931</v>
      </c>
      <c r="B2709" t="s">
        <v>1291</v>
      </c>
      <c r="C2709" t="s">
        <v>74</v>
      </c>
      <c r="D2709" s="39" t="s">
        <v>1620</v>
      </c>
      <c r="E2709" s="11">
        <f t="shared" si="180"/>
        <v>3</v>
      </c>
      <c r="F2709" s="4">
        <f t="shared" si="181"/>
        <v>1994</v>
      </c>
      <c r="G2709" t="s">
        <v>25</v>
      </c>
      <c r="H2709" s="4">
        <v>18.5</v>
      </c>
      <c r="I2709" s="4" t="s">
        <v>35</v>
      </c>
      <c r="J2709" s="4">
        <v>40.200000000000003</v>
      </c>
      <c r="K2709" s="4">
        <v>20.5</v>
      </c>
      <c r="L2709" s="4">
        <v>13.5</v>
      </c>
      <c r="M2709" s="4" t="s">
        <v>5548</v>
      </c>
      <c r="R2709" t="s">
        <v>5549</v>
      </c>
      <c r="T2709" t="s">
        <v>1296</v>
      </c>
    </row>
    <row r="2710" spans="1:20">
      <c r="A2710" t="s">
        <v>5550</v>
      </c>
      <c r="B2710" t="s">
        <v>1291</v>
      </c>
      <c r="C2710" t="s">
        <v>20</v>
      </c>
      <c r="D2710" s="39" t="s">
        <v>1729</v>
      </c>
      <c r="E2710" s="11">
        <f t="shared" si="180"/>
        <v>6</v>
      </c>
      <c r="F2710" s="4">
        <f t="shared" si="181"/>
        <v>2001</v>
      </c>
      <c r="G2710" t="s">
        <v>25</v>
      </c>
      <c r="H2710" s="4">
        <v>11.8</v>
      </c>
      <c r="I2710" s="4" t="s">
        <v>35</v>
      </c>
      <c r="J2710" s="4">
        <v>29.5</v>
      </c>
      <c r="K2710" s="4" t="s">
        <v>690</v>
      </c>
      <c r="L2710" s="4">
        <v>0</v>
      </c>
      <c r="N2710" s="11" t="s">
        <v>5551</v>
      </c>
      <c r="R2710" t="s">
        <v>5552</v>
      </c>
      <c r="T2710" t="s">
        <v>1296</v>
      </c>
    </row>
    <row r="2711" spans="1:20">
      <c r="A2711" t="s">
        <v>5550</v>
      </c>
      <c r="B2711" t="s">
        <v>1291</v>
      </c>
      <c r="C2711" t="s">
        <v>74</v>
      </c>
      <c r="D2711" s="39" t="s">
        <v>1424</v>
      </c>
      <c r="E2711" s="11">
        <f t="shared" si="180"/>
        <v>5</v>
      </c>
      <c r="F2711" s="4">
        <f t="shared" si="181"/>
        <v>2004</v>
      </c>
      <c r="G2711" t="s">
        <v>25</v>
      </c>
      <c r="H2711" s="4">
        <v>14.7</v>
      </c>
      <c r="I2711" s="4" t="s">
        <v>35</v>
      </c>
      <c r="J2711" s="4">
        <v>30</v>
      </c>
      <c r="K2711" s="4" t="s">
        <v>1121</v>
      </c>
      <c r="L2711" s="4">
        <v>0</v>
      </c>
      <c r="M2711" s="4" t="s">
        <v>1666</v>
      </c>
      <c r="N2711" s="11" t="s">
        <v>5551</v>
      </c>
      <c r="R2711" t="s">
        <v>5553</v>
      </c>
      <c r="T2711" t="s">
        <v>1296</v>
      </c>
    </row>
    <row r="2712" spans="1:20">
      <c r="A2712" t="s">
        <v>5554</v>
      </c>
      <c r="B2712" t="s">
        <v>1291</v>
      </c>
      <c r="C2712" t="s">
        <v>20</v>
      </c>
      <c r="D2712" s="39" t="s">
        <v>1302</v>
      </c>
      <c r="E2712" s="11">
        <f t="shared" si="180"/>
        <v>5</v>
      </c>
      <c r="F2712" s="4">
        <f t="shared" si="181"/>
        <v>2002</v>
      </c>
      <c r="G2712" t="s">
        <v>21</v>
      </c>
      <c r="H2712" s="4">
        <v>8.8000000000000007</v>
      </c>
      <c r="I2712" s="4" t="str">
        <f>IF(ISBLANK(H2712), "", "k")</f>
        <v>k</v>
      </c>
      <c r="J2712" s="4">
        <v>23</v>
      </c>
      <c r="K2712" s="4">
        <v>13.4</v>
      </c>
      <c r="L2712" s="4">
        <v>7.4</v>
      </c>
      <c r="M2712" s="4" t="s">
        <v>2817</v>
      </c>
      <c r="R2712" t="s">
        <v>5555</v>
      </c>
      <c r="T2712" t="s">
        <v>1296</v>
      </c>
    </row>
    <row r="2713" spans="1:20">
      <c r="A2713" t="s">
        <v>5556</v>
      </c>
      <c r="B2713" t="s">
        <v>1291</v>
      </c>
      <c r="C2713" t="s">
        <v>20</v>
      </c>
      <c r="D2713" s="39" t="s">
        <v>1349</v>
      </c>
      <c r="E2713" s="11">
        <f t="shared" si="180"/>
        <v>5</v>
      </c>
      <c r="F2713" s="4">
        <f t="shared" si="181"/>
        <v>2016</v>
      </c>
      <c r="G2713" t="s">
        <v>25</v>
      </c>
      <c r="H2713" s="4" t="s">
        <v>1452</v>
      </c>
      <c r="I2713" s="4" t="str">
        <f>IF(ISBLANK(H2713), "", "k")</f>
        <v>k</v>
      </c>
      <c r="J2713" s="4">
        <v>15.1</v>
      </c>
      <c r="K2713" s="4" t="s">
        <v>388</v>
      </c>
      <c r="L2713" s="4">
        <v>0</v>
      </c>
      <c r="M2713" s="4" t="s">
        <v>2263</v>
      </c>
      <c r="R2713" t="s">
        <v>5557</v>
      </c>
      <c r="T2713" t="s">
        <v>1296</v>
      </c>
    </row>
    <row r="2714" spans="1:20">
      <c r="A2714" t="s">
        <v>5558</v>
      </c>
      <c r="B2714" t="s">
        <v>1291</v>
      </c>
      <c r="C2714" t="s">
        <v>20</v>
      </c>
      <c r="D2714" s="39" t="s">
        <v>1349</v>
      </c>
      <c r="E2714" s="11">
        <f t="shared" si="180"/>
        <v>5</v>
      </c>
      <c r="F2714" s="4">
        <f t="shared" si="181"/>
        <v>2016</v>
      </c>
      <c r="G2714" t="s">
        <v>21</v>
      </c>
      <c r="H2714" s="4" t="s">
        <v>1452</v>
      </c>
      <c r="I2714" s="4" t="str">
        <f>IF(ISBLANK(H2714), "", "k")</f>
        <v>k</v>
      </c>
      <c r="J2714" s="4">
        <v>15.9</v>
      </c>
      <c r="K2714" s="4" t="s">
        <v>5559</v>
      </c>
      <c r="L2714" s="4">
        <v>0</v>
      </c>
      <c r="M2714" s="4" t="s">
        <v>3400</v>
      </c>
      <c r="R2714" t="s">
        <v>5560</v>
      </c>
      <c r="T2714" t="s">
        <v>1296</v>
      </c>
    </row>
    <row r="2715" spans="1:20">
      <c r="A2715" t="s">
        <v>5561</v>
      </c>
      <c r="B2715" t="s">
        <v>1291</v>
      </c>
      <c r="C2715" t="s">
        <v>20</v>
      </c>
      <c r="D2715" s="39" t="s">
        <v>2390</v>
      </c>
      <c r="E2715" s="11">
        <f t="shared" si="180"/>
        <v>3</v>
      </c>
      <c r="F2715" s="4">
        <f t="shared" si="181"/>
        <v>1980</v>
      </c>
      <c r="G2715" t="s">
        <v>103</v>
      </c>
      <c r="H2715" s="4">
        <v>24.5</v>
      </c>
      <c r="I2715" s="4" t="s">
        <v>35</v>
      </c>
      <c r="J2715" s="4">
        <v>43.82</v>
      </c>
      <c r="K2715" s="4" t="s">
        <v>2397</v>
      </c>
      <c r="L2715" s="4">
        <v>0</v>
      </c>
      <c r="R2715" t="s">
        <v>5562</v>
      </c>
      <c r="T2715" t="s">
        <v>1296</v>
      </c>
    </row>
    <row r="2716" spans="1:20">
      <c r="A2716" t="s">
        <v>5563</v>
      </c>
      <c r="B2716" t="s">
        <v>1291</v>
      </c>
      <c r="C2716" t="s">
        <v>20</v>
      </c>
      <c r="D2716" s="39" t="s">
        <v>1749</v>
      </c>
      <c r="E2716" s="11">
        <f t="shared" si="180"/>
        <v>5</v>
      </c>
      <c r="F2716" s="4">
        <f t="shared" si="181"/>
        <v>2002</v>
      </c>
      <c r="G2716" t="s">
        <v>21</v>
      </c>
      <c r="H2716" s="4" t="s">
        <v>1444</v>
      </c>
      <c r="I2716" s="4" t="str">
        <f t="shared" ref="I2716:I2762" si="182">IF(ISBLANK(H2716), "", "k")</f>
        <v>k</v>
      </c>
      <c r="J2716" s="4">
        <v>14.5</v>
      </c>
      <c r="K2716" s="4" t="s">
        <v>2166</v>
      </c>
      <c r="L2716" s="4">
        <v>0</v>
      </c>
      <c r="M2716" s="4" t="s">
        <v>5564</v>
      </c>
      <c r="N2716" s="11" t="s">
        <v>5565</v>
      </c>
      <c r="R2716" t="s">
        <v>5566</v>
      </c>
      <c r="T2716" t="s">
        <v>1366</v>
      </c>
    </row>
    <row r="2717" spans="1:20">
      <c r="A2717" t="s">
        <v>5563</v>
      </c>
      <c r="B2717" t="s">
        <v>1291</v>
      </c>
      <c r="C2717" t="s">
        <v>74</v>
      </c>
      <c r="D2717" s="39" t="s">
        <v>1424</v>
      </c>
      <c r="E2717" s="11">
        <f t="shared" si="180"/>
        <v>5</v>
      </c>
      <c r="F2717" s="4">
        <f t="shared" si="181"/>
        <v>2004</v>
      </c>
      <c r="G2717" t="s">
        <v>21</v>
      </c>
      <c r="H2717" s="4" t="s">
        <v>1456</v>
      </c>
      <c r="I2717" s="4" t="str">
        <f t="shared" si="182"/>
        <v>k</v>
      </c>
      <c r="J2717" s="4">
        <v>15.5</v>
      </c>
      <c r="K2717" s="4" t="s">
        <v>407</v>
      </c>
      <c r="L2717" s="4">
        <v>0</v>
      </c>
      <c r="M2717" s="4" t="s">
        <v>5567</v>
      </c>
      <c r="N2717" s="11" t="s">
        <v>5565</v>
      </c>
      <c r="R2717" t="s">
        <v>5568</v>
      </c>
      <c r="T2717" t="s">
        <v>1366</v>
      </c>
    </row>
    <row r="2718" spans="1:20">
      <c r="A2718" t="s">
        <v>5563</v>
      </c>
      <c r="B2718" t="s">
        <v>1291</v>
      </c>
      <c r="C2718" t="s">
        <v>74</v>
      </c>
      <c r="D2718" s="39" t="s">
        <v>1385</v>
      </c>
      <c r="E2718" s="11">
        <f t="shared" si="180"/>
        <v>5</v>
      </c>
      <c r="F2718" s="4">
        <f t="shared" si="181"/>
        <v>2008</v>
      </c>
      <c r="G2718" t="s">
        <v>21</v>
      </c>
      <c r="H2718" s="4" t="s">
        <v>57</v>
      </c>
      <c r="I2718" s="4" t="str">
        <f t="shared" si="182"/>
        <v>k</v>
      </c>
      <c r="J2718" s="4">
        <v>21.3</v>
      </c>
      <c r="K2718" s="4" t="s">
        <v>582</v>
      </c>
      <c r="L2718" s="4">
        <v>0</v>
      </c>
      <c r="M2718" s="4" t="s">
        <v>1742</v>
      </c>
      <c r="N2718" s="11" t="s">
        <v>5565</v>
      </c>
      <c r="R2718" t="s">
        <v>5569</v>
      </c>
      <c r="T2718" t="s">
        <v>1366</v>
      </c>
    </row>
    <row r="2719" spans="1:20">
      <c r="A2719" t="s">
        <v>5563</v>
      </c>
      <c r="B2719" t="s">
        <v>1291</v>
      </c>
      <c r="C2719" t="s">
        <v>74</v>
      </c>
      <c r="D2719" s="39" t="s">
        <v>1561</v>
      </c>
      <c r="E2719" s="11">
        <f t="shared" si="180"/>
        <v>5</v>
      </c>
      <c r="F2719" s="4">
        <f t="shared" si="181"/>
        <v>2011</v>
      </c>
      <c r="G2719" t="s">
        <v>21</v>
      </c>
      <c r="H2719" s="4" t="s">
        <v>410</v>
      </c>
      <c r="I2719" s="4" t="str">
        <f t="shared" si="182"/>
        <v>k</v>
      </c>
      <c r="J2719" s="4">
        <v>24.7</v>
      </c>
      <c r="K2719" s="4" t="s">
        <v>190</v>
      </c>
      <c r="L2719" s="4">
        <v>0</v>
      </c>
      <c r="M2719" s="4" t="s">
        <v>2455</v>
      </c>
      <c r="N2719" s="11" t="s">
        <v>5565</v>
      </c>
      <c r="R2719" t="s">
        <v>5570</v>
      </c>
      <c r="T2719" t="s">
        <v>1366</v>
      </c>
    </row>
    <row r="2720" spans="1:20">
      <c r="A2720" t="s">
        <v>5563</v>
      </c>
      <c r="B2720" t="s">
        <v>1291</v>
      </c>
      <c r="C2720" t="s">
        <v>74</v>
      </c>
      <c r="D2720" s="39" t="s">
        <v>1531</v>
      </c>
      <c r="E2720" s="11">
        <f t="shared" si="180"/>
        <v>5</v>
      </c>
      <c r="F2720" s="4">
        <f t="shared" si="181"/>
        <v>2013</v>
      </c>
      <c r="G2720" t="s">
        <v>21</v>
      </c>
      <c r="H2720" s="4" t="s">
        <v>712</v>
      </c>
      <c r="I2720" s="4" t="str">
        <f t="shared" si="182"/>
        <v>k</v>
      </c>
      <c r="J2720" s="4">
        <v>24.8</v>
      </c>
      <c r="K2720" s="4" t="s">
        <v>591</v>
      </c>
      <c r="L2720" s="4">
        <v>0</v>
      </c>
      <c r="M2720" s="4" t="s">
        <v>2443</v>
      </c>
      <c r="N2720" s="11" t="s">
        <v>5565</v>
      </c>
      <c r="R2720" t="s">
        <v>5571</v>
      </c>
      <c r="T2720" t="s">
        <v>1366</v>
      </c>
    </row>
    <row r="2721" spans="1:20">
      <c r="A2721" t="s">
        <v>5563</v>
      </c>
      <c r="B2721" t="s">
        <v>1291</v>
      </c>
      <c r="C2721" t="s">
        <v>74</v>
      </c>
      <c r="D2721" s="39" t="s">
        <v>1435</v>
      </c>
      <c r="E2721" s="11">
        <f t="shared" si="180"/>
        <v>5</v>
      </c>
      <c r="F2721" s="4">
        <f t="shared" si="181"/>
        <v>2015</v>
      </c>
      <c r="G2721" t="s">
        <v>21</v>
      </c>
      <c r="H2721" s="4" t="s">
        <v>977</v>
      </c>
      <c r="I2721" s="4" t="str">
        <f t="shared" si="182"/>
        <v>k</v>
      </c>
      <c r="J2721" s="4">
        <v>26.1</v>
      </c>
      <c r="K2721" s="4" t="s">
        <v>464</v>
      </c>
      <c r="L2721" s="4">
        <v>0</v>
      </c>
      <c r="M2721" s="4" t="s">
        <v>1433</v>
      </c>
      <c r="N2721" s="11" t="s">
        <v>5565</v>
      </c>
      <c r="R2721" t="s">
        <v>5572</v>
      </c>
      <c r="T2721" t="s">
        <v>1366</v>
      </c>
    </row>
    <row r="2722" spans="1:20">
      <c r="A2722" t="s">
        <v>5563</v>
      </c>
      <c r="B2722" t="s">
        <v>1291</v>
      </c>
      <c r="C2722" t="s">
        <v>74</v>
      </c>
      <c r="D2722" s="39" t="s">
        <v>839</v>
      </c>
      <c r="E2722" s="11">
        <f t="shared" si="180"/>
        <v>5</v>
      </c>
      <c r="F2722" s="4">
        <f t="shared" si="181"/>
        <v>2016</v>
      </c>
      <c r="G2722" t="s">
        <v>21</v>
      </c>
      <c r="H2722" s="4" t="s">
        <v>893</v>
      </c>
      <c r="I2722" s="4" t="str">
        <f t="shared" si="182"/>
        <v>k</v>
      </c>
      <c r="J2722" s="4">
        <v>26</v>
      </c>
      <c r="K2722" s="4" t="s">
        <v>919</v>
      </c>
      <c r="L2722" s="4">
        <v>0</v>
      </c>
      <c r="M2722" s="4" t="s">
        <v>1381</v>
      </c>
      <c r="N2722" s="11" t="s">
        <v>5565</v>
      </c>
      <c r="R2722" t="s">
        <v>5573</v>
      </c>
      <c r="T2722" t="s">
        <v>1366</v>
      </c>
    </row>
    <row r="2723" spans="1:20">
      <c r="A2723" t="s">
        <v>5563</v>
      </c>
      <c r="B2723" t="s">
        <v>1291</v>
      </c>
      <c r="C2723" t="s">
        <v>74</v>
      </c>
      <c r="D2723" s="39" t="s">
        <v>1515</v>
      </c>
      <c r="E2723" s="11">
        <f t="shared" si="180"/>
        <v>5</v>
      </c>
      <c r="F2723" s="4">
        <f t="shared" si="181"/>
        <v>2019</v>
      </c>
      <c r="G2723" t="s">
        <v>21</v>
      </c>
      <c r="H2723" s="4" t="s">
        <v>488</v>
      </c>
      <c r="I2723" s="4" t="str">
        <f t="shared" si="182"/>
        <v>k</v>
      </c>
      <c r="J2723" s="4">
        <v>27.4</v>
      </c>
      <c r="K2723" s="4" t="s">
        <v>794</v>
      </c>
      <c r="L2723" s="4">
        <v>0</v>
      </c>
      <c r="M2723" s="4" t="s">
        <v>4841</v>
      </c>
      <c r="N2723" s="11" t="s">
        <v>5565</v>
      </c>
      <c r="R2723" t="s">
        <v>5574</v>
      </c>
      <c r="T2723" t="s">
        <v>1366</v>
      </c>
    </row>
    <row r="2724" spans="1:20">
      <c r="A2724" t="s">
        <v>5575</v>
      </c>
      <c r="B2724" t="s">
        <v>1291</v>
      </c>
      <c r="C2724" t="s">
        <v>20</v>
      </c>
      <c r="D2724" s="39" t="s">
        <v>1360</v>
      </c>
      <c r="E2724" s="11">
        <f t="shared" si="180"/>
        <v>3</v>
      </c>
      <c r="F2724" s="4">
        <f t="shared" si="181"/>
        <v>1986</v>
      </c>
      <c r="G2724" t="s">
        <v>25</v>
      </c>
      <c r="H2724" s="4" t="s">
        <v>2392</v>
      </c>
      <c r="I2724" s="4" t="str">
        <f t="shared" si="182"/>
        <v>k</v>
      </c>
      <c r="J2724" s="4">
        <v>10.8</v>
      </c>
      <c r="K2724" s="4" t="s">
        <v>5576</v>
      </c>
      <c r="L2724" s="4">
        <v>0</v>
      </c>
      <c r="M2724" s="4" t="s">
        <v>123</v>
      </c>
      <c r="N2724" s="11" t="s">
        <v>5577</v>
      </c>
      <c r="R2724" t="s">
        <v>5578</v>
      </c>
      <c r="T2724" t="s">
        <v>5579</v>
      </c>
    </row>
    <row r="2725" spans="1:20">
      <c r="A2725" t="s">
        <v>5575</v>
      </c>
      <c r="B2725" t="s">
        <v>1291</v>
      </c>
      <c r="C2725" t="s">
        <v>74</v>
      </c>
      <c r="D2725" s="39" t="s">
        <v>2309</v>
      </c>
      <c r="E2725" s="11">
        <f t="shared" si="180"/>
        <v>3</v>
      </c>
      <c r="F2725" s="4">
        <f t="shared" si="181"/>
        <v>1992</v>
      </c>
      <c r="G2725" t="s">
        <v>25</v>
      </c>
      <c r="H2725" s="4" t="s">
        <v>87</v>
      </c>
      <c r="I2725" s="4" t="str">
        <f t="shared" si="182"/>
        <v>k</v>
      </c>
      <c r="J2725" s="4">
        <v>20.64</v>
      </c>
      <c r="K2725" s="4" t="s">
        <v>5580</v>
      </c>
      <c r="L2725" s="4">
        <v>0</v>
      </c>
      <c r="M2725" s="4" t="s">
        <v>5581</v>
      </c>
      <c r="N2725" s="11" t="s">
        <v>5577</v>
      </c>
      <c r="R2725" t="s">
        <v>5582</v>
      </c>
      <c r="T2725" t="s">
        <v>5579</v>
      </c>
    </row>
    <row r="2726" spans="1:20">
      <c r="A2726" t="s">
        <v>5575</v>
      </c>
      <c r="B2726" t="s">
        <v>1291</v>
      </c>
      <c r="C2726" t="s">
        <v>74</v>
      </c>
      <c r="D2726" s="39" t="s">
        <v>2313</v>
      </c>
      <c r="E2726" s="11">
        <f t="shared" si="180"/>
        <v>3</v>
      </c>
      <c r="F2726" s="4">
        <f t="shared" si="181"/>
        <v>1993</v>
      </c>
      <c r="G2726" t="s">
        <v>25</v>
      </c>
      <c r="H2726" s="4" t="s">
        <v>1610</v>
      </c>
      <c r="I2726" s="4" t="str">
        <f t="shared" si="182"/>
        <v>k</v>
      </c>
      <c r="J2726" s="4">
        <v>24.1</v>
      </c>
      <c r="K2726" s="4" t="s">
        <v>1220</v>
      </c>
      <c r="L2726" s="4">
        <v>0</v>
      </c>
      <c r="M2726" s="4" t="s">
        <v>5583</v>
      </c>
      <c r="N2726" s="11" t="s">
        <v>5577</v>
      </c>
      <c r="R2726" t="s">
        <v>585</v>
      </c>
      <c r="T2726" t="s">
        <v>5579</v>
      </c>
    </row>
    <row r="2727" spans="1:20">
      <c r="A2727" t="s">
        <v>5575</v>
      </c>
      <c r="B2727" t="s">
        <v>1291</v>
      </c>
      <c r="C2727" t="s">
        <v>74</v>
      </c>
      <c r="D2727" s="39" t="s">
        <v>1620</v>
      </c>
      <c r="E2727" s="11">
        <f t="shared" si="180"/>
        <v>3</v>
      </c>
      <c r="F2727" s="4">
        <f t="shared" si="181"/>
        <v>1994</v>
      </c>
      <c r="G2727" t="s">
        <v>25</v>
      </c>
      <c r="H2727" s="4" t="s">
        <v>1635</v>
      </c>
      <c r="I2727" s="4" t="str">
        <f t="shared" si="182"/>
        <v>k</v>
      </c>
      <c r="J2727" s="4">
        <v>26</v>
      </c>
      <c r="K2727" s="4" t="s">
        <v>919</v>
      </c>
      <c r="L2727" s="4">
        <v>0</v>
      </c>
      <c r="M2727" s="4" t="s">
        <v>2353</v>
      </c>
      <c r="N2727" s="11" t="s">
        <v>5577</v>
      </c>
      <c r="T2727" t="s">
        <v>5579</v>
      </c>
    </row>
    <row r="2728" spans="1:20">
      <c r="A2728" t="s">
        <v>5575</v>
      </c>
      <c r="B2728" t="s">
        <v>1291</v>
      </c>
      <c r="C2728" t="s">
        <v>74</v>
      </c>
      <c r="D2728" s="39" t="s">
        <v>1316</v>
      </c>
      <c r="E2728" s="11">
        <f t="shared" si="180"/>
        <v>3</v>
      </c>
      <c r="F2728" s="4">
        <f t="shared" si="181"/>
        <v>1995</v>
      </c>
      <c r="G2728" t="s">
        <v>25</v>
      </c>
      <c r="H2728" s="4" t="s">
        <v>126</v>
      </c>
      <c r="I2728" s="4" t="str">
        <f t="shared" si="182"/>
        <v>k</v>
      </c>
      <c r="J2728" s="4">
        <v>28</v>
      </c>
      <c r="K2728" s="4" t="s">
        <v>49</v>
      </c>
      <c r="L2728" s="4">
        <v>0</v>
      </c>
      <c r="M2728" s="4" t="s">
        <v>1661</v>
      </c>
      <c r="N2728" s="11" t="s">
        <v>5577</v>
      </c>
      <c r="T2728" t="s">
        <v>5579</v>
      </c>
    </row>
    <row r="2729" spans="1:20">
      <c r="A2729" t="s">
        <v>5575</v>
      </c>
      <c r="B2729" t="s">
        <v>1291</v>
      </c>
      <c r="C2729" t="s">
        <v>74</v>
      </c>
      <c r="D2729" s="39" t="s">
        <v>1320</v>
      </c>
      <c r="E2729" s="11">
        <f t="shared" si="180"/>
        <v>3</v>
      </c>
      <c r="F2729" s="4">
        <f t="shared" si="181"/>
        <v>1996</v>
      </c>
      <c r="G2729" t="s">
        <v>25</v>
      </c>
      <c r="H2729" s="4" t="s">
        <v>1622</v>
      </c>
      <c r="I2729" s="4" t="str">
        <f t="shared" si="182"/>
        <v>k</v>
      </c>
      <c r="J2729" s="4">
        <v>30.5</v>
      </c>
      <c r="K2729" s="4" t="s">
        <v>1253</v>
      </c>
      <c r="L2729" s="4">
        <v>0</v>
      </c>
      <c r="M2729" s="4" t="s">
        <v>3182</v>
      </c>
      <c r="N2729" s="11" t="s">
        <v>5577</v>
      </c>
      <c r="R2729" t="s">
        <v>5584</v>
      </c>
      <c r="T2729" t="s">
        <v>5579</v>
      </c>
    </row>
    <row r="2730" spans="1:20">
      <c r="A2730" t="s">
        <v>5575</v>
      </c>
      <c r="B2730" t="s">
        <v>1291</v>
      </c>
      <c r="C2730" t="s">
        <v>74</v>
      </c>
      <c r="D2730" s="39" t="s">
        <v>1527</v>
      </c>
      <c r="E2730" s="11">
        <f t="shared" si="180"/>
        <v>3</v>
      </c>
      <c r="F2730" s="4">
        <f t="shared" si="181"/>
        <v>1998</v>
      </c>
      <c r="G2730" t="s">
        <v>25</v>
      </c>
      <c r="H2730" s="4" t="s">
        <v>1639</v>
      </c>
      <c r="I2730" s="4" t="str">
        <f t="shared" si="182"/>
        <v>k</v>
      </c>
      <c r="J2730" s="4">
        <v>35.200000000000003</v>
      </c>
      <c r="K2730" s="4" t="s">
        <v>981</v>
      </c>
      <c r="L2730" s="4">
        <v>0</v>
      </c>
      <c r="M2730" s="4" t="s">
        <v>5519</v>
      </c>
      <c r="N2730" s="11" t="s">
        <v>5577</v>
      </c>
      <c r="R2730" t="s">
        <v>439</v>
      </c>
      <c r="T2730" t="s">
        <v>5579</v>
      </c>
    </row>
    <row r="2731" spans="1:20">
      <c r="A2731" t="s">
        <v>5585</v>
      </c>
      <c r="B2731" t="s">
        <v>1291</v>
      </c>
      <c r="C2731" t="s">
        <v>20</v>
      </c>
      <c r="D2731" s="39" t="s">
        <v>1416</v>
      </c>
      <c r="E2731" s="11">
        <f t="shared" si="180"/>
        <v>3</v>
      </c>
      <c r="F2731" s="4">
        <f t="shared" si="181"/>
        <v>1996</v>
      </c>
      <c r="G2731" t="s">
        <v>103</v>
      </c>
      <c r="H2731" s="4" t="s">
        <v>87</v>
      </c>
      <c r="I2731" s="4" t="str">
        <f t="shared" si="182"/>
        <v>k</v>
      </c>
      <c r="J2731" s="4">
        <v>19.8</v>
      </c>
      <c r="K2731" s="4" t="s">
        <v>3619</v>
      </c>
      <c r="L2731" s="4">
        <v>0</v>
      </c>
      <c r="M2731" s="4" t="s">
        <v>3220</v>
      </c>
      <c r="R2731" t="s">
        <v>5586</v>
      </c>
      <c r="T2731" t="s">
        <v>5579</v>
      </c>
    </row>
    <row r="2732" spans="1:20">
      <c r="A2732" t="s">
        <v>5587</v>
      </c>
      <c r="B2732" t="s">
        <v>1291</v>
      </c>
      <c r="C2732" t="s">
        <v>20</v>
      </c>
      <c r="D2732" s="39" t="s">
        <v>1432</v>
      </c>
      <c r="E2732" s="11">
        <f t="shared" si="180"/>
        <v>5</v>
      </c>
      <c r="F2732" s="4">
        <f t="shared" si="181"/>
        <v>2013</v>
      </c>
      <c r="G2732" t="s">
        <v>21</v>
      </c>
      <c r="I2732" s="4" t="str">
        <f t="shared" si="182"/>
        <v/>
      </c>
      <c r="J2732" s="4">
        <v>26.5</v>
      </c>
      <c r="K2732" s="4" t="s">
        <v>350</v>
      </c>
      <c r="L2732" s="4">
        <v>0</v>
      </c>
      <c r="M2732" s="4" t="s">
        <v>1866</v>
      </c>
      <c r="N2732" s="11" t="s">
        <v>5588</v>
      </c>
      <c r="R2732" t="s">
        <v>5589</v>
      </c>
      <c r="T2732" t="s">
        <v>1366</v>
      </c>
    </row>
    <row r="2733" spans="1:20">
      <c r="A2733" t="s">
        <v>5587</v>
      </c>
      <c r="B2733" t="s">
        <v>1291</v>
      </c>
      <c r="C2733" t="s">
        <v>74</v>
      </c>
      <c r="D2733" s="39" t="s">
        <v>859</v>
      </c>
      <c r="E2733" s="11">
        <f t="shared" si="180"/>
        <v>5</v>
      </c>
      <c r="F2733" s="4">
        <f t="shared" si="181"/>
        <v>2016</v>
      </c>
      <c r="G2733" t="s">
        <v>21</v>
      </c>
      <c r="I2733" s="4" t="str">
        <f t="shared" si="182"/>
        <v/>
      </c>
      <c r="J2733" s="4">
        <v>28</v>
      </c>
      <c r="K2733" s="4" t="s">
        <v>898</v>
      </c>
      <c r="L2733" s="4">
        <v>0</v>
      </c>
      <c r="M2733" s="4" t="s">
        <v>2625</v>
      </c>
      <c r="N2733" s="11" t="s">
        <v>5588</v>
      </c>
      <c r="R2733" t="s">
        <v>5590</v>
      </c>
      <c r="T2733" t="s">
        <v>1366</v>
      </c>
    </row>
    <row r="2734" spans="1:20">
      <c r="A2734" t="s">
        <v>5587</v>
      </c>
      <c r="B2734" t="s">
        <v>1291</v>
      </c>
      <c r="C2734" t="s">
        <v>74</v>
      </c>
      <c r="D2734" s="39" t="s">
        <v>1412</v>
      </c>
      <c r="E2734" s="11">
        <f t="shared" si="180"/>
        <v>5</v>
      </c>
      <c r="F2734" s="4">
        <f t="shared" si="181"/>
        <v>2019</v>
      </c>
      <c r="G2734" t="s">
        <v>21</v>
      </c>
      <c r="I2734" s="4" t="str">
        <f t="shared" si="182"/>
        <v/>
      </c>
      <c r="J2734" s="4">
        <v>27.5</v>
      </c>
      <c r="K2734" s="4" t="s">
        <v>1282</v>
      </c>
      <c r="L2734" s="4">
        <v>0</v>
      </c>
      <c r="M2734" s="4" t="s">
        <v>2080</v>
      </c>
      <c r="N2734" s="11" t="s">
        <v>5588</v>
      </c>
      <c r="R2734" t="s">
        <v>5591</v>
      </c>
      <c r="T2734" t="s">
        <v>1366</v>
      </c>
    </row>
    <row r="2735" spans="1:20">
      <c r="A2735" t="s">
        <v>5592</v>
      </c>
      <c r="B2735" t="s">
        <v>1291</v>
      </c>
      <c r="C2735" t="s">
        <v>20</v>
      </c>
      <c r="D2735" s="39" t="s">
        <v>1402</v>
      </c>
      <c r="E2735" s="11">
        <f t="shared" si="180"/>
        <v>5</v>
      </c>
      <c r="F2735" s="4">
        <f t="shared" si="181"/>
        <v>2015</v>
      </c>
      <c r="G2735" t="s">
        <v>21</v>
      </c>
      <c r="H2735" s="4" t="s">
        <v>1456</v>
      </c>
      <c r="I2735" s="4" t="str">
        <f t="shared" si="182"/>
        <v>k</v>
      </c>
      <c r="J2735" s="4">
        <v>17.3</v>
      </c>
      <c r="K2735" s="4" t="s">
        <v>2473</v>
      </c>
      <c r="L2735" s="4">
        <v>0</v>
      </c>
      <c r="M2735" s="4" t="s">
        <v>5593</v>
      </c>
      <c r="N2735" s="11" t="s">
        <v>5594</v>
      </c>
      <c r="R2735" t="s">
        <v>5595</v>
      </c>
      <c r="T2735" t="s">
        <v>1296</v>
      </c>
    </row>
    <row r="2736" spans="1:20">
      <c r="A2736" t="s">
        <v>5592</v>
      </c>
      <c r="B2736" t="s">
        <v>1291</v>
      </c>
      <c r="C2736" t="s">
        <v>74</v>
      </c>
      <c r="D2736" s="39" t="s">
        <v>1349</v>
      </c>
      <c r="E2736" s="11">
        <f t="shared" si="180"/>
        <v>5</v>
      </c>
      <c r="F2736" s="4">
        <f t="shared" si="181"/>
        <v>2016</v>
      </c>
      <c r="G2736" t="s">
        <v>21</v>
      </c>
      <c r="H2736" s="4" t="s">
        <v>654</v>
      </c>
      <c r="I2736" s="4" t="str">
        <f t="shared" si="182"/>
        <v>k</v>
      </c>
      <c r="J2736" s="4">
        <v>18.2</v>
      </c>
      <c r="K2736" s="4" t="s">
        <v>529</v>
      </c>
      <c r="L2736" s="4">
        <v>0</v>
      </c>
      <c r="M2736" s="4" t="s">
        <v>4714</v>
      </c>
      <c r="N2736" s="11" t="s">
        <v>5594</v>
      </c>
      <c r="R2736" t="s">
        <v>2191</v>
      </c>
      <c r="T2736" t="s">
        <v>1296</v>
      </c>
    </row>
    <row r="2737" spans="1:20">
      <c r="A2737" t="s">
        <v>5592</v>
      </c>
      <c r="B2737" t="s">
        <v>1291</v>
      </c>
      <c r="C2737" t="s">
        <v>74</v>
      </c>
      <c r="D2737" s="39" t="s">
        <v>1455</v>
      </c>
      <c r="E2737" s="11">
        <f t="shared" si="180"/>
        <v>5</v>
      </c>
      <c r="F2737" s="4">
        <f t="shared" si="181"/>
        <v>2017</v>
      </c>
      <c r="G2737" t="s">
        <v>21</v>
      </c>
      <c r="H2737" s="4" t="s">
        <v>482</v>
      </c>
      <c r="I2737" s="4" t="str">
        <f t="shared" si="182"/>
        <v>k</v>
      </c>
      <c r="J2737" s="4">
        <v>20.2</v>
      </c>
      <c r="K2737" s="4" t="s">
        <v>582</v>
      </c>
      <c r="L2737" s="4">
        <v>0</v>
      </c>
      <c r="M2737" s="4" t="s">
        <v>2770</v>
      </c>
      <c r="N2737" s="11" t="s">
        <v>5594</v>
      </c>
      <c r="R2737" t="s">
        <v>5596</v>
      </c>
      <c r="T2737" t="s">
        <v>1296</v>
      </c>
    </row>
    <row r="2738" spans="1:20">
      <c r="A2738" t="s">
        <v>5592</v>
      </c>
      <c r="B2738" t="s">
        <v>1291</v>
      </c>
      <c r="C2738" t="s">
        <v>74</v>
      </c>
      <c r="D2738" s="39" t="s">
        <v>2440</v>
      </c>
      <c r="E2738" s="11">
        <f t="shared" si="180"/>
        <v>9</v>
      </c>
      <c r="F2738" s="4">
        <f t="shared" si="181"/>
        <v>2018</v>
      </c>
      <c r="G2738" t="s">
        <v>21</v>
      </c>
      <c r="H2738" s="4" t="s">
        <v>5597</v>
      </c>
      <c r="I2738" s="4" t="str">
        <f t="shared" si="182"/>
        <v>k</v>
      </c>
      <c r="J2738" s="4">
        <v>23.3</v>
      </c>
      <c r="K2738" s="4" t="s">
        <v>814</v>
      </c>
      <c r="L2738" s="4">
        <v>0</v>
      </c>
      <c r="M2738" s="4" t="s">
        <v>1350</v>
      </c>
      <c r="N2738" s="11" t="s">
        <v>5594</v>
      </c>
      <c r="R2738" t="s">
        <v>5598</v>
      </c>
      <c r="T2738" t="s">
        <v>1296</v>
      </c>
    </row>
    <row r="2739" spans="1:20">
      <c r="A2739" t="s">
        <v>5592</v>
      </c>
      <c r="B2739" t="s">
        <v>1291</v>
      </c>
      <c r="C2739" t="s">
        <v>74</v>
      </c>
      <c r="D2739" s="39" t="s">
        <v>1412</v>
      </c>
      <c r="E2739" s="11">
        <f t="shared" si="180"/>
        <v>5</v>
      </c>
      <c r="F2739" s="4">
        <f t="shared" si="181"/>
        <v>2019</v>
      </c>
      <c r="G2739" t="s">
        <v>21</v>
      </c>
      <c r="H2739" s="4" t="s">
        <v>57</v>
      </c>
      <c r="I2739" s="4" t="str">
        <f t="shared" si="182"/>
        <v>k</v>
      </c>
      <c r="J2739" s="4">
        <v>25</v>
      </c>
      <c r="K2739" s="4" t="s">
        <v>433</v>
      </c>
      <c r="L2739" s="4">
        <v>0</v>
      </c>
      <c r="M2739" s="4" t="s">
        <v>1381</v>
      </c>
      <c r="N2739" s="11" t="s">
        <v>5594</v>
      </c>
      <c r="R2739" t="s">
        <v>5599</v>
      </c>
      <c r="T2739" t="s">
        <v>1296</v>
      </c>
    </row>
    <row r="2740" spans="1:20">
      <c r="A2740" t="s">
        <v>5592</v>
      </c>
      <c r="B2740" s="4" t="s">
        <v>1291</v>
      </c>
      <c r="C2740" s="4" t="s">
        <v>74</v>
      </c>
      <c r="D2740" s="39" t="s">
        <v>1553</v>
      </c>
      <c r="E2740" s="11">
        <f t="shared" si="180"/>
        <v>4</v>
      </c>
      <c r="F2740" s="4">
        <f t="shared" si="181"/>
        <v>2026</v>
      </c>
      <c r="G2740" s="4" t="s">
        <v>21</v>
      </c>
      <c r="H2740" s="4">
        <v>15.6</v>
      </c>
      <c r="I2740" s="4" t="str">
        <f t="shared" si="182"/>
        <v>k</v>
      </c>
      <c r="J2740" s="4">
        <v>29.5</v>
      </c>
      <c r="K2740" s="4">
        <v>38.4</v>
      </c>
      <c r="L2740" s="4">
        <v>0</v>
      </c>
      <c r="M2740" s="4">
        <v>885</v>
      </c>
      <c r="N2740" s="11" t="s">
        <v>5594</v>
      </c>
      <c r="R2740" s="4" t="s">
        <v>2449</v>
      </c>
    </row>
    <row r="2741" spans="1:20">
      <c r="A2741" t="s">
        <v>5600</v>
      </c>
      <c r="B2741" t="s">
        <v>1291</v>
      </c>
      <c r="C2741" t="s">
        <v>20</v>
      </c>
      <c r="D2741" s="39" t="s">
        <v>1432</v>
      </c>
      <c r="E2741" s="11">
        <f t="shared" si="180"/>
        <v>5</v>
      </c>
      <c r="F2741" s="4">
        <f t="shared" si="181"/>
        <v>2013</v>
      </c>
      <c r="G2741" t="s">
        <v>25</v>
      </c>
      <c r="I2741" s="4" t="str">
        <f t="shared" si="182"/>
        <v/>
      </c>
      <c r="J2741" s="4">
        <v>26</v>
      </c>
      <c r="K2741" s="4" t="s">
        <v>842</v>
      </c>
      <c r="L2741" s="4">
        <v>0</v>
      </c>
      <c r="M2741" s="4" t="s">
        <v>1623</v>
      </c>
      <c r="N2741" s="11" t="s">
        <v>5601</v>
      </c>
      <c r="R2741" t="s">
        <v>5602</v>
      </c>
      <c r="T2741" t="s">
        <v>1296</v>
      </c>
    </row>
    <row r="2742" spans="1:20">
      <c r="A2742" t="s">
        <v>5600</v>
      </c>
      <c r="B2742" t="s">
        <v>1291</v>
      </c>
      <c r="C2742" t="s">
        <v>74</v>
      </c>
      <c r="D2742" s="39" t="s">
        <v>1356</v>
      </c>
      <c r="E2742" s="11">
        <f t="shared" si="180"/>
        <v>5</v>
      </c>
      <c r="F2742" s="4">
        <f t="shared" si="181"/>
        <v>2015</v>
      </c>
      <c r="G2742" t="s">
        <v>25</v>
      </c>
      <c r="I2742" s="4" t="str">
        <f t="shared" si="182"/>
        <v/>
      </c>
      <c r="J2742" s="4">
        <v>28.8</v>
      </c>
      <c r="K2742" s="4" t="s">
        <v>1115</v>
      </c>
      <c r="L2742" s="4">
        <v>0</v>
      </c>
      <c r="M2742" s="4" t="s">
        <v>2259</v>
      </c>
      <c r="N2742" s="11" t="s">
        <v>5601</v>
      </c>
      <c r="R2742" t="s">
        <v>5603</v>
      </c>
      <c r="T2742" t="s">
        <v>1296</v>
      </c>
    </row>
    <row r="2743" spans="1:20">
      <c r="A2743" t="s">
        <v>5600</v>
      </c>
      <c r="B2743" t="s">
        <v>1291</v>
      </c>
      <c r="C2743" t="s">
        <v>74</v>
      </c>
      <c r="D2743" s="39" t="s">
        <v>1568</v>
      </c>
      <c r="E2743" s="11">
        <f t="shared" si="180"/>
        <v>5</v>
      </c>
      <c r="F2743" s="4">
        <f t="shared" si="181"/>
        <v>2016</v>
      </c>
      <c r="G2743" t="s">
        <v>25</v>
      </c>
      <c r="I2743" s="4" t="str">
        <f t="shared" si="182"/>
        <v/>
      </c>
      <c r="J2743" s="4">
        <v>30.5</v>
      </c>
      <c r="K2743" s="4" t="s">
        <v>2252</v>
      </c>
      <c r="L2743" s="4">
        <v>0</v>
      </c>
      <c r="M2743" s="4" t="s">
        <v>2110</v>
      </c>
      <c r="N2743" s="11" t="s">
        <v>5601</v>
      </c>
      <c r="Q2743">
        <v>9</v>
      </c>
      <c r="R2743" t="s">
        <v>5604</v>
      </c>
      <c r="T2743" t="s">
        <v>1296</v>
      </c>
    </row>
    <row r="2744" spans="1:20">
      <c r="A2744" t="s">
        <v>5600</v>
      </c>
      <c r="B2744" t="s">
        <v>1291</v>
      </c>
      <c r="C2744" t="s">
        <v>74</v>
      </c>
      <c r="D2744" s="39" t="s">
        <v>877</v>
      </c>
      <c r="E2744" s="11">
        <f t="shared" si="180"/>
        <v>6</v>
      </c>
      <c r="F2744" s="4">
        <f t="shared" si="181"/>
        <v>2016</v>
      </c>
      <c r="G2744" t="s">
        <v>25</v>
      </c>
      <c r="I2744" s="4" t="str">
        <f t="shared" si="182"/>
        <v/>
      </c>
      <c r="J2744" s="4">
        <v>31.2</v>
      </c>
      <c r="K2744" s="4" t="s">
        <v>426</v>
      </c>
      <c r="L2744" s="4">
        <v>0</v>
      </c>
      <c r="M2744" s="4" t="s">
        <v>1521</v>
      </c>
      <c r="N2744" s="11" t="s">
        <v>5601</v>
      </c>
      <c r="Q2744" t="s">
        <v>5605</v>
      </c>
      <c r="R2744" t="s">
        <v>5606</v>
      </c>
      <c r="T2744" t="s">
        <v>1296</v>
      </c>
    </row>
    <row r="2745" spans="1:20">
      <c r="A2745" t="s">
        <v>5607</v>
      </c>
      <c r="B2745" t="s">
        <v>1291</v>
      </c>
      <c r="C2745" t="s">
        <v>20</v>
      </c>
      <c r="D2745" s="39" t="s">
        <v>1402</v>
      </c>
      <c r="E2745" s="11">
        <f t="shared" si="180"/>
        <v>5</v>
      </c>
      <c r="F2745" s="4">
        <f t="shared" si="181"/>
        <v>2015</v>
      </c>
      <c r="G2745" t="s">
        <v>21</v>
      </c>
      <c r="H2745" s="4" t="s">
        <v>654</v>
      </c>
      <c r="I2745" s="4" t="str">
        <f t="shared" si="182"/>
        <v>k</v>
      </c>
      <c r="J2745" s="4">
        <v>18.3</v>
      </c>
      <c r="K2745" s="4" t="s">
        <v>661</v>
      </c>
      <c r="L2745" s="4">
        <v>0</v>
      </c>
      <c r="M2745" s="4" t="s">
        <v>5608</v>
      </c>
      <c r="N2745" s="11" t="s">
        <v>5609</v>
      </c>
      <c r="R2745" t="s">
        <v>5610</v>
      </c>
      <c r="T2745" t="s">
        <v>1296</v>
      </c>
    </row>
    <row r="2746" spans="1:20">
      <c r="A2746" t="s">
        <v>5607</v>
      </c>
      <c r="B2746" t="s">
        <v>1291</v>
      </c>
      <c r="C2746" t="s">
        <v>74</v>
      </c>
      <c r="D2746" s="39" t="s">
        <v>1349</v>
      </c>
      <c r="E2746" s="11">
        <f t="shared" si="180"/>
        <v>5</v>
      </c>
      <c r="F2746" s="4">
        <f t="shared" si="181"/>
        <v>2016</v>
      </c>
      <c r="G2746" t="s">
        <v>21</v>
      </c>
      <c r="H2746" s="4" t="s">
        <v>482</v>
      </c>
      <c r="I2746" s="4" t="str">
        <f t="shared" si="182"/>
        <v>k</v>
      </c>
      <c r="J2746" s="4">
        <v>21</v>
      </c>
      <c r="K2746" s="4" t="s">
        <v>946</v>
      </c>
      <c r="L2746" s="4">
        <v>0</v>
      </c>
      <c r="M2746" s="4" t="s">
        <v>5611</v>
      </c>
      <c r="N2746" s="11" t="s">
        <v>5609</v>
      </c>
      <c r="R2746" t="s">
        <v>5571</v>
      </c>
      <c r="T2746" t="s">
        <v>1296</v>
      </c>
    </row>
    <row r="2747" spans="1:20">
      <c r="A2747" t="s">
        <v>5607</v>
      </c>
      <c r="B2747" t="s">
        <v>1291</v>
      </c>
      <c r="C2747" t="s">
        <v>74</v>
      </c>
      <c r="D2747" s="39" t="s">
        <v>1878</v>
      </c>
      <c r="E2747" s="11">
        <f t="shared" si="180"/>
        <v>5</v>
      </c>
      <c r="F2747" s="4">
        <f t="shared" si="181"/>
        <v>2019</v>
      </c>
      <c r="G2747" t="s">
        <v>21</v>
      </c>
      <c r="H2747" s="4" t="s">
        <v>477</v>
      </c>
      <c r="I2747" s="4" t="str">
        <f t="shared" si="182"/>
        <v>k</v>
      </c>
      <c r="J2747" s="4">
        <v>24.6</v>
      </c>
      <c r="K2747" s="4" t="s">
        <v>842</v>
      </c>
      <c r="L2747" s="4">
        <v>0</v>
      </c>
      <c r="M2747" s="4" t="s">
        <v>1381</v>
      </c>
      <c r="N2747" s="11" t="s">
        <v>5609</v>
      </c>
      <c r="R2747" t="s">
        <v>5612</v>
      </c>
      <c r="T2747" t="s">
        <v>1296</v>
      </c>
    </row>
    <row r="2748" spans="1:20">
      <c r="A2748" t="s">
        <v>5607</v>
      </c>
      <c r="B2748" t="s">
        <v>1291</v>
      </c>
      <c r="C2748" t="s">
        <v>74</v>
      </c>
      <c r="D2748" s="39" t="s">
        <v>1440</v>
      </c>
      <c r="E2748" s="11">
        <f t="shared" si="180"/>
        <v>5</v>
      </c>
      <c r="F2748" s="4">
        <f t="shared" si="181"/>
        <v>2024</v>
      </c>
      <c r="G2748" t="s">
        <v>21</v>
      </c>
      <c r="H2748" s="4" t="s">
        <v>609</v>
      </c>
      <c r="I2748" s="4" t="str">
        <f t="shared" si="182"/>
        <v>k</v>
      </c>
      <c r="J2748" s="4">
        <v>28.5</v>
      </c>
      <c r="K2748" s="4" t="s">
        <v>1814</v>
      </c>
      <c r="L2748" s="4">
        <v>0</v>
      </c>
      <c r="M2748" s="4" t="s">
        <v>1638</v>
      </c>
      <c r="N2748" s="11" t="s">
        <v>5609</v>
      </c>
      <c r="R2748" t="s">
        <v>1479</v>
      </c>
    </row>
    <row r="2749" spans="1:20">
      <c r="A2749" t="s">
        <v>5607</v>
      </c>
      <c r="B2749" s="4" t="s">
        <v>1291</v>
      </c>
      <c r="C2749" s="4" t="s">
        <v>74</v>
      </c>
      <c r="D2749" s="39" t="s">
        <v>1793</v>
      </c>
      <c r="E2749" s="11">
        <f t="shared" si="180"/>
        <v>4</v>
      </c>
      <c r="F2749" s="4">
        <f t="shared" si="181"/>
        <v>2026</v>
      </c>
      <c r="G2749" s="4" t="s">
        <v>3907</v>
      </c>
      <c r="H2749" s="4">
        <v>16.600000000000001</v>
      </c>
      <c r="I2749" s="4" t="str">
        <f t="shared" si="182"/>
        <v>k</v>
      </c>
      <c r="J2749" s="4">
        <v>29.2</v>
      </c>
      <c r="K2749" s="4">
        <v>41</v>
      </c>
      <c r="L2749" s="4">
        <v>0</v>
      </c>
      <c r="M2749" s="4">
        <v>950</v>
      </c>
      <c r="N2749" s="11" t="s">
        <v>5609</v>
      </c>
      <c r="R2749" s="4" t="s">
        <v>1471</v>
      </c>
    </row>
    <row r="2750" spans="1:20">
      <c r="A2750" t="s">
        <v>5613</v>
      </c>
      <c r="B2750" t="s">
        <v>1291</v>
      </c>
      <c r="C2750" t="s">
        <v>20</v>
      </c>
      <c r="D2750" s="39" t="s">
        <v>1432</v>
      </c>
      <c r="E2750" s="11">
        <f t="shared" si="180"/>
        <v>5</v>
      </c>
      <c r="F2750" s="4">
        <f t="shared" si="181"/>
        <v>2013</v>
      </c>
      <c r="G2750" t="s">
        <v>25</v>
      </c>
      <c r="I2750" s="4" t="str">
        <f t="shared" si="182"/>
        <v/>
      </c>
      <c r="J2750" s="4">
        <v>31.5</v>
      </c>
      <c r="K2750" s="4" t="s">
        <v>584</v>
      </c>
      <c r="L2750" s="4">
        <v>0</v>
      </c>
      <c r="M2750" s="4" t="s">
        <v>3578</v>
      </c>
      <c r="R2750" t="s">
        <v>5614</v>
      </c>
      <c r="T2750" t="s">
        <v>1296</v>
      </c>
    </row>
    <row r="2751" spans="1:20">
      <c r="A2751" t="s">
        <v>5615</v>
      </c>
      <c r="B2751" t="s">
        <v>1291</v>
      </c>
      <c r="C2751" t="s">
        <v>20</v>
      </c>
      <c r="D2751" s="39" t="s">
        <v>1402</v>
      </c>
      <c r="E2751" s="11">
        <f t="shared" si="180"/>
        <v>5</v>
      </c>
      <c r="F2751" s="4">
        <f t="shared" si="181"/>
        <v>2015</v>
      </c>
      <c r="G2751" t="s">
        <v>21</v>
      </c>
      <c r="H2751" s="4" t="s">
        <v>1444</v>
      </c>
      <c r="I2751" s="4" t="str">
        <f t="shared" si="182"/>
        <v>k</v>
      </c>
      <c r="J2751" s="4">
        <v>14.5</v>
      </c>
      <c r="K2751" s="4" t="s">
        <v>2166</v>
      </c>
      <c r="L2751" s="4">
        <v>0</v>
      </c>
      <c r="M2751" s="4" t="s">
        <v>1449</v>
      </c>
      <c r="N2751" s="11" t="s">
        <v>5616</v>
      </c>
      <c r="R2751" t="s">
        <v>5617</v>
      </c>
      <c r="T2751" t="s">
        <v>1296</v>
      </c>
    </row>
    <row r="2752" spans="1:20">
      <c r="A2752" t="s">
        <v>5615</v>
      </c>
      <c r="B2752" t="s">
        <v>1291</v>
      </c>
      <c r="C2752" t="s">
        <v>74</v>
      </c>
      <c r="D2752" s="39" t="s">
        <v>1349</v>
      </c>
      <c r="E2752" s="11">
        <f t="shared" si="180"/>
        <v>5</v>
      </c>
      <c r="F2752" s="4">
        <f t="shared" si="181"/>
        <v>2016</v>
      </c>
      <c r="G2752" t="s">
        <v>21</v>
      </c>
      <c r="H2752" s="4" t="s">
        <v>1452</v>
      </c>
      <c r="I2752" s="4" t="str">
        <f t="shared" si="182"/>
        <v>k</v>
      </c>
      <c r="J2752" s="4">
        <v>16.3</v>
      </c>
      <c r="K2752" s="4" t="s">
        <v>451</v>
      </c>
      <c r="L2752" s="4">
        <v>0</v>
      </c>
      <c r="M2752" s="4" t="s">
        <v>5618</v>
      </c>
      <c r="N2752" s="11" t="s">
        <v>5616</v>
      </c>
      <c r="R2752" t="s">
        <v>5619</v>
      </c>
      <c r="T2752" t="s">
        <v>1296</v>
      </c>
    </row>
    <row r="2753" spans="1:20">
      <c r="A2753" t="s">
        <v>5615</v>
      </c>
      <c r="B2753" t="s">
        <v>1291</v>
      </c>
      <c r="C2753" t="s">
        <v>74</v>
      </c>
      <c r="D2753" s="39" t="s">
        <v>1440</v>
      </c>
      <c r="E2753" s="11">
        <f t="shared" si="180"/>
        <v>5</v>
      </c>
      <c r="F2753" s="4">
        <f t="shared" si="181"/>
        <v>2024</v>
      </c>
      <c r="G2753" t="s">
        <v>21</v>
      </c>
      <c r="H2753" s="4" t="s">
        <v>410</v>
      </c>
      <c r="I2753" s="4" t="str">
        <f t="shared" si="182"/>
        <v>k</v>
      </c>
      <c r="J2753" s="4">
        <v>25.2</v>
      </c>
      <c r="K2753" s="4" t="s">
        <v>614</v>
      </c>
      <c r="L2753" s="4">
        <v>0</v>
      </c>
      <c r="M2753" s="4" t="s">
        <v>1726</v>
      </c>
      <c r="N2753" s="11" t="s">
        <v>5616</v>
      </c>
      <c r="R2753" t="s">
        <v>5620</v>
      </c>
    </row>
    <row r="2754" spans="1:20">
      <c r="A2754" t="s">
        <v>5615</v>
      </c>
      <c r="B2754" s="4" t="s">
        <v>1291</v>
      </c>
      <c r="C2754" s="4" t="s">
        <v>74</v>
      </c>
      <c r="D2754" s="39" t="s">
        <v>1780</v>
      </c>
      <c r="E2754" s="11">
        <f t="shared" si="180"/>
        <v>4</v>
      </c>
      <c r="F2754" s="4">
        <f t="shared" si="181"/>
        <v>2026</v>
      </c>
      <c r="G2754" s="4" t="s">
        <v>21</v>
      </c>
      <c r="H2754" s="4">
        <v>13.6</v>
      </c>
      <c r="I2754" s="4" t="str">
        <f t="shared" si="182"/>
        <v>k</v>
      </c>
      <c r="J2754" s="4">
        <v>25.5</v>
      </c>
      <c r="K2754" s="4">
        <v>34.700000000000003</v>
      </c>
      <c r="L2754" s="4">
        <v>0</v>
      </c>
      <c r="M2754" s="4">
        <v>635</v>
      </c>
      <c r="N2754" s="11" t="s">
        <v>5616</v>
      </c>
      <c r="R2754" s="4" t="s">
        <v>5621</v>
      </c>
    </row>
    <row r="2755" spans="1:20">
      <c r="A2755" t="s">
        <v>5622</v>
      </c>
      <c r="B2755" t="s">
        <v>1291</v>
      </c>
      <c r="C2755" t="s">
        <v>20</v>
      </c>
      <c r="D2755" s="39" t="s">
        <v>1432</v>
      </c>
      <c r="E2755" s="11">
        <f t="shared" si="180"/>
        <v>5</v>
      </c>
      <c r="F2755" s="4">
        <f t="shared" si="181"/>
        <v>2013</v>
      </c>
      <c r="G2755" t="s">
        <v>25</v>
      </c>
      <c r="I2755" s="4" t="str">
        <f t="shared" si="182"/>
        <v/>
      </c>
      <c r="J2755" s="4">
        <v>23.3</v>
      </c>
      <c r="K2755" s="4" t="s">
        <v>885</v>
      </c>
      <c r="L2755" s="4">
        <v>0</v>
      </c>
      <c r="M2755" s="4" t="s">
        <v>5623</v>
      </c>
      <c r="N2755" s="11" t="s">
        <v>5624</v>
      </c>
      <c r="R2755" t="s">
        <v>5625</v>
      </c>
      <c r="T2755" t="s">
        <v>1366</v>
      </c>
    </row>
    <row r="2756" spans="1:20">
      <c r="A2756" t="s">
        <v>5622</v>
      </c>
      <c r="B2756" t="s">
        <v>1291</v>
      </c>
      <c r="C2756" t="s">
        <v>74</v>
      </c>
      <c r="D2756" s="39" t="s">
        <v>1402</v>
      </c>
      <c r="E2756" s="11">
        <f t="shared" si="180"/>
        <v>5</v>
      </c>
      <c r="F2756" s="4">
        <f t="shared" si="181"/>
        <v>2015</v>
      </c>
      <c r="G2756" t="s">
        <v>25</v>
      </c>
      <c r="I2756" s="4" t="str">
        <f t="shared" si="182"/>
        <v/>
      </c>
      <c r="J2756" s="4">
        <v>25</v>
      </c>
      <c r="K2756" s="4" t="s">
        <v>1160</v>
      </c>
      <c r="L2756" s="4">
        <v>0</v>
      </c>
      <c r="M2756" s="4" t="s">
        <v>1321</v>
      </c>
      <c r="N2756" s="11" t="s">
        <v>5624</v>
      </c>
      <c r="R2756" t="s">
        <v>5626</v>
      </c>
      <c r="T2756" t="s">
        <v>1366</v>
      </c>
    </row>
    <row r="2757" spans="1:20">
      <c r="A2757" t="s">
        <v>5622</v>
      </c>
      <c r="B2757" t="s">
        <v>1291</v>
      </c>
      <c r="C2757" t="s">
        <v>74</v>
      </c>
      <c r="D2757" s="39" t="s">
        <v>1349</v>
      </c>
      <c r="E2757" s="11">
        <f t="shared" si="180"/>
        <v>5</v>
      </c>
      <c r="F2757" s="4">
        <f t="shared" si="181"/>
        <v>2016</v>
      </c>
      <c r="G2757" t="s">
        <v>25</v>
      </c>
      <c r="I2757" s="4" t="str">
        <f t="shared" si="182"/>
        <v/>
      </c>
      <c r="J2757" s="4">
        <v>25.9</v>
      </c>
      <c r="K2757" s="4" t="s">
        <v>433</v>
      </c>
      <c r="L2757" s="4">
        <v>0</v>
      </c>
      <c r="M2757" s="4" t="s">
        <v>1427</v>
      </c>
      <c r="N2757" s="11" t="s">
        <v>5624</v>
      </c>
      <c r="R2757" t="s">
        <v>2471</v>
      </c>
      <c r="T2757" t="s">
        <v>1366</v>
      </c>
    </row>
    <row r="2758" spans="1:20">
      <c r="A2758" t="s">
        <v>5622</v>
      </c>
      <c r="B2758" t="s">
        <v>1291</v>
      </c>
      <c r="C2758" t="s">
        <v>74</v>
      </c>
      <c r="D2758" s="39" t="s">
        <v>1455</v>
      </c>
      <c r="E2758" s="11">
        <f t="shared" si="180"/>
        <v>5</v>
      </c>
      <c r="F2758" s="4">
        <f t="shared" si="181"/>
        <v>2017</v>
      </c>
      <c r="G2758" t="s">
        <v>25</v>
      </c>
      <c r="I2758" s="4" t="str">
        <f t="shared" si="182"/>
        <v/>
      </c>
      <c r="J2758" s="4">
        <v>26.3</v>
      </c>
      <c r="K2758" s="4" t="s">
        <v>441</v>
      </c>
      <c r="L2758" s="4">
        <v>0</v>
      </c>
      <c r="M2758" s="4" t="s">
        <v>2945</v>
      </c>
      <c r="N2758" s="11" t="s">
        <v>5624</v>
      </c>
      <c r="R2758" t="s">
        <v>1953</v>
      </c>
      <c r="T2758" t="s">
        <v>1366</v>
      </c>
    </row>
    <row r="2759" spans="1:20">
      <c r="A2759" t="s">
        <v>5622</v>
      </c>
      <c r="B2759" t="s">
        <v>1291</v>
      </c>
      <c r="C2759" t="s">
        <v>74</v>
      </c>
      <c r="D2759" s="39" t="s">
        <v>1412</v>
      </c>
      <c r="E2759" s="11">
        <f t="shared" si="180"/>
        <v>5</v>
      </c>
      <c r="F2759" s="4">
        <f t="shared" si="181"/>
        <v>2019</v>
      </c>
      <c r="G2759" t="s">
        <v>25</v>
      </c>
      <c r="I2759" s="4" t="str">
        <f t="shared" si="182"/>
        <v/>
      </c>
      <c r="J2759" s="4">
        <v>31.2</v>
      </c>
      <c r="K2759" s="4" t="s">
        <v>828</v>
      </c>
      <c r="L2759" s="4">
        <v>0</v>
      </c>
      <c r="M2759" s="4" t="s">
        <v>2218</v>
      </c>
      <c r="N2759" s="11" t="s">
        <v>5624</v>
      </c>
      <c r="R2759" t="s">
        <v>3389</v>
      </c>
      <c r="T2759" t="s">
        <v>1366</v>
      </c>
    </row>
    <row r="2760" spans="1:20">
      <c r="A2760" t="s">
        <v>5622</v>
      </c>
      <c r="B2760" t="s">
        <v>1291</v>
      </c>
      <c r="C2760" t="s">
        <v>74</v>
      </c>
      <c r="D2760" s="39" t="s">
        <v>1992</v>
      </c>
      <c r="E2760" s="11">
        <f t="shared" si="180"/>
        <v>5</v>
      </c>
      <c r="F2760" s="4">
        <f t="shared" si="181"/>
        <v>2021</v>
      </c>
      <c r="G2760" t="s">
        <v>25</v>
      </c>
      <c r="I2760" s="4" t="str">
        <f t="shared" si="182"/>
        <v/>
      </c>
      <c r="J2760" s="4">
        <v>38</v>
      </c>
      <c r="K2760" s="4" t="s">
        <v>981</v>
      </c>
      <c r="L2760" s="4">
        <v>0</v>
      </c>
      <c r="M2760" s="4" t="s">
        <v>4290</v>
      </c>
      <c r="N2760" s="11" t="s">
        <v>5624</v>
      </c>
      <c r="Q2760" t="s">
        <v>5627</v>
      </c>
      <c r="R2760" t="s">
        <v>5628</v>
      </c>
    </row>
    <row r="2761" spans="1:20">
      <c r="A2761" t="s">
        <v>5622</v>
      </c>
      <c r="B2761" t="s">
        <v>1291</v>
      </c>
      <c r="C2761" t="s">
        <v>74</v>
      </c>
      <c r="D2761" s="39" t="s">
        <v>1440</v>
      </c>
      <c r="E2761" s="11">
        <f t="shared" si="180"/>
        <v>5</v>
      </c>
      <c r="F2761" s="4">
        <f t="shared" si="181"/>
        <v>2024</v>
      </c>
      <c r="G2761" t="s">
        <v>25</v>
      </c>
      <c r="I2761" s="4" t="str">
        <f t="shared" si="182"/>
        <v/>
      </c>
      <c r="J2761" s="4">
        <v>41.7</v>
      </c>
      <c r="K2761" s="4" t="s">
        <v>4576</v>
      </c>
      <c r="L2761" s="4">
        <v>0</v>
      </c>
      <c r="M2761" s="4" t="s">
        <v>5629</v>
      </c>
      <c r="N2761" s="11" t="s">
        <v>5624</v>
      </c>
      <c r="R2761" t="s">
        <v>3447</v>
      </c>
    </row>
    <row r="2762" spans="1:20">
      <c r="A2762" t="s">
        <v>5622</v>
      </c>
      <c r="B2762" s="4" t="s">
        <v>1291</v>
      </c>
      <c r="C2762" s="4" t="s">
        <v>74</v>
      </c>
      <c r="D2762" s="39" t="s">
        <v>1553</v>
      </c>
      <c r="E2762" s="11">
        <f t="shared" si="180"/>
        <v>4</v>
      </c>
      <c r="F2762" s="4">
        <f t="shared" si="181"/>
        <v>2026</v>
      </c>
      <c r="G2762" s="4" t="s">
        <v>25</v>
      </c>
      <c r="I2762" s="4" t="str">
        <f t="shared" si="182"/>
        <v/>
      </c>
      <c r="J2762" s="4">
        <v>43.2</v>
      </c>
      <c r="K2762" s="4">
        <v>48.9</v>
      </c>
      <c r="L2762" s="4">
        <v>0</v>
      </c>
      <c r="M2762" s="4">
        <v>2860</v>
      </c>
      <c r="N2762" s="11" t="s">
        <v>5624</v>
      </c>
      <c r="R2762" s="4" t="s">
        <v>1481</v>
      </c>
    </row>
    <row r="2763" spans="1:20">
      <c r="A2763" t="s">
        <v>5630</v>
      </c>
      <c r="B2763" t="s">
        <v>1291</v>
      </c>
      <c r="C2763" t="s">
        <v>20</v>
      </c>
      <c r="D2763" s="39" t="s">
        <v>3452</v>
      </c>
      <c r="E2763" s="11">
        <f t="shared" si="180"/>
        <v>3</v>
      </c>
      <c r="F2763" s="4">
        <f t="shared" si="181"/>
        <v>1988</v>
      </c>
      <c r="G2763" t="s">
        <v>21</v>
      </c>
      <c r="H2763" s="4">
        <v>15.5</v>
      </c>
      <c r="I2763" s="4" t="s">
        <v>35</v>
      </c>
      <c r="J2763" s="4">
        <v>28.26</v>
      </c>
      <c r="K2763" s="4" t="s">
        <v>933</v>
      </c>
      <c r="L2763" s="4">
        <v>0</v>
      </c>
      <c r="M2763" s="4" t="s">
        <v>1532</v>
      </c>
      <c r="R2763" t="s">
        <v>5631</v>
      </c>
      <c r="T2763" t="s">
        <v>5579</v>
      </c>
    </row>
    <row r="2764" spans="1:20">
      <c r="A2764" t="s">
        <v>5630</v>
      </c>
      <c r="B2764" t="s">
        <v>1291</v>
      </c>
      <c r="C2764" t="s">
        <v>74</v>
      </c>
      <c r="D2764" s="39" t="s">
        <v>1501</v>
      </c>
      <c r="E2764" s="11">
        <f t="shared" si="180"/>
        <v>3</v>
      </c>
      <c r="F2764" s="4">
        <f t="shared" si="181"/>
        <v>1990</v>
      </c>
      <c r="G2764" t="s">
        <v>21</v>
      </c>
      <c r="H2764" s="4">
        <v>17.5</v>
      </c>
      <c r="I2764" s="4" t="s">
        <v>35</v>
      </c>
      <c r="J2764" s="4">
        <v>29.21</v>
      </c>
      <c r="K2764" s="4" t="s">
        <v>435</v>
      </c>
      <c r="L2764" s="4">
        <v>0</v>
      </c>
      <c r="M2764" s="4" t="s">
        <v>1950</v>
      </c>
      <c r="T2764" t="s">
        <v>5579</v>
      </c>
    </row>
    <row r="2765" spans="1:20">
      <c r="A2765" t="s">
        <v>5630</v>
      </c>
      <c r="B2765" t="s">
        <v>1291</v>
      </c>
      <c r="C2765" t="s">
        <v>74</v>
      </c>
      <c r="D2765" s="39" t="s">
        <v>1616</v>
      </c>
      <c r="E2765" s="11">
        <f t="shared" si="180"/>
        <v>3</v>
      </c>
      <c r="F2765" s="4">
        <f t="shared" si="181"/>
        <v>1992</v>
      </c>
      <c r="G2765" t="s">
        <v>21</v>
      </c>
      <c r="H2765" s="4">
        <v>19.5</v>
      </c>
      <c r="I2765" s="4" t="s">
        <v>35</v>
      </c>
      <c r="J2765" s="4">
        <v>29.85</v>
      </c>
      <c r="K2765" s="4" t="s">
        <v>435</v>
      </c>
      <c r="L2765" s="4">
        <v>0</v>
      </c>
      <c r="M2765" s="4" t="s">
        <v>2259</v>
      </c>
      <c r="T2765" t="s">
        <v>5579</v>
      </c>
    </row>
    <row r="2766" spans="1:20">
      <c r="A2766" t="s">
        <v>5630</v>
      </c>
      <c r="B2766" t="s">
        <v>1291</v>
      </c>
      <c r="C2766" t="s">
        <v>74</v>
      </c>
      <c r="D2766" s="39" t="s">
        <v>1708</v>
      </c>
      <c r="E2766" s="11">
        <f t="shared" si="180"/>
        <v>3</v>
      </c>
      <c r="F2766" s="4">
        <f t="shared" si="181"/>
        <v>1994</v>
      </c>
      <c r="G2766" t="s">
        <v>21</v>
      </c>
      <c r="H2766" s="4">
        <v>21.5</v>
      </c>
      <c r="I2766" s="4" t="s">
        <v>35</v>
      </c>
      <c r="J2766" s="4">
        <v>29.8</v>
      </c>
      <c r="K2766" s="4" t="s">
        <v>142</v>
      </c>
      <c r="L2766" s="4">
        <v>0</v>
      </c>
      <c r="M2766" s="4" t="s">
        <v>1815</v>
      </c>
      <c r="T2766" t="s">
        <v>5579</v>
      </c>
    </row>
    <row r="2767" spans="1:20">
      <c r="A2767" t="s">
        <v>5632</v>
      </c>
      <c r="B2767" t="s">
        <v>1291</v>
      </c>
      <c r="C2767" t="s">
        <v>20</v>
      </c>
      <c r="D2767" s="39" t="s">
        <v>1494</v>
      </c>
      <c r="E2767" s="11">
        <f t="shared" si="180"/>
        <v>3</v>
      </c>
      <c r="F2767" s="4">
        <f t="shared" si="181"/>
        <v>1986</v>
      </c>
      <c r="G2767" t="s">
        <v>21</v>
      </c>
      <c r="H2767" s="4">
        <v>20.5</v>
      </c>
      <c r="I2767" s="4" t="s">
        <v>35</v>
      </c>
      <c r="J2767" s="4">
        <v>31.12</v>
      </c>
      <c r="K2767" s="4" t="s">
        <v>1613</v>
      </c>
      <c r="L2767" s="4">
        <v>0</v>
      </c>
      <c r="M2767" s="4" t="s">
        <v>5633</v>
      </c>
      <c r="R2767" t="s">
        <v>4245</v>
      </c>
      <c r="T2767" t="s">
        <v>1296</v>
      </c>
    </row>
    <row r="2768" spans="1:20">
      <c r="A2768" t="s">
        <v>5632</v>
      </c>
      <c r="B2768" t="s">
        <v>1291</v>
      </c>
      <c r="C2768" t="s">
        <v>74</v>
      </c>
      <c r="D2768" s="39" t="s">
        <v>2002</v>
      </c>
      <c r="E2768" s="11">
        <f t="shared" si="180"/>
        <v>3</v>
      </c>
      <c r="F2768" s="4">
        <f t="shared" si="181"/>
        <v>1988</v>
      </c>
      <c r="G2768" t="s">
        <v>21</v>
      </c>
      <c r="H2768" s="4">
        <v>22.5</v>
      </c>
      <c r="I2768" s="4" t="s">
        <v>35</v>
      </c>
      <c r="J2768" s="4">
        <v>32.39</v>
      </c>
      <c r="K2768" s="4" t="s">
        <v>1811</v>
      </c>
      <c r="L2768" s="4">
        <v>0</v>
      </c>
      <c r="M2768" s="4" t="s">
        <v>2218</v>
      </c>
      <c r="T2768" t="s">
        <v>1296</v>
      </c>
    </row>
    <row r="2769" spans="1:20">
      <c r="A2769" t="s">
        <v>5632</v>
      </c>
      <c r="B2769" t="s">
        <v>1291</v>
      </c>
      <c r="C2769" t="s">
        <v>74</v>
      </c>
      <c r="D2769" s="39" t="s">
        <v>1501</v>
      </c>
      <c r="E2769" s="11">
        <f t="shared" si="180"/>
        <v>3</v>
      </c>
      <c r="F2769" s="4">
        <f t="shared" si="181"/>
        <v>1990</v>
      </c>
      <c r="G2769" t="s">
        <v>21</v>
      </c>
      <c r="H2769" s="4">
        <v>24.5</v>
      </c>
      <c r="I2769" s="4" t="s">
        <v>35</v>
      </c>
      <c r="J2769" s="4">
        <v>33.020000000000003</v>
      </c>
      <c r="K2769" s="4" t="s">
        <v>2589</v>
      </c>
      <c r="L2769" s="4">
        <v>0</v>
      </c>
      <c r="T2769" t="s">
        <v>1296</v>
      </c>
    </row>
    <row r="2770" spans="1:20">
      <c r="A2770" t="s">
        <v>5632</v>
      </c>
      <c r="B2770" t="s">
        <v>1291</v>
      </c>
      <c r="C2770" t="s">
        <v>74</v>
      </c>
      <c r="D2770" s="39" t="s">
        <v>2007</v>
      </c>
      <c r="E2770" s="11">
        <f t="shared" si="180"/>
        <v>3</v>
      </c>
      <c r="F2770" s="4">
        <f t="shared" si="181"/>
        <v>1992</v>
      </c>
      <c r="G2770" t="s">
        <v>21</v>
      </c>
      <c r="H2770" s="4">
        <v>26.5</v>
      </c>
      <c r="I2770" s="4" t="s">
        <v>35</v>
      </c>
      <c r="J2770" s="4">
        <v>32.700000000000003</v>
      </c>
      <c r="K2770" s="4" t="s">
        <v>1292</v>
      </c>
      <c r="L2770" s="4">
        <v>0</v>
      </c>
      <c r="M2770" s="4" t="s">
        <v>4717</v>
      </c>
      <c r="R2770" t="s">
        <v>585</v>
      </c>
      <c r="T2770" t="s">
        <v>1296</v>
      </c>
    </row>
    <row r="2771" spans="1:20">
      <c r="A2771" t="s">
        <v>5634</v>
      </c>
      <c r="B2771" t="s">
        <v>1291</v>
      </c>
      <c r="C2771" t="s">
        <v>20</v>
      </c>
      <c r="D2771" s="39" t="s">
        <v>1316</v>
      </c>
      <c r="E2771" s="11">
        <f t="shared" ref="E2771:E2834" si="183">MONTH(D2771)</f>
        <v>3</v>
      </c>
      <c r="F2771" s="4">
        <f t="shared" ref="F2771:F2834" si="184">YEAR(D2771)</f>
        <v>1995</v>
      </c>
      <c r="G2771" t="s">
        <v>25</v>
      </c>
      <c r="H2771" s="4">
        <v>11.5</v>
      </c>
      <c r="I2771" s="4" t="s">
        <v>35</v>
      </c>
      <c r="J2771" s="4">
        <v>28</v>
      </c>
      <c r="K2771" s="4" t="s">
        <v>40</v>
      </c>
      <c r="L2771" s="4">
        <v>0</v>
      </c>
      <c r="M2771" s="4" t="s">
        <v>2090</v>
      </c>
      <c r="N2771" s="11" t="s">
        <v>5635</v>
      </c>
      <c r="R2771" t="s">
        <v>5636</v>
      </c>
      <c r="T2771" t="s">
        <v>1296</v>
      </c>
    </row>
    <row r="2772" spans="1:20">
      <c r="A2772" t="s">
        <v>5634</v>
      </c>
      <c r="B2772" t="s">
        <v>1291</v>
      </c>
      <c r="C2772" t="s">
        <v>74</v>
      </c>
      <c r="D2772" s="39" t="s">
        <v>1320</v>
      </c>
      <c r="E2772" s="11">
        <f t="shared" si="183"/>
        <v>3</v>
      </c>
      <c r="F2772" s="4">
        <f t="shared" si="184"/>
        <v>1996</v>
      </c>
      <c r="G2772" t="s">
        <v>25</v>
      </c>
      <c r="H2772" s="4">
        <v>12.5</v>
      </c>
      <c r="I2772" s="4" t="s">
        <v>35</v>
      </c>
      <c r="J2772" s="4">
        <v>28.1</v>
      </c>
      <c r="K2772" s="4" t="s">
        <v>620</v>
      </c>
      <c r="L2772" s="4">
        <v>0</v>
      </c>
      <c r="M2772" s="4" t="s">
        <v>1528</v>
      </c>
      <c r="N2772" s="11" t="s">
        <v>5635</v>
      </c>
      <c r="R2772" t="s">
        <v>585</v>
      </c>
      <c r="T2772" t="s">
        <v>1296</v>
      </c>
    </row>
    <row r="2773" spans="1:20">
      <c r="A2773" t="s">
        <v>5634</v>
      </c>
      <c r="B2773" t="s">
        <v>1291</v>
      </c>
      <c r="C2773" t="s">
        <v>74</v>
      </c>
      <c r="D2773" s="39" t="s">
        <v>1322</v>
      </c>
      <c r="E2773" s="11">
        <f t="shared" si="183"/>
        <v>3</v>
      </c>
      <c r="F2773" s="4">
        <f t="shared" si="184"/>
        <v>1998</v>
      </c>
      <c r="G2773" t="s">
        <v>25</v>
      </c>
      <c r="H2773" s="4">
        <v>14.5</v>
      </c>
      <c r="I2773" s="4" t="s">
        <v>35</v>
      </c>
      <c r="J2773" s="4">
        <v>31.2</v>
      </c>
      <c r="K2773" s="4" t="s">
        <v>2252</v>
      </c>
      <c r="L2773" s="4">
        <v>0</v>
      </c>
      <c r="M2773" s="4" t="s">
        <v>2926</v>
      </c>
      <c r="N2773" s="11" t="s">
        <v>5635</v>
      </c>
      <c r="R2773" t="s">
        <v>5637</v>
      </c>
      <c r="T2773" t="s">
        <v>1296</v>
      </c>
    </row>
    <row r="2774" spans="1:20">
      <c r="A2774" t="s">
        <v>5638</v>
      </c>
      <c r="B2774" t="s">
        <v>1291</v>
      </c>
      <c r="C2774" t="s">
        <v>20</v>
      </c>
      <c r="D2774" s="39" t="s">
        <v>1342</v>
      </c>
      <c r="E2774" s="11">
        <f t="shared" si="183"/>
        <v>5</v>
      </c>
      <c r="F2774" s="4">
        <f t="shared" si="184"/>
        <v>2013</v>
      </c>
      <c r="G2774" t="s">
        <v>25</v>
      </c>
      <c r="I2774" s="4" t="str">
        <f t="shared" ref="I2774:I2783" si="185">IF(ISBLANK(H2774), "", "k")</f>
        <v/>
      </c>
      <c r="J2774" s="4">
        <v>23.9</v>
      </c>
      <c r="K2774" s="4" t="s">
        <v>614</v>
      </c>
      <c r="L2774" s="4">
        <v>0</v>
      </c>
      <c r="M2774" s="4" t="s">
        <v>1969</v>
      </c>
      <c r="N2774" s="11" t="s">
        <v>5639</v>
      </c>
      <c r="R2774" t="s">
        <v>5640</v>
      </c>
      <c r="T2774" t="s">
        <v>1296</v>
      </c>
    </row>
    <row r="2775" spans="1:20">
      <c r="A2775" t="s">
        <v>5638</v>
      </c>
      <c r="B2775" t="s">
        <v>1291</v>
      </c>
      <c r="C2775" t="s">
        <v>74</v>
      </c>
      <c r="D2775" s="39" t="s">
        <v>1349</v>
      </c>
      <c r="E2775" s="11">
        <f t="shared" si="183"/>
        <v>5</v>
      </c>
      <c r="F2775" s="4">
        <f t="shared" si="184"/>
        <v>2016</v>
      </c>
      <c r="G2775" t="s">
        <v>25</v>
      </c>
      <c r="I2775" s="4" t="str">
        <f t="shared" si="185"/>
        <v/>
      </c>
      <c r="J2775" s="4">
        <v>28.2</v>
      </c>
      <c r="K2775" s="4" t="s">
        <v>949</v>
      </c>
      <c r="L2775" s="4">
        <v>0</v>
      </c>
      <c r="M2775" s="4" t="s">
        <v>2120</v>
      </c>
      <c r="N2775" s="11" t="s">
        <v>5639</v>
      </c>
      <c r="R2775" t="s">
        <v>5641</v>
      </c>
      <c r="T2775" t="s">
        <v>1296</v>
      </c>
    </row>
    <row r="2776" spans="1:20">
      <c r="A2776" t="s">
        <v>5638</v>
      </c>
      <c r="B2776" t="s">
        <v>1291</v>
      </c>
      <c r="C2776" t="s">
        <v>74</v>
      </c>
      <c r="D2776" s="39" t="s">
        <v>1352</v>
      </c>
      <c r="E2776" s="11">
        <f t="shared" si="183"/>
        <v>5</v>
      </c>
      <c r="F2776" s="4">
        <f t="shared" si="184"/>
        <v>2017</v>
      </c>
      <c r="G2776" t="s">
        <v>25</v>
      </c>
      <c r="I2776" s="4" t="str">
        <f t="shared" si="185"/>
        <v/>
      </c>
      <c r="J2776" s="4">
        <v>28</v>
      </c>
      <c r="K2776" s="4" t="s">
        <v>436</v>
      </c>
      <c r="L2776" s="4">
        <v>0</v>
      </c>
      <c r="M2776" s="4" t="s">
        <v>2236</v>
      </c>
      <c r="N2776" s="11" t="s">
        <v>5639</v>
      </c>
      <c r="Q2776" t="s">
        <v>1235</v>
      </c>
      <c r="R2776" t="s">
        <v>5642</v>
      </c>
      <c r="T2776" t="s">
        <v>1296</v>
      </c>
    </row>
    <row r="2777" spans="1:20">
      <c r="A2777" t="s">
        <v>5638</v>
      </c>
      <c r="B2777" t="s">
        <v>1291</v>
      </c>
      <c r="C2777" t="s">
        <v>74</v>
      </c>
      <c r="D2777" s="39" t="s">
        <v>1211</v>
      </c>
      <c r="E2777" s="11">
        <f t="shared" si="183"/>
        <v>5</v>
      </c>
      <c r="F2777" s="4">
        <f t="shared" si="184"/>
        <v>2021</v>
      </c>
      <c r="G2777" t="s">
        <v>25</v>
      </c>
      <c r="I2777" s="4" t="str">
        <f t="shared" si="185"/>
        <v/>
      </c>
      <c r="J2777" s="4">
        <v>31.9</v>
      </c>
      <c r="K2777" s="4" t="s">
        <v>95</v>
      </c>
      <c r="L2777" s="4">
        <v>0</v>
      </c>
      <c r="M2777" s="4" t="s">
        <v>1853</v>
      </c>
      <c r="N2777" s="11" t="s">
        <v>5639</v>
      </c>
      <c r="Q2777" t="s">
        <v>5643</v>
      </c>
      <c r="R2777" t="s">
        <v>5644</v>
      </c>
    </row>
    <row r="2778" spans="1:20">
      <c r="A2778" t="s">
        <v>5638</v>
      </c>
      <c r="B2778" s="4" t="s">
        <v>1291</v>
      </c>
      <c r="C2778" s="4" t="s">
        <v>74</v>
      </c>
      <c r="D2778" s="39" t="s">
        <v>1553</v>
      </c>
      <c r="E2778" s="11">
        <f t="shared" si="183"/>
        <v>4</v>
      </c>
      <c r="F2778" s="4">
        <f t="shared" si="184"/>
        <v>2026</v>
      </c>
      <c r="G2778" s="4" t="s">
        <v>25</v>
      </c>
      <c r="H2778" s="4">
        <v>4.7</v>
      </c>
      <c r="I2778" s="4" t="str">
        <f t="shared" si="185"/>
        <v>k</v>
      </c>
      <c r="J2778" s="4">
        <v>35.5</v>
      </c>
      <c r="K2778" s="4">
        <v>46</v>
      </c>
      <c r="L2778" s="4">
        <v>0</v>
      </c>
      <c r="M2778" s="4">
        <v>1865</v>
      </c>
      <c r="N2778" s="11">
        <v>7817166</v>
      </c>
      <c r="R2778" s="4" t="s">
        <v>2243</v>
      </c>
    </row>
    <row r="2779" spans="1:20">
      <c r="A2779" t="s">
        <v>5645</v>
      </c>
      <c r="B2779" t="s">
        <v>1291</v>
      </c>
      <c r="C2779" t="s">
        <v>20</v>
      </c>
      <c r="D2779" s="39" t="s">
        <v>1402</v>
      </c>
      <c r="E2779" s="11">
        <f t="shared" si="183"/>
        <v>5</v>
      </c>
      <c r="F2779" s="4">
        <f t="shared" si="184"/>
        <v>2015</v>
      </c>
      <c r="G2779" t="s">
        <v>21</v>
      </c>
      <c r="H2779" s="4" t="s">
        <v>654</v>
      </c>
      <c r="I2779" s="4" t="str">
        <f t="shared" si="185"/>
        <v>k</v>
      </c>
      <c r="J2779" s="4">
        <v>17.899999999999999</v>
      </c>
      <c r="K2779" s="4" t="s">
        <v>1000</v>
      </c>
      <c r="L2779" s="4">
        <v>0</v>
      </c>
      <c r="M2779" s="4" t="s">
        <v>5646</v>
      </c>
      <c r="N2779" s="11" t="s">
        <v>5647</v>
      </c>
      <c r="R2779" t="s">
        <v>5648</v>
      </c>
      <c r="T2779" t="s">
        <v>1296</v>
      </c>
    </row>
    <row r="2780" spans="1:20">
      <c r="A2780" t="s">
        <v>5645</v>
      </c>
      <c r="B2780" t="s">
        <v>1291</v>
      </c>
      <c r="C2780" t="s">
        <v>74</v>
      </c>
      <c r="D2780" s="39" t="s">
        <v>1349</v>
      </c>
      <c r="E2780" s="11">
        <f t="shared" si="183"/>
        <v>5</v>
      </c>
      <c r="F2780" s="4">
        <f t="shared" si="184"/>
        <v>2016</v>
      </c>
      <c r="G2780" t="s">
        <v>21</v>
      </c>
      <c r="H2780" s="4" t="s">
        <v>482</v>
      </c>
      <c r="I2780" s="4" t="str">
        <f t="shared" si="185"/>
        <v>k</v>
      </c>
      <c r="J2780" s="4">
        <v>20.100000000000001</v>
      </c>
      <c r="K2780" s="4" t="s">
        <v>2739</v>
      </c>
      <c r="L2780" s="4">
        <v>0</v>
      </c>
      <c r="M2780" s="4" t="s">
        <v>1357</v>
      </c>
      <c r="N2780" s="11" t="s">
        <v>5647</v>
      </c>
      <c r="R2780" t="s">
        <v>5571</v>
      </c>
      <c r="T2780" t="s">
        <v>1296</v>
      </c>
    </row>
    <row r="2781" spans="1:20">
      <c r="A2781" t="s">
        <v>5645</v>
      </c>
      <c r="B2781" t="s">
        <v>1291</v>
      </c>
      <c r="C2781" t="s">
        <v>74</v>
      </c>
      <c r="D2781" s="39" t="s">
        <v>5649</v>
      </c>
      <c r="E2781" s="11">
        <f t="shared" si="183"/>
        <v>6</v>
      </c>
      <c r="F2781" s="4">
        <f t="shared" si="184"/>
        <v>2016</v>
      </c>
      <c r="G2781" t="s">
        <v>21</v>
      </c>
      <c r="H2781" s="4" t="s">
        <v>189</v>
      </c>
      <c r="I2781" s="4" t="str">
        <f t="shared" si="185"/>
        <v>k</v>
      </c>
      <c r="J2781" s="4">
        <v>20.6</v>
      </c>
      <c r="K2781" s="4" t="s">
        <v>723</v>
      </c>
      <c r="L2781" s="4">
        <v>0</v>
      </c>
      <c r="M2781" s="4" t="s">
        <v>4763</v>
      </c>
      <c r="N2781" s="11" t="s">
        <v>5647</v>
      </c>
      <c r="Q2781" t="s">
        <v>5650</v>
      </c>
      <c r="R2781" t="s">
        <v>5651</v>
      </c>
      <c r="T2781" t="s">
        <v>1296</v>
      </c>
    </row>
    <row r="2782" spans="1:20">
      <c r="A2782" t="s">
        <v>5645</v>
      </c>
      <c r="B2782" t="s">
        <v>1291</v>
      </c>
      <c r="C2782" t="s">
        <v>74</v>
      </c>
      <c r="D2782" s="39" t="s">
        <v>1455</v>
      </c>
      <c r="E2782" s="11">
        <f t="shared" si="183"/>
        <v>5</v>
      </c>
      <c r="F2782" s="4">
        <f t="shared" si="184"/>
        <v>2017</v>
      </c>
      <c r="G2782" t="s">
        <v>21</v>
      </c>
      <c r="H2782" s="4" t="s">
        <v>682</v>
      </c>
      <c r="I2782" s="4" t="str">
        <f t="shared" si="185"/>
        <v>k</v>
      </c>
      <c r="J2782" s="4">
        <v>21.3</v>
      </c>
      <c r="K2782" s="4" t="s">
        <v>779</v>
      </c>
      <c r="L2782" s="4">
        <v>0</v>
      </c>
      <c r="M2782" s="4" t="s">
        <v>2049</v>
      </c>
      <c r="N2782" s="11" t="s">
        <v>5647</v>
      </c>
      <c r="R2782" t="s">
        <v>5652</v>
      </c>
      <c r="T2782" t="s">
        <v>1296</v>
      </c>
    </row>
    <row r="2783" spans="1:20">
      <c r="A2783" t="s">
        <v>5645</v>
      </c>
      <c r="B2783" t="s">
        <v>1291</v>
      </c>
      <c r="C2783" t="s">
        <v>74</v>
      </c>
      <c r="D2783" s="39" t="s">
        <v>2440</v>
      </c>
      <c r="E2783" s="11">
        <f t="shared" si="183"/>
        <v>9</v>
      </c>
      <c r="F2783" s="4">
        <f t="shared" si="184"/>
        <v>2018</v>
      </c>
      <c r="G2783" t="s">
        <v>21</v>
      </c>
      <c r="H2783" s="4" t="s">
        <v>5653</v>
      </c>
      <c r="I2783" s="4" t="str">
        <f t="shared" si="185"/>
        <v>k</v>
      </c>
      <c r="J2783" s="4">
        <v>23</v>
      </c>
      <c r="K2783" s="4" t="s">
        <v>2381</v>
      </c>
      <c r="L2783" s="4">
        <v>0</v>
      </c>
      <c r="M2783" s="4" t="s">
        <v>1985</v>
      </c>
      <c r="N2783" s="11" t="s">
        <v>5647</v>
      </c>
      <c r="R2783" t="s">
        <v>1414</v>
      </c>
      <c r="T2783" t="s">
        <v>1296</v>
      </c>
    </row>
    <row r="2784" spans="1:20">
      <c r="A2784" t="s">
        <v>5654</v>
      </c>
      <c r="B2784" t="s">
        <v>1291</v>
      </c>
      <c r="C2784" t="s">
        <v>20</v>
      </c>
      <c r="D2784" s="39" t="s">
        <v>1715</v>
      </c>
      <c r="E2784" s="11">
        <f t="shared" si="183"/>
        <v>3</v>
      </c>
      <c r="F2784" s="4">
        <f t="shared" si="184"/>
        <v>2000</v>
      </c>
      <c r="G2784" t="s">
        <v>21</v>
      </c>
      <c r="H2784" s="4">
        <v>11.5</v>
      </c>
      <c r="I2784" s="4" t="s">
        <v>35</v>
      </c>
      <c r="J2784" s="4">
        <v>25.5</v>
      </c>
      <c r="K2784" s="4" t="s">
        <v>836</v>
      </c>
      <c r="L2784" s="4">
        <v>0</v>
      </c>
      <c r="M2784" s="4" t="s">
        <v>5084</v>
      </c>
      <c r="N2784" s="11" t="s">
        <v>5655</v>
      </c>
      <c r="R2784" t="s">
        <v>5656</v>
      </c>
      <c r="T2784" t="s">
        <v>1296</v>
      </c>
    </row>
    <row r="2785" spans="1:20">
      <c r="A2785" t="s">
        <v>5654</v>
      </c>
      <c r="B2785" t="s">
        <v>1291</v>
      </c>
      <c r="C2785" t="s">
        <v>74</v>
      </c>
      <c r="D2785" s="39" t="s">
        <v>2040</v>
      </c>
      <c r="E2785" s="11">
        <f t="shared" si="183"/>
        <v>5</v>
      </c>
      <c r="F2785" s="4">
        <f t="shared" si="184"/>
        <v>2003</v>
      </c>
      <c r="G2785" t="s">
        <v>21</v>
      </c>
      <c r="H2785" s="4">
        <v>14.7</v>
      </c>
      <c r="I2785" s="4" t="s">
        <v>35</v>
      </c>
      <c r="J2785" s="4">
        <v>26.8</v>
      </c>
      <c r="K2785" s="4" t="s">
        <v>718</v>
      </c>
      <c r="L2785" s="4">
        <v>0</v>
      </c>
      <c r="M2785" s="4" t="s">
        <v>5657</v>
      </c>
      <c r="N2785" s="11" t="s">
        <v>5655</v>
      </c>
      <c r="R2785" t="s">
        <v>5658</v>
      </c>
      <c r="T2785" t="s">
        <v>1296</v>
      </c>
    </row>
    <row r="2786" spans="1:20">
      <c r="A2786" t="s">
        <v>5654</v>
      </c>
      <c r="B2786" t="s">
        <v>1291</v>
      </c>
      <c r="C2786" t="s">
        <v>74</v>
      </c>
      <c r="D2786" s="39" t="s">
        <v>1380</v>
      </c>
      <c r="E2786" s="11">
        <f t="shared" si="183"/>
        <v>5</v>
      </c>
      <c r="F2786" s="4">
        <f t="shared" si="184"/>
        <v>2004</v>
      </c>
      <c r="G2786" t="s">
        <v>21</v>
      </c>
      <c r="H2786" s="4">
        <v>15.7</v>
      </c>
      <c r="I2786" s="4" t="s">
        <v>35</v>
      </c>
      <c r="J2786" s="4">
        <v>27</v>
      </c>
      <c r="K2786" s="4">
        <v>31.2</v>
      </c>
      <c r="L2786" s="4">
        <v>0</v>
      </c>
      <c r="M2786" s="4" t="s">
        <v>4928</v>
      </c>
      <c r="N2786" s="11" t="s">
        <v>5655</v>
      </c>
      <c r="R2786" t="s">
        <v>5659</v>
      </c>
      <c r="T2786" t="s">
        <v>1296</v>
      </c>
    </row>
    <row r="2787" spans="1:20">
      <c r="A2787" t="s">
        <v>5654</v>
      </c>
      <c r="B2787" t="s">
        <v>1291</v>
      </c>
      <c r="C2787" t="s">
        <v>74</v>
      </c>
      <c r="D2787" s="39" t="s">
        <v>1337</v>
      </c>
      <c r="E2787" s="11">
        <f t="shared" si="183"/>
        <v>5</v>
      </c>
      <c r="F2787" s="4">
        <f t="shared" si="184"/>
        <v>2005</v>
      </c>
      <c r="G2787" t="s">
        <v>21</v>
      </c>
      <c r="H2787" s="4">
        <v>16.7</v>
      </c>
      <c r="I2787" s="4" t="s">
        <v>35</v>
      </c>
      <c r="J2787" s="4">
        <v>26.7</v>
      </c>
      <c r="K2787" s="4">
        <v>30.8</v>
      </c>
      <c r="L2787" s="4">
        <v>0</v>
      </c>
      <c r="M2787" s="4" t="s">
        <v>3175</v>
      </c>
      <c r="N2787" s="11" t="s">
        <v>5655</v>
      </c>
      <c r="R2787" t="s">
        <v>5660</v>
      </c>
      <c r="T2787" t="s">
        <v>1296</v>
      </c>
    </row>
    <row r="2788" spans="1:20">
      <c r="A2788" t="s">
        <v>5654</v>
      </c>
      <c r="B2788" t="s">
        <v>1291</v>
      </c>
      <c r="C2788" t="s">
        <v>74</v>
      </c>
      <c r="D2788" s="39" t="s">
        <v>2126</v>
      </c>
      <c r="E2788" s="11">
        <f t="shared" si="183"/>
        <v>5</v>
      </c>
      <c r="F2788" s="4">
        <f t="shared" si="184"/>
        <v>2008</v>
      </c>
      <c r="G2788" t="s">
        <v>21</v>
      </c>
      <c r="H2788" s="4">
        <v>19.7</v>
      </c>
      <c r="I2788" s="4" t="s">
        <v>35</v>
      </c>
      <c r="J2788" s="4">
        <v>28.7</v>
      </c>
      <c r="K2788" s="4">
        <v>31.7</v>
      </c>
      <c r="L2788" s="4">
        <v>0</v>
      </c>
      <c r="M2788" s="4" t="s">
        <v>5358</v>
      </c>
      <c r="N2788" s="11" t="s">
        <v>5655</v>
      </c>
      <c r="R2788" t="s">
        <v>5661</v>
      </c>
      <c r="T2788" t="s">
        <v>1296</v>
      </c>
    </row>
    <row r="2789" spans="1:20">
      <c r="A2789" t="s">
        <v>5654</v>
      </c>
      <c r="B2789" t="s">
        <v>1291</v>
      </c>
      <c r="C2789" t="s">
        <v>74</v>
      </c>
      <c r="D2789" s="39" t="s">
        <v>1535</v>
      </c>
      <c r="E2789" s="11">
        <f t="shared" si="183"/>
        <v>5</v>
      </c>
      <c r="F2789" s="4">
        <f t="shared" si="184"/>
        <v>2010</v>
      </c>
      <c r="G2789" t="s">
        <v>21</v>
      </c>
      <c r="H2789" s="4">
        <v>21.7</v>
      </c>
      <c r="I2789" s="4" t="s">
        <v>35</v>
      </c>
      <c r="J2789" s="4">
        <v>28.9</v>
      </c>
      <c r="K2789" s="4">
        <v>31</v>
      </c>
      <c r="L2789" s="4">
        <v>0</v>
      </c>
      <c r="M2789" s="4" t="s">
        <v>2145</v>
      </c>
      <c r="N2789" s="11" t="s">
        <v>5655</v>
      </c>
      <c r="R2789" t="s">
        <v>5662</v>
      </c>
      <c r="T2789" t="s">
        <v>1296</v>
      </c>
    </row>
    <row r="2790" spans="1:20">
      <c r="A2790" t="s">
        <v>5654</v>
      </c>
      <c r="B2790" t="s">
        <v>1291</v>
      </c>
      <c r="C2790" t="s">
        <v>74</v>
      </c>
      <c r="D2790" s="39" t="s">
        <v>1561</v>
      </c>
      <c r="E2790" s="11">
        <f t="shared" si="183"/>
        <v>5</v>
      </c>
      <c r="F2790" s="4">
        <f t="shared" si="184"/>
        <v>2011</v>
      </c>
      <c r="G2790" t="s">
        <v>21</v>
      </c>
      <c r="H2790" s="4">
        <v>22.7</v>
      </c>
      <c r="I2790" s="4" t="s">
        <v>35</v>
      </c>
      <c r="J2790" s="4">
        <v>28.5</v>
      </c>
      <c r="K2790" s="4">
        <v>32</v>
      </c>
      <c r="L2790" s="4">
        <v>0</v>
      </c>
      <c r="M2790" s="4" t="s">
        <v>1623</v>
      </c>
      <c r="N2790" s="11" t="s">
        <v>5655</v>
      </c>
      <c r="R2790" t="s">
        <v>5663</v>
      </c>
      <c r="T2790" t="s">
        <v>1296</v>
      </c>
    </row>
    <row r="2791" spans="1:20">
      <c r="A2791" t="s">
        <v>5654</v>
      </c>
      <c r="B2791" t="s">
        <v>1291</v>
      </c>
      <c r="C2791" t="s">
        <v>74</v>
      </c>
      <c r="D2791" s="39" t="s">
        <v>1435</v>
      </c>
      <c r="E2791" s="11">
        <f t="shared" si="183"/>
        <v>5</v>
      </c>
      <c r="F2791" s="4">
        <f t="shared" si="184"/>
        <v>2015</v>
      </c>
      <c r="G2791" t="s">
        <v>21</v>
      </c>
      <c r="H2791" s="4">
        <v>26.7</v>
      </c>
      <c r="I2791" s="4" t="s">
        <v>35</v>
      </c>
      <c r="J2791" s="4">
        <v>28.1</v>
      </c>
      <c r="K2791" s="4">
        <v>32.5</v>
      </c>
      <c r="L2791" s="4">
        <v>0</v>
      </c>
      <c r="M2791" s="4" t="s">
        <v>2504</v>
      </c>
      <c r="N2791" s="11" t="s">
        <v>5655</v>
      </c>
      <c r="R2791" t="s">
        <v>5664</v>
      </c>
      <c r="T2791" t="s">
        <v>1296</v>
      </c>
    </row>
    <row r="2792" spans="1:20">
      <c r="A2792" t="s">
        <v>5654</v>
      </c>
      <c r="B2792" t="s">
        <v>1291</v>
      </c>
      <c r="C2792" t="s">
        <v>74</v>
      </c>
      <c r="D2792" s="39" t="s">
        <v>1349</v>
      </c>
      <c r="E2792" s="11">
        <f t="shared" si="183"/>
        <v>5</v>
      </c>
      <c r="F2792" s="4">
        <f t="shared" si="184"/>
        <v>2016</v>
      </c>
      <c r="G2792" t="s">
        <v>21</v>
      </c>
      <c r="H2792" s="4">
        <v>27.7</v>
      </c>
      <c r="I2792" s="4" t="s">
        <v>35</v>
      </c>
      <c r="J2792" s="4">
        <v>29</v>
      </c>
      <c r="K2792" s="4">
        <v>33.1</v>
      </c>
      <c r="L2792" s="4">
        <v>0</v>
      </c>
      <c r="M2792" s="4" t="s">
        <v>5082</v>
      </c>
      <c r="N2792" s="11" t="s">
        <v>5655</v>
      </c>
      <c r="R2792" t="s">
        <v>5665</v>
      </c>
      <c r="T2792" t="s">
        <v>1296</v>
      </c>
    </row>
    <row r="2793" spans="1:20">
      <c r="A2793" t="s">
        <v>5654</v>
      </c>
      <c r="B2793" t="s">
        <v>1291</v>
      </c>
      <c r="C2793" t="s">
        <v>74</v>
      </c>
      <c r="D2793" s="39" t="s">
        <v>1515</v>
      </c>
      <c r="E2793" s="11">
        <f t="shared" si="183"/>
        <v>5</v>
      </c>
      <c r="F2793" s="4">
        <f t="shared" si="184"/>
        <v>2019</v>
      </c>
      <c r="G2793" t="s">
        <v>21</v>
      </c>
      <c r="H2793" s="4">
        <v>30.7</v>
      </c>
      <c r="I2793" s="4" t="s">
        <v>35</v>
      </c>
      <c r="J2793" s="4">
        <v>29.7</v>
      </c>
      <c r="K2793" s="4">
        <v>33.299999999999997</v>
      </c>
      <c r="L2793" s="4">
        <v>0</v>
      </c>
      <c r="M2793" s="4" t="s">
        <v>3578</v>
      </c>
      <c r="N2793" s="11" t="s">
        <v>5655</v>
      </c>
      <c r="R2793" t="s">
        <v>5666</v>
      </c>
      <c r="T2793" t="s">
        <v>1296</v>
      </c>
    </row>
    <row r="2794" spans="1:20">
      <c r="A2794" t="s">
        <v>5654</v>
      </c>
      <c r="B2794" t="s">
        <v>1291</v>
      </c>
      <c r="C2794" t="s">
        <v>74</v>
      </c>
      <c r="D2794" s="39" t="s">
        <v>1992</v>
      </c>
      <c r="E2794" s="11">
        <f t="shared" si="183"/>
        <v>5</v>
      </c>
      <c r="F2794" s="4">
        <f t="shared" si="184"/>
        <v>2021</v>
      </c>
      <c r="G2794" t="s">
        <v>21</v>
      </c>
      <c r="H2794" s="4">
        <v>32.700000000000003</v>
      </c>
      <c r="I2794" s="4" t="s">
        <v>35</v>
      </c>
      <c r="J2794" s="4">
        <v>30.2</v>
      </c>
      <c r="K2794" s="4" t="s">
        <v>729</v>
      </c>
      <c r="L2794" s="4">
        <v>0</v>
      </c>
      <c r="M2794" s="4" t="s">
        <v>1550</v>
      </c>
      <c r="N2794" s="11" t="s">
        <v>5655</v>
      </c>
      <c r="R2794" t="s">
        <v>5667</v>
      </c>
    </row>
    <row r="2795" spans="1:20">
      <c r="A2795" t="s">
        <v>5668</v>
      </c>
      <c r="B2795" t="s">
        <v>1291</v>
      </c>
      <c r="C2795" t="s">
        <v>20</v>
      </c>
      <c r="D2795" s="39" t="s">
        <v>1342</v>
      </c>
      <c r="E2795" s="11">
        <f t="shared" si="183"/>
        <v>5</v>
      </c>
      <c r="F2795" s="4">
        <f t="shared" si="184"/>
        <v>2013</v>
      </c>
      <c r="G2795" t="s">
        <v>21</v>
      </c>
      <c r="J2795" s="4">
        <v>28.5</v>
      </c>
      <c r="K2795" s="4" t="s">
        <v>571</v>
      </c>
      <c r="L2795" s="4">
        <v>0</v>
      </c>
      <c r="M2795" s="4" t="s">
        <v>2773</v>
      </c>
      <c r="N2795" s="11" t="s">
        <v>5669</v>
      </c>
      <c r="R2795" t="s">
        <v>5670</v>
      </c>
      <c r="T2795" t="s">
        <v>1296</v>
      </c>
    </row>
    <row r="2796" spans="1:20">
      <c r="A2796" t="s">
        <v>5668</v>
      </c>
      <c r="B2796" t="s">
        <v>1291</v>
      </c>
      <c r="C2796" t="s">
        <v>74</v>
      </c>
      <c r="D2796" s="39" t="s">
        <v>839</v>
      </c>
      <c r="E2796" s="11">
        <f t="shared" si="183"/>
        <v>5</v>
      </c>
      <c r="F2796" s="4">
        <f t="shared" si="184"/>
        <v>2016</v>
      </c>
      <c r="G2796" t="s">
        <v>21</v>
      </c>
      <c r="I2796" s="4" t="str">
        <f t="shared" ref="I2796:I2807" si="186">IF(ISBLANK(H2796), "", "k")</f>
        <v/>
      </c>
      <c r="J2796" s="4">
        <v>28.5</v>
      </c>
      <c r="K2796" s="4" t="s">
        <v>933</v>
      </c>
      <c r="L2796" s="4">
        <v>0</v>
      </c>
      <c r="M2796" s="4" t="s">
        <v>1436</v>
      </c>
      <c r="N2796" s="11" t="s">
        <v>5669</v>
      </c>
      <c r="R2796" t="s">
        <v>5671</v>
      </c>
      <c r="T2796" t="s">
        <v>1296</v>
      </c>
    </row>
    <row r="2797" spans="1:20">
      <c r="A2797" t="s">
        <v>5672</v>
      </c>
      <c r="B2797" t="s">
        <v>1291</v>
      </c>
      <c r="C2797" t="s">
        <v>20</v>
      </c>
      <c r="D2797" s="39" t="s">
        <v>1531</v>
      </c>
      <c r="E2797" s="11">
        <f t="shared" si="183"/>
        <v>5</v>
      </c>
      <c r="F2797" s="4">
        <f t="shared" si="184"/>
        <v>2013</v>
      </c>
      <c r="G2797" t="s">
        <v>25</v>
      </c>
      <c r="I2797" s="4" t="str">
        <f t="shared" si="186"/>
        <v/>
      </c>
      <c r="J2797" s="4">
        <v>27.3</v>
      </c>
      <c r="K2797" s="4" t="s">
        <v>182</v>
      </c>
      <c r="L2797" s="4">
        <v>0</v>
      </c>
      <c r="M2797" s="4" t="s">
        <v>3669</v>
      </c>
      <c r="N2797" s="11" t="s">
        <v>5673</v>
      </c>
      <c r="R2797" t="s">
        <v>5674</v>
      </c>
      <c r="T2797" t="s">
        <v>1296</v>
      </c>
    </row>
    <row r="2798" spans="1:20">
      <c r="A2798" t="s">
        <v>5672</v>
      </c>
      <c r="B2798" t="s">
        <v>1291</v>
      </c>
      <c r="C2798" t="s">
        <v>74</v>
      </c>
      <c r="D2798" s="39" t="s">
        <v>1356</v>
      </c>
      <c r="E2798" s="11">
        <f t="shared" si="183"/>
        <v>5</v>
      </c>
      <c r="F2798" s="4">
        <f t="shared" si="184"/>
        <v>2015</v>
      </c>
      <c r="G2798" t="s">
        <v>25</v>
      </c>
      <c r="I2798" s="4" t="str">
        <f t="shared" si="186"/>
        <v/>
      </c>
      <c r="J2798" s="4">
        <v>29.7</v>
      </c>
      <c r="K2798" s="4" t="s">
        <v>209</v>
      </c>
      <c r="L2798" s="4">
        <v>0</v>
      </c>
      <c r="M2798" s="4" t="s">
        <v>5213</v>
      </c>
      <c r="N2798" s="11" t="s">
        <v>5673</v>
      </c>
      <c r="R2798" t="s">
        <v>5675</v>
      </c>
      <c r="T2798" t="s">
        <v>1296</v>
      </c>
    </row>
    <row r="2799" spans="1:20">
      <c r="A2799" t="s">
        <v>5672</v>
      </c>
      <c r="B2799" t="s">
        <v>1291</v>
      </c>
      <c r="C2799" t="s">
        <v>74</v>
      </c>
      <c r="D2799" s="39" t="s">
        <v>839</v>
      </c>
      <c r="E2799" s="11">
        <f t="shared" si="183"/>
        <v>5</v>
      </c>
      <c r="F2799" s="4">
        <f t="shared" si="184"/>
        <v>2016</v>
      </c>
      <c r="G2799" t="s">
        <v>25</v>
      </c>
      <c r="I2799" s="4" t="str">
        <f t="shared" si="186"/>
        <v/>
      </c>
      <c r="J2799" s="4">
        <v>31</v>
      </c>
      <c r="K2799" s="4" t="s">
        <v>166</v>
      </c>
      <c r="L2799" s="4">
        <v>0</v>
      </c>
      <c r="M2799" s="4" t="s">
        <v>1709</v>
      </c>
      <c r="N2799" s="11" t="s">
        <v>5673</v>
      </c>
      <c r="R2799" t="s">
        <v>1953</v>
      </c>
      <c r="T2799" t="s">
        <v>1296</v>
      </c>
    </row>
    <row r="2800" spans="1:20">
      <c r="A2800" t="s">
        <v>5672</v>
      </c>
      <c r="B2800" t="s">
        <v>1291</v>
      </c>
      <c r="C2800" t="s">
        <v>74</v>
      </c>
      <c r="D2800" s="39" t="s">
        <v>1455</v>
      </c>
      <c r="E2800" s="11">
        <f t="shared" si="183"/>
        <v>5</v>
      </c>
      <c r="F2800" s="4">
        <f t="shared" si="184"/>
        <v>2017</v>
      </c>
      <c r="G2800" t="s">
        <v>25</v>
      </c>
      <c r="I2800" s="4" t="str">
        <f t="shared" si="186"/>
        <v/>
      </c>
      <c r="L2800" s="4">
        <v>0</v>
      </c>
      <c r="N2800" s="11" t="s">
        <v>5673</v>
      </c>
      <c r="R2800" t="s">
        <v>5676</v>
      </c>
      <c r="T2800" t="s">
        <v>1296</v>
      </c>
    </row>
    <row r="2801" spans="1:20">
      <c r="A2801" t="s">
        <v>5677</v>
      </c>
      <c r="B2801" t="s">
        <v>1291</v>
      </c>
      <c r="C2801" t="s">
        <v>20</v>
      </c>
      <c r="D2801" s="39" t="s">
        <v>1531</v>
      </c>
      <c r="E2801" s="11">
        <f t="shared" si="183"/>
        <v>5</v>
      </c>
      <c r="F2801" s="4">
        <f t="shared" si="184"/>
        <v>2013</v>
      </c>
      <c r="G2801" t="s">
        <v>25</v>
      </c>
      <c r="H2801" s="4" t="s">
        <v>1456</v>
      </c>
      <c r="I2801" s="4" t="str">
        <f t="shared" si="186"/>
        <v>k</v>
      </c>
      <c r="J2801" s="4">
        <v>16.8</v>
      </c>
      <c r="K2801" s="4" t="s">
        <v>739</v>
      </c>
      <c r="L2801" s="4">
        <v>0</v>
      </c>
      <c r="M2801" s="4" t="s">
        <v>4997</v>
      </c>
      <c r="N2801" s="11" t="s">
        <v>5678</v>
      </c>
      <c r="R2801" t="s">
        <v>5679</v>
      </c>
      <c r="T2801" t="s">
        <v>1296</v>
      </c>
    </row>
    <row r="2802" spans="1:20">
      <c r="A2802" t="s">
        <v>5677</v>
      </c>
      <c r="B2802" t="s">
        <v>1291</v>
      </c>
      <c r="C2802" t="s">
        <v>74</v>
      </c>
      <c r="D2802" s="39" t="s">
        <v>1402</v>
      </c>
      <c r="E2802" s="11">
        <f t="shared" si="183"/>
        <v>5</v>
      </c>
      <c r="F2802" s="4">
        <f t="shared" si="184"/>
        <v>2015</v>
      </c>
      <c r="G2802" t="s">
        <v>25</v>
      </c>
      <c r="H2802" s="4" t="s">
        <v>482</v>
      </c>
      <c r="I2802" s="4" t="str">
        <f t="shared" si="186"/>
        <v>k</v>
      </c>
      <c r="J2802" s="4">
        <v>20.5</v>
      </c>
      <c r="K2802" s="4" t="s">
        <v>1155</v>
      </c>
      <c r="L2802" s="4">
        <v>0</v>
      </c>
      <c r="M2802" s="4" t="s">
        <v>3220</v>
      </c>
      <c r="N2802" s="11" t="s">
        <v>5678</v>
      </c>
      <c r="R2802" t="s">
        <v>5680</v>
      </c>
      <c r="T2802" t="s">
        <v>1296</v>
      </c>
    </row>
    <row r="2803" spans="1:20">
      <c r="A2803" t="s">
        <v>5677</v>
      </c>
      <c r="B2803" t="s">
        <v>1291</v>
      </c>
      <c r="C2803" t="s">
        <v>74</v>
      </c>
      <c r="D2803" s="39" t="s">
        <v>1590</v>
      </c>
      <c r="E2803" s="11">
        <f t="shared" si="183"/>
        <v>5</v>
      </c>
      <c r="F2803" s="4">
        <f t="shared" si="184"/>
        <v>2016</v>
      </c>
      <c r="G2803" t="s">
        <v>25</v>
      </c>
      <c r="H2803" s="4" t="s">
        <v>682</v>
      </c>
      <c r="I2803" s="4" t="str">
        <f t="shared" si="186"/>
        <v>k</v>
      </c>
      <c r="J2803" s="4">
        <v>21.8</v>
      </c>
      <c r="K2803" s="4" t="s">
        <v>244</v>
      </c>
      <c r="L2803" s="4">
        <v>0</v>
      </c>
      <c r="M2803" s="4" t="s">
        <v>3072</v>
      </c>
      <c r="N2803" s="11" t="s">
        <v>5678</v>
      </c>
      <c r="Q2803">
        <v>24</v>
      </c>
      <c r="R2803" t="s">
        <v>5681</v>
      </c>
      <c r="T2803" t="s">
        <v>1296</v>
      </c>
    </row>
    <row r="2804" spans="1:20">
      <c r="A2804" t="s">
        <v>5677</v>
      </c>
      <c r="B2804" t="s">
        <v>1291</v>
      </c>
      <c r="C2804" t="s">
        <v>74</v>
      </c>
      <c r="D2804" s="39" t="s">
        <v>1455</v>
      </c>
      <c r="E2804" s="11">
        <f t="shared" si="183"/>
        <v>5</v>
      </c>
      <c r="F2804" s="4">
        <f t="shared" si="184"/>
        <v>2017</v>
      </c>
      <c r="G2804" t="s">
        <v>25</v>
      </c>
      <c r="H2804" s="4" t="s">
        <v>57</v>
      </c>
      <c r="I2804" s="4" t="str">
        <f t="shared" si="186"/>
        <v>k</v>
      </c>
      <c r="J2804" s="4">
        <v>24</v>
      </c>
      <c r="K2804" s="4" t="s">
        <v>924</v>
      </c>
      <c r="L2804" s="4">
        <v>0</v>
      </c>
      <c r="M2804" s="4" t="s">
        <v>2382</v>
      </c>
      <c r="N2804" s="11" t="s">
        <v>5678</v>
      </c>
      <c r="Q2804" t="s">
        <v>5682</v>
      </c>
      <c r="R2804" t="s">
        <v>5683</v>
      </c>
      <c r="T2804" t="s">
        <v>1296</v>
      </c>
    </row>
    <row r="2805" spans="1:20">
      <c r="A2805" t="s">
        <v>5677</v>
      </c>
      <c r="B2805" t="s">
        <v>1291</v>
      </c>
      <c r="C2805" t="s">
        <v>74</v>
      </c>
      <c r="D2805" s="39" t="s">
        <v>2079</v>
      </c>
      <c r="E2805" s="11">
        <f t="shared" si="183"/>
        <v>6</v>
      </c>
      <c r="F2805" s="4">
        <f t="shared" si="184"/>
        <v>2018</v>
      </c>
      <c r="G2805" t="s">
        <v>25</v>
      </c>
      <c r="H2805" s="4" t="s">
        <v>477</v>
      </c>
      <c r="I2805" s="4" t="str">
        <f t="shared" si="186"/>
        <v>k</v>
      </c>
      <c r="J2805" s="4">
        <v>25.7</v>
      </c>
      <c r="K2805" s="4" t="s">
        <v>456</v>
      </c>
      <c r="L2805" s="4">
        <v>0</v>
      </c>
      <c r="M2805" s="4" t="s">
        <v>3669</v>
      </c>
      <c r="N2805" s="11" t="s">
        <v>5678</v>
      </c>
      <c r="Q2805" t="s">
        <v>5684</v>
      </c>
      <c r="R2805" t="s">
        <v>2082</v>
      </c>
      <c r="T2805" t="s">
        <v>1296</v>
      </c>
    </row>
    <row r="2806" spans="1:20">
      <c r="A2806" t="s">
        <v>5677</v>
      </c>
      <c r="B2806" t="s">
        <v>1291</v>
      </c>
      <c r="C2806" t="s">
        <v>74</v>
      </c>
      <c r="D2806" s="39" t="s">
        <v>2440</v>
      </c>
      <c r="E2806" s="11">
        <f t="shared" si="183"/>
        <v>9</v>
      </c>
      <c r="F2806" s="4">
        <f t="shared" si="184"/>
        <v>2018</v>
      </c>
      <c r="G2806" t="s">
        <v>25</v>
      </c>
      <c r="H2806" s="4" t="s">
        <v>3412</v>
      </c>
      <c r="I2806" s="4" t="str">
        <f t="shared" si="186"/>
        <v>k</v>
      </c>
      <c r="J2806" s="4">
        <v>26.9</v>
      </c>
      <c r="K2806" s="4" t="s">
        <v>1061</v>
      </c>
      <c r="L2806" s="4">
        <v>0</v>
      </c>
      <c r="M2806" s="4" t="s">
        <v>1833</v>
      </c>
      <c r="N2806" s="11" t="s">
        <v>5678</v>
      </c>
      <c r="R2806" t="s">
        <v>2507</v>
      </c>
      <c r="T2806" t="s">
        <v>1296</v>
      </c>
    </row>
    <row r="2807" spans="1:20">
      <c r="A2807" t="s">
        <v>5677</v>
      </c>
      <c r="B2807" t="s">
        <v>1291</v>
      </c>
      <c r="C2807" t="s">
        <v>74</v>
      </c>
      <c r="D2807" s="39" t="s">
        <v>1412</v>
      </c>
      <c r="E2807" s="11">
        <f t="shared" si="183"/>
        <v>5</v>
      </c>
      <c r="F2807" s="4">
        <f t="shared" si="184"/>
        <v>2019</v>
      </c>
      <c r="G2807" t="s">
        <v>25</v>
      </c>
      <c r="H2807" s="4" t="s">
        <v>496</v>
      </c>
      <c r="I2807" s="4" t="str">
        <f t="shared" si="186"/>
        <v>k</v>
      </c>
      <c r="J2807" s="4">
        <v>27.8</v>
      </c>
      <c r="K2807" s="4" t="s">
        <v>40</v>
      </c>
      <c r="L2807" s="4">
        <v>0</v>
      </c>
      <c r="M2807" s="4" t="s">
        <v>1950</v>
      </c>
      <c r="N2807" s="11" t="s">
        <v>5678</v>
      </c>
      <c r="R2807" t="s">
        <v>5117</v>
      </c>
      <c r="T2807" t="s">
        <v>1296</v>
      </c>
    </row>
    <row r="2808" spans="1:20">
      <c r="A2808" t="s">
        <v>5685</v>
      </c>
      <c r="B2808" t="s">
        <v>1291</v>
      </c>
      <c r="C2808" t="s">
        <v>20</v>
      </c>
      <c r="D2808" s="39" t="s">
        <v>1494</v>
      </c>
      <c r="E2808" s="11">
        <f t="shared" si="183"/>
        <v>3</v>
      </c>
      <c r="F2808" s="4">
        <f t="shared" si="184"/>
        <v>1986</v>
      </c>
      <c r="G2808" t="s">
        <v>25</v>
      </c>
      <c r="H2808" s="4">
        <v>21.5</v>
      </c>
      <c r="I2808" s="4" t="s">
        <v>35</v>
      </c>
      <c r="J2808" s="4">
        <v>40.32</v>
      </c>
      <c r="K2808" s="4">
        <v>8</v>
      </c>
      <c r="L2808" s="4">
        <v>5</v>
      </c>
      <c r="M2808" s="4" t="s">
        <v>5686</v>
      </c>
      <c r="R2808" t="s">
        <v>5687</v>
      </c>
      <c r="T2808" t="s">
        <v>1296</v>
      </c>
    </row>
    <row r="2809" spans="1:20">
      <c r="A2809" t="s">
        <v>5685</v>
      </c>
      <c r="B2809" t="s">
        <v>1291</v>
      </c>
      <c r="C2809" t="s">
        <v>74</v>
      </c>
      <c r="D2809" s="39" t="s">
        <v>1499</v>
      </c>
      <c r="E2809" s="11">
        <f t="shared" si="183"/>
        <v>3</v>
      </c>
      <c r="F2809" s="4">
        <f t="shared" si="184"/>
        <v>1988</v>
      </c>
      <c r="G2809" t="s">
        <v>25</v>
      </c>
      <c r="H2809" s="4">
        <v>23.5</v>
      </c>
      <c r="I2809" s="4" t="s">
        <v>35</v>
      </c>
      <c r="J2809" s="4">
        <v>40.01</v>
      </c>
      <c r="K2809" s="4">
        <v>8</v>
      </c>
      <c r="L2809" s="4">
        <v>5.5</v>
      </c>
      <c r="M2809" s="4" t="s">
        <v>5688</v>
      </c>
      <c r="R2809" t="s">
        <v>5689</v>
      </c>
      <c r="T2809" t="s">
        <v>1296</v>
      </c>
    </row>
    <row r="2810" spans="1:20">
      <c r="A2810" t="s">
        <v>5685</v>
      </c>
      <c r="B2810" t="s">
        <v>1291</v>
      </c>
      <c r="C2810" t="s">
        <v>74</v>
      </c>
      <c r="D2810" s="39" t="s">
        <v>1372</v>
      </c>
      <c r="E2810" s="11">
        <f t="shared" si="183"/>
        <v>3</v>
      </c>
      <c r="F2810" s="4">
        <f t="shared" si="184"/>
        <v>1990</v>
      </c>
      <c r="G2810" t="s">
        <v>25</v>
      </c>
      <c r="H2810" s="4">
        <v>25.5</v>
      </c>
      <c r="I2810" s="4" t="s">
        <v>35</v>
      </c>
      <c r="J2810" s="4">
        <v>41.91</v>
      </c>
      <c r="L2810" s="4">
        <v>0</v>
      </c>
      <c r="M2810" s="4" t="s">
        <v>5690</v>
      </c>
      <c r="R2810" t="s">
        <v>5691</v>
      </c>
      <c r="T2810" t="s">
        <v>1296</v>
      </c>
    </row>
    <row r="2811" spans="1:20">
      <c r="A2811" t="s">
        <v>5692</v>
      </c>
      <c r="B2811" t="s">
        <v>1291</v>
      </c>
      <c r="C2811" t="s">
        <v>20</v>
      </c>
      <c r="D2811" s="39" t="s">
        <v>1586</v>
      </c>
      <c r="E2811" s="11">
        <f t="shared" si="183"/>
        <v>5</v>
      </c>
      <c r="F2811" s="4">
        <f t="shared" si="184"/>
        <v>2013</v>
      </c>
      <c r="G2811" t="s">
        <v>25</v>
      </c>
      <c r="I2811" s="4" t="str">
        <f t="shared" ref="I2811:I2820" si="187">IF(ISBLANK(H2811), "", "k")</f>
        <v/>
      </c>
      <c r="J2811" s="4">
        <v>21.3</v>
      </c>
      <c r="K2811" s="4" t="s">
        <v>172</v>
      </c>
      <c r="L2811" s="4">
        <v>0</v>
      </c>
      <c r="M2811" s="4" t="s">
        <v>3422</v>
      </c>
      <c r="N2811" s="11" t="s">
        <v>5693</v>
      </c>
      <c r="R2811" t="s">
        <v>5694</v>
      </c>
      <c r="T2811" t="s">
        <v>1296</v>
      </c>
    </row>
    <row r="2812" spans="1:20">
      <c r="A2812" t="s">
        <v>5692</v>
      </c>
      <c r="B2812" t="s">
        <v>1291</v>
      </c>
      <c r="C2812" t="s">
        <v>74</v>
      </c>
      <c r="D2812" s="39" t="s">
        <v>1402</v>
      </c>
      <c r="E2812" s="11">
        <f t="shared" si="183"/>
        <v>5</v>
      </c>
      <c r="F2812" s="4">
        <f t="shared" si="184"/>
        <v>2015</v>
      </c>
      <c r="G2812" t="s">
        <v>25</v>
      </c>
      <c r="I2812" s="4" t="str">
        <f t="shared" si="187"/>
        <v/>
      </c>
      <c r="J2812" s="4">
        <v>23.2</v>
      </c>
      <c r="K2812" s="4" t="s">
        <v>116</v>
      </c>
      <c r="L2812" s="4">
        <v>0</v>
      </c>
      <c r="M2812" s="4" t="s">
        <v>2086</v>
      </c>
      <c r="N2812" s="11" t="s">
        <v>5693</v>
      </c>
      <c r="R2812" t="s">
        <v>5695</v>
      </c>
      <c r="T2812" t="s">
        <v>1296</v>
      </c>
    </row>
    <row r="2813" spans="1:20">
      <c r="A2813" t="s">
        <v>5692</v>
      </c>
      <c r="B2813" t="s">
        <v>1291</v>
      </c>
      <c r="C2813" t="s">
        <v>74</v>
      </c>
      <c r="D2813" s="39" t="s">
        <v>1590</v>
      </c>
      <c r="E2813" s="11">
        <f t="shared" si="183"/>
        <v>5</v>
      </c>
      <c r="F2813" s="4">
        <f t="shared" si="184"/>
        <v>2016</v>
      </c>
      <c r="G2813" t="s">
        <v>25</v>
      </c>
      <c r="I2813" s="4" t="str">
        <f t="shared" si="187"/>
        <v/>
      </c>
      <c r="J2813" s="4">
        <v>27.1</v>
      </c>
      <c r="K2813" s="4" t="s">
        <v>456</v>
      </c>
      <c r="L2813" s="4">
        <v>0</v>
      </c>
      <c r="M2813" s="4" t="s">
        <v>2120</v>
      </c>
      <c r="N2813" s="11" t="s">
        <v>5693</v>
      </c>
      <c r="Q2813">
        <v>40</v>
      </c>
      <c r="R2813" t="s">
        <v>5696</v>
      </c>
      <c r="T2813" t="s">
        <v>1296</v>
      </c>
    </row>
    <row r="2814" spans="1:20">
      <c r="A2814" t="s">
        <v>5692</v>
      </c>
      <c r="B2814" t="s">
        <v>1291</v>
      </c>
      <c r="C2814" t="s">
        <v>74</v>
      </c>
      <c r="D2814" s="39" t="s">
        <v>1455</v>
      </c>
      <c r="E2814" s="11">
        <f t="shared" si="183"/>
        <v>5</v>
      </c>
      <c r="F2814" s="4">
        <f t="shared" si="184"/>
        <v>2017</v>
      </c>
      <c r="G2814" t="s">
        <v>25</v>
      </c>
      <c r="I2814" s="4" t="str">
        <f t="shared" si="187"/>
        <v/>
      </c>
      <c r="J2814" s="4">
        <v>27</v>
      </c>
      <c r="K2814" s="4" t="s">
        <v>1115</v>
      </c>
      <c r="L2814" s="4">
        <v>0</v>
      </c>
      <c r="M2814" s="4" t="s">
        <v>1880</v>
      </c>
      <c r="N2814" s="11" t="s">
        <v>5693</v>
      </c>
      <c r="Q2814" t="s">
        <v>5697</v>
      </c>
      <c r="R2814" t="s">
        <v>5698</v>
      </c>
      <c r="T2814" t="s">
        <v>1296</v>
      </c>
    </row>
    <row r="2815" spans="1:20">
      <c r="A2815" t="s">
        <v>5699</v>
      </c>
      <c r="B2815" t="s">
        <v>1291</v>
      </c>
      <c r="C2815" t="s">
        <v>20</v>
      </c>
      <c r="D2815" s="39" t="s">
        <v>1586</v>
      </c>
      <c r="E2815" s="11">
        <f t="shared" si="183"/>
        <v>5</v>
      </c>
      <c r="F2815" s="4">
        <f t="shared" si="184"/>
        <v>2013</v>
      </c>
      <c r="G2815" t="s">
        <v>21</v>
      </c>
      <c r="H2815" s="4" t="s">
        <v>1456</v>
      </c>
      <c r="I2815" s="4" t="str">
        <f t="shared" si="187"/>
        <v>k</v>
      </c>
      <c r="J2815" s="4">
        <v>17.5</v>
      </c>
      <c r="K2815" s="4" t="s">
        <v>3088</v>
      </c>
      <c r="L2815" s="4">
        <v>0</v>
      </c>
      <c r="M2815" s="4" t="s">
        <v>5700</v>
      </c>
      <c r="N2815" s="11" t="s">
        <v>5701</v>
      </c>
      <c r="R2815" t="s">
        <v>5702</v>
      </c>
      <c r="T2815" t="s">
        <v>1296</v>
      </c>
    </row>
    <row r="2816" spans="1:20">
      <c r="A2816" t="s">
        <v>5699</v>
      </c>
      <c r="B2816" t="s">
        <v>1291</v>
      </c>
      <c r="C2816" t="s">
        <v>74</v>
      </c>
      <c r="D2816" s="39" t="s">
        <v>1402</v>
      </c>
      <c r="E2816" s="11">
        <f t="shared" si="183"/>
        <v>5</v>
      </c>
      <c r="F2816" s="4">
        <f t="shared" si="184"/>
        <v>2015</v>
      </c>
      <c r="G2816" t="s">
        <v>21</v>
      </c>
      <c r="H2816" s="4" t="s">
        <v>482</v>
      </c>
      <c r="I2816" s="4" t="str">
        <f t="shared" si="187"/>
        <v>k</v>
      </c>
      <c r="J2816" s="4">
        <v>18.100000000000001</v>
      </c>
      <c r="K2816" s="4" t="s">
        <v>169</v>
      </c>
      <c r="L2816" s="4">
        <v>0</v>
      </c>
      <c r="M2816" s="4" t="s">
        <v>1887</v>
      </c>
      <c r="N2816" s="11" t="s">
        <v>5701</v>
      </c>
      <c r="R2816" t="s">
        <v>5680</v>
      </c>
      <c r="T2816" t="s">
        <v>1296</v>
      </c>
    </row>
    <row r="2817" spans="1:20">
      <c r="A2817" t="s">
        <v>5699</v>
      </c>
      <c r="B2817" t="s">
        <v>1291</v>
      </c>
      <c r="C2817" t="s">
        <v>74</v>
      </c>
      <c r="D2817" s="39" t="s">
        <v>1349</v>
      </c>
      <c r="E2817" s="11">
        <f t="shared" si="183"/>
        <v>5</v>
      </c>
      <c r="F2817" s="4">
        <f t="shared" si="184"/>
        <v>2016</v>
      </c>
      <c r="G2817" t="s">
        <v>21</v>
      </c>
      <c r="H2817" s="4" t="s">
        <v>682</v>
      </c>
      <c r="I2817" s="4" t="str">
        <f t="shared" si="187"/>
        <v>k</v>
      </c>
      <c r="J2817" s="4">
        <v>19</v>
      </c>
      <c r="K2817" s="4" t="s">
        <v>3619</v>
      </c>
      <c r="L2817" s="4">
        <v>0</v>
      </c>
      <c r="M2817" s="4" t="s">
        <v>2598</v>
      </c>
      <c r="N2817" s="11" t="s">
        <v>5701</v>
      </c>
      <c r="R2817" t="s">
        <v>2969</v>
      </c>
      <c r="T2817" t="s">
        <v>1296</v>
      </c>
    </row>
    <row r="2818" spans="1:20">
      <c r="A2818" t="s">
        <v>5699</v>
      </c>
      <c r="B2818" t="s">
        <v>1291</v>
      </c>
      <c r="C2818" t="s">
        <v>74</v>
      </c>
      <c r="D2818" s="39" t="s">
        <v>1455</v>
      </c>
      <c r="E2818" s="11">
        <f t="shared" si="183"/>
        <v>5</v>
      </c>
      <c r="F2818" s="4">
        <f t="shared" si="184"/>
        <v>2017</v>
      </c>
      <c r="G2818" t="s">
        <v>21</v>
      </c>
      <c r="H2818" s="4" t="s">
        <v>57</v>
      </c>
      <c r="I2818" s="4" t="str">
        <f t="shared" si="187"/>
        <v>k</v>
      </c>
      <c r="J2818" s="4">
        <v>19.899999999999999</v>
      </c>
      <c r="K2818" s="4" t="s">
        <v>485</v>
      </c>
      <c r="L2818" s="4">
        <v>0</v>
      </c>
      <c r="M2818" s="4" t="s">
        <v>5703</v>
      </c>
      <c r="N2818" s="11" t="s">
        <v>5701</v>
      </c>
      <c r="R2818" t="s">
        <v>5704</v>
      </c>
      <c r="T2818" t="s">
        <v>1296</v>
      </c>
    </row>
    <row r="2819" spans="1:20">
      <c r="A2819" t="s">
        <v>5699</v>
      </c>
      <c r="B2819" t="s">
        <v>1291</v>
      </c>
      <c r="C2819" t="s">
        <v>74</v>
      </c>
      <c r="D2819" s="39" t="s">
        <v>1574</v>
      </c>
      <c r="E2819" s="11">
        <f t="shared" si="183"/>
        <v>6</v>
      </c>
      <c r="F2819" s="4">
        <f t="shared" si="184"/>
        <v>2018</v>
      </c>
      <c r="G2819" t="s">
        <v>21</v>
      </c>
      <c r="H2819" s="4" t="s">
        <v>477</v>
      </c>
      <c r="I2819" s="4" t="str">
        <f t="shared" si="187"/>
        <v>k</v>
      </c>
      <c r="J2819" s="4">
        <v>20.399999999999999</v>
      </c>
      <c r="K2819" s="4" t="s">
        <v>5705</v>
      </c>
      <c r="L2819" s="4">
        <v>0</v>
      </c>
      <c r="M2819" s="4" t="s">
        <v>1857</v>
      </c>
      <c r="N2819" s="11" t="s">
        <v>5701</v>
      </c>
      <c r="R2819" t="s">
        <v>5706</v>
      </c>
      <c r="T2819" t="s">
        <v>1296</v>
      </c>
    </row>
    <row r="2820" spans="1:20">
      <c r="A2820" t="s">
        <v>5699</v>
      </c>
      <c r="B2820" t="s">
        <v>1291</v>
      </c>
      <c r="C2820" t="s">
        <v>74</v>
      </c>
      <c r="D2820" s="39" t="s">
        <v>1459</v>
      </c>
      <c r="E2820" s="11">
        <f t="shared" si="183"/>
        <v>9</v>
      </c>
      <c r="F2820" s="4">
        <f t="shared" si="184"/>
        <v>2018</v>
      </c>
      <c r="G2820" t="s">
        <v>21</v>
      </c>
      <c r="H2820" s="4" t="s">
        <v>3412</v>
      </c>
      <c r="I2820" s="4" t="str">
        <f t="shared" si="187"/>
        <v>k</v>
      </c>
      <c r="J2820" s="4">
        <v>21</v>
      </c>
      <c r="K2820" s="4" t="s">
        <v>723</v>
      </c>
      <c r="L2820" s="4">
        <v>0</v>
      </c>
      <c r="M2820" s="4" t="s">
        <v>2386</v>
      </c>
      <c r="N2820" s="11" t="s">
        <v>5701</v>
      </c>
      <c r="R2820" t="s">
        <v>5707</v>
      </c>
      <c r="T2820" t="s">
        <v>1296</v>
      </c>
    </row>
    <row r="2821" spans="1:20">
      <c r="A2821" t="s">
        <v>936</v>
      </c>
      <c r="B2821" t="s">
        <v>1291</v>
      </c>
      <c r="C2821" t="s">
        <v>20</v>
      </c>
      <c r="D2821" s="39" t="s">
        <v>2390</v>
      </c>
      <c r="E2821" s="11">
        <f t="shared" si="183"/>
        <v>3</v>
      </c>
      <c r="F2821" s="4">
        <f t="shared" si="184"/>
        <v>1980</v>
      </c>
      <c r="G2821" t="s">
        <v>21</v>
      </c>
      <c r="H2821" s="4">
        <v>16.5</v>
      </c>
      <c r="I2821" s="4" t="s">
        <v>35</v>
      </c>
      <c r="J2821" s="4">
        <v>29.21</v>
      </c>
      <c r="K2821" s="4" t="s">
        <v>2589</v>
      </c>
      <c r="L2821" s="4">
        <v>0</v>
      </c>
      <c r="M2821" s="4" t="s">
        <v>1638</v>
      </c>
      <c r="R2821" t="s">
        <v>2221</v>
      </c>
      <c r="T2821" t="s">
        <v>1296</v>
      </c>
    </row>
    <row r="2822" spans="1:20">
      <c r="A2822" t="s">
        <v>936</v>
      </c>
      <c r="B2822" t="s">
        <v>1291</v>
      </c>
      <c r="C2822" t="s">
        <v>74</v>
      </c>
      <c r="D2822" s="39" t="s">
        <v>2922</v>
      </c>
      <c r="E2822" s="11">
        <f t="shared" si="183"/>
        <v>3</v>
      </c>
      <c r="F2822" s="4">
        <f t="shared" si="184"/>
        <v>1983</v>
      </c>
      <c r="G2822" t="s">
        <v>21</v>
      </c>
      <c r="H2822" s="4">
        <v>19.5</v>
      </c>
      <c r="I2822" s="4" t="s">
        <v>35</v>
      </c>
      <c r="J2822" s="4">
        <v>31.75</v>
      </c>
      <c r="K2822" s="4" t="s">
        <v>2589</v>
      </c>
      <c r="L2822" s="4">
        <v>0</v>
      </c>
      <c r="M2822" s="4" t="s">
        <v>2570</v>
      </c>
      <c r="R2822" t="s">
        <v>2921</v>
      </c>
      <c r="T2822" t="s">
        <v>1296</v>
      </c>
    </row>
    <row r="2823" spans="1:20">
      <c r="A2823" t="s">
        <v>936</v>
      </c>
      <c r="B2823" t="s">
        <v>1291</v>
      </c>
      <c r="C2823" t="s">
        <v>74</v>
      </c>
      <c r="D2823" s="39" t="s">
        <v>2106</v>
      </c>
      <c r="E2823" s="11">
        <f t="shared" si="183"/>
        <v>3</v>
      </c>
      <c r="F2823" s="4">
        <f t="shared" si="184"/>
        <v>1990</v>
      </c>
      <c r="G2823" t="s">
        <v>21</v>
      </c>
      <c r="H2823" s="4">
        <v>26.5</v>
      </c>
      <c r="I2823" s="4" t="s">
        <v>35</v>
      </c>
      <c r="J2823" s="4">
        <v>34.29</v>
      </c>
      <c r="K2823" s="4" t="s">
        <v>1297</v>
      </c>
      <c r="L2823" s="4">
        <v>0</v>
      </c>
      <c r="M2823" s="4" t="s">
        <v>5708</v>
      </c>
      <c r="T2823" t="s">
        <v>1296</v>
      </c>
    </row>
    <row r="2824" spans="1:20">
      <c r="A2824" t="s">
        <v>936</v>
      </c>
      <c r="B2824" t="s">
        <v>1291</v>
      </c>
      <c r="C2824" t="s">
        <v>74</v>
      </c>
      <c r="D2824" s="39" t="s">
        <v>2309</v>
      </c>
      <c r="E2824" s="11">
        <f t="shared" si="183"/>
        <v>3</v>
      </c>
      <c r="F2824" s="4">
        <f t="shared" si="184"/>
        <v>1992</v>
      </c>
      <c r="G2824" t="s">
        <v>21</v>
      </c>
      <c r="H2824" s="4">
        <v>28.5</v>
      </c>
      <c r="I2824" s="4" t="s">
        <v>35</v>
      </c>
      <c r="J2824" s="4">
        <v>35.56</v>
      </c>
      <c r="K2824" s="4" t="s">
        <v>1502</v>
      </c>
      <c r="L2824" s="4">
        <v>0</v>
      </c>
      <c r="M2824" s="4" t="s">
        <v>5414</v>
      </c>
      <c r="R2824" t="s">
        <v>5709</v>
      </c>
      <c r="T2824" t="s">
        <v>1296</v>
      </c>
    </row>
    <row r="2825" spans="1:20">
      <c r="A2825" t="s">
        <v>5710</v>
      </c>
      <c r="B2825" t="s">
        <v>1291</v>
      </c>
      <c r="C2825" t="s">
        <v>20</v>
      </c>
      <c r="D2825" s="39" t="s">
        <v>1499</v>
      </c>
      <c r="E2825" s="11">
        <f t="shared" si="183"/>
        <v>3</v>
      </c>
      <c r="F2825" s="4">
        <f t="shared" si="184"/>
        <v>1988</v>
      </c>
      <c r="G2825" t="s">
        <v>21</v>
      </c>
      <c r="H2825" s="4">
        <v>19.5</v>
      </c>
      <c r="I2825" s="4" t="s">
        <v>35</v>
      </c>
      <c r="J2825" s="4">
        <v>30.48</v>
      </c>
      <c r="K2825" s="4" t="s">
        <v>1811</v>
      </c>
      <c r="L2825" s="4">
        <v>0</v>
      </c>
      <c r="M2825" s="4" t="s">
        <v>1960</v>
      </c>
      <c r="N2825" s="11" t="s">
        <v>5711</v>
      </c>
      <c r="R2825" t="s">
        <v>5712</v>
      </c>
      <c r="T2825" t="s">
        <v>1296</v>
      </c>
    </row>
    <row r="2826" spans="1:20">
      <c r="A2826" t="s">
        <v>5710</v>
      </c>
      <c r="B2826" t="s">
        <v>1291</v>
      </c>
      <c r="C2826" t="s">
        <v>74</v>
      </c>
      <c r="D2826" s="39" t="s">
        <v>1501</v>
      </c>
      <c r="E2826" s="11">
        <f t="shared" si="183"/>
        <v>3</v>
      </c>
      <c r="F2826" s="4">
        <f t="shared" si="184"/>
        <v>1990</v>
      </c>
      <c r="G2826" t="s">
        <v>21</v>
      </c>
      <c r="H2826" s="4">
        <v>21.5</v>
      </c>
      <c r="I2826" s="4" t="s">
        <v>35</v>
      </c>
      <c r="J2826" s="4">
        <v>31.75</v>
      </c>
      <c r="K2826" s="4" t="s">
        <v>5713</v>
      </c>
      <c r="L2826" s="4">
        <v>0</v>
      </c>
      <c r="M2826" s="4" t="s">
        <v>2248</v>
      </c>
      <c r="N2826" s="11" t="s">
        <v>5711</v>
      </c>
      <c r="T2826" t="s">
        <v>1296</v>
      </c>
    </row>
    <row r="2827" spans="1:20">
      <c r="A2827" t="s">
        <v>5710</v>
      </c>
      <c r="B2827" t="s">
        <v>1291</v>
      </c>
      <c r="C2827" t="s">
        <v>74</v>
      </c>
      <c r="D2827" s="39" t="s">
        <v>2309</v>
      </c>
      <c r="E2827" s="11">
        <f t="shared" si="183"/>
        <v>3</v>
      </c>
      <c r="F2827" s="4">
        <f t="shared" si="184"/>
        <v>1992</v>
      </c>
      <c r="G2827" t="s">
        <v>21</v>
      </c>
      <c r="H2827" s="4">
        <v>23.5</v>
      </c>
      <c r="I2827" s="4" t="s">
        <v>35</v>
      </c>
      <c r="J2827" s="4">
        <v>33.020000000000003</v>
      </c>
      <c r="K2827" s="4" t="s">
        <v>1292</v>
      </c>
      <c r="L2827" s="4">
        <v>0</v>
      </c>
      <c r="M2827" s="4" t="s">
        <v>3091</v>
      </c>
      <c r="N2827" s="11" t="s">
        <v>5711</v>
      </c>
      <c r="T2827" t="s">
        <v>1296</v>
      </c>
    </row>
    <row r="2828" spans="1:20">
      <c r="A2828" t="s">
        <v>5710</v>
      </c>
      <c r="B2828" t="s">
        <v>1291</v>
      </c>
      <c r="C2828" t="s">
        <v>74</v>
      </c>
      <c r="D2828" s="39" t="s">
        <v>2313</v>
      </c>
      <c r="E2828" s="11">
        <f t="shared" si="183"/>
        <v>3</v>
      </c>
      <c r="F2828" s="4">
        <f t="shared" si="184"/>
        <v>1993</v>
      </c>
      <c r="G2828" t="s">
        <v>21</v>
      </c>
      <c r="H2828" s="4">
        <v>24.5</v>
      </c>
      <c r="I2828" s="4" t="s">
        <v>35</v>
      </c>
      <c r="J2828" s="4">
        <v>34.700000000000003</v>
      </c>
      <c r="K2828" s="4" t="s">
        <v>248</v>
      </c>
      <c r="L2828" s="4">
        <v>0</v>
      </c>
      <c r="M2828" s="4" t="s">
        <v>4666</v>
      </c>
      <c r="N2828" s="11" t="s">
        <v>5711</v>
      </c>
      <c r="R2828" t="s">
        <v>5714</v>
      </c>
      <c r="T2828" t="s">
        <v>1296</v>
      </c>
    </row>
    <row r="2829" spans="1:20">
      <c r="A2829" t="s">
        <v>5710</v>
      </c>
      <c r="B2829" t="s">
        <v>1291</v>
      </c>
      <c r="C2829" t="s">
        <v>74</v>
      </c>
      <c r="D2829" s="39" t="s">
        <v>1620</v>
      </c>
      <c r="E2829" s="11">
        <f t="shared" si="183"/>
        <v>3</v>
      </c>
      <c r="F2829" s="4">
        <f t="shared" si="184"/>
        <v>1994</v>
      </c>
      <c r="G2829" t="s">
        <v>21</v>
      </c>
      <c r="H2829" s="4">
        <v>25.5</v>
      </c>
      <c r="I2829" s="4" t="s">
        <v>35</v>
      </c>
      <c r="J2829" s="4">
        <v>34.200000000000003</v>
      </c>
      <c r="K2829" s="4" t="s">
        <v>572</v>
      </c>
      <c r="L2829" s="4">
        <v>0</v>
      </c>
      <c r="M2829" s="4" t="s">
        <v>4666</v>
      </c>
      <c r="N2829" s="11" t="s">
        <v>5711</v>
      </c>
      <c r="T2829" t="s">
        <v>1296</v>
      </c>
    </row>
    <row r="2830" spans="1:20">
      <c r="A2830" t="s">
        <v>5710</v>
      </c>
      <c r="B2830" t="s">
        <v>1291</v>
      </c>
      <c r="C2830" t="s">
        <v>74</v>
      </c>
      <c r="D2830" s="39" t="s">
        <v>1320</v>
      </c>
      <c r="E2830" s="11">
        <f t="shared" si="183"/>
        <v>3</v>
      </c>
      <c r="F2830" s="4">
        <f t="shared" si="184"/>
        <v>1996</v>
      </c>
      <c r="G2830" t="s">
        <v>21</v>
      </c>
      <c r="H2830" s="4">
        <v>27.5</v>
      </c>
      <c r="I2830" s="4" t="s">
        <v>35</v>
      </c>
      <c r="J2830" s="4">
        <v>33.700000000000003</v>
      </c>
      <c r="K2830" s="4" t="s">
        <v>212</v>
      </c>
      <c r="L2830" s="4">
        <v>0</v>
      </c>
      <c r="M2830" s="4" t="s">
        <v>4177</v>
      </c>
      <c r="N2830" s="11" t="s">
        <v>5711</v>
      </c>
      <c r="R2830" t="s">
        <v>5715</v>
      </c>
      <c r="T2830" t="s">
        <v>1296</v>
      </c>
    </row>
    <row r="2831" spans="1:20">
      <c r="A2831" t="s">
        <v>5710</v>
      </c>
      <c r="B2831" t="s">
        <v>1291</v>
      </c>
      <c r="C2831" t="s">
        <v>74</v>
      </c>
      <c r="D2831" s="39" t="s">
        <v>1527</v>
      </c>
      <c r="E2831" s="11">
        <f t="shared" si="183"/>
        <v>3</v>
      </c>
      <c r="F2831" s="4">
        <f t="shared" si="184"/>
        <v>1998</v>
      </c>
      <c r="G2831" t="s">
        <v>21</v>
      </c>
      <c r="H2831" s="4">
        <v>29.5</v>
      </c>
      <c r="I2831" s="4" t="s">
        <v>35</v>
      </c>
      <c r="J2831" s="4">
        <v>34.1</v>
      </c>
      <c r="K2831" s="4" t="s">
        <v>2813</v>
      </c>
      <c r="L2831" s="4">
        <v>0</v>
      </c>
      <c r="M2831" s="4" t="s">
        <v>4283</v>
      </c>
      <c r="N2831" s="11" t="s">
        <v>5711</v>
      </c>
      <c r="R2831" t="s">
        <v>439</v>
      </c>
      <c r="T2831" t="s">
        <v>1296</v>
      </c>
    </row>
    <row r="2832" spans="1:20">
      <c r="A2832" t="s">
        <v>5710</v>
      </c>
      <c r="B2832" t="s">
        <v>1291</v>
      </c>
      <c r="C2832" t="s">
        <v>74</v>
      </c>
      <c r="D2832" s="39" t="s">
        <v>5716</v>
      </c>
      <c r="E2832" s="11">
        <f t="shared" si="183"/>
        <v>6</v>
      </c>
      <c r="F2832" s="4">
        <f t="shared" si="184"/>
        <v>2001</v>
      </c>
      <c r="G2832" t="s">
        <v>21</v>
      </c>
      <c r="H2832" s="4">
        <v>32.799999999999997</v>
      </c>
      <c r="I2832" s="4" t="s">
        <v>35</v>
      </c>
      <c r="J2832" s="4">
        <v>36.5</v>
      </c>
      <c r="K2832" s="4" t="s">
        <v>888</v>
      </c>
      <c r="L2832" s="4">
        <v>0</v>
      </c>
      <c r="N2832" s="11" t="s">
        <v>5711</v>
      </c>
      <c r="R2832" t="s">
        <v>5717</v>
      </c>
      <c r="T2832" t="s">
        <v>1296</v>
      </c>
    </row>
    <row r="2833" spans="1:20">
      <c r="A2833" t="s">
        <v>5718</v>
      </c>
      <c r="B2833" t="s">
        <v>1291</v>
      </c>
      <c r="C2833" t="s">
        <v>20</v>
      </c>
      <c r="D2833" s="39" t="s">
        <v>1527</v>
      </c>
      <c r="E2833" s="11">
        <f t="shared" si="183"/>
        <v>3</v>
      </c>
      <c r="F2833" s="4">
        <f t="shared" si="184"/>
        <v>1998</v>
      </c>
      <c r="G2833" t="s">
        <v>25</v>
      </c>
      <c r="H2833" s="4" t="s">
        <v>149</v>
      </c>
      <c r="I2833" s="4" t="str">
        <f t="shared" ref="I2833:I2850" si="188">IF(ISBLANK(H2833), "", "k")</f>
        <v>k</v>
      </c>
      <c r="J2833" s="4">
        <v>19</v>
      </c>
      <c r="K2833" s="4" t="s">
        <v>169</v>
      </c>
      <c r="L2833" s="4">
        <v>0</v>
      </c>
      <c r="M2833" s="4" t="s">
        <v>3889</v>
      </c>
      <c r="N2833" s="11" t="s">
        <v>5719</v>
      </c>
      <c r="R2833" t="s">
        <v>607</v>
      </c>
      <c r="T2833" t="s">
        <v>1296</v>
      </c>
    </row>
    <row r="2834" spans="1:20">
      <c r="A2834" t="s">
        <v>5718</v>
      </c>
      <c r="B2834" t="s">
        <v>1291</v>
      </c>
      <c r="C2834" t="s">
        <v>74</v>
      </c>
      <c r="D2834" s="39" t="s">
        <v>1647</v>
      </c>
      <c r="E2834" s="11">
        <f t="shared" si="183"/>
        <v>3</v>
      </c>
      <c r="F2834" s="4">
        <f t="shared" si="184"/>
        <v>2000</v>
      </c>
      <c r="G2834" t="s">
        <v>25</v>
      </c>
      <c r="H2834" s="4" t="s">
        <v>1610</v>
      </c>
      <c r="I2834" s="4" t="str">
        <f t="shared" si="188"/>
        <v>k</v>
      </c>
      <c r="J2834" s="4">
        <v>21.5</v>
      </c>
      <c r="K2834" s="4" t="s">
        <v>582</v>
      </c>
      <c r="L2834" s="4">
        <v>0</v>
      </c>
      <c r="M2834" s="4" t="s">
        <v>2761</v>
      </c>
      <c r="N2834" s="11" t="s">
        <v>5719</v>
      </c>
      <c r="T2834" t="s">
        <v>1296</v>
      </c>
    </row>
    <row r="2835" spans="1:20">
      <c r="A2835" t="s">
        <v>5718</v>
      </c>
      <c r="B2835" t="s">
        <v>1291</v>
      </c>
      <c r="C2835" t="s">
        <v>74</v>
      </c>
      <c r="D2835" s="39" t="s">
        <v>3055</v>
      </c>
      <c r="E2835" s="11">
        <f t="shared" ref="E2835:E2898" si="189">MONTH(D2835)</f>
        <v>5</v>
      </c>
      <c r="F2835" s="4">
        <f t="shared" ref="F2835:F2898" si="190">YEAR(D2835)</f>
        <v>2001</v>
      </c>
      <c r="G2835" t="s">
        <v>25</v>
      </c>
      <c r="H2835" s="4" t="s">
        <v>57</v>
      </c>
      <c r="I2835" s="4" t="str">
        <f t="shared" si="188"/>
        <v>k</v>
      </c>
      <c r="J2835" s="4">
        <v>23</v>
      </c>
      <c r="K2835" s="4" t="s">
        <v>2619</v>
      </c>
      <c r="L2835" s="4">
        <v>0</v>
      </c>
      <c r="M2835" s="4" t="s">
        <v>2041</v>
      </c>
      <c r="N2835" s="11" t="s">
        <v>5719</v>
      </c>
      <c r="R2835" t="s">
        <v>2070</v>
      </c>
      <c r="T2835" t="s">
        <v>1296</v>
      </c>
    </row>
    <row r="2836" spans="1:20">
      <c r="A2836" t="s">
        <v>5718</v>
      </c>
      <c r="B2836" t="s">
        <v>1291</v>
      </c>
      <c r="C2836" t="s">
        <v>74</v>
      </c>
      <c r="D2836" s="39" t="s">
        <v>1302</v>
      </c>
      <c r="E2836" s="11">
        <f t="shared" si="189"/>
        <v>5</v>
      </c>
      <c r="F2836" s="4">
        <f t="shared" si="190"/>
        <v>2002</v>
      </c>
      <c r="G2836" t="s">
        <v>25</v>
      </c>
      <c r="H2836" s="4" t="s">
        <v>477</v>
      </c>
      <c r="I2836" s="4" t="str">
        <f t="shared" si="188"/>
        <v>k</v>
      </c>
      <c r="J2836" s="4">
        <v>25</v>
      </c>
      <c r="K2836" s="4" t="s">
        <v>614</v>
      </c>
      <c r="L2836" s="4">
        <v>0</v>
      </c>
      <c r="M2836" s="4" t="s">
        <v>2382</v>
      </c>
      <c r="N2836" s="11" t="s">
        <v>5719</v>
      </c>
      <c r="R2836" t="s">
        <v>3878</v>
      </c>
      <c r="T2836" t="s">
        <v>1296</v>
      </c>
    </row>
    <row r="2837" spans="1:20">
      <c r="A2837" t="s">
        <v>5718</v>
      </c>
      <c r="B2837" t="s">
        <v>1291</v>
      </c>
      <c r="C2837" t="s">
        <v>74</v>
      </c>
      <c r="D2837" s="39" t="s">
        <v>1305</v>
      </c>
      <c r="E2837" s="11">
        <f t="shared" si="189"/>
        <v>5</v>
      </c>
      <c r="F2837" s="4">
        <f t="shared" si="190"/>
        <v>2003</v>
      </c>
      <c r="G2837" t="s">
        <v>25</v>
      </c>
      <c r="H2837" s="4" t="s">
        <v>496</v>
      </c>
      <c r="I2837" s="4" t="str">
        <f t="shared" si="188"/>
        <v>k</v>
      </c>
      <c r="J2837" s="4">
        <v>26</v>
      </c>
      <c r="K2837" s="4" t="s">
        <v>444</v>
      </c>
      <c r="L2837" s="4">
        <v>0</v>
      </c>
      <c r="M2837" s="4" t="s">
        <v>4939</v>
      </c>
      <c r="N2837" s="11" t="s">
        <v>5719</v>
      </c>
      <c r="R2837" t="s">
        <v>1751</v>
      </c>
      <c r="T2837" t="s">
        <v>1296</v>
      </c>
    </row>
    <row r="2838" spans="1:20">
      <c r="A2838" t="s">
        <v>5718</v>
      </c>
      <c r="B2838" t="s">
        <v>1291</v>
      </c>
      <c r="C2838" t="s">
        <v>74</v>
      </c>
      <c r="D2838" s="39" t="s">
        <v>1720</v>
      </c>
      <c r="E2838" s="11">
        <f t="shared" si="189"/>
        <v>5</v>
      </c>
      <c r="F2838" s="4">
        <f t="shared" si="190"/>
        <v>2004</v>
      </c>
      <c r="G2838" t="s">
        <v>25</v>
      </c>
      <c r="H2838" s="4" t="s">
        <v>410</v>
      </c>
      <c r="I2838" s="4" t="str">
        <f t="shared" si="188"/>
        <v>k</v>
      </c>
      <c r="J2838" s="4">
        <v>26.7</v>
      </c>
      <c r="K2838" s="4" t="s">
        <v>58</v>
      </c>
      <c r="L2838" s="4">
        <v>0</v>
      </c>
      <c r="M2838" s="4" t="s">
        <v>2083</v>
      </c>
      <c r="N2838" s="11" t="s">
        <v>5719</v>
      </c>
      <c r="R2838" t="s">
        <v>3878</v>
      </c>
      <c r="T2838" t="s">
        <v>1296</v>
      </c>
    </row>
    <row r="2839" spans="1:20">
      <c r="A2839" t="s">
        <v>5718</v>
      </c>
      <c r="B2839" t="s">
        <v>1291</v>
      </c>
      <c r="C2839" t="s">
        <v>74</v>
      </c>
      <c r="D2839" s="39" t="s">
        <v>1310</v>
      </c>
      <c r="E2839" s="11">
        <f t="shared" si="189"/>
        <v>5</v>
      </c>
      <c r="F2839" s="4">
        <f t="shared" si="190"/>
        <v>2005</v>
      </c>
      <c r="G2839" t="s">
        <v>25</v>
      </c>
      <c r="H2839" s="4" t="s">
        <v>717</v>
      </c>
      <c r="I2839" s="4" t="str">
        <f t="shared" si="188"/>
        <v>k</v>
      </c>
      <c r="J2839" s="4">
        <v>29.7</v>
      </c>
      <c r="K2839" s="4" t="s">
        <v>206</v>
      </c>
      <c r="L2839" s="4">
        <v>0</v>
      </c>
      <c r="M2839" s="4" t="s">
        <v>3292</v>
      </c>
      <c r="N2839" s="11" t="s">
        <v>5719</v>
      </c>
      <c r="R2839" t="s">
        <v>5720</v>
      </c>
      <c r="T2839" t="s">
        <v>1296</v>
      </c>
    </row>
    <row r="2840" spans="1:20">
      <c r="A2840" t="s">
        <v>5721</v>
      </c>
      <c r="B2840" t="s">
        <v>1291</v>
      </c>
      <c r="C2840" t="s">
        <v>20</v>
      </c>
      <c r="D2840" s="39" t="s">
        <v>1749</v>
      </c>
      <c r="E2840" s="11">
        <f t="shared" si="189"/>
        <v>5</v>
      </c>
      <c r="F2840" s="4">
        <f t="shared" si="190"/>
        <v>2002</v>
      </c>
      <c r="G2840" t="s">
        <v>25</v>
      </c>
      <c r="I2840" s="4" t="str">
        <f t="shared" si="188"/>
        <v/>
      </c>
      <c r="J2840" s="4">
        <v>23.3</v>
      </c>
      <c r="K2840" s="4">
        <v>24.5</v>
      </c>
      <c r="L2840" s="4">
        <v>2.2000000000000002</v>
      </c>
      <c r="M2840" s="4" t="s">
        <v>1353</v>
      </c>
      <c r="N2840" s="11" t="s">
        <v>5722</v>
      </c>
      <c r="R2840" t="s">
        <v>5723</v>
      </c>
      <c r="T2840" t="s">
        <v>1296</v>
      </c>
    </row>
    <row r="2841" spans="1:20">
      <c r="A2841" t="s">
        <v>5724</v>
      </c>
      <c r="B2841" t="s">
        <v>1291</v>
      </c>
      <c r="C2841" t="s">
        <v>20</v>
      </c>
      <c r="D2841" s="39" t="s">
        <v>1749</v>
      </c>
      <c r="E2841" s="11">
        <f t="shared" si="189"/>
        <v>5</v>
      </c>
      <c r="F2841" s="4">
        <f t="shared" si="190"/>
        <v>2002</v>
      </c>
      <c r="G2841" t="s">
        <v>103</v>
      </c>
      <c r="H2841" s="4" t="s">
        <v>1536</v>
      </c>
      <c r="I2841" s="4" t="str">
        <f t="shared" si="188"/>
        <v>k</v>
      </c>
      <c r="J2841" s="4">
        <v>10.5</v>
      </c>
      <c r="K2841" s="4" t="s">
        <v>597</v>
      </c>
      <c r="L2841" s="4">
        <v>0</v>
      </c>
      <c r="M2841" s="4" t="s">
        <v>350</v>
      </c>
      <c r="R2841" t="s">
        <v>5725</v>
      </c>
      <c r="T2841" t="s">
        <v>1296</v>
      </c>
    </row>
    <row r="2842" spans="1:20">
      <c r="A2842" t="s">
        <v>5726</v>
      </c>
      <c r="B2842" t="s">
        <v>1291</v>
      </c>
      <c r="C2842" t="s">
        <v>20</v>
      </c>
      <c r="D2842" s="39" t="s">
        <v>1335</v>
      </c>
      <c r="E2842" s="11">
        <f t="shared" si="189"/>
        <v>5</v>
      </c>
      <c r="F2842" s="4">
        <f t="shared" si="190"/>
        <v>2004</v>
      </c>
      <c r="G2842" t="s">
        <v>103</v>
      </c>
      <c r="I2842" s="4" t="str">
        <f t="shared" si="188"/>
        <v/>
      </c>
      <c r="J2842" s="4">
        <v>24</v>
      </c>
      <c r="K2842" s="4" t="s">
        <v>326</v>
      </c>
      <c r="L2842" s="4">
        <v>0</v>
      </c>
      <c r="M2842" s="4" t="s">
        <v>2439</v>
      </c>
      <c r="R2842" t="s">
        <v>5727</v>
      </c>
      <c r="T2842" t="s">
        <v>1296</v>
      </c>
    </row>
    <row r="2843" spans="1:20">
      <c r="A2843" t="s">
        <v>5728</v>
      </c>
      <c r="B2843" t="s">
        <v>1291</v>
      </c>
      <c r="C2843" t="s">
        <v>20</v>
      </c>
      <c r="D2843" s="39" t="s">
        <v>1349</v>
      </c>
      <c r="E2843" s="11">
        <f t="shared" si="189"/>
        <v>5</v>
      </c>
      <c r="F2843" s="4">
        <f t="shared" si="190"/>
        <v>2016</v>
      </c>
      <c r="G2843" t="s">
        <v>25</v>
      </c>
      <c r="I2843" s="4" t="str">
        <f t="shared" si="188"/>
        <v/>
      </c>
      <c r="J2843" s="4">
        <v>19</v>
      </c>
      <c r="K2843" s="4" t="s">
        <v>511</v>
      </c>
      <c r="L2843" s="4">
        <v>0</v>
      </c>
      <c r="M2843" s="4" t="s">
        <v>3047</v>
      </c>
      <c r="N2843" s="11" t="s">
        <v>5729</v>
      </c>
      <c r="R2843" t="s">
        <v>5730</v>
      </c>
      <c r="T2843" t="s">
        <v>1296</v>
      </c>
    </row>
    <row r="2844" spans="1:20">
      <c r="A2844" t="s">
        <v>5728</v>
      </c>
      <c r="B2844" t="s">
        <v>1291</v>
      </c>
      <c r="C2844" t="s">
        <v>74</v>
      </c>
      <c r="D2844" s="39" t="s">
        <v>1455</v>
      </c>
      <c r="E2844" s="11">
        <f t="shared" si="189"/>
        <v>5</v>
      </c>
      <c r="F2844" s="4">
        <f t="shared" si="190"/>
        <v>2017</v>
      </c>
      <c r="G2844" t="s">
        <v>25</v>
      </c>
      <c r="I2844" s="4" t="str">
        <f t="shared" si="188"/>
        <v/>
      </c>
      <c r="J2844" s="4">
        <v>24.6</v>
      </c>
      <c r="K2844" s="4" t="s">
        <v>464</v>
      </c>
      <c r="L2844" s="4">
        <v>0</v>
      </c>
      <c r="M2844" s="4" t="s">
        <v>2788</v>
      </c>
      <c r="N2844" s="11" t="s">
        <v>5729</v>
      </c>
      <c r="R2844" t="s">
        <v>5731</v>
      </c>
      <c r="T2844" t="s">
        <v>1296</v>
      </c>
    </row>
    <row r="2845" spans="1:20">
      <c r="A2845" t="s">
        <v>5728</v>
      </c>
      <c r="B2845" t="s">
        <v>1291</v>
      </c>
      <c r="C2845" t="s">
        <v>74</v>
      </c>
      <c r="D2845" s="39" t="s">
        <v>1878</v>
      </c>
      <c r="E2845" s="11">
        <f t="shared" si="189"/>
        <v>5</v>
      </c>
      <c r="F2845" s="4">
        <f t="shared" si="190"/>
        <v>2019</v>
      </c>
      <c r="G2845" t="s">
        <v>25</v>
      </c>
      <c r="I2845" s="4" t="str">
        <f t="shared" si="188"/>
        <v/>
      </c>
      <c r="J2845" s="4">
        <v>28</v>
      </c>
      <c r="K2845" s="4" t="s">
        <v>203</v>
      </c>
      <c r="L2845" s="4">
        <v>0</v>
      </c>
      <c r="N2845" s="11" t="s">
        <v>5729</v>
      </c>
      <c r="Q2845" t="s">
        <v>5732</v>
      </c>
      <c r="R2845" t="s">
        <v>5733</v>
      </c>
      <c r="T2845" t="s">
        <v>1296</v>
      </c>
    </row>
    <row r="2846" spans="1:20">
      <c r="A2846" t="s">
        <v>5728</v>
      </c>
      <c r="B2846" t="s">
        <v>1291</v>
      </c>
      <c r="C2846" t="s">
        <v>74</v>
      </c>
      <c r="D2846" s="39" t="s">
        <v>1211</v>
      </c>
      <c r="E2846" s="11">
        <f t="shared" si="189"/>
        <v>5</v>
      </c>
      <c r="F2846" s="4">
        <f t="shared" si="190"/>
        <v>2021</v>
      </c>
      <c r="G2846" t="s">
        <v>25</v>
      </c>
      <c r="I2846" s="4" t="str">
        <f t="shared" si="188"/>
        <v/>
      </c>
      <c r="J2846" s="4">
        <v>31.7</v>
      </c>
      <c r="K2846" s="4" t="s">
        <v>230</v>
      </c>
      <c r="L2846" s="4">
        <v>0</v>
      </c>
      <c r="M2846" s="4" t="s">
        <v>2287</v>
      </c>
      <c r="N2846" s="11" t="s">
        <v>5729</v>
      </c>
      <c r="Q2846" t="s">
        <v>5734</v>
      </c>
      <c r="R2846" t="s">
        <v>5735</v>
      </c>
    </row>
    <row r="2847" spans="1:20">
      <c r="A2847" t="s">
        <v>5728</v>
      </c>
      <c r="B2847" t="s">
        <v>1291</v>
      </c>
      <c r="C2847" t="s">
        <v>74</v>
      </c>
      <c r="D2847" s="39" t="s">
        <v>1491</v>
      </c>
      <c r="E2847" s="11">
        <f t="shared" si="189"/>
        <v>4</v>
      </c>
      <c r="F2847" s="4">
        <f t="shared" si="190"/>
        <v>2024</v>
      </c>
      <c r="G2847" t="s">
        <v>25</v>
      </c>
      <c r="I2847" s="4" t="str">
        <f t="shared" si="188"/>
        <v/>
      </c>
      <c r="J2847" s="4">
        <v>36.5</v>
      </c>
      <c r="K2847" s="4" t="s">
        <v>1023</v>
      </c>
      <c r="L2847" s="4">
        <v>0</v>
      </c>
      <c r="M2847" s="4" t="s">
        <v>2062</v>
      </c>
      <c r="N2847" s="11" t="s">
        <v>5729</v>
      </c>
      <c r="Q2847" t="s">
        <v>5736</v>
      </c>
      <c r="R2847" t="s">
        <v>5737</v>
      </c>
    </row>
    <row r="2848" spans="1:20">
      <c r="A2848" t="s">
        <v>5728</v>
      </c>
      <c r="B2848" s="4" t="s">
        <v>1291</v>
      </c>
      <c r="C2848" s="4" t="s">
        <v>74</v>
      </c>
      <c r="D2848" s="39" t="s">
        <v>1553</v>
      </c>
      <c r="E2848" s="11">
        <f t="shared" si="189"/>
        <v>4</v>
      </c>
      <c r="F2848" s="4">
        <f t="shared" si="190"/>
        <v>2026</v>
      </c>
      <c r="G2848" s="4" t="s">
        <v>25</v>
      </c>
      <c r="H2848" s="4">
        <v>15.6</v>
      </c>
      <c r="I2848" s="4" t="str">
        <f t="shared" si="188"/>
        <v>k</v>
      </c>
      <c r="J2848" s="4">
        <v>37</v>
      </c>
      <c r="K2848" s="4">
        <v>46</v>
      </c>
      <c r="L2848" s="4">
        <v>0</v>
      </c>
      <c r="M2848" s="4">
        <v>2110</v>
      </c>
      <c r="N2848" s="11" t="s">
        <v>5729</v>
      </c>
      <c r="R2848" s="4" t="s">
        <v>2449</v>
      </c>
    </row>
    <row r="2849" spans="1:20">
      <c r="A2849" t="s">
        <v>5738</v>
      </c>
      <c r="B2849" t="s">
        <v>1291</v>
      </c>
      <c r="C2849" t="s">
        <v>20</v>
      </c>
      <c r="D2849" s="39" t="s">
        <v>1515</v>
      </c>
      <c r="E2849" s="11">
        <f t="shared" si="189"/>
        <v>5</v>
      </c>
      <c r="F2849" s="4">
        <f t="shared" si="190"/>
        <v>2019</v>
      </c>
      <c r="G2849" t="s">
        <v>21</v>
      </c>
      <c r="I2849" s="4" t="str">
        <f t="shared" si="188"/>
        <v/>
      </c>
      <c r="J2849" s="4">
        <v>25.4</v>
      </c>
      <c r="K2849" s="4" t="s">
        <v>479</v>
      </c>
      <c r="L2849" s="4">
        <v>0</v>
      </c>
      <c r="M2849" s="4" t="s">
        <v>2353</v>
      </c>
      <c r="N2849" s="11" t="s">
        <v>5739</v>
      </c>
      <c r="R2849" t="s">
        <v>5740</v>
      </c>
      <c r="T2849" t="s">
        <v>1296</v>
      </c>
    </row>
    <row r="2850" spans="1:20">
      <c r="A2850" t="s">
        <v>5738</v>
      </c>
      <c r="B2850" s="4" t="s">
        <v>1291</v>
      </c>
      <c r="C2850" s="4" t="s">
        <v>74</v>
      </c>
      <c r="D2850" s="39" t="s">
        <v>1793</v>
      </c>
      <c r="E2850" s="11">
        <f t="shared" si="189"/>
        <v>4</v>
      </c>
      <c r="F2850" s="4">
        <f t="shared" si="190"/>
        <v>2026</v>
      </c>
      <c r="G2850" s="4" t="s">
        <v>21</v>
      </c>
      <c r="I2850" s="4" t="str">
        <f t="shared" si="188"/>
        <v/>
      </c>
      <c r="J2850" s="4">
        <v>32</v>
      </c>
      <c r="K2850" s="4">
        <v>43.5</v>
      </c>
      <c r="L2850" s="4">
        <v>0</v>
      </c>
      <c r="M2850" s="4">
        <v>1430</v>
      </c>
      <c r="R2850" s="4" t="s">
        <v>1471</v>
      </c>
    </row>
    <row r="2851" spans="1:20">
      <c r="A2851" t="s">
        <v>5741</v>
      </c>
      <c r="B2851" t="s">
        <v>1291</v>
      </c>
      <c r="C2851" t="s">
        <v>20</v>
      </c>
      <c r="D2851" s="39" t="s">
        <v>1320</v>
      </c>
      <c r="E2851" s="11">
        <f t="shared" si="189"/>
        <v>3</v>
      </c>
      <c r="F2851" s="4">
        <f t="shared" si="190"/>
        <v>1996</v>
      </c>
      <c r="G2851" t="s">
        <v>25</v>
      </c>
      <c r="H2851" s="4">
        <v>11.5</v>
      </c>
      <c r="I2851" s="4" t="s">
        <v>35</v>
      </c>
      <c r="J2851" s="4">
        <v>28.1</v>
      </c>
      <c r="K2851" s="4" t="s">
        <v>40</v>
      </c>
      <c r="L2851" s="4">
        <v>0</v>
      </c>
      <c r="M2851" s="4" t="s">
        <v>1739</v>
      </c>
      <c r="R2851" t="s">
        <v>1725</v>
      </c>
      <c r="T2851" t="s">
        <v>1296</v>
      </c>
    </row>
    <row r="2852" spans="1:20">
      <c r="A2852" t="s">
        <v>5741</v>
      </c>
      <c r="B2852" t="s">
        <v>1291</v>
      </c>
      <c r="C2852" t="s">
        <v>74</v>
      </c>
      <c r="D2852" s="39" t="s">
        <v>1647</v>
      </c>
      <c r="E2852" s="11">
        <f t="shared" si="189"/>
        <v>3</v>
      </c>
      <c r="F2852" s="4">
        <f t="shared" si="190"/>
        <v>2000</v>
      </c>
      <c r="G2852" t="s">
        <v>25</v>
      </c>
      <c r="H2852" s="4">
        <v>15.5</v>
      </c>
      <c r="I2852" s="4" t="s">
        <v>35</v>
      </c>
      <c r="J2852" s="4">
        <v>31.5</v>
      </c>
      <c r="K2852" s="4" t="s">
        <v>1393</v>
      </c>
      <c r="L2852" s="4">
        <v>0</v>
      </c>
      <c r="M2852" s="4" t="s">
        <v>1850</v>
      </c>
      <c r="T2852" t="s">
        <v>1296</v>
      </c>
    </row>
    <row r="2853" spans="1:20">
      <c r="A2853" t="s">
        <v>5742</v>
      </c>
      <c r="B2853" t="s">
        <v>1291</v>
      </c>
      <c r="C2853" t="s">
        <v>20</v>
      </c>
      <c r="D2853" s="39" t="s">
        <v>1527</v>
      </c>
      <c r="E2853" s="11">
        <f t="shared" si="189"/>
        <v>3</v>
      </c>
      <c r="F2853" s="4">
        <f t="shared" si="190"/>
        <v>1998</v>
      </c>
      <c r="G2853" t="s">
        <v>21</v>
      </c>
      <c r="H2853" s="4">
        <v>12.5</v>
      </c>
      <c r="I2853" s="4" t="s">
        <v>35</v>
      </c>
      <c r="J2853" s="4">
        <v>26.4</v>
      </c>
      <c r="K2853" s="4" t="s">
        <v>433</v>
      </c>
      <c r="L2853" s="4">
        <v>0</v>
      </c>
      <c r="M2853" s="4" t="s">
        <v>2773</v>
      </c>
      <c r="N2853" s="11" t="s">
        <v>5743</v>
      </c>
      <c r="R2853" t="s">
        <v>1711</v>
      </c>
      <c r="T2853" t="s">
        <v>1296</v>
      </c>
    </row>
    <row r="2854" spans="1:20">
      <c r="A2854" t="s">
        <v>5742</v>
      </c>
      <c r="B2854" t="s">
        <v>1291</v>
      </c>
      <c r="C2854" t="s">
        <v>74</v>
      </c>
      <c r="D2854" s="39" t="s">
        <v>1325</v>
      </c>
      <c r="E2854" s="11">
        <f t="shared" si="189"/>
        <v>3</v>
      </c>
      <c r="F2854" s="4">
        <f t="shared" si="190"/>
        <v>2000</v>
      </c>
      <c r="G2854" t="s">
        <v>21</v>
      </c>
      <c r="H2854" s="4">
        <v>14.5</v>
      </c>
      <c r="I2854" s="4" t="s">
        <v>35</v>
      </c>
      <c r="J2854" s="4">
        <v>28</v>
      </c>
      <c r="K2854" s="4" t="s">
        <v>842</v>
      </c>
      <c r="L2854" s="4">
        <v>0</v>
      </c>
      <c r="M2854" s="4" t="s">
        <v>1739</v>
      </c>
      <c r="N2854" s="11" t="s">
        <v>5743</v>
      </c>
      <c r="R2854" t="s">
        <v>2070</v>
      </c>
      <c r="T2854" t="s">
        <v>1296</v>
      </c>
    </row>
    <row r="2855" spans="1:20">
      <c r="A2855" t="s">
        <v>5742</v>
      </c>
      <c r="B2855" t="s">
        <v>1291</v>
      </c>
      <c r="C2855" t="s">
        <v>74</v>
      </c>
      <c r="D2855" s="39" t="s">
        <v>1299</v>
      </c>
      <c r="E2855" s="11">
        <f t="shared" si="189"/>
        <v>5</v>
      </c>
      <c r="F2855" s="4">
        <f t="shared" si="190"/>
        <v>2001</v>
      </c>
      <c r="G2855" t="s">
        <v>21</v>
      </c>
      <c r="H2855" s="4">
        <v>15.7</v>
      </c>
      <c r="I2855" s="4" t="s">
        <v>35</v>
      </c>
      <c r="J2855" s="4">
        <v>28.5</v>
      </c>
      <c r="K2855" s="4" t="s">
        <v>49</v>
      </c>
      <c r="L2855" s="4">
        <v>0</v>
      </c>
      <c r="M2855" s="4" t="s">
        <v>2150</v>
      </c>
      <c r="N2855" s="11" t="s">
        <v>5743</v>
      </c>
      <c r="R2855" t="s">
        <v>585</v>
      </c>
      <c r="T2855" t="s">
        <v>1296</v>
      </c>
    </row>
    <row r="2856" spans="1:20">
      <c r="A2856" t="s">
        <v>5742</v>
      </c>
      <c r="B2856" t="s">
        <v>1291</v>
      </c>
      <c r="C2856" t="s">
        <v>74</v>
      </c>
      <c r="D2856" s="39" t="s">
        <v>1302</v>
      </c>
      <c r="E2856" s="11">
        <f t="shared" si="189"/>
        <v>5</v>
      </c>
      <c r="F2856" s="4">
        <f t="shared" si="190"/>
        <v>2002</v>
      </c>
      <c r="G2856" t="s">
        <v>21</v>
      </c>
      <c r="H2856" s="4">
        <v>16.7</v>
      </c>
      <c r="I2856" s="4" t="s">
        <v>35</v>
      </c>
      <c r="J2856" s="4">
        <v>29.3</v>
      </c>
      <c r="K2856" s="4" t="s">
        <v>949</v>
      </c>
      <c r="L2856" s="4">
        <v>0</v>
      </c>
      <c r="M2856" s="4" t="s">
        <v>1638</v>
      </c>
      <c r="N2856" s="11" t="s">
        <v>5743</v>
      </c>
      <c r="R2856" t="s">
        <v>5744</v>
      </c>
      <c r="T2856" t="s">
        <v>1296</v>
      </c>
    </row>
    <row r="2857" spans="1:20">
      <c r="A2857" t="s">
        <v>5742</v>
      </c>
      <c r="B2857" t="s">
        <v>1291</v>
      </c>
      <c r="C2857" t="s">
        <v>74</v>
      </c>
      <c r="D2857" s="39" t="s">
        <v>2807</v>
      </c>
      <c r="E2857" s="11">
        <f t="shared" si="189"/>
        <v>7</v>
      </c>
      <c r="F2857" s="4">
        <f t="shared" si="190"/>
        <v>2002</v>
      </c>
      <c r="G2857" t="s">
        <v>21</v>
      </c>
      <c r="H2857" s="4">
        <v>16.8</v>
      </c>
      <c r="I2857" s="4" t="s">
        <v>35</v>
      </c>
      <c r="J2857" s="4">
        <v>29.3</v>
      </c>
      <c r="L2857" s="4">
        <v>0</v>
      </c>
      <c r="N2857" s="11" t="s">
        <v>5743</v>
      </c>
      <c r="R2857" t="s">
        <v>5745</v>
      </c>
      <c r="T2857" t="s">
        <v>1296</v>
      </c>
    </row>
    <row r="2858" spans="1:20">
      <c r="A2858" t="s">
        <v>5742</v>
      </c>
      <c r="B2858" t="s">
        <v>1291</v>
      </c>
      <c r="C2858" t="s">
        <v>74</v>
      </c>
      <c r="D2858" s="39" t="s">
        <v>2040</v>
      </c>
      <c r="E2858" s="11">
        <f t="shared" si="189"/>
        <v>5</v>
      </c>
      <c r="F2858" s="4">
        <f t="shared" si="190"/>
        <v>2003</v>
      </c>
      <c r="G2858" t="s">
        <v>21</v>
      </c>
      <c r="H2858" s="4">
        <v>17.7</v>
      </c>
      <c r="I2858" s="4" t="s">
        <v>35</v>
      </c>
      <c r="J2858" s="4">
        <v>30.6</v>
      </c>
      <c r="K2858" s="4" t="s">
        <v>949</v>
      </c>
      <c r="L2858" s="4">
        <v>0</v>
      </c>
      <c r="M2858" s="4" t="s">
        <v>5746</v>
      </c>
      <c r="N2858" s="11" t="s">
        <v>5743</v>
      </c>
      <c r="R2858" t="s">
        <v>5747</v>
      </c>
      <c r="T2858" t="s">
        <v>1296</v>
      </c>
    </row>
    <row r="2859" spans="1:20">
      <c r="A2859" t="s">
        <v>5742</v>
      </c>
      <c r="B2859" t="s">
        <v>1291</v>
      </c>
      <c r="C2859" t="s">
        <v>74</v>
      </c>
      <c r="D2859" s="39" t="s">
        <v>1335</v>
      </c>
      <c r="E2859" s="11">
        <f t="shared" si="189"/>
        <v>5</v>
      </c>
      <c r="F2859" s="4">
        <f t="shared" si="190"/>
        <v>2004</v>
      </c>
      <c r="G2859" t="s">
        <v>21</v>
      </c>
      <c r="H2859" s="4">
        <v>18.7</v>
      </c>
      <c r="I2859" s="4" t="s">
        <v>35</v>
      </c>
      <c r="J2859" s="4">
        <v>31</v>
      </c>
      <c r="K2859" s="4" t="s">
        <v>949</v>
      </c>
      <c r="L2859" s="4">
        <v>0</v>
      </c>
      <c r="M2859" s="4" t="s">
        <v>1918</v>
      </c>
      <c r="N2859" s="11" t="s">
        <v>5743</v>
      </c>
      <c r="R2859" t="s">
        <v>5748</v>
      </c>
      <c r="T2859" t="s">
        <v>1296</v>
      </c>
    </row>
    <row r="2860" spans="1:20">
      <c r="A2860" t="s">
        <v>5742</v>
      </c>
      <c r="B2860" t="s">
        <v>1291</v>
      </c>
      <c r="C2860" t="s">
        <v>74</v>
      </c>
      <c r="D2860" s="39" t="s">
        <v>1310</v>
      </c>
      <c r="E2860" s="11">
        <f t="shared" si="189"/>
        <v>5</v>
      </c>
      <c r="F2860" s="4">
        <f t="shared" si="190"/>
        <v>2005</v>
      </c>
      <c r="G2860" t="s">
        <v>21</v>
      </c>
      <c r="H2860" s="4">
        <v>19.7</v>
      </c>
      <c r="I2860" s="4" t="s">
        <v>35</v>
      </c>
      <c r="J2860" s="4">
        <v>29.7</v>
      </c>
      <c r="K2860" s="4" t="s">
        <v>206</v>
      </c>
      <c r="L2860" s="4">
        <v>0</v>
      </c>
      <c r="M2860" s="4" t="s">
        <v>4309</v>
      </c>
      <c r="N2860" s="11" t="s">
        <v>5743</v>
      </c>
      <c r="R2860" t="s">
        <v>5749</v>
      </c>
      <c r="T2860" t="s">
        <v>1296</v>
      </c>
    </row>
    <row r="2861" spans="1:20">
      <c r="A2861" t="s">
        <v>5742</v>
      </c>
      <c r="B2861" t="s">
        <v>1291</v>
      </c>
      <c r="C2861" t="s">
        <v>74</v>
      </c>
      <c r="D2861" s="39" t="s">
        <v>1385</v>
      </c>
      <c r="E2861" s="11">
        <f t="shared" si="189"/>
        <v>5</v>
      </c>
      <c r="F2861" s="4">
        <f t="shared" si="190"/>
        <v>2008</v>
      </c>
      <c r="G2861" t="s">
        <v>21</v>
      </c>
      <c r="H2861" s="4">
        <v>22.7</v>
      </c>
      <c r="I2861" s="4" t="s">
        <v>35</v>
      </c>
      <c r="J2861" s="4">
        <v>31.8</v>
      </c>
      <c r="K2861" s="4" t="s">
        <v>642</v>
      </c>
      <c r="L2861" s="4">
        <v>0</v>
      </c>
      <c r="M2861" s="4" t="s">
        <v>4261</v>
      </c>
      <c r="N2861" s="11" t="s">
        <v>5743</v>
      </c>
      <c r="R2861" t="s">
        <v>5750</v>
      </c>
      <c r="T2861" t="s">
        <v>1296</v>
      </c>
    </row>
    <row r="2862" spans="1:20">
      <c r="A2862" t="s">
        <v>5742</v>
      </c>
      <c r="B2862" t="s">
        <v>1291</v>
      </c>
      <c r="C2862" t="s">
        <v>74</v>
      </c>
      <c r="D2862" s="39" t="s">
        <v>1388</v>
      </c>
      <c r="E2862" s="11">
        <f t="shared" si="189"/>
        <v>5</v>
      </c>
      <c r="F2862" s="4">
        <f t="shared" si="190"/>
        <v>2009</v>
      </c>
      <c r="G2862" t="s">
        <v>21</v>
      </c>
      <c r="H2862" s="4">
        <v>23.7</v>
      </c>
      <c r="I2862" s="4" t="s">
        <v>35</v>
      </c>
      <c r="J2862" s="4">
        <v>32.200000000000003</v>
      </c>
      <c r="K2862" s="4" t="s">
        <v>3225</v>
      </c>
      <c r="L2862" s="4">
        <v>0</v>
      </c>
      <c r="M2862" s="4" t="s">
        <v>1293</v>
      </c>
      <c r="N2862" s="11" t="s">
        <v>5743</v>
      </c>
      <c r="R2862" t="s">
        <v>1662</v>
      </c>
      <c r="T2862" t="s">
        <v>1296</v>
      </c>
    </row>
    <row r="2863" spans="1:20">
      <c r="A2863" t="s">
        <v>5751</v>
      </c>
      <c r="B2863" t="s">
        <v>1291</v>
      </c>
      <c r="C2863" t="s">
        <v>20</v>
      </c>
      <c r="D2863" s="39" t="s">
        <v>1590</v>
      </c>
      <c r="E2863" s="11">
        <f t="shared" si="189"/>
        <v>5</v>
      </c>
      <c r="F2863" s="4">
        <f t="shared" si="190"/>
        <v>2016</v>
      </c>
      <c r="G2863" t="s">
        <v>21</v>
      </c>
      <c r="I2863" s="4" t="str">
        <f t="shared" ref="I2863:I2879" si="191">IF(ISBLANK(H2863), "", "k")</f>
        <v/>
      </c>
      <c r="J2863" s="4">
        <v>26.1</v>
      </c>
      <c r="K2863" s="4" t="s">
        <v>127</v>
      </c>
      <c r="L2863" s="4">
        <v>0</v>
      </c>
      <c r="M2863" s="4" t="s">
        <v>1797</v>
      </c>
      <c r="N2863" s="11" t="s">
        <v>5752</v>
      </c>
      <c r="R2863" t="s">
        <v>5753</v>
      </c>
      <c r="T2863" t="s">
        <v>1296</v>
      </c>
    </row>
    <row r="2864" spans="1:20">
      <c r="A2864" t="s">
        <v>5751</v>
      </c>
      <c r="B2864" t="s">
        <v>1291</v>
      </c>
      <c r="C2864" t="s">
        <v>74</v>
      </c>
      <c r="D2864" s="39" t="s">
        <v>1408</v>
      </c>
      <c r="E2864" s="11">
        <f t="shared" si="189"/>
        <v>9</v>
      </c>
      <c r="F2864" s="4">
        <f t="shared" si="190"/>
        <v>2016</v>
      </c>
      <c r="G2864" t="s">
        <v>21</v>
      </c>
      <c r="I2864" s="4" t="str">
        <f t="shared" si="191"/>
        <v/>
      </c>
      <c r="J2864" s="4">
        <v>25.7</v>
      </c>
      <c r="K2864" s="4" t="s">
        <v>729</v>
      </c>
      <c r="L2864" s="4">
        <v>0</v>
      </c>
      <c r="M2864" s="4" t="s">
        <v>2920</v>
      </c>
      <c r="N2864" s="11" t="s">
        <v>5752</v>
      </c>
      <c r="Q2864" t="s">
        <v>5754</v>
      </c>
      <c r="R2864" t="s">
        <v>5755</v>
      </c>
      <c r="T2864" t="s">
        <v>1296</v>
      </c>
    </row>
    <row r="2865" spans="1:20">
      <c r="A2865" t="s">
        <v>5751</v>
      </c>
      <c r="B2865" t="s">
        <v>1291</v>
      </c>
      <c r="C2865" t="s">
        <v>74</v>
      </c>
      <c r="D2865" s="39" t="s">
        <v>1455</v>
      </c>
      <c r="E2865" s="11">
        <f t="shared" si="189"/>
        <v>5</v>
      </c>
      <c r="F2865" s="4">
        <f t="shared" si="190"/>
        <v>2017</v>
      </c>
      <c r="G2865" t="s">
        <v>21</v>
      </c>
      <c r="I2865" s="4" t="str">
        <f t="shared" si="191"/>
        <v/>
      </c>
      <c r="J2865" s="4">
        <v>26.2</v>
      </c>
      <c r="K2865" s="4" t="s">
        <v>127</v>
      </c>
      <c r="L2865" s="4">
        <v>0</v>
      </c>
      <c r="M2865" s="4" t="s">
        <v>1778</v>
      </c>
      <c r="N2865" s="11" t="s">
        <v>5752</v>
      </c>
      <c r="R2865" t="s">
        <v>5756</v>
      </c>
      <c r="T2865" t="s">
        <v>1296</v>
      </c>
    </row>
    <row r="2866" spans="1:20">
      <c r="A2866" t="s">
        <v>5757</v>
      </c>
      <c r="B2866" t="s">
        <v>1291</v>
      </c>
      <c r="C2866" t="s">
        <v>20</v>
      </c>
      <c r="D2866" s="39" t="s">
        <v>5758</v>
      </c>
      <c r="E2866" s="11">
        <f t="shared" si="189"/>
        <v>10</v>
      </c>
      <c r="F2866" s="4">
        <f t="shared" si="190"/>
        <v>2002</v>
      </c>
      <c r="G2866" t="s">
        <v>21</v>
      </c>
      <c r="H2866" s="4" t="s">
        <v>5759</v>
      </c>
      <c r="I2866" s="4" t="str">
        <f t="shared" si="191"/>
        <v>k</v>
      </c>
      <c r="J2866" s="4">
        <v>9.1999999999999993</v>
      </c>
      <c r="K2866" s="4" t="s">
        <v>5760</v>
      </c>
      <c r="L2866" s="4">
        <v>0</v>
      </c>
      <c r="M2866" s="4" t="s">
        <v>614</v>
      </c>
      <c r="N2866" s="11" t="s">
        <v>5761</v>
      </c>
      <c r="R2866" t="s">
        <v>5762</v>
      </c>
      <c r="T2866" t="s">
        <v>1296</v>
      </c>
    </row>
    <row r="2867" spans="1:20">
      <c r="A2867" t="s">
        <v>5757</v>
      </c>
      <c r="B2867" t="s">
        <v>1291</v>
      </c>
      <c r="C2867" t="s">
        <v>74</v>
      </c>
      <c r="D2867" s="39" t="s">
        <v>1831</v>
      </c>
      <c r="E2867" s="11">
        <f t="shared" si="189"/>
        <v>5</v>
      </c>
      <c r="F2867" s="4">
        <f t="shared" si="190"/>
        <v>2008</v>
      </c>
      <c r="G2867" t="s">
        <v>21</v>
      </c>
      <c r="H2867" s="4" t="s">
        <v>654</v>
      </c>
      <c r="I2867" s="4" t="str">
        <f t="shared" si="191"/>
        <v>k</v>
      </c>
      <c r="J2867" s="4">
        <v>15</v>
      </c>
      <c r="K2867" s="4" t="s">
        <v>5763</v>
      </c>
      <c r="L2867" s="4">
        <v>0</v>
      </c>
      <c r="M2867" s="4" t="s">
        <v>5764</v>
      </c>
      <c r="N2867" s="11" t="s">
        <v>5761</v>
      </c>
      <c r="R2867" t="s">
        <v>2599</v>
      </c>
      <c r="T2867" t="s">
        <v>1296</v>
      </c>
    </row>
    <row r="2868" spans="1:20">
      <c r="A2868" t="s">
        <v>5757</v>
      </c>
      <c r="B2868" t="s">
        <v>1291</v>
      </c>
      <c r="C2868" t="s">
        <v>74</v>
      </c>
      <c r="D2868" s="39" t="s">
        <v>1432</v>
      </c>
      <c r="E2868" s="11">
        <f t="shared" si="189"/>
        <v>5</v>
      </c>
      <c r="F2868" s="4">
        <f t="shared" si="190"/>
        <v>2013</v>
      </c>
      <c r="G2868" t="s">
        <v>21</v>
      </c>
      <c r="H2868" s="4" t="s">
        <v>496</v>
      </c>
      <c r="I2868" s="4" t="str">
        <f t="shared" si="191"/>
        <v>k</v>
      </c>
      <c r="J2868" s="4">
        <v>21.5</v>
      </c>
      <c r="K2868" s="4" t="s">
        <v>723</v>
      </c>
      <c r="L2868" s="4">
        <v>0</v>
      </c>
      <c r="M2868" s="4" t="s">
        <v>4322</v>
      </c>
      <c r="N2868" s="11" t="s">
        <v>5761</v>
      </c>
      <c r="R2868" t="s">
        <v>5765</v>
      </c>
      <c r="T2868" t="s">
        <v>1296</v>
      </c>
    </row>
    <row r="2869" spans="1:20">
      <c r="A2869" t="s">
        <v>5757</v>
      </c>
      <c r="B2869" t="s">
        <v>1291</v>
      </c>
      <c r="C2869" t="s">
        <v>74</v>
      </c>
      <c r="D2869" s="39" t="s">
        <v>1346</v>
      </c>
      <c r="E2869" s="11">
        <f t="shared" si="189"/>
        <v>5</v>
      </c>
      <c r="F2869" s="4">
        <f t="shared" si="190"/>
        <v>2015</v>
      </c>
      <c r="G2869" t="s">
        <v>21</v>
      </c>
      <c r="H2869" s="4" t="s">
        <v>717</v>
      </c>
      <c r="I2869" s="4" t="str">
        <f t="shared" si="191"/>
        <v>k</v>
      </c>
      <c r="J2869" s="4">
        <v>22.4</v>
      </c>
      <c r="K2869" s="4" t="s">
        <v>718</v>
      </c>
      <c r="L2869" s="4">
        <v>0</v>
      </c>
      <c r="M2869" s="4" t="s">
        <v>2455</v>
      </c>
      <c r="N2869" s="11" t="s">
        <v>5761</v>
      </c>
      <c r="R2869" t="s">
        <v>5766</v>
      </c>
      <c r="T2869" t="s">
        <v>1296</v>
      </c>
    </row>
    <row r="2870" spans="1:20">
      <c r="A2870" t="s">
        <v>5757</v>
      </c>
      <c r="B2870" t="s">
        <v>1291</v>
      </c>
      <c r="C2870" t="s">
        <v>74</v>
      </c>
      <c r="D2870" s="39" t="s">
        <v>1349</v>
      </c>
      <c r="E2870" s="11">
        <f t="shared" si="189"/>
        <v>5</v>
      </c>
      <c r="F2870" s="4">
        <f t="shared" si="190"/>
        <v>2016</v>
      </c>
      <c r="G2870" t="s">
        <v>21</v>
      </c>
      <c r="H2870" s="4" t="s">
        <v>712</v>
      </c>
      <c r="I2870" s="4" t="str">
        <f t="shared" si="191"/>
        <v>k</v>
      </c>
      <c r="J2870" s="4">
        <v>24</v>
      </c>
      <c r="K2870" s="4" t="s">
        <v>508</v>
      </c>
      <c r="L2870" s="4">
        <v>0</v>
      </c>
      <c r="M2870" s="4" t="s">
        <v>2382</v>
      </c>
      <c r="N2870" s="11" t="s">
        <v>5761</v>
      </c>
      <c r="Q2870">
        <v>28</v>
      </c>
      <c r="R2870" t="s">
        <v>5767</v>
      </c>
      <c r="T2870" t="s">
        <v>1296</v>
      </c>
    </row>
    <row r="2871" spans="1:20">
      <c r="A2871" t="s">
        <v>5757</v>
      </c>
      <c r="B2871" t="s">
        <v>1291</v>
      </c>
      <c r="C2871" t="s">
        <v>74</v>
      </c>
      <c r="D2871" s="39" t="s">
        <v>1455</v>
      </c>
      <c r="E2871" s="11">
        <f t="shared" si="189"/>
        <v>5</v>
      </c>
      <c r="F2871" s="4">
        <f t="shared" si="190"/>
        <v>2017</v>
      </c>
      <c r="G2871" t="s">
        <v>21</v>
      </c>
      <c r="H2871" s="4" t="s">
        <v>609</v>
      </c>
      <c r="I2871" s="4" t="str">
        <f t="shared" si="191"/>
        <v>k</v>
      </c>
      <c r="J2871" s="4">
        <v>24</v>
      </c>
      <c r="K2871" s="4" t="s">
        <v>326</v>
      </c>
      <c r="L2871" s="4">
        <v>0</v>
      </c>
      <c r="M2871" s="4" t="s">
        <v>3077</v>
      </c>
      <c r="N2871" s="11" t="s">
        <v>5761</v>
      </c>
      <c r="R2871" t="s">
        <v>5768</v>
      </c>
      <c r="T2871" t="s">
        <v>1296</v>
      </c>
    </row>
    <row r="2872" spans="1:20">
      <c r="A2872" t="s">
        <v>5757</v>
      </c>
      <c r="B2872" t="s">
        <v>1291</v>
      </c>
      <c r="C2872" t="s">
        <v>74</v>
      </c>
      <c r="D2872" s="39" t="s">
        <v>1412</v>
      </c>
      <c r="E2872" s="11">
        <f t="shared" si="189"/>
        <v>5</v>
      </c>
      <c r="F2872" s="4">
        <f t="shared" si="190"/>
        <v>2019</v>
      </c>
      <c r="G2872" t="s">
        <v>21</v>
      </c>
      <c r="H2872" s="4" t="s">
        <v>893</v>
      </c>
      <c r="I2872" s="4" t="str">
        <f t="shared" si="191"/>
        <v>k</v>
      </c>
      <c r="J2872" s="4">
        <v>23.8</v>
      </c>
      <c r="K2872" s="4" t="s">
        <v>199</v>
      </c>
      <c r="L2872" s="4">
        <v>0</v>
      </c>
      <c r="M2872" s="4" t="s">
        <v>1985</v>
      </c>
      <c r="N2872" s="11" t="s">
        <v>5761</v>
      </c>
      <c r="R2872" t="s">
        <v>5769</v>
      </c>
      <c r="T2872" t="s">
        <v>1296</v>
      </c>
    </row>
    <row r="2873" spans="1:20">
      <c r="A2873" t="s">
        <v>5770</v>
      </c>
      <c r="B2873" t="s">
        <v>1291</v>
      </c>
      <c r="C2873" t="s">
        <v>20</v>
      </c>
      <c r="D2873" s="39" t="s">
        <v>5758</v>
      </c>
      <c r="E2873" s="11">
        <f t="shared" si="189"/>
        <v>10</v>
      </c>
      <c r="F2873" s="4">
        <f t="shared" si="190"/>
        <v>2002</v>
      </c>
      <c r="G2873" t="s">
        <v>103</v>
      </c>
      <c r="H2873" s="4" t="s">
        <v>5759</v>
      </c>
      <c r="I2873" s="4" t="str">
        <f t="shared" si="191"/>
        <v>k</v>
      </c>
      <c r="J2873" s="4">
        <v>8.8000000000000007</v>
      </c>
      <c r="K2873" s="4" t="s">
        <v>717</v>
      </c>
      <c r="L2873" s="4">
        <v>0</v>
      </c>
      <c r="M2873" s="4" t="s">
        <v>461</v>
      </c>
      <c r="N2873" s="11" t="s">
        <v>5771</v>
      </c>
      <c r="R2873" t="s">
        <v>5762</v>
      </c>
      <c r="T2873" t="s">
        <v>1296</v>
      </c>
    </row>
    <row r="2874" spans="1:20">
      <c r="A2874" t="s">
        <v>5770</v>
      </c>
      <c r="B2874" t="s">
        <v>1291</v>
      </c>
      <c r="C2874" t="s">
        <v>74</v>
      </c>
      <c r="D2874" s="39" t="s">
        <v>1349</v>
      </c>
      <c r="E2874" s="11">
        <f t="shared" si="189"/>
        <v>5</v>
      </c>
      <c r="F2874" s="4">
        <f t="shared" si="190"/>
        <v>2016</v>
      </c>
      <c r="G2874" t="s">
        <v>21</v>
      </c>
      <c r="H2874" s="4" t="s">
        <v>712</v>
      </c>
      <c r="I2874" s="4" t="str">
        <f t="shared" si="191"/>
        <v>k</v>
      </c>
      <c r="J2874" s="4">
        <v>23.7</v>
      </c>
      <c r="K2874" s="4" t="s">
        <v>924</v>
      </c>
      <c r="L2874" s="4">
        <v>0</v>
      </c>
      <c r="M2874" s="4" t="s">
        <v>2817</v>
      </c>
      <c r="N2874" s="11" t="s">
        <v>5771</v>
      </c>
      <c r="R2874" t="s">
        <v>2191</v>
      </c>
      <c r="T2874" t="s">
        <v>1296</v>
      </c>
    </row>
    <row r="2875" spans="1:20">
      <c r="A2875" t="s">
        <v>5770</v>
      </c>
      <c r="B2875" t="s">
        <v>1291</v>
      </c>
      <c r="C2875" t="s">
        <v>74</v>
      </c>
      <c r="D2875" s="39" t="s">
        <v>1352</v>
      </c>
      <c r="E2875" s="11">
        <f t="shared" si="189"/>
        <v>5</v>
      </c>
      <c r="F2875" s="4">
        <f t="shared" si="190"/>
        <v>2017</v>
      </c>
      <c r="G2875" t="s">
        <v>21</v>
      </c>
      <c r="H2875" s="4" t="s">
        <v>609</v>
      </c>
      <c r="I2875" s="4" t="str">
        <f t="shared" si="191"/>
        <v>k</v>
      </c>
      <c r="J2875" s="4">
        <v>23.8</v>
      </c>
      <c r="K2875" s="4" t="s">
        <v>988</v>
      </c>
      <c r="L2875" s="4">
        <v>0</v>
      </c>
      <c r="M2875" s="4" t="s">
        <v>1353</v>
      </c>
      <c r="N2875" s="11" t="s">
        <v>5771</v>
      </c>
      <c r="R2875" t="s">
        <v>5772</v>
      </c>
      <c r="T2875" t="s">
        <v>1296</v>
      </c>
    </row>
    <row r="2876" spans="1:20">
      <c r="A2876" t="s">
        <v>5770</v>
      </c>
      <c r="B2876" t="s">
        <v>1291</v>
      </c>
      <c r="C2876" t="s">
        <v>74</v>
      </c>
      <c r="D2876" s="39" t="s">
        <v>1515</v>
      </c>
      <c r="E2876" s="11">
        <f t="shared" si="189"/>
        <v>5</v>
      </c>
      <c r="F2876" s="4">
        <f t="shared" si="190"/>
        <v>2019</v>
      </c>
      <c r="G2876" t="s">
        <v>21</v>
      </c>
      <c r="H2876" s="4" t="s">
        <v>893</v>
      </c>
      <c r="I2876" s="4" t="str">
        <f t="shared" si="191"/>
        <v>k</v>
      </c>
      <c r="J2876" s="4">
        <v>25.2</v>
      </c>
      <c r="K2876" s="4" t="s">
        <v>919</v>
      </c>
      <c r="L2876" s="4">
        <v>0</v>
      </c>
      <c r="M2876" s="4" t="s">
        <v>1776</v>
      </c>
      <c r="N2876" s="11" t="s">
        <v>5771</v>
      </c>
      <c r="R2876" t="s">
        <v>5773</v>
      </c>
      <c r="T2876" t="s">
        <v>1296</v>
      </c>
    </row>
    <row r="2877" spans="1:20">
      <c r="A2877" t="s">
        <v>5774</v>
      </c>
      <c r="B2877" t="s">
        <v>1291</v>
      </c>
      <c r="C2877" t="s">
        <v>20</v>
      </c>
      <c r="D2877" s="39" t="s">
        <v>5758</v>
      </c>
      <c r="E2877" s="11">
        <f t="shared" si="189"/>
        <v>10</v>
      </c>
      <c r="F2877" s="4">
        <f t="shared" si="190"/>
        <v>2002</v>
      </c>
      <c r="G2877" t="s">
        <v>103</v>
      </c>
      <c r="H2877" s="4" t="s">
        <v>5759</v>
      </c>
      <c r="I2877" s="4" t="str">
        <f t="shared" si="191"/>
        <v>k</v>
      </c>
      <c r="J2877" s="4">
        <v>9.1</v>
      </c>
      <c r="K2877" s="4" t="s">
        <v>5775</v>
      </c>
      <c r="L2877" s="4">
        <v>0</v>
      </c>
      <c r="M2877" s="4" t="s">
        <v>244</v>
      </c>
      <c r="R2877" t="s">
        <v>5762</v>
      </c>
      <c r="T2877" t="s">
        <v>1296</v>
      </c>
    </row>
    <row r="2878" spans="1:20">
      <c r="A2878" t="s">
        <v>5776</v>
      </c>
      <c r="B2878" t="s">
        <v>1291</v>
      </c>
      <c r="C2878" t="s">
        <v>20</v>
      </c>
      <c r="D2878" s="39" t="s">
        <v>5758</v>
      </c>
      <c r="E2878" s="11">
        <f t="shared" si="189"/>
        <v>10</v>
      </c>
      <c r="F2878" s="4">
        <f t="shared" si="190"/>
        <v>2002</v>
      </c>
      <c r="G2878" t="s">
        <v>103</v>
      </c>
      <c r="H2878" s="4" t="s">
        <v>5759</v>
      </c>
      <c r="I2878" s="4" t="str">
        <f t="shared" si="191"/>
        <v>k</v>
      </c>
      <c r="J2878" s="4">
        <v>8.9</v>
      </c>
      <c r="K2878" s="4" t="s">
        <v>637</v>
      </c>
      <c r="L2878" s="4">
        <v>0</v>
      </c>
      <c r="M2878" s="4" t="s">
        <v>358</v>
      </c>
      <c r="R2878" t="s">
        <v>5777</v>
      </c>
      <c r="T2878" t="s">
        <v>1296</v>
      </c>
    </row>
    <row r="2879" spans="1:20">
      <c r="A2879" t="s">
        <v>65</v>
      </c>
      <c r="B2879" t="s">
        <v>1291</v>
      </c>
      <c r="C2879" t="s">
        <v>20</v>
      </c>
      <c r="D2879" s="39" t="s">
        <v>1606</v>
      </c>
      <c r="E2879" s="11">
        <f t="shared" si="189"/>
        <v>3</v>
      </c>
      <c r="F2879" s="4">
        <f t="shared" si="190"/>
        <v>1982</v>
      </c>
      <c r="G2879" t="s">
        <v>25</v>
      </c>
      <c r="H2879" s="4" t="s">
        <v>1610</v>
      </c>
      <c r="I2879" s="4" t="str">
        <f t="shared" si="191"/>
        <v>k</v>
      </c>
      <c r="J2879" s="4">
        <v>23.18</v>
      </c>
      <c r="K2879" s="4" t="s">
        <v>1861</v>
      </c>
      <c r="L2879" s="4">
        <v>0</v>
      </c>
      <c r="M2879" s="4" t="s">
        <v>2455</v>
      </c>
      <c r="R2879" t="s">
        <v>585</v>
      </c>
      <c r="T2879" t="s">
        <v>1296</v>
      </c>
    </row>
    <row r="2880" spans="1:20">
      <c r="A2880" t="s">
        <v>5778</v>
      </c>
      <c r="B2880" t="s">
        <v>1291</v>
      </c>
      <c r="C2880" t="s">
        <v>20</v>
      </c>
      <c r="D2880" s="39" t="s">
        <v>2002</v>
      </c>
      <c r="E2880" s="11">
        <f t="shared" si="189"/>
        <v>3</v>
      </c>
      <c r="F2880" s="4">
        <f t="shared" si="190"/>
        <v>1988</v>
      </c>
      <c r="G2880" t="s">
        <v>25</v>
      </c>
      <c r="H2880" s="4">
        <v>24.5</v>
      </c>
      <c r="I2880" s="4" t="s">
        <v>35</v>
      </c>
      <c r="J2880" s="4">
        <v>43.18</v>
      </c>
      <c r="K2880" s="4" t="s">
        <v>4565</v>
      </c>
      <c r="L2880" s="4">
        <v>0</v>
      </c>
      <c r="M2880" s="4" t="s">
        <v>5779</v>
      </c>
      <c r="N2880" s="11" t="s">
        <v>5780</v>
      </c>
      <c r="R2880" t="s">
        <v>5781</v>
      </c>
      <c r="T2880" t="s">
        <v>1296</v>
      </c>
    </row>
    <row r="2881" spans="1:20">
      <c r="A2881" t="s">
        <v>5778</v>
      </c>
      <c r="B2881" t="s">
        <v>1291</v>
      </c>
      <c r="C2881" t="s">
        <v>74</v>
      </c>
      <c r="D2881" s="39" t="s">
        <v>1501</v>
      </c>
      <c r="E2881" s="11">
        <f t="shared" si="189"/>
        <v>3</v>
      </c>
      <c r="F2881" s="4">
        <f t="shared" si="190"/>
        <v>1990</v>
      </c>
      <c r="G2881" t="s">
        <v>25</v>
      </c>
      <c r="H2881" s="4">
        <v>26.5</v>
      </c>
      <c r="I2881" s="4" t="s">
        <v>35</v>
      </c>
      <c r="J2881" s="4">
        <v>42.55</v>
      </c>
      <c r="K2881" s="4" t="s">
        <v>2310</v>
      </c>
      <c r="L2881" s="4">
        <v>0</v>
      </c>
      <c r="M2881" s="4" t="s">
        <v>5782</v>
      </c>
      <c r="N2881" s="11" t="s">
        <v>5780</v>
      </c>
      <c r="T2881" t="s">
        <v>1296</v>
      </c>
    </row>
    <row r="2882" spans="1:20">
      <c r="A2882" t="s">
        <v>5778</v>
      </c>
      <c r="B2882" t="s">
        <v>1291</v>
      </c>
      <c r="C2882" t="s">
        <v>74</v>
      </c>
      <c r="D2882" s="39" t="s">
        <v>2309</v>
      </c>
      <c r="E2882" s="11">
        <f t="shared" si="189"/>
        <v>3</v>
      </c>
      <c r="F2882" s="4">
        <f t="shared" si="190"/>
        <v>1992</v>
      </c>
      <c r="G2882" t="s">
        <v>25</v>
      </c>
      <c r="H2882" s="4">
        <v>28.5</v>
      </c>
      <c r="I2882" s="4" t="s">
        <v>35</v>
      </c>
      <c r="J2882" s="4">
        <v>41.59</v>
      </c>
      <c r="K2882" s="4" t="s">
        <v>2307</v>
      </c>
      <c r="L2882" s="4">
        <v>0</v>
      </c>
      <c r="M2882" s="4" t="s">
        <v>5783</v>
      </c>
      <c r="N2882" s="11" t="s">
        <v>5780</v>
      </c>
      <c r="T2882" t="s">
        <v>1296</v>
      </c>
    </row>
    <row r="2883" spans="1:20">
      <c r="A2883" t="s">
        <v>5778</v>
      </c>
      <c r="B2883" t="s">
        <v>1291</v>
      </c>
      <c r="C2883" t="s">
        <v>74</v>
      </c>
      <c r="D2883" s="39" t="s">
        <v>1632</v>
      </c>
      <c r="E2883" s="11">
        <f t="shared" si="189"/>
        <v>3</v>
      </c>
      <c r="F2883" s="4">
        <f t="shared" si="190"/>
        <v>1993</v>
      </c>
      <c r="G2883" t="s">
        <v>25</v>
      </c>
      <c r="H2883" s="4">
        <v>29.5</v>
      </c>
      <c r="I2883" s="4" t="s">
        <v>35</v>
      </c>
      <c r="J2883" s="4">
        <v>44.3</v>
      </c>
      <c r="K2883" s="4" t="s">
        <v>629</v>
      </c>
      <c r="L2883" s="4">
        <v>0</v>
      </c>
      <c r="M2883" s="4" t="s">
        <v>5784</v>
      </c>
      <c r="N2883" s="11" t="s">
        <v>5780</v>
      </c>
      <c r="R2883" t="s">
        <v>5785</v>
      </c>
      <c r="T2883" t="s">
        <v>1296</v>
      </c>
    </row>
    <row r="2884" spans="1:20">
      <c r="A2884" t="s">
        <v>5778</v>
      </c>
      <c r="B2884" t="s">
        <v>1291</v>
      </c>
      <c r="C2884" t="s">
        <v>74</v>
      </c>
      <c r="D2884" s="39" t="s">
        <v>1620</v>
      </c>
      <c r="E2884" s="11">
        <f t="shared" si="189"/>
        <v>3</v>
      </c>
      <c r="F2884" s="4">
        <f t="shared" si="190"/>
        <v>1994</v>
      </c>
      <c r="G2884" t="s">
        <v>25</v>
      </c>
      <c r="H2884" s="4">
        <v>30.5</v>
      </c>
      <c r="I2884" s="4" t="s">
        <v>35</v>
      </c>
      <c r="J2884" s="4">
        <v>45</v>
      </c>
      <c r="K2884" s="4" t="s">
        <v>4888</v>
      </c>
      <c r="L2884" s="4">
        <v>0</v>
      </c>
      <c r="M2884" s="4" t="s">
        <v>5786</v>
      </c>
      <c r="N2884" s="11" t="s">
        <v>5780</v>
      </c>
      <c r="R2884" t="s">
        <v>5787</v>
      </c>
      <c r="T2884" t="s">
        <v>1296</v>
      </c>
    </row>
    <row r="2885" spans="1:20">
      <c r="A2885" t="s">
        <v>5778</v>
      </c>
      <c r="B2885" t="s">
        <v>1291</v>
      </c>
      <c r="C2885" t="s">
        <v>74</v>
      </c>
      <c r="D2885" s="39" t="s">
        <v>1524</v>
      </c>
      <c r="E2885" s="11">
        <f t="shared" si="189"/>
        <v>3</v>
      </c>
      <c r="F2885" s="4">
        <f t="shared" si="190"/>
        <v>1995</v>
      </c>
      <c r="G2885" t="s">
        <v>25</v>
      </c>
      <c r="H2885" s="4">
        <v>31.5</v>
      </c>
      <c r="I2885" s="4" t="s">
        <v>35</v>
      </c>
      <c r="J2885" s="4">
        <v>44.5</v>
      </c>
      <c r="K2885" s="4" t="s">
        <v>252</v>
      </c>
      <c r="L2885" s="4">
        <v>0</v>
      </c>
      <c r="M2885" s="4" t="s">
        <v>5788</v>
      </c>
      <c r="N2885" s="11" t="s">
        <v>5780</v>
      </c>
      <c r="T2885" t="s">
        <v>1296</v>
      </c>
    </row>
    <row r="2886" spans="1:20">
      <c r="A2886" t="s">
        <v>5778</v>
      </c>
      <c r="B2886" t="s">
        <v>1291</v>
      </c>
      <c r="C2886" t="s">
        <v>74</v>
      </c>
      <c r="D2886" s="39" t="s">
        <v>1416</v>
      </c>
      <c r="E2886" s="11">
        <f t="shared" si="189"/>
        <v>3</v>
      </c>
      <c r="F2886" s="4">
        <f t="shared" si="190"/>
        <v>1996</v>
      </c>
      <c r="G2886" t="s">
        <v>25</v>
      </c>
      <c r="H2886" s="4">
        <v>32.5</v>
      </c>
      <c r="I2886" s="4" t="s">
        <v>35</v>
      </c>
      <c r="K2886" s="4" t="s">
        <v>394</v>
      </c>
      <c r="L2886" s="4">
        <v>0</v>
      </c>
      <c r="M2886" s="4" t="s">
        <v>5789</v>
      </c>
      <c r="N2886" s="11" t="s">
        <v>5780</v>
      </c>
      <c r="R2886" t="s">
        <v>5790</v>
      </c>
      <c r="T2886" t="s">
        <v>1296</v>
      </c>
    </row>
    <row r="2887" spans="1:20">
      <c r="A2887" t="s">
        <v>5778</v>
      </c>
      <c r="B2887" t="s">
        <v>1291</v>
      </c>
      <c r="C2887" t="s">
        <v>74</v>
      </c>
      <c r="D2887" s="39" t="s">
        <v>1527</v>
      </c>
      <c r="E2887" s="11">
        <f t="shared" si="189"/>
        <v>3</v>
      </c>
      <c r="F2887" s="4">
        <f t="shared" si="190"/>
        <v>1998</v>
      </c>
      <c r="G2887" t="s">
        <v>25</v>
      </c>
      <c r="H2887" s="4">
        <v>34.5</v>
      </c>
      <c r="I2887" s="4" t="s">
        <v>35</v>
      </c>
      <c r="J2887" s="4">
        <v>45</v>
      </c>
      <c r="K2887" s="4" t="s">
        <v>5791</v>
      </c>
      <c r="L2887" s="4">
        <v>0</v>
      </c>
      <c r="M2887" s="4" t="s">
        <v>5792</v>
      </c>
      <c r="N2887" s="11" t="s">
        <v>5780</v>
      </c>
      <c r="R2887" t="s">
        <v>439</v>
      </c>
      <c r="T2887" t="s">
        <v>1296</v>
      </c>
    </row>
    <row r="2888" spans="1:20">
      <c r="A2888" t="s">
        <v>5793</v>
      </c>
      <c r="B2888" t="s">
        <v>1291</v>
      </c>
      <c r="C2888" t="s">
        <v>20</v>
      </c>
      <c r="D2888" s="39" t="s">
        <v>1520</v>
      </c>
      <c r="E2888" s="11">
        <f t="shared" si="189"/>
        <v>3</v>
      </c>
      <c r="F2888" s="4">
        <f t="shared" si="190"/>
        <v>1993</v>
      </c>
      <c r="G2888" t="s">
        <v>21</v>
      </c>
      <c r="H2888" s="4">
        <v>13.5</v>
      </c>
      <c r="I2888" s="4" t="s">
        <v>35</v>
      </c>
      <c r="J2888" s="4">
        <v>27.1</v>
      </c>
      <c r="K2888" s="4" t="s">
        <v>36</v>
      </c>
      <c r="L2888" s="4">
        <v>0</v>
      </c>
      <c r="M2888" s="4" t="s">
        <v>2670</v>
      </c>
      <c r="N2888" s="11" t="s">
        <v>5794</v>
      </c>
      <c r="R2888" t="s">
        <v>5795</v>
      </c>
      <c r="T2888" t="s">
        <v>1296</v>
      </c>
    </row>
    <row r="2889" spans="1:20">
      <c r="A2889" t="s">
        <v>5793</v>
      </c>
      <c r="B2889" t="s">
        <v>1291</v>
      </c>
      <c r="C2889" t="s">
        <v>74</v>
      </c>
      <c r="D2889" s="39" t="s">
        <v>1744</v>
      </c>
      <c r="E2889" s="11">
        <f t="shared" si="189"/>
        <v>3</v>
      </c>
      <c r="F2889" s="4">
        <f t="shared" si="190"/>
        <v>1998</v>
      </c>
      <c r="G2889" t="s">
        <v>21</v>
      </c>
      <c r="H2889" s="4">
        <v>18.5</v>
      </c>
      <c r="I2889" s="4" t="s">
        <v>35</v>
      </c>
      <c r="J2889" s="4">
        <v>28</v>
      </c>
      <c r="K2889" s="4" t="s">
        <v>36</v>
      </c>
      <c r="L2889" s="4">
        <v>0</v>
      </c>
      <c r="M2889" s="4" t="s">
        <v>2259</v>
      </c>
      <c r="N2889" s="11" t="s">
        <v>5794</v>
      </c>
      <c r="R2889" t="s">
        <v>5796</v>
      </c>
      <c r="T2889" t="s">
        <v>1296</v>
      </c>
    </row>
    <row r="2890" spans="1:20">
      <c r="A2890" t="s">
        <v>5797</v>
      </c>
      <c r="B2890" t="s">
        <v>1291</v>
      </c>
      <c r="C2890" t="s">
        <v>20</v>
      </c>
      <c r="D2890" s="39" t="s">
        <v>1729</v>
      </c>
      <c r="E2890" s="11">
        <f t="shared" si="189"/>
        <v>6</v>
      </c>
      <c r="F2890" s="4">
        <f t="shared" si="190"/>
        <v>2001</v>
      </c>
      <c r="G2890" t="s">
        <v>25</v>
      </c>
      <c r="H2890" s="4" t="s">
        <v>1693</v>
      </c>
      <c r="I2890" s="4" t="str">
        <f t="shared" ref="I2890:I2925" si="192">IF(ISBLANK(H2890), "", "k")</f>
        <v>k</v>
      </c>
      <c r="J2890" s="4">
        <v>18.7</v>
      </c>
      <c r="K2890" s="4" t="s">
        <v>67</v>
      </c>
      <c r="L2890" s="4">
        <v>0</v>
      </c>
      <c r="N2890" s="11" t="s">
        <v>5798</v>
      </c>
      <c r="R2890" t="s">
        <v>5799</v>
      </c>
      <c r="T2890" t="s">
        <v>1296</v>
      </c>
    </row>
    <row r="2891" spans="1:20">
      <c r="A2891" t="s">
        <v>5797</v>
      </c>
      <c r="B2891" t="s">
        <v>1291</v>
      </c>
      <c r="C2891" t="s">
        <v>74</v>
      </c>
      <c r="D2891" s="39" t="s">
        <v>1380</v>
      </c>
      <c r="E2891" s="11">
        <f t="shared" si="189"/>
        <v>5</v>
      </c>
      <c r="F2891" s="4">
        <f t="shared" si="190"/>
        <v>2004</v>
      </c>
      <c r="G2891" t="s">
        <v>25</v>
      </c>
      <c r="H2891" s="4" t="s">
        <v>57</v>
      </c>
      <c r="I2891" s="4" t="str">
        <f t="shared" si="192"/>
        <v>k</v>
      </c>
      <c r="J2891" s="4">
        <v>21</v>
      </c>
      <c r="K2891" s="4" t="s">
        <v>492</v>
      </c>
      <c r="L2891" s="4">
        <v>0</v>
      </c>
      <c r="M2891" s="4" t="s">
        <v>1461</v>
      </c>
      <c r="N2891" s="11" t="s">
        <v>5798</v>
      </c>
      <c r="R2891" t="s">
        <v>5800</v>
      </c>
      <c r="T2891" t="s">
        <v>1296</v>
      </c>
    </row>
    <row r="2892" spans="1:20">
      <c r="A2892" t="s">
        <v>5797</v>
      </c>
      <c r="B2892" t="s">
        <v>1291</v>
      </c>
      <c r="C2892" t="s">
        <v>74</v>
      </c>
      <c r="D2892" s="39" t="s">
        <v>1310</v>
      </c>
      <c r="E2892" s="11">
        <f t="shared" si="189"/>
        <v>5</v>
      </c>
      <c r="F2892" s="4">
        <f t="shared" si="190"/>
        <v>2005</v>
      </c>
      <c r="G2892" t="s">
        <v>25</v>
      </c>
      <c r="H2892" s="4" t="s">
        <v>477</v>
      </c>
      <c r="I2892" s="4" t="str">
        <f t="shared" si="192"/>
        <v>k</v>
      </c>
      <c r="J2892" s="4">
        <v>23</v>
      </c>
      <c r="K2892" s="4" t="s">
        <v>2179</v>
      </c>
      <c r="L2892" s="4">
        <v>0</v>
      </c>
      <c r="M2892" s="4" t="s">
        <v>1476</v>
      </c>
      <c r="N2892" s="11" t="s">
        <v>5798</v>
      </c>
      <c r="R2892" t="s">
        <v>5801</v>
      </c>
      <c r="T2892" t="s">
        <v>1296</v>
      </c>
    </row>
    <row r="2893" spans="1:20">
      <c r="A2893" t="s">
        <v>5797</v>
      </c>
      <c r="B2893" t="s">
        <v>1291</v>
      </c>
      <c r="C2893" t="s">
        <v>74</v>
      </c>
      <c r="D2893" s="39" t="s">
        <v>2126</v>
      </c>
      <c r="E2893" s="11">
        <f t="shared" si="189"/>
        <v>5</v>
      </c>
      <c r="F2893" s="4">
        <f t="shared" si="190"/>
        <v>2008</v>
      </c>
      <c r="G2893" t="s">
        <v>25</v>
      </c>
      <c r="H2893" s="4" t="s">
        <v>717</v>
      </c>
      <c r="I2893" s="4" t="str">
        <f t="shared" si="192"/>
        <v>k</v>
      </c>
      <c r="J2893" s="4">
        <v>28</v>
      </c>
      <c r="K2893" s="4" t="s">
        <v>1121</v>
      </c>
      <c r="L2893" s="4">
        <v>0</v>
      </c>
      <c r="M2893" s="4" t="s">
        <v>4346</v>
      </c>
      <c r="N2893" s="11" t="s">
        <v>5798</v>
      </c>
      <c r="R2893" t="s">
        <v>5802</v>
      </c>
      <c r="T2893" t="s">
        <v>1296</v>
      </c>
    </row>
    <row r="2894" spans="1:20">
      <c r="A2894" t="s">
        <v>5797</v>
      </c>
      <c r="B2894" t="s">
        <v>1291</v>
      </c>
      <c r="C2894" t="s">
        <v>74</v>
      </c>
      <c r="D2894" s="39" t="s">
        <v>1863</v>
      </c>
      <c r="E2894" s="11">
        <f t="shared" si="189"/>
        <v>4</v>
      </c>
      <c r="F2894" s="4">
        <f t="shared" si="190"/>
        <v>2010</v>
      </c>
      <c r="G2894" t="s">
        <v>25</v>
      </c>
      <c r="H2894" s="4" t="s">
        <v>2924</v>
      </c>
      <c r="I2894" s="4" t="str">
        <f t="shared" si="192"/>
        <v>k</v>
      </c>
      <c r="J2894" s="4">
        <v>29.9</v>
      </c>
      <c r="K2894" s="4" t="s">
        <v>701</v>
      </c>
      <c r="L2894" s="4">
        <v>0</v>
      </c>
      <c r="M2894" s="4" t="s">
        <v>1960</v>
      </c>
      <c r="N2894" s="11" t="s">
        <v>5798</v>
      </c>
      <c r="R2894" t="s">
        <v>5803</v>
      </c>
      <c r="T2894" t="s">
        <v>1296</v>
      </c>
    </row>
    <row r="2895" spans="1:20">
      <c r="A2895" t="s">
        <v>5797</v>
      </c>
      <c r="B2895" t="s">
        <v>1291</v>
      </c>
      <c r="C2895" t="s">
        <v>74</v>
      </c>
      <c r="D2895" s="39" t="s">
        <v>1531</v>
      </c>
      <c r="E2895" s="11">
        <f t="shared" si="189"/>
        <v>5</v>
      </c>
      <c r="F2895" s="4">
        <f t="shared" si="190"/>
        <v>2013</v>
      </c>
      <c r="G2895" t="s">
        <v>25</v>
      </c>
      <c r="H2895" s="4" t="s">
        <v>1038</v>
      </c>
      <c r="I2895" s="4" t="str">
        <f t="shared" si="192"/>
        <v>k</v>
      </c>
      <c r="J2895" s="4">
        <v>33.5</v>
      </c>
      <c r="K2895" s="4" t="s">
        <v>30</v>
      </c>
      <c r="L2895" s="4">
        <v>0</v>
      </c>
      <c r="M2895" s="4" t="s">
        <v>5804</v>
      </c>
      <c r="N2895" s="11" t="s">
        <v>5798</v>
      </c>
      <c r="R2895" t="s">
        <v>1953</v>
      </c>
      <c r="T2895" t="s">
        <v>1296</v>
      </c>
    </row>
    <row r="2896" spans="1:20">
      <c r="A2896" t="s">
        <v>5805</v>
      </c>
      <c r="B2896" t="s">
        <v>1291</v>
      </c>
      <c r="C2896" t="s">
        <v>20</v>
      </c>
      <c r="D2896" s="39" t="s">
        <v>1349</v>
      </c>
      <c r="E2896" s="11">
        <f t="shared" si="189"/>
        <v>5</v>
      </c>
      <c r="F2896" s="4">
        <f t="shared" si="190"/>
        <v>2016</v>
      </c>
      <c r="G2896" t="s">
        <v>21</v>
      </c>
      <c r="I2896" s="4" t="str">
        <f t="shared" si="192"/>
        <v/>
      </c>
      <c r="J2896" s="4">
        <v>24.1</v>
      </c>
      <c r="K2896" s="4" t="s">
        <v>591</v>
      </c>
      <c r="L2896" s="4">
        <v>0</v>
      </c>
      <c r="M2896" s="4" t="s">
        <v>5806</v>
      </c>
      <c r="N2896" s="11" t="s">
        <v>5807</v>
      </c>
      <c r="R2896" t="s">
        <v>5808</v>
      </c>
      <c r="T2896" t="s">
        <v>1296</v>
      </c>
    </row>
    <row r="2897" spans="1:20">
      <c r="A2897" t="s">
        <v>5805</v>
      </c>
      <c r="B2897" t="s">
        <v>1291</v>
      </c>
      <c r="C2897" t="s">
        <v>74</v>
      </c>
      <c r="D2897" s="39" t="s">
        <v>1352</v>
      </c>
      <c r="E2897" s="11">
        <f t="shared" si="189"/>
        <v>5</v>
      </c>
      <c r="F2897" s="4">
        <f t="shared" si="190"/>
        <v>2017</v>
      </c>
      <c r="G2897" t="s">
        <v>21</v>
      </c>
      <c r="I2897" s="4" t="str">
        <f t="shared" si="192"/>
        <v/>
      </c>
      <c r="J2897" s="4">
        <v>24.7</v>
      </c>
      <c r="K2897" s="4" t="s">
        <v>127</v>
      </c>
      <c r="L2897" s="4">
        <v>0</v>
      </c>
      <c r="M2897" s="4" t="s">
        <v>1381</v>
      </c>
      <c r="N2897" s="11" t="s">
        <v>5807</v>
      </c>
      <c r="R2897" t="s">
        <v>5809</v>
      </c>
      <c r="T2897" t="s">
        <v>1296</v>
      </c>
    </row>
    <row r="2898" spans="1:20">
      <c r="A2898" t="s">
        <v>5805</v>
      </c>
      <c r="B2898" t="s">
        <v>1291</v>
      </c>
      <c r="C2898" t="s">
        <v>74</v>
      </c>
      <c r="D2898" s="39" t="s">
        <v>1412</v>
      </c>
      <c r="E2898" s="11">
        <f t="shared" si="189"/>
        <v>5</v>
      </c>
      <c r="F2898" s="4">
        <f t="shared" si="190"/>
        <v>2019</v>
      </c>
      <c r="G2898" t="s">
        <v>21</v>
      </c>
      <c r="I2898" s="4" t="str">
        <f t="shared" si="192"/>
        <v/>
      </c>
      <c r="J2898" s="4">
        <v>26.5</v>
      </c>
      <c r="K2898" s="4" t="s">
        <v>40</v>
      </c>
      <c r="L2898" s="4">
        <v>0</v>
      </c>
      <c r="M2898" s="4" t="s">
        <v>1637</v>
      </c>
      <c r="N2898" s="11" t="s">
        <v>5807</v>
      </c>
      <c r="R2898" t="s">
        <v>1414</v>
      </c>
      <c r="T2898" t="s">
        <v>1296</v>
      </c>
    </row>
    <row r="2899" spans="1:20">
      <c r="A2899" t="s">
        <v>5810</v>
      </c>
      <c r="B2899" t="s">
        <v>1291</v>
      </c>
      <c r="C2899" t="s">
        <v>20</v>
      </c>
      <c r="D2899" s="39" t="s">
        <v>1320</v>
      </c>
      <c r="E2899" s="11">
        <f t="shared" ref="E2899:E2962" si="193">MONTH(D2899)</f>
        <v>3</v>
      </c>
      <c r="F2899" s="4">
        <f t="shared" ref="F2899:F2962" si="194">YEAR(D2899)</f>
        <v>1996</v>
      </c>
      <c r="G2899" t="s">
        <v>25</v>
      </c>
      <c r="H2899" s="4" t="s">
        <v>1635</v>
      </c>
      <c r="I2899" s="4" t="str">
        <f t="shared" si="192"/>
        <v>k</v>
      </c>
      <c r="J2899" s="4">
        <v>23.1</v>
      </c>
      <c r="K2899" s="4">
        <v>16.899999999999999</v>
      </c>
      <c r="L2899" s="4">
        <v>4.9000000000000004</v>
      </c>
      <c r="M2899" s="4" t="s">
        <v>1463</v>
      </c>
      <c r="R2899" t="s">
        <v>5811</v>
      </c>
      <c r="T2899" t="s">
        <v>1296</v>
      </c>
    </row>
    <row r="2900" spans="1:20">
      <c r="A2900" t="s">
        <v>5810</v>
      </c>
      <c r="B2900" t="s">
        <v>1291</v>
      </c>
      <c r="C2900" t="s">
        <v>74</v>
      </c>
      <c r="D2900" s="39" t="s">
        <v>1527</v>
      </c>
      <c r="E2900" s="11">
        <f t="shared" si="193"/>
        <v>3</v>
      </c>
      <c r="F2900" s="4">
        <f t="shared" si="194"/>
        <v>1998</v>
      </c>
      <c r="G2900" t="s">
        <v>25</v>
      </c>
      <c r="H2900" s="4" t="s">
        <v>1622</v>
      </c>
      <c r="I2900" s="4" t="str">
        <f t="shared" si="192"/>
        <v>k</v>
      </c>
      <c r="J2900" s="4">
        <v>25</v>
      </c>
      <c r="K2900" s="4">
        <v>19</v>
      </c>
      <c r="L2900" s="4">
        <v>4.9000000000000004</v>
      </c>
      <c r="M2900" s="4" t="s">
        <v>2281</v>
      </c>
      <c r="R2900" t="s">
        <v>5812</v>
      </c>
      <c r="T2900" t="s">
        <v>1296</v>
      </c>
    </row>
    <row r="2901" spans="1:20">
      <c r="A2901" t="s">
        <v>5810</v>
      </c>
      <c r="B2901" t="s">
        <v>1291</v>
      </c>
      <c r="C2901" t="s">
        <v>74</v>
      </c>
      <c r="D2901" s="39" t="s">
        <v>1647</v>
      </c>
      <c r="E2901" s="11">
        <f t="shared" si="193"/>
        <v>3</v>
      </c>
      <c r="F2901" s="4">
        <f t="shared" si="194"/>
        <v>2000</v>
      </c>
      <c r="G2901" t="s">
        <v>25</v>
      </c>
      <c r="H2901" s="4" t="s">
        <v>1639</v>
      </c>
      <c r="I2901" s="4" t="str">
        <f t="shared" si="192"/>
        <v>k</v>
      </c>
      <c r="J2901" s="4">
        <v>28</v>
      </c>
      <c r="K2901" s="4">
        <v>20</v>
      </c>
      <c r="L2901" s="4">
        <v>5.3</v>
      </c>
      <c r="M2901" s="4" t="s">
        <v>1734</v>
      </c>
      <c r="R2901" t="s">
        <v>5813</v>
      </c>
      <c r="T2901" t="s">
        <v>1296</v>
      </c>
    </row>
    <row r="2902" spans="1:20">
      <c r="A2902" t="s">
        <v>5810</v>
      </c>
      <c r="B2902" t="s">
        <v>1291</v>
      </c>
      <c r="C2902" t="s">
        <v>74</v>
      </c>
      <c r="D2902" s="39" t="s">
        <v>1418</v>
      </c>
      <c r="E2902" s="11">
        <f t="shared" si="193"/>
        <v>5</v>
      </c>
      <c r="F2902" s="4">
        <f t="shared" si="194"/>
        <v>2001</v>
      </c>
      <c r="G2902" t="s">
        <v>25</v>
      </c>
      <c r="H2902" s="4" t="s">
        <v>712</v>
      </c>
      <c r="I2902" s="4" t="str">
        <f t="shared" si="192"/>
        <v>k</v>
      </c>
      <c r="J2902" s="4">
        <v>28.5</v>
      </c>
      <c r="K2902" s="4">
        <v>20.3</v>
      </c>
      <c r="L2902" s="4">
        <v>5.7</v>
      </c>
      <c r="M2902" s="4" t="s">
        <v>1419</v>
      </c>
      <c r="R2902" t="s">
        <v>5814</v>
      </c>
      <c r="T2902" t="s">
        <v>1296</v>
      </c>
    </row>
    <row r="2903" spans="1:20">
      <c r="A2903" t="s">
        <v>5810</v>
      </c>
      <c r="B2903" t="s">
        <v>1291</v>
      </c>
      <c r="C2903" t="s">
        <v>74</v>
      </c>
      <c r="D2903" s="39" t="s">
        <v>1302</v>
      </c>
      <c r="E2903" s="11">
        <f t="shared" si="193"/>
        <v>5</v>
      </c>
      <c r="F2903" s="4">
        <f t="shared" si="194"/>
        <v>2002</v>
      </c>
      <c r="G2903" t="s">
        <v>25</v>
      </c>
      <c r="H2903" s="4" t="s">
        <v>609</v>
      </c>
      <c r="I2903" s="4" t="str">
        <f t="shared" si="192"/>
        <v>k</v>
      </c>
      <c r="J2903" s="4">
        <v>30</v>
      </c>
      <c r="K2903" s="4">
        <v>22.2</v>
      </c>
      <c r="L2903" s="4">
        <v>5.5</v>
      </c>
      <c r="M2903" s="4" t="s">
        <v>2111</v>
      </c>
      <c r="R2903" t="s">
        <v>5815</v>
      </c>
      <c r="T2903" t="s">
        <v>1296</v>
      </c>
    </row>
    <row r="2904" spans="1:20">
      <c r="A2904" t="s">
        <v>5816</v>
      </c>
      <c r="B2904" t="s">
        <v>1291</v>
      </c>
      <c r="C2904" t="s">
        <v>20</v>
      </c>
      <c r="D2904" s="39" t="s">
        <v>1378</v>
      </c>
      <c r="E2904" s="11">
        <f t="shared" si="193"/>
        <v>5</v>
      </c>
      <c r="F2904" s="4">
        <f t="shared" si="194"/>
        <v>2002</v>
      </c>
      <c r="G2904" t="s">
        <v>21</v>
      </c>
      <c r="H2904" s="4">
        <v>9.8000000000000007</v>
      </c>
      <c r="I2904" s="4" t="str">
        <f t="shared" si="192"/>
        <v>k</v>
      </c>
      <c r="J2904" s="4">
        <v>24.5</v>
      </c>
      <c r="K2904" s="4" t="s">
        <v>116</v>
      </c>
      <c r="L2904" s="4">
        <v>0</v>
      </c>
      <c r="M2904" s="4" t="s">
        <v>2077</v>
      </c>
      <c r="N2904" s="11" t="s">
        <v>5817</v>
      </c>
      <c r="R2904" t="s">
        <v>5818</v>
      </c>
      <c r="T2904" t="s">
        <v>1296</v>
      </c>
    </row>
    <row r="2905" spans="1:20">
      <c r="A2905" t="s">
        <v>5816</v>
      </c>
      <c r="B2905" t="s">
        <v>1291</v>
      </c>
      <c r="C2905" t="s">
        <v>74</v>
      </c>
      <c r="D2905" s="39" t="s">
        <v>839</v>
      </c>
      <c r="E2905" s="11">
        <f t="shared" si="193"/>
        <v>5</v>
      </c>
      <c r="F2905" s="4">
        <f t="shared" si="194"/>
        <v>2016</v>
      </c>
      <c r="G2905" t="s">
        <v>21</v>
      </c>
      <c r="H2905" s="4">
        <v>23.7</v>
      </c>
      <c r="I2905" s="4" t="str">
        <f t="shared" si="192"/>
        <v>k</v>
      </c>
      <c r="J2905" s="4">
        <v>27.1</v>
      </c>
      <c r="K2905" s="4" t="s">
        <v>497</v>
      </c>
      <c r="L2905" s="4">
        <v>0</v>
      </c>
      <c r="M2905" s="4" t="s">
        <v>5819</v>
      </c>
      <c r="N2905" s="11" t="s">
        <v>5817</v>
      </c>
      <c r="R2905" t="s">
        <v>5820</v>
      </c>
      <c r="T2905" t="s">
        <v>1296</v>
      </c>
    </row>
    <row r="2906" spans="1:20">
      <c r="A2906" t="s">
        <v>5816</v>
      </c>
      <c r="B2906" t="s">
        <v>1291</v>
      </c>
      <c r="C2906" t="s">
        <v>74</v>
      </c>
      <c r="D2906" s="39" t="s">
        <v>1582</v>
      </c>
      <c r="E2906" s="11">
        <f t="shared" si="193"/>
        <v>5</v>
      </c>
      <c r="F2906" s="4">
        <f t="shared" si="194"/>
        <v>2019</v>
      </c>
      <c r="G2906" t="s">
        <v>21</v>
      </c>
      <c r="H2906" s="4">
        <v>26.7</v>
      </c>
      <c r="I2906" s="4" t="str">
        <f t="shared" si="192"/>
        <v>k</v>
      </c>
      <c r="J2906" s="4">
        <v>27</v>
      </c>
      <c r="K2906" s="4" t="s">
        <v>794</v>
      </c>
      <c r="L2906" s="4">
        <v>0</v>
      </c>
      <c r="M2906" s="4" t="s">
        <v>1593</v>
      </c>
      <c r="N2906" s="11" t="s">
        <v>5817</v>
      </c>
      <c r="R2906" t="s">
        <v>5821</v>
      </c>
      <c r="T2906" t="s">
        <v>1296</v>
      </c>
    </row>
    <row r="2907" spans="1:20">
      <c r="A2907" t="s">
        <v>5822</v>
      </c>
      <c r="B2907" t="s">
        <v>1291</v>
      </c>
      <c r="C2907" t="s">
        <v>20</v>
      </c>
      <c r="D2907" s="39" t="s">
        <v>1654</v>
      </c>
      <c r="E2907" s="11">
        <f t="shared" si="193"/>
        <v>6</v>
      </c>
      <c r="F2907" s="4">
        <f t="shared" si="194"/>
        <v>2002</v>
      </c>
      <c r="G2907" t="s">
        <v>25</v>
      </c>
      <c r="I2907" s="4" t="str">
        <f t="shared" si="192"/>
        <v/>
      </c>
      <c r="J2907" s="4">
        <v>37</v>
      </c>
      <c r="K2907" s="4" t="s">
        <v>840</v>
      </c>
      <c r="L2907" s="4">
        <v>0</v>
      </c>
      <c r="M2907" s="4" t="s">
        <v>2691</v>
      </c>
      <c r="R2907" t="s">
        <v>5823</v>
      </c>
      <c r="T2907" t="s">
        <v>1296</v>
      </c>
    </row>
    <row r="2908" spans="1:20">
      <c r="A2908" t="s">
        <v>5824</v>
      </c>
      <c r="B2908" t="s">
        <v>1291</v>
      </c>
      <c r="C2908" t="s">
        <v>20</v>
      </c>
      <c r="D2908" s="39" t="s">
        <v>1992</v>
      </c>
      <c r="E2908" s="11">
        <f t="shared" si="193"/>
        <v>5</v>
      </c>
      <c r="F2908" s="4">
        <f t="shared" si="194"/>
        <v>2021</v>
      </c>
      <c r="G2908" t="s">
        <v>25</v>
      </c>
      <c r="I2908" s="4" t="str">
        <f t="shared" si="192"/>
        <v/>
      </c>
      <c r="J2908" s="4">
        <v>35.4</v>
      </c>
      <c r="K2908" s="4" t="s">
        <v>840</v>
      </c>
      <c r="L2908" s="4">
        <v>0</v>
      </c>
      <c r="M2908" s="4" t="s">
        <v>5825</v>
      </c>
      <c r="Q2908" t="s">
        <v>5826</v>
      </c>
      <c r="R2908" t="s">
        <v>5827</v>
      </c>
    </row>
    <row r="2909" spans="1:20">
      <c r="A2909" t="s">
        <v>5828</v>
      </c>
      <c r="B2909" t="s">
        <v>1291</v>
      </c>
      <c r="C2909" t="s">
        <v>20</v>
      </c>
      <c r="D2909" s="39" t="s">
        <v>5758</v>
      </c>
      <c r="E2909" s="11">
        <f t="shared" si="193"/>
        <v>10</v>
      </c>
      <c r="F2909" s="4">
        <f t="shared" si="194"/>
        <v>2002</v>
      </c>
      <c r="G2909" t="s">
        <v>103</v>
      </c>
      <c r="H2909" s="4" t="s">
        <v>5759</v>
      </c>
      <c r="I2909" s="4" t="str">
        <f t="shared" si="192"/>
        <v>k</v>
      </c>
      <c r="J2909" s="4">
        <v>9.4</v>
      </c>
      <c r="K2909" s="4" t="s">
        <v>3778</v>
      </c>
      <c r="L2909" s="4">
        <v>0</v>
      </c>
      <c r="M2909" s="4" t="s">
        <v>497</v>
      </c>
      <c r="R2909" t="s">
        <v>5777</v>
      </c>
      <c r="T2909" t="s">
        <v>1296</v>
      </c>
    </row>
    <row r="2910" spans="1:20">
      <c r="A2910" t="s">
        <v>5828</v>
      </c>
      <c r="B2910" t="s">
        <v>1291</v>
      </c>
      <c r="C2910" t="s">
        <v>74</v>
      </c>
      <c r="D2910" s="39" t="s">
        <v>1380</v>
      </c>
      <c r="E2910" s="11">
        <f t="shared" si="193"/>
        <v>5</v>
      </c>
      <c r="F2910" s="4">
        <f t="shared" si="194"/>
        <v>2004</v>
      </c>
      <c r="G2910" t="s">
        <v>103</v>
      </c>
      <c r="H2910" s="4" t="s">
        <v>1539</v>
      </c>
      <c r="I2910" s="4" t="str">
        <f t="shared" si="192"/>
        <v>k</v>
      </c>
      <c r="J2910" s="4">
        <v>12</v>
      </c>
      <c r="K2910" s="4" t="s">
        <v>2927</v>
      </c>
      <c r="L2910" s="4">
        <v>0</v>
      </c>
      <c r="M2910" s="4" t="s">
        <v>5829</v>
      </c>
      <c r="R2910" t="s">
        <v>5830</v>
      </c>
      <c r="T2910" t="s">
        <v>1296</v>
      </c>
    </row>
    <row r="2911" spans="1:20">
      <c r="A2911" t="s">
        <v>5831</v>
      </c>
      <c r="B2911" t="s">
        <v>1291</v>
      </c>
      <c r="C2911" t="s">
        <v>20</v>
      </c>
      <c r="D2911" s="39" t="s">
        <v>5758</v>
      </c>
      <c r="E2911" s="11">
        <f t="shared" si="193"/>
        <v>10</v>
      </c>
      <c r="F2911" s="4">
        <f t="shared" si="194"/>
        <v>2002</v>
      </c>
      <c r="G2911" t="s">
        <v>103</v>
      </c>
      <c r="H2911" s="4" t="s">
        <v>5759</v>
      </c>
      <c r="I2911" s="4" t="str">
        <f t="shared" si="192"/>
        <v>k</v>
      </c>
      <c r="J2911" s="4">
        <v>9.4</v>
      </c>
      <c r="K2911" s="4" t="s">
        <v>5832</v>
      </c>
      <c r="L2911" s="4">
        <v>0</v>
      </c>
      <c r="M2911" s="4" t="s">
        <v>497</v>
      </c>
      <c r="N2911" s="11" t="s">
        <v>5833</v>
      </c>
      <c r="R2911" t="s">
        <v>5777</v>
      </c>
      <c r="T2911" t="s">
        <v>1296</v>
      </c>
    </row>
    <row r="2912" spans="1:20">
      <c r="A2912" t="s">
        <v>5831</v>
      </c>
      <c r="B2912" t="s">
        <v>1291</v>
      </c>
      <c r="C2912" t="s">
        <v>74</v>
      </c>
      <c r="D2912" s="39" t="s">
        <v>1349</v>
      </c>
      <c r="E2912" s="11">
        <f t="shared" si="193"/>
        <v>5</v>
      </c>
      <c r="F2912" s="4">
        <f t="shared" si="194"/>
        <v>2016</v>
      </c>
      <c r="G2912" t="s">
        <v>25</v>
      </c>
      <c r="H2912" s="4" t="s">
        <v>712</v>
      </c>
      <c r="I2912" s="4" t="str">
        <f t="shared" si="192"/>
        <v>k</v>
      </c>
      <c r="J2912" s="4">
        <v>24.7</v>
      </c>
      <c r="K2912" s="4" t="s">
        <v>729</v>
      </c>
      <c r="L2912" s="4">
        <v>0</v>
      </c>
      <c r="M2912" s="4" t="s">
        <v>1987</v>
      </c>
      <c r="N2912" s="11" t="s">
        <v>5833</v>
      </c>
      <c r="Q2912">
        <v>55</v>
      </c>
      <c r="R2912" t="s">
        <v>5834</v>
      </c>
      <c r="T2912" t="s">
        <v>1296</v>
      </c>
    </row>
    <row r="2913" spans="1:20">
      <c r="A2913" t="s">
        <v>5831</v>
      </c>
      <c r="B2913" t="s">
        <v>1291</v>
      </c>
      <c r="C2913" t="s">
        <v>74</v>
      </c>
      <c r="D2913" s="39" t="s">
        <v>1352</v>
      </c>
      <c r="E2913" s="11">
        <f t="shared" si="193"/>
        <v>5</v>
      </c>
      <c r="F2913" s="4">
        <f t="shared" si="194"/>
        <v>2017</v>
      </c>
      <c r="G2913" t="s">
        <v>25</v>
      </c>
      <c r="H2913" s="4" t="s">
        <v>609</v>
      </c>
      <c r="I2913" s="4" t="str">
        <f t="shared" si="192"/>
        <v>k</v>
      </c>
      <c r="J2913" s="4">
        <v>26</v>
      </c>
      <c r="K2913" s="4" t="s">
        <v>1140</v>
      </c>
      <c r="L2913" s="4">
        <v>0</v>
      </c>
      <c r="M2913" s="4" t="s">
        <v>1321</v>
      </c>
      <c r="N2913" s="11" t="s">
        <v>5833</v>
      </c>
      <c r="R2913" t="s">
        <v>5835</v>
      </c>
      <c r="T2913" t="s">
        <v>1296</v>
      </c>
    </row>
    <row r="2914" spans="1:20">
      <c r="A2914" s="9" t="s">
        <v>5831</v>
      </c>
      <c r="B2914" t="s">
        <v>1291</v>
      </c>
      <c r="C2914" t="s">
        <v>74</v>
      </c>
      <c r="D2914" s="39" t="s">
        <v>1491</v>
      </c>
      <c r="E2914" s="11">
        <f t="shared" si="193"/>
        <v>4</v>
      </c>
      <c r="F2914" s="4">
        <f t="shared" si="194"/>
        <v>2024</v>
      </c>
      <c r="G2914" t="s">
        <v>25</v>
      </c>
      <c r="H2914" s="4" t="s">
        <v>772</v>
      </c>
      <c r="I2914" s="4" t="str">
        <f t="shared" si="192"/>
        <v>k</v>
      </c>
      <c r="J2914" s="4">
        <v>36.1</v>
      </c>
      <c r="K2914" s="4" t="s">
        <v>572</v>
      </c>
      <c r="L2914" s="4">
        <v>0</v>
      </c>
      <c r="M2914" s="4" t="s">
        <v>5836</v>
      </c>
      <c r="N2914" s="11" t="s">
        <v>5833</v>
      </c>
      <c r="R2914" t="s">
        <v>2869</v>
      </c>
    </row>
    <row r="2915" spans="1:20">
      <c r="A2915" t="s">
        <v>5837</v>
      </c>
      <c r="B2915" t="s">
        <v>1291</v>
      </c>
      <c r="C2915" t="s">
        <v>20</v>
      </c>
      <c r="D2915" s="39" t="s">
        <v>5758</v>
      </c>
      <c r="E2915" s="11">
        <f t="shared" si="193"/>
        <v>10</v>
      </c>
      <c r="F2915" s="4">
        <f t="shared" si="194"/>
        <v>2002</v>
      </c>
      <c r="G2915" t="s">
        <v>103</v>
      </c>
      <c r="H2915" s="4" t="s">
        <v>5759</v>
      </c>
      <c r="I2915" s="4" t="str">
        <f t="shared" si="192"/>
        <v>k</v>
      </c>
      <c r="J2915" s="4">
        <v>9.3000000000000007</v>
      </c>
      <c r="K2915" s="4" t="s">
        <v>3778</v>
      </c>
      <c r="L2915" s="4">
        <v>0</v>
      </c>
      <c r="M2915" s="4" t="s">
        <v>794</v>
      </c>
      <c r="R2915" t="s">
        <v>5777</v>
      </c>
      <c r="T2915" t="s">
        <v>1296</v>
      </c>
    </row>
    <row r="2916" spans="1:20">
      <c r="A2916" t="s">
        <v>5838</v>
      </c>
      <c r="B2916" t="s">
        <v>1291</v>
      </c>
      <c r="C2916" t="s">
        <v>74</v>
      </c>
      <c r="D2916" s="39" t="s">
        <v>34</v>
      </c>
      <c r="E2916" s="11">
        <f t="shared" si="193"/>
        <v>5</v>
      </c>
      <c r="F2916" s="4">
        <f t="shared" si="194"/>
        <v>2003</v>
      </c>
      <c r="G2916" t="s">
        <v>25</v>
      </c>
      <c r="H2916" s="4" t="s">
        <v>1536</v>
      </c>
      <c r="I2916" s="4" t="str">
        <f t="shared" si="192"/>
        <v>k</v>
      </c>
      <c r="J2916" s="4">
        <v>11.5</v>
      </c>
      <c r="K2916" s="4">
        <v>12</v>
      </c>
      <c r="L2916" s="4">
        <v>0.6</v>
      </c>
      <c r="M2916" s="4" t="s">
        <v>5839</v>
      </c>
      <c r="N2916" s="11" t="s">
        <v>5840</v>
      </c>
      <c r="R2916" t="s">
        <v>5841</v>
      </c>
      <c r="T2916" t="s">
        <v>1296</v>
      </c>
    </row>
    <row r="2917" spans="1:20">
      <c r="A2917" t="s">
        <v>5838</v>
      </c>
      <c r="B2917" t="s">
        <v>1291</v>
      </c>
      <c r="C2917" t="s">
        <v>74</v>
      </c>
      <c r="D2917" s="39" t="s">
        <v>1435</v>
      </c>
      <c r="E2917" s="11">
        <f t="shared" si="193"/>
        <v>5</v>
      </c>
      <c r="F2917" s="4">
        <f t="shared" si="194"/>
        <v>2015</v>
      </c>
      <c r="G2917" t="s">
        <v>25</v>
      </c>
      <c r="H2917" s="4" t="s">
        <v>717</v>
      </c>
      <c r="I2917" s="4" t="str">
        <f t="shared" si="192"/>
        <v>k</v>
      </c>
      <c r="J2917" s="4">
        <v>26.6</v>
      </c>
      <c r="K2917" s="4">
        <v>29</v>
      </c>
      <c r="L2917" s="4">
        <v>1.2</v>
      </c>
      <c r="M2917" s="4" t="s">
        <v>2281</v>
      </c>
      <c r="N2917" s="11" t="s">
        <v>5840</v>
      </c>
      <c r="R2917" t="s">
        <v>5842</v>
      </c>
      <c r="T2917" t="s">
        <v>1296</v>
      </c>
    </row>
    <row r="2918" spans="1:20">
      <c r="A2918" t="s">
        <v>5838</v>
      </c>
      <c r="B2918" t="s">
        <v>1291</v>
      </c>
      <c r="C2918" t="s">
        <v>74</v>
      </c>
      <c r="D2918" s="39" t="s">
        <v>1349</v>
      </c>
      <c r="E2918" s="11">
        <f t="shared" si="193"/>
        <v>5</v>
      </c>
      <c r="F2918" s="4">
        <f t="shared" si="194"/>
        <v>2016</v>
      </c>
      <c r="G2918" t="s">
        <v>25</v>
      </c>
      <c r="H2918" s="4" t="s">
        <v>712</v>
      </c>
      <c r="I2918" s="4" t="str">
        <f t="shared" si="192"/>
        <v>k</v>
      </c>
      <c r="J2918" s="4">
        <v>28.5</v>
      </c>
      <c r="K2918" s="4">
        <v>32</v>
      </c>
      <c r="L2918" s="4">
        <v>0</v>
      </c>
      <c r="M2918" s="4" t="s">
        <v>2145</v>
      </c>
      <c r="N2918" s="11" t="s">
        <v>5840</v>
      </c>
      <c r="Q2918">
        <v>51</v>
      </c>
      <c r="R2918" t="s">
        <v>5843</v>
      </c>
      <c r="T2918" t="s">
        <v>1296</v>
      </c>
    </row>
    <row r="2919" spans="1:20">
      <c r="A2919" t="s">
        <v>5838</v>
      </c>
      <c r="B2919" t="s">
        <v>1291</v>
      </c>
      <c r="C2919" t="s">
        <v>74</v>
      </c>
      <c r="D2919" s="39" t="s">
        <v>877</v>
      </c>
      <c r="E2919" s="11">
        <f t="shared" si="193"/>
        <v>6</v>
      </c>
      <c r="F2919" s="4">
        <f t="shared" si="194"/>
        <v>2016</v>
      </c>
      <c r="G2919" t="s">
        <v>25</v>
      </c>
      <c r="H2919" s="4" t="s">
        <v>141</v>
      </c>
      <c r="I2919" s="4" t="str">
        <f t="shared" si="192"/>
        <v>k</v>
      </c>
      <c r="J2919" s="4">
        <v>28.4</v>
      </c>
      <c r="K2919" s="4">
        <v>30.8</v>
      </c>
      <c r="L2919" s="4">
        <v>1.2</v>
      </c>
      <c r="M2919" s="4" t="s">
        <v>2773</v>
      </c>
      <c r="N2919" s="11" t="s">
        <v>5840</v>
      </c>
      <c r="Q2919" t="s">
        <v>5844</v>
      </c>
      <c r="R2919" t="s">
        <v>5845</v>
      </c>
      <c r="T2919" t="s">
        <v>1296</v>
      </c>
    </row>
    <row r="2920" spans="1:20">
      <c r="A2920" t="s">
        <v>5838</v>
      </c>
      <c r="B2920" t="s">
        <v>1291</v>
      </c>
      <c r="C2920" t="s">
        <v>74</v>
      </c>
      <c r="D2920" s="39" t="s">
        <v>1352</v>
      </c>
      <c r="E2920" s="11">
        <f t="shared" si="193"/>
        <v>5</v>
      </c>
      <c r="F2920" s="4">
        <f t="shared" si="194"/>
        <v>2017</v>
      </c>
      <c r="G2920" t="s">
        <v>25</v>
      </c>
      <c r="H2920" s="4" t="s">
        <v>2331</v>
      </c>
      <c r="I2920" s="4" t="str">
        <f t="shared" si="192"/>
        <v>k</v>
      </c>
      <c r="J2920" s="4">
        <v>29.5</v>
      </c>
      <c r="K2920" s="4">
        <v>33.700000000000003</v>
      </c>
      <c r="L2920" s="4">
        <v>0</v>
      </c>
      <c r="M2920" s="4" t="s">
        <v>1386</v>
      </c>
      <c r="N2920" s="11" t="s">
        <v>5840</v>
      </c>
      <c r="R2920" t="s">
        <v>5846</v>
      </c>
      <c r="T2920" t="s">
        <v>1296</v>
      </c>
    </row>
    <row r="2921" spans="1:20">
      <c r="A2921" t="s">
        <v>5838</v>
      </c>
      <c r="B2921" t="s">
        <v>1291</v>
      </c>
      <c r="C2921" t="s">
        <v>74</v>
      </c>
      <c r="D2921" s="39" t="s">
        <v>2440</v>
      </c>
      <c r="E2921" s="11">
        <f t="shared" si="193"/>
        <v>9</v>
      </c>
      <c r="F2921" s="4">
        <f t="shared" si="194"/>
        <v>2018</v>
      </c>
      <c r="G2921" t="s">
        <v>25</v>
      </c>
      <c r="H2921" s="4">
        <v>15.9</v>
      </c>
      <c r="I2921" s="4" t="str">
        <f t="shared" si="192"/>
        <v>k</v>
      </c>
      <c r="J2921" s="4">
        <v>30</v>
      </c>
      <c r="K2921" s="4">
        <v>35.299999999999997</v>
      </c>
      <c r="L2921" s="4">
        <v>0</v>
      </c>
      <c r="M2921" s="4" t="s">
        <v>2228</v>
      </c>
      <c r="N2921" s="11" t="s">
        <v>5840</v>
      </c>
      <c r="R2921" t="s">
        <v>5847</v>
      </c>
      <c r="T2921" t="s">
        <v>1296</v>
      </c>
    </row>
    <row r="2922" spans="1:20">
      <c r="A2922" t="s">
        <v>5838</v>
      </c>
      <c r="B2922" t="s">
        <v>1291</v>
      </c>
      <c r="C2922" t="s">
        <v>74</v>
      </c>
      <c r="D2922" s="39" t="s">
        <v>1412</v>
      </c>
      <c r="E2922" s="11">
        <f t="shared" si="193"/>
        <v>5</v>
      </c>
      <c r="F2922" s="4">
        <f t="shared" si="194"/>
        <v>2019</v>
      </c>
      <c r="G2922" t="s">
        <v>25</v>
      </c>
      <c r="H2922" s="4">
        <v>16.7</v>
      </c>
      <c r="I2922" s="4" t="str">
        <f t="shared" si="192"/>
        <v>k</v>
      </c>
      <c r="J2922" s="4">
        <v>32.200000000000003</v>
      </c>
      <c r="K2922" s="4">
        <v>35.5</v>
      </c>
      <c r="L2922" s="4">
        <v>0</v>
      </c>
      <c r="M2922" s="4" t="s">
        <v>4189</v>
      </c>
      <c r="N2922" s="11" t="s">
        <v>5840</v>
      </c>
      <c r="R2922" t="s">
        <v>5848</v>
      </c>
      <c r="T2922" t="s">
        <v>1296</v>
      </c>
    </row>
    <row r="2923" spans="1:20">
      <c r="A2923" t="s">
        <v>5838</v>
      </c>
      <c r="B2923" t="s">
        <v>1291</v>
      </c>
      <c r="C2923" t="s">
        <v>74</v>
      </c>
      <c r="D2923" s="39" t="s">
        <v>1992</v>
      </c>
      <c r="E2923" s="11">
        <f t="shared" si="193"/>
        <v>5</v>
      </c>
      <c r="F2923" s="4">
        <f t="shared" si="194"/>
        <v>2021</v>
      </c>
      <c r="G2923" t="s">
        <v>25</v>
      </c>
      <c r="H2923" s="4">
        <v>18.7</v>
      </c>
      <c r="I2923" s="4" t="str">
        <f t="shared" si="192"/>
        <v>k</v>
      </c>
      <c r="J2923" s="4">
        <v>33.9</v>
      </c>
      <c r="K2923" s="4" t="s">
        <v>674</v>
      </c>
      <c r="L2923" s="4">
        <v>0</v>
      </c>
      <c r="M2923" s="4" t="s">
        <v>3513</v>
      </c>
      <c r="N2923" s="11" t="s">
        <v>5840</v>
      </c>
      <c r="Q2923" t="s">
        <v>5849</v>
      </c>
      <c r="R2923" t="s">
        <v>5850</v>
      </c>
    </row>
    <row r="2924" spans="1:20">
      <c r="A2924" t="s">
        <v>5838</v>
      </c>
      <c r="B2924" t="s">
        <v>1291</v>
      </c>
      <c r="C2924" t="s">
        <v>74</v>
      </c>
      <c r="D2924" s="39" t="s">
        <v>2803</v>
      </c>
      <c r="E2924" s="11">
        <f t="shared" si="193"/>
        <v>4</v>
      </c>
      <c r="F2924" s="4">
        <f t="shared" si="194"/>
        <v>2024</v>
      </c>
      <c r="G2924" t="s">
        <v>25</v>
      </c>
      <c r="H2924" s="4">
        <v>21.6</v>
      </c>
      <c r="I2924" s="4" t="str">
        <f t="shared" si="192"/>
        <v>k</v>
      </c>
      <c r="J2924" s="4">
        <v>37.5</v>
      </c>
      <c r="K2924" s="4">
        <v>41.5</v>
      </c>
      <c r="L2924" s="4">
        <v>1.3</v>
      </c>
      <c r="M2924" s="4" t="s">
        <v>5851</v>
      </c>
      <c r="N2924" s="11" t="s">
        <v>5840</v>
      </c>
      <c r="R2924" t="s">
        <v>5852</v>
      </c>
    </row>
    <row r="2925" spans="1:20">
      <c r="A2925" t="s">
        <v>5838</v>
      </c>
      <c r="B2925" s="4" t="s">
        <v>1291</v>
      </c>
      <c r="C2925" s="4" t="s">
        <v>74</v>
      </c>
      <c r="D2925" s="39" t="s">
        <v>1793</v>
      </c>
      <c r="E2925" s="11">
        <f t="shared" si="193"/>
        <v>4</v>
      </c>
      <c r="F2925" s="4">
        <f t="shared" si="194"/>
        <v>2026</v>
      </c>
      <c r="G2925" s="4" t="s">
        <v>25</v>
      </c>
      <c r="H2925" s="4">
        <v>25.6</v>
      </c>
      <c r="I2925" s="4" t="str">
        <f t="shared" si="192"/>
        <v>k</v>
      </c>
      <c r="J2925" s="4">
        <v>39.200000000000003</v>
      </c>
      <c r="K2925" s="4">
        <v>43.2</v>
      </c>
      <c r="L2925" s="4">
        <v>0</v>
      </c>
      <c r="M2925" s="4">
        <v>2356</v>
      </c>
      <c r="N2925" s="11" t="s">
        <v>5840</v>
      </c>
      <c r="R2925" s="4" t="s">
        <v>5853</v>
      </c>
    </row>
    <row r="2926" spans="1:20">
      <c r="A2926" t="s">
        <v>5854</v>
      </c>
      <c r="B2926" t="s">
        <v>1291</v>
      </c>
      <c r="C2926" t="s">
        <v>20</v>
      </c>
      <c r="D2926" s="39" t="s">
        <v>1335</v>
      </c>
      <c r="E2926" s="11">
        <f t="shared" si="193"/>
        <v>5</v>
      </c>
      <c r="F2926" s="4">
        <f t="shared" si="194"/>
        <v>2004</v>
      </c>
      <c r="G2926" t="s">
        <v>25</v>
      </c>
      <c r="H2926" s="4">
        <v>11.7</v>
      </c>
      <c r="I2926" s="4" t="s">
        <v>35</v>
      </c>
      <c r="J2926" s="4">
        <v>29.2</v>
      </c>
      <c r="K2926" s="4" t="s">
        <v>828</v>
      </c>
      <c r="L2926" s="4">
        <v>0</v>
      </c>
      <c r="M2926" s="4" t="s">
        <v>2190</v>
      </c>
      <c r="N2926" s="11" t="s">
        <v>5855</v>
      </c>
      <c r="R2926" t="s">
        <v>5856</v>
      </c>
      <c r="T2926" t="s">
        <v>1296</v>
      </c>
    </row>
    <row r="2927" spans="1:20">
      <c r="A2927" t="s">
        <v>5854</v>
      </c>
      <c r="B2927" t="s">
        <v>1291</v>
      </c>
      <c r="C2927" t="s">
        <v>74</v>
      </c>
      <c r="D2927" s="39" t="s">
        <v>1310</v>
      </c>
      <c r="E2927" s="11">
        <f t="shared" si="193"/>
        <v>5</v>
      </c>
      <c r="F2927" s="4">
        <f t="shared" si="194"/>
        <v>2005</v>
      </c>
      <c r="G2927" t="s">
        <v>25</v>
      </c>
      <c r="H2927" s="4">
        <v>12.7</v>
      </c>
      <c r="I2927" s="4" t="s">
        <v>35</v>
      </c>
      <c r="J2927" s="4">
        <v>30</v>
      </c>
      <c r="K2927" s="4" t="s">
        <v>801</v>
      </c>
      <c r="L2927" s="4">
        <v>0</v>
      </c>
      <c r="M2927" s="4" t="s">
        <v>2025</v>
      </c>
      <c r="N2927" s="11" t="s">
        <v>5855</v>
      </c>
      <c r="R2927" t="s">
        <v>5857</v>
      </c>
      <c r="T2927" t="s">
        <v>1296</v>
      </c>
    </row>
    <row r="2928" spans="1:20">
      <c r="A2928" t="s">
        <v>5854</v>
      </c>
      <c r="B2928" t="s">
        <v>1291</v>
      </c>
      <c r="C2928" t="s">
        <v>74</v>
      </c>
      <c r="D2928" s="39" t="s">
        <v>1385</v>
      </c>
      <c r="E2928" s="11">
        <f t="shared" si="193"/>
        <v>5</v>
      </c>
      <c r="F2928" s="4">
        <f t="shared" si="194"/>
        <v>2008</v>
      </c>
      <c r="G2928" t="s">
        <v>25</v>
      </c>
      <c r="H2928" s="4">
        <v>15.7</v>
      </c>
      <c r="I2928" s="4" t="s">
        <v>35</v>
      </c>
      <c r="J2928" s="4">
        <v>31.4</v>
      </c>
      <c r="K2928" s="4" t="s">
        <v>825</v>
      </c>
      <c r="L2928" s="4">
        <v>0</v>
      </c>
      <c r="M2928" s="4" t="s">
        <v>5858</v>
      </c>
      <c r="N2928" s="11" t="s">
        <v>5855</v>
      </c>
      <c r="R2928" t="s">
        <v>5859</v>
      </c>
      <c r="T2928" t="s">
        <v>1296</v>
      </c>
    </row>
    <row r="2929" spans="1:20">
      <c r="A2929" t="s">
        <v>5854</v>
      </c>
      <c r="B2929" t="s">
        <v>1291</v>
      </c>
      <c r="C2929" t="s">
        <v>74</v>
      </c>
      <c r="D2929" s="39" t="s">
        <v>1663</v>
      </c>
      <c r="E2929" s="11">
        <f t="shared" si="193"/>
        <v>5</v>
      </c>
      <c r="F2929" s="4">
        <f t="shared" si="194"/>
        <v>2009</v>
      </c>
      <c r="G2929" t="s">
        <v>25</v>
      </c>
      <c r="H2929" s="4">
        <v>16.7</v>
      </c>
      <c r="I2929" s="4" t="s">
        <v>35</v>
      </c>
      <c r="J2929" s="4">
        <v>31.2</v>
      </c>
      <c r="K2929" s="4" t="s">
        <v>701</v>
      </c>
      <c r="L2929" s="4">
        <v>0</v>
      </c>
      <c r="M2929" s="4" t="s">
        <v>3513</v>
      </c>
      <c r="N2929" s="11" t="s">
        <v>5855</v>
      </c>
      <c r="R2929" t="s">
        <v>5860</v>
      </c>
      <c r="T2929" t="s">
        <v>1296</v>
      </c>
    </row>
    <row r="2930" spans="1:20">
      <c r="A2930" t="s">
        <v>5854</v>
      </c>
      <c r="B2930" t="s">
        <v>1291</v>
      </c>
      <c r="C2930" t="s">
        <v>74</v>
      </c>
      <c r="D2930" s="39" t="s">
        <v>1396</v>
      </c>
      <c r="E2930" s="11">
        <f t="shared" si="193"/>
        <v>5</v>
      </c>
      <c r="F2930" s="4">
        <f t="shared" si="194"/>
        <v>2011</v>
      </c>
      <c r="G2930" t="s">
        <v>25</v>
      </c>
      <c r="H2930" s="4">
        <v>18.7</v>
      </c>
      <c r="I2930" s="4" t="s">
        <v>35</v>
      </c>
      <c r="J2930" s="4">
        <v>32.5</v>
      </c>
      <c r="K2930" s="4" t="s">
        <v>2609</v>
      </c>
      <c r="L2930" s="4">
        <v>0</v>
      </c>
      <c r="M2930" s="4" t="s">
        <v>5861</v>
      </c>
      <c r="N2930" s="11" t="s">
        <v>5855</v>
      </c>
      <c r="R2930" t="s">
        <v>5862</v>
      </c>
      <c r="T2930" t="s">
        <v>1296</v>
      </c>
    </row>
    <row r="2931" spans="1:20">
      <c r="A2931" t="s">
        <v>5863</v>
      </c>
      <c r="B2931" t="s">
        <v>1291</v>
      </c>
      <c r="C2931" t="s">
        <v>20</v>
      </c>
      <c r="D2931" s="39" t="s">
        <v>1335</v>
      </c>
      <c r="E2931" s="11">
        <f t="shared" si="193"/>
        <v>5</v>
      </c>
      <c r="F2931" s="4">
        <f t="shared" si="194"/>
        <v>2004</v>
      </c>
      <c r="G2931" t="s">
        <v>21</v>
      </c>
      <c r="H2931" s="4">
        <v>13.7</v>
      </c>
      <c r="I2931" s="4" t="s">
        <v>35</v>
      </c>
      <c r="J2931" s="4">
        <v>27.2</v>
      </c>
      <c r="K2931" s="4" t="s">
        <v>479</v>
      </c>
      <c r="L2931" s="4">
        <v>0</v>
      </c>
      <c r="M2931" s="4" t="s">
        <v>4036</v>
      </c>
      <c r="R2931" t="s">
        <v>5864</v>
      </c>
      <c r="T2931" t="s">
        <v>1296</v>
      </c>
    </row>
    <row r="2932" spans="1:20">
      <c r="A2932" t="s">
        <v>5865</v>
      </c>
      <c r="B2932" t="s">
        <v>1291</v>
      </c>
      <c r="C2932" t="s">
        <v>20</v>
      </c>
      <c r="D2932" s="39" t="s">
        <v>1305</v>
      </c>
      <c r="E2932" s="11">
        <f t="shared" si="193"/>
        <v>5</v>
      </c>
      <c r="F2932" s="4">
        <f t="shared" si="194"/>
        <v>2003</v>
      </c>
      <c r="G2932" t="s">
        <v>25</v>
      </c>
      <c r="I2932" s="4" t="str">
        <f>IF(ISBLANK(H2932), "", "k")</f>
        <v/>
      </c>
      <c r="J2932" s="4">
        <v>28.7</v>
      </c>
      <c r="K2932" s="4" t="s">
        <v>642</v>
      </c>
      <c r="L2932" s="4">
        <v>0</v>
      </c>
      <c r="M2932" s="4" t="s">
        <v>4000</v>
      </c>
      <c r="R2932" t="s">
        <v>5866</v>
      </c>
      <c r="T2932" t="s">
        <v>1296</v>
      </c>
    </row>
    <row r="2933" spans="1:20">
      <c r="A2933" t="s">
        <v>70</v>
      </c>
      <c r="B2933" t="s">
        <v>1291</v>
      </c>
      <c r="C2933" t="s">
        <v>20</v>
      </c>
      <c r="D2933" s="39" t="s">
        <v>1606</v>
      </c>
      <c r="E2933" s="11">
        <f t="shared" si="193"/>
        <v>3</v>
      </c>
      <c r="F2933" s="4">
        <f t="shared" si="194"/>
        <v>1982</v>
      </c>
      <c r="G2933" t="s">
        <v>21</v>
      </c>
      <c r="H2933" s="4">
        <v>14.5</v>
      </c>
      <c r="I2933" s="4" t="s">
        <v>35</v>
      </c>
      <c r="J2933" s="4">
        <v>27.94</v>
      </c>
      <c r="K2933" s="4" t="s">
        <v>3597</v>
      </c>
      <c r="L2933" s="4">
        <v>0</v>
      </c>
      <c r="M2933" s="4" t="s">
        <v>2181</v>
      </c>
      <c r="R2933" t="s">
        <v>3684</v>
      </c>
      <c r="T2933" t="s">
        <v>1296</v>
      </c>
    </row>
    <row r="2934" spans="1:20">
      <c r="A2934" t="s">
        <v>70</v>
      </c>
      <c r="B2934" t="s">
        <v>1291</v>
      </c>
      <c r="C2934" t="s">
        <v>74</v>
      </c>
      <c r="D2934" s="39" t="s">
        <v>3045</v>
      </c>
      <c r="E2934" s="11">
        <f t="shared" si="193"/>
        <v>3</v>
      </c>
      <c r="F2934" s="4">
        <f t="shared" si="194"/>
        <v>1983</v>
      </c>
      <c r="G2934" t="s">
        <v>21</v>
      </c>
      <c r="H2934" s="4">
        <v>15.5</v>
      </c>
      <c r="I2934" s="4" t="s">
        <v>35</v>
      </c>
      <c r="J2934" s="4">
        <v>28.58</v>
      </c>
      <c r="K2934" s="4" t="s">
        <v>2925</v>
      </c>
      <c r="L2934" s="4">
        <v>0</v>
      </c>
      <c r="M2934" s="4" t="s">
        <v>1825</v>
      </c>
      <c r="T2934" t="s">
        <v>1296</v>
      </c>
    </row>
    <row r="2935" spans="1:20">
      <c r="A2935" t="s">
        <v>945</v>
      </c>
      <c r="B2935" t="s">
        <v>1291</v>
      </c>
      <c r="C2935" t="s">
        <v>20</v>
      </c>
      <c r="D2935" s="39" t="s">
        <v>2106</v>
      </c>
      <c r="E2935" s="11">
        <f t="shared" si="193"/>
        <v>3</v>
      </c>
      <c r="F2935" s="4">
        <f t="shared" si="194"/>
        <v>1990</v>
      </c>
      <c r="G2935" t="s">
        <v>25</v>
      </c>
      <c r="H2935" s="4">
        <v>10.5</v>
      </c>
      <c r="I2935" s="4" t="s">
        <v>35</v>
      </c>
      <c r="J2935" s="4">
        <v>27.62</v>
      </c>
      <c r="K2935" s="4" t="s">
        <v>2105</v>
      </c>
      <c r="L2935" s="4">
        <v>0</v>
      </c>
      <c r="M2935" s="4" t="s">
        <v>4159</v>
      </c>
      <c r="R2935" t="s">
        <v>2317</v>
      </c>
      <c r="T2935" t="s">
        <v>1296</v>
      </c>
    </row>
    <row r="2936" spans="1:20">
      <c r="A2936" t="s">
        <v>945</v>
      </c>
      <c r="B2936" t="s">
        <v>1291</v>
      </c>
      <c r="C2936" t="s">
        <v>74</v>
      </c>
      <c r="D2936" s="39" t="s">
        <v>2309</v>
      </c>
      <c r="E2936" s="11">
        <f t="shared" si="193"/>
        <v>3</v>
      </c>
      <c r="F2936" s="4">
        <f t="shared" si="194"/>
        <v>1992</v>
      </c>
      <c r="G2936" t="s">
        <v>25</v>
      </c>
      <c r="I2936" s="4" t="s">
        <v>35</v>
      </c>
      <c r="J2936" s="4">
        <v>27.94</v>
      </c>
      <c r="K2936" s="4" t="s">
        <v>1495</v>
      </c>
      <c r="L2936" s="4">
        <v>0</v>
      </c>
      <c r="M2936" s="4" t="s">
        <v>5867</v>
      </c>
      <c r="T2936" t="s">
        <v>1296</v>
      </c>
    </row>
    <row r="2937" spans="1:20">
      <c r="A2937" t="s">
        <v>945</v>
      </c>
      <c r="B2937" t="s">
        <v>1291</v>
      </c>
      <c r="C2937" t="s">
        <v>74</v>
      </c>
      <c r="D2937" s="39" t="s">
        <v>1632</v>
      </c>
      <c r="E2937" s="11">
        <f t="shared" si="193"/>
        <v>3</v>
      </c>
      <c r="F2937" s="4">
        <f t="shared" si="194"/>
        <v>1993</v>
      </c>
      <c r="G2937" t="s">
        <v>25</v>
      </c>
      <c r="I2937" s="4" t="s">
        <v>35</v>
      </c>
      <c r="J2937" s="4">
        <v>31.5</v>
      </c>
      <c r="K2937" s="4">
        <v>37.6</v>
      </c>
      <c r="L2937" s="4">
        <v>0</v>
      </c>
      <c r="M2937" s="4" t="s">
        <v>3899</v>
      </c>
      <c r="R2937" t="s">
        <v>5868</v>
      </c>
      <c r="T2937" t="s">
        <v>1296</v>
      </c>
    </row>
    <row r="2938" spans="1:20">
      <c r="A2938" t="s">
        <v>945</v>
      </c>
      <c r="B2938" t="s">
        <v>1291</v>
      </c>
      <c r="C2938" t="s">
        <v>74</v>
      </c>
      <c r="D2938" s="39" t="s">
        <v>1708</v>
      </c>
      <c r="E2938" s="11">
        <f t="shared" si="193"/>
        <v>3</v>
      </c>
      <c r="F2938" s="4">
        <f t="shared" si="194"/>
        <v>1994</v>
      </c>
      <c r="G2938" t="s">
        <v>25</v>
      </c>
      <c r="I2938" s="4" t="s">
        <v>35</v>
      </c>
      <c r="J2938" s="4">
        <v>33</v>
      </c>
      <c r="K2938" s="4" t="s">
        <v>2609</v>
      </c>
      <c r="L2938" s="4">
        <v>0</v>
      </c>
      <c r="M2938" s="4" t="s">
        <v>1925</v>
      </c>
      <c r="T2938" t="s">
        <v>1296</v>
      </c>
    </row>
    <row r="2939" spans="1:20">
      <c r="A2939" t="s">
        <v>945</v>
      </c>
      <c r="B2939" t="s">
        <v>1291</v>
      </c>
      <c r="C2939" t="s">
        <v>74</v>
      </c>
      <c r="D2939" s="39" t="s">
        <v>1316</v>
      </c>
      <c r="E2939" s="11">
        <f t="shared" si="193"/>
        <v>3</v>
      </c>
      <c r="F2939" s="4">
        <f t="shared" si="194"/>
        <v>1995</v>
      </c>
      <c r="G2939" t="s">
        <v>25</v>
      </c>
      <c r="I2939" s="4" t="s">
        <v>35</v>
      </c>
      <c r="J2939" s="4">
        <v>37</v>
      </c>
      <c r="K2939" s="4" t="s">
        <v>888</v>
      </c>
      <c r="L2939" s="4">
        <v>0</v>
      </c>
      <c r="M2939" s="4" t="s">
        <v>5869</v>
      </c>
      <c r="T2939" t="s">
        <v>1296</v>
      </c>
    </row>
    <row r="2940" spans="1:20">
      <c r="A2940" t="s">
        <v>5870</v>
      </c>
      <c r="B2940" t="s">
        <v>1291</v>
      </c>
      <c r="C2940" t="s">
        <v>20</v>
      </c>
      <c r="D2940" s="39" t="s">
        <v>1620</v>
      </c>
      <c r="E2940" s="11">
        <f t="shared" si="193"/>
        <v>3</v>
      </c>
      <c r="F2940" s="4">
        <f t="shared" si="194"/>
        <v>1994</v>
      </c>
      <c r="G2940" t="s">
        <v>21</v>
      </c>
      <c r="H2940" s="4">
        <v>16.5</v>
      </c>
      <c r="I2940" s="4" t="s">
        <v>35</v>
      </c>
      <c r="J2940" s="4">
        <v>29</v>
      </c>
      <c r="K2940" s="4" t="s">
        <v>40</v>
      </c>
      <c r="L2940" s="4">
        <v>0</v>
      </c>
      <c r="M2940" s="4" t="s">
        <v>5871</v>
      </c>
      <c r="N2940" s="11" t="s">
        <v>5872</v>
      </c>
      <c r="R2940" t="s">
        <v>2336</v>
      </c>
      <c r="T2940" t="s">
        <v>1296</v>
      </c>
    </row>
    <row r="2941" spans="1:20">
      <c r="A2941" t="s">
        <v>5870</v>
      </c>
      <c r="B2941" t="s">
        <v>1291</v>
      </c>
      <c r="C2941" t="s">
        <v>74</v>
      </c>
      <c r="D2941" s="39" t="s">
        <v>1316</v>
      </c>
      <c r="E2941" s="11">
        <f t="shared" si="193"/>
        <v>3</v>
      </c>
      <c r="F2941" s="4">
        <f t="shared" si="194"/>
        <v>1995</v>
      </c>
      <c r="G2941" t="s">
        <v>21</v>
      </c>
      <c r="H2941" s="4">
        <v>17.5</v>
      </c>
      <c r="I2941" s="4" t="s">
        <v>35</v>
      </c>
      <c r="J2941" s="4">
        <v>28.8</v>
      </c>
      <c r="K2941" s="4" t="s">
        <v>36</v>
      </c>
      <c r="L2941" s="4">
        <v>0</v>
      </c>
      <c r="M2941" s="4" t="s">
        <v>4975</v>
      </c>
      <c r="N2941" s="11" t="s">
        <v>5872</v>
      </c>
      <c r="R2941" t="s">
        <v>5873</v>
      </c>
      <c r="T2941" t="s">
        <v>1296</v>
      </c>
    </row>
    <row r="2942" spans="1:20">
      <c r="A2942" t="s">
        <v>5870</v>
      </c>
      <c r="B2942" t="s">
        <v>1291</v>
      </c>
      <c r="C2942" t="s">
        <v>74</v>
      </c>
      <c r="D2942" s="39" t="s">
        <v>1322</v>
      </c>
      <c r="E2942" s="11">
        <f t="shared" si="193"/>
        <v>3</v>
      </c>
      <c r="F2942" s="4">
        <f t="shared" si="194"/>
        <v>1998</v>
      </c>
      <c r="G2942" t="s">
        <v>21</v>
      </c>
      <c r="H2942" s="4">
        <v>20.5</v>
      </c>
      <c r="I2942" s="4" t="s">
        <v>35</v>
      </c>
      <c r="J2942" s="4">
        <v>29.6</v>
      </c>
      <c r="K2942" s="4" t="s">
        <v>436</v>
      </c>
      <c r="L2942" s="4">
        <v>0</v>
      </c>
      <c r="M2942" s="4" t="s">
        <v>2025</v>
      </c>
      <c r="N2942" s="11" t="s">
        <v>5872</v>
      </c>
      <c r="R2942" t="s">
        <v>89</v>
      </c>
      <c r="T2942" t="s">
        <v>1296</v>
      </c>
    </row>
    <row r="2943" spans="1:20">
      <c r="A2943" t="s">
        <v>5874</v>
      </c>
      <c r="B2943" t="s">
        <v>1291</v>
      </c>
      <c r="C2943" t="s">
        <v>20</v>
      </c>
      <c r="D2943" s="39" t="s">
        <v>5875</v>
      </c>
      <c r="E2943" s="11">
        <f t="shared" si="193"/>
        <v>6</v>
      </c>
      <c r="F2943" s="4">
        <f t="shared" si="194"/>
        <v>2001</v>
      </c>
      <c r="G2943" t="s">
        <v>25</v>
      </c>
      <c r="H2943" s="4" t="s">
        <v>2658</v>
      </c>
      <c r="I2943" s="4" t="str">
        <f t="shared" ref="I2943:I2951" si="195">IF(ISBLANK(H2943), "", "k")</f>
        <v>k</v>
      </c>
      <c r="J2943" s="4">
        <v>17.8</v>
      </c>
      <c r="K2943" s="4">
        <v>21</v>
      </c>
      <c r="L2943" s="4">
        <v>0.6</v>
      </c>
      <c r="R2943" t="s">
        <v>5876</v>
      </c>
      <c r="T2943" t="s">
        <v>1296</v>
      </c>
    </row>
    <row r="2944" spans="1:20">
      <c r="A2944" t="s">
        <v>5877</v>
      </c>
      <c r="B2944" t="s">
        <v>1291</v>
      </c>
      <c r="C2944" t="s">
        <v>20</v>
      </c>
      <c r="D2944" s="39" t="s">
        <v>1346</v>
      </c>
      <c r="E2944" s="11">
        <f t="shared" si="193"/>
        <v>5</v>
      </c>
      <c r="F2944" s="4">
        <f t="shared" si="194"/>
        <v>2015</v>
      </c>
      <c r="G2944" t="s">
        <v>21</v>
      </c>
      <c r="I2944" s="4" t="str">
        <f t="shared" si="195"/>
        <v/>
      </c>
      <c r="J2944" s="4">
        <v>27.4</v>
      </c>
      <c r="K2944" s="4">
        <v>12.5</v>
      </c>
      <c r="L2944" s="4">
        <v>6.8</v>
      </c>
      <c r="M2944" s="4" t="s">
        <v>1623</v>
      </c>
      <c r="N2944" s="11" t="s">
        <v>5878</v>
      </c>
      <c r="R2944" t="s">
        <v>5879</v>
      </c>
      <c r="T2944" t="s">
        <v>1296</v>
      </c>
    </row>
    <row r="2945" spans="1:20">
      <c r="A2945" t="s">
        <v>5877</v>
      </c>
      <c r="B2945" t="s">
        <v>1291</v>
      </c>
      <c r="C2945" t="s">
        <v>74</v>
      </c>
      <c r="D2945" s="39" t="s">
        <v>1590</v>
      </c>
      <c r="E2945" s="11">
        <f t="shared" si="193"/>
        <v>5</v>
      </c>
      <c r="F2945" s="4">
        <f t="shared" si="194"/>
        <v>2016</v>
      </c>
      <c r="G2945" t="s">
        <v>21</v>
      </c>
      <c r="I2945" s="4" t="str">
        <f t="shared" si="195"/>
        <v/>
      </c>
      <c r="J2945" s="4">
        <v>27.5</v>
      </c>
      <c r="K2945" s="4">
        <v>12.5</v>
      </c>
      <c r="L2945" s="4">
        <v>6.9</v>
      </c>
      <c r="M2945" s="4" t="s">
        <v>1909</v>
      </c>
      <c r="N2945" s="11" t="s">
        <v>5878</v>
      </c>
      <c r="Q2945">
        <v>49</v>
      </c>
      <c r="R2945" t="s">
        <v>5880</v>
      </c>
      <c r="T2945" t="s">
        <v>1296</v>
      </c>
    </row>
    <row r="2946" spans="1:20">
      <c r="A2946" t="s">
        <v>5877</v>
      </c>
      <c r="B2946" t="s">
        <v>1291</v>
      </c>
      <c r="C2946" t="s">
        <v>74</v>
      </c>
      <c r="D2946" s="39" t="s">
        <v>1455</v>
      </c>
      <c r="E2946" s="11">
        <f t="shared" si="193"/>
        <v>5</v>
      </c>
      <c r="F2946" s="4">
        <f t="shared" si="194"/>
        <v>2017</v>
      </c>
      <c r="G2946" t="s">
        <v>21</v>
      </c>
      <c r="I2946" s="4" t="str">
        <f t="shared" si="195"/>
        <v/>
      </c>
      <c r="J2946" s="4">
        <v>27.7</v>
      </c>
      <c r="K2946" s="4">
        <v>12.5</v>
      </c>
      <c r="L2946" s="4">
        <v>7</v>
      </c>
      <c r="M2946" s="4" t="s">
        <v>2382</v>
      </c>
      <c r="N2946" s="11" t="s">
        <v>5878</v>
      </c>
      <c r="R2946" t="s">
        <v>5881</v>
      </c>
      <c r="T2946" t="s">
        <v>1296</v>
      </c>
    </row>
    <row r="2947" spans="1:20">
      <c r="A2947" t="s">
        <v>5882</v>
      </c>
      <c r="B2947" t="s">
        <v>1291</v>
      </c>
      <c r="C2947" t="s">
        <v>20</v>
      </c>
      <c r="D2947" s="39" t="s">
        <v>1349</v>
      </c>
      <c r="E2947" s="11">
        <f t="shared" si="193"/>
        <v>5</v>
      </c>
      <c r="F2947" s="4">
        <f t="shared" si="194"/>
        <v>2016</v>
      </c>
      <c r="G2947" t="s">
        <v>25</v>
      </c>
      <c r="H2947" s="4" t="s">
        <v>1456</v>
      </c>
      <c r="I2947" s="4" t="str">
        <f t="shared" si="195"/>
        <v>k</v>
      </c>
      <c r="J2947" s="4">
        <v>17</v>
      </c>
      <c r="K2947" s="4">
        <v>16.7</v>
      </c>
      <c r="L2947" s="4">
        <v>1.5</v>
      </c>
      <c r="M2947" s="4" t="s">
        <v>5883</v>
      </c>
      <c r="N2947" s="11" t="s">
        <v>5884</v>
      </c>
      <c r="R2947" t="s">
        <v>5885</v>
      </c>
      <c r="T2947" t="s">
        <v>1296</v>
      </c>
    </row>
    <row r="2948" spans="1:20">
      <c r="A2948" t="s">
        <v>5882</v>
      </c>
      <c r="B2948" t="s">
        <v>1291</v>
      </c>
      <c r="C2948" t="s">
        <v>74</v>
      </c>
      <c r="D2948" s="39" t="s">
        <v>1412</v>
      </c>
      <c r="E2948" s="11">
        <f t="shared" si="193"/>
        <v>5</v>
      </c>
      <c r="F2948" s="4">
        <f t="shared" si="194"/>
        <v>2019</v>
      </c>
      <c r="G2948" t="s">
        <v>25</v>
      </c>
      <c r="H2948" s="4" t="s">
        <v>682</v>
      </c>
      <c r="I2948" s="4" t="str">
        <f t="shared" si="195"/>
        <v>k</v>
      </c>
      <c r="J2948" s="4">
        <v>24.2</v>
      </c>
      <c r="K2948" s="4">
        <v>22</v>
      </c>
      <c r="L2948" s="4">
        <v>2</v>
      </c>
      <c r="M2948" s="4" t="s">
        <v>1465</v>
      </c>
      <c r="N2948" s="11" t="s">
        <v>5884</v>
      </c>
      <c r="R2948" t="s">
        <v>5886</v>
      </c>
      <c r="T2948" t="s">
        <v>1296</v>
      </c>
    </row>
    <row r="2949" spans="1:20">
      <c r="A2949" t="s">
        <v>5882</v>
      </c>
      <c r="B2949" t="s">
        <v>1291</v>
      </c>
      <c r="C2949" t="s">
        <v>74</v>
      </c>
      <c r="D2949" s="39" t="s">
        <v>1491</v>
      </c>
      <c r="E2949" s="11">
        <f t="shared" si="193"/>
        <v>4</v>
      </c>
      <c r="F2949" s="4">
        <f t="shared" si="194"/>
        <v>2024</v>
      </c>
      <c r="G2949" t="s">
        <v>25</v>
      </c>
      <c r="H2949" s="4" t="s">
        <v>717</v>
      </c>
      <c r="I2949" s="4" t="str">
        <f t="shared" si="195"/>
        <v>k</v>
      </c>
      <c r="J2949" s="4">
        <v>35.200000000000003</v>
      </c>
      <c r="K2949" s="4">
        <v>30.6</v>
      </c>
      <c r="L2949" s="4">
        <v>4.5999999999999996</v>
      </c>
      <c r="M2949" s="4" t="s">
        <v>5887</v>
      </c>
      <c r="N2949" s="11" t="s">
        <v>5884</v>
      </c>
      <c r="Q2949" t="s">
        <v>5888</v>
      </c>
      <c r="R2949" t="s">
        <v>5889</v>
      </c>
    </row>
    <row r="2950" spans="1:20">
      <c r="A2950" t="s">
        <v>5882</v>
      </c>
      <c r="B2950" s="4" t="s">
        <v>1291</v>
      </c>
      <c r="C2950" s="4" t="s">
        <v>74</v>
      </c>
      <c r="D2950" s="39" t="s">
        <v>1793</v>
      </c>
      <c r="E2950" s="11">
        <f t="shared" si="193"/>
        <v>4</v>
      </c>
      <c r="F2950" s="4">
        <f t="shared" si="194"/>
        <v>2026</v>
      </c>
      <c r="G2950" s="4" t="s">
        <v>25</v>
      </c>
      <c r="H2950" s="4">
        <v>14.6</v>
      </c>
      <c r="I2950" s="4" t="str">
        <f t="shared" si="195"/>
        <v>k</v>
      </c>
      <c r="J2950" s="4">
        <v>37.700000000000003</v>
      </c>
      <c r="K2950" s="4">
        <v>32</v>
      </c>
      <c r="L2950" s="4">
        <v>4.5999999999999996</v>
      </c>
      <c r="M2950" s="4">
        <v>2090</v>
      </c>
      <c r="N2950" s="11" t="s">
        <v>5884</v>
      </c>
      <c r="R2950" s="4" t="s">
        <v>5890</v>
      </c>
    </row>
    <row r="2951" spans="1:20">
      <c r="A2951" t="s">
        <v>5891</v>
      </c>
      <c r="B2951" t="s">
        <v>1291</v>
      </c>
      <c r="C2951" t="s">
        <v>20</v>
      </c>
      <c r="D2951" s="39" t="s">
        <v>1349</v>
      </c>
      <c r="E2951" s="11">
        <f t="shared" si="193"/>
        <v>5</v>
      </c>
      <c r="F2951" s="4">
        <f t="shared" si="194"/>
        <v>2016</v>
      </c>
      <c r="G2951" t="s">
        <v>21</v>
      </c>
      <c r="I2951" s="4" t="str">
        <f t="shared" si="195"/>
        <v/>
      </c>
      <c r="J2951" s="4">
        <v>25.7</v>
      </c>
      <c r="K2951" s="4" t="s">
        <v>2179</v>
      </c>
      <c r="L2951" s="4">
        <v>0</v>
      </c>
      <c r="M2951" s="4" t="s">
        <v>1591</v>
      </c>
      <c r="R2951" t="s">
        <v>5892</v>
      </c>
      <c r="T2951" t="s">
        <v>1296</v>
      </c>
    </row>
    <row r="2952" spans="1:20">
      <c r="A2952" t="s">
        <v>5893</v>
      </c>
      <c r="B2952" t="s">
        <v>1291</v>
      </c>
      <c r="C2952" t="s">
        <v>20</v>
      </c>
      <c r="D2952" s="39" t="s">
        <v>1320</v>
      </c>
      <c r="E2952" s="11">
        <f t="shared" si="193"/>
        <v>3</v>
      </c>
      <c r="F2952" s="4">
        <f t="shared" si="194"/>
        <v>1996</v>
      </c>
      <c r="G2952" t="s">
        <v>25</v>
      </c>
      <c r="H2952" s="4">
        <v>10.5</v>
      </c>
      <c r="I2952" s="4" t="s">
        <v>35</v>
      </c>
      <c r="J2952" s="4">
        <v>27.8</v>
      </c>
      <c r="K2952" s="4" t="s">
        <v>397</v>
      </c>
      <c r="L2952" s="4">
        <v>0</v>
      </c>
      <c r="M2952" s="4" t="s">
        <v>1760</v>
      </c>
      <c r="N2952" s="11" t="s">
        <v>5894</v>
      </c>
      <c r="R2952" t="s">
        <v>5895</v>
      </c>
      <c r="T2952" t="s">
        <v>1296</v>
      </c>
    </row>
    <row r="2953" spans="1:20">
      <c r="A2953" t="s">
        <v>5893</v>
      </c>
      <c r="B2953" t="s">
        <v>1291</v>
      </c>
      <c r="C2953" t="s">
        <v>74</v>
      </c>
      <c r="D2953" s="39" t="s">
        <v>1647</v>
      </c>
      <c r="E2953" s="11">
        <f t="shared" si="193"/>
        <v>3</v>
      </c>
      <c r="F2953" s="4">
        <f t="shared" si="194"/>
        <v>2000</v>
      </c>
      <c r="G2953" t="s">
        <v>25</v>
      </c>
      <c r="H2953" s="4">
        <v>14.5</v>
      </c>
      <c r="I2953" s="4" t="s">
        <v>35</v>
      </c>
      <c r="J2953" s="4">
        <v>32.5</v>
      </c>
      <c r="K2953" s="4" t="s">
        <v>1712</v>
      </c>
      <c r="L2953" s="4">
        <v>0</v>
      </c>
      <c r="M2953" s="4" t="s">
        <v>4162</v>
      </c>
      <c r="N2953" s="11" t="s">
        <v>5894</v>
      </c>
      <c r="R2953" t="s">
        <v>5896</v>
      </c>
      <c r="T2953" t="s">
        <v>1296</v>
      </c>
    </row>
    <row r="2954" spans="1:20">
      <c r="A2954" t="s">
        <v>5893</v>
      </c>
      <c r="B2954" t="s">
        <v>1291</v>
      </c>
      <c r="C2954" t="s">
        <v>74</v>
      </c>
      <c r="D2954" s="39" t="s">
        <v>1299</v>
      </c>
      <c r="E2954" s="11">
        <f t="shared" si="193"/>
        <v>5</v>
      </c>
      <c r="F2954" s="4">
        <f t="shared" si="194"/>
        <v>2001</v>
      </c>
      <c r="G2954" t="s">
        <v>25</v>
      </c>
      <c r="H2954" s="4">
        <v>15.7</v>
      </c>
      <c r="I2954" s="4" t="s">
        <v>35</v>
      </c>
      <c r="J2954" s="4">
        <v>35</v>
      </c>
      <c r="K2954" s="4" t="s">
        <v>1023</v>
      </c>
      <c r="L2954" s="4">
        <v>0</v>
      </c>
      <c r="M2954" s="4" t="s">
        <v>4951</v>
      </c>
      <c r="N2954" s="11" t="s">
        <v>5894</v>
      </c>
      <c r="R2954" t="s">
        <v>5897</v>
      </c>
      <c r="T2954" t="s">
        <v>1296</v>
      </c>
    </row>
    <row r="2955" spans="1:20">
      <c r="A2955" t="s">
        <v>5893</v>
      </c>
      <c r="B2955" t="s">
        <v>1291</v>
      </c>
      <c r="C2955" t="s">
        <v>74</v>
      </c>
      <c r="D2955" s="39" t="s">
        <v>1302</v>
      </c>
      <c r="E2955" s="11">
        <f t="shared" si="193"/>
        <v>5</v>
      </c>
      <c r="F2955" s="4">
        <f t="shared" si="194"/>
        <v>2002</v>
      </c>
      <c r="G2955" t="s">
        <v>25</v>
      </c>
      <c r="H2955" s="4">
        <v>16.7</v>
      </c>
      <c r="I2955" s="4" t="s">
        <v>35</v>
      </c>
      <c r="J2955" s="4">
        <v>38.5</v>
      </c>
      <c r="K2955" s="4" t="s">
        <v>99</v>
      </c>
      <c r="L2955" s="4">
        <v>0</v>
      </c>
      <c r="M2955" s="4" t="s">
        <v>5898</v>
      </c>
      <c r="N2955" s="11" t="s">
        <v>5894</v>
      </c>
      <c r="R2955" t="s">
        <v>5899</v>
      </c>
      <c r="T2955" t="s">
        <v>1296</v>
      </c>
    </row>
    <row r="2956" spans="1:20">
      <c r="A2956" t="s">
        <v>5893</v>
      </c>
      <c r="B2956" t="s">
        <v>1291</v>
      </c>
      <c r="C2956" t="s">
        <v>74</v>
      </c>
      <c r="D2956" s="39" t="s">
        <v>2040</v>
      </c>
      <c r="E2956" s="11">
        <f t="shared" si="193"/>
        <v>5</v>
      </c>
      <c r="F2956" s="4">
        <f t="shared" si="194"/>
        <v>2003</v>
      </c>
      <c r="G2956" t="s">
        <v>25</v>
      </c>
      <c r="H2956" s="4">
        <v>17.7</v>
      </c>
      <c r="I2956" s="4" t="s">
        <v>35</v>
      </c>
      <c r="J2956" s="4">
        <v>40.299999999999997</v>
      </c>
      <c r="K2956" s="4" t="s">
        <v>1150</v>
      </c>
      <c r="L2956" s="4">
        <v>0</v>
      </c>
      <c r="M2956" s="4" t="s">
        <v>5900</v>
      </c>
      <c r="N2956" s="11" t="s">
        <v>5894</v>
      </c>
      <c r="R2956" t="s">
        <v>1334</v>
      </c>
      <c r="T2956" t="s">
        <v>1296</v>
      </c>
    </row>
    <row r="2957" spans="1:20">
      <c r="A2957" t="s">
        <v>5893</v>
      </c>
      <c r="B2957" t="s">
        <v>1291</v>
      </c>
      <c r="C2957" t="s">
        <v>74</v>
      </c>
      <c r="D2957" s="39" t="s">
        <v>1720</v>
      </c>
      <c r="E2957" s="11">
        <f t="shared" si="193"/>
        <v>5</v>
      </c>
      <c r="F2957" s="4">
        <f t="shared" si="194"/>
        <v>2004</v>
      </c>
      <c r="G2957" t="s">
        <v>25</v>
      </c>
      <c r="H2957" s="4">
        <v>18.7</v>
      </c>
      <c r="I2957" s="4" t="s">
        <v>35</v>
      </c>
      <c r="J2957" s="4">
        <v>42.5</v>
      </c>
      <c r="K2957" s="4" t="s">
        <v>1150</v>
      </c>
      <c r="L2957" s="4">
        <v>0</v>
      </c>
      <c r="M2957" s="4" t="s">
        <v>5901</v>
      </c>
      <c r="N2957" s="11" t="s">
        <v>5894</v>
      </c>
      <c r="R2957" t="s">
        <v>5902</v>
      </c>
      <c r="T2957" t="s">
        <v>1296</v>
      </c>
    </row>
    <row r="2958" spans="1:20">
      <c r="A2958" t="s">
        <v>5903</v>
      </c>
      <c r="B2958" t="s">
        <v>1291</v>
      </c>
      <c r="C2958" t="s">
        <v>20</v>
      </c>
      <c r="D2958" s="39" t="s">
        <v>1322</v>
      </c>
      <c r="E2958" s="11">
        <f t="shared" si="193"/>
        <v>3</v>
      </c>
      <c r="F2958" s="4">
        <f t="shared" si="194"/>
        <v>1998</v>
      </c>
      <c r="G2958" t="s">
        <v>21</v>
      </c>
      <c r="H2958" s="4">
        <v>17.5</v>
      </c>
      <c r="I2958" s="4" t="s">
        <v>35</v>
      </c>
      <c r="J2958" s="4">
        <v>29.5</v>
      </c>
      <c r="K2958" s="4" t="s">
        <v>690</v>
      </c>
      <c r="L2958" s="4">
        <v>0</v>
      </c>
      <c r="M2958" s="4" t="s">
        <v>2030</v>
      </c>
      <c r="R2958" t="s">
        <v>5904</v>
      </c>
      <c r="T2958" t="s">
        <v>1296</v>
      </c>
    </row>
    <row r="2959" spans="1:20">
      <c r="A2959" t="s">
        <v>5905</v>
      </c>
      <c r="B2959" t="s">
        <v>1291</v>
      </c>
      <c r="C2959" t="s">
        <v>20</v>
      </c>
      <c r="D2959" s="39" t="s">
        <v>1305</v>
      </c>
      <c r="E2959" s="11">
        <f t="shared" si="193"/>
        <v>5</v>
      </c>
      <c r="F2959" s="4">
        <f t="shared" si="194"/>
        <v>2003</v>
      </c>
      <c r="G2959" t="s">
        <v>25</v>
      </c>
      <c r="H2959" s="4">
        <v>13.7</v>
      </c>
      <c r="I2959" s="4" t="s">
        <v>35</v>
      </c>
      <c r="J2959" s="4">
        <v>32.5</v>
      </c>
      <c r="K2959" s="4" t="s">
        <v>569</v>
      </c>
      <c r="L2959" s="4">
        <v>0</v>
      </c>
      <c r="M2959" s="4" t="s">
        <v>2607</v>
      </c>
      <c r="N2959" s="11" t="s">
        <v>5906</v>
      </c>
      <c r="R2959" t="s">
        <v>5907</v>
      </c>
      <c r="T2959" t="s">
        <v>1296</v>
      </c>
    </row>
    <row r="2960" spans="1:20">
      <c r="A2960" t="s">
        <v>5905</v>
      </c>
      <c r="B2960" t="s">
        <v>1291</v>
      </c>
      <c r="C2960" t="s">
        <v>74</v>
      </c>
      <c r="D2960" s="39" t="s">
        <v>1335</v>
      </c>
      <c r="E2960" s="11">
        <f t="shared" si="193"/>
        <v>5</v>
      </c>
      <c r="F2960" s="4">
        <f t="shared" si="194"/>
        <v>2004</v>
      </c>
      <c r="G2960" t="s">
        <v>25</v>
      </c>
      <c r="H2960" s="4">
        <v>14.7</v>
      </c>
      <c r="I2960" s="4" t="s">
        <v>35</v>
      </c>
      <c r="J2960" s="4">
        <v>32</v>
      </c>
      <c r="K2960" s="4" t="s">
        <v>1162</v>
      </c>
      <c r="L2960" s="4">
        <v>0</v>
      </c>
      <c r="M2960" s="4" t="s">
        <v>3342</v>
      </c>
      <c r="N2960" s="11" t="s">
        <v>5906</v>
      </c>
      <c r="R2960" t="s">
        <v>5908</v>
      </c>
      <c r="T2960" t="s">
        <v>1296</v>
      </c>
    </row>
    <row r="2961" spans="1:20">
      <c r="A2961" t="s">
        <v>5905</v>
      </c>
      <c r="B2961" t="s">
        <v>1291</v>
      </c>
      <c r="C2961" t="s">
        <v>74</v>
      </c>
      <c r="D2961" s="39" t="s">
        <v>1310</v>
      </c>
      <c r="E2961" s="11">
        <f t="shared" si="193"/>
        <v>5</v>
      </c>
      <c r="F2961" s="4">
        <f t="shared" si="194"/>
        <v>2005</v>
      </c>
      <c r="G2961" t="s">
        <v>25</v>
      </c>
      <c r="H2961" s="4">
        <v>15.7</v>
      </c>
      <c r="I2961" s="4" t="s">
        <v>35</v>
      </c>
      <c r="J2961" s="4">
        <v>33</v>
      </c>
      <c r="K2961" s="4" t="s">
        <v>178</v>
      </c>
      <c r="L2961" s="4">
        <v>0</v>
      </c>
      <c r="M2961" s="4" t="s">
        <v>5909</v>
      </c>
      <c r="N2961" s="11" t="s">
        <v>5906</v>
      </c>
      <c r="R2961" t="s">
        <v>2672</v>
      </c>
      <c r="T2961" t="s">
        <v>1296</v>
      </c>
    </row>
    <row r="2962" spans="1:20">
      <c r="A2962" t="s">
        <v>5905</v>
      </c>
      <c r="B2962" t="s">
        <v>1291</v>
      </c>
      <c r="C2962" t="s">
        <v>74</v>
      </c>
      <c r="D2962" s="39" t="s">
        <v>1385</v>
      </c>
      <c r="E2962" s="11">
        <f t="shared" si="193"/>
        <v>5</v>
      </c>
      <c r="F2962" s="4">
        <f t="shared" si="194"/>
        <v>2008</v>
      </c>
      <c r="G2962" t="s">
        <v>25</v>
      </c>
      <c r="H2962" s="4">
        <v>18.7</v>
      </c>
      <c r="I2962" s="4" t="s">
        <v>35</v>
      </c>
      <c r="J2962" s="4">
        <v>34.5</v>
      </c>
      <c r="K2962" s="4" t="s">
        <v>71</v>
      </c>
      <c r="L2962" s="4">
        <v>0</v>
      </c>
      <c r="M2962" s="4" t="s">
        <v>5836</v>
      </c>
      <c r="N2962" s="11" t="s">
        <v>5906</v>
      </c>
      <c r="R2962" t="s">
        <v>5910</v>
      </c>
      <c r="T2962" t="s">
        <v>1296</v>
      </c>
    </row>
    <row r="2963" spans="1:20">
      <c r="A2963" t="s">
        <v>5905</v>
      </c>
      <c r="B2963" t="s">
        <v>1291</v>
      </c>
      <c r="C2963" t="s">
        <v>74</v>
      </c>
      <c r="D2963" s="39" t="s">
        <v>1388</v>
      </c>
      <c r="E2963" s="11">
        <f t="shared" ref="E2963:E3026" si="196">MONTH(D2963)</f>
        <v>5</v>
      </c>
      <c r="F2963" s="4">
        <f t="shared" ref="F2963:F3026" si="197">YEAR(D2963)</f>
        <v>2009</v>
      </c>
      <c r="G2963" t="s">
        <v>25</v>
      </c>
      <c r="H2963" s="4">
        <v>19.7</v>
      </c>
      <c r="I2963" s="4" t="s">
        <v>35</v>
      </c>
      <c r="J2963" s="4">
        <v>37.5</v>
      </c>
      <c r="K2963" s="4" t="s">
        <v>134</v>
      </c>
      <c r="L2963" s="4">
        <v>0</v>
      </c>
      <c r="M2963" s="4" t="s">
        <v>5911</v>
      </c>
      <c r="N2963" s="11" t="s">
        <v>5906</v>
      </c>
      <c r="R2963" t="s">
        <v>1662</v>
      </c>
      <c r="T2963" t="s">
        <v>1296</v>
      </c>
    </row>
    <row r="2964" spans="1:20">
      <c r="A2964" t="s">
        <v>5912</v>
      </c>
      <c r="B2964" t="s">
        <v>1291</v>
      </c>
      <c r="C2964" t="s">
        <v>20</v>
      </c>
      <c r="D2964" s="39" t="s">
        <v>1380</v>
      </c>
      <c r="E2964" s="11">
        <f t="shared" si="196"/>
        <v>5</v>
      </c>
      <c r="F2964" s="4">
        <f t="shared" si="197"/>
        <v>2004</v>
      </c>
      <c r="G2964" t="s">
        <v>21</v>
      </c>
      <c r="H2964" s="4" t="s">
        <v>654</v>
      </c>
      <c r="I2964" s="4" t="str">
        <f t="shared" ref="I2964:I2992" si="198">IF(ISBLANK(H2964), "", "k")</f>
        <v>k</v>
      </c>
      <c r="J2964" s="4">
        <v>19</v>
      </c>
      <c r="K2964" s="4" t="s">
        <v>354</v>
      </c>
      <c r="L2964" s="4">
        <v>0</v>
      </c>
      <c r="M2964" s="4" t="s">
        <v>5913</v>
      </c>
      <c r="N2964" s="11" t="s">
        <v>5914</v>
      </c>
      <c r="R2964" t="s">
        <v>5915</v>
      </c>
      <c r="T2964" t="s">
        <v>1296</v>
      </c>
    </row>
    <row r="2965" spans="1:20">
      <c r="A2965" t="s">
        <v>5912</v>
      </c>
      <c r="B2965" t="s">
        <v>1291</v>
      </c>
      <c r="C2965" t="s">
        <v>74</v>
      </c>
      <c r="D2965" s="39" t="s">
        <v>1402</v>
      </c>
      <c r="E2965" s="11">
        <f t="shared" si="196"/>
        <v>5</v>
      </c>
      <c r="F2965" s="4">
        <f t="shared" si="197"/>
        <v>2015</v>
      </c>
      <c r="G2965" t="s">
        <v>21</v>
      </c>
      <c r="H2965" s="4" t="s">
        <v>893</v>
      </c>
      <c r="I2965" s="4" t="str">
        <f t="shared" si="198"/>
        <v>k</v>
      </c>
      <c r="J2965" s="4">
        <v>28.2</v>
      </c>
      <c r="K2965" s="4" t="s">
        <v>312</v>
      </c>
      <c r="L2965" s="4">
        <v>0</v>
      </c>
      <c r="M2965" s="4" t="s">
        <v>4939</v>
      </c>
      <c r="N2965" s="11" t="s">
        <v>5914</v>
      </c>
      <c r="R2965" t="s">
        <v>5916</v>
      </c>
      <c r="T2965" t="s">
        <v>1296</v>
      </c>
    </row>
    <row r="2966" spans="1:20">
      <c r="A2966" t="s">
        <v>5912</v>
      </c>
      <c r="B2966" t="s">
        <v>1291</v>
      </c>
      <c r="C2966" t="s">
        <v>74</v>
      </c>
      <c r="D2966" s="39" t="s">
        <v>839</v>
      </c>
      <c r="E2966" s="11">
        <f t="shared" si="196"/>
        <v>5</v>
      </c>
      <c r="F2966" s="4">
        <f t="shared" si="197"/>
        <v>2016</v>
      </c>
      <c r="G2966" t="s">
        <v>21</v>
      </c>
      <c r="H2966" s="4" t="s">
        <v>1038</v>
      </c>
      <c r="I2966" s="4" t="str">
        <f t="shared" si="198"/>
        <v>k</v>
      </c>
      <c r="J2966" s="4">
        <v>28</v>
      </c>
      <c r="K2966" s="4" t="s">
        <v>1072</v>
      </c>
      <c r="L2966" s="4">
        <v>0</v>
      </c>
      <c r="M2966" s="4" t="s">
        <v>2080</v>
      </c>
      <c r="N2966" s="11" t="s">
        <v>5914</v>
      </c>
      <c r="R2966" t="s">
        <v>5917</v>
      </c>
      <c r="T2966" t="s">
        <v>1296</v>
      </c>
    </row>
    <row r="2967" spans="1:20">
      <c r="A2967" t="s">
        <v>5912</v>
      </c>
      <c r="B2967" t="s">
        <v>1291</v>
      </c>
      <c r="C2967" t="s">
        <v>74</v>
      </c>
      <c r="D2967" s="39">
        <v>45414</v>
      </c>
      <c r="E2967" s="11">
        <f t="shared" si="196"/>
        <v>5</v>
      </c>
      <c r="F2967" s="4">
        <f t="shared" si="197"/>
        <v>2024</v>
      </c>
      <c r="G2967" t="s">
        <v>21</v>
      </c>
      <c r="H2967" s="4" t="s">
        <v>742</v>
      </c>
      <c r="I2967" s="4" t="str">
        <f t="shared" si="198"/>
        <v>k</v>
      </c>
      <c r="J2967" s="4">
        <v>28.5</v>
      </c>
      <c r="K2967" s="4" t="s">
        <v>854</v>
      </c>
      <c r="L2967" s="4">
        <v>0</v>
      </c>
      <c r="M2967" s="4" t="s">
        <v>5918</v>
      </c>
      <c r="R2967" t="s">
        <v>1469</v>
      </c>
    </row>
    <row r="2968" spans="1:20">
      <c r="A2968" t="s">
        <v>5912</v>
      </c>
      <c r="B2968" s="4" t="s">
        <v>1291</v>
      </c>
      <c r="C2968" s="4" t="s">
        <v>74</v>
      </c>
      <c r="D2968" s="39" t="s">
        <v>1553</v>
      </c>
      <c r="E2968" s="11">
        <f t="shared" si="196"/>
        <v>4</v>
      </c>
      <c r="F2968" s="4">
        <f t="shared" si="197"/>
        <v>2026</v>
      </c>
      <c r="G2968" s="4" t="s">
        <v>21</v>
      </c>
      <c r="H2968" s="4">
        <v>27.6</v>
      </c>
      <c r="I2968" s="4" t="str">
        <f t="shared" si="198"/>
        <v>k</v>
      </c>
      <c r="J2968" s="4">
        <v>29.6</v>
      </c>
      <c r="K2968" s="4">
        <v>36.700000000000003</v>
      </c>
      <c r="L2968" s="4">
        <v>0</v>
      </c>
      <c r="M2968" s="4">
        <v>780</v>
      </c>
      <c r="N2968" s="11" t="s">
        <v>5914</v>
      </c>
      <c r="R2968" s="4" t="s">
        <v>5919</v>
      </c>
    </row>
    <row r="2969" spans="1:20">
      <c r="A2969" t="s">
        <v>5920</v>
      </c>
      <c r="B2969" t="s">
        <v>1291</v>
      </c>
      <c r="C2969" t="s">
        <v>20</v>
      </c>
      <c r="D2969" s="39" t="s">
        <v>2040</v>
      </c>
      <c r="E2969" s="11">
        <f t="shared" si="196"/>
        <v>5</v>
      </c>
      <c r="F2969" s="4">
        <f t="shared" si="197"/>
        <v>2003</v>
      </c>
      <c r="G2969" t="s">
        <v>25</v>
      </c>
      <c r="I2969" s="4" t="str">
        <f t="shared" si="198"/>
        <v/>
      </c>
      <c r="J2969" s="4">
        <v>26.1</v>
      </c>
      <c r="K2969" s="4" t="s">
        <v>614</v>
      </c>
      <c r="L2969" s="4">
        <v>0</v>
      </c>
      <c r="M2969" s="4" t="s">
        <v>1637</v>
      </c>
      <c r="N2969" s="11" t="s">
        <v>5921</v>
      </c>
      <c r="R2969" t="s">
        <v>5922</v>
      </c>
      <c r="T2969" t="s">
        <v>1296</v>
      </c>
    </row>
    <row r="2970" spans="1:20">
      <c r="A2970" t="s">
        <v>5920</v>
      </c>
      <c r="B2970" t="s">
        <v>1291</v>
      </c>
      <c r="C2970" t="s">
        <v>74</v>
      </c>
      <c r="D2970" s="39" t="s">
        <v>1335</v>
      </c>
      <c r="E2970" s="11">
        <f t="shared" si="196"/>
        <v>5</v>
      </c>
      <c r="F2970" s="4">
        <f t="shared" si="197"/>
        <v>2004</v>
      </c>
      <c r="G2970" t="s">
        <v>25</v>
      </c>
      <c r="I2970" s="4" t="str">
        <f t="shared" si="198"/>
        <v/>
      </c>
      <c r="J2970" s="4">
        <v>26.8</v>
      </c>
      <c r="K2970" s="4" t="s">
        <v>870</v>
      </c>
      <c r="L2970" s="4">
        <v>0</v>
      </c>
      <c r="M2970" s="4" t="s">
        <v>5923</v>
      </c>
      <c r="N2970" s="11" t="s">
        <v>5921</v>
      </c>
      <c r="R2970" t="s">
        <v>2715</v>
      </c>
      <c r="T2970" t="s">
        <v>1296</v>
      </c>
    </row>
    <row r="2971" spans="1:20">
      <c r="A2971" t="s">
        <v>5920</v>
      </c>
      <c r="B2971" t="s">
        <v>1291</v>
      </c>
      <c r="C2971" t="s">
        <v>74</v>
      </c>
      <c r="D2971" s="39" t="s">
        <v>1310</v>
      </c>
      <c r="E2971" s="11">
        <f t="shared" si="196"/>
        <v>5</v>
      </c>
      <c r="F2971" s="4">
        <f t="shared" si="197"/>
        <v>2005</v>
      </c>
      <c r="G2971" t="s">
        <v>25</v>
      </c>
      <c r="I2971" s="4" t="str">
        <f t="shared" si="198"/>
        <v/>
      </c>
      <c r="J2971" s="4">
        <v>27.8</v>
      </c>
      <c r="K2971" s="4" t="s">
        <v>842</v>
      </c>
      <c r="L2971" s="4">
        <v>0</v>
      </c>
      <c r="M2971" s="4" t="s">
        <v>5924</v>
      </c>
      <c r="N2971" s="11" t="s">
        <v>5921</v>
      </c>
      <c r="R2971" t="s">
        <v>5925</v>
      </c>
      <c r="T2971" t="s">
        <v>1296</v>
      </c>
    </row>
    <row r="2972" spans="1:20">
      <c r="A2972" t="s">
        <v>5926</v>
      </c>
      <c r="B2972" t="s">
        <v>1291</v>
      </c>
      <c r="C2972" t="s">
        <v>20</v>
      </c>
      <c r="D2972" s="39" t="s">
        <v>1380</v>
      </c>
      <c r="E2972" s="11">
        <f t="shared" si="196"/>
        <v>5</v>
      </c>
      <c r="F2972" s="4">
        <f t="shared" si="197"/>
        <v>2004</v>
      </c>
      <c r="G2972" t="s">
        <v>25</v>
      </c>
      <c r="H2972" s="4" t="s">
        <v>1444</v>
      </c>
      <c r="I2972" s="4" t="str">
        <f t="shared" si="198"/>
        <v>k</v>
      </c>
      <c r="J2972" s="4">
        <v>13.5</v>
      </c>
      <c r="K2972" s="4" t="s">
        <v>107</v>
      </c>
      <c r="L2972" s="4">
        <v>0</v>
      </c>
      <c r="M2972" s="4" t="s">
        <v>5927</v>
      </c>
      <c r="N2972" s="11" t="s">
        <v>5928</v>
      </c>
      <c r="R2972" t="s">
        <v>5929</v>
      </c>
      <c r="T2972" t="s">
        <v>1296</v>
      </c>
    </row>
    <row r="2973" spans="1:20">
      <c r="A2973" t="s">
        <v>5926</v>
      </c>
      <c r="B2973" t="s">
        <v>1291</v>
      </c>
      <c r="C2973" t="s">
        <v>74</v>
      </c>
      <c r="D2973" s="39" t="s">
        <v>1385</v>
      </c>
      <c r="E2973" s="11">
        <f t="shared" si="196"/>
        <v>5</v>
      </c>
      <c r="F2973" s="4">
        <f t="shared" si="197"/>
        <v>2008</v>
      </c>
      <c r="G2973" t="s">
        <v>25</v>
      </c>
      <c r="H2973" s="4" t="s">
        <v>482</v>
      </c>
      <c r="I2973" s="4" t="str">
        <f t="shared" si="198"/>
        <v>k</v>
      </c>
      <c r="J2973" s="4">
        <v>18.7</v>
      </c>
      <c r="K2973" s="4" t="s">
        <v>91</v>
      </c>
      <c r="L2973" s="4">
        <v>0</v>
      </c>
      <c r="M2973" s="4" t="s">
        <v>5930</v>
      </c>
      <c r="N2973" s="11" t="s">
        <v>5928</v>
      </c>
      <c r="R2973" t="s">
        <v>1698</v>
      </c>
      <c r="T2973" t="s">
        <v>1296</v>
      </c>
    </row>
    <row r="2974" spans="1:20">
      <c r="A2974" t="s">
        <v>5926</v>
      </c>
      <c r="B2974" t="s">
        <v>1291</v>
      </c>
      <c r="C2974" t="s">
        <v>74</v>
      </c>
      <c r="D2974" s="39" t="s">
        <v>1388</v>
      </c>
      <c r="E2974" s="11">
        <f t="shared" si="196"/>
        <v>5</v>
      </c>
      <c r="F2974" s="4">
        <f t="shared" si="197"/>
        <v>2009</v>
      </c>
      <c r="G2974" t="s">
        <v>25</v>
      </c>
      <c r="H2974" s="4" t="s">
        <v>682</v>
      </c>
      <c r="I2974" s="4" t="str">
        <f t="shared" si="198"/>
        <v>k</v>
      </c>
      <c r="J2974" s="4">
        <v>20.7</v>
      </c>
      <c r="K2974" s="4" t="s">
        <v>2341</v>
      </c>
      <c r="L2974" s="4">
        <v>0</v>
      </c>
      <c r="M2974" s="4" t="s">
        <v>4155</v>
      </c>
      <c r="N2974" s="11" t="s">
        <v>5928</v>
      </c>
      <c r="R2974" t="s">
        <v>2191</v>
      </c>
      <c r="T2974" t="s">
        <v>1296</v>
      </c>
    </row>
    <row r="2975" spans="1:20">
      <c r="A2975" t="s">
        <v>5926</v>
      </c>
      <c r="B2975" t="s">
        <v>1291</v>
      </c>
      <c r="C2975" t="s">
        <v>74</v>
      </c>
      <c r="D2975" s="39" t="s">
        <v>1392</v>
      </c>
      <c r="E2975" s="11">
        <f t="shared" si="196"/>
        <v>5</v>
      </c>
      <c r="F2975" s="4">
        <f t="shared" si="197"/>
        <v>2010</v>
      </c>
      <c r="G2975" t="s">
        <v>25</v>
      </c>
      <c r="H2975" s="4" t="s">
        <v>57</v>
      </c>
      <c r="I2975" s="4" t="str">
        <f t="shared" si="198"/>
        <v>k</v>
      </c>
      <c r="J2975" s="4">
        <v>23</v>
      </c>
      <c r="K2975" s="4" t="s">
        <v>885</v>
      </c>
      <c r="L2975" s="4">
        <v>0</v>
      </c>
      <c r="M2975" s="4" t="s">
        <v>5931</v>
      </c>
      <c r="N2975" s="11" t="s">
        <v>5928</v>
      </c>
      <c r="R2975" t="s">
        <v>5932</v>
      </c>
      <c r="T2975" t="s">
        <v>1296</v>
      </c>
    </row>
    <row r="2976" spans="1:20">
      <c r="A2976" t="s">
        <v>5926</v>
      </c>
      <c r="B2976" t="s">
        <v>1291</v>
      </c>
      <c r="C2976" t="s">
        <v>74</v>
      </c>
      <c r="D2976" s="39" t="s">
        <v>1396</v>
      </c>
      <c r="E2976" s="11">
        <f t="shared" si="196"/>
        <v>5</v>
      </c>
      <c r="F2976" s="4">
        <f t="shared" si="197"/>
        <v>2011</v>
      </c>
      <c r="G2976" t="s">
        <v>25</v>
      </c>
      <c r="H2976" s="4" t="s">
        <v>477</v>
      </c>
      <c r="I2976" s="4" t="str">
        <f t="shared" si="198"/>
        <v>k</v>
      </c>
      <c r="J2976" s="4">
        <v>25.5</v>
      </c>
      <c r="K2976" s="4" t="s">
        <v>729</v>
      </c>
      <c r="L2976" s="4">
        <v>0</v>
      </c>
      <c r="M2976" s="4" t="s">
        <v>1623</v>
      </c>
      <c r="N2976" s="11" t="s">
        <v>5928</v>
      </c>
      <c r="R2976" t="s">
        <v>5933</v>
      </c>
      <c r="T2976" t="s">
        <v>1296</v>
      </c>
    </row>
    <row r="2977" spans="1:20">
      <c r="A2977" t="s">
        <v>5926</v>
      </c>
      <c r="B2977" t="s">
        <v>1291</v>
      </c>
      <c r="C2977" t="s">
        <v>74</v>
      </c>
      <c r="D2977" s="39" t="s">
        <v>1342</v>
      </c>
      <c r="E2977" s="11">
        <f t="shared" si="196"/>
        <v>5</v>
      </c>
      <c r="F2977" s="4">
        <f t="shared" si="197"/>
        <v>2013</v>
      </c>
      <c r="G2977" t="s">
        <v>25</v>
      </c>
      <c r="H2977" s="4" t="s">
        <v>410</v>
      </c>
      <c r="I2977" s="4" t="str">
        <f t="shared" si="198"/>
        <v>k</v>
      </c>
      <c r="J2977" s="4">
        <v>29.5</v>
      </c>
      <c r="K2977" s="4" t="s">
        <v>435</v>
      </c>
      <c r="L2977" s="4">
        <v>0</v>
      </c>
      <c r="M2977" s="4" t="s">
        <v>5934</v>
      </c>
      <c r="N2977" s="11" t="s">
        <v>5928</v>
      </c>
      <c r="R2977" t="s">
        <v>2496</v>
      </c>
      <c r="T2977" t="s">
        <v>1296</v>
      </c>
    </row>
    <row r="2978" spans="1:20">
      <c r="A2978" t="s">
        <v>5926</v>
      </c>
      <c r="B2978" t="s">
        <v>1291</v>
      </c>
      <c r="C2978" t="s">
        <v>74</v>
      </c>
      <c r="D2978" s="39" t="s">
        <v>1435</v>
      </c>
      <c r="E2978" s="11">
        <f t="shared" si="196"/>
        <v>5</v>
      </c>
      <c r="F2978" s="4">
        <f t="shared" si="197"/>
        <v>2015</v>
      </c>
      <c r="G2978" t="s">
        <v>25</v>
      </c>
      <c r="H2978" s="4" t="s">
        <v>712</v>
      </c>
      <c r="I2978" s="4" t="str">
        <f t="shared" si="198"/>
        <v>k</v>
      </c>
      <c r="J2978" s="4">
        <v>31.4</v>
      </c>
      <c r="K2978" s="4" t="s">
        <v>1814</v>
      </c>
      <c r="L2978" s="4">
        <v>0</v>
      </c>
      <c r="M2978" s="4" t="s">
        <v>1815</v>
      </c>
      <c r="N2978" s="11" t="s">
        <v>5928</v>
      </c>
      <c r="R2978" t="s">
        <v>4263</v>
      </c>
      <c r="T2978" t="s">
        <v>1296</v>
      </c>
    </row>
    <row r="2979" spans="1:20">
      <c r="A2979" t="s">
        <v>5926</v>
      </c>
      <c r="B2979" t="s">
        <v>1291</v>
      </c>
      <c r="C2979" t="s">
        <v>74</v>
      </c>
      <c r="D2979" s="39" t="s">
        <v>1349</v>
      </c>
      <c r="E2979" s="11">
        <f t="shared" si="196"/>
        <v>5</v>
      </c>
      <c r="F2979" s="4">
        <f t="shared" si="197"/>
        <v>2016</v>
      </c>
      <c r="G2979" t="s">
        <v>25</v>
      </c>
      <c r="H2979" s="4" t="s">
        <v>609</v>
      </c>
      <c r="I2979" s="4" t="str">
        <f t="shared" si="198"/>
        <v>k</v>
      </c>
      <c r="J2979" s="4">
        <v>32</v>
      </c>
      <c r="K2979" s="4" t="s">
        <v>256</v>
      </c>
      <c r="L2979" s="4">
        <v>0</v>
      </c>
      <c r="M2979" s="4" t="s">
        <v>1507</v>
      </c>
      <c r="N2979" s="11" t="s">
        <v>5928</v>
      </c>
      <c r="R2979" t="s">
        <v>5935</v>
      </c>
      <c r="T2979" t="s">
        <v>1296</v>
      </c>
    </row>
    <row r="2980" spans="1:20">
      <c r="A2980" t="s">
        <v>5936</v>
      </c>
      <c r="B2980" t="s">
        <v>1291</v>
      </c>
      <c r="C2980" t="s">
        <v>20</v>
      </c>
      <c r="D2980" s="39" t="s">
        <v>1331</v>
      </c>
      <c r="E2980" s="11">
        <f t="shared" si="196"/>
        <v>5</v>
      </c>
      <c r="F2980" s="4">
        <f t="shared" si="197"/>
        <v>2003</v>
      </c>
      <c r="G2980" t="s">
        <v>21</v>
      </c>
      <c r="H2980" s="4" t="s">
        <v>1539</v>
      </c>
      <c r="I2980" s="4" t="str">
        <f t="shared" si="198"/>
        <v>k</v>
      </c>
      <c r="J2980" s="4">
        <v>12.6</v>
      </c>
      <c r="K2980" s="4" t="s">
        <v>1540</v>
      </c>
      <c r="L2980" s="4">
        <v>0</v>
      </c>
      <c r="M2980" s="4" t="s">
        <v>5937</v>
      </c>
      <c r="R2980" t="s">
        <v>5938</v>
      </c>
      <c r="T2980" t="s">
        <v>1296</v>
      </c>
    </row>
    <row r="2981" spans="1:20">
      <c r="A2981" t="s">
        <v>5936</v>
      </c>
      <c r="B2981" t="s">
        <v>1291</v>
      </c>
      <c r="C2981" t="s">
        <v>74</v>
      </c>
      <c r="D2981" s="39" t="s">
        <v>2194</v>
      </c>
      <c r="E2981" s="11">
        <f t="shared" si="196"/>
        <v>5</v>
      </c>
      <c r="F2981" s="4">
        <f t="shared" si="197"/>
        <v>2005</v>
      </c>
      <c r="G2981" t="s">
        <v>21</v>
      </c>
      <c r="H2981" s="4" t="s">
        <v>1452</v>
      </c>
      <c r="I2981" s="4" t="str">
        <f t="shared" si="198"/>
        <v>k</v>
      </c>
      <c r="J2981" s="4">
        <v>14.7</v>
      </c>
      <c r="K2981" s="4" t="s">
        <v>3067</v>
      </c>
      <c r="L2981" s="4">
        <v>0</v>
      </c>
      <c r="M2981" s="4" t="s">
        <v>5939</v>
      </c>
      <c r="R2981" t="s">
        <v>5940</v>
      </c>
      <c r="T2981" t="s">
        <v>1296</v>
      </c>
    </row>
    <row r="2982" spans="1:20">
      <c r="A2982" t="s">
        <v>5941</v>
      </c>
      <c r="B2982" t="s">
        <v>1291</v>
      </c>
      <c r="C2982" t="s">
        <v>20</v>
      </c>
      <c r="D2982" s="39" t="s">
        <v>1402</v>
      </c>
      <c r="E2982" s="11">
        <f t="shared" si="196"/>
        <v>5</v>
      </c>
      <c r="F2982" s="4">
        <f t="shared" si="197"/>
        <v>2015</v>
      </c>
      <c r="G2982" t="s">
        <v>21</v>
      </c>
      <c r="H2982" s="4" t="s">
        <v>712</v>
      </c>
      <c r="I2982" s="4" t="str">
        <f t="shared" si="198"/>
        <v>k</v>
      </c>
      <c r="J2982" s="4">
        <v>27.9</v>
      </c>
      <c r="K2982" s="4" t="s">
        <v>40</v>
      </c>
      <c r="L2982" s="4">
        <v>0</v>
      </c>
      <c r="M2982" s="4" t="s">
        <v>5942</v>
      </c>
      <c r="N2982" s="11" t="s">
        <v>5943</v>
      </c>
      <c r="R2982" t="s">
        <v>5944</v>
      </c>
      <c r="T2982" t="s">
        <v>1296</v>
      </c>
    </row>
    <row r="2983" spans="1:20">
      <c r="A2983" t="s">
        <v>5941</v>
      </c>
      <c r="B2983" t="s">
        <v>1291</v>
      </c>
      <c r="C2983" t="s">
        <v>74</v>
      </c>
      <c r="D2983" s="39" t="s">
        <v>1408</v>
      </c>
      <c r="E2983" s="11">
        <f t="shared" si="196"/>
        <v>9</v>
      </c>
      <c r="F2983" s="4">
        <f t="shared" si="197"/>
        <v>2016</v>
      </c>
      <c r="G2983" t="s">
        <v>21</v>
      </c>
      <c r="H2983" s="4" t="s">
        <v>5945</v>
      </c>
      <c r="I2983" s="4" t="str">
        <f t="shared" si="198"/>
        <v>k</v>
      </c>
      <c r="J2983" s="4">
        <v>29.4</v>
      </c>
      <c r="K2983" s="4" t="s">
        <v>378</v>
      </c>
      <c r="L2983" s="4">
        <v>0</v>
      </c>
      <c r="M2983" s="4" t="s">
        <v>1323</v>
      </c>
      <c r="N2983" s="11" t="s">
        <v>5943</v>
      </c>
      <c r="Q2983" t="s">
        <v>5946</v>
      </c>
      <c r="R2983" t="s">
        <v>5947</v>
      </c>
      <c r="T2983" t="s">
        <v>1296</v>
      </c>
    </row>
    <row r="2984" spans="1:20">
      <c r="A2984" t="s">
        <v>5941</v>
      </c>
      <c r="B2984" t="s">
        <v>1291</v>
      </c>
      <c r="C2984" t="s">
        <v>74</v>
      </c>
      <c r="D2984" s="39" t="s">
        <v>1352</v>
      </c>
      <c r="E2984" s="11">
        <f t="shared" si="196"/>
        <v>5</v>
      </c>
      <c r="F2984" s="4">
        <f t="shared" si="197"/>
        <v>2017</v>
      </c>
      <c r="G2984" t="s">
        <v>21</v>
      </c>
      <c r="H2984" s="4" t="s">
        <v>977</v>
      </c>
      <c r="I2984" s="4" t="str">
        <f t="shared" si="198"/>
        <v>k</v>
      </c>
      <c r="J2984" s="4">
        <v>28.8</v>
      </c>
      <c r="K2984" s="4" t="s">
        <v>138</v>
      </c>
      <c r="L2984" s="4">
        <v>0</v>
      </c>
      <c r="M2984" s="4" t="s">
        <v>1548</v>
      </c>
      <c r="N2984" s="11" t="s">
        <v>5943</v>
      </c>
      <c r="Q2984" t="s">
        <v>5948</v>
      </c>
      <c r="R2984" t="s">
        <v>5949</v>
      </c>
      <c r="T2984" t="s">
        <v>1296</v>
      </c>
    </row>
    <row r="2985" spans="1:20">
      <c r="A2985" t="s">
        <v>5950</v>
      </c>
      <c r="B2985" t="s">
        <v>1291</v>
      </c>
      <c r="C2985" t="s">
        <v>20</v>
      </c>
      <c r="D2985" s="39" t="s">
        <v>1331</v>
      </c>
      <c r="E2985" s="11">
        <f t="shared" si="196"/>
        <v>5</v>
      </c>
      <c r="F2985" s="4">
        <f t="shared" si="197"/>
        <v>2003</v>
      </c>
      <c r="G2985" t="s">
        <v>25</v>
      </c>
      <c r="I2985" s="4" t="str">
        <f t="shared" si="198"/>
        <v/>
      </c>
      <c r="J2985" s="4">
        <v>31</v>
      </c>
      <c r="K2985" s="4" t="s">
        <v>828</v>
      </c>
      <c r="L2985" s="4">
        <v>0</v>
      </c>
      <c r="M2985" s="4" t="s">
        <v>5951</v>
      </c>
      <c r="R2985" t="s">
        <v>5922</v>
      </c>
      <c r="T2985" t="s">
        <v>1296</v>
      </c>
    </row>
    <row r="2986" spans="1:20">
      <c r="A2986" t="s">
        <v>5952</v>
      </c>
      <c r="B2986" t="s">
        <v>1291</v>
      </c>
      <c r="C2986" t="s">
        <v>20</v>
      </c>
      <c r="D2986" s="39" t="s">
        <v>1380</v>
      </c>
      <c r="E2986" s="11">
        <f t="shared" si="196"/>
        <v>5</v>
      </c>
      <c r="F2986" s="4">
        <f t="shared" si="197"/>
        <v>2004</v>
      </c>
      <c r="G2986" t="s">
        <v>21</v>
      </c>
      <c r="H2986" s="4" t="s">
        <v>1444</v>
      </c>
      <c r="I2986" s="4" t="str">
        <f t="shared" si="198"/>
        <v>k</v>
      </c>
      <c r="J2986" s="4">
        <v>14.8</v>
      </c>
      <c r="K2986" s="4" t="s">
        <v>1557</v>
      </c>
      <c r="L2986" s="4">
        <v>0</v>
      </c>
      <c r="M2986" s="4" t="s">
        <v>5953</v>
      </c>
      <c r="R2986" t="s">
        <v>5954</v>
      </c>
      <c r="T2986" t="s">
        <v>1296</v>
      </c>
    </row>
    <row r="2987" spans="1:20">
      <c r="A2987" s="9" t="s">
        <v>5952</v>
      </c>
      <c r="B2987" t="s">
        <v>1291</v>
      </c>
      <c r="C2987" t="s">
        <v>74</v>
      </c>
      <c r="D2987" s="39" t="s">
        <v>1491</v>
      </c>
      <c r="E2987" s="11">
        <f t="shared" si="196"/>
        <v>4</v>
      </c>
      <c r="F2987" s="4">
        <f t="shared" si="197"/>
        <v>2024</v>
      </c>
      <c r="G2987" t="s">
        <v>21</v>
      </c>
      <c r="H2987" s="4" t="s">
        <v>600</v>
      </c>
      <c r="I2987" s="4" t="str">
        <f t="shared" si="198"/>
        <v>k</v>
      </c>
      <c r="J2987" s="4">
        <v>33.5</v>
      </c>
      <c r="K2987" s="4" t="s">
        <v>256</v>
      </c>
      <c r="L2987" s="4">
        <v>0</v>
      </c>
      <c r="M2987" s="4" t="s">
        <v>4189</v>
      </c>
      <c r="R2987" t="s">
        <v>3854</v>
      </c>
    </row>
    <row r="2988" spans="1:20">
      <c r="A2988" t="s">
        <v>90</v>
      </c>
      <c r="B2988" t="s">
        <v>1291</v>
      </c>
      <c r="C2988" t="s">
        <v>20</v>
      </c>
      <c r="D2988" s="39" t="s">
        <v>1606</v>
      </c>
      <c r="E2988" s="11">
        <f t="shared" si="196"/>
        <v>3</v>
      </c>
      <c r="F2988" s="4">
        <f t="shared" si="197"/>
        <v>1982</v>
      </c>
      <c r="G2988" t="s">
        <v>21</v>
      </c>
      <c r="H2988" s="4" t="s">
        <v>1610</v>
      </c>
      <c r="I2988" s="4" t="str">
        <f t="shared" si="198"/>
        <v>k</v>
      </c>
      <c r="J2988" s="4">
        <v>22.86</v>
      </c>
      <c r="K2988" s="4" t="s">
        <v>1861</v>
      </c>
      <c r="L2988" s="4">
        <v>0</v>
      </c>
      <c r="M2988" s="4" t="s">
        <v>2493</v>
      </c>
      <c r="R2988" t="s">
        <v>2921</v>
      </c>
      <c r="T2988" t="s">
        <v>1296</v>
      </c>
    </row>
    <row r="2989" spans="1:20">
      <c r="A2989" t="s">
        <v>90</v>
      </c>
      <c r="B2989" t="s">
        <v>1291</v>
      </c>
      <c r="C2989" t="s">
        <v>74</v>
      </c>
      <c r="D2989" s="39" t="s">
        <v>3045</v>
      </c>
      <c r="E2989" s="11">
        <f t="shared" si="196"/>
        <v>3</v>
      </c>
      <c r="F2989" s="4">
        <f t="shared" si="197"/>
        <v>1983</v>
      </c>
      <c r="G2989" t="s">
        <v>21</v>
      </c>
      <c r="H2989" s="4" t="s">
        <v>1635</v>
      </c>
      <c r="I2989" s="4" t="str">
        <f t="shared" si="198"/>
        <v>k</v>
      </c>
      <c r="J2989" s="4">
        <v>24.77</v>
      </c>
      <c r="K2989" s="4" t="s">
        <v>2103</v>
      </c>
      <c r="L2989" s="4">
        <v>0</v>
      </c>
      <c r="M2989" s="4" t="s">
        <v>3168</v>
      </c>
      <c r="R2989" t="s">
        <v>5955</v>
      </c>
      <c r="T2989" t="s">
        <v>1296</v>
      </c>
    </row>
    <row r="2990" spans="1:20">
      <c r="A2990" t="s">
        <v>90</v>
      </c>
      <c r="B2990" t="s">
        <v>1291</v>
      </c>
      <c r="C2990" t="s">
        <v>74</v>
      </c>
      <c r="D2990" s="39" t="s">
        <v>5956</v>
      </c>
      <c r="E2990" s="11">
        <f t="shared" si="196"/>
        <v>3</v>
      </c>
      <c r="F2990" s="4">
        <f t="shared" si="197"/>
        <v>1986</v>
      </c>
      <c r="G2990" t="s">
        <v>21</v>
      </c>
      <c r="H2990" s="4" t="s">
        <v>1376</v>
      </c>
      <c r="I2990" s="4" t="str">
        <f t="shared" si="198"/>
        <v>k</v>
      </c>
      <c r="J2990" s="4">
        <v>27.94</v>
      </c>
      <c r="K2990" s="4" t="s">
        <v>3597</v>
      </c>
      <c r="L2990" s="4">
        <v>0</v>
      </c>
      <c r="M2990" s="4" t="s">
        <v>1832</v>
      </c>
      <c r="T2990" t="s">
        <v>1296</v>
      </c>
    </row>
    <row r="2991" spans="1:20">
      <c r="A2991" t="s">
        <v>90</v>
      </c>
      <c r="B2991" t="s">
        <v>1291</v>
      </c>
      <c r="C2991" t="s">
        <v>74</v>
      </c>
      <c r="D2991" s="39" t="s">
        <v>2002</v>
      </c>
      <c r="E2991" s="11">
        <f t="shared" si="196"/>
        <v>3</v>
      </c>
      <c r="F2991" s="4">
        <f t="shared" si="197"/>
        <v>1988</v>
      </c>
      <c r="G2991" t="s">
        <v>21</v>
      </c>
      <c r="H2991" s="4" t="s">
        <v>137</v>
      </c>
      <c r="I2991" s="4" t="str">
        <f t="shared" si="198"/>
        <v>k</v>
      </c>
      <c r="J2991" s="4">
        <v>29.85</v>
      </c>
      <c r="K2991" s="4" t="s">
        <v>1495</v>
      </c>
      <c r="L2991" s="4">
        <v>0</v>
      </c>
      <c r="M2991" s="4" t="s">
        <v>1815</v>
      </c>
      <c r="R2991" t="s">
        <v>5957</v>
      </c>
      <c r="T2991" t="s">
        <v>1296</v>
      </c>
    </row>
    <row r="2992" spans="1:20">
      <c r="A2992" t="s">
        <v>90</v>
      </c>
      <c r="B2992" t="s">
        <v>1291</v>
      </c>
      <c r="C2992" t="s">
        <v>74</v>
      </c>
      <c r="D2992" s="39" t="s">
        <v>1372</v>
      </c>
      <c r="E2992" s="11">
        <f t="shared" si="196"/>
        <v>3</v>
      </c>
      <c r="F2992" s="4">
        <f t="shared" si="197"/>
        <v>1990</v>
      </c>
      <c r="G2992" t="s">
        <v>21</v>
      </c>
      <c r="H2992" s="4" t="s">
        <v>597</v>
      </c>
      <c r="I2992" s="4" t="str">
        <f t="shared" si="198"/>
        <v>k</v>
      </c>
      <c r="J2992" s="4">
        <v>30.8</v>
      </c>
      <c r="K2992" s="4" t="s">
        <v>1613</v>
      </c>
      <c r="L2992" s="4">
        <v>0</v>
      </c>
      <c r="M2992" s="4" t="s">
        <v>5958</v>
      </c>
      <c r="R2992" t="s">
        <v>5959</v>
      </c>
      <c r="T2992" t="s">
        <v>1296</v>
      </c>
    </row>
    <row r="2993" spans="1:20">
      <c r="A2993" t="s">
        <v>948</v>
      </c>
      <c r="B2993" t="s">
        <v>1291</v>
      </c>
      <c r="C2993" t="s">
        <v>20</v>
      </c>
      <c r="D2993" s="39" t="s">
        <v>1620</v>
      </c>
      <c r="E2993" s="11">
        <f t="shared" si="196"/>
        <v>3</v>
      </c>
      <c r="F2993" s="4">
        <f t="shared" si="197"/>
        <v>1994</v>
      </c>
      <c r="G2993" t="s">
        <v>21</v>
      </c>
      <c r="H2993" s="4">
        <v>14.5</v>
      </c>
      <c r="I2993" s="4" t="s">
        <v>35</v>
      </c>
      <c r="J2993" s="4">
        <v>27.5</v>
      </c>
      <c r="K2993" s="4" t="s">
        <v>870</v>
      </c>
      <c r="L2993" s="4">
        <v>0</v>
      </c>
      <c r="M2993" s="4" t="s">
        <v>1880</v>
      </c>
      <c r="N2993" s="11" t="s">
        <v>5960</v>
      </c>
      <c r="R2993" t="s">
        <v>2225</v>
      </c>
      <c r="T2993" t="s">
        <v>1296</v>
      </c>
    </row>
    <row r="2994" spans="1:20">
      <c r="A2994" t="s">
        <v>948</v>
      </c>
      <c r="B2994" t="s">
        <v>1291</v>
      </c>
      <c r="C2994" t="s">
        <v>74</v>
      </c>
      <c r="D2994" s="39" t="s">
        <v>1322</v>
      </c>
      <c r="E2994" s="11">
        <f t="shared" si="196"/>
        <v>3</v>
      </c>
      <c r="F2994" s="4">
        <f t="shared" si="197"/>
        <v>1998</v>
      </c>
      <c r="G2994" t="s">
        <v>21</v>
      </c>
      <c r="H2994" s="4">
        <v>18.5</v>
      </c>
      <c r="I2994" s="4" t="s">
        <v>35</v>
      </c>
      <c r="J2994" s="4">
        <v>27.7</v>
      </c>
      <c r="K2994" s="4" t="s">
        <v>800</v>
      </c>
      <c r="L2994" s="4">
        <v>0</v>
      </c>
      <c r="M2994" s="4" t="s">
        <v>1638</v>
      </c>
      <c r="N2994" s="11" t="s">
        <v>5960</v>
      </c>
      <c r="R2994" t="s">
        <v>5961</v>
      </c>
      <c r="T2994" t="s">
        <v>1296</v>
      </c>
    </row>
    <row r="2995" spans="1:20">
      <c r="A2995" t="s">
        <v>948</v>
      </c>
      <c r="B2995" t="s">
        <v>1291</v>
      </c>
      <c r="C2995" t="s">
        <v>74</v>
      </c>
      <c r="D2995" s="39" t="s">
        <v>1647</v>
      </c>
      <c r="E2995" s="11">
        <f t="shared" si="196"/>
        <v>3</v>
      </c>
      <c r="F2995" s="4">
        <f t="shared" si="197"/>
        <v>2000</v>
      </c>
      <c r="G2995" t="s">
        <v>21</v>
      </c>
      <c r="H2995" s="4">
        <v>20.5</v>
      </c>
      <c r="I2995" s="4" t="s">
        <v>35</v>
      </c>
      <c r="J2995" s="4">
        <v>28.5</v>
      </c>
      <c r="K2995" s="4" t="s">
        <v>854</v>
      </c>
      <c r="L2995" s="4">
        <v>0</v>
      </c>
      <c r="M2995" s="4" t="s">
        <v>1650</v>
      </c>
      <c r="N2995" s="11" t="s">
        <v>5960</v>
      </c>
      <c r="R2995" t="s">
        <v>439</v>
      </c>
      <c r="T2995" t="s">
        <v>1296</v>
      </c>
    </row>
    <row r="2996" spans="1:20">
      <c r="A2996" t="s">
        <v>948</v>
      </c>
      <c r="B2996" t="s">
        <v>1291</v>
      </c>
      <c r="C2996" t="s">
        <v>74</v>
      </c>
      <c r="D2996" s="39" t="s">
        <v>1418</v>
      </c>
      <c r="E2996" s="11">
        <f t="shared" si="196"/>
        <v>5</v>
      </c>
      <c r="F2996" s="4">
        <f t="shared" si="197"/>
        <v>2001</v>
      </c>
      <c r="G2996" t="s">
        <v>21</v>
      </c>
      <c r="H2996" s="4">
        <v>21.7</v>
      </c>
      <c r="I2996" s="4" t="s">
        <v>35</v>
      </c>
      <c r="J2996" s="4">
        <v>28.2</v>
      </c>
      <c r="K2996" s="4" t="s">
        <v>40</v>
      </c>
      <c r="L2996" s="4">
        <v>0</v>
      </c>
      <c r="M2996" s="4" t="s">
        <v>1950</v>
      </c>
      <c r="N2996" s="11" t="s">
        <v>5960</v>
      </c>
      <c r="R2996" t="s">
        <v>5962</v>
      </c>
      <c r="T2996" t="s">
        <v>1296</v>
      </c>
    </row>
    <row r="2997" spans="1:20">
      <c r="A2997" t="s">
        <v>948</v>
      </c>
      <c r="B2997" t="s">
        <v>1291</v>
      </c>
      <c r="C2997" t="s">
        <v>74</v>
      </c>
      <c r="D2997" s="39" t="s">
        <v>2262</v>
      </c>
      <c r="E2997" s="11">
        <f t="shared" si="196"/>
        <v>6</v>
      </c>
      <c r="F2997" s="4">
        <f t="shared" si="197"/>
        <v>2002</v>
      </c>
      <c r="G2997" t="s">
        <v>21</v>
      </c>
      <c r="H2997" s="4">
        <v>22.8</v>
      </c>
      <c r="I2997" s="4" t="s">
        <v>35</v>
      </c>
      <c r="J2997" s="4">
        <v>30.1</v>
      </c>
      <c r="K2997" s="4" t="s">
        <v>1879</v>
      </c>
      <c r="L2997" s="4">
        <v>0</v>
      </c>
      <c r="M2997" s="4" t="s">
        <v>2025</v>
      </c>
      <c r="N2997" s="11" t="s">
        <v>5960</v>
      </c>
      <c r="R2997" t="s">
        <v>5963</v>
      </c>
      <c r="T2997" t="s">
        <v>1296</v>
      </c>
    </row>
    <row r="2998" spans="1:20">
      <c r="A2998" t="s">
        <v>948</v>
      </c>
      <c r="B2998" t="s">
        <v>1291</v>
      </c>
      <c r="C2998" t="s">
        <v>74</v>
      </c>
      <c r="D2998" s="39" t="s">
        <v>2194</v>
      </c>
      <c r="E2998" s="11">
        <f t="shared" si="196"/>
        <v>5</v>
      </c>
      <c r="F2998" s="4">
        <f t="shared" si="197"/>
        <v>2005</v>
      </c>
      <c r="G2998" t="s">
        <v>21</v>
      </c>
      <c r="H2998" s="4">
        <v>25.7</v>
      </c>
      <c r="I2998" s="4" t="s">
        <v>35</v>
      </c>
      <c r="J2998" s="4">
        <v>29.7</v>
      </c>
      <c r="K2998" s="4" t="s">
        <v>960</v>
      </c>
      <c r="L2998" s="4">
        <v>0</v>
      </c>
      <c r="M2998" s="4" t="s">
        <v>5964</v>
      </c>
      <c r="N2998" s="11" t="s">
        <v>5960</v>
      </c>
      <c r="R2998" t="s">
        <v>5965</v>
      </c>
      <c r="T2998" t="s">
        <v>1296</v>
      </c>
    </row>
    <row r="2999" spans="1:20">
      <c r="A2999" t="s">
        <v>5966</v>
      </c>
      <c r="B2999" t="s">
        <v>1291</v>
      </c>
      <c r="C2999" t="s">
        <v>20</v>
      </c>
      <c r="D2999" s="39" t="s">
        <v>1320</v>
      </c>
      <c r="E2999" s="11">
        <f t="shared" si="196"/>
        <v>3</v>
      </c>
      <c r="F2999" s="4">
        <f t="shared" si="197"/>
        <v>1996</v>
      </c>
      <c r="G2999" t="s">
        <v>25</v>
      </c>
      <c r="H2999" s="4" t="s">
        <v>87</v>
      </c>
      <c r="I2999" s="4" t="str">
        <f t="shared" ref="I2999:I3036" si="199">IF(ISBLANK(H2999), "", "k")</f>
        <v>k</v>
      </c>
      <c r="J2999" s="4">
        <v>21</v>
      </c>
      <c r="K2999" s="4" t="s">
        <v>1155</v>
      </c>
      <c r="L2999" s="4">
        <v>0</v>
      </c>
      <c r="M2999" s="4" t="s">
        <v>1357</v>
      </c>
      <c r="N2999" s="11" t="s">
        <v>5967</v>
      </c>
      <c r="R2999" t="s">
        <v>607</v>
      </c>
      <c r="T2999" t="s">
        <v>1296</v>
      </c>
    </row>
    <row r="3000" spans="1:20">
      <c r="A3000" t="s">
        <v>5966</v>
      </c>
      <c r="B3000" t="s">
        <v>1291</v>
      </c>
      <c r="C3000" t="s">
        <v>74</v>
      </c>
      <c r="D3000" s="39" t="s">
        <v>1322</v>
      </c>
      <c r="E3000" s="11">
        <f t="shared" si="196"/>
        <v>3</v>
      </c>
      <c r="F3000" s="4">
        <f t="shared" si="197"/>
        <v>1998</v>
      </c>
      <c r="G3000" t="s">
        <v>25</v>
      </c>
      <c r="H3000" s="4" t="s">
        <v>1635</v>
      </c>
      <c r="I3000" s="4" t="str">
        <f t="shared" si="199"/>
        <v>k</v>
      </c>
      <c r="J3000" s="4">
        <v>23.2</v>
      </c>
      <c r="K3000" s="4" t="s">
        <v>358</v>
      </c>
      <c r="L3000" s="4">
        <v>0</v>
      </c>
      <c r="M3000" s="4" t="s">
        <v>1809</v>
      </c>
      <c r="N3000" s="11" t="s">
        <v>5967</v>
      </c>
      <c r="R3000" t="s">
        <v>5968</v>
      </c>
      <c r="T3000" t="s">
        <v>1296</v>
      </c>
    </row>
    <row r="3001" spans="1:20">
      <c r="A3001" t="s">
        <v>5966</v>
      </c>
      <c r="B3001" t="s">
        <v>1291</v>
      </c>
      <c r="C3001" t="s">
        <v>74</v>
      </c>
      <c r="D3001" s="39" t="s">
        <v>1715</v>
      </c>
      <c r="E3001" s="11">
        <f t="shared" si="196"/>
        <v>3</v>
      </c>
      <c r="F3001" s="4">
        <f t="shared" si="197"/>
        <v>2000</v>
      </c>
      <c r="G3001" t="s">
        <v>25</v>
      </c>
      <c r="H3001" s="4" t="s">
        <v>1622</v>
      </c>
      <c r="I3001" s="4" t="str">
        <f t="shared" si="199"/>
        <v>k</v>
      </c>
      <c r="J3001" s="4">
        <v>26.5</v>
      </c>
      <c r="K3001" s="4" t="s">
        <v>127</v>
      </c>
      <c r="L3001" s="4">
        <v>0</v>
      </c>
      <c r="M3001" s="4" t="s">
        <v>1697</v>
      </c>
      <c r="N3001" s="11" t="s">
        <v>5967</v>
      </c>
      <c r="R3001" t="s">
        <v>439</v>
      </c>
      <c r="T3001" t="s">
        <v>1296</v>
      </c>
    </row>
    <row r="3002" spans="1:20">
      <c r="A3002" t="s">
        <v>5966</v>
      </c>
      <c r="B3002" t="s">
        <v>1291</v>
      </c>
      <c r="C3002" t="s">
        <v>74</v>
      </c>
      <c r="D3002" s="39" t="s">
        <v>1418</v>
      </c>
      <c r="E3002" s="11">
        <f t="shared" si="196"/>
        <v>5</v>
      </c>
      <c r="F3002" s="4">
        <f t="shared" si="197"/>
        <v>2001</v>
      </c>
      <c r="G3002" t="s">
        <v>25</v>
      </c>
      <c r="H3002" s="4" t="s">
        <v>410</v>
      </c>
      <c r="I3002" s="4" t="str">
        <f t="shared" si="199"/>
        <v>k</v>
      </c>
      <c r="J3002" s="4">
        <v>28.5</v>
      </c>
      <c r="K3002" s="4" t="s">
        <v>40</v>
      </c>
      <c r="L3002" s="4">
        <v>0</v>
      </c>
      <c r="M3002" s="4" t="s">
        <v>2090</v>
      </c>
      <c r="N3002" s="11" t="s">
        <v>5967</v>
      </c>
      <c r="R3002" t="s">
        <v>1717</v>
      </c>
      <c r="T3002" t="s">
        <v>1296</v>
      </c>
    </row>
    <row r="3003" spans="1:20">
      <c r="A3003" t="s">
        <v>5966</v>
      </c>
      <c r="B3003" t="s">
        <v>1291</v>
      </c>
      <c r="C3003" t="s">
        <v>74</v>
      </c>
      <c r="D3003" s="39" t="s">
        <v>1378</v>
      </c>
      <c r="E3003" s="11">
        <f t="shared" si="196"/>
        <v>5</v>
      </c>
      <c r="F3003" s="4">
        <f t="shared" si="197"/>
        <v>2002</v>
      </c>
      <c r="G3003" t="s">
        <v>25</v>
      </c>
      <c r="H3003" s="4" t="s">
        <v>717</v>
      </c>
      <c r="I3003" s="4" t="str">
        <f t="shared" si="199"/>
        <v>k</v>
      </c>
      <c r="J3003" s="4">
        <v>30</v>
      </c>
      <c r="K3003" s="4" t="s">
        <v>1814</v>
      </c>
      <c r="L3003" s="4">
        <v>0</v>
      </c>
      <c r="M3003" s="4" t="s">
        <v>1656</v>
      </c>
      <c r="N3003" s="11" t="s">
        <v>5967</v>
      </c>
      <c r="R3003" t="s">
        <v>1630</v>
      </c>
      <c r="T3003" t="s">
        <v>1296</v>
      </c>
    </row>
    <row r="3004" spans="1:20">
      <c r="A3004" t="s">
        <v>5966</v>
      </c>
      <c r="B3004" t="s">
        <v>1291</v>
      </c>
      <c r="C3004" t="s">
        <v>74</v>
      </c>
      <c r="D3004" s="39" t="s">
        <v>1331</v>
      </c>
      <c r="E3004" s="11">
        <f t="shared" si="196"/>
        <v>5</v>
      </c>
      <c r="F3004" s="4">
        <f t="shared" si="197"/>
        <v>2003</v>
      </c>
      <c r="G3004" t="s">
        <v>25</v>
      </c>
      <c r="H3004" s="4" t="s">
        <v>712</v>
      </c>
      <c r="I3004" s="4" t="str">
        <f t="shared" si="199"/>
        <v>k</v>
      </c>
      <c r="J3004" s="4">
        <v>33.5</v>
      </c>
      <c r="K3004" s="4" t="s">
        <v>575</v>
      </c>
      <c r="L3004" s="4">
        <v>0</v>
      </c>
      <c r="M3004" s="4" t="s">
        <v>4082</v>
      </c>
      <c r="N3004" s="11" t="s">
        <v>5967</v>
      </c>
      <c r="R3004" t="s">
        <v>1334</v>
      </c>
      <c r="T3004" t="s">
        <v>1296</v>
      </c>
    </row>
    <row r="3005" spans="1:20">
      <c r="A3005" t="s">
        <v>5966</v>
      </c>
      <c r="B3005" t="s">
        <v>1291</v>
      </c>
      <c r="C3005" t="s">
        <v>74</v>
      </c>
      <c r="D3005" s="39" t="s">
        <v>1335</v>
      </c>
      <c r="E3005" s="11">
        <f t="shared" si="196"/>
        <v>5</v>
      </c>
      <c r="F3005" s="4">
        <f t="shared" si="197"/>
        <v>2004</v>
      </c>
      <c r="G3005" t="s">
        <v>25</v>
      </c>
      <c r="H3005" s="4" t="s">
        <v>609</v>
      </c>
      <c r="I3005" s="4" t="str">
        <f t="shared" si="199"/>
        <v>k</v>
      </c>
      <c r="J3005" s="4">
        <v>34.5</v>
      </c>
      <c r="K3005" s="4" t="s">
        <v>166</v>
      </c>
      <c r="L3005" s="4">
        <v>0</v>
      </c>
      <c r="M3005" s="4" t="s">
        <v>4501</v>
      </c>
      <c r="N3005" s="11" t="s">
        <v>5967</v>
      </c>
      <c r="R3005" t="s">
        <v>5969</v>
      </c>
      <c r="T3005" t="s">
        <v>1296</v>
      </c>
    </row>
    <row r="3006" spans="1:20">
      <c r="A3006" t="s">
        <v>5970</v>
      </c>
      <c r="B3006" t="s">
        <v>1291</v>
      </c>
      <c r="C3006" t="s">
        <v>20</v>
      </c>
      <c r="D3006" s="39" t="s">
        <v>1424</v>
      </c>
      <c r="E3006" s="11">
        <f t="shared" si="196"/>
        <v>5</v>
      </c>
      <c r="F3006" s="4">
        <f t="shared" si="197"/>
        <v>2004</v>
      </c>
      <c r="G3006" t="s">
        <v>25</v>
      </c>
      <c r="I3006" s="4" t="str">
        <f t="shared" si="199"/>
        <v/>
      </c>
      <c r="J3006" s="4">
        <v>32.1</v>
      </c>
      <c r="K3006" s="4" t="s">
        <v>1253</v>
      </c>
      <c r="L3006" s="4">
        <v>0</v>
      </c>
      <c r="M3006" s="4" t="s">
        <v>4088</v>
      </c>
      <c r="N3006" s="11" t="s">
        <v>5971</v>
      </c>
      <c r="R3006" t="s">
        <v>5972</v>
      </c>
      <c r="T3006" t="s">
        <v>1296</v>
      </c>
    </row>
    <row r="3007" spans="1:20">
      <c r="A3007" t="s">
        <v>5970</v>
      </c>
      <c r="B3007" t="s">
        <v>1291</v>
      </c>
      <c r="C3007" t="s">
        <v>74</v>
      </c>
      <c r="D3007" s="39" t="s">
        <v>1535</v>
      </c>
      <c r="E3007" s="11">
        <f t="shared" si="196"/>
        <v>5</v>
      </c>
      <c r="F3007" s="4">
        <f t="shared" si="197"/>
        <v>2010</v>
      </c>
      <c r="G3007" t="s">
        <v>25</v>
      </c>
      <c r="I3007" s="4" t="str">
        <f t="shared" si="199"/>
        <v/>
      </c>
      <c r="J3007" s="4">
        <v>31.8</v>
      </c>
      <c r="K3007" s="4" t="s">
        <v>227</v>
      </c>
      <c r="L3007" s="4">
        <v>0</v>
      </c>
      <c r="M3007" s="4" t="s">
        <v>2422</v>
      </c>
      <c r="N3007" s="11" t="s">
        <v>5971</v>
      </c>
      <c r="R3007" t="s">
        <v>5973</v>
      </c>
      <c r="T3007" t="s">
        <v>1296</v>
      </c>
    </row>
    <row r="3008" spans="1:20">
      <c r="A3008" t="s">
        <v>5970</v>
      </c>
      <c r="B3008" t="s">
        <v>1291</v>
      </c>
      <c r="C3008" t="s">
        <v>74</v>
      </c>
      <c r="D3008" s="39" t="s">
        <v>2199</v>
      </c>
      <c r="E3008" s="11">
        <f t="shared" si="196"/>
        <v>5</v>
      </c>
      <c r="F3008" s="4">
        <f t="shared" si="197"/>
        <v>2011</v>
      </c>
      <c r="G3008" t="s">
        <v>25</v>
      </c>
      <c r="I3008" s="4" t="str">
        <f t="shared" si="199"/>
        <v/>
      </c>
      <c r="J3008" s="4">
        <v>32.299999999999997</v>
      </c>
      <c r="K3008" s="4" t="s">
        <v>3225</v>
      </c>
      <c r="L3008" s="4">
        <v>0</v>
      </c>
      <c r="M3008" s="4" t="s">
        <v>1430</v>
      </c>
      <c r="N3008" s="11" t="s">
        <v>5971</v>
      </c>
      <c r="R3008" t="s">
        <v>5974</v>
      </c>
      <c r="T3008" t="s">
        <v>1296</v>
      </c>
    </row>
    <row r="3009" spans="1:20">
      <c r="A3009" t="s">
        <v>5975</v>
      </c>
      <c r="B3009" t="s">
        <v>1291</v>
      </c>
      <c r="C3009" t="s">
        <v>20</v>
      </c>
      <c r="D3009" s="39" t="s">
        <v>1320</v>
      </c>
      <c r="E3009" s="11">
        <f t="shared" si="196"/>
        <v>3</v>
      </c>
      <c r="F3009" s="4">
        <f t="shared" si="197"/>
        <v>1996</v>
      </c>
      <c r="G3009" t="s">
        <v>103</v>
      </c>
      <c r="H3009" s="4" t="s">
        <v>2392</v>
      </c>
      <c r="I3009" s="4" t="str">
        <f t="shared" si="199"/>
        <v>k</v>
      </c>
      <c r="J3009" s="4">
        <v>11</v>
      </c>
      <c r="K3009" s="4" t="s">
        <v>176</v>
      </c>
      <c r="L3009" s="4">
        <v>0</v>
      </c>
      <c r="M3009" s="4" t="s">
        <v>468</v>
      </c>
      <c r="R3009" t="s">
        <v>5976</v>
      </c>
      <c r="T3009" t="s">
        <v>1296</v>
      </c>
    </row>
    <row r="3010" spans="1:20">
      <c r="A3010" t="s">
        <v>5977</v>
      </c>
      <c r="B3010" t="s">
        <v>1291</v>
      </c>
      <c r="C3010" t="s">
        <v>20</v>
      </c>
      <c r="D3010" s="39" t="s">
        <v>1302</v>
      </c>
      <c r="E3010" s="11">
        <f t="shared" si="196"/>
        <v>5</v>
      </c>
      <c r="F3010" s="4">
        <f t="shared" si="197"/>
        <v>2002</v>
      </c>
      <c r="G3010" s="3" t="s">
        <v>103</v>
      </c>
      <c r="H3010" s="4" t="s">
        <v>1539</v>
      </c>
      <c r="I3010" s="4" t="str">
        <f t="shared" si="199"/>
        <v>k</v>
      </c>
      <c r="J3010" s="4">
        <v>12</v>
      </c>
      <c r="K3010" s="4" t="s">
        <v>1540</v>
      </c>
      <c r="L3010" s="4">
        <v>0</v>
      </c>
      <c r="M3010" s="4" t="s">
        <v>40</v>
      </c>
      <c r="N3010" s="11" t="s">
        <v>5978</v>
      </c>
      <c r="R3010" t="s">
        <v>607</v>
      </c>
      <c r="S3010" t="s">
        <v>5979</v>
      </c>
      <c r="T3010" t="s">
        <v>1296</v>
      </c>
    </row>
    <row r="3011" spans="1:20">
      <c r="A3011" t="s">
        <v>5977</v>
      </c>
      <c r="B3011" t="s">
        <v>1291</v>
      </c>
      <c r="C3011" t="s">
        <v>74</v>
      </c>
      <c r="D3011" s="39" t="s">
        <v>1432</v>
      </c>
      <c r="E3011" s="11">
        <f t="shared" si="196"/>
        <v>5</v>
      </c>
      <c r="F3011" s="4">
        <f t="shared" si="197"/>
        <v>2013</v>
      </c>
      <c r="G3011" t="s">
        <v>21</v>
      </c>
      <c r="H3011" s="4" t="s">
        <v>717</v>
      </c>
      <c r="I3011" s="4" t="str">
        <f t="shared" si="199"/>
        <v>k</v>
      </c>
      <c r="J3011" s="4">
        <v>24.1</v>
      </c>
      <c r="K3011" s="4" t="s">
        <v>2619</v>
      </c>
      <c r="L3011" s="4">
        <v>0</v>
      </c>
      <c r="M3011" s="4" t="s">
        <v>1806</v>
      </c>
      <c r="N3011" s="11" t="s">
        <v>5978</v>
      </c>
      <c r="R3011" t="s">
        <v>5980</v>
      </c>
      <c r="T3011" t="s">
        <v>1296</v>
      </c>
    </row>
    <row r="3012" spans="1:20">
      <c r="A3012" t="s">
        <v>5977</v>
      </c>
      <c r="B3012" t="s">
        <v>1291</v>
      </c>
      <c r="C3012" t="s">
        <v>74</v>
      </c>
      <c r="D3012" s="39" t="s">
        <v>1349</v>
      </c>
      <c r="E3012" s="11">
        <f t="shared" si="196"/>
        <v>5</v>
      </c>
      <c r="F3012" s="4">
        <f t="shared" si="197"/>
        <v>2016</v>
      </c>
      <c r="G3012" t="s">
        <v>21</v>
      </c>
      <c r="H3012" s="4" t="s">
        <v>977</v>
      </c>
      <c r="I3012" s="4" t="str">
        <f t="shared" si="199"/>
        <v>k</v>
      </c>
      <c r="J3012" s="4">
        <v>24.5</v>
      </c>
      <c r="K3012" s="4" t="s">
        <v>1106</v>
      </c>
      <c r="L3012" s="4">
        <v>0</v>
      </c>
      <c r="M3012" s="4" t="s">
        <v>2384</v>
      </c>
      <c r="N3012" s="11" t="s">
        <v>5978</v>
      </c>
      <c r="R3012" t="s">
        <v>5981</v>
      </c>
      <c r="T3012" t="s">
        <v>1296</v>
      </c>
    </row>
    <row r="3013" spans="1:20">
      <c r="A3013" t="s">
        <v>5977</v>
      </c>
      <c r="B3013" t="s">
        <v>1291</v>
      </c>
      <c r="C3013" t="s">
        <v>74</v>
      </c>
      <c r="D3013" s="39" t="s">
        <v>1352</v>
      </c>
      <c r="E3013" s="11">
        <f t="shared" si="196"/>
        <v>5</v>
      </c>
      <c r="F3013" s="4">
        <f t="shared" si="197"/>
        <v>2017</v>
      </c>
      <c r="G3013" t="s">
        <v>21</v>
      </c>
      <c r="H3013" s="4" t="s">
        <v>893</v>
      </c>
      <c r="I3013" s="4" t="str">
        <f t="shared" si="199"/>
        <v>k</v>
      </c>
      <c r="J3013" s="4">
        <v>24.7</v>
      </c>
      <c r="K3013" s="4" t="s">
        <v>885</v>
      </c>
      <c r="L3013" s="4">
        <v>0</v>
      </c>
      <c r="M3013" s="4" t="s">
        <v>1461</v>
      </c>
      <c r="N3013" s="11" t="s">
        <v>5978</v>
      </c>
      <c r="R3013" t="s">
        <v>5982</v>
      </c>
      <c r="T3013" t="s">
        <v>1296</v>
      </c>
    </row>
    <row r="3014" spans="1:20">
      <c r="A3014" t="s">
        <v>5977</v>
      </c>
      <c r="B3014" t="s">
        <v>1291</v>
      </c>
      <c r="C3014" t="s">
        <v>74</v>
      </c>
      <c r="D3014" s="39" t="s">
        <v>1515</v>
      </c>
      <c r="E3014" s="11">
        <f t="shared" si="196"/>
        <v>5</v>
      </c>
      <c r="F3014" s="4">
        <f t="shared" si="197"/>
        <v>2019</v>
      </c>
      <c r="G3014" t="s">
        <v>21</v>
      </c>
      <c r="H3014" s="4" t="s">
        <v>1046</v>
      </c>
      <c r="I3014" s="4" t="str">
        <f t="shared" si="199"/>
        <v>k</v>
      </c>
      <c r="J3014" s="4">
        <v>24.5</v>
      </c>
      <c r="K3014" s="4" t="s">
        <v>190</v>
      </c>
      <c r="L3014" s="4">
        <v>0</v>
      </c>
      <c r="M3014" s="4" t="s">
        <v>1876</v>
      </c>
      <c r="N3014" s="11" t="s">
        <v>5978</v>
      </c>
      <c r="R3014" t="s">
        <v>5983</v>
      </c>
      <c r="T3014" t="s">
        <v>1296</v>
      </c>
    </row>
    <row r="3015" spans="1:20">
      <c r="A3015" t="s">
        <v>5977</v>
      </c>
      <c r="B3015" s="4" t="s">
        <v>1291</v>
      </c>
      <c r="C3015" s="4" t="s">
        <v>74</v>
      </c>
      <c r="D3015" s="39" t="s">
        <v>1553</v>
      </c>
      <c r="E3015" s="11">
        <f t="shared" si="196"/>
        <v>4</v>
      </c>
      <c r="F3015" s="4">
        <f t="shared" si="197"/>
        <v>2026</v>
      </c>
      <c r="G3015" s="4" t="s">
        <v>21</v>
      </c>
      <c r="H3015" s="4">
        <v>25.6</v>
      </c>
      <c r="I3015" s="4" t="str">
        <f t="shared" si="199"/>
        <v>k</v>
      </c>
      <c r="J3015" s="4">
        <v>25.7</v>
      </c>
      <c r="K3015" s="4">
        <v>32.4</v>
      </c>
      <c r="L3015" s="4">
        <v>0</v>
      </c>
      <c r="M3015" s="4">
        <v>670</v>
      </c>
      <c r="N3015" s="11">
        <v>7817393</v>
      </c>
      <c r="R3015" s="4" t="s">
        <v>1554</v>
      </c>
    </row>
    <row r="3016" spans="1:20">
      <c r="A3016" t="s">
        <v>5984</v>
      </c>
      <c r="B3016" t="s">
        <v>1291</v>
      </c>
      <c r="C3016" t="s">
        <v>20</v>
      </c>
      <c r="D3016" s="39" t="s">
        <v>1663</v>
      </c>
      <c r="E3016" s="11">
        <f t="shared" si="196"/>
        <v>5</v>
      </c>
      <c r="F3016" s="4">
        <f t="shared" si="197"/>
        <v>2009</v>
      </c>
      <c r="G3016" t="s">
        <v>21</v>
      </c>
      <c r="I3016" s="4" t="str">
        <f t="shared" si="199"/>
        <v/>
      </c>
      <c r="J3016" s="4">
        <v>27.3</v>
      </c>
      <c r="K3016" s="4" t="s">
        <v>154</v>
      </c>
      <c r="L3016" s="4">
        <v>0</v>
      </c>
      <c r="M3016" s="4" t="s">
        <v>1904</v>
      </c>
      <c r="N3016" s="11" t="s">
        <v>5985</v>
      </c>
      <c r="R3016" t="s">
        <v>1662</v>
      </c>
      <c r="T3016" t="s">
        <v>1296</v>
      </c>
    </row>
    <row r="3017" spans="1:20">
      <c r="A3017" t="s">
        <v>5984</v>
      </c>
      <c r="B3017" t="s">
        <v>1291</v>
      </c>
      <c r="C3017" t="s">
        <v>74</v>
      </c>
      <c r="D3017" s="39" t="s">
        <v>1396</v>
      </c>
      <c r="E3017" s="11">
        <f t="shared" si="196"/>
        <v>5</v>
      </c>
      <c r="F3017" s="4">
        <f t="shared" si="197"/>
        <v>2011</v>
      </c>
      <c r="G3017" t="s">
        <v>21</v>
      </c>
      <c r="I3017" s="4" t="str">
        <f t="shared" si="199"/>
        <v/>
      </c>
      <c r="J3017" s="4">
        <v>27.7</v>
      </c>
      <c r="K3017" s="4" t="s">
        <v>1072</v>
      </c>
      <c r="L3017" s="4">
        <v>0</v>
      </c>
      <c r="M3017" s="4" t="s">
        <v>1739</v>
      </c>
      <c r="N3017" s="11" t="s">
        <v>5985</v>
      </c>
      <c r="R3017" t="s">
        <v>2834</v>
      </c>
      <c r="T3017" t="s">
        <v>1296</v>
      </c>
    </row>
    <row r="3018" spans="1:20">
      <c r="A3018" t="s">
        <v>5984</v>
      </c>
      <c r="B3018" t="s">
        <v>1291</v>
      </c>
      <c r="C3018" t="s">
        <v>74</v>
      </c>
      <c r="D3018" s="39" t="s">
        <v>1342</v>
      </c>
      <c r="E3018" s="11">
        <f t="shared" si="196"/>
        <v>5</v>
      </c>
      <c r="F3018" s="4">
        <f t="shared" si="197"/>
        <v>2013</v>
      </c>
      <c r="G3018" t="s">
        <v>21</v>
      </c>
      <c r="I3018" s="4" t="str">
        <f t="shared" si="199"/>
        <v/>
      </c>
      <c r="J3018" s="4">
        <v>28.5</v>
      </c>
      <c r="K3018" s="4" t="s">
        <v>1879</v>
      </c>
      <c r="L3018" s="4">
        <v>0</v>
      </c>
      <c r="M3018" s="4" t="s">
        <v>1323</v>
      </c>
      <c r="N3018" s="11" t="s">
        <v>5985</v>
      </c>
      <c r="R3018" t="s">
        <v>2496</v>
      </c>
      <c r="T3018" t="s">
        <v>1296</v>
      </c>
    </row>
    <row r="3019" spans="1:20">
      <c r="A3019" t="s">
        <v>5984</v>
      </c>
      <c r="B3019" t="s">
        <v>1291</v>
      </c>
      <c r="C3019" t="s">
        <v>74</v>
      </c>
      <c r="D3019" s="39" t="s">
        <v>1356</v>
      </c>
      <c r="E3019" s="11">
        <f t="shared" si="196"/>
        <v>5</v>
      </c>
      <c r="F3019" s="4">
        <f t="shared" si="197"/>
        <v>2015</v>
      </c>
      <c r="G3019" t="s">
        <v>21</v>
      </c>
      <c r="I3019" s="4" t="str">
        <f t="shared" si="199"/>
        <v/>
      </c>
      <c r="J3019" s="4">
        <v>28</v>
      </c>
      <c r="K3019" s="4" t="s">
        <v>203</v>
      </c>
      <c r="L3019" s="4">
        <v>0</v>
      </c>
      <c r="M3019" s="4" t="s">
        <v>1607</v>
      </c>
      <c r="N3019" s="11" t="s">
        <v>5985</v>
      </c>
      <c r="R3019" t="s">
        <v>5986</v>
      </c>
      <c r="T3019" t="s">
        <v>1296</v>
      </c>
    </row>
    <row r="3020" spans="1:20">
      <c r="A3020" t="s">
        <v>5984</v>
      </c>
      <c r="B3020" t="s">
        <v>1291</v>
      </c>
      <c r="C3020" t="s">
        <v>74</v>
      </c>
      <c r="D3020" s="39" t="s">
        <v>901</v>
      </c>
      <c r="E3020" s="11">
        <f t="shared" si="196"/>
        <v>9</v>
      </c>
      <c r="F3020" s="4">
        <f t="shared" si="197"/>
        <v>2016</v>
      </c>
      <c r="G3020" t="s">
        <v>21</v>
      </c>
      <c r="I3020" s="4" t="str">
        <f t="shared" si="199"/>
        <v/>
      </c>
      <c r="J3020" s="4">
        <v>28.2</v>
      </c>
      <c r="K3020" s="4" t="s">
        <v>674</v>
      </c>
      <c r="L3020" s="4">
        <v>0</v>
      </c>
      <c r="M3020" s="4" t="s">
        <v>2083</v>
      </c>
      <c r="N3020" s="11" t="s">
        <v>5985</v>
      </c>
      <c r="Q3020" t="s">
        <v>5987</v>
      </c>
      <c r="R3020" t="s">
        <v>5988</v>
      </c>
      <c r="T3020" t="s">
        <v>1296</v>
      </c>
    </row>
    <row r="3021" spans="1:20">
      <c r="A3021" t="s">
        <v>5984</v>
      </c>
      <c r="B3021" t="s">
        <v>1291</v>
      </c>
      <c r="C3021" t="s">
        <v>74</v>
      </c>
      <c r="D3021" s="39" t="s">
        <v>1104</v>
      </c>
      <c r="E3021" s="11">
        <f t="shared" si="196"/>
        <v>5</v>
      </c>
      <c r="F3021" s="4">
        <f t="shared" si="197"/>
        <v>2017</v>
      </c>
      <c r="G3021" t="s">
        <v>21</v>
      </c>
      <c r="I3021" s="4" t="str">
        <f t="shared" si="199"/>
        <v/>
      </c>
      <c r="J3021" s="4">
        <v>29</v>
      </c>
      <c r="K3021" s="4" t="s">
        <v>40</v>
      </c>
      <c r="L3021" s="4">
        <v>0</v>
      </c>
      <c r="M3021" s="4" t="s">
        <v>2090</v>
      </c>
      <c r="N3021" s="11" t="s">
        <v>5985</v>
      </c>
      <c r="Q3021" t="s">
        <v>5989</v>
      </c>
      <c r="R3021" t="s">
        <v>5990</v>
      </c>
      <c r="T3021" t="s">
        <v>1296</v>
      </c>
    </row>
    <row r="3022" spans="1:20">
      <c r="A3022" t="s">
        <v>5991</v>
      </c>
      <c r="B3022" t="s">
        <v>1291</v>
      </c>
      <c r="C3022" t="s">
        <v>20</v>
      </c>
      <c r="D3022" s="39" t="s">
        <v>34</v>
      </c>
      <c r="E3022" s="11">
        <f t="shared" si="196"/>
        <v>5</v>
      </c>
      <c r="F3022" s="4">
        <f t="shared" si="197"/>
        <v>2003</v>
      </c>
      <c r="G3022" t="s">
        <v>25</v>
      </c>
      <c r="I3022" s="4" t="str">
        <f t="shared" si="199"/>
        <v/>
      </c>
      <c r="J3022" s="4">
        <v>23.5</v>
      </c>
      <c r="K3022" s="4" t="s">
        <v>326</v>
      </c>
      <c r="L3022" s="4">
        <v>0</v>
      </c>
      <c r="M3022" s="4" t="s">
        <v>5992</v>
      </c>
      <c r="N3022" s="11" t="s">
        <v>5993</v>
      </c>
      <c r="R3022" t="s">
        <v>5994</v>
      </c>
      <c r="T3022" t="s">
        <v>1296</v>
      </c>
    </row>
    <row r="3023" spans="1:20">
      <c r="A3023" t="s">
        <v>5991</v>
      </c>
      <c r="B3023" t="s">
        <v>1291</v>
      </c>
      <c r="C3023" t="s">
        <v>74</v>
      </c>
      <c r="D3023" s="39" t="s">
        <v>1388</v>
      </c>
      <c r="E3023" s="11">
        <f t="shared" si="196"/>
        <v>5</v>
      </c>
      <c r="F3023" s="4">
        <f t="shared" si="197"/>
        <v>2009</v>
      </c>
      <c r="G3023" t="s">
        <v>25</v>
      </c>
      <c r="I3023" s="4" t="str">
        <f t="shared" si="199"/>
        <v/>
      </c>
      <c r="J3023" s="4">
        <v>29.2</v>
      </c>
      <c r="K3023" s="4" t="s">
        <v>828</v>
      </c>
      <c r="L3023" s="4">
        <v>0</v>
      </c>
      <c r="M3023" s="4" t="s">
        <v>5995</v>
      </c>
      <c r="N3023" s="11" t="s">
        <v>5993</v>
      </c>
      <c r="R3023" t="s">
        <v>5996</v>
      </c>
      <c r="T3023" t="s">
        <v>1296</v>
      </c>
    </row>
    <row r="3024" spans="1:20">
      <c r="A3024" t="s">
        <v>5991</v>
      </c>
      <c r="B3024" t="s">
        <v>1291</v>
      </c>
      <c r="C3024" t="s">
        <v>74</v>
      </c>
      <c r="D3024" s="39" t="s">
        <v>1561</v>
      </c>
      <c r="E3024" s="11">
        <f t="shared" si="196"/>
        <v>5</v>
      </c>
      <c r="F3024" s="4">
        <f t="shared" si="197"/>
        <v>2011</v>
      </c>
      <c r="G3024" t="s">
        <v>25</v>
      </c>
      <c r="I3024" s="4" t="str">
        <f t="shared" si="199"/>
        <v/>
      </c>
      <c r="J3024" s="4">
        <v>31.6</v>
      </c>
      <c r="K3024" s="4" t="s">
        <v>341</v>
      </c>
      <c r="L3024" s="4">
        <v>0</v>
      </c>
      <c r="M3024" s="4" t="s">
        <v>2590</v>
      </c>
      <c r="N3024" s="11" t="s">
        <v>5993</v>
      </c>
      <c r="R3024" t="s">
        <v>1762</v>
      </c>
      <c r="T3024" t="s">
        <v>1296</v>
      </c>
    </row>
    <row r="3025" spans="1:20">
      <c r="A3025" t="s">
        <v>5991</v>
      </c>
      <c r="B3025" t="s">
        <v>1291</v>
      </c>
      <c r="C3025" t="s">
        <v>74</v>
      </c>
      <c r="D3025" s="39" t="s">
        <v>1586</v>
      </c>
      <c r="E3025" s="11">
        <f t="shared" si="196"/>
        <v>5</v>
      </c>
      <c r="F3025" s="4">
        <f t="shared" si="197"/>
        <v>2013</v>
      </c>
      <c r="G3025" t="s">
        <v>25</v>
      </c>
      <c r="I3025" s="4" t="str">
        <f t="shared" si="199"/>
        <v/>
      </c>
      <c r="J3025" s="4">
        <v>35.200000000000003</v>
      </c>
      <c r="K3025" s="4" t="s">
        <v>30</v>
      </c>
      <c r="L3025" s="4">
        <v>0</v>
      </c>
      <c r="M3025" s="4" t="s">
        <v>5997</v>
      </c>
      <c r="N3025" s="11" t="s">
        <v>5993</v>
      </c>
      <c r="R3025" t="s">
        <v>1662</v>
      </c>
      <c r="T3025" t="s">
        <v>1296</v>
      </c>
    </row>
    <row r="3026" spans="1:20">
      <c r="A3026" t="s">
        <v>5991</v>
      </c>
      <c r="B3026" t="s">
        <v>1291</v>
      </c>
      <c r="C3026" t="s">
        <v>74</v>
      </c>
      <c r="D3026" s="39" t="s">
        <v>1590</v>
      </c>
      <c r="E3026" s="11">
        <f t="shared" si="196"/>
        <v>5</v>
      </c>
      <c r="F3026" s="4">
        <f t="shared" si="197"/>
        <v>2016</v>
      </c>
      <c r="G3026" t="s">
        <v>25</v>
      </c>
      <c r="I3026" s="4" t="str">
        <f t="shared" si="199"/>
        <v/>
      </c>
      <c r="J3026" s="4">
        <v>38.5</v>
      </c>
      <c r="K3026" s="4" t="s">
        <v>1124</v>
      </c>
      <c r="L3026" s="4">
        <v>0</v>
      </c>
      <c r="M3026" s="4" t="s">
        <v>4502</v>
      </c>
      <c r="N3026" s="11" t="s">
        <v>5993</v>
      </c>
      <c r="Q3026">
        <v>26</v>
      </c>
      <c r="R3026" t="s">
        <v>5998</v>
      </c>
      <c r="T3026" t="s">
        <v>1296</v>
      </c>
    </row>
    <row r="3027" spans="1:20">
      <c r="A3027" t="s">
        <v>5999</v>
      </c>
      <c r="B3027" t="s">
        <v>1291</v>
      </c>
      <c r="C3027" t="s">
        <v>20</v>
      </c>
      <c r="D3027" s="39" t="s">
        <v>1380</v>
      </c>
      <c r="E3027" s="11">
        <f t="shared" ref="E3027:E3090" si="200">MONTH(D3027)</f>
        <v>5</v>
      </c>
      <c r="F3027" s="4">
        <f t="shared" ref="F3027:F3090" si="201">YEAR(D3027)</f>
        <v>2004</v>
      </c>
      <c r="G3027" t="s">
        <v>21</v>
      </c>
      <c r="H3027" s="4">
        <v>9.6999999999999993</v>
      </c>
      <c r="I3027" s="4" t="str">
        <f t="shared" si="199"/>
        <v>k</v>
      </c>
      <c r="J3027" s="4">
        <v>24.3</v>
      </c>
      <c r="K3027" s="4" t="s">
        <v>461</v>
      </c>
      <c r="L3027" s="4">
        <v>0</v>
      </c>
      <c r="M3027" s="4" t="s">
        <v>1750</v>
      </c>
      <c r="N3027" s="11" t="s">
        <v>5985</v>
      </c>
      <c r="R3027" t="s">
        <v>6000</v>
      </c>
      <c r="T3027" t="s">
        <v>1296</v>
      </c>
    </row>
    <row r="3028" spans="1:20">
      <c r="A3028" t="s">
        <v>5999</v>
      </c>
      <c r="B3028" t="s">
        <v>1291</v>
      </c>
      <c r="C3028" t="s">
        <v>74</v>
      </c>
      <c r="D3028" s="39" t="s">
        <v>1310</v>
      </c>
      <c r="E3028" s="11">
        <f t="shared" si="200"/>
        <v>5</v>
      </c>
      <c r="F3028" s="4">
        <f t="shared" si="201"/>
        <v>2005</v>
      </c>
      <c r="G3028" t="s">
        <v>21</v>
      </c>
      <c r="H3028" s="4">
        <v>10.7</v>
      </c>
      <c r="I3028" s="4" t="str">
        <f t="shared" si="199"/>
        <v>k</v>
      </c>
      <c r="J3028" s="4">
        <v>25.2</v>
      </c>
      <c r="K3028" s="4" t="s">
        <v>1160</v>
      </c>
      <c r="L3028" s="4">
        <v>0</v>
      </c>
      <c r="M3028" s="4" t="s">
        <v>6001</v>
      </c>
      <c r="N3028" s="11" t="s">
        <v>5985</v>
      </c>
      <c r="R3028" t="s">
        <v>6002</v>
      </c>
      <c r="T3028" t="s">
        <v>1296</v>
      </c>
    </row>
    <row r="3029" spans="1:20">
      <c r="A3029" t="s">
        <v>5999</v>
      </c>
      <c r="B3029" t="s">
        <v>1291</v>
      </c>
      <c r="C3029" t="s">
        <v>74</v>
      </c>
      <c r="D3029" s="39" t="s">
        <v>2126</v>
      </c>
      <c r="E3029" s="11">
        <f t="shared" si="200"/>
        <v>5</v>
      </c>
      <c r="F3029" s="4">
        <f t="shared" si="201"/>
        <v>2008</v>
      </c>
      <c r="G3029" t="s">
        <v>21</v>
      </c>
      <c r="H3029" s="4">
        <v>13.7</v>
      </c>
      <c r="I3029" s="4" t="str">
        <f t="shared" si="199"/>
        <v>k</v>
      </c>
      <c r="J3029" s="4">
        <v>26</v>
      </c>
      <c r="K3029" s="4" t="s">
        <v>958</v>
      </c>
      <c r="L3029" s="4">
        <v>0</v>
      </c>
      <c r="M3029" s="4" t="s">
        <v>1797</v>
      </c>
      <c r="N3029" s="11" t="s">
        <v>5985</v>
      </c>
      <c r="R3029" t="s">
        <v>6003</v>
      </c>
      <c r="T3029" t="s">
        <v>1296</v>
      </c>
    </row>
    <row r="3030" spans="1:20">
      <c r="A3030" t="s">
        <v>6004</v>
      </c>
      <c r="B3030" t="s">
        <v>1291</v>
      </c>
      <c r="C3030" t="s">
        <v>20</v>
      </c>
      <c r="D3030" s="39" t="s">
        <v>34</v>
      </c>
      <c r="E3030" s="11">
        <f t="shared" si="200"/>
        <v>5</v>
      </c>
      <c r="F3030" s="4">
        <f t="shared" si="201"/>
        <v>2003</v>
      </c>
      <c r="G3030" t="s">
        <v>103</v>
      </c>
      <c r="H3030" s="4" t="s">
        <v>1536</v>
      </c>
      <c r="I3030" s="4" t="str">
        <f t="shared" si="199"/>
        <v>k</v>
      </c>
      <c r="J3030" s="4">
        <v>10.4</v>
      </c>
      <c r="K3030" s="4" t="s">
        <v>597</v>
      </c>
      <c r="L3030" s="4">
        <v>0</v>
      </c>
      <c r="M3030" s="4" t="s">
        <v>629</v>
      </c>
      <c r="R3030" t="s">
        <v>6005</v>
      </c>
      <c r="T3030" t="s">
        <v>1296</v>
      </c>
    </row>
    <row r="3031" spans="1:20">
      <c r="A3031" t="s">
        <v>6006</v>
      </c>
      <c r="B3031" t="s">
        <v>1291</v>
      </c>
      <c r="C3031" t="s">
        <v>20</v>
      </c>
      <c r="D3031" s="39" t="s">
        <v>34</v>
      </c>
      <c r="E3031" s="11">
        <f t="shared" si="200"/>
        <v>5</v>
      </c>
      <c r="F3031" s="4">
        <f t="shared" si="201"/>
        <v>2003</v>
      </c>
      <c r="G3031" t="s">
        <v>103</v>
      </c>
      <c r="H3031" s="4" t="s">
        <v>1536</v>
      </c>
      <c r="I3031" s="4" t="str">
        <f t="shared" si="199"/>
        <v>k</v>
      </c>
      <c r="J3031" s="4">
        <v>9.8000000000000007</v>
      </c>
      <c r="K3031" s="4" t="s">
        <v>5945</v>
      </c>
      <c r="L3031" s="4">
        <v>0</v>
      </c>
      <c r="M3031" s="4" t="s">
        <v>6007</v>
      </c>
      <c r="R3031" t="s">
        <v>5338</v>
      </c>
      <c r="T3031" t="s">
        <v>1296</v>
      </c>
    </row>
    <row r="3032" spans="1:20">
      <c r="A3032" t="s">
        <v>6006</v>
      </c>
      <c r="B3032" t="s">
        <v>1291</v>
      </c>
      <c r="C3032" t="s">
        <v>74</v>
      </c>
      <c r="D3032" s="39" t="s">
        <v>1429</v>
      </c>
      <c r="E3032" s="11">
        <f t="shared" si="200"/>
        <v>3</v>
      </c>
      <c r="F3032" s="4">
        <f t="shared" si="201"/>
        <v>2008</v>
      </c>
      <c r="G3032" t="s">
        <v>103</v>
      </c>
      <c r="H3032" s="4" t="s">
        <v>654</v>
      </c>
      <c r="I3032" s="4" t="str">
        <f t="shared" si="199"/>
        <v>k</v>
      </c>
      <c r="L3032" s="4">
        <v>0</v>
      </c>
      <c r="R3032" t="s">
        <v>6008</v>
      </c>
      <c r="T3032" t="s">
        <v>1296</v>
      </c>
    </row>
    <row r="3033" spans="1:20">
      <c r="A3033" t="s">
        <v>6009</v>
      </c>
      <c r="B3033" t="s">
        <v>1291</v>
      </c>
      <c r="C3033" t="s">
        <v>20</v>
      </c>
      <c r="D3033" s="39" t="s">
        <v>1720</v>
      </c>
      <c r="E3033" s="11">
        <f t="shared" si="200"/>
        <v>5</v>
      </c>
      <c r="F3033" s="4">
        <f t="shared" si="201"/>
        <v>2004</v>
      </c>
      <c r="G3033" t="s">
        <v>103</v>
      </c>
      <c r="H3033" s="4" t="s">
        <v>1536</v>
      </c>
      <c r="I3033" s="4" t="str">
        <f t="shared" si="199"/>
        <v>k</v>
      </c>
      <c r="J3033" s="4">
        <v>11.5</v>
      </c>
      <c r="K3033" s="4" t="s">
        <v>893</v>
      </c>
      <c r="L3033" s="4">
        <v>0</v>
      </c>
      <c r="M3033" s="4" t="s">
        <v>83</v>
      </c>
      <c r="R3033" t="s">
        <v>6010</v>
      </c>
      <c r="T3033" t="s">
        <v>1296</v>
      </c>
    </row>
    <row r="3034" spans="1:20">
      <c r="A3034" t="s">
        <v>94</v>
      </c>
      <c r="B3034" t="s">
        <v>1291</v>
      </c>
      <c r="C3034" t="s">
        <v>20</v>
      </c>
      <c r="D3034" s="39" t="s">
        <v>1606</v>
      </c>
      <c r="E3034" s="11">
        <f t="shared" si="200"/>
        <v>3</v>
      </c>
      <c r="F3034" s="4">
        <f t="shared" si="201"/>
        <v>1982</v>
      </c>
      <c r="G3034" t="s">
        <v>25</v>
      </c>
      <c r="H3034" s="4" t="s">
        <v>87</v>
      </c>
      <c r="I3034" s="4" t="str">
        <f t="shared" si="199"/>
        <v>k</v>
      </c>
      <c r="J3034" s="4">
        <v>20.64</v>
      </c>
      <c r="K3034" s="4" t="s">
        <v>5542</v>
      </c>
      <c r="L3034" s="4">
        <v>0</v>
      </c>
      <c r="M3034" s="4" t="s">
        <v>3782</v>
      </c>
      <c r="R3034" t="s">
        <v>2070</v>
      </c>
      <c r="T3034" t="s">
        <v>1296</v>
      </c>
    </row>
    <row r="3035" spans="1:20">
      <c r="A3035" t="s">
        <v>94</v>
      </c>
      <c r="B3035" t="s">
        <v>1291</v>
      </c>
      <c r="C3035" t="s">
        <v>74</v>
      </c>
      <c r="D3035" s="39" t="s">
        <v>3045</v>
      </c>
      <c r="E3035" s="11">
        <f t="shared" si="200"/>
        <v>3</v>
      </c>
      <c r="F3035" s="4">
        <f t="shared" si="201"/>
        <v>1983</v>
      </c>
      <c r="G3035" t="s">
        <v>25</v>
      </c>
      <c r="H3035" s="4" t="s">
        <v>1610</v>
      </c>
      <c r="I3035" s="4" t="str">
        <f t="shared" si="199"/>
        <v>k</v>
      </c>
      <c r="J3035" s="4">
        <v>21.59</v>
      </c>
      <c r="K3035" s="4" t="s">
        <v>3451</v>
      </c>
      <c r="L3035" s="4">
        <v>0</v>
      </c>
      <c r="M3035" s="4" t="s">
        <v>1377</v>
      </c>
      <c r="R3035" t="s">
        <v>2070</v>
      </c>
      <c r="T3035" t="s">
        <v>1296</v>
      </c>
    </row>
    <row r="3036" spans="1:20">
      <c r="A3036" t="s">
        <v>94</v>
      </c>
      <c r="B3036" t="s">
        <v>1291</v>
      </c>
      <c r="C3036" t="s">
        <v>74</v>
      </c>
      <c r="D3036" s="39" t="s">
        <v>1494</v>
      </c>
      <c r="E3036" s="11">
        <f t="shared" si="200"/>
        <v>3</v>
      </c>
      <c r="F3036" s="4">
        <f t="shared" si="201"/>
        <v>1986</v>
      </c>
      <c r="G3036" t="s">
        <v>25</v>
      </c>
      <c r="H3036" s="4" t="s">
        <v>1622</v>
      </c>
      <c r="I3036" s="4" t="str">
        <f t="shared" si="199"/>
        <v>k</v>
      </c>
      <c r="J3036" s="4">
        <v>27.94</v>
      </c>
      <c r="L3036" s="4">
        <v>0</v>
      </c>
      <c r="M3036" s="4" t="s">
        <v>6011</v>
      </c>
      <c r="R3036" t="s">
        <v>3738</v>
      </c>
      <c r="T3036" t="s">
        <v>1296</v>
      </c>
    </row>
    <row r="3037" spans="1:20">
      <c r="A3037" t="s">
        <v>953</v>
      </c>
      <c r="B3037" t="s">
        <v>1291</v>
      </c>
      <c r="C3037" t="s">
        <v>20</v>
      </c>
      <c r="D3037" s="39" t="s">
        <v>2309</v>
      </c>
      <c r="E3037" s="11">
        <f t="shared" si="200"/>
        <v>3</v>
      </c>
      <c r="F3037" s="4">
        <f t="shared" si="201"/>
        <v>1992</v>
      </c>
      <c r="G3037" t="s">
        <v>21</v>
      </c>
      <c r="H3037" s="4">
        <v>13.5</v>
      </c>
      <c r="I3037" s="4" t="s">
        <v>35</v>
      </c>
      <c r="J3037" s="4">
        <v>27.31</v>
      </c>
      <c r="K3037" s="4" t="s">
        <v>6012</v>
      </c>
      <c r="L3037" s="4">
        <v>0</v>
      </c>
      <c r="M3037" s="4" t="s">
        <v>1323</v>
      </c>
      <c r="R3037" t="s">
        <v>6013</v>
      </c>
      <c r="T3037" t="s">
        <v>1296</v>
      </c>
    </row>
    <row r="3038" spans="1:20">
      <c r="A3038" t="s">
        <v>953</v>
      </c>
      <c r="B3038" t="s">
        <v>1291</v>
      </c>
      <c r="C3038" t="s">
        <v>74</v>
      </c>
      <c r="D3038" s="39" t="s">
        <v>2313</v>
      </c>
      <c r="E3038" s="11">
        <f t="shared" si="200"/>
        <v>3</v>
      </c>
      <c r="F3038" s="4">
        <f t="shared" si="201"/>
        <v>1993</v>
      </c>
      <c r="G3038" t="s">
        <v>21</v>
      </c>
      <c r="H3038" s="4">
        <v>14.5</v>
      </c>
      <c r="I3038" s="4" t="s">
        <v>35</v>
      </c>
      <c r="J3038" s="4">
        <v>29.9</v>
      </c>
      <c r="K3038" s="4" t="s">
        <v>1160</v>
      </c>
      <c r="L3038" s="4">
        <v>0</v>
      </c>
      <c r="M3038" s="4" t="s">
        <v>2320</v>
      </c>
      <c r="R3038" t="s">
        <v>6014</v>
      </c>
      <c r="T3038" t="s">
        <v>1296</v>
      </c>
    </row>
    <row r="3039" spans="1:20">
      <c r="A3039" t="s">
        <v>953</v>
      </c>
      <c r="B3039" t="s">
        <v>1291</v>
      </c>
      <c r="C3039" t="s">
        <v>74</v>
      </c>
      <c r="D3039" s="39" t="s">
        <v>1620</v>
      </c>
      <c r="E3039" s="11">
        <f t="shared" si="200"/>
        <v>3</v>
      </c>
      <c r="F3039" s="4">
        <f t="shared" si="201"/>
        <v>1994</v>
      </c>
      <c r="G3039" t="s">
        <v>21</v>
      </c>
      <c r="H3039" s="4">
        <v>15.5</v>
      </c>
      <c r="I3039" s="4" t="s">
        <v>35</v>
      </c>
      <c r="J3039" s="4">
        <v>29</v>
      </c>
      <c r="K3039" s="4">
        <v>34</v>
      </c>
      <c r="L3039" s="4">
        <v>0</v>
      </c>
      <c r="M3039" s="4" t="s">
        <v>2320</v>
      </c>
      <c r="R3039" t="s">
        <v>6015</v>
      </c>
      <c r="T3039" t="s">
        <v>1296</v>
      </c>
    </row>
    <row r="3040" spans="1:20">
      <c r="A3040" t="s">
        <v>953</v>
      </c>
      <c r="B3040" t="s">
        <v>1291</v>
      </c>
      <c r="C3040" t="s">
        <v>74</v>
      </c>
      <c r="D3040" s="39" t="s">
        <v>1524</v>
      </c>
      <c r="E3040" s="11">
        <f t="shared" si="200"/>
        <v>3</v>
      </c>
      <c r="F3040" s="4">
        <f t="shared" si="201"/>
        <v>1995</v>
      </c>
      <c r="G3040" t="s">
        <v>21</v>
      </c>
      <c r="H3040" s="4">
        <v>16.5</v>
      </c>
      <c r="I3040" s="4" t="s">
        <v>35</v>
      </c>
      <c r="J3040" s="4">
        <v>29.5</v>
      </c>
      <c r="K3040" s="4" t="s">
        <v>49</v>
      </c>
      <c r="L3040" s="4">
        <v>0</v>
      </c>
      <c r="M3040" s="4" t="s">
        <v>2228</v>
      </c>
      <c r="R3040" t="s">
        <v>2070</v>
      </c>
      <c r="T3040" t="s">
        <v>1296</v>
      </c>
    </row>
    <row r="3041" spans="1:20">
      <c r="A3041" t="s">
        <v>6016</v>
      </c>
      <c r="B3041" t="s">
        <v>1291</v>
      </c>
      <c r="C3041" t="s">
        <v>20</v>
      </c>
      <c r="D3041" s="39" t="s">
        <v>1524</v>
      </c>
      <c r="E3041" s="11">
        <f t="shared" si="200"/>
        <v>3</v>
      </c>
      <c r="F3041" s="4">
        <f t="shared" si="201"/>
        <v>1995</v>
      </c>
      <c r="G3041" t="s">
        <v>25</v>
      </c>
      <c r="H3041" s="4">
        <v>9.5</v>
      </c>
      <c r="I3041" s="4" t="s">
        <v>35</v>
      </c>
      <c r="J3041" s="4">
        <v>25.5</v>
      </c>
      <c r="K3041" s="4" t="s">
        <v>116</v>
      </c>
      <c r="L3041" s="4">
        <v>0</v>
      </c>
      <c r="M3041" s="4" t="s">
        <v>2350</v>
      </c>
      <c r="N3041" s="11" t="s">
        <v>6017</v>
      </c>
      <c r="R3041" t="s">
        <v>1319</v>
      </c>
      <c r="T3041" t="s">
        <v>1296</v>
      </c>
    </row>
    <row r="3042" spans="1:20">
      <c r="A3042" t="s">
        <v>6016</v>
      </c>
      <c r="B3042" t="s">
        <v>1291</v>
      </c>
      <c r="C3042" t="s">
        <v>74</v>
      </c>
      <c r="D3042" s="39" t="s">
        <v>1322</v>
      </c>
      <c r="E3042" s="11">
        <f t="shared" si="200"/>
        <v>3</v>
      </c>
      <c r="F3042" s="4">
        <f t="shared" si="201"/>
        <v>1998</v>
      </c>
      <c r="G3042" t="s">
        <v>25</v>
      </c>
      <c r="H3042" s="4">
        <v>12.5</v>
      </c>
      <c r="I3042" s="4" t="s">
        <v>35</v>
      </c>
      <c r="J3042" s="4">
        <v>27.2</v>
      </c>
      <c r="K3042" s="4" t="s">
        <v>312</v>
      </c>
      <c r="L3042" s="4">
        <v>0</v>
      </c>
      <c r="M3042" s="4" t="s">
        <v>2080</v>
      </c>
      <c r="N3042" s="11" t="s">
        <v>6017</v>
      </c>
      <c r="R3042" t="s">
        <v>6018</v>
      </c>
      <c r="T3042" t="s">
        <v>1296</v>
      </c>
    </row>
    <row r="3043" spans="1:20">
      <c r="A3043" t="s">
        <v>6016</v>
      </c>
      <c r="B3043" t="s">
        <v>1291</v>
      </c>
      <c r="C3043" t="s">
        <v>74</v>
      </c>
      <c r="D3043" s="39" t="s">
        <v>1647</v>
      </c>
      <c r="E3043" s="11">
        <f t="shared" si="200"/>
        <v>3</v>
      </c>
      <c r="F3043" s="4">
        <f t="shared" si="201"/>
        <v>2000</v>
      </c>
      <c r="G3043" t="s">
        <v>25</v>
      </c>
      <c r="H3043" s="4">
        <v>14.5</v>
      </c>
      <c r="I3043" s="4" t="s">
        <v>35</v>
      </c>
      <c r="J3043" s="4">
        <v>31.5</v>
      </c>
      <c r="K3043" s="4" t="s">
        <v>209</v>
      </c>
      <c r="L3043" s="4">
        <v>0</v>
      </c>
      <c r="M3043" s="4" t="s">
        <v>1624</v>
      </c>
      <c r="N3043" s="11" t="s">
        <v>6017</v>
      </c>
      <c r="R3043" t="s">
        <v>439</v>
      </c>
      <c r="T3043" t="s">
        <v>1296</v>
      </c>
    </row>
    <row r="3044" spans="1:20">
      <c r="A3044" t="s">
        <v>6019</v>
      </c>
      <c r="B3044" t="s">
        <v>1291</v>
      </c>
      <c r="C3044" t="s">
        <v>20</v>
      </c>
      <c r="D3044" s="39" t="s">
        <v>1424</v>
      </c>
      <c r="E3044" s="11">
        <f t="shared" si="200"/>
        <v>5</v>
      </c>
      <c r="F3044" s="4">
        <f t="shared" si="201"/>
        <v>2004</v>
      </c>
      <c r="G3044" t="s">
        <v>25</v>
      </c>
      <c r="I3044" s="4" t="str">
        <f t="shared" ref="I3044:I3056" si="202">IF(ISBLANK(H3044), "", "k")</f>
        <v/>
      </c>
      <c r="J3044" s="4">
        <v>28</v>
      </c>
      <c r="K3044" s="4" t="s">
        <v>1879</v>
      </c>
      <c r="L3044" s="4">
        <v>0</v>
      </c>
      <c r="M3044" s="4" t="s">
        <v>4559</v>
      </c>
      <c r="N3044" s="11" t="s">
        <v>6020</v>
      </c>
      <c r="R3044" t="s">
        <v>6021</v>
      </c>
      <c r="T3044" t="s">
        <v>1296</v>
      </c>
    </row>
    <row r="3045" spans="1:20">
      <c r="A3045" t="s">
        <v>6019</v>
      </c>
      <c r="B3045" t="s">
        <v>1291</v>
      </c>
      <c r="C3045" t="s">
        <v>74</v>
      </c>
      <c r="D3045" s="39" t="s">
        <v>1408</v>
      </c>
      <c r="E3045" s="11">
        <f t="shared" si="200"/>
        <v>9</v>
      </c>
      <c r="F3045" s="4">
        <f t="shared" si="201"/>
        <v>2016</v>
      </c>
      <c r="G3045" t="s">
        <v>25</v>
      </c>
      <c r="I3045" s="4" t="str">
        <f t="shared" si="202"/>
        <v/>
      </c>
      <c r="J3045" s="4">
        <v>32.299999999999997</v>
      </c>
      <c r="K3045" s="4" t="s">
        <v>1246</v>
      </c>
      <c r="L3045" s="4">
        <v>0</v>
      </c>
      <c r="M3045" s="4" t="s">
        <v>2799</v>
      </c>
      <c r="N3045" s="11" t="s">
        <v>6020</v>
      </c>
      <c r="Q3045" t="s">
        <v>6022</v>
      </c>
      <c r="R3045" t="s">
        <v>6023</v>
      </c>
      <c r="T3045" t="s">
        <v>1296</v>
      </c>
    </row>
    <row r="3046" spans="1:20">
      <c r="A3046" t="s">
        <v>6019</v>
      </c>
      <c r="B3046" t="s">
        <v>1291</v>
      </c>
      <c r="C3046" t="s">
        <v>74</v>
      </c>
      <c r="D3046" s="39" t="s">
        <v>1455</v>
      </c>
      <c r="E3046" s="11">
        <f t="shared" si="200"/>
        <v>5</v>
      </c>
      <c r="F3046" s="4">
        <f t="shared" si="201"/>
        <v>2017</v>
      </c>
      <c r="G3046" t="s">
        <v>25</v>
      </c>
      <c r="I3046" s="4" t="str">
        <f t="shared" si="202"/>
        <v/>
      </c>
      <c r="J3046" s="4">
        <v>33</v>
      </c>
      <c r="K3046" s="4" t="s">
        <v>801</v>
      </c>
      <c r="L3046" s="4">
        <v>0</v>
      </c>
      <c r="M3046" s="4" t="s">
        <v>3657</v>
      </c>
      <c r="N3046" s="11" t="s">
        <v>6020</v>
      </c>
      <c r="R3046" t="s">
        <v>6024</v>
      </c>
      <c r="T3046" t="s">
        <v>1296</v>
      </c>
    </row>
    <row r="3047" spans="1:20">
      <c r="A3047" t="s">
        <v>6019</v>
      </c>
      <c r="B3047" t="s">
        <v>1291</v>
      </c>
      <c r="C3047" t="s">
        <v>74</v>
      </c>
      <c r="D3047" s="39" t="s">
        <v>1260</v>
      </c>
      <c r="E3047" s="11">
        <f t="shared" si="200"/>
        <v>5</v>
      </c>
      <c r="F3047" s="4">
        <f t="shared" si="201"/>
        <v>2024</v>
      </c>
      <c r="G3047" t="s">
        <v>25</v>
      </c>
      <c r="I3047" s="4" t="str">
        <f t="shared" si="202"/>
        <v/>
      </c>
      <c r="J3047" s="4">
        <v>37.4</v>
      </c>
      <c r="K3047" s="4" t="s">
        <v>2550</v>
      </c>
      <c r="L3047" s="4">
        <v>0</v>
      </c>
      <c r="M3047" s="4" t="s">
        <v>6025</v>
      </c>
      <c r="N3047" s="11" t="s">
        <v>6020</v>
      </c>
      <c r="R3047" t="s">
        <v>3019</v>
      </c>
    </row>
    <row r="3048" spans="1:20">
      <c r="A3048" t="s">
        <v>6026</v>
      </c>
      <c r="B3048" t="s">
        <v>1291</v>
      </c>
      <c r="C3048" t="s">
        <v>20</v>
      </c>
      <c r="D3048" s="39" t="s">
        <v>1402</v>
      </c>
      <c r="E3048" s="11">
        <f t="shared" si="200"/>
        <v>5</v>
      </c>
      <c r="F3048" s="4">
        <f t="shared" si="201"/>
        <v>2015</v>
      </c>
      <c r="G3048" t="s">
        <v>25</v>
      </c>
      <c r="I3048" s="4" t="str">
        <f t="shared" si="202"/>
        <v/>
      </c>
      <c r="J3048" s="4">
        <v>21.2</v>
      </c>
      <c r="K3048" s="4" t="s">
        <v>172</v>
      </c>
      <c r="L3048" s="4">
        <v>0</v>
      </c>
      <c r="M3048" s="4" t="s">
        <v>1473</v>
      </c>
      <c r="N3048" s="11" t="s">
        <v>6027</v>
      </c>
      <c r="R3048" t="s">
        <v>6028</v>
      </c>
      <c r="T3048" t="s">
        <v>1296</v>
      </c>
    </row>
    <row r="3049" spans="1:20">
      <c r="A3049" t="s">
        <v>6026</v>
      </c>
      <c r="B3049" t="s">
        <v>1291</v>
      </c>
      <c r="C3049" t="s">
        <v>74</v>
      </c>
      <c r="D3049" s="39" t="s">
        <v>1349</v>
      </c>
      <c r="E3049" s="11">
        <f t="shared" si="200"/>
        <v>5</v>
      </c>
      <c r="F3049" s="4">
        <f t="shared" si="201"/>
        <v>2016</v>
      </c>
      <c r="G3049" t="s">
        <v>25</v>
      </c>
      <c r="I3049" s="4" t="str">
        <f t="shared" si="202"/>
        <v/>
      </c>
      <c r="J3049" s="4">
        <v>22.4</v>
      </c>
      <c r="K3049" s="4" t="s">
        <v>779</v>
      </c>
      <c r="L3049" s="4">
        <v>0</v>
      </c>
      <c r="M3049" s="4" t="s">
        <v>1745</v>
      </c>
      <c r="N3049" s="11" t="s">
        <v>6027</v>
      </c>
      <c r="R3049" t="s">
        <v>2191</v>
      </c>
      <c r="T3049" t="s">
        <v>1296</v>
      </c>
    </row>
    <row r="3050" spans="1:20">
      <c r="A3050" t="s">
        <v>6026</v>
      </c>
      <c r="B3050" t="s">
        <v>1291</v>
      </c>
      <c r="C3050" t="s">
        <v>74</v>
      </c>
      <c r="D3050" s="39" t="s">
        <v>1455</v>
      </c>
      <c r="E3050" s="11">
        <f t="shared" si="200"/>
        <v>5</v>
      </c>
      <c r="F3050" s="4">
        <f t="shared" si="201"/>
        <v>2017</v>
      </c>
      <c r="G3050" t="s">
        <v>25</v>
      </c>
      <c r="I3050" s="4" t="str">
        <f t="shared" si="202"/>
        <v/>
      </c>
      <c r="J3050" s="4">
        <v>25.2</v>
      </c>
      <c r="K3050" s="4" t="s">
        <v>497</v>
      </c>
      <c r="L3050" s="4">
        <v>0</v>
      </c>
      <c r="M3050" s="4" t="s">
        <v>6029</v>
      </c>
      <c r="N3050" s="11" t="s">
        <v>6027</v>
      </c>
      <c r="Q3050" t="s">
        <v>6030</v>
      </c>
      <c r="R3050" t="s">
        <v>6031</v>
      </c>
      <c r="T3050" t="s">
        <v>1296</v>
      </c>
    </row>
    <row r="3051" spans="1:20">
      <c r="A3051" t="s">
        <v>6026</v>
      </c>
      <c r="B3051" t="s">
        <v>1291</v>
      </c>
      <c r="C3051" t="s">
        <v>74</v>
      </c>
      <c r="D3051" s="39" t="s">
        <v>1412</v>
      </c>
      <c r="E3051" s="11">
        <f t="shared" si="200"/>
        <v>5</v>
      </c>
      <c r="F3051" s="4">
        <f t="shared" si="201"/>
        <v>2019</v>
      </c>
      <c r="G3051" t="s">
        <v>25</v>
      </c>
      <c r="I3051" s="4" t="str">
        <f t="shared" si="202"/>
        <v/>
      </c>
      <c r="J3051" s="4">
        <v>29.7</v>
      </c>
      <c r="K3051" s="4" t="s">
        <v>435</v>
      </c>
      <c r="L3051" s="4">
        <v>0</v>
      </c>
      <c r="M3051" s="4" t="s">
        <v>2723</v>
      </c>
      <c r="N3051" s="11" t="s">
        <v>6027</v>
      </c>
      <c r="R3051" t="s">
        <v>1414</v>
      </c>
      <c r="T3051" t="s">
        <v>1296</v>
      </c>
    </row>
    <row r="3052" spans="1:20">
      <c r="A3052" t="s">
        <v>6026</v>
      </c>
      <c r="B3052" s="4" t="s">
        <v>1291</v>
      </c>
      <c r="C3052" s="4" t="s">
        <v>74</v>
      </c>
      <c r="D3052" s="39" t="s">
        <v>1553</v>
      </c>
      <c r="E3052" s="11">
        <f t="shared" si="200"/>
        <v>4</v>
      </c>
      <c r="F3052" s="4">
        <f t="shared" si="201"/>
        <v>2026</v>
      </c>
      <c r="G3052" s="4" t="s">
        <v>25</v>
      </c>
      <c r="I3052" s="4" t="str">
        <f t="shared" si="202"/>
        <v/>
      </c>
      <c r="J3052" s="4">
        <v>41.5</v>
      </c>
      <c r="K3052" s="4">
        <v>46.9</v>
      </c>
      <c r="L3052" s="4">
        <v>0</v>
      </c>
      <c r="M3052" s="4">
        <v>3165</v>
      </c>
      <c r="N3052" s="11" t="s">
        <v>6027</v>
      </c>
      <c r="R3052" s="4" t="s">
        <v>2449</v>
      </c>
    </row>
    <row r="3053" spans="1:20">
      <c r="A3053" t="s">
        <v>6032</v>
      </c>
      <c r="B3053" t="s">
        <v>1291</v>
      </c>
      <c r="C3053" t="s">
        <v>20</v>
      </c>
      <c r="D3053" s="39" t="s">
        <v>1349</v>
      </c>
      <c r="E3053" s="11">
        <f t="shared" si="200"/>
        <v>5</v>
      </c>
      <c r="F3053" s="4">
        <f t="shared" si="201"/>
        <v>2016</v>
      </c>
      <c r="G3053" t="s">
        <v>21</v>
      </c>
      <c r="I3053" s="4" t="str">
        <f t="shared" si="202"/>
        <v/>
      </c>
      <c r="J3053" s="4">
        <v>22.6</v>
      </c>
      <c r="K3053" s="4" t="s">
        <v>492</v>
      </c>
      <c r="L3053" s="4">
        <v>0</v>
      </c>
      <c r="M3053" s="4" t="s">
        <v>1347</v>
      </c>
      <c r="N3053" s="11" t="s">
        <v>6033</v>
      </c>
      <c r="R3053" t="s">
        <v>6034</v>
      </c>
      <c r="T3053" t="s">
        <v>1296</v>
      </c>
    </row>
    <row r="3054" spans="1:20">
      <c r="A3054" t="s">
        <v>6032</v>
      </c>
      <c r="B3054" s="4" t="s">
        <v>1291</v>
      </c>
      <c r="C3054" s="4" t="s">
        <v>74</v>
      </c>
      <c r="D3054" s="39" t="s">
        <v>1793</v>
      </c>
      <c r="E3054" s="11">
        <f t="shared" si="200"/>
        <v>4</v>
      </c>
      <c r="F3054" s="4">
        <f t="shared" si="201"/>
        <v>2026</v>
      </c>
      <c r="G3054" s="4" t="s">
        <v>21</v>
      </c>
      <c r="I3054" s="4" t="str">
        <f t="shared" si="202"/>
        <v/>
      </c>
      <c r="J3054" s="4">
        <v>27.2</v>
      </c>
      <c r="K3054" s="4">
        <v>35.299999999999997</v>
      </c>
      <c r="L3054" s="4">
        <v>0</v>
      </c>
      <c r="M3054" s="4">
        <v>655</v>
      </c>
      <c r="N3054" s="11" t="s">
        <v>6033</v>
      </c>
      <c r="R3054" s="4" t="s">
        <v>6035</v>
      </c>
    </row>
    <row r="3055" spans="1:20">
      <c r="A3055" t="s">
        <v>6036</v>
      </c>
      <c r="B3055" t="s">
        <v>1291</v>
      </c>
      <c r="C3055" t="s">
        <v>20</v>
      </c>
      <c r="D3055" s="39" t="s">
        <v>1320</v>
      </c>
      <c r="E3055" s="11">
        <f t="shared" si="200"/>
        <v>3</v>
      </c>
      <c r="F3055" s="4">
        <f t="shared" si="201"/>
        <v>1996</v>
      </c>
      <c r="G3055" t="s">
        <v>103</v>
      </c>
      <c r="H3055" s="4" t="s">
        <v>2392</v>
      </c>
      <c r="I3055" s="4" t="str">
        <f t="shared" si="202"/>
        <v>k</v>
      </c>
      <c r="J3055" s="4">
        <v>9.4</v>
      </c>
      <c r="K3055" s="4" t="s">
        <v>637</v>
      </c>
      <c r="L3055" s="4">
        <v>0</v>
      </c>
      <c r="M3055" s="4" t="s">
        <v>40</v>
      </c>
      <c r="R3055" t="s">
        <v>6037</v>
      </c>
      <c r="T3055" t="s">
        <v>1296</v>
      </c>
    </row>
    <row r="3056" spans="1:20">
      <c r="A3056" t="s">
        <v>6038</v>
      </c>
      <c r="B3056" t="s">
        <v>1291</v>
      </c>
      <c r="C3056" t="s">
        <v>20</v>
      </c>
      <c r="D3056" s="39" t="s">
        <v>1302</v>
      </c>
      <c r="E3056" s="11">
        <f t="shared" si="200"/>
        <v>5</v>
      </c>
      <c r="F3056" s="4">
        <f t="shared" si="201"/>
        <v>2002</v>
      </c>
      <c r="G3056" t="s">
        <v>103</v>
      </c>
      <c r="H3056" s="4" t="s">
        <v>1536</v>
      </c>
      <c r="I3056" s="4" t="str">
        <f t="shared" si="202"/>
        <v>k</v>
      </c>
      <c r="J3056" s="4">
        <v>9.9</v>
      </c>
      <c r="K3056" s="4" t="s">
        <v>141</v>
      </c>
      <c r="L3056" s="4">
        <v>0</v>
      </c>
      <c r="M3056" s="4" t="s">
        <v>49</v>
      </c>
      <c r="R3056" t="s">
        <v>6039</v>
      </c>
      <c r="T3056" t="s">
        <v>1296</v>
      </c>
    </row>
    <row r="3057" spans="1:20">
      <c r="A3057" t="s">
        <v>6040</v>
      </c>
      <c r="B3057" t="s">
        <v>1291</v>
      </c>
      <c r="C3057" t="s">
        <v>20</v>
      </c>
      <c r="D3057" s="39" t="s">
        <v>1335</v>
      </c>
      <c r="E3057" s="11">
        <f t="shared" si="200"/>
        <v>5</v>
      </c>
      <c r="F3057" s="4">
        <f t="shared" si="201"/>
        <v>2004</v>
      </c>
      <c r="G3057" t="s">
        <v>25</v>
      </c>
      <c r="H3057" s="4">
        <v>9.6999999999999993</v>
      </c>
      <c r="I3057" s="4" t="s">
        <v>35</v>
      </c>
      <c r="J3057" s="4">
        <v>25.5</v>
      </c>
      <c r="K3057" s="4" t="s">
        <v>591</v>
      </c>
      <c r="L3057" s="4">
        <v>0</v>
      </c>
      <c r="M3057" s="4" t="s">
        <v>1465</v>
      </c>
      <c r="N3057" s="11" t="s">
        <v>6041</v>
      </c>
      <c r="R3057" t="s">
        <v>6042</v>
      </c>
      <c r="T3057" t="s">
        <v>1296</v>
      </c>
    </row>
    <row r="3058" spans="1:20">
      <c r="A3058" t="s">
        <v>6040</v>
      </c>
      <c r="B3058" t="s">
        <v>1291</v>
      </c>
      <c r="C3058" t="s">
        <v>74</v>
      </c>
      <c r="D3058" s="39" t="s">
        <v>1310</v>
      </c>
      <c r="E3058" s="11">
        <f t="shared" si="200"/>
        <v>5</v>
      </c>
      <c r="F3058" s="4">
        <f t="shared" si="201"/>
        <v>2005</v>
      </c>
      <c r="G3058" t="s">
        <v>25</v>
      </c>
      <c r="H3058" s="4">
        <v>10.7</v>
      </c>
      <c r="I3058" s="4" t="s">
        <v>35</v>
      </c>
      <c r="J3058" s="4">
        <v>26.5</v>
      </c>
      <c r="K3058" s="4" t="s">
        <v>127</v>
      </c>
      <c r="L3058" s="4">
        <v>0</v>
      </c>
      <c r="M3058" s="4" t="s">
        <v>1866</v>
      </c>
      <c r="N3058" s="11" t="s">
        <v>6041</v>
      </c>
      <c r="R3058" t="s">
        <v>6043</v>
      </c>
      <c r="T3058" t="s">
        <v>1296</v>
      </c>
    </row>
    <row r="3059" spans="1:20">
      <c r="A3059" t="s">
        <v>6040</v>
      </c>
      <c r="B3059" t="s">
        <v>1291</v>
      </c>
      <c r="C3059" t="s">
        <v>74</v>
      </c>
      <c r="D3059" s="39" t="s">
        <v>1385</v>
      </c>
      <c r="E3059" s="11">
        <f t="shared" si="200"/>
        <v>5</v>
      </c>
      <c r="F3059" s="4">
        <f t="shared" si="201"/>
        <v>2008</v>
      </c>
      <c r="G3059" t="s">
        <v>25</v>
      </c>
      <c r="H3059" s="4">
        <v>13.7</v>
      </c>
      <c r="I3059" s="4" t="s">
        <v>35</v>
      </c>
      <c r="J3059" s="4">
        <v>30.5</v>
      </c>
      <c r="K3059" s="4" t="s">
        <v>206</v>
      </c>
      <c r="L3059" s="4">
        <v>0</v>
      </c>
      <c r="M3059" s="4" t="s">
        <v>2025</v>
      </c>
      <c r="N3059" s="11" t="s">
        <v>6041</v>
      </c>
      <c r="R3059" t="s">
        <v>6044</v>
      </c>
      <c r="T3059" t="s">
        <v>1296</v>
      </c>
    </row>
    <row r="3060" spans="1:20">
      <c r="A3060" t="s">
        <v>6040</v>
      </c>
      <c r="B3060" t="s">
        <v>1291</v>
      </c>
      <c r="C3060" t="s">
        <v>74</v>
      </c>
      <c r="D3060" s="39" t="s">
        <v>1663</v>
      </c>
      <c r="E3060" s="11">
        <f t="shared" si="200"/>
        <v>5</v>
      </c>
      <c r="F3060" s="4">
        <f t="shared" si="201"/>
        <v>2009</v>
      </c>
      <c r="G3060" t="s">
        <v>25</v>
      </c>
      <c r="H3060" s="4">
        <v>14.7</v>
      </c>
      <c r="I3060" s="4" t="s">
        <v>35</v>
      </c>
      <c r="J3060" s="4">
        <v>31.8</v>
      </c>
      <c r="K3060" s="4" t="s">
        <v>3225</v>
      </c>
      <c r="L3060" s="4">
        <v>0</v>
      </c>
      <c r="M3060" s="4" t="s">
        <v>6045</v>
      </c>
      <c r="N3060" s="11" t="s">
        <v>6041</v>
      </c>
      <c r="R3060" t="s">
        <v>1662</v>
      </c>
      <c r="T3060" t="s">
        <v>1296</v>
      </c>
    </row>
    <row r="3061" spans="1:20">
      <c r="A3061" t="s">
        <v>6040</v>
      </c>
      <c r="B3061" t="s">
        <v>1291</v>
      </c>
      <c r="C3061" t="s">
        <v>74</v>
      </c>
      <c r="D3061" s="39" t="s">
        <v>1392</v>
      </c>
      <c r="E3061" s="11">
        <f t="shared" si="200"/>
        <v>5</v>
      </c>
      <c r="F3061" s="4">
        <f t="shared" si="201"/>
        <v>2010</v>
      </c>
      <c r="G3061" t="s">
        <v>25</v>
      </c>
      <c r="H3061" s="4">
        <v>15.7</v>
      </c>
      <c r="I3061" s="4" t="s">
        <v>35</v>
      </c>
      <c r="J3061" s="4">
        <v>33.5</v>
      </c>
      <c r="K3061" s="4" t="s">
        <v>309</v>
      </c>
      <c r="L3061" s="4">
        <v>0</v>
      </c>
      <c r="M3061" s="4" t="s">
        <v>6046</v>
      </c>
      <c r="N3061" s="11" t="s">
        <v>6041</v>
      </c>
      <c r="R3061" t="s">
        <v>6047</v>
      </c>
      <c r="T3061" t="s">
        <v>1296</v>
      </c>
    </row>
    <row r="3062" spans="1:20">
      <c r="A3062" t="s">
        <v>6040</v>
      </c>
      <c r="B3062" t="s">
        <v>1291</v>
      </c>
      <c r="C3062" t="s">
        <v>74</v>
      </c>
      <c r="D3062" s="39" t="s">
        <v>2199</v>
      </c>
      <c r="E3062" s="11">
        <f t="shared" si="200"/>
        <v>5</v>
      </c>
      <c r="F3062" s="4">
        <f t="shared" si="201"/>
        <v>2011</v>
      </c>
      <c r="G3062" t="s">
        <v>25</v>
      </c>
      <c r="H3062" s="4">
        <v>16.7</v>
      </c>
      <c r="I3062" s="4" t="s">
        <v>35</v>
      </c>
      <c r="J3062" s="4">
        <v>36.1</v>
      </c>
      <c r="K3062" s="4" t="s">
        <v>1020</v>
      </c>
      <c r="L3062" s="4">
        <v>0</v>
      </c>
      <c r="M3062" s="4" t="s">
        <v>6048</v>
      </c>
      <c r="N3062" s="11" t="s">
        <v>6041</v>
      </c>
      <c r="R3062" t="s">
        <v>1762</v>
      </c>
      <c r="T3062" t="s">
        <v>1296</v>
      </c>
    </row>
    <row r="3063" spans="1:20">
      <c r="A3063" t="s">
        <v>6040</v>
      </c>
      <c r="B3063" t="s">
        <v>1291</v>
      </c>
      <c r="C3063" t="s">
        <v>74</v>
      </c>
      <c r="D3063" s="39" t="s">
        <v>1342</v>
      </c>
      <c r="E3063" s="11">
        <f t="shared" si="200"/>
        <v>5</v>
      </c>
      <c r="F3063" s="4">
        <f t="shared" si="201"/>
        <v>2013</v>
      </c>
      <c r="G3063" t="s">
        <v>25</v>
      </c>
      <c r="H3063" s="4">
        <v>18.7</v>
      </c>
      <c r="I3063" s="4" t="s">
        <v>35</v>
      </c>
      <c r="J3063" s="4">
        <v>39.5</v>
      </c>
      <c r="K3063" s="4" t="s">
        <v>6049</v>
      </c>
      <c r="L3063" s="4">
        <v>0</v>
      </c>
      <c r="M3063" s="4" t="s">
        <v>6050</v>
      </c>
      <c r="N3063" s="11" t="s">
        <v>6041</v>
      </c>
      <c r="R3063" t="s">
        <v>2496</v>
      </c>
      <c r="T3063" t="s">
        <v>1296</v>
      </c>
    </row>
    <row r="3064" spans="1:20">
      <c r="A3064" t="s">
        <v>6051</v>
      </c>
      <c r="B3064" t="s">
        <v>1291</v>
      </c>
      <c r="C3064" t="s">
        <v>20</v>
      </c>
      <c r="D3064" s="39" t="s">
        <v>1380</v>
      </c>
      <c r="E3064" s="11">
        <f t="shared" si="200"/>
        <v>5</v>
      </c>
      <c r="F3064" s="4">
        <f t="shared" si="201"/>
        <v>2004</v>
      </c>
      <c r="G3064" t="s">
        <v>21</v>
      </c>
      <c r="H3064" s="4">
        <v>14.7</v>
      </c>
      <c r="I3064" s="4" t="s">
        <v>35</v>
      </c>
      <c r="J3064" s="4">
        <v>28.9</v>
      </c>
      <c r="K3064" s="4" t="s">
        <v>949</v>
      </c>
      <c r="L3064" s="4">
        <v>0</v>
      </c>
      <c r="M3064" s="4" t="s">
        <v>4841</v>
      </c>
      <c r="N3064" s="11" t="s">
        <v>6052</v>
      </c>
      <c r="R3064" t="s">
        <v>6053</v>
      </c>
      <c r="T3064" t="s">
        <v>1296</v>
      </c>
    </row>
    <row r="3065" spans="1:20">
      <c r="A3065" t="s">
        <v>6051</v>
      </c>
      <c r="B3065" t="s">
        <v>1291</v>
      </c>
      <c r="C3065" t="s">
        <v>74</v>
      </c>
      <c r="D3065" s="39" t="s">
        <v>1337</v>
      </c>
      <c r="E3065" s="11">
        <f t="shared" si="200"/>
        <v>5</v>
      </c>
      <c r="F3065" s="4">
        <f t="shared" si="201"/>
        <v>2005</v>
      </c>
      <c r="G3065" t="s">
        <v>21</v>
      </c>
      <c r="H3065" s="4">
        <v>15.7</v>
      </c>
      <c r="I3065" s="4" t="s">
        <v>35</v>
      </c>
      <c r="J3065" s="4">
        <v>28.7</v>
      </c>
      <c r="K3065" s="4" t="s">
        <v>800</v>
      </c>
      <c r="L3065" s="4">
        <v>0</v>
      </c>
      <c r="M3065" s="4" t="s">
        <v>6054</v>
      </c>
      <c r="N3065" s="11" t="s">
        <v>6052</v>
      </c>
      <c r="R3065" t="s">
        <v>6055</v>
      </c>
      <c r="T3065" t="s">
        <v>1296</v>
      </c>
    </row>
    <row r="3066" spans="1:20">
      <c r="A3066" t="s">
        <v>6051</v>
      </c>
      <c r="B3066" t="s">
        <v>1291</v>
      </c>
      <c r="C3066" t="s">
        <v>74</v>
      </c>
      <c r="D3066" s="39" t="s">
        <v>2126</v>
      </c>
      <c r="E3066" s="11">
        <f t="shared" si="200"/>
        <v>5</v>
      </c>
      <c r="F3066" s="4">
        <f t="shared" si="201"/>
        <v>2008</v>
      </c>
      <c r="G3066" t="s">
        <v>21</v>
      </c>
      <c r="H3066" s="4">
        <v>18.7</v>
      </c>
      <c r="I3066" s="4" t="s">
        <v>35</v>
      </c>
      <c r="J3066" s="4">
        <v>29.2</v>
      </c>
      <c r="K3066" s="4" t="s">
        <v>378</v>
      </c>
      <c r="L3066" s="4">
        <v>0</v>
      </c>
      <c r="M3066" s="4" t="s">
        <v>3725</v>
      </c>
      <c r="N3066" s="11" t="s">
        <v>6052</v>
      </c>
      <c r="R3066" t="s">
        <v>1953</v>
      </c>
      <c r="T3066" t="s">
        <v>1296</v>
      </c>
    </row>
    <row r="3067" spans="1:20">
      <c r="A3067" t="s">
        <v>6051</v>
      </c>
      <c r="B3067" t="s">
        <v>1291</v>
      </c>
      <c r="C3067" t="s">
        <v>74</v>
      </c>
      <c r="D3067" s="39" t="s">
        <v>1388</v>
      </c>
      <c r="E3067" s="11">
        <f t="shared" si="200"/>
        <v>5</v>
      </c>
      <c r="F3067" s="4">
        <f t="shared" si="201"/>
        <v>2009</v>
      </c>
      <c r="G3067" t="s">
        <v>21</v>
      </c>
      <c r="H3067" s="4">
        <v>19.7</v>
      </c>
      <c r="I3067" s="4" t="s">
        <v>35</v>
      </c>
      <c r="J3067" s="4">
        <v>29</v>
      </c>
      <c r="K3067" s="4" t="s">
        <v>182</v>
      </c>
      <c r="L3067" s="4">
        <v>0</v>
      </c>
      <c r="M3067" s="4" t="s">
        <v>2524</v>
      </c>
      <c r="N3067" s="11" t="s">
        <v>6052</v>
      </c>
      <c r="R3067" t="s">
        <v>1662</v>
      </c>
      <c r="T3067" t="s">
        <v>1296</v>
      </c>
    </row>
    <row r="3068" spans="1:20">
      <c r="A3068" t="s">
        <v>6051</v>
      </c>
      <c r="B3068" t="s">
        <v>1291</v>
      </c>
      <c r="C3068" t="s">
        <v>74</v>
      </c>
      <c r="D3068" s="39" t="s">
        <v>1561</v>
      </c>
      <c r="E3068" s="11">
        <f t="shared" si="200"/>
        <v>5</v>
      </c>
      <c r="F3068" s="4">
        <f t="shared" si="201"/>
        <v>2011</v>
      </c>
      <c r="G3068" t="s">
        <v>21</v>
      </c>
      <c r="H3068" s="4">
        <v>21.7</v>
      </c>
      <c r="I3068" s="4" t="s">
        <v>35</v>
      </c>
      <c r="J3068" s="4">
        <v>29</v>
      </c>
      <c r="K3068" s="4" t="s">
        <v>435</v>
      </c>
      <c r="L3068" s="4">
        <v>0</v>
      </c>
      <c r="M3068" s="4" t="s">
        <v>2579</v>
      </c>
      <c r="N3068" s="11" t="s">
        <v>6052</v>
      </c>
      <c r="R3068" t="s">
        <v>1762</v>
      </c>
      <c r="T3068" t="s">
        <v>1296</v>
      </c>
    </row>
    <row r="3069" spans="1:20">
      <c r="A3069" t="s">
        <v>6051</v>
      </c>
      <c r="B3069" t="s">
        <v>1291</v>
      </c>
      <c r="C3069" t="s">
        <v>74</v>
      </c>
      <c r="D3069" s="39" t="s">
        <v>1352</v>
      </c>
      <c r="E3069" s="11">
        <f t="shared" si="200"/>
        <v>5</v>
      </c>
      <c r="F3069" s="4">
        <f t="shared" si="201"/>
        <v>2017</v>
      </c>
      <c r="G3069" t="s">
        <v>21</v>
      </c>
      <c r="H3069" s="4">
        <v>27.7</v>
      </c>
      <c r="I3069" s="4" t="s">
        <v>35</v>
      </c>
      <c r="J3069" s="4">
        <v>28.8</v>
      </c>
      <c r="K3069" s="4" t="s">
        <v>704</v>
      </c>
      <c r="L3069" s="4">
        <v>0</v>
      </c>
      <c r="M3069" s="4" t="s">
        <v>1623</v>
      </c>
      <c r="N3069" s="11" t="s">
        <v>6052</v>
      </c>
      <c r="Q3069" t="s">
        <v>1247</v>
      </c>
      <c r="R3069" t="s">
        <v>6056</v>
      </c>
      <c r="T3069" t="s">
        <v>1296</v>
      </c>
    </row>
    <row r="3070" spans="1:20">
      <c r="A3070" t="s">
        <v>6057</v>
      </c>
      <c r="B3070" t="s">
        <v>1291</v>
      </c>
      <c r="C3070" t="s">
        <v>20</v>
      </c>
      <c r="D3070" s="39" t="s">
        <v>1335</v>
      </c>
      <c r="E3070" s="11">
        <f t="shared" si="200"/>
        <v>5</v>
      </c>
      <c r="F3070" s="4">
        <f t="shared" si="201"/>
        <v>2004</v>
      </c>
      <c r="G3070" t="s">
        <v>25</v>
      </c>
      <c r="H3070" s="4">
        <v>7.7</v>
      </c>
      <c r="I3070" s="4" t="s">
        <v>35</v>
      </c>
      <c r="J3070" s="4">
        <v>22</v>
      </c>
      <c r="K3070" s="4" t="s">
        <v>492</v>
      </c>
      <c r="L3070" s="4">
        <v>0</v>
      </c>
      <c r="M3070" s="4" t="s">
        <v>2439</v>
      </c>
      <c r="N3070" s="11" t="s">
        <v>6058</v>
      </c>
      <c r="R3070" t="s">
        <v>6059</v>
      </c>
      <c r="T3070" t="s">
        <v>1296</v>
      </c>
    </row>
    <row r="3071" spans="1:20">
      <c r="A3071" t="s">
        <v>6057</v>
      </c>
      <c r="B3071" t="s">
        <v>1291</v>
      </c>
      <c r="C3071" t="s">
        <v>74</v>
      </c>
      <c r="D3071" s="39" t="s">
        <v>1310</v>
      </c>
      <c r="E3071" s="11">
        <f t="shared" si="200"/>
        <v>5</v>
      </c>
      <c r="F3071" s="4">
        <f t="shared" si="201"/>
        <v>2005</v>
      </c>
      <c r="G3071" t="s">
        <v>25</v>
      </c>
      <c r="H3071" s="4">
        <v>8.6999999999999993</v>
      </c>
      <c r="I3071" s="4" t="s">
        <v>35</v>
      </c>
      <c r="J3071" s="4">
        <v>23.3</v>
      </c>
      <c r="K3071" s="4" t="s">
        <v>240</v>
      </c>
      <c r="L3071" s="4">
        <v>0</v>
      </c>
      <c r="M3071" s="4" t="s">
        <v>1350</v>
      </c>
      <c r="N3071" s="11" t="s">
        <v>6058</v>
      </c>
      <c r="R3071" t="s">
        <v>6060</v>
      </c>
      <c r="T3071" t="s">
        <v>1296</v>
      </c>
    </row>
    <row r="3072" spans="1:20">
      <c r="A3072" t="s">
        <v>6057</v>
      </c>
      <c r="B3072" t="s">
        <v>1291</v>
      </c>
      <c r="C3072" t="s">
        <v>74</v>
      </c>
      <c r="D3072" s="39" t="s">
        <v>1429</v>
      </c>
      <c r="E3072" s="11">
        <f t="shared" si="200"/>
        <v>3</v>
      </c>
      <c r="F3072" s="4">
        <f t="shared" si="201"/>
        <v>2008</v>
      </c>
      <c r="G3072" t="s">
        <v>25</v>
      </c>
      <c r="H3072" s="4">
        <v>11.5</v>
      </c>
      <c r="I3072" s="4" t="s">
        <v>35</v>
      </c>
      <c r="J3072" s="4">
        <v>30.4</v>
      </c>
      <c r="K3072" s="4" t="s">
        <v>3225</v>
      </c>
      <c r="L3072" s="4">
        <v>0</v>
      </c>
      <c r="M3072" s="4" t="s">
        <v>2287</v>
      </c>
      <c r="N3072" s="11" t="s">
        <v>6058</v>
      </c>
      <c r="R3072" t="s">
        <v>6061</v>
      </c>
      <c r="T3072" t="s">
        <v>1296</v>
      </c>
    </row>
    <row r="3073" spans="1:20">
      <c r="A3073" t="s">
        <v>6057</v>
      </c>
      <c r="B3073" t="s">
        <v>1291</v>
      </c>
      <c r="C3073" t="s">
        <v>74</v>
      </c>
      <c r="D3073" s="39" t="s">
        <v>1385</v>
      </c>
      <c r="E3073" s="11">
        <f t="shared" si="200"/>
        <v>5</v>
      </c>
      <c r="F3073" s="4">
        <f t="shared" si="201"/>
        <v>2008</v>
      </c>
      <c r="G3073" t="s">
        <v>25</v>
      </c>
      <c r="H3073" s="4">
        <v>11.7</v>
      </c>
      <c r="I3073" s="4" t="s">
        <v>35</v>
      </c>
      <c r="J3073" s="4">
        <v>30.5</v>
      </c>
      <c r="K3073" s="4" t="s">
        <v>3315</v>
      </c>
      <c r="L3073" s="4">
        <v>0</v>
      </c>
      <c r="M3073" s="4" t="s">
        <v>6062</v>
      </c>
      <c r="N3073" s="11" t="s">
        <v>6058</v>
      </c>
      <c r="R3073" t="s">
        <v>1953</v>
      </c>
      <c r="T3073" t="s">
        <v>1296</v>
      </c>
    </row>
    <row r="3074" spans="1:20">
      <c r="A3074" t="s">
        <v>6057</v>
      </c>
      <c r="B3074" t="s">
        <v>1291</v>
      </c>
      <c r="C3074" t="s">
        <v>74</v>
      </c>
      <c r="D3074" s="39" t="s">
        <v>1663</v>
      </c>
      <c r="E3074" s="11">
        <f t="shared" si="200"/>
        <v>5</v>
      </c>
      <c r="F3074" s="4">
        <f t="shared" si="201"/>
        <v>2009</v>
      </c>
      <c r="G3074" t="s">
        <v>25</v>
      </c>
      <c r="H3074" s="4">
        <v>12.7</v>
      </c>
      <c r="I3074" s="4" t="s">
        <v>35</v>
      </c>
      <c r="J3074" s="4">
        <v>32.6</v>
      </c>
      <c r="K3074" s="4" t="s">
        <v>95</v>
      </c>
      <c r="L3074" s="4">
        <v>0</v>
      </c>
      <c r="M3074" s="4" t="s">
        <v>3095</v>
      </c>
      <c r="N3074" s="11" t="s">
        <v>6058</v>
      </c>
      <c r="R3074" t="s">
        <v>1662</v>
      </c>
      <c r="T3074" t="s">
        <v>1296</v>
      </c>
    </row>
    <row r="3075" spans="1:20">
      <c r="A3075" t="s">
        <v>6057</v>
      </c>
      <c r="B3075" t="s">
        <v>1291</v>
      </c>
      <c r="C3075" t="s">
        <v>74</v>
      </c>
      <c r="D3075" s="39" t="s">
        <v>1556</v>
      </c>
      <c r="E3075" s="11">
        <f t="shared" si="200"/>
        <v>5</v>
      </c>
      <c r="F3075" s="4">
        <f t="shared" si="201"/>
        <v>2010</v>
      </c>
      <c r="G3075" t="s">
        <v>25</v>
      </c>
      <c r="H3075" s="4">
        <v>13.7</v>
      </c>
      <c r="I3075" s="4" t="s">
        <v>35</v>
      </c>
      <c r="J3075" s="4">
        <v>35.299999999999997</v>
      </c>
      <c r="K3075" s="4" t="s">
        <v>1579</v>
      </c>
      <c r="L3075" s="4">
        <v>0</v>
      </c>
      <c r="M3075" s="4" t="s">
        <v>6063</v>
      </c>
      <c r="N3075" s="11" t="s">
        <v>6058</v>
      </c>
      <c r="R3075" t="s">
        <v>1834</v>
      </c>
      <c r="T3075" t="s">
        <v>1296</v>
      </c>
    </row>
    <row r="3076" spans="1:20">
      <c r="A3076" t="s">
        <v>6064</v>
      </c>
      <c r="B3076" t="s">
        <v>1291</v>
      </c>
      <c r="C3076" t="s">
        <v>20</v>
      </c>
      <c r="D3076" s="39" t="s">
        <v>1380</v>
      </c>
      <c r="E3076" s="11">
        <f t="shared" si="200"/>
        <v>5</v>
      </c>
      <c r="F3076" s="4">
        <f t="shared" si="201"/>
        <v>2004</v>
      </c>
      <c r="G3076" t="s">
        <v>21</v>
      </c>
      <c r="H3076" s="4">
        <v>9.6999999999999993</v>
      </c>
      <c r="I3076" s="4" t="str">
        <f t="shared" ref="I3076:I3090" si="203">IF(ISBLANK(H3076), "", "k")</f>
        <v>k</v>
      </c>
      <c r="J3076" s="4">
        <v>24</v>
      </c>
      <c r="K3076" s="4" t="s">
        <v>885</v>
      </c>
      <c r="L3076" s="4">
        <v>0</v>
      </c>
      <c r="M3076" s="4" t="s">
        <v>6065</v>
      </c>
      <c r="R3076" t="s">
        <v>6066</v>
      </c>
      <c r="T3076" t="s">
        <v>1296</v>
      </c>
    </row>
    <row r="3077" spans="1:20">
      <c r="A3077" t="s">
        <v>6064</v>
      </c>
      <c r="B3077" t="s">
        <v>1291</v>
      </c>
      <c r="C3077" t="s">
        <v>74</v>
      </c>
      <c r="D3077" s="39" t="s">
        <v>1337</v>
      </c>
      <c r="E3077" s="11">
        <f t="shared" si="200"/>
        <v>5</v>
      </c>
      <c r="F3077" s="4">
        <f t="shared" si="201"/>
        <v>2005</v>
      </c>
      <c r="G3077" t="s">
        <v>21</v>
      </c>
      <c r="H3077" s="4">
        <v>10.7</v>
      </c>
      <c r="I3077" s="4" t="str">
        <f t="shared" si="203"/>
        <v>k</v>
      </c>
      <c r="L3077" s="4">
        <v>0</v>
      </c>
      <c r="R3077" t="s">
        <v>6067</v>
      </c>
      <c r="T3077" t="s">
        <v>1296</v>
      </c>
    </row>
    <row r="3078" spans="1:20">
      <c r="A3078" t="s">
        <v>6068</v>
      </c>
      <c r="B3078" t="s">
        <v>1291</v>
      </c>
      <c r="C3078" t="s">
        <v>20</v>
      </c>
      <c r="D3078" s="39" t="s">
        <v>1424</v>
      </c>
      <c r="E3078" s="11">
        <f t="shared" si="200"/>
        <v>5</v>
      </c>
      <c r="F3078" s="4">
        <f t="shared" si="201"/>
        <v>2004</v>
      </c>
      <c r="G3078" t="s">
        <v>21</v>
      </c>
      <c r="H3078" s="4">
        <v>8.6999999999999993</v>
      </c>
      <c r="I3078" s="4" t="str">
        <f t="shared" si="203"/>
        <v>k</v>
      </c>
      <c r="J3078" s="4">
        <v>23</v>
      </c>
      <c r="K3078" s="4" t="s">
        <v>293</v>
      </c>
      <c r="L3078" s="4">
        <v>0</v>
      </c>
      <c r="M3078" s="4" t="s">
        <v>3831</v>
      </c>
      <c r="N3078" s="11" t="s">
        <v>5722</v>
      </c>
      <c r="R3078" t="s">
        <v>6069</v>
      </c>
      <c r="T3078" t="s">
        <v>1296</v>
      </c>
    </row>
    <row r="3079" spans="1:20">
      <c r="A3079" t="s">
        <v>6068</v>
      </c>
      <c r="B3079" t="s">
        <v>1291</v>
      </c>
      <c r="C3079" t="s">
        <v>74</v>
      </c>
      <c r="D3079" s="39" t="s">
        <v>2126</v>
      </c>
      <c r="E3079" s="11">
        <f t="shared" si="200"/>
        <v>5</v>
      </c>
      <c r="F3079" s="4">
        <f t="shared" si="201"/>
        <v>2008</v>
      </c>
      <c r="G3079" t="s">
        <v>21</v>
      </c>
      <c r="H3079" s="4">
        <v>12.7</v>
      </c>
      <c r="I3079" s="4" t="str">
        <f t="shared" si="203"/>
        <v>k</v>
      </c>
      <c r="J3079" s="4">
        <v>23.8</v>
      </c>
      <c r="K3079" s="4" t="s">
        <v>5705</v>
      </c>
      <c r="L3079" s="4">
        <v>0</v>
      </c>
      <c r="M3079" s="4" t="s">
        <v>1876</v>
      </c>
      <c r="N3079" s="11" t="s">
        <v>5722</v>
      </c>
      <c r="R3079" t="s">
        <v>6070</v>
      </c>
      <c r="T3079" t="s">
        <v>1296</v>
      </c>
    </row>
    <row r="3080" spans="1:20">
      <c r="A3080" t="s">
        <v>6068</v>
      </c>
      <c r="B3080" t="s">
        <v>1291</v>
      </c>
      <c r="C3080" t="s">
        <v>74</v>
      </c>
      <c r="D3080" s="39" t="s">
        <v>2199</v>
      </c>
      <c r="E3080" s="11">
        <f t="shared" si="200"/>
        <v>5</v>
      </c>
      <c r="F3080" s="4">
        <f t="shared" si="201"/>
        <v>2011</v>
      </c>
      <c r="G3080" t="s">
        <v>21</v>
      </c>
      <c r="H3080" s="4">
        <v>15.7</v>
      </c>
      <c r="I3080" s="4" t="str">
        <f t="shared" si="203"/>
        <v>k</v>
      </c>
      <c r="J3080" s="4">
        <v>24.7</v>
      </c>
      <c r="K3080" s="4">
        <v>26.9</v>
      </c>
      <c r="L3080" s="4">
        <v>2.2000000000000002</v>
      </c>
      <c r="M3080" s="4" t="s">
        <v>6071</v>
      </c>
      <c r="N3080" s="11" t="s">
        <v>5722</v>
      </c>
      <c r="R3080" t="s">
        <v>6072</v>
      </c>
      <c r="T3080" t="s">
        <v>1296</v>
      </c>
    </row>
    <row r="3081" spans="1:20">
      <c r="A3081" t="s">
        <v>6073</v>
      </c>
      <c r="B3081" t="s">
        <v>1291</v>
      </c>
      <c r="C3081" t="s">
        <v>20</v>
      </c>
      <c r="D3081" s="39" t="s">
        <v>1335</v>
      </c>
      <c r="E3081" s="11">
        <f t="shared" si="200"/>
        <v>5</v>
      </c>
      <c r="F3081" s="4">
        <f t="shared" si="201"/>
        <v>2004</v>
      </c>
      <c r="G3081" t="s">
        <v>25</v>
      </c>
      <c r="I3081" s="4" t="str">
        <f t="shared" si="203"/>
        <v/>
      </c>
      <c r="J3081" s="4">
        <v>32</v>
      </c>
      <c r="K3081" s="4" t="s">
        <v>569</v>
      </c>
      <c r="L3081" s="4">
        <v>0</v>
      </c>
      <c r="M3081" s="4" t="s">
        <v>4975</v>
      </c>
      <c r="N3081" s="11" t="s">
        <v>6074</v>
      </c>
      <c r="R3081" t="s">
        <v>6075</v>
      </c>
      <c r="T3081" t="s">
        <v>1296</v>
      </c>
    </row>
    <row r="3082" spans="1:20">
      <c r="A3082" t="s">
        <v>6073</v>
      </c>
      <c r="B3082" t="s">
        <v>1291</v>
      </c>
      <c r="C3082" t="s">
        <v>74</v>
      </c>
      <c r="D3082" s="39" t="s">
        <v>2575</v>
      </c>
      <c r="E3082" s="11">
        <f t="shared" si="200"/>
        <v>5</v>
      </c>
      <c r="F3082" s="4">
        <f t="shared" si="201"/>
        <v>2008</v>
      </c>
      <c r="G3082" t="s">
        <v>25</v>
      </c>
      <c r="I3082" s="4" t="str">
        <f t="shared" si="203"/>
        <v/>
      </c>
      <c r="J3082" s="4">
        <v>35.5</v>
      </c>
      <c r="K3082" s="4" t="s">
        <v>1020</v>
      </c>
      <c r="L3082" s="4">
        <v>0</v>
      </c>
      <c r="M3082" s="4" t="s">
        <v>2034</v>
      </c>
      <c r="N3082" s="11" t="s">
        <v>6074</v>
      </c>
      <c r="R3082" t="s">
        <v>6076</v>
      </c>
      <c r="T3082" t="s">
        <v>1296</v>
      </c>
    </row>
    <row r="3083" spans="1:20">
      <c r="A3083" t="s">
        <v>6073</v>
      </c>
      <c r="B3083" t="s">
        <v>1291</v>
      </c>
      <c r="C3083" t="s">
        <v>74</v>
      </c>
      <c r="D3083" s="39" t="s">
        <v>2199</v>
      </c>
      <c r="E3083" s="11">
        <f t="shared" si="200"/>
        <v>5</v>
      </c>
      <c r="F3083" s="4">
        <f t="shared" si="201"/>
        <v>2011</v>
      </c>
      <c r="G3083" t="s">
        <v>25</v>
      </c>
      <c r="I3083" s="4" t="str">
        <f t="shared" si="203"/>
        <v/>
      </c>
      <c r="J3083" s="4">
        <v>37.200000000000003</v>
      </c>
      <c r="K3083" s="4" t="s">
        <v>888</v>
      </c>
      <c r="L3083" s="4">
        <v>0</v>
      </c>
      <c r="M3083" s="4" t="s">
        <v>6077</v>
      </c>
      <c r="N3083" s="11" t="s">
        <v>6074</v>
      </c>
      <c r="R3083" t="s">
        <v>4262</v>
      </c>
      <c r="T3083" t="s">
        <v>1296</v>
      </c>
    </row>
    <row r="3084" spans="1:20">
      <c r="A3084" t="s">
        <v>6078</v>
      </c>
      <c r="B3084" t="s">
        <v>1291</v>
      </c>
      <c r="C3084" t="s">
        <v>20</v>
      </c>
      <c r="D3084" s="39" t="s">
        <v>1335</v>
      </c>
      <c r="E3084" s="11">
        <f t="shared" si="200"/>
        <v>5</v>
      </c>
      <c r="F3084" s="4">
        <f t="shared" si="201"/>
        <v>2004</v>
      </c>
      <c r="G3084" t="s">
        <v>25</v>
      </c>
      <c r="H3084" s="4">
        <v>7.7</v>
      </c>
      <c r="I3084" s="4" t="str">
        <f t="shared" si="203"/>
        <v>k</v>
      </c>
      <c r="J3084" s="4">
        <v>23.8</v>
      </c>
      <c r="K3084" s="4" t="s">
        <v>1875</v>
      </c>
      <c r="L3084" s="4">
        <v>0</v>
      </c>
      <c r="M3084" s="4" t="s">
        <v>6079</v>
      </c>
      <c r="N3084" s="11" t="s">
        <v>6080</v>
      </c>
      <c r="R3084" t="s">
        <v>6081</v>
      </c>
      <c r="T3084" t="s">
        <v>1296</v>
      </c>
    </row>
    <row r="3085" spans="1:20">
      <c r="A3085" t="s">
        <v>6078</v>
      </c>
      <c r="B3085" t="s">
        <v>1291</v>
      </c>
      <c r="C3085" t="s">
        <v>74</v>
      </c>
      <c r="D3085" s="39" t="s">
        <v>1385</v>
      </c>
      <c r="E3085" s="11">
        <f t="shared" si="200"/>
        <v>5</v>
      </c>
      <c r="F3085" s="4">
        <f t="shared" si="201"/>
        <v>2008</v>
      </c>
      <c r="G3085" t="s">
        <v>25</v>
      </c>
      <c r="H3085" s="4">
        <v>11.7</v>
      </c>
      <c r="I3085" s="4" t="str">
        <f t="shared" si="203"/>
        <v>k</v>
      </c>
      <c r="J3085" s="4">
        <v>29</v>
      </c>
      <c r="K3085" s="4">
        <v>31.5</v>
      </c>
      <c r="L3085" s="4">
        <v>4.8</v>
      </c>
      <c r="M3085" s="4" t="s">
        <v>6082</v>
      </c>
      <c r="N3085" s="11" t="s">
        <v>6080</v>
      </c>
      <c r="R3085" t="s">
        <v>6083</v>
      </c>
      <c r="T3085" t="s">
        <v>1296</v>
      </c>
    </row>
    <row r="3086" spans="1:20">
      <c r="A3086" t="s">
        <v>6078</v>
      </c>
      <c r="B3086" t="s">
        <v>1291</v>
      </c>
      <c r="C3086" t="s">
        <v>74</v>
      </c>
      <c r="D3086" s="39" t="s">
        <v>1663</v>
      </c>
      <c r="E3086" s="11">
        <f t="shared" si="200"/>
        <v>5</v>
      </c>
      <c r="F3086" s="4">
        <f t="shared" si="201"/>
        <v>2009</v>
      </c>
      <c r="G3086" t="s">
        <v>25</v>
      </c>
      <c r="H3086" s="4">
        <v>12.7</v>
      </c>
      <c r="I3086" s="4" t="str">
        <f t="shared" si="203"/>
        <v>k</v>
      </c>
      <c r="J3086" s="4">
        <v>30.3</v>
      </c>
      <c r="K3086" s="4" t="s">
        <v>1699</v>
      </c>
      <c r="L3086" s="4">
        <v>0</v>
      </c>
      <c r="M3086" s="4" t="s">
        <v>2259</v>
      </c>
      <c r="N3086" s="11" t="s">
        <v>6080</v>
      </c>
      <c r="R3086" t="s">
        <v>1662</v>
      </c>
      <c r="T3086" t="s">
        <v>1296</v>
      </c>
    </row>
    <row r="3087" spans="1:20">
      <c r="A3087" t="s">
        <v>6078</v>
      </c>
      <c r="B3087" t="s">
        <v>1291</v>
      </c>
      <c r="C3087" t="s">
        <v>74</v>
      </c>
      <c r="D3087" s="39" t="s">
        <v>1556</v>
      </c>
      <c r="E3087" s="11">
        <f t="shared" si="200"/>
        <v>5</v>
      </c>
      <c r="F3087" s="4">
        <f t="shared" si="201"/>
        <v>2010</v>
      </c>
      <c r="G3087" t="s">
        <v>25</v>
      </c>
      <c r="H3087" s="4">
        <v>13.7</v>
      </c>
      <c r="I3087" s="4" t="str">
        <f t="shared" si="203"/>
        <v>k</v>
      </c>
      <c r="J3087" s="4">
        <v>33</v>
      </c>
      <c r="K3087" s="4" t="s">
        <v>426</v>
      </c>
      <c r="L3087" s="4">
        <v>0</v>
      </c>
      <c r="M3087" s="4" t="s">
        <v>2691</v>
      </c>
      <c r="N3087" s="11" t="s">
        <v>6080</v>
      </c>
      <c r="R3087" t="s">
        <v>6084</v>
      </c>
      <c r="T3087" t="s">
        <v>1296</v>
      </c>
    </row>
    <row r="3088" spans="1:20">
      <c r="A3088" t="s">
        <v>6078</v>
      </c>
      <c r="B3088" t="s">
        <v>1291</v>
      </c>
      <c r="C3088" t="s">
        <v>74</v>
      </c>
      <c r="D3088" s="39" t="s">
        <v>1396</v>
      </c>
      <c r="E3088" s="11">
        <f t="shared" si="200"/>
        <v>5</v>
      </c>
      <c r="F3088" s="4">
        <f t="shared" si="201"/>
        <v>2011</v>
      </c>
      <c r="G3088" t="s">
        <v>25</v>
      </c>
      <c r="H3088" s="4">
        <v>14.7</v>
      </c>
      <c r="I3088" s="4" t="str">
        <f t="shared" si="203"/>
        <v>k</v>
      </c>
      <c r="J3088" s="4">
        <v>34</v>
      </c>
      <c r="K3088" s="4" t="s">
        <v>341</v>
      </c>
      <c r="L3088" s="4">
        <v>0</v>
      </c>
      <c r="M3088" s="4" t="s">
        <v>6085</v>
      </c>
      <c r="N3088" s="11" t="s">
        <v>6080</v>
      </c>
      <c r="R3088" t="s">
        <v>1762</v>
      </c>
      <c r="T3088" t="s">
        <v>1296</v>
      </c>
    </row>
    <row r="3089" spans="1:20">
      <c r="A3089" t="s">
        <v>6078</v>
      </c>
      <c r="B3089" t="s">
        <v>1291</v>
      </c>
      <c r="C3089" t="s">
        <v>74</v>
      </c>
      <c r="D3089" s="39" t="s">
        <v>1586</v>
      </c>
      <c r="E3089" s="11">
        <f t="shared" si="200"/>
        <v>5</v>
      </c>
      <c r="F3089" s="4">
        <f t="shared" si="201"/>
        <v>2013</v>
      </c>
      <c r="G3089" t="s">
        <v>25</v>
      </c>
      <c r="H3089" s="4">
        <v>16.7</v>
      </c>
      <c r="I3089" s="4" t="str">
        <f t="shared" si="203"/>
        <v>k</v>
      </c>
      <c r="J3089" s="4">
        <v>35.6</v>
      </c>
      <c r="K3089" s="4" t="s">
        <v>472</v>
      </c>
      <c r="L3089" s="4">
        <v>0</v>
      </c>
      <c r="M3089" s="4" t="s">
        <v>4687</v>
      </c>
      <c r="N3089" s="11" t="s">
        <v>6080</v>
      </c>
      <c r="R3089" t="s">
        <v>1764</v>
      </c>
      <c r="T3089" t="s">
        <v>1296</v>
      </c>
    </row>
    <row r="3090" spans="1:20">
      <c r="A3090" t="s">
        <v>6086</v>
      </c>
      <c r="B3090" t="s">
        <v>1291</v>
      </c>
      <c r="C3090" t="s">
        <v>20</v>
      </c>
      <c r="D3090" s="39" t="s">
        <v>1424</v>
      </c>
      <c r="E3090" s="11">
        <f t="shared" si="200"/>
        <v>5</v>
      </c>
      <c r="F3090" s="4">
        <f t="shared" si="201"/>
        <v>2004</v>
      </c>
      <c r="G3090" t="s">
        <v>21</v>
      </c>
      <c r="H3090" s="4" t="s">
        <v>1444</v>
      </c>
      <c r="I3090" s="4" t="str">
        <f t="shared" si="203"/>
        <v>k</v>
      </c>
      <c r="J3090" s="4">
        <v>15</v>
      </c>
      <c r="K3090" s="4" t="s">
        <v>1890</v>
      </c>
      <c r="L3090" s="4">
        <v>0</v>
      </c>
      <c r="M3090" s="4" t="s">
        <v>4589</v>
      </c>
      <c r="R3090" t="s">
        <v>6087</v>
      </c>
      <c r="T3090" t="s">
        <v>1296</v>
      </c>
    </row>
    <row r="3091" spans="1:20">
      <c r="A3091" t="s">
        <v>98</v>
      </c>
      <c r="B3091" t="s">
        <v>1291</v>
      </c>
      <c r="C3091" t="s">
        <v>20</v>
      </c>
      <c r="D3091" s="39" t="s">
        <v>1606</v>
      </c>
      <c r="E3091" s="11">
        <f t="shared" ref="E3091:E3154" si="204">MONTH(D3091)</f>
        <v>3</v>
      </c>
      <c r="F3091" s="4">
        <f t="shared" ref="F3091:F3154" si="205">YEAR(D3091)</f>
        <v>1982</v>
      </c>
      <c r="G3091" t="s">
        <v>25</v>
      </c>
      <c r="H3091" s="4">
        <v>14.5</v>
      </c>
      <c r="I3091" s="4" t="s">
        <v>35</v>
      </c>
      <c r="J3091" s="4">
        <v>32.39</v>
      </c>
      <c r="L3091" s="4">
        <v>0</v>
      </c>
      <c r="M3091" s="4" t="s">
        <v>3657</v>
      </c>
      <c r="R3091" t="s">
        <v>6088</v>
      </c>
      <c r="T3091" t="s">
        <v>1296</v>
      </c>
    </row>
    <row r="3092" spans="1:20">
      <c r="A3092" t="s">
        <v>98</v>
      </c>
      <c r="B3092" t="s">
        <v>1291</v>
      </c>
      <c r="C3092" t="s">
        <v>74</v>
      </c>
      <c r="D3092" s="39" t="s">
        <v>2922</v>
      </c>
      <c r="E3092" s="11">
        <f t="shared" si="204"/>
        <v>3</v>
      </c>
      <c r="F3092" s="4">
        <f t="shared" si="205"/>
        <v>1983</v>
      </c>
      <c r="G3092" t="s">
        <v>25</v>
      </c>
      <c r="H3092" s="4">
        <v>15.5</v>
      </c>
      <c r="I3092" s="4" t="s">
        <v>35</v>
      </c>
      <c r="J3092" s="4">
        <v>33.659999999999997</v>
      </c>
      <c r="L3092" s="4">
        <v>0</v>
      </c>
      <c r="M3092" s="4" t="s">
        <v>6089</v>
      </c>
      <c r="R3092" t="s">
        <v>3738</v>
      </c>
      <c r="T3092" t="s">
        <v>1296</v>
      </c>
    </row>
    <row r="3093" spans="1:20">
      <c r="A3093" t="s">
        <v>957</v>
      </c>
      <c r="B3093" t="s">
        <v>1291</v>
      </c>
      <c r="C3093" t="s">
        <v>20</v>
      </c>
      <c r="D3093" s="39" t="s">
        <v>2106</v>
      </c>
      <c r="E3093" s="11">
        <f t="shared" si="204"/>
        <v>3</v>
      </c>
      <c r="F3093" s="4">
        <f t="shared" si="205"/>
        <v>1990</v>
      </c>
      <c r="G3093" t="s">
        <v>21</v>
      </c>
      <c r="H3093" s="4">
        <v>12.5</v>
      </c>
      <c r="I3093" s="4" t="s">
        <v>35</v>
      </c>
      <c r="J3093" s="4">
        <v>26.99</v>
      </c>
      <c r="K3093" s="4" t="s">
        <v>4897</v>
      </c>
      <c r="L3093" s="4">
        <v>0</v>
      </c>
      <c r="M3093" s="4" t="s">
        <v>6090</v>
      </c>
      <c r="R3093" t="s">
        <v>2001</v>
      </c>
      <c r="T3093" t="s">
        <v>1296</v>
      </c>
    </row>
    <row r="3094" spans="1:20">
      <c r="A3094" t="s">
        <v>6091</v>
      </c>
      <c r="B3094" t="s">
        <v>1291</v>
      </c>
      <c r="C3094" t="s">
        <v>20</v>
      </c>
      <c r="D3094" s="39" t="s">
        <v>2313</v>
      </c>
      <c r="E3094" s="11">
        <f t="shared" si="204"/>
        <v>3</v>
      </c>
      <c r="F3094" s="4">
        <f t="shared" si="205"/>
        <v>1993</v>
      </c>
      <c r="G3094" t="s">
        <v>25</v>
      </c>
      <c r="H3094" s="4" t="s">
        <v>1610</v>
      </c>
      <c r="I3094" s="4" t="str">
        <f t="shared" ref="I3094:I3101" si="206">IF(ISBLANK(H3094), "", "k")</f>
        <v>k</v>
      </c>
      <c r="J3094" s="4">
        <v>22.2</v>
      </c>
      <c r="K3094" s="4" t="s">
        <v>521</v>
      </c>
      <c r="L3094" s="4">
        <v>0</v>
      </c>
      <c r="M3094" s="4" t="s">
        <v>1742</v>
      </c>
      <c r="N3094" s="11" t="s">
        <v>6092</v>
      </c>
      <c r="R3094" t="s">
        <v>607</v>
      </c>
      <c r="T3094" t="s">
        <v>1296</v>
      </c>
    </row>
    <row r="3095" spans="1:20">
      <c r="A3095" t="s">
        <v>6091</v>
      </c>
      <c r="B3095" t="s">
        <v>1291</v>
      </c>
      <c r="C3095" t="s">
        <v>74</v>
      </c>
      <c r="D3095" s="39" t="s">
        <v>1620</v>
      </c>
      <c r="E3095" s="11">
        <f t="shared" si="204"/>
        <v>3</v>
      </c>
      <c r="F3095" s="4">
        <f t="shared" si="205"/>
        <v>1994</v>
      </c>
      <c r="G3095" t="s">
        <v>25</v>
      </c>
      <c r="H3095" s="4" t="s">
        <v>1635</v>
      </c>
      <c r="I3095" s="4" t="str">
        <f t="shared" si="206"/>
        <v>k</v>
      </c>
      <c r="J3095" s="4">
        <v>23</v>
      </c>
      <c r="K3095" s="4" t="s">
        <v>946</v>
      </c>
      <c r="L3095" s="4">
        <v>0</v>
      </c>
      <c r="M3095" s="4" t="s">
        <v>4302</v>
      </c>
      <c r="N3095" s="11" t="s">
        <v>6092</v>
      </c>
      <c r="T3095" t="s">
        <v>1296</v>
      </c>
    </row>
    <row r="3096" spans="1:20">
      <c r="A3096" t="s">
        <v>6091</v>
      </c>
      <c r="B3096" t="s">
        <v>1291</v>
      </c>
      <c r="C3096" t="s">
        <v>74</v>
      </c>
      <c r="D3096" s="39" t="s">
        <v>1316</v>
      </c>
      <c r="E3096" s="11">
        <f t="shared" si="204"/>
        <v>3</v>
      </c>
      <c r="F3096" s="4">
        <f t="shared" si="205"/>
        <v>1995</v>
      </c>
      <c r="G3096" t="s">
        <v>25</v>
      </c>
      <c r="H3096" s="4" t="s">
        <v>126</v>
      </c>
      <c r="I3096" s="4" t="str">
        <f t="shared" si="206"/>
        <v>k</v>
      </c>
      <c r="J3096" s="4">
        <v>25</v>
      </c>
      <c r="K3096" s="4" t="s">
        <v>591</v>
      </c>
      <c r="L3096" s="4">
        <v>0</v>
      </c>
      <c r="M3096" s="4" t="s">
        <v>1381</v>
      </c>
      <c r="N3096" s="11" t="s">
        <v>6092</v>
      </c>
      <c r="T3096" t="s">
        <v>1296</v>
      </c>
    </row>
    <row r="3097" spans="1:20">
      <c r="A3097" t="s">
        <v>6091</v>
      </c>
      <c r="B3097" t="s">
        <v>1291</v>
      </c>
      <c r="C3097" t="s">
        <v>74</v>
      </c>
      <c r="D3097" s="39" t="s">
        <v>1320</v>
      </c>
      <c r="E3097" s="11">
        <f t="shared" si="204"/>
        <v>3</v>
      </c>
      <c r="F3097" s="4">
        <f t="shared" si="205"/>
        <v>1996</v>
      </c>
      <c r="G3097" t="s">
        <v>25</v>
      </c>
      <c r="H3097" s="4" t="s">
        <v>1622</v>
      </c>
      <c r="I3097" s="4" t="str">
        <f t="shared" si="206"/>
        <v>k</v>
      </c>
      <c r="J3097" s="4">
        <v>27</v>
      </c>
      <c r="K3097" s="4" t="s">
        <v>1061</v>
      </c>
      <c r="L3097" s="4">
        <v>0</v>
      </c>
      <c r="M3097" s="4" t="s">
        <v>2090</v>
      </c>
      <c r="N3097" s="11" t="s">
        <v>6092</v>
      </c>
      <c r="R3097" t="s">
        <v>585</v>
      </c>
      <c r="T3097" t="s">
        <v>1296</v>
      </c>
    </row>
    <row r="3098" spans="1:20">
      <c r="A3098" t="s">
        <v>6091</v>
      </c>
      <c r="B3098" t="s">
        <v>1291</v>
      </c>
      <c r="C3098" t="s">
        <v>74</v>
      </c>
      <c r="D3098" s="39" t="s">
        <v>1322</v>
      </c>
      <c r="E3098" s="11">
        <f t="shared" si="204"/>
        <v>3</v>
      </c>
      <c r="F3098" s="4">
        <f t="shared" si="205"/>
        <v>1998</v>
      </c>
      <c r="G3098" t="s">
        <v>25</v>
      </c>
      <c r="H3098" s="4" t="s">
        <v>1639</v>
      </c>
      <c r="I3098" s="4" t="str">
        <f t="shared" si="206"/>
        <v>k</v>
      </c>
      <c r="J3098" s="4">
        <v>32</v>
      </c>
      <c r="K3098" s="4" t="s">
        <v>426</v>
      </c>
      <c r="L3098" s="4">
        <v>0</v>
      </c>
      <c r="M3098" s="4" t="s">
        <v>1713</v>
      </c>
      <c r="N3098" s="11" t="s">
        <v>6092</v>
      </c>
      <c r="R3098" t="s">
        <v>6093</v>
      </c>
      <c r="T3098" t="s">
        <v>1296</v>
      </c>
    </row>
    <row r="3099" spans="1:20">
      <c r="A3099" t="s">
        <v>6091</v>
      </c>
      <c r="B3099" t="s">
        <v>1291</v>
      </c>
      <c r="C3099" t="s">
        <v>74</v>
      </c>
      <c r="D3099" s="39" t="s">
        <v>1647</v>
      </c>
      <c r="E3099" s="11">
        <f t="shared" si="204"/>
        <v>3</v>
      </c>
      <c r="F3099" s="4">
        <f t="shared" si="205"/>
        <v>2000</v>
      </c>
      <c r="G3099" t="s">
        <v>25</v>
      </c>
      <c r="H3099" s="4" t="s">
        <v>2924</v>
      </c>
      <c r="I3099" s="4" t="str">
        <f t="shared" si="206"/>
        <v>k</v>
      </c>
      <c r="J3099" s="4">
        <v>37.5</v>
      </c>
      <c r="K3099" s="4" t="s">
        <v>6094</v>
      </c>
      <c r="L3099" s="4">
        <v>0</v>
      </c>
      <c r="M3099" s="4" t="s">
        <v>4617</v>
      </c>
      <c r="N3099" s="11" t="s">
        <v>6092</v>
      </c>
      <c r="R3099" t="s">
        <v>439</v>
      </c>
      <c r="T3099" t="s">
        <v>1296</v>
      </c>
    </row>
    <row r="3100" spans="1:20">
      <c r="A3100" t="s">
        <v>6091</v>
      </c>
      <c r="B3100" t="s">
        <v>1291</v>
      </c>
      <c r="C3100" t="s">
        <v>74</v>
      </c>
      <c r="D3100" s="39" t="s">
        <v>1302</v>
      </c>
      <c r="E3100" s="11">
        <f t="shared" si="204"/>
        <v>5</v>
      </c>
      <c r="F3100" s="4">
        <f t="shared" si="205"/>
        <v>2002</v>
      </c>
      <c r="G3100" t="s">
        <v>25</v>
      </c>
      <c r="H3100" s="4" t="s">
        <v>893</v>
      </c>
      <c r="I3100" s="4" t="str">
        <f t="shared" si="206"/>
        <v>k</v>
      </c>
      <c r="J3100" s="4">
        <v>42</v>
      </c>
      <c r="K3100" s="4" t="s">
        <v>703</v>
      </c>
      <c r="L3100" s="4">
        <v>0</v>
      </c>
      <c r="M3100" s="4" t="s">
        <v>5337</v>
      </c>
      <c r="N3100" s="11" t="s">
        <v>6092</v>
      </c>
      <c r="R3100" t="s">
        <v>6095</v>
      </c>
      <c r="T3100" t="s">
        <v>1296</v>
      </c>
    </row>
    <row r="3101" spans="1:20">
      <c r="A3101" t="s">
        <v>6091</v>
      </c>
      <c r="B3101" t="s">
        <v>1291</v>
      </c>
      <c r="C3101" t="s">
        <v>74</v>
      </c>
      <c r="D3101" s="39" t="s">
        <v>1331</v>
      </c>
      <c r="E3101" s="11">
        <f t="shared" si="204"/>
        <v>5</v>
      </c>
      <c r="F3101" s="4">
        <f t="shared" si="205"/>
        <v>2003</v>
      </c>
      <c r="G3101" t="s">
        <v>25</v>
      </c>
      <c r="H3101" s="4" t="s">
        <v>1038</v>
      </c>
      <c r="I3101" s="4" t="str">
        <f t="shared" si="206"/>
        <v>k</v>
      </c>
      <c r="J3101" s="4">
        <v>43.5</v>
      </c>
      <c r="K3101" s="4" t="s">
        <v>83</v>
      </c>
      <c r="L3101" s="4">
        <v>0</v>
      </c>
      <c r="M3101" s="4" t="s">
        <v>6096</v>
      </c>
      <c r="N3101" s="11" t="s">
        <v>6092</v>
      </c>
      <c r="R3101" t="s">
        <v>1334</v>
      </c>
      <c r="T3101" t="s">
        <v>1296</v>
      </c>
    </row>
    <row r="3102" spans="1:20">
      <c r="A3102" t="s">
        <v>6097</v>
      </c>
      <c r="B3102" t="s">
        <v>1291</v>
      </c>
      <c r="C3102" t="s">
        <v>20</v>
      </c>
      <c r="D3102" s="39" t="s">
        <v>1520</v>
      </c>
      <c r="E3102" s="11">
        <f t="shared" si="204"/>
        <v>3</v>
      </c>
      <c r="F3102" s="4">
        <f t="shared" si="205"/>
        <v>1993</v>
      </c>
      <c r="G3102" t="s">
        <v>25</v>
      </c>
      <c r="H3102" s="4">
        <v>15.5</v>
      </c>
      <c r="I3102" s="4" t="s">
        <v>35</v>
      </c>
      <c r="J3102" s="4">
        <v>33.799999999999997</v>
      </c>
      <c r="K3102" s="4" t="s">
        <v>438</v>
      </c>
      <c r="L3102" s="4">
        <v>0</v>
      </c>
      <c r="M3102" s="4" t="s">
        <v>4613</v>
      </c>
      <c r="N3102" s="11" t="s">
        <v>6098</v>
      </c>
      <c r="R3102" t="s">
        <v>2435</v>
      </c>
      <c r="T3102" t="s">
        <v>1296</v>
      </c>
    </row>
    <row r="3103" spans="1:20">
      <c r="A3103" t="s">
        <v>6097</v>
      </c>
      <c r="B3103" t="s">
        <v>1291</v>
      </c>
      <c r="C3103" t="s">
        <v>74</v>
      </c>
      <c r="D3103" s="39" t="s">
        <v>1320</v>
      </c>
      <c r="E3103" s="11">
        <f t="shared" si="204"/>
        <v>3</v>
      </c>
      <c r="F3103" s="4">
        <f t="shared" si="205"/>
        <v>1996</v>
      </c>
      <c r="G3103" t="s">
        <v>25</v>
      </c>
      <c r="H3103" s="4">
        <v>18.5</v>
      </c>
      <c r="I3103" s="4" t="s">
        <v>35</v>
      </c>
      <c r="J3103" s="4">
        <v>34.5</v>
      </c>
      <c r="K3103" s="4" t="s">
        <v>1023</v>
      </c>
      <c r="L3103" s="4">
        <v>0</v>
      </c>
      <c r="M3103" s="4" t="s">
        <v>6099</v>
      </c>
      <c r="N3103" s="11" t="s">
        <v>6098</v>
      </c>
      <c r="R3103" t="s">
        <v>6100</v>
      </c>
      <c r="T3103" t="s">
        <v>1296</v>
      </c>
    </row>
    <row r="3104" spans="1:20">
      <c r="A3104" t="s">
        <v>6101</v>
      </c>
      <c r="B3104" t="s">
        <v>1291</v>
      </c>
      <c r="C3104" t="s">
        <v>20</v>
      </c>
      <c r="D3104" s="39" t="s">
        <v>3348</v>
      </c>
      <c r="E3104" s="11">
        <f t="shared" si="204"/>
        <v>6</v>
      </c>
      <c r="F3104" s="4">
        <f t="shared" si="205"/>
        <v>2002</v>
      </c>
      <c r="G3104" t="s">
        <v>21</v>
      </c>
      <c r="H3104" s="4">
        <v>11.7</v>
      </c>
      <c r="I3104" s="4" t="s">
        <v>35</v>
      </c>
      <c r="J3104" s="4">
        <v>27.4</v>
      </c>
      <c r="K3104" s="4" t="s">
        <v>842</v>
      </c>
      <c r="L3104" s="4">
        <v>0</v>
      </c>
      <c r="M3104" s="4" t="s">
        <v>1765</v>
      </c>
      <c r="N3104" s="11" t="s">
        <v>6102</v>
      </c>
      <c r="R3104" t="s">
        <v>6103</v>
      </c>
      <c r="T3104" t="s">
        <v>1296</v>
      </c>
    </row>
    <row r="3105" spans="1:20">
      <c r="A3105" t="s">
        <v>6101</v>
      </c>
      <c r="B3105" t="s">
        <v>1291</v>
      </c>
      <c r="C3105" t="s">
        <v>74</v>
      </c>
      <c r="D3105" s="39" t="s">
        <v>2126</v>
      </c>
      <c r="E3105" s="11">
        <f t="shared" si="204"/>
        <v>5</v>
      </c>
      <c r="F3105" s="4">
        <f t="shared" si="205"/>
        <v>2008</v>
      </c>
      <c r="G3105" t="s">
        <v>21</v>
      </c>
      <c r="H3105" s="4">
        <v>17.7</v>
      </c>
      <c r="I3105" s="4" t="s">
        <v>35</v>
      </c>
      <c r="J3105" s="4">
        <v>27.1</v>
      </c>
      <c r="K3105" s="4" t="s">
        <v>49</v>
      </c>
      <c r="L3105" s="4">
        <v>0</v>
      </c>
      <c r="M3105" s="4" t="s">
        <v>1866</v>
      </c>
      <c r="N3105" s="11" t="s">
        <v>6102</v>
      </c>
      <c r="R3105" t="s">
        <v>6104</v>
      </c>
      <c r="T3105" t="s">
        <v>1296</v>
      </c>
    </row>
    <row r="3106" spans="1:20">
      <c r="A3106" t="s">
        <v>6101</v>
      </c>
      <c r="B3106" t="s">
        <v>1291</v>
      </c>
      <c r="C3106" t="s">
        <v>74</v>
      </c>
      <c r="D3106" s="39" t="s">
        <v>1346</v>
      </c>
      <c r="E3106" s="11">
        <f t="shared" si="204"/>
        <v>5</v>
      </c>
      <c r="F3106" s="4">
        <f t="shared" si="205"/>
        <v>2015</v>
      </c>
      <c r="G3106" t="s">
        <v>21</v>
      </c>
      <c r="H3106" s="4">
        <v>24.7</v>
      </c>
      <c r="I3106" s="4" t="s">
        <v>35</v>
      </c>
      <c r="J3106" s="4">
        <v>27.7</v>
      </c>
      <c r="K3106" s="4" t="s">
        <v>479</v>
      </c>
      <c r="L3106" s="4">
        <v>0</v>
      </c>
      <c r="M3106" s="4" t="s">
        <v>1944</v>
      </c>
      <c r="N3106" s="11" t="s">
        <v>6102</v>
      </c>
      <c r="R3106" t="s">
        <v>6105</v>
      </c>
      <c r="T3106" t="s">
        <v>1296</v>
      </c>
    </row>
    <row r="3107" spans="1:20">
      <c r="A3107" t="s">
        <v>6106</v>
      </c>
      <c r="B3107" t="s">
        <v>1291</v>
      </c>
      <c r="C3107" t="s">
        <v>20</v>
      </c>
      <c r="D3107" s="39" t="s">
        <v>1402</v>
      </c>
      <c r="E3107" s="11">
        <f t="shared" si="204"/>
        <v>5</v>
      </c>
      <c r="F3107" s="4">
        <f t="shared" si="205"/>
        <v>2015</v>
      </c>
      <c r="G3107" t="s">
        <v>25</v>
      </c>
      <c r="H3107" s="4" t="s">
        <v>1456</v>
      </c>
      <c r="I3107" s="4" t="str">
        <f t="shared" ref="I3107:I3115" si="207">IF(ISBLANK(H3107), "", "k")</f>
        <v>k</v>
      </c>
      <c r="J3107" s="4">
        <v>18.100000000000001</v>
      </c>
      <c r="K3107" s="4" t="s">
        <v>3619</v>
      </c>
      <c r="L3107" s="4">
        <v>0</v>
      </c>
      <c r="M3107" s="4" t="s">
        <v>1819</v>
      </c>
      <c r="N3107" s="11" t="s">
        <v>6107</v>
      </c>
      <c r="R3107" t="s">
        <v>6108</v>
      </c>
      <c r="T3107" t="s">
        <v>1296</v>
      </c>
    </row>
    <row r="3108" spans="1:20">
      <c r="A3108" t="s">
        <v>6106</v>
      </c>
      <c r="B3108" t="s">
        <v>1291</v>
      </c>
      <c r="C3108" t="s">
        <v>74</v>
      </c>
      <c r="D3108" s="39" t="s">
        <v>1349</v>
      </c>
      <c r="E3108" s="11">
        <f t="shared" si="204"/>
        <v>5</v>
      </c>
      <c r="F3108" s="4">
        <f t="shared" si="205"/>
        <v>2016</v>
      </c>
      <c r="G3108" t="s">
        <v>25</v>
      </c>
      <c r="H3108" s="4" t="s">
        <v>654</v>
      </c>
      <c r="I3108" s="4" t="str">
        <f t="shared" si="207"/>
        <v>k</v>
      </c>
      <c r="J3108" s="4">
        <v>20.5</v>
      </c>
      <c r="K3108" s="4" t="s">
        <v>723</v>
      </c>
      <c r="L3108" s="4">
        <v>0</v>
      </c>
      <c r="M3108" s="4" t="s">
        <v>4960</v>
      </c>
      <c r="N3108" s="11" t="s">
        <v>6107</v>
      </c>
      <c r="R3108" t="s">
        <v>1488</v>
      </c>
      <c r="T3108" t="s">
        <v>1296</v>
      </c>
    </row>
    <row r="3109" spans="1:20">
      <c r="A3109" t="s">
        <v>6106</v>
      </c>
      <c r="B3109" t="s">
        <v>1291</v>
      </c>
      <c r="C3109" t="s">
        <v>74</v>
      </c>
      <c r="D3109" s="39" t="s">
        <v>5649</v>
      </c>
      <c r="E3109" s="11">
        <f t="shared" si="204"/>
        <v>6</v>
      </c>
      <c r="F3109" s="4">
        <f t="shared" si="205"/>
        <v>2016</v>
      </c>
      <c r="G3109" t="s">
        <v>25</v>
      </c>
      <c r="H3109" s="4" t="s">
        <v>1693</v>
      </c>
      <c r="I3109" s="4" t="str">
        <f t="shared" si="207"/>
        <v>k</v>
      </c>
      <c r="J3109" s="4">
        <v>21.5</v>
      </c>
      <c r="K3109" s="4" t="s">
        <v>492</v>
      </c>
      <c r="L3109" s="4">
        <v>0</v>
      </c>
      <c r="M3109" s="4" t="s">
        <v>6109</v>
      </c>
      <c r="N3109" s="11" t="s">
        <v>6107</v>
      </c>
      <c r="Q3109" t="s">
        <v>6110</v>
      </c>
      <c r="R3109" t="s">
        <v>6111</v>
      </c>
      <c r="T3109" t="s">
        <v>1296</v>
      </c>
    </row>
    <row r="3110" spans="1:20">
      <c r="A3110" t="s">
        <v>6106</v>
      </c>
      <c r="B3110" t="s">
        <v>1291</v>
      </c>
      <c r="C3110" t="s">
        <v>74</v>
      </c>
      <c r="D3110" s="39" t="s">
        <v>1992</v>
      </c>
      <c r="E3110" s="11">
        <f t="shared" si="204"/>
        <v>5</v>
      </c>
      <c r="F3110" s="4">
        <f t="shared" si="205"/>
        <v>2021</v>
      </c>
      <c r="G3110" t="s">
        <v>25</v>
      </c>
      <c r="H3110" s="13">
        <v>13.7</v>
      </c>
      <c r="I3110" s="4" t="str">
        <f t="shared" si="207"/>
        <v>k</v>
      </c>
      <c r="J3110" s="4">
        <v>34.1</v>
      </c>
      <c r="K3110" s="4" t="s">
        <v>447</v>
      </c>
      <c r="L3110" s="4">
        <v>0</v>
      </c>
      <c r="M3110" s="4" t="s">
        <v>1576</v>
      </c>
      <c r="N3110" s="11" t="s">
        <v>6107</v>
      </c>
      <c r="Q3110" t="s">
        <v>6112</v>
      </c>
      <c r="R3110" t="s">
        <v>6113</v>
      </c>
    </row>
    <row r="3111" spans="1:20">
      <c r="A3111" t="s">
        <v>6106</v>
      </c>
      <c r="B3111" t="s">
        <v>1291</v>
      </c>
      <c r="C3111" t="s">
        <v>74</v>
      </c>
      <c r="D3111" s="39" t="s">
        <v>1491</v>
      </c>
      <c r="E3111" s="11">
        <f t="shared" si="204"/>
        <v>4</v>
      </c>
      <c r="F3111" s="4">
        <f t="shared" si="205"/>
        <v>2024</v>
      </c>
      <c r="G3111" t="s">
        <v>25</v>
      </c>
      <c r="H3111" s="4">
        <v>16.600000000000001</v>
      </c>
      <c r="I3111" s="4" t="str">
        <f t="shared" si="207"/>
        <v>k</v>
      </c>
      <c r="J3111" s="4">
        <v>38.9</v>
      </c>
      <c r="K3111" s="4" t="s">
        <v>123</v>
      </c>
      <c r="L3111" s="4">
        <v>0</v>
      </c>
      <c r="M3111" s="4" t="s">
        <v>6114</v>
      </c>
      <c r="N3111" s="11" t="s">
        <v>6107</v>
      </c>
      <c r="R3111" t="s">
        <v>6115</v>
      </c>
    </row>
    <row r="3112" spans="1:20">
      <c r="A3112" t="s">
        <v>6106</v>
      </c>
      <c r="B3112" s="4" t="s">
        <v>1291</v>
      </c>
      <c r="C3112" s="4" t="s">
        <v>74</v>
      </c>
      <c r="D3112" s="39" t="s">
        <v>1553</v>
      </c>
      <c r="E3112" s="11">
        <f t="shared" si="204"/>
        <v>4</v>
      </c>
      <c r="F3112" s="4">
        <f t="shared" si="205"/>
        <v>2026</v>
      </c>
      <c r="G3112" s="4" t="s">
        <v>25</v>
      </c>
      <c r="H3112" s="4">
        <v>18.600000000000001</v>
      </c>
      <c r="I3112" s="4" t="str">
        <f t="shared" si="207"/>
        <v>k</v>
      </c>
      <c r="J3112" s="4">
        <v>38.200000000000003</v>
      </c>
      <c r="K3112" s="4">
        <v>49.2</v>
      </c>
      <c r="L3112" s="4">
        <v>0</v>
      </c>
      <c r="M3112" s="4">
        <v>2545</v>
      </c>
      <c r="N3112" s="11" t="s">
        <v>6107</v>
      </c>
      <c r="R3112" s="4" t="s">
        <v>2449</v>
      </c>
    </row>
    <row r="3113" spans="1:20">
      <c r="A3113" t="s">
        <v>6116</v>
      </c>
      <c r="B3113" t="s">
        <v>1291</v>
      </c>
      <c r="C3113" t="s">
        <v>20</v>
      </c>
      <c r="D3113" s="39" t="s">
        <v>1349</v>
      </c>
      <c r="E3113" s="11">
        <f t="shared" si="204"/>
        <v>5</v>
      </c>
      <c r="F3113" s="4">
        <f t="shared" si="205"/>
        <v>2016</v>
      </c>
      <c r="G3113" t="s">
        <v>25</v>
      </c>
      <c r="I3113" s="4" t="str">
        <f t="shared" si="207"/>
        <v/>
      </c>
      <c r="J3113" s="4">
        <v>25.8</v>
      </c>
      <c r="K3113" s="4" t="s">
        <v>479</v>
      </c>
      <c r="L3113" s="4">
        <v>0</v>
      </c>
      <c r="M3113" s="4" t="s">
        <v>1593</v>
      </c>
      <c r="N3113" s="11" t="s">
        <v>6117</v>
      </c>
      <c r="R3113" t="s">
        <v>6118</v>
      </c>
      <c r="T3113" t="s">
        <v>1296</v>
      </c>
    </row>
    <row r="3114" spans="1:20">
      <c r="A3114" t="s">
        <v>6116</v>
      </c>
      <c r="B3114" t="s">
        <v>1291</v>
      </c>
      <c r="C3114" t="s">
        <v>74</v>
      </c>
      <c r="D3114" s="39" t="s">
        <v>1412</v>
      </c>
      <c r="E3114" s="11">
        <f t="shared" si="204"/>
        <v>5</v>
      </c>
      <c r="F3114" s="4">
        <f t="shared" si="205"/>
        <v>2019</v>
      </c>
      <c r="G3114" t="s">
        <v>25</v>
      </c>
      <c r="I3114" s="4" t="str">
        <f t="shared" si="207"/>
        <v/>
      </c>
      <c r="J3114" s="4">
        <v>28.2</v>
      </c>
      <c r="K3114" s="4" t="s">
        <v>704</v>
      </c>
      <c r="L3114" s="4">
        <v>0</v>
      </c>
      <c r="M3114" s="4" t="s">
        <v>6119</v>
      </c>
      <c r="N3114" s="11" t="s">
        <v>6117</v>
      </c>
      <c r="R3114" t="s">
        <v>6120</v>
      </c>
      <c r="T3114" t="s">
        <v>1296</v>
      </c>
    </row>
    <row r="3115" spans="1:20">
      <c r="A3115" t="s">
        <v>6116</v>
      </c>
      <c r="B3115" s="4" t="s">
        <v>1291</v>
      </c>
      <c r="C3115" s="4" t="s">
        <v>74</v>
      </c>
      <c r="D3115" s="39" t="s">
        <v>1553</v>
      </c>
      <c r="E3115" s="11">
        <f t="shared" si="204"/>
        <v>4</v>
      </c>
      <c r="F3115" s="4">
        <f t="shared" si="205"/>
        <v>2026</v>
      </c>
      <c r="G3115" s="4" t="s">
        <v>25</v>
      </c>
      <c r="I3115" s="4" t="str">
        <f t="shared" si="207"/>
        <v/>
      </c>
      <c r="J3115" s="4">
        <v>37.4</v>
      </c>
      <c r="K3115" s="4">
        <v>47.9</v>
      </c>
      <c r="L3115" s="4">
        <v>0</v>
      </c>
      <c r="M3115" s="4">
        <v>1995</v>
      </c>
      <c r="N3115" s="11" t="s">
        <v>6117</v>
      </c>
      <c r="R3115" s="4" t="s">
        <v>1471</v>
      </c>
    </row>
    <row r="3116" spans="1:20">
      <c r="A3116" t="s">
        <v>6121</v>
      </c>
      <c r="B3116" t="s">
        <v>1291</v>
      </c>
      <c r="C3116" t="s">
        <v>20</v>
      </c>
      <c r="D3116" s="39" t="s">
        <v>1320</v>
      </c>
      <c r="E3116" s="11">
        <f t="shared" si="204"/>
        <v>3</v>
      </c>
      <c r="F3116" s="4">
        <f t="shared" si="205"/>
        <v>1996</v>
      </c>
      <c r="G3116" t="s">
        <v>21</v>
      </c>
      <c r="H3116" s="4">
        <v>12.5</v>
      </c>
      <c r="I3116" s="4" t="s">
        <v>35</v>
      </c>
      <c r="J3116" s="4">
        <v>26</v>
      </c>
      <c r="K3116" s="4" t="s">
        <v>475</v>
      </c>
      <c r="L3116" s="4">
        <v>0</v>
      </c>
      <c r="M3116" s="4" t="s">
        <v>2773</v>
      </c>
      <c r="R3116" t="s">
        <v>1711</v>
      </c>
      <c r="T3116" t="s">
        <v>1296</v>
      </c>
    </row>
    <row r="3117" spans="1:20">
      <c r="A3117" t="s">
        <v>6122</v>
      </c>
      <c r="B3117" t="s">
        <v>1291</v>
      </c>
      <c r="C3117" t="s">
        <v>20</v>
      </c>
      <c r="D3117" s="39" t="s">
        <v>1322</v>
      </c>
      <c r="E3117" s="11">
        <f t="shared" si="204"/>
        <v>3</v>
      </c>
      <c r="F3117" s="4">
        <f t="shared" si="205"/>
        <v>1998</v>
      </c>
      <c r="G3117" t="s">
        <v>25</v>
      </c>
      <c r="H3117" s="4">
        <v>14.5</v>
      </c>
      <c r="I3117" s="4" t="s">
        <v>35</v>
      </c>
      <c r="J3117" s="4">
        <v>32</v>
      </c>
      <c r="K3117" s="4" t="s">
        <v>233</v>
      </c>
      <c r="L3117" s="4">
        <v>0</v>
      </c>
      <c r="M3117" s="4" t="s">
        <v>4849</v>
      </c>
      <c r="N3117" s="11" t="s">
        <v>6123</v>
      </c>
      <c r="R3117" t="s">
        <v>2225</v>
      </c>
      <c r="T3117" t="s">
        <v>1296</v>
      </c>
    </row>
    <row r="3118" spans="1:20">
      <c r="A3118" t="s">
        <v>6122</v>
      </c>
      <c r="B3118" t="s">
        <v>1291</v>
      </c>
      <c r="C3118" t="s">
        <v>74</v>
      </c>
      <c r="D3118" s="39" t="s">
        <v>1325</v>
      </c>
      <c r="E3118" s="11">
        <f t="shared" si="204"/>
        <v>3</v>
      </c>
      <c r="F3118" s="4">
        <f t="shared" si="205"/>
        <v>2000</v>
      </c>
      <c r="G3118" t="s">
        <v>25</v>
      </c>
      <c r="H3118" s="4">
        <v>15.5</v>
      </c>
      <c r="I3118" s="4" t="s">
        <v>35</v>
      </c>
      <c r="J3118" s="4">
        <v>38.5</v>
      </c>
      <c r="K3118" s="4" t="s">
        <v>62</v>
      </c>
      <c r="L3118" s="4">
        <v>0</v>
      </c>
      <c r="M3118" s="4" t="s">
        <v>4504</v>
      </c>
      <c r="N3118" s="11" t="s">
        <v>6123</v>
      </c>
      <c r="R3118" t="s">
        <v>6124</v>
      </c>
      <c r="T3118" t="s">
        <v>1296</v>
      </c>
    </row>
    <row r="3119" spans="1:20">
      <c r="A3119" t="s">
        <v>102</v>
      </c>
      <c r="B3119" t="s">
        <v>1291</v>
      </c>
      <c r="C3119" t="s">
        <v>20</v>
      </c>
      <c r="D3119" s="39" t="s">
        <v>1606</v>
      </c>
      <c r="E3119" s="11">
        <f t="shared" si="204"/>
        <v>3</v>
      </c>
      <c r="F3119" s="4">
        <f t="shared" si="205"/>
        <v>1982</v>
      </c>
      <c r="G3119" t="s">
        <v>21</v>
      </c>
      <c r="H3119" s="4">
        <v>12.5</v>
      </c>
      <c r="I3119" s="4" t="s">
        <v>35</v>
      </c>
      <c r="J3119" s="4">
        <v>26.04</v>
      </c>
      <c r="K3119" s="4" t="s">
        <v>2923</v>
      </c>
      <c r="L3119" s="4">
        <v>0</v>
      </c>
      <c r="M3119" s="4" t="s">
        <v>2441</v>
      </c>
      <c r="N3119" s="11" t="s">
        <v>6125</v>
      </c>
      <c r="R3119" t="s">
        <v>6126</v>
      </c>
      <c r="T3119" t="s">
        <v>1296</v>
      </c>
    </row>
    <row r="3120" spans="1:20">
      <c r="A3120" t="s">
        <v>102</v>
      </c>
      <c r="B3120" t="s">
        <v>1291</v>
      </c>
      <c r="C3120" t="s">
        <v>74</v>
      </c>
      <c r="D3120" s="39" t="s">
        <v>3045</v>
      </c>
      <c r="E3120" s="11">
        <f t="shared" si="204"/>
        <v>3</v>
      </c>
      <c r="F3120" s="4">
        <f t="shared" si="205"/>
        <v>1983</v>
      </c>
      <c r="G3120" t="s">
        <v>21</v>
      </c>
      <c r="H3120" s="4">
        <v>13.5</v>
      </c>
      <c r="I3120" s="4" t="s">
        <v>35</v>
      </c>
      <c r="J3120" s="4">
        <v>26.04</v>
      </c>
      <c r="K3120" s="4" t="s">
        <v>4660</v>
      </c>
      <c r="L3120" s="4">
        <v>0</v>
      </c>
      <c r="M3120" s="4" t="s">
        <v>2120</v>
      </c>
      <c r="N3120" s="11" t="s">
        <v>6125</v>
      </c>
      <c r="R3120" t="s">
        <v>6127</v>
      </c>
      <c r="T3120" t="s">
        <v>1296</v>
      </c>
    </row>
    <row r="3121" spans="1:20">
      <c r="A3121" t="s">
        <v>102</v>
      </c>
      <c r="B3121" t="s">
        <v>1291</v>
      </c>
      <c r="C3121" t="s">
        <v>74</v>
      </c>
      <c r="D3121" s="39" t="s">
        <v>1494</v>
      </c>
      <c r="E3121" s="11">
        <f t="shared" si="204"/>
        <v>3</v>
      </c>
      <c r="F3121" s="4">
        <f t="shared" si="205"/>
        <v>1986</v>
      </c>
      <c r="G3121" t="s">
        <v>21</v>
      </c>
      <c r="H3121" s="4">
        <v>16.5</v>
      </c>
      <c r="I3121" s="4" t="s">
        <v>35</v>
      </c>
      <c r="J3121" s="4">
        <v>28.58</v>
      </c>
      <c r="K3121" s="4" t="s">
        <v>1495</v>
      </c>
      <c r="L3121" s="4">
        <v>0</v>
      </c>
      <c r="M3121" s="4" t="s">
        <v>6128</v>
      </c>
      <c r="N3121" s="11" t="s">
        <v>6125</v>
      </c>
      <c r="T3121" t="s">
        <v>1296</v>
      </c>
    </row>
    <row r="3122" spans="1:20">
      <c r="A3122" t="s">
        <v>102</v>
      </c>
      <c r="B3122" t="s">
        <v>1291</v>
      </c>
      <c r="C3122" t="s">
        <v>74</v>
      </c>
      <c r="D3122" s="39" t="s">
        <v>2002</v>
      </c>
      <c r="E3122" s="11">
        <f t="shared" si="204"/>
        <v>3</v>
      </c>
      <c r="F3122" s="4">
        <f t="shared" si="205"/>
        <v>1988</v>
      </c>
      <c r="G3122" t="s">
        <v>21</v>
      </c>
      <c r="H3122" s="4">
        <v>18.5</v>
      </c>
      <c r="I3122" s="4" t="s">
        <v>35</v>
      </c>
      <c r="J3122" s="4">
        <v>29.53</v>
      </c>
      <c r="K3122" s="4" t="s">
        <v>3561</v>
      </c>
      <c r="L3122" s="4">
        <v>0</v>
      </c>
      <c r="M3122" s="4" t="s">
        <v>2567</v>
      </c>
      <c r="N3122" s="11" t="s">
        <v>6125</v>
      </c>
      <c r="R3122" t="s">
        <v>2070</v>
      </c>
      <c r="T3122" t="s">
        <v>1296</v>
      </c>
    </row>
    <row r="3123" spans="1:20">
      <c r="A3123" t="s">
        <v>102</v>
      </c>
      <c r="B3123" t="s">
        <v>1291</v>
      </c>
      <c r="C3123" t="s">
        <v>74</v>
      </c>
      <c r="D3123" s="39" t="s">
        <v>2106</v>
      </c>
      <c r="E3123" s="11">
        <f t="shared" si="204"/>
        <v>3</v>
      </c>
      <c r="F3123" s="4">
        <f t="shared" si="205"/>
        <v>1990</v>
      </c>
      <c r="G3123" t="s">
        <v>21</v>
      </c>
      <c r="H3123" s="4">
        <v>20.5</v>
      </c>
      <c r="I3123" s="4" t="s">
        <v>35</v>
      </c>
      <c r="J3123" s="4">
        <v>29.85</v>
      </c>
      <c r="K3123" s="4" t="s">
        <v>3561</v>
      </c>
      <c r="L3123" s="4">
        <v>0</v>
      </c>
      <c r="M3123" s="4" t="s">
        <v>6129</v>
      </c>
      <c r="N3123" s="11" t="s">
        <v>6125</v>
      </c>
      <c r="T3123" t="s">
        <v>1296</v>
      </c>
    </row>
    <row r="3124" spans="1:20">
      <c r="A3124" t="s">
        <v>102</v>
      </c>
      <c r="B3124" t="s">
        <v>1291</v>
      </c>
      <c r="C3124" t="s">
        <v>74</v>
      </c>
      <c r="D3124" s="39" t="s">
        <v>2401</v>
      </c>
      <c r="E3124" s="11">
        <f t="shared" si="204"/>
        <v>3</v>
      </c>
      <c r="F3124" s="4">
        <f t="shared" si="205"/>
        <v>1992</v>
      </c>
      <c r="G3124" t="s">
        <v>21</v>
      </c>
      <c r="H3124" s="4">
        <v>22.5</v>
      </c>
      <c r="I3124" s="4" t="s">
        <v>35</v>
      </c>
      <c r="J3124" s="4">
        <v>31.12</v>
      </c>
      <c r="K3124" s="4" t="s">
        <v>2925</v>
      </c>
      <c r="L3124" s="4">
        <v>0</v>
      </c>
      <c r="M3124" s="4" t="s">
        <v>1521</v>
      </c>
      <c r="N3124" s="11" t="s">
        <v>6125</v>
      </c>
      <c r="R3124" t="s">
        <v>2070</v>
      </c>
      <c r="T3124" t="s">
        <v>1296</v>
      </c>
    </row>
    <row r="3125" spans="1:20">
      <c r="A3125" t="s">
        <v>102</v>
      </c>
      <c r="B3125" t="s">
        <v>1291</v>
      </c>
      <c r="C3125" t="s">
        <v>74</v>
      </c>
      <c r="D3125" s="39" t="s">
        <v>1620</v>
      </c>
      <c r="E3125" s="11">
        <f t="shared" si="204"/>
        <v>3</v>
      </c>
      <c r="F3125" s="4">
        <f t="shared" si="205"/>
        <v>1994</v>
      </c>
      <c r="G3125" t="s">
        <v>21</v>
      </c>
      <c r="H3125" s="4">
        <v>24.5</v>
      </c>
      <c r="I3125" s="4" t="s">
        <v>35</v>
      </c>
      <c r="J3125" s="4">
        <v>30.5</v>
      </c>
      <c r="K3125" s="4" t="s">
        <v>1393</v>
      </c>
      <c r="L3125" s="4">
        <v>0</v>
      </c>
      <c r="M3125" s="4" t="s">
        <v>1681</v>
      </c>
      <c r="N3125" s="11" t="s">
        <v>6125</v>
      </c>
      <c r="T3125" t="s">
        <v>1296</v>
      </c>
    </row>
    <row r="3126" spans="1:20">
      <c r="A3126" t="s">
        <v>102</v>
      </c>
      <c r="B3126" t="s">
        <v>1291</v>
      </c>
      <c r="C3126" t="s">
        <v>74</v>
      </c>
      <c r="D3126" s="39" t="s">
        <v>1524</v>
      </c>
      <c r="E3126" s="11">
        <f t="shared" si="204"/>
        <v>3</v>
      </c>
      <c r="F3126" s="4">
        <f t="shared" si="205"/>
        <v>1995</v>
      </c>
      <c r="G3126" t="s">
        <v>21</v>
      </c>
      <c r="H3126" s="4">
        <v>25.5</v>
      </c>
      <c r="I3126" s="4" t="s">
        <v>35</v>
      </c>
      <c r="J3126" s="4">
        <v>31</v>
      </c>
      <c r="K3126" s="4" t="s">
        <v>801</v>
      </c>
      <c r="L3126" s="4">
        <v>0</v>
      </c>
      <c r="M3126" s="4" t="s">
        <v>6130</v>
      </c>
      <c r="N3126" s="11" t="s">
        <v>6125</v>
      </c>
      <c r="T3126" t="s">
        <v>1296</v>
      </c>
    </row>
    <row r="3127" spans="1:20">
      <c r="A3127" t="s">
        <v>102</v>
      </c>
      <c r="B3127" t="s">
        <v>1291</v>
      </c>
      <c r="C3127" t="s">
        <v>74</v>
      </c>
      <c r="D3127" s="39" t="s">
        <v>1322</v>
      </c>
      <c r="E3127" s="11">
        <f t="shared" si="204"/>
        <v>3</v>
      </c>
      <c r="F3127" s="4">
        <f t="shared" si="205"/>
        <v>1998</v>
      </c>
      <c r="G3127" t="s">
        <v>21</v>
      </c>
      <c r="H3127" s="4">
        <v>28.5</v>
      </c>
      <c r="I3127" s="4" t="s">
        <v>35</v>
      </c>
      <c r="J3127" s="4">
        <v>31.7</v>
      </c>
      <c r="K3127" s="4" t="s">
        <v>569</v>
      </c>
      <c r="L3127" s="4">
        <v>0</v>
      </c>
      <c r="M3127" s="4" t="s">
        <v>3082</v>
      </c>
      <c r="N3127" s="11" t="s">
        <v>6125</v>
      </c>
      <c r="R3127" t="s">
        <v>6131</v>
      </c>
      <c r="T3127" t="s">
        <v>1296</v>
      </c>
    </row>
    <row r="3128" spans="1:20">
      <c r="A3128" t="s">
        <v>6132</v>
      </c>
      <c r="B3128" t="s">
        <v>1291</v>
      </c>
      <c r="C3128" t="s">
        <v>20</v>
      </c>
      <c r="D3128" s="39" t="s">
        <v>1520</v>
      </c>
      <c r="E3128" s="11">
        <f t="shared" si="204"/>
        <v>3</v>
      </c>
      <c r="F3128" s="4">
        <f t="shared" si="205"/>
        <v>1993</v>
      </c>
      <c r="G3128" t="s">
        <v>25</v>
      </c>
      <c r="H3128" s="4">
        <v>16.5</v>
      </c>
      <c r="I3128" s="4" t="s">
        <v>35</v>
      </c>
      <c r="J3128" s="4">
        <v>34.5</v>
      </c>
      <c r="K3128" s="4" t="s">
        <v>332</v>
      </c>
      <c r="L3128" s="4">
        <v>0</v>
      </c>
      <c r="M3128" s="4" t="s">
        <v>4880</v>
      </c>
      <c r="N3128" s="11" t="s">
        <v>6133</v>
      </c>
      <c r="R3128" t="s">
        <v>2336</v>
      </c>
      <c r="T3128" t="s">
        <v>1296</v>
      </c>
    </row>
    <row r="3129" spans="1:20">
      <c r="A3129" t="s">
        <v>6132</v>
      </c>
      <c r="B3129" t="s">
        <v>1291</v>
      </c>
      <c r="C3129" t="s">
        <v>74</v>
      </c>
      <c r="D3129" s="39" t="s">
        <v>1620</v>
      </c>
      <c r="E3129" s="11">
        <f t="shared" si="204"/>
        <v>3</v>
      </c>
      <c r="F3129" s="4">
        <f t="shared" si="205"/>
        <v>1994</v>
      </c>
      <c r="G3129" t="s">
        <v>25</v>
      </c>
      <c r="H3129" s="4">
        <v>17.5</v>
      </c>
      <c r="I3129" s="4" t="s">
        <v>35</v>
      </c>
      <c r="J3129" s="4">
        <v>34.5</v>
      </c>
      <c r="K3129" s="4" t="s">
        <v>1023</v>
      </c>
      <c r="L3129" s="4">
        <v>0</v>
      </c>
      <c r="M3129" s="4" t="s">
        <v>4234</v>
      </c>
      <c r="N3129" s="11" t="s">
        <v>6133</v>
      </c>
      <c r="T3129" t="s">
        <v>1296</v>
      </c>
    </row>
    <row r="3130" spans="1:20">
      <c r="A3130" t="s">
        <v>6132</v>
      </c>
      <c r="B3130" t="s">
        <v>1291</v>
      </c>
      <c r="C3130" t="s">
        <v>74</v>
      </c>
      <c r="D3130" s="39" t="s">
        <v>1316</v>
      </c>
      <c r="E3130" s="11">
        <f t="shared" si="204"/>
        <v>3</v>
      </c>
      <c r="F3130" s="4">
        <f t="shared" si="205"/>
        <v>1995</v>
      </c>
      <c r="G3130" t="s">
        <v>25</v>
      </c>
      <c r="H3130" s="4">
        <v>18.5</v>
      </c>
      <c r="I3130" s="4" t="s">
        <v>35</v>
      </c>
      <c r="J3130" s="4">
        <v>39.5</v>
      </c>
      <c r="K3130" s="4" t="s">
        <v>419</v>
      </c>
      <c r="L3130" s="4">
        <v>0</v>
      </c>
      <c r="M3130" s="4" t="s">
        <v>5503</v>
      </c>
      <c r="N3130" s="11" t="s">
        <v>6133</v>
      </c>
      <c r="T3130" t="s">
        <v>1296</v>
      </c>
    </row>
    <row r="3131" spans="1:20">
      <c r="A3131" t="s">
        <v>6132</v>
      </c>
      <c r="B3131" t="s">
        <v>1291</v>
      </c>
      <c r="C3131" t="s">
        <v>74</v>
      </c>
      <c r="D3131" s="39" t="s">
        <v>1320</v>
      </c>
      <c r="E3131" s="11">
        <f t="shared" si="204"/>
        <v>3</v>
      </c>
      <c r="F3131" s="4">
        <f t="shared" si="205"/>
        <v>1996</v>
      </c>
      <c r="G3131" t="s">
        <v>25</v>
      </c>
      <c r="H3131" s="4">
        <v>19.5</v>
      </c>
      <c r="I3131" s="4" t="s">
        <v>35</v>
      </c>
      <c r="J3131" s="4">
        <v>39.4</v>
      </c>
      <c r="K3131" s="4" t="s">
        <v>1150</v>
      </c>
      <c r="L3131" s="4">
        <v>0</v>
      </c>
      <c r="M3131" s="4" t="s">
        <v>5548</v>
      </c>
      <c r="N3131" s="11" t="s">
        <v>6133</v>
      </c>
      <c r="R3131" t="s">
        <v>6134</v>
      </c>
      <c r="T3131" t="s">
        <v>1296</v>
      </c>
    </row>
    <row r="3132" spans="1:20">
      <c r="A3132" t="s">
        <v>6132</v>
      </c>
      <c r="B3132" t="s">
        <v>1291</v>
      </c>
      <c r="C3132" t="s">
        <v>74</v>
      </c>
      <c r="D3132" s="39" t="s">
        <v>1527</v>
      </c>
      <c r="E3132" s="11">
        <f t="shared" si="204"/>
        <v>3</v>
      </c>
      <c r="F3132" s="4">
        <f t="shared" si="205"/>
        <v>1998</v>
      </c>
      <c r="G3132" t="s">
        <v>25</v>
      </c>
      <c r="H3132" s="4">
        <v>21.5</v>
      </c>
      <c r="I3132" s="4" t="s">
        <v>35</v>
      </c>
      <c r="J3132" s="4">
        <v>41</v>
      </c>
      <c r="K3132" s="4" t="s">
        <v>6135</v>
      </c>
      <c r="L3132" s="4">
        <v>0</v>
      </c>
      <c r="M3132" s="4" t="s">
        <v>6136</v>
      </c>
      <c r="N3132" s="11" t="s">
        <v>6133</v>
      </c>
      <c r="R3132" t="s">
        <v>439</v>
      </c>
      <c r="T3132" t="s">
        <v>1296</v>
      </c>
    </row>
    <row r="3133" spans="1:20">
      <c r="A3133" t="s">
        <v>6137</v>
      </c>
      <c r="B3133" t="s">
        <v>1291</v>
      </c>
      <c r="C3133" t="s">
        <v>20</v>
      </c>
      <c r="D3133" s="39" t="s">
        <v>5875</v>
      </c>
      <c r="E3133" s="11">
        <f t="shared" si="204"/>
        <v>6</v>
      </c>
      <c r="F3133" s="4">
        <f t="shared" si="205"/>
        <v>2001</v>
      </c>
      <c r="G3133" t="s">
        <v>25</v>
      </c>
      <c r="H3133" s="4">
        <v>8.8000000000000007</v>
      </c>
      <c r="I3133" s="4" t="s">
        <v>1214</v>
      </c>
      <c r="J3133" s="4">
        <v>24.7</v>
      </c>
      <c r="K3133" s="4" t="s">
        <v>988</v>
      </c>
      <c r="L3133" s="4">
        <v>0</v>
      </c>
      <c r="R3133" t="s">
        <v>6138</v>
      </c>
      <c r="T3133" t="s">
        <v>1296</v>
      </c>
    </row>
    <row r="3134" spans="1:20">
      <c r="A3134" t="s">
        <v>6139</v>
      </c>
      <c r="B3134" t="s">
        <v>1291</v>
      </c>
      <c r="C3134" t="s">
        <v>20</v>
      </c>
      <c r="D3134" s="39" t="s">
        <v>1424</v>
      </c>
      <c r="E3134" s="11">
        <f t="shared" si="204"/>
        <v>5</v>
      </c>
      <c r="F3134" s="4">
        <f t="shared" si="205"/>
        <v>2004</v>
      </c>
      <c r="G3134" t="s">
        <v>21</v>
      </c>
      <c r="I3134" s="4" t="str">
        <f t="shared" ref="I3134:I3154" si="208">IF(ISBLANK(H3134), "", "k")</f>
        <v/>
      </c>
      <c r="J3134" s="4">
        <v>29</v>
      </c>
      <c r="K3134" s="4" t="s">
        <v>584</v>
      </c>
      <c r="L3134" s="4">
        <v>0</v>
      </c>
      <c r="M3134" s="4" t="s">
        <v>2504</v>
      </c>
      <c r="N3134" s="11" t="s">
        <v>6140</v>
      </c>
      <c r="R3134" t="s">
        <v>6141</v>
      </c>
      <c r="T3134" t="s">
        <v>1296</v>
      </c>
    </row>
    <row r="3135" spans="1:20">
      <c r="A3135" t="s">
        <v>6139</v>
      </c>
      <c r="B3135" t="s">
        <v>1291</v>
      </c>
      <c r="C3135" t="s">
        <v>74</v>
      </c>
      <c r="D3135" s="39" t="s">
        <v>1515</v>
      </c>
      <c r="E3135" s="11">
        <f t="shared" si="204"/>
        <v>5</v>
      </c>
      <c r="F3135" s="4">
        <f t="shared" si="205"/>
        <v>2019</v>
      </c>
      <c r="G3135" t="s">
        <v>21</v>
      </c>
      <c r="I3135" s="4" t="str">
        <f t="shared" si="208"/>
        <v/>
      </c>
      <c r="J3135" s="4">
        <v>28.7</v>
      </c>
      <c r="K3135" s="4" t="s">
        <v>182</v>
      </c>
      <c r="L3135" s="4">
        <v>0</v>
      </c>
      <c r="M3135" s="4" t="s">
        <v>1790</v>
      </c>
      <c r="N3135" s="11" t="s">
        <v>6140</v>
      </c>
      <c r="R3135" t="s">
        <v>6142</v>
      </c>
      <c r="T3135" t="s">
        <v>1296</v>
      </c>
    </row>
    <row r="3136" spans="1:20">
      <c r="A3136" t="s">
        <v>6143</v>
      </c>
      <c r="B3136" t="s">
        <v>1291</v>
      </c>
      <c r="C3136" t="s">
        <v>20</v>
      </c>
      <c r="D3136" s="39" t="s">
        <v>1402</v>
      </c>
      <c r="E3136" s="11">
        <f t="shared" si="204"/>
        <v>5</v>
      </c>
      <c r="F3136" s="4">
        <f t="shared" si="205"/>
        <v>2015</v>
      </c>
      <c r="G3136" t="s">
        <v>25</v>
      </c>
      <c r="H3136" s="4" t="s">
        <v>1456</v>
      </c>
      <c r="I3136" s="4" t="str">
        <f t="shared" si="208"/>
        <v>k</v>
      </c>
      <c r="J3136" s="4">
        <v>18</v>
      </c>
      <c r="K3136" s="4">
        <v>21.5</v>
      </c>
      <c r="L3136" s="4">
        <v>0</v>
      </c>
      <c r="M3136" s="4" t="s">
        <v>1546</v>
      </c>
      <c r="N3136" s="11" t="s">
        <v>6144</v>
      </c>
      <c r="R3136" t="s">
        <v>6145</v>
      </c>
      <c r="T3136" t="s">
        <v>1296</v>
      </c>
    </row>
    <row r="3137" spans="1:20">
      <c r="A3137" t="s">
        <v>6143</v>
      </c>
      <c r="B3137" t="s">
        <v>1291</v>
      </c>
      <c r="C3137" t="s">
        <v>74</v>
      </c>
      <c r="D3137" s="39" t="s">
        <v>1349</v>
      </c>
      <c r="E3137" s="11">
        <f t="shared" si="204"/>
        <v>5</v>
      </c>
      <c r="F3137" s="4">
        <f t="shared" si="205"/>
        <v>2016</v>
      </c>
      <c r="G3137" t="s">
        <v>25</v>
      </c>
      <c r="H3137" s="4" t="s">
        <v>654</v>
      </c>
      <c r="I3137" s="4" t="str">
        <f t="shared" si="208"/>
        <v>k</v>
      </c>
      <c r="J3137" s="4">
        <v>20.100000000000001</v>
      </c>
      <c r="K3137" s="4">
        <v>24.1</v>
      </c>
      <c r="L3137" s="4">
        <v>0</v>
      </c>
      <c r="M3137" s="4" t="s">
        <v>3359</v>
      </c>
      <c r="N3137" s="11" t="s">
        <v>6144</v>
      </c>
      <c r="Q3137">
        <v>53</v>
      </c>
      <c r="R3137" t="s">
        <v>6146</v>
      </c>
      <c r="T3137" t="s">
        <v>1296</v>
      </c>
    </row>
    <row r="3138" spans="1:20">
      <c r="A3138" t="s">
        <v>6143</v>
      </c>
      <c r="B3138" t="s">
        <v>1291</v>
      </c>
      <c r="C3138" t="s">
        <v>74</v>
      </c>
      <c r="D3138" s="39" t="s">
        <v>1352</v>
      </c>
      <c r="E3138" s="11">
        <f t="shared" si="204"/>
        <v>5</v>
      </c>
      <c r="F3138" s="4">
        <f t="shared" si="205"/>
        <v>2017</v>
      </c>
      <c r="G3138" t="s">
        <v>25</v>
      </c>
      <c r="H3138" s="4" t="s">
        <v>482</v>
      </c>
      <c r="I3138" s="4" t="str">
        <f t="shared" si="208"/>
        <v>k</v>
      </c>
      <c r="J3138" s="4">
        <v>21.4</v>
      </c>
      <c r="K3138" s="4">
        <v>25.2</v>
      </c>
      <c r="L3138" s="4">
        <v>0</v>
      </c>
      <c r="M3138" s="4" t="s">
        <v>2622</v>
      </c>
      <c r="N3138" s="11" t="s">
        <v>6144</v>
      </c>
      <c r="R3138" t="s">
        <v>6147</v>
      </c>
      <c r="T3138" t="s">
        <v>1296</v>
      </c>
    </row>
    <row r="3139" spans="1:20">
      <c r="A3139" t="s">
        <v>6143</v>
      </c>
      <c r="B3139" t="s">
        <v>1291</v>
      </c>
      <c r="C3139" t="s">
        <v>74</v>
      </c>
      <c r="D3139" s="39" t="s">
        <v>1515</v>
      </c>
      <c r="E3139" s="11">
        <f t="shared" si="204"/>
        <v>5</v>
      </c>
      <c r="F3139" s="4">
        <f t="shared" si="205"/>
        <v>2019</v>
      </c>
      <c r="G3139" t="s">
        <v>25</v>
      </c>
      <c r="H3139" s="4" t="s">
        <v>57</v>
      </c>
      <c r="I3139" s="4" t="str">
        <f t="shared" si="208"/>
        <v>k</v>
      </c>
      <c r="J3139" s="4">
        <v>25.5</v>
      </c>
      <c r="K3139" s="4">
        <v>30.5</v>
      </c>
      <c r="L3139" s="4">
        <v>0</v>
      </c>
      <c r="M3139" s="4" t="s">
        <v>2353</v>
      </c>
      <c r="N3139" s="11" t="s">
        <v>6144</v>
      </c>
      <c r="R3139" t="s">
        <v>6148</v>
      </c>
      <c r="T3139" t="s">
        <v>1296</v>
      </c>
    </row>
    <row r="3140" spans="1:20">
      <c r="A3140" t="s">
        <v>6143</v>
      </c>
      <c r="B3140" t="s">
        <v>1291</v>
      </c>
      <c r="C3140" t="s">
        <v>74</v>
      </c>
      <c r="D3140" s="39" t="s">
        <v>1992</v>
      </c>
      <c r="E3140" s="11">
        <f t="shared" si="204"/>
        <v>5</v>
      </c>
      <c r="F3140" s="4">
        <f t="shared" si="205"/>
        <v>2021</v>
      </c>
      <c r="G3140" t="s">
        <v>25</v>
      </c>
      <c r="H3140" s="4">
        <v>10.7</v>
      </c>
      <c r="I3140" s="4" t="str">
        <f t="shared" si="208"/>
        <v>k</v>
      </c>
      <c r="J3140" s="4">
        <v>29.1</v>
      </c>
      <c r="K3140" s="4" t="s">
        <v>715</v>
      </c>
      <c r="L3140" s="4">
        <v>0</v>
      </c>
      <c r="M3140" s="4" t="s">
        <v>1661</v>
      </c>
      <c r="N3140" s="11" t="s">
        <v>6144</v>
      </c>
      <c r="Q3140" t="s">
        <v>6149</v>
      </c>
      <c r="R3140" t="s">
        <v>6150</v>
      </c>
    </row>
    <row r="3141" spans="1:20">
      <c r="A3141" t="s">
        <v>6143</v>
      </c>
      <c r="B3141" s="4" t="s">
        <v>1291</v>
      </c>
      <c r="C3141" s="17" t="s">
        <v>74</v>
      </c>
      <c r="D3141" s="39" t="s">
        <v>1480</v>
      </c>
      <c r="E3141" s="11">
        <f t="shared" si="204"/>
        <v>4</v>
      </c>
      <c r="F3141" s="4">
        <f t="shared" si="205"/>
        <v>2026</v>
      </c>
      <c r="G3141" s="4" t="s">
        <v>25</v>
      </c>
      <c r="H3141" s="4">
        <v>15.6</v>
      </c>
      <c r="I3141" s="4" t="str">
        <f t="shared" si="208"/>
        <v>k</v>
      </c>
      <c r="J3141" s="4">
        <v>33.5</v>
      </c>
      <c r="K3141" s="4">
        <v>39.1</v>
      </c>
      <c r="L3141" s="4">
        <v>0</v>
      </c>
      <c r="M3141" s="4">
        <v>1565</v>
      </c>
      <c r="N3141" s="11" t="s">
        <v>6144</v>
      </c>
      <c r="R3141" s="4" t="s">
        <v>6151</v>
      </c>
    </row>
    <row r="3142" spans="1:20">
      <c r="A3142" t="s">
        <v>6152</v>
      </c>
      <c r="B3142" t="s">
        <v>1291</v>
      </c>
      <c r="C3142" t="s">
        <v>20</v>
      </c>
      <c r="D3142" s="39" t="s">
        <v>5649</v>
      </c>
      <c r="E3142" s="11">
        <f t="shared" si="204"/>
        <v>6</v>
      </c>
      <c r="F3142" s="4">
        <f t="shared" si="205"/>
        <v>2016</v>
      </c>
      <c r="G3142" t="s">
        <v>21</v>
      </c>
      <c r="I3142" s="4" t="str">
        <f t="shared" si="208"/>
        <v/>
      </c>
      <c r="J3142" s="4">
        <v>30</v>
      </c>
      <c r="K3142" s="4" t="s">
        <v>193</v>
      </c>
      <c r="L3142" s="4">
        <v>0</v>
      </c>
      <c r="M3142" s="4" t="s">
        <v>1952</v>
      </c>
      <c r="N3142" s="11" t="s">
        <v>6153</v>
      </c>
      <c r="Q3142" t="s">
        <v>6154</v>
      </c>
      <c r="R3142" t="s">
        <v>6155</v>
      </c>
      <c r="T3142" t="s">
        <v>1296</v>
      </c>
    </row>
    <row r="3143" spans="1:20">
      <c r="A3143" t="s">
        <v>6152</v>
      </c>
      <c r="B3143" s="4" t="s">
        <v>1291</v>
      </c>
      <c r="C3143" s="4" t="s">
        <v>74</v>
      </c>
      <c r="D3143" s="39" t="s">
        <v>1470</v>
      </c>
      <c r="E3143" s="11">
        <f t="shared" si="204"/>
        <v>4</v>
      </c>
      <c r="F3143" s="4">
        <f t="shared" si="205"/>
        <v>2026</v>
      </c>
      <c r="G3143" s="4" t="s">
        <v>25</v>
      </c>
      <c r="I3143" s="4" t="str">
        <f t="shared" si="208"/>
        <v/>
      </c>
      <c r="J3143" s="4">
        <v>38</v>
      </c>
      <c r="K3143" s="4">
        <v>48.2</v>
      </c>
      <c r="L3143" s="4">
        <v>0</v>
      </c>
      <c r="M3143" s="4">
        <v>2280</v>
      </c>
      <c r="N3143" s="11" t="s">
        <v>6153</v>
      </c>
      <c r="R3143" s="4" t="s">
        <v>6156</v>
      </c>
    </row>
    <row r="3144" spans="1:20">
      <c r="A3144" t="s">
        <v>6157</v>
      </c>
      <c r="B3144" t="s">
        <v>1291</v>
      </c>
      <c r="C3144" t="s">
        <v>20</v>
      </c>
      <c r="D3144" s="39" t="s">
        <v>1320</v>
      </c>
      <c r="E3144" s="11">
        <f t="shared" si="204"/>
        <v>3</v>
      </c>
      <c r="F3144" s="4">
        <f t="shared" si="205"/>
        <v>1996</v>
      </c>
      <c r="G3144" t="s">
        <v>21</v>
      </c>
      <c r="H3144" s="4" t="s">
        <v>1368</v>
      </c>
      <c r="I3144" s="4" t="str">
        <f t="shared" si="208"/>
        <v>k</v>
      </c>
      <c r="J3144" s="4">
        <v>15.6</v>
      </c>
      <c r="K3144" s="4" t="s">
        <v>2963</v>
      </c>
      <c r="L3144" s="4">
        <v>0</v>
      </c>
      <c r="M3144" s="4" t="s">
        <v>6158</v>
      </c>
      <c r="N3144" s="11" t="s">
        <v>6159</v>
      </c>
      <c r="R3144" t="s">
        <v>2175</v>
      </c>
      <c r="T3144" t="s">
        <v>1296</v>
      </c>
    </row>
    <row r="3145" spans="1:20">
      <c r="A3145" t="s">
        <v>6157</v>
      </c>
      <c r="B3145" t="s">
        <v>1291</v>
      </c>
      <c r="C3145" t="s">
        <v>74</v>
      </c>
      <c r="D3145" s="39" t="s">
        <v>1380</v>
      </c>
      <c r="E3145" s="11">
        <f t="shared" si="204"/>
        <v>5</v>
      </c>
      <c r="F3145" s="4">
        <f t="shared" si="205"/>
        <v>2004</v>
      </c>
      <c r="G3145" t="s">
        <v>21</v>
      </c>
      <c r="H3145" s="4" t="s">
        <v>410</v>
      </c>
      <c r="I3145" s="4" t="str">
        <f t="shared" si="208"/>
        <v>k</v>
      </c>
      <c r="J3145" s="4">
        <v>19</v>
      </c>
      <c r="K3145" s="4" t="s">
        <v>2752</v>
      </c>
      <c r="L3145" s="4">
        <v>0</v>
      </c>
      <c r="M3145" s="4" t="s">
        <v>3720</v>
      </c>
      <c r="N3145" s="11" t="s">
        <v>6159</v>
      </c>
      <c r="R3145" t="s">
        <v>6160</v>
      </c>
      <c r="T3145" t="s">
        <v>1296</v>
      </c>
    </row>
    <row r="3146" spans="1:20">
      <c r="A3146" t="s">
        <v>6157</v>
      </c>
      <c r="B3146" t="s">
        <v>1291</v>
      </c>
      <c r="C3146" t="s">
        <v>74</v>
      </c>
      <c r="D3146" s="39" t="s">
        <v>1352</v>
      </c>
      <c r="E3146" s="11">
        <f t="shared" si="204"/>
        <v>5</v>
      </c>
      <c r="F3146" s="4">
        <f t="shared" si="205"/>
        <v>2017</v>
      </c>
      <c r="G3146" t="s">
        <v>21</v>
      </c>
      <c r="H3146" s="4" t="s">
        <v>1389</v>
      </c>
      <c r="I3146" s="4" t="str">
        <f t="shared" si="208"/>
        <v>k</v>
      </c>
      <c r="J3146" s="4">
        <v>25.2</v>
      </c>
      <c r="K3146" s="4" t="s">
        <v>461</v>
      </c>
      <c r="L3146" s="4">
        <v>0</v>
      </c>
      <c r="M3146" s="4" t="s">
        <v>1894</v>
      </c>
      <c r="N3146" s="11" t="s">
        <v>6159</v>
      </c>
      <c r="R3146" t="s">
        <v>6161</v>
      </c>
      <c r="T3146" t="s">
        <v>1296</v>
      </c>
    </row>
    <row r="3147" spans="1:20">
      <c r="A3147" t="s">
        <v>6157</v>
      </c>
      <c r="B3147" t="s">
        <v>1291</v>
      </c>
      <c r="C3147" t="s">
        <v>74</v>
      </c>
      <c r="D3147" s="39" t="s">
        <v>1515</v>
      </c>
      <c r="E3147" s="11">
        <f t="shared" si="204"/>
        <v>5</v>
      </c>
      <c r="F3147" s="4">
        <f t="shared" si="205"/>
        <v>2019</v>
      </c>
      <c r="G3147" t="s">
        <v>21</v>
      </c>
      <c r="H3147" s="4" t="s">
        <v>293</v>
      </c>
      <c r="I3147" s="4" t="str">
        <f t="shared" si="208"/>
        <v>k</v>
      </c>
      <c r="J3147" s="4">
        <v>26.8</v>
      </c>
      <c r="K3147" s="4" t="s">
        <v>2179</v>
      </c>
      <c r="L3147" s="4">
        <v>0</v>
      </c>
      <c r="M3147" s="4" t="s">
        <v>2729</v>
      </c>
      <c r="N3147" s="11" t="s">
        <v>6159</v>
      </c>
      <c r="R3147" t="s">
        <v>6162</v>
      </c>
      <c r="T3147" t="s">
        <v>1296</v>
      </c>
    </row>
    <row r="3148" spans="1:20">
      <c r="A3148" t="s">
        <v>6157</v>
      </c>
      <c r="B3148" t="s">
        <v>1291</v>
      </c>
      <c r="C3148" t="s">
        <v>74</v>
      </c>
      <c r="D3148" s="39" t="s">
        <v>1260</v>
      </c>
      <c r="E3148" s="11">
        <f t="shared" si="204"/>
        <v>5</v>
      </c>
      <c r="F3148" s="4">
        <f t="shared" si="205"/>
        <v>2024</v>
      </c>
      <c r="G3148" t="s">
        <v>21</v>
      </c>
      <c r="H3148" s="4" t="s">
        <v>461</v>
      </c>
      <c r="I3148" s="4" t="str">
        <f t="shared" si="208"/>
        <v>k</v>
      </c>
      <c r="J3148" s="4">
        <v>26.5</v>
      </c>
      <c r="K3148" s="4" t="s">
        <v>116</v>
      </c>
      <c r="L3148" s="4">
        <v>0</v>
      </c>
      <c r="M3148" s="4" t="s">
        <v>1591</v>
      </c>
      <c r="N3148" s="11" t="s">
        <v>6159</v>
      </c>
      <c r="R3148" t="s">
        <v>6163</v>
      </c>
    </row>
    <row r="3149" spans="1:20">
      <c r="A3149" s="9" t="s">
        <v>6157</v>
      </c>
      <c r="B3149" s="4" t="s">
        <v>1291</v>
      </c>
      <c r="C3149" s="4" t="s">
        <v>74</v>
      </c>
      <c r="D3149" s="39" t="s">
        <v>1780</v>
      </c>
      <c r="E3149" s="11">
        <f t="shared" si="204"/>
        <v>4</v>
      </c>
      <c r="F3149" s="4">
        <f t="shared" si="205"/>
        <v>2026</v>
      </c>
      <c r="G3149" s="4" t="s">
        <v>21</v>
      </c>
      <c r="H3149" s="4">
        <v>33.6</v>
      </c>
      <c r="I3149" s="4" t="str">
        <f t="shared" si="208"/>
        <v>k</v>
      </c>
      <c r="J3149" s="4">
        <v>27.5</v>
      </c>
      <c r="K3149" s="4">
        <v>33.299999999999997</v>
      </c>
      <c r="L3149" s="4">
        <v>0</v>
      </c>
      <c r="M3149" s="4">
        <v>690</v>
      </c>
      <c r="N3149" s="11" t="s">
        <v>6159</v>
      </c>
      <c r="R3149" s="4" t="s">
        <v>6164</v>
      </c>
    </row>
    <row r="3150" spans="1:20">
      <c r="A3150" t="s">
        <v>6165</v>
      </c>
      <c r="B3150" t="s">
        <v>1291</v>
      </c>
      <c r="C3150" t="s">
        <v>20</v>
      </c>
      <c r="D3150" s="39" t="s">
        <v>1378</v>
      </c>
      <c r="E3150" s="11">
        <f t="shared" si="204"/>
        <v>5</v>
      </c>
      <c r="F3150" s="4">
        <f t="shared" si="205"/>
        <v>2002</v>
      </c>
      <c r="G3150" t="s">
        <v>103</v>
      </c>
      <c r="H3150" s="4" t="s">
        <v>1536</v>
      </c>
      <c r="I3150" s="4" t="str">
        <f t="shared" si="208"/>
        <v>k</v>
      </c>
      <c r="J3150" s="4">
        <v>10.6</v>
      </c>
      <c r="K3150" s="4" t="s">
        <v>977</v>
      </c>
      <c r="L3150" s="4">
        <v>0</v>
      </c>
      <c r="M3150" s="4" t="s">
        <v>2609</v>
      </c>
      <c r="N3150" s="11" t="s">
        <v>6166</v>
      </c>
      <c r="R3150" t="s">
        <v>6167</v>
      </c>
      <c r="T3150" t="s">
        <v>1296</v>
      </c>
    </row>
    <row r="3151" spans="1:20">
      <c r="A3151" t="s">
        <v>6165</v>
      </c>
      <c r="B3151" t="s">
        <v>1291</v>
      </c>
      <c r="C3151" t="s">
        <v>74</v>
      </c>
      <c r="D3151" s="39" t="s">
        <v>1356</v>
      </c>
      <c r="E3151" s="11">
        <f t="shared" si="204"/>
        <v>5</v>
      </c>
      <c r="F3151" s="4">
        <f t="shared" si="205"/>
        <v>2015</v>
      </c>
      <c r="G3151" t="s">
        <v>25</v>
      </c>
      <c r="H3151" s="4" t="s">
        <v>712</v>
      </c>
      <c r="I3151" s="4" t="str">
        <f t="shared" si="208"/>
        <v>k</v>
      </c>
      <c r="J3151" s="4">
        <v>28.9</v>
      </c>
      <c r="K3151" s="4" t="s">
        <v>1121</v>
      </c>
      <c r="L3151" s="4">
        <v>0</v>
      </c>
      <c r="M3151" s="4" t="s">
        <v>2651</v>
      </c>
      <c r="N3151" s="11" t="s">
        <v>6166</v>
      </c>
      <c r="R3151" t="s">
        <v>6168</v>
      </c>
      <c r="T3151" t="s">
        <v>1296</v>
      </c>
    </row>
    <row r="3152" spans="1:20">
      <c r="A3152" t="s">
        <v>6165</v>
      </c>
      <c r="B3152" t="s">
        <v>1291</v>
      </c>
      <c r="C3152" t="s">
        <v>74</v>
      </c>
      <c r="D3152" s="39" t="s">
        <v>1590</v>
      </c>
      <c r="E3152" s="11">
        <f t="shared" si="204"/>
        <v>5</v>
      </c>
      <c r="F3152" s="4">
        <f t="shared" si="205"/>
        <v>2016</v>
      </c>
      <c r="G3152" t="s">
        <v>25</v>
      </c>
      <c r="H3152" s="4" t="s">
        <v>609</v>
      </c>
      <c r="I3152" s="4" t="str">
        <f t="shared" si="208"/>
        <v>k</v>
      </c>
      <c r="J3152" s="4">
        <v>30.9</v>
      </c>
      <c r="K3152" s="4" t="s">
        <v>426</v>
      </c>
      <c r="L3152" s="4">
        <v>0</v>
      </c>
      <c r="M3152" s="4" t="s">
        <v>1507</v>
      </c>
      <c r="N3152" s="11" t="s">
        <v>6166</v>
      </c>
      <c r="Q3152">
        <v>39</v>
      </c>
      <c r="R3152" t="s">
        <v>6169</v>
      </c>
      <c r="T3152" t="s">
        <v>1296</v>
      </c>
    </row>
    <row r="3153" spans="1:20">
      <c r="A3153" t="s">
        <v>6165</v>
      </c>
      <c r="B3153" t="s">
        <v>1291</v>
      </c>
      <c r="C3153" t="s">
        <v>74</v>
      </c>
      <c r="D3153" s="39" t="s">
        <v>877</v>
      </c>
      <c r="E3153" s="11">
        <f t="shared" si="204"/>
        <v>6</v>
      </c>
      <c r="F3153" s="4">
        <f t="shared" si="205"/>
        <v>2016</v>
      </c>
      <c r="G3153" t="s">
        <v>25</v>
      </c>
      <c r="H3153" s="4" t="s">
        <v>2331</v>
      </c>
      <c r="I3153" s="4" t="str">
        <f t="shared" si="208"/>
        <v>k</v>
      </c>
      <c r="J3153" s="4">
        <v>31.4</v>
      </c>
      <c r="K3153" s="4" t="s">
        <v>1158</v>
      </c>
      <c r="L3153" s="4">
        <v>0</v>
      </c>
      <c r="M3153" s="4" t="s">
        <v>2926</v>
      </c>
      <c r="N3153" s="11" t="s">
        <v>6166</v>
      </c>
      <c r="Q3153" t="s">
        <v>6170</v>
      </c>
      <c r="R3153" t="s">
        <v>6171</v>
      </c>
      <c r="T3153" t="s">
        <v>1296</v>
      </c>
    </row>
    <row r="3154" spans="1:20">
      <c r="A3154" t="s">
        <v>6165</v>
      </c>
      <c r="B3154" t="s">
        <v>1291</v>
      </c>
      <c r="C3154" t="s">
        <v>74</v>
      </c>
      <c r="D3154" s="39" t="s">
        <v>1455</v>
      </c>
      <c r="E3154" s="11">
        <f t="shared" si="204"/>
        <v>5</v>
      </c>
      <c r="F3154" s="4">
        <f t="shared" si="205"/>
        <v>2017</v>
      </c>
      <c r="G3154" t="s">
        <v>25</v>
      </c>
      <c r="H3154" s="4" t="s">
        <v>977</v>
      </c>
      <c r="I3154" s="4" t="str">
        <f t="shared" si="208"/>
        <v>k</v>
      </c>
      <c r="J3154" s="4">
        <v>33.1</v>
      </c>
      <c r="K3154" s="4" t="s">
        <v>2609</v>
      </c>
      <c r="L3154" s="4">
        <v>0</v>
      </c>
      <c r="M3154" s="4" t="s">
        <v>3030</v>
      </c>
      <c r="N3154" s="11" t="s">
        <v>6166</v>
      </c>
      <c r="R3154" t="s">
        <v>6172</v>
      </c>
      <c r="T3154" t="s">
        <v>1296</v>
      </c>
    </row>
    <row r="3155" spans="1:20">
      <c r="A3155" t="s">
        <v>106</v>
      </c>
      <c r="B3155" t="s">
        <v>1291</v>
      </c>
      <c r="C3155" t="s">
        <v>20</v>
      </c>
      <c r="D3155" s="39" t="s">
        <v>1606</v>
      </c>
      <c r="E3155" s="11">
        <f t="shared" ref="E3155:E3218" si="209">MONTH(D3155)</f>
        <v>3</v>
      </c>
      <c r="F3155" s="4">
        <f t="shared" ref="F3155:F3218" si="210">YEAR(D3155)</f>
        <v>1982</v>
      </c>
      <c r="G3155" t="s">
        <v>21</v>
      </c>
      <c r="H3155" s="4">
        <v>15.5</v>
      </c>
      <c r="I3155" s="4" t="s">
        <v>35</v>
      </c>
      <c r="J3155" s="4">
        <v>28.26</v>
      </c>
      <c r="K3155" s="4" t="s">
        <v>3597</v>
      </c>
      <c r="L3155" s="4">
        <v>0</v>
      </c>
      <c r="M3155" s="4" t="s">
        <v>2090</v>
      </c>
      <c r="R3155" t="s">
        <v>2304</v>
      </c>
      <c r="T3155" t="s">
        <v>1296</v>
      </c>
    </row>
    <row r="3156" spans="1:20">
      <c r="A3156" t="s">
        <v>106</v>
      </c>
      <c r="B3156" t="s">
        <v>1291</v>
      </c>
      <c r="C3156" t="s">
        <v>74</v>
      </c>
      <c r="D3156" s="39" t="s">
        <v>3045</v>
      </c>
      <c r="E3156" s="11">
        <f t="shared" si="209"/>
        <v>3</v>
      </c>
      <c r="F3156" s="4">
        <f t="shared" si="210"/>
        <v>1983</v>
      </c>
      <c r="G3156" t="s">
        <v>21</v>
      </c>
      <c r="H3156" s="4">
        <v>16.5</v>
      </c>
      <c r="I3156" s="4" t="s">
        <v>35</v>
      </c>
      <c r="J3156" s="4">
        <v>27.94</v>
      </c>
      <c r="K3156" s="4" t="s">
        <v>3561</v>
      </c>
      <c r="L3156" s="4">
        <v>0</v>
      </c>
      <c r="M3156" s="4" t="s">
        <v>3342</v>
      </c>
      <c r="R3156" t="s">
        <v>6127</v>
      </c>
      <c r="T3156" t="s">
        <v>1296</v>
      </c>
    </row>
    <row r="3157" spans="1:20">
      <c r="A3157" t="s">
        <v>6173</v>
      </c>
      <c r="B3157" t="s">
        <v>1291</v>
      </c>
      <c r="C3157" t="s">
        <v>20</v>
      </c>
      <c r="D3157" s="39" t="s">
        <v>2106</v>
      </c>
      <c r="E3157" s="11">
        <f t="shared" si="209"/>
        <v>3</v>
      </c>
      <c r="F3157" s="4">
        <f t="shared" si="210"/>
        <v>1990</v>
      </c>
      <c r="G3157" t="s">
        <v>25</v>
      </c>
      <c r="H3157" s="4">
        <v>15.5</v>
      </c>
      <c r="I3157" s="4" t="s">
        <v>35</v>
      </c>
      <c r="J3157" s="4">
        <v>33.020000000000003</v>
      </c>
      <c r="K3157" s="4" t="s">
        <v>2299</v>
      </c>
      <c r="L3157" s="4">
        <v>0</v>
      </c>
      <c r="M3157" s="4" t="s">
        <v>4603</v>
      </c>
      <c r="N3157" s="11" t="s">
        <v>6174</v>
      </c>
      <c r="R3157" t="s">
        <v>2304</v>
      </c>
      <c r="T3157" t="s">
        <v>1296</v>
      </c>
    </row>
    <row r="3158" spans="1:20">
      <c r="A3158" t="s">
        <v>6173</v>
      </c>
      <c r="B3158" t="s">
        <v>1291</v>
      </c>
      <c r="C3158" t="s">
        <v>74</v>
      </c>
      <c r="D3158" s="39" t="s">
        <v>2007</v>
      </c>
      <c r="E3158" s="11">
        <f t="shared" si="209"/>
        <v>3</v>
      </c>
      <c r="F3158" s="4">
        <f t="shared" si="210"/>
        <v>1992</v>
      </c>
      <c r="G3158" t="s">
        <v>25</v>
      </c>
      <c r="H3158" s="4">
        <v>17.5</v>
      </c>
      <c r="I3158" s="4" t="s">
        <v>35</v>
      </c>
      <c r="J3158" s="4">
        <v>34.93</v>
      </c>
      <c r="K3158" s="4" t="s">
        <v>3455</v>
      </c>
      <c r="L3158" s="4">
        <v>0</v>
      </c>
      <c r="M3158" s="4" t="s">
        <v>2985</v>
      </c>
      <c r="N3158" s="11" t="s">
        <v>6174</v>
      </c>
      <c r="T3158" t="s">
        <v>1296</v>
      </c>
    </row>
    <row r="3159" spans="1:20">
      <c r="A3159" t="s">
        <v>6173</v>
      </c>
      <c r="B3159" t="s">
        <v>1291</v>
      </c>
      <c r="C3159" t="s">
        <v>74</v>
      </c>
      <c r="D3159" s="39" t="s">
        <v>1708</v>
      </c>
      <c r="E3159" s="11">
        <f t="shared" si="209"/>
        <v>3</v>
      </c>
      <c r="F3159" s="4">
        <f t="shared" si="210"/>
        <v>1994</v>
      </c>
      <c r="G3159" t="s">
        <v>25</v>
      </c>
      <c r="H3159" s="4">
        <v>19.5</v>
      </c>
      <c r="I3159" s="4" t="s">
        <v>35</v>
      </c>
      <c r="J3159" s="4">
        <v>37.200000000000003</v>
      </c>
      <c r="K3159" s="4" t="s">
        <v>3613</v>
      </c>
      <c r="L3159" s="4">
        <v>0</v>
      </c>
      <c r="M3159" s="4" t="s">
        <v>3944</v>
      </c>
      <c r="N3159" s="11" t="s">
        <v>6174</v>
      </c>
      <c r="R3159" t="s">
        <v>6175</v>
      </c>
      <c r="T3159" t="s">
        <v>1296</v>
      </c>
    </row>
    <row r="3160" spans="1:20">
      <c r="A3160" t="s">
        <v>6173</v>
      </c>
      <c r="B3160" t="s">
        <v>1291</v>
      </c>
      <c r="C3160" t="s">
        <v>74</v>
      </c>
      <c r="D3160" s="39" t="s">
        <v>1524</v>
      </c>
      <c r="E3160" s="11">
        <f t="shared" si="209"/>
        <v>3</v>
      </c>
      <c r="F3160" s="4">
        <f t="shared" si="210"/>
        <v>1995</v>
      </c>
      <c r="G3160" t="s">
        <v>25</v>
      </c>
      <c r="H3160" s="4">
        <v>20.5</v>
      </c>
      <c r="I3160" s="4" t="s">
        <v>35</v>
      </c>
      <c r="J3160" s="4">
        <v>38.299999999999997</v>
      </c>
      <c r="K3160" s="4" t="s">
        <v>3613</v>
      </c>
      <c r="L3160" s="4">
        <v>0</v>
      </c>
      <c r="M3160" s="4" t="s">
        <v>6176</v>
      </c>
      <c r="N3160" s="11" t="s">
        <v>6174</v>
      </c>
      <c r="R3160" t="s">
        <v>6177</v>
      </c>
      <c r="T3160" t="s">
        <v>1296</v>
      </c>
    </row>
    <row r="3161" spans="1:20">
      <c r="A3161" t="s">
        <v>6178</v>
      </c>
      <c r="B3161" t="s">
        <v>1291</v>
      </c>
      <c r="C3161" t="s">
        <v>20</v>
      </c>
      <c r="D3161" s="39" t="s">
        <v>1316</v>
      </c>
      <c r="E3161" s="11">
        <f t="shared" si="209"/>
        <v>3</v>
      </c>
      <c r="F3161" s="4">
        <f t="shared" si="210"/>
        <v>1995</v>
      </c>
      <c r="G3161" t="s">
        <v>21</v>
      </c>
      <c r="H3161" s="4">
        <v>11.5</v>
      </c>
      <c r="I3161" s="4" t="s">
        <v>35</v>
      </c>
      <c r="J3161" s="4">
        <v>25.5</v>
      </c>
      <c r="K3161" s="4" t="s">
        <v>842</v>
      </c>
      <c r="L3161" s="4">
        <v>0</v>
      </c>
      <c r="M3161" s="4" t="s">
        <v>1637</v>
      </c>
      <c r="N3161" s="11" t="s">
        <v>6179</v>
      </c>
      <c r="R3161" t="s">
        <v>1725</v>
      </c>
      <c r="T3161" t="s">
        <v>1296</v>
      </c>
    </row>
    <row r="3162" spans="1:20">
      <c r="A3162" t="s">
        <v>6178</v>
      </c>
      <c r="B3162" t="s">
        <v>1291</v>
      </c>
      <c r="C3162" t="s">
        <v>74</v>
      </c>
      <c r="D3162" s="39" t="s">
        <v>1320</v>
      </c>
      <c r="E3162" s="11">
        <f t="shared" si="209"/>
        <v>3</v>
      </c>
      <c r="F3162" s="4">
        <f t="shared" si="210"/>
        <v>1996</v>
      </c>
      <c r="G3162" t="s">
        <v>21</v>
      </c>
      <c r="H3162" s="4">
        <v>12.5</v>
      </c>
      <c r="I3162" s="4" t="s">
        <v>35</v>
      </c>
      <c r="J3162" s="4">
        <v>27</v>
      </c>
      <c r="K3162" s="4" t="s">
        <v>933</v>
      </c>
      <c r="L3162" s="4">
        <v>0</v>
      </c>
      <c r="M3162" s="4" t="s">
        <v>2773</v>
      </c>
      <c r="N3162" s="11" t="s">
        <v>6179</v>
      </c>
      <c r="R3162" t="s">
        <v>585</v>
      </c>
      <c r="T3162" t="s">
        <v>1296</v>
      </c>
    </row>
    <row r="3163" spans="1:20">
      <c r="A3163" t="s">
        <v>6178</v>
      </c>
      <c r="B3163" t="s">
        <v>1291</v>
      </c>
      <c r="C3163" t="s">
        <v>74</v>
      </c>
      <c r="D3163" s="39" t="s">
        <v>1527</v>
      </c>
      <c r="E3163" s="11">
        <f t="shared" si="209"/>
        <v>3</v>
      </c>
      <c r="F3163" s="4">
        <f t="shared" si="210"/>
        <v>1998</v>
      </c>
      <c r="G3163" t="s">
        <v>21</v>
      </c>
      <c r="H3163" s="4">
        <v>14.5</v>
      </c>
      <c r="I3163" s="4" t="s">
        <v>35</v>
      </c>
      <c r="J3163" s="4">
        <v>28</v>
      </c>
      <c r="K3163" s="4" t="s">
        <v>643</v>
      </c>
      <c r="L3163" s="4">
        <v>0</v>
      </c>
      <c r="M3163" s="4" t="s">
        <v>2485</v>
      </c>
      <c r="N3163" s="11" t="s">
        <v>6179</v>
      </c>
      <c r="R3163" t="s">
        <v>6180</v>
      </c>
      <c r="T3163" t="s">
        <v>1296</v>
      </c>
    </row>
    <row r="3164" spans="1:20">
      <c r="A3164" t="s">
        <v>6178</v>
      </c>
      <c r="B3164" t="s">
        <v>1291</v>
      </c>
      <c r="C3164" t="s">
        <v>74</v>
      </c>
      <c r="D3164" s="39" t="s">
        <v>1647</v>
      </c>
      <c r="E3164" s="11">
        <f t="shared" si="209"/>
        <v>3</v>
      </c>
      <c r="F3164" s="4">
        <f t="shared" si="210"/>
        <v>2000</v>
      </c>
      <c r="G3164" t="s">
        <v>21</v>
      </c>
      <c r="H3164" s="4">
        <v>16.5</v>
      </c>
      <c r="I3164" s="4" t="s">
        <v>35</v>
      </c>
      <c r="J3164" s="4">
        <v>25</v>
      </c>
      <c r="K3164" s="4" t="s">
        <v>182</v>
      </c>
      <c r="L3164" s="4">
        <v>0</v>
      </c>
      <c r="M3164" s="4" t="s">
        <v>2030</v>
      </c>
      <c r="N3164" s="11" t="s">
        <v>6179</v>
      </c>
      <c r="R3164" t="s">
        <v>439</v>
      </c>
      <c r="T3164" t="s">
        <v>1296</v>
      </c>
    </row>
    <row r="3165" spans="1:20">
      <c r="A3165" t="s">
        <v>6178</v>
      </c>
      <c r="B3165" t="s">
        <v>1291</v>
      </c>
      <c r="C3165" t="s">
        <v>74</v>
      </c>
      <c r="D3165" s="39" t="s">
        <v>1418</v>
      </c>
      <c r="E3165" s="11">
        <f t="shared" si="209"/>
        <v>5</v>
      </c>
      <c r="F3165" s="4">
        <f t="shared" si="210"/>
        <v>2001</v>
      </c>
      <c r="G3165" t="s">
        <v>21</v>
      </c>
      <c r="H3165" s="4">
        <v>17.7</v>
      </c>
      <c r="I3165" s="4" t="s">
        <v>35</v>
      </c>
      <c r="J3165" s="4">
        <v>30.2</v>
      </c>
      <c r="K3165" s="4" t="s">
        <v>138</v>
      </c>
      <c r="L3165" s="4">
        <v>0</v>
      </c>
      <c r="M3165" s="4" t="s">
        <v>1645</v>
      </c>
      <c r="N3165" s="11" t="s">
        <v>6179</v>
      </c>
      <c r="R3165" t="s">
        <v>2875</v>
      </c>
      <c r="T3165" t="s">
        <v>1296</v>
      </c>
    </row>
    <row r="3166" spans="1:20">
      <c r="A3166" t="s">
        <v>6178</v>
      </c>
      <c r="B3166" t="s">
        <v>1291</v>
      </c>
      <c r="C3166" t="s">
        <v>74</v>
      </c>
      <c r="D3166" s="39" t="s">
        <v>2037</v>
      </c>
      <c r="E3166" s="11">
        <f t="shared" si="209"/>
        <v>7</v>
      </c>
      <c r="F3166" s="4">
        <f t="shared" si="210"/>
        <v>2001</v>
      </c>
      <c r="G3166" t="s">
        <v>21</v>
      </c>
      <c r="H3166" s="4">
        <v>17.8</v>
      </c>
      <c r="I3166" s="4" t="s">
        <v>35</v>
      </c>
      <c r="J3166" s="4">
        <v>30.2</v>
      </c>
      <c r="L3166" s="4">
        <v>0</v>
      </c>
      <c r="N3166" s="11" t="s">
        <v>6179</v>
      </c>
      <c r="R3166" t="s">
        <v>6181</v>
      </c>
      <c r="T3166" t="s">
        <v>1296</v>
      </c>
    </row>
    <row r="3167" spans="1:20">
      <c r="A3167" t="s">
        <v>6178</v>
      </c>
      <c r="B3167" t="s">
        <v>1291</v>
      </c>
      <c r="C3167" t="s">
        <v>74</v>
      </c>
      <c r="D3167" s="39" t="s">
        <v>1302</v>
      </c>
      <c r="E3167" s="11">
        <f t="shared" si="209"/>
        <v>5</v>
      </c>
      <c r="F3167" s="4">
        <f t="shared" si="210"/>
        <v>2002</v>
      </c>
      <c r="G3167" t="s">
        <v>21</v>
      </c>
      <c r="H3167" s="4">
        <v>18.7</v>
      </c>
      <c r="I3167" s="4" t="s">
        <v>35</v>
      </c>
      <c r="J3167" s="4">
        <v>30.8</v>
      </c>
      <c r="K3167" s="4" t="s">
        <v>828</v>
      </c>
      <c r="L3167" s="4">
        <v>0</v>
      </c>
      <c r="M3167" s="4" t="s">
        <v>2287</v>
      </c>
      <c r="N3167" s="11" t="s">
        <v>6179</v>
      </c>
      <c r="R3167" t="s">
        <v>6182</v>
      </c>
      <c r="T3167" t="s">
        <v>1296</v>
      </c>
    </row>
    <row r="3168" spans="1:20">
      <c r="A3168" t="s">
        <v>6178</v>
      </c>
      <c r="B3168" t="s">
        <v>1291</v>
      </c>
      <c r="C3168" t="s">
        <v>74</v>
      </c>
      <c r="D3168" s="39" t="s">
        <v>2262</v>
      </c>
      <c r="E3168" s="11">
        <f t="shared" si="209"/>
        <v>6</v>
      </c>
      <c r="F3168" s="4">
        <f t="shared" si="210"/>
        <v>2002</v>
      </c>
      <c r="G3168" t="s">
        <v>21</v>
      </c>
      <c r="H3168" s="4">
        <v>18.8</v>
      </c>
      <c r="I3168" s="4" t="s">
        <v>35</v>
      </c>
      <c r="J3168" s="4">
        <v>30.8</v>
      </c>
      <c r="L3168" s="4">
        <v>0</v>
      </c>
      <c r="N3168" s="11" t="s">
        <v>6179</v>
      </c>
      <c r="R3168" t="s">
        <v>6183</v>
      </c>
      <c r="T3168" t="s">
        <v>1296</v>
      </c>
    </row>
    <row r="3169" spans="1:20">
      <c r="A3169" t="s">
        <v>6178</v>
      </c>
      <c r="B3169" t="s">
        <v>1291</v>
      </c>
      <c r="C3169" t="s">
        <v>74</v>
      </c>
      <c r="D3169" s="39" t="s">
        <v>2040</v>
      </c>
      <c r="E3169" s="11">
        <f t="shared" si="209"/>
        <v>5</v>
      </c>
      <c r="F3169" s="4">
        <f t="shared" si="210"/>
        <v>2003</v>
      </c>
      <c r="G3169" t="s">
        <v>21</v>
      </c>
      <c r="H3169" s="4">
        <v>19.7</v>
      </c>
      <c r="I3169" s="4" t="s">
        <v>35</v>
      </c>
      <c r="J3169" s="4">
        <v>31.1</v>
      </c>
      <c r="K3169" s="4" t="s">
        <v>1121</v>
      </c>
      <c r="L3169" s="4">
        <v>0</v>
      </c>
      <c r="M3169" s="4" t="s">
        <v>2716</v>
      </c>
      <c r="N3169" s="11" t="s">
        <v>6179</v>
      </c>
      <c r="R3169" t="s">
        <v>1334</v>
      </c>
      <c r="T3169" t="s">
        <v>1296</v>
      </c>
    </row>
    <row r="3170" spans="1:20">
      <c r="A3170" t="s">
        <v>6178</v>
      </c>
      <c r="B3170" t="s">
        <v>1291</v>
      </c>
      <c r="C3170" t="s">
        <v>74</v>
      </c>
      <c r="D3170" s="39" t="s">
        <v>1335</v>
      </c>
      <c r="E3170" s="11">
        <f t="shared" si="209"/>
        <v>5</v>
      </c>
      <c r="F3170" s="4">
        <f t="shared" si="210"/>
        <v>2004</v>
      </c>
      <c r="G3170" t="s">
        <v>21</v>
      </c>
      <c r="H3170" s="4">
        <v>20.7</v>
      </c>
      <c r="I3170" s="4" t="s">
        <v>35</v>
      </c>
      <c r="J3170" s="4">
        <v>32</v>
      </c>
      <c r="K3170" s="4" t="s">
        <v>1814</v>
      </c>
      <c r="L3170" s="4">
        <v>0</v>
      </c>
      <c r="M3170" s="4" t="s">
        <v>3578</v>
      </c>
      <c r="N3170" s="11" t="s">
        <v>6179</v>
      </c>
      <c r="R3170" t="s">
        <v>1309</v>
      </c>
      <c r="T3170" t="s">
        <v>1296</v>
      </c>
    </row>
    <row r="3171" spans="1:20">
      <c r="A3171" t="s">
        <v>6178</v>
      </c>
      <c r="B3171" t="s">
        <v>1291</v>
      </c>
      <c r="C3171" t="s">
        <v>74</v>
      </c>
      <c r="D3171" s="39" t="s">
        <v>1310</v>
      </c>
      <c r="E3171" s="11">
        <f t="shared" si="209"/>
        <v>5</v>
      </c>
      <c r="F3171" s="4">
        <f t="shared" si="210"/>
        <v>2005</v>
      </c>
      <c r="G3171" t="s">
        <v>21</v>
      </c>
      <c r="H3171" s="4">
        <v>21.7</v>
      </c>
      <c r="I3171" s="4" t="s">
        <v>35</v>
      </c>
      <c r="J3171" s="4">
        <v>31.8</v>
      </c>
      <c r="K3171" s="4" t="s">
        <v>193</v>
      </c>
      <c r="L3171" s="4">
        <v>0</v>
      </c>
      <c r="M3171" s="4" t="s">
        <v>6184</v>
      </c>
      <c r="N3171" s="11" t="s">
        <v>6179</v>
      </c>
      <c r="R3171" t="s">
        <v>6185</v>
      </c>
      <c r="T3171" t="s">
        <v>1296</v>
      </c>
    </row>
    <row r="3172" spans="1:20">
      <c r="A3172" t="s">
        <v>6186</v>
      </c>
      <c r="B3172" t="s">
        <v>1291</v>
      </c>
      <c r="C3172" t="s">
        <v>20</v>
      </c>
      <c r="D3172" s="39" t="s">
        <v>1715</v>
      </c>
      <c r="E3172" s="11">
        <f t="shared" si="209"/>
        <v>3</v>
      </c>
      <c r="F3172" s="4">
        <f t="shared" si="210"/>
        <v>2000</v>
      </c>
      <c r="G3172" t="s">
        <v>25</v>
      </c>
      <c r="H3172" s="4">
        <v>18.5</v>
      </c>
      <c r="I3172" s="4" t="s">
        <v>35</v>
      </c>
      <c r="J3172" s="4">
        <v>37.5</v>
      </c>
      <c r="K3172" s="4" t="s">
        <v>30</v>
      </c>
      <c r="L3172" s="4">
        <v>0</v>
      </c>
      <c r="M3172" s="4" t="s">
        <v>6187</v>
      </c>
      <c r="N3172" s="11" t="s">
        <v>6188</v>
      </c>
      <c r="R3172" t="s">
        <v>6189</v>
      </c>
      <c r="T3172" t="s">
        <v>1296</v>
      </c>
    </row>
    <row r="3173" spans="1:20">
      <c r="A3173" t="s">
        <v>6186</v>
      </c>
      <c r="B3173" t="s">
        <v>1291</v>
      </c>
      <c r="C3173" t="s">
        <v>74</v>
      </c>
      <c r="D3173" s="39" t="s">
        <v>1746</v>
      </c>
      <c r="E3173" s="11">
        <f t="shared" si="209"/>
        <v>5</v>
      </c>
      <c r="F3173" s="4">
        <f t="shared" si="210"/>
        <v>2001</v>
      </c>
      <c r="G3173" t="s">
        <v>25</v>
      </c>
      <c r="H3173" s="4">
        <v>19.7</v>
      </c>
      <c r="I3173" s="4" t="s">
        <v>35</v>
      </c>
      <c r="J3173" s="4">
        <v>38.200000000000003</v>
      </c>
      <c r="K3173" s="4" t="s">
        <v>888</v>
      </c>
      <c r="L3173" s="4">
        <v>0</v>
      </c>
      <c r="M3173" s="4" t="s">
        <v>3546</v>
      </c>
      <c r="N3173" s="11" t="s">
        <v>6188</v>
      </c>
      <c r="R3173" t="s">
        <v>6190</v>
      </c>
      <c r="T3173" t="s">
        <v>1296</v>
      </c>
    </row>
    <row r="3174" spans="1:20">
      <c r="A3174" t="s">
        <v>6186</v>
      </c>
      <c r="B3174" t="s">
        <v>1291</v>
      </c>
      <c r="C3174" t="s">
        <v>74</v>
      </c>
      <c r="D3174" s="39" t="s">
        <v>1749</v>
      </c>
      <c r="E3174" s="11">
        <f t="shared" si="209"/>
        <v>5</v>
      </c>
      <c r="F3174" s="4">
        <f t="shared" si="210"/>
        <v>2002</v>
      </c>
      <c r="G3174" t="s">
        <v>25</v>
      </c>
      <c r="H3174" s="4">
        <v>20.7</v>
      </c>
      <c r="I3174" s="4" t="s">
        <v>35</v>
      </c>
      <c r="J3174" s="4">
        <v>38.700000000000003</v>
      </c>
      <c r="K3174" s="4" t="s">
        <v>888</v>
      </c>
      <c r="L3174" s="4">
        <v>0</v>
      </c>
      <c r="M3174" s="4" t="s">
        <v>6191</v>
      </c>
      <c r="N3174" s="11" t="s">
        <v>6188</v>
      </c>
      <c r="R3174" t="s">
        <v>6192</v>
      </c>
      <c r="T3174" t="s">
        <v>1296</v>
      </c>
    </row>
    <row r="3175" spans="1:20">
      <c r="A3175" t="s">
        <v>6186</v>
      </c>
      <c r="B3175" t="s">
        <v>1291</v>
      </c>
      <c r="C3175" t="s">
        <v>74</v>
      </c>
      <c r="D3175" s="39" t="s">
        <v>1736</v>
      </c>
      <c r="E3175" s="11">
        <f t="shared" si="209"/>
        <v>5</v>
      </c>
      <c r="F3175" s="4">
        <f t="shared" si="210"/>
        <v>2004</v>
      </c>
      <c r="G3175" t="s">
        <v>25</v>
      </c>
      <c r="H3175" s="4">
        <v>22.7</v>
      </c>
      <c r="I3175" s="4" t="s">
        <v>35</v>
      </c>
      <c r="J3175" s="4">
        <v>37.4</v>
      </c>
      <c r="K3175" s="4" t="s">
        <v>978</v>
      </c>
      <c r="L3175" s="4">
        <v>0</v>
      </c>
      <c r="M3175" s="4" t="s">
        <v>6193</v>
      </c>
      <c r="N3175" s="11" t="s">
        <v>6188</v>
      </c>
      <c r="R3175" t="s">
        <v>6194</v>
      </c>
      <c r="T3175" t="s">
        <v>1296</v>
      </c>
    </row>
    <row r="3176" spans="1:20">
      <c r="A3176" t="s">
        <v>6186</v>
      </c>
      <c r="B3176" t="s">
        <v>1291</v>
      </c>
      <c r="C3176" t="s">
        <v>74</v>
      </c>
      <c r="D3176" s="39" t="s">
        <v>1310</v>
      </c>
      <c r="E3176" s="11">
        <f t="shared" si="209"/>
        <v>5</v>
      </c>
      <c r="F3176" s="4">
        <f t="shared" si="210"/>
        <v>2005</v>
      </c>
      <c r="G3176" t="s">
        <v>25</v>
      </c>
      <c r="H3176" s="4">
        <v>23.7</v>
      </c>
      <c r="I3176" s="4" t="s">
        <v>35</v>
      </c>
      <c r="J3176" s="4">
        <v>38.1</v>
      </c>
      <c r="K3176" s="4" t="s">
        <v>2061</v>
      </c>
      <c r="L3176" s="4">
        <v>0</v>
      </c>
      <c r="M3176" s="4" t="s">
        <v>4689</v>
      </c>
      <c r="N3176" s="11" t="s">
        <v>6188</v>
      </c>
      <c r="R3176" t="s">
        <v>6195</v>
      </c>
      <c r="T3176" t="s">
        <v>1296</v>
      </c>
    </row>
    <row r="3177" spans="1:20">
      <c r="A3177" t="s">
        <v>6196</v>
      </c>
      <c r="B3177" t="s">
        <v>1291</v>
      </c>
      <c r="C3177" t="s">
        <v>20</v>
      </c>
      <c r="D3177" s="39" t="s">
        <v>1328</v>
      </c>
      <c r="E3177" s="11">
        <f t="shared" si="209"/>
        <v>6</v>
      </c>
      <c r="F3177" s="4">
        <f t="shared" si="210"/>
        <v>2002</v>
      </c>
      <c r="G3177" t="s">
        <v>21</v>
      </c>
      <c r="H3177" s="4" t="s">
        <v>2233</v>
      </c>
      <c r="I3177" s="4" t="str">
        <f t="shared" ref="I3177:I3187" si="211">IF(ISBLANK(H3177), "", "k")</f>
        <v>k</v>
      </c>
      <c r="J3177" s="4">
        <v>16.8</v>
      </c>
      <c r="K3177" s="4" t="s">
        <v>5534</v>
      </c>
      <c r="L3177" s="4">
        <v>0</v>
      </c>
      <c r="M3177" s="4" t="s">
        <v>1487</v>
      </c>
      <c r="N3177" s="11" t="s">
        <v>6197</v>
      </c>
      <c r="R3177" t="s">
        <v>6198</v>
      </c>
      <c r="T3177" t="s">
        <v>1296</v>
      </c>
    </row>
    <row r="3178" spans="1:20">
      <c r="A3178" t="s">
        <v>6196</v>
      </c>
      <c r="B3178" t="s">
        <v>1291</v>
      </c>
      <c r="C3178" t="s">
        <v>74</v>
      </c>
      <c r="D3178" s="39" t="s">
        <v>1831</v>
      </c>
      <c r="E3178" s="11">
        <f t="shared" si="209"/>
        <v>5</v>
      </c>
      <c r="F3178" s="4">
        <f t="shared" si="210"/>
        <v>2008</v>
      </c>
      <c r="G3178" t="s">
        <v>21</v>
      </c>
      <c r="H3178" s="4" t="s">
        <v>477</v>
      </c>
      <c r="I3178" s="4" t="str">
        <f t="shared" si="211"/>
        <v>k</v>
      </c>
      <c r="J3178" s="4">
        <v>23.5</v>
      </c>
      <c r="K3178" s="4" t="s">
        <v>508</v>
      </c>
      <c r="L3178" s="4">
        <v>0</v>
      </c>
      <c r="M3178" s="4" t="s">
        <v>2077</v>
      </c>
      <c r="N3178" s="11" t="s">
        <v>6197</v>
      </c>
      <c r="R3178" t="s">
        <v>6199</v>
      </c>
      <c r="T3178" t="s">
        <v>1296</v>
      </c>
    </row>
    <row r="3179" spans="1:20">
      <c r="A3179" t="s">
        <v>6196</v>
      </c>
      <c r="B3179" t="s">
        <v>1291</v>
      </c>
      <c r="C3179" t="s">
        <v>74</v>
      </c>
      <c r="D3179" s="39" t="s">
        <v>1346</v>
      </c>
      <c r="E3179" s="11">
        <f t="shared" si="209"/>
        <v>5</v>
      </c>
      <c r="F3179" s="4">
        <f t="shared" si="210"/>
        <v>2015</v>
      </c>
      <c r="G3179" t="s">
        <v>21</v>
      </c>
      <c r="H3179" s="4" t="s">
        <v>893</v>
      </c>
      <c r="I3179" s="4" t="str">
        <f t="shared" si="211"/>
        <v>k</v>
      </c>
      <c r="J3179" s="4">
        <v>26.3</v>
      </c>
      <c r="K3179" s="4" t="s">
        <v>958</v>
      </c>
      <c r="L3179" s="4">
        <v>0</v>
      </c>
      <c r="M3179" s="4" t="s">
        <v>4841</v>
      </c>
      <c r="N3179" s="11" t="s">
        <v>6197</v>
      </c>
      <c r="R3179" t="s">
        <v>4676</v>
      </c>
      <c r="T3179" t="s">
        <v>1296</v>
      </c>
    </row>
    <row r="3180" spans="1:20">
      <c r="A3180" t="s">
        <v>6196</v>
      </c>
      <c r="B3180" t="s">
        <v>1291</v>
      </c>
      <c r="C3180" t="s">
        <v>74</v>
      </c>
      <c r="D3180" s="39" t="s">
        <v>839</v>
      </c>
      <c r="E3180" s="11">
        <f t="shared" si="209"/>
        <v>5</v>
      </c>
      <c r="F3180" s="4">
        <f t="shared" si="210"/>
        <v>2016</v>
      </c>
      <c r="G3180" t="s">
        <v>21</v>
      </c>
      <c r="H3180" s="4" t="s">
        <v>1038</v>
      </c>
      <c r="I3180" s="4" t="str">
        <f t="shared" si="211"/>
        <v>k</v>
      </c>
      <c r="J3180" s="4">
        <v>27.1</v>
      </c>
      <c r="K3180" s="4" t="s">
        <v>1282</v>
      </c>
      <c r="L3180" s="4">
        <v>0</v>
      </c>
      <c r="M3180" s="4" t="s">
        <v>2940</v>
      </c>
      <c r="N3180" s="11" t="s">
        <v>6197</v>
      </c>
      <c r="R3180" t="s">
        <v>6200</v>
      </c>
      <c r="T3180" t="s">
        <v>1296</v>
      </c>
    </row>
    <row r="3181" spans="1:20">
      <c r="A3181" t="s">
        <v>6196</v>
      </c>
      <c r="B3181" t="s">
        <v>1291</v>
      </c>
      <c r="C3181" t="s">
        <v>74</v>
      </c>
      <c r="D3181" s="39" t="s">
        <v>1412</v>
      </c>
      <c r="E3181" s="11">
        <f t="shared" si="209"/>
        <v>5</v>
      </c>
      <c r="F3181" s="4">
        <f t="shared" si="210"/>
        <v>2019</v>
      </c>
      <c r="G3181" t="s">
        <v>21</v>
      </c>
      <c r="H3181" s="4" t="s">
        <v>401</v>
      </c>
      <c r="I3181" s="4" t="str">
        <f t="shared" si="211"/>
        <v>k</v>
      </c>
      <c r="J3181" s="4">
        <v>26.3</v>
      </c>
      <c r="K3181" s="4" t="s">
        <v>369</v>
      </c>
      <c r="L3181" s="4">
        <v>0</v>
      </c>
      <c r="M3181" s="4" t="s">
        <v>1797</v>
      </c>
      <c r="N3181" s="11" t="s">
        <v>6197</v>
      </c>
      <c r="R3181" t="s">
        <v>3389</v>
      </c>
      <c r="T3181" t="s">
        <v>1296</v>
      </c>
    </row>
    <row r="3182" spans="1:20">
      <c r="A3182" t="s">
        <v>6196</v>
      </c>
      <c r="B3182" t="s">
        <v>1291</v>
      </c>
      <c r="C3182" t="s">
        <v>74</v>
      </c>
      <c r="D3182" s="39" t="s">
        <v>1440</v>
      </c>
      <c r="E3182" s="11">
        <f t="shared" si="209"/>
        <v>5</v>
      </c>
      <c r="F3182" s="4">
        <f t="shared" si="210"/>
        <v>2024</v>
      </c>
      <c r="G3182" t="s">
        <v>21</v>
      </c>
      <c r="H3182" s="4" t="s">
        <v>742</v>
      </c>
      <c r="I3182" s="4" t="str">
        <f t="shared" si="211"/>
        <v>k</v>
      </c>
      <c r="J3182" s="4">
        <v>27.5</v>
      </c>
      <c r="K3182" s="4" t="s">
        <v>933</v>
      </c>
      <c r="L3182" s="4">
        <v>0</v>
      </c>
      <c r="M3182" s="4" t="s">
        <v>3648</v>
      </c>
      <c r="N3182" s="11" t="s">
        <v>6197</v>
      </c>
      <c r="R3182" t="s">
        <v>1479</v>
      </c>
    </row>
    <row r="3183" spans="1:20">
      <c r="A3183" t="s">
        <v>6196</v>
      </c>
      <c r="B3183" s="4" t="s">
        <v>1291</v>
      </c>
      <c r="C3183" s="4" t="s">
        <v>74</v>
      </c>
      <c r="D3183" s="39" t="s">
        <v>1470</v>
      </c>
      <c r="E3183" s="11">
        <f t="shared" si="209"/>
        <v>4</v>
      </c>
      <c r="F3183" s="4">
        <f t="shared" si="210"/>
        <v>2026</v>
      </c>
      <c r="G3183" s="4" t="s">
        <v>21</v>
      </c>
      <c r="H3183" s="4">
        <v>27.6</v>
      </c>
      <c r="I3183" s="4" t="str">
        <f t="shared" si="211"/>
        <v>k</v>
      </c>
      <c r="J3183" s="4">
        <v>28</v>
      </c>
      <c r="K3183" s="4">
        <v>37</v>
      </c>
      <c r="L3183" s="4">
        <v>0</v>
      </c>
      <c r="M3183" s="4">
        <v>837</v>
      </c>
      <c r="N3183" s="11">
        <v>7827536</v>
      </c>
      <c r="R3183" s="4" t="s">
        <v>2243</v>
      </c>
    </row>
    <row r="3184" spans="1:20">
      <c r="A3184" t="s">
        <v>6201</v>
      </c>
      <c r="B3184" t="s">
        <v>1291</v>
      </c>
      <c r="C3184" t="s">
        <v>20</v>
      </c>
      <c r="D3184" s="39" t="s">
        <v>1352</v>
      </c>
      <c r="E3184" s="11">
        <f t="shared" si="209"/>
        <v>5</v>
      </c>
      <c r="F3184" s="4">
        <f t="shared" si="210"/>
        <v>2017</v>
      </c>
      <c r="G3184" t="s">
        <v>25</v>
      </c>
      <c r="I3184" s="4" t="str">
        <f t="shared" si="211"/>
        <v/>
      </c>
      <c r="J3184" s="4">
        <v>26</v>
      </c>
      <c r="K3184" s="4" t="s">
        <v>1282</v>
      </c>
      <c r="L3184" s="4">
        <v>0</v>
      </c>
      <c r="M3184" s="4" t="s">
        <v>2120</v>
      </c>
      <c r="N3184" s="11" t="s">
        <v>6202</v>
      </c>
      <c r="R3184" t="s">
        <v>6203</v>
      </c>
      <c r="T3184" t="s">
        <v>1296</v>
      </c>
    </row>
    <row r="3185" spans="1:20">
      <c r="A3185" t="s">
        <v>6201</v>
      </c>
      <c r="B3185" t="s">
        <v>1291</v>
      </c>
      <c r="C3185" t="s">
        <v>74</v>
      </c>
      <c r="D3185" s="39" t="s">
        <v>1412</v>
      </c>
      <c r="E3185" s="11">
        <f t="shared" si="209"/>
        <v>5</v>
      </c>
      <c r="F3185" s="4">
        <f t="shared" si="210"/>
        <v>2019</v>
      </c>
      <c r="G3185" t="s">
        <v>25</v>
      </c>
      <c r="I3185" s="4" t="str">
        <f t="shared" si="211"/>
        <v/>
      </c>
      <c r="J3185" s="4">
        <v>29.9</v>
      </c>
      <c r="K3185" s="4" t="s">
        <v>227</v>
      </c>
      <c r="L3185" s="4">
        <v>0</v>
      </c>
      <c r="M3185" s="4" t="s">
        <v>1526</v>
      </c>
      <c r="N3185" s="11" t="s">
        <v>6202</v>
      </c>
      <c r="R3185" t="s">
        <v>6204</v>
      </c>
      <c r="T3185" t="s">
        <v>1296</v>
      </c>
    </row>
    <row r="3186" spans="1:20">
      <c r="A3186" t="s">
        <v>6201</v>
      </c>
      <c r="B3186" t="s">
        <v>1291</v>
      </c>
      <c r="C3186" t="s">
        <v>74</v>
      </c>
      <c r="D3186" s="39" t="s">
        <v>1491</v>
      </c>
      <c r="E3186" s="11">
        <f t="shared" si="209"/>
        <v>4</v>
      </c>
      <c r="F3186" s="4">
        <f t="shared" si="210"/>
        <v>2024</v>
      </c>
      <c r="G3186" t="s">
        <v>25</v>
      </c>
      <c r="I3186" s="4" t="str">
        <f t="shared" si="211"/>
        <v/>
      </c>
      <c r="J3186" s="4">
        <v>38.1</v>
      </c>
      <c r="K3186" s="4" t="s">
        <v>466</v>
      </c>
      <c r="L3186" s="4">
        <v>0</v>
      </c>
      <c r="M3186" s="4" t="s">
        <v>1300</v>
      </c>
      <c r="N3186" s="11" t="s">
        <v>6202</v>
      </c>
      <c r="Q3186" t="s">
        <v>6205</v>
      </c>
      <c r="R3186" t="s">
        <v>6206</v>
      </c>
    </row>
    <row r="3187" spans="1:20">
      <c r="A3187" t="s">
        <v>6201</v>
      </c>
      <c r="B3187" s="4" t="s">
        <v>1291</v>
      </c>
      <c r="C3187" s="4" t="s">
        <v>74</v>
      </c>
      <c r="D3187" s="39" t="s">
        <v>1553</v>
      </c>
      <c r="E3187" s="11">
        <f t="shared" si="209"/>
        <v>4</v>
      </c>
      <c r="F3187" s="4">
        <f t="shared" si="210"/>
        <v>2026</v>
      </c>
      <c r="G3187" s="4" t="s">
        <v>25</v>
      </c>
      <c r="I3187" s="4" t="str">
        <f t="shared" si="211"/>
        <v/>
      </c>
      <c r="J3187" s="4">
        <v>41.2</v>
      </c>
      <c r="K3187" s="4">
        <v>49.3</v>
      </c>
      <c r="L3187" s="4">
        <v>0</v>
      </c>
      <c r="M3187" s="4">
        <v>2630</v>
      </c>
      <c r="N3187" s="11" t="s">
        <v>6202</v>
      </c>
      <c r="R3187" s="4" t="s">
        <v>6207</v>
      </c>
    </row>
    <row r="3188" spans="1:20">
      <c r="A3188" t="s">
        <v>6208</v>
      </c>
      <c r="B3188" t="s">
        <v>1291</v>
      </c>
      <c r="C3188" t="s">
        <v>20</v>
      </c>
      <c r="D3188" s="39" t="s">
        <v>1320</v>
      </c>
      <c r="E3188" s="11">
        <f t="shared" si="209"/>
        <v>3</v>
      </c>
      <c r="F3188" s="4">
        <f t="shared" si="210"/>
        <v>1996</v>
      </c>
      <c r="G3188" t="s">
        <v>21</v>
      </c>
      <c r="H3188" s="4">
        <v>15.5</v>
      </c>
      <c r="I3188" s="4" t="s">
        <v>35</v>
      </c>
      <c r="J3188" s="4">
        <v>28</v>
      </c>
      <c r="K3188" s="4" t="s">
        <v>397</v>
      </c>
      <c r="L3188" s="4">
        <v>0</v>
      </c>
      <c r="M3188" s="4" t="s">
        <v>2122</v>
      </c>
      <c r="N3188" s="11" t="s">
        <v>6209</v>
      </c>
      <c r="R3188" t="s">
        <v>1913</v>
      </c>
      <c r="T3188" t="s">
        <v>1296</v>
      </c>
    </row>
    <row r="3189" spans="1:20">
      <c r="A3189" t="s">
        <v>6208</v>
      </c>
      <c r="B3189" t="s">
        <v>1291</v>
      </c>
      <c r="C3189" t="s">
        <v>74</v>
      </c>
      <c r="D3189" s="39" t="s">
        <v>1647</v>
      </c>
      <c r="E3189" s="11">
        <f t="shared" si="209"/>
        <v>3</v>
      </c>
      <c r="F3189" s="4">
        <f t="shared" si="210"/>
        <v>2000</v>
      </c>
      <c r="G3189" t="s">
        <v>21</v>
      </c>
      <c r="H3189" s="4">
        <v>19.5</v>
      </c>
      <c r="I3189" s="4" t="s">
        <v>35</v>
      </c>
      <c r="J3189" s="4">
        <v>29</v>
      </c>
      <c r="K3189" s="4" t="s">
        <v>36</v>
      </c>
      <c r="L3189" s="4">
        <v>0</v>
      </c>
      <c r="M3189" s="4" t="s">
        <v>1833</v>
      </c>
      <c r="N3189" s="11" t="s">
        <v>6209</v>
      </c>
      <c r="R3189" t="s">
        <v>585</v>
      </c>
      <c r="T3189" t="s">
        <v>1296</v>
      </c>
    </row>
    <row r="3190" spans="1:20">
      <c r="A3190" t="s">
        <v>6208</v>
      </c>
      <c r="B3190" t="s">
        <v>1291</v>
      </c>
      <c r="C3190" t="s">
        <v>74</v>
      </c>
      <c r="D3190" s="39" t="s">
        <v>1418</v>
      </c>
      <c r="E3190" s="11">
        <f t="shared" si="209"/>
        <v>5</v>
      </c>
      <c r="F3190" s="4">
        <f t="shared" si="210"/>
        <v>2001</v>
      </c>
      <c r="G3190" t="s">
        <v>21</v>
      </c>
      <c r="H3190" s="4">
        <v>20.7</v>
      </c>
      <c r="I3190" s="4" t="s">
        <v>35</v>
      </c>
      <c r="J3190" s="4">
        <v>29.7</v>
      </c>
      <c r="K3190" s="4" t="s">
        <v>1115</v>
      </c>
      <c r="L3190" s="4">
        <v>0</v>
      </c>
      <c r="M3190" s="4" t="s">
        <v>2607</v>
      </c>
      <c r="N3190" s="11" t="s">
        <v>6209</v>
      </c>
      <c r="R3190" t="s">
        <v>3488</v>
      </c>
      <c r="T3190" t="s">
        <v>1296</v>
      </c>
    </row>
    <row r="3191" spans="1:20">
      <c r="A3191" t="s">
        <v>6208</v>
      </c>
      <c r="B3191" t="s">
        <v>1291</v>
      </c>
      <c r="C3191" t="s">
        <v>74</v>
      </c>
      <c r="D3191" s="39" t="s">
        <v>2204</v>
      </c>
      <c r="E3191" s="11">
        <f t="shared" si="209"/>
        <v>7</v>
      </c>
      <c r="F3191" s="4">
        <f t="shared" si="210"/>
        <v>2001</v>
      </c>
      <c r="G3191" t="s">
        <v>21</v>
      </c>
      <c r="H3191" s="4">
        <v>20.8</v>
      </c>
      <c r="I3191" s="4" t="s">
        <v>35</v>
      </c>
      <c r="J3191" s="4">
        <v>29.7</v>
      </c>
      <c r="L3191" s="4">
        <v>0</v>
      </c>
      <c r="N3191" s="11" t="s">
        <v>6209</v>
      </c>
      <c r="R3191" t="s">
        <v>6210</v>
      </c>
      <c r="T3191" t="s">
        <v>1296</v>
      </c>
    </row>
    <row r="3192" spans="1:20">
      <c r="A3192" t="s">
        <v>6208</v>
      </c>
      <c r="B3192" t="s">
        <v>1291</v>
      </c>
      <c r="C3192" t="s">
        <v>74</v>
      </c>
      <c r="D3192" s="39" t="s">
        <v>1302</v>
      </c>
      <c r="E3192" s="11">
        <f t="shared" si="209"/>
        <v>5</v>
      </c>
      <c r="F3192" s="4">
        <f t="shared" si="210"/>
        <v>2002</v>
      </c>
      <c r="G3192" t="s">
        <v>21</v>
      </c>
      <c r="H3192" s="4">
        <v>21.7</v>
      </c>
      <c r="I3192" s="4" t="s">
        <v>35</v>
      </c>
      <c r="J3192" s="4">
        <v>30</v>
      </c>
      <c r="K3192" s="4" t="s">
        <v>577</v>
      </c>
      <c r="L3192" s="4">
        <v>0</v>
      </c>
      <c r="M3192" s="4" t="s">
        <v>2111</v>
      </c>
      <c r="N3192" s="11" t="s">
        <v>6209</v>
      </c>
      <c r="R3192" t="s">
        <v>2031</v>
      </c>
      <c r="T3192" t="s">
        <v>1296</v>
      </c>
    </row>
    <row r="3193" spans="1:20">
      <c r="A3193" t="s">
        <v>6208</v>
      </c>
      <c r="B3193" t="s">
        <v>1291</v>
      </c>
      <c r="C3193" t="s">
        <v>74</v>
      </c>
      <c r="D3193" s="39" t="s">
        <v>1335</v>
      </c>
      <c r="E3193" s="11">
        <f t="shared" si="209"/>
        <v>5</v>
      </c>
      <c r="F3193" s="4">
        <f t="shared" si="210"/>
        <v>2004</v>
      </c>
      <c r="G3193" t="s">
        <v>21</v>
      </c>
      <c r="H3193" s="4">
        <v>23.7</v>
      </c>
      <c r="I3193" s="4" t="s">
        <v>35</v>
      </c>
      <c r="J3193" s="4">
        <v>30.8</v>
      </c>
      <c r="K3193" s="4" t="s">
        <v>1121</v>
      </c>
      <c r="L3193" s="4">
        <v>0</v>
      </c>
      <c r="M3193" s="4" t="s">
        <v>2022</v>
      </c>
      <c r="N3193" s="11" t="s">
        <v>6209</v>
      </c>
      <c r="R3193" t="s">
        <v>6211</v>
      </c>
      <c r="T3193" t="s">
        <v>1296</v>
      </c>
    </row>
    <row r="3194" spans="1:20">
      <c r="A3194" t="s">
        <v>6212</v>
      </c>
      <c r="B3194" t="s">
        <v>1291</v>
      </c>
      <c r="C3194" t="s">
        <v>20</v>
      </c>
      <c r="D3194" s="39" t="s">
        <v>1322</v>
      </c>
      <c r="E3194" s="11">
        <f t="shared" si="209"/>
        <v>3</v>
      </c>
      <c r="F3194" s="4">
        <f t="shared" si="210"/>
        <v>1998</v>
      </c>
      <c r="G3194" t="s">
        <v>25</v>
      </c>
      <c r="H3194" s="4">
        <v>9.5</v>
      </c>
      <c r="I3194" s="4" t="s">
        <v>35</v>
      </c>
      <c r="J3194" s="4">
        <v>25.9</v>
      </c>
      <c r="K3194" s="4" t="s">
        <v>1160</v>
      </c>
      <c r="L3194" s="4">
        <v>0</v>
      </c>
      <c r="M3194" s="4" t="s">
        <v>1765</v>
      </c>
      <c r="N3194" s="11" t="s">
        <v>6213</v>
      </c>
      <c r="R3194" t="s">
        <v>6214</v>
      </c>
      <c r="T3194" t="s">
        <v>1296</v>
      </c>
    </row>
    <row r="3195" spans="1:20">
      <c r="A3195" t="s">
        <v>6212</v>
      </c>
      <c r="B3195" t="s">
        <v>1291</v>
      </c>
      <c r="C3195" t="s">
        <v>74</v>
      </c>
      <c r="D3195" s="39" t="s">
        <v>1647</v>
      </c>
      <c r="E3195" s="11">
        <f t="shared" si="209"/>
        <v>3</v>
      </c>
      <c r="F3195" s="4">
        <f t="shared" si="210"/>
        <v>2000</v>
      </c>
      <c r="G3195" t="s">
        <v>25</v>
      </c>
      <c r="H3195" s="4">
        <v>11.5</v>
      </c>
      <c r="I3195" s="4" t="s">
        <v>35</v>
      </c>
      <c r="J3195" s="4">
        <v>30</v>
      </c>
      <c r="K3195" s="4" t="s">
        <v>3312</v>
      </c>
      <c r="L3195" s="4">
        <v>0</v>
      </c>
      <c r="M3195" s="4" t="s">
        <v>2228</v>
      </c>
      <c r="N3195" s="11" t="s">
        <v>6213</v>
      </c>
      <c r="R3195" t="s">
        <v>6215</v>
      </c>
      <c r="T3195" t="s">
        <v>1296</v>
      </c>
    </row>
    <row r="3196" spans="1:20">
      <c r="A3196" t="s">
        <v>6212</v>
      </c>
      <c r="B3196" t="s">
        <v>1291</v>
      </c>
      <c r="C3196" t="s">
        <v>74</v>
      </c>
      <c r="D3196" s="39" t="s">
        <v>1299</v>
      </c>
      <c r="E3196" s="11">
        <f t="shared" si="209"/>
        <v>5</v>
      </c>
      <c r="F3196" s="4">
        <f t="shared" si="210"/>
        <v>2001</v>
      </c>
      <c r="G3196" t="s">
        <v>25</v>
      </c>
      <c r="H3196" s="4">
        <v>12.7</v>
      </c>
      <c r="I3196" s="4" t="s">
        <v>35</v>
      </c>
      <c r="J3196" s="4">
        <v>33</v>
      </c>
      <c r="K3196" s="4" t="s">
        <v>341</v>
      </c>
      <c r="L3196" s="4">
        <v>0</v>
      </c>
      <c r="M3196" s="4" t="s">
        <v>3097</v>
      </c>
      <c r="N3196" s="11" t="s">
        <v>6213</v>
      </c>
      <c r="R3196" t="s">
        <v>439</v>
      </c>
      <c r="T3196" t="s">
        <v>1296</v>
      </c>
    </row>
    <row r="3197" spans="1:20">
      <c r="A3197" t="s">
        <v>6216</v>
      </c>
      <c r="B3197" t="s">
        <v>1291</v>
      </c>
      <c r="C3197" t="s">
        <v>20</v>
      </c>
      <c r="D3197" s="39" t="s">
        <v>1992</v>
      </c>
      <c r="E3197" s="11">
        <f t="shared" si="209"/>
        <v>5</v>
      </c>
      <c r="F3197" s="4">
        <f t="shared" si="210"/>
        <v>2021</v>
      </c>
      <c r="G3197" t="s">
        <v>25</v>
      </c>
      <c r="I3197" s="4" t="str">
        <f>IF(ISBLANK(H3197), "", "k")</f>
        <v/>
      </c>
      <c r="J3197" s="4">
        <v>24.3</v>
      </c>
      <c r="K3197" s="4" t="s">
        <v>6217</v>
      </c>
      <c r="L3197" s="4">
        <v>0</v>
      </c>
      <c r="M3197" s="4" t="s">
        <v>2209</v>
      </c>
      <c r="R3197" t="s">
        <v>6218</v>
      </c>
    </row>
    <row r="3198" spans="1:20">
      <c r="A3198" t="s">
        <v>110</v>
      </c>
      <c r="B3198" t="s">
        <v>1291</v>
      </c>
      <c r="C3198" t="s">
        <v>20</v>
      </c>
      <c r="D3198" s="39" t="s">
        <v>1606</v>
      </c>
      <c r="E3198" s="11">
        <f t="shared" si="209"/>
        <v>3</v>
      </c>
      <c r="F3198" s="4">
        <f t="shared" si="210"/>
        <v>1982</v>
      </c>
      <c r="G3198" t="s">
        <v>25</v>
      </c>
      <c r="H3198" s="4">
        <v>12.5</v>
      </c>
      <c r="I3198" s="4" t="s">
        <v>35</v>
      </c>
      <c r="J3198" s="4">
        <v>29.21</v>
      </c>
      <c r="K3198" s="4" t="s">
        <v>435</v>
      </c>
      <c r="L3198" s="4">
        <v>0</v>
      </c>
      <c r="M3198" s="4" t="s">
        <v>1528</v>
      </c>
      <c r="R3198" t="s">
        <v>2001</v>
      </c>
      <c r="T3198" t="s">
        <v>1296</v>
      </c>
    </row>
    <row r="3199" spans="1:20">
      <c r="A3199" t="s">
        <v>110</v>
      </c>
      <c r="B3199" t="s">
        <v>1291</v>
      </c>
      <c r="C3199" t="s">
        <v>74</v>
      </c>
      <c r="D3199" s="39" t="s">
        <v>2922</v>
      </c>
      <c r="E3199" s="11">
        <f t="shared" si="209"/>
        <v>3</v>
      </c>
      <c r="F3199" s="4">
        <f t="shared" si="210"/>
        <v>1983</v>
      </c>
      <c r="G3199" t="s">
        <v>25</v>
      </c>
      <c r="H3199" s="4">
        <v>13.5</v>
      </c>
      <c r="I3199" s="4" t="s">
        <v>35</v>
      </c>
      <c r="J3199" s="4">
        <v>29.85</v>
      </c>
      <c r="K3199" s="4" t="s">
        <v>1495</v>
      </c>
      <c r="L3199" s="4">
        <v>0</v>
      </c>
      <c r="M3199" s="4" t="s">
        <v>2127</v>
      </c>
      <c r="T3199" t="s">
        <v>1296</v>
      </c>
    </row>
    <row r="3200" spans="1:20">
      <c r="A3200" t="s">
        <v>963</v>
      </c>
      <c r="B3200" t="s">
        <v>1291</v>
      </c>
      <c r="C3200" t="s">
        <v>20</v>
      </c>
      <c r="D3200" s="39" t="s">
        <v>2401</v>
      </c>
      <c r="E3200" s="11">
        <f t="shared" si="209"/>
        <v>3</v>
      </c>
      <c r="F3200" s="4">
        <f t="shared" si="210"/>
        <v>1992</v>
      </c>
      <c r="G3200" t="s">
        <v>21</v>
      </c>
      <c r="H3200" s="4">
        <v>15.5</v>
      </c>
      <c r="I3200" s="4" t="s">
        <v>35</v>
      </c>
      <c r="J3200" s="4">
        <v>28.89</v>
      </c>
      <c r="K3200" s="4" t="s">
        <v>3080</v>
      </c>
      <c r="L3200" s="4">
        <v>0</v>
      </c>
      <c r="M3200" s="4" t="s">
        <v>1528</v>
      </c>
      <c r="R3200" t="s">
        <v>1913</v>
      </c>
      <c r="T3200" t="s">
        <v>1296</v>
      </c>
    </row>
    <row r="3201" spans="1:20">
      <c r="A3201" t="s">
        <v>963</v>
      </c>
      <c r="B3201" t="s">
        <v>1291</v>
      </c>
      <c r="C3201" t="s">
        <v>74</v>
      </c>
      <c r="D3201" s="39" t="s">
        <v>1744</v>
      </c>
      <c r="E3201" s="11">
        <f t="shared" si="209"/>
        <v>3</v>
      </c>
      <c r="F3201" s="4">
        <f t="shared" si="210"/>
        <v>1998</v>
      </c>
      <c r="G3201" t="s">
        <v>21</v>
      </c>
      <c r="H3201" s="4">
        <v>21.5</v>
      </c>
      <c r="I3201" s="4" t="s">
        <v>35</v>
      </c>
      <c r="J3201" s="4">
        <v>30.7</v>
      </c>
      <c r="K3201" s="4" t="s">
        <v>642</v>
      </c>
      <c r="L3201" s="4">
        <v>0</v>
      </c>
      <c r="M3201" s="4" t="s">
        <v>2287</v>
      </c>
      <c r="T3201" t="s">
        <v>1296</v>
      </c>
    </row>
    <row r="3202" spans="1:20">
      <c r="A3202" t="s">
        <v>963</v>
      </c>
      <c r="B3202" t="s">
        <v>1291</v>
      </c>
      <c r="C3202" t="s">
        <v>74</v>
      </c>
      <c r="D3202" s="39" t="s">
        <v>4397</v>
      </c>
      <c r="E3202" s="11">
        <f t="shared" si="209"/>
        <v>6</v>
      </c>
      <c r="F3202" s="4">
        <f t="shared" si="210"/>
        <v>2001</v>
      </c>
      <c r="G3202" t="s">
        <v>21</v>
      </c>
      <c r="H3202" s="4">
        <v>25.8</v>
      </c>
      <c r="I3202" s="4" t="s">
        <v>35</v>
      </c>
      <c r="J3202" s="4">
        <v>29.5</v>
      </c>
      <c r="K3202" s="4" t="s">
        <v>193</v>
      </c>
      <c r="L3202" s="4">
        <v>0</v>
      </c>
      <c r="R3202" t="s">
        <v>4955</v>
      </c>
      <c r="T3202" t="s">
        <v>1296</v>
      </c>
    </row>
    <row r="3203" spans="1:20">
      <c r="A3203" t="s">
        <v>6219</v>
      </c>
      <c r="B3203" t="s">
        <v>1291</v>
      </c>
      <c r="C3203" t="s">
        <v>20</v>
      </c>
      <c r="D3203" s="39" t="s">
        <v>1620</v>
      </c>
      <c r="E3203" s="11">
        <f t="shared" si="209"/>
        <v>3</v>
      </c>
      <c r="F3203" s="4">
        <f t="shared" si="210"/>
        <v>1994</v>
      </c>
      <c r="G3203" t="s">
        <v>25</v>
      </c>
      <c r="H3203" s="4">
        <v>12.5</v>
      </c>
      <c r="I3203" s="4" t="s">
        <v>35</v>
      </c>
      <c r="J3203" s="4">
        <v>29.7</v>
      </c>
      <c r="K3203" s="4" t="s">
        <v>138</v>
      </c>
      <c r="L3203" s="4">
        <v>0</v>
      </c>
      <c r="M3203" s="4" t="s">
        <v>2833</v>
      </c>
      <c r="R3203" t="s">
        <v>1711</v>
      </c>
      <c r="T3203" t="s">
        <v>1296</v>
      </c>
    </row>
    <row r="3204" spans="1:20">
      <c r="A3204" t="s">
        <v>6219</v>
      </c>
      <c r="B3204" t="s">
        <v>1291</v>
      </c>
      <c r="C3204" t="s">
        <v>74</v>
      </c>
      <c r="D3204" s="39" t="s">
        <v>1647</v>
      </c>
      <c r="E3204" s="11">
        <f t="shared" si="209"/>
        <v>3</v>
      </c>
      <c r="F3204" s="4">
        <f t="shared" si="210"/>
        <v>2000</v>
      </c>
      <c r="G3204" t="s">
        <v>25</v>
      </c>
      <c r="H3204" s="4">
        <v>18.5</v>
      </c>
      <c r="I3204" s="4" t="s">
        <v>35</v>
      </c>
      <c r="J3204" s="4">
        <v>31</v>
      </c>
      <c r="K3204" s="4" t="s">
        <v>1393</v>
      </c>
      <c r="L3204" s="4">
        <v>0</v>
      </c>
      <c r="M3204" s="4" t="s">
        <v>2110</v>
      </c>
      <c r="R3204" t="s">
        <v>585</v>
      </c>
      <c r="T3204" t="s">
        <v>1296</v>
      </c>
    </row>
    <row r="3205" spans="1:20">
      <c r="A3205" t="s">
        <v>6220</v>
      </c>
      <c r="B3205" t="s">
        <v>1291</v>
      </c>
      <c r="C3205" t="s">
        <v>20</v>
      </c>
      <c r="D3205" s="39" t="s">
        <v>1435</v>
      </c>
      <c r="E3205" s="11">
        <f t="shared" si="209"/>
        <v>5</v>
      </c>
      <c r="F3205" s="4">
        <f t="shared" si="210"/>
        <v>2015</v>
      </c>
      <c r="G3205" t="s">
        <v>25</v>
      </c>
      <c r="J3205" s="4">
        <v>21.5</v>
      </c>
      <c r="K3205" s="4" t="s">
        <v>172</v>
      </c>
      <c r="L3205" s="4">
        <v>0</v>
      </c>
      <c r="M3205" s="4" t="s">
        <v>6221</v>
      </c>
      <c r="N3205" s="11" t="s">
        <v>6222</v>
      </c>
      <c r="R3205" t="s">
        <v>1486</v>
      </c>
      <c r="T3205" t="s">
        <v>1296</v>
      </c>
    </row>
    <row r="3206" spans="1:20">
      <c r="A3206" t="s">
        <v>6220</v>
      </c>
      <c r="B3206" t="s">
        <v>1291</v>
      </c>
      <c r="C3206" t="s">
        <v>74</v>
      </c>
      <c r="D3206" s="39" t="s">
        <v>1590</v>
      </c>
      <c r="E3206" s="11">
        <f t="shared" si="209"/>
        <v>5</v>
      </c>
      <c r="F3206" s="4">
        <f t="shared" si="210"/>
        <v>2016</v>
      </c>
      <c r="G3206" t="s">
        <v>25</v>
      </c>
      <c r="J3206" s="4">
        <v>23.3</v>
      </c>
      <c r="K3206" s="4" t="s">
        <v>461</v>
      </c>
      <c r="L3206" s="4">
        <v>0</v>
      </c>
      <c r="M3206" s="4" t="s">
        <v>1463</v>
      </c>
      <c r="N3206" s="11" t="s">
        <v>6222</v>
      </c>
      <c r="Q3206">
        <v>34</v>
      </c>
      <c r="R3206" t="s">
        <v>6223</v>
      </c>
      <c r="T3206" t="s">
        <v>1296</v>
      </c>
    </row>
    <row r="3207" spans="1:20">
      <c r="A3207" t="s">
        <v>6220</v>
      </c>
      <c r="B3207" t="s">
        <v>1291</v>
      </c>
      <c r="C3207" t="s">
        <v>74</v>
      </c>
      <c r="D3207" s="39" t="s">
        <v>1408</v>
      </c>
      <c r="E3207" s="11">
        <f t="shared" si="209"/>
        <v>9</v>
      </c>
      <c r="F3207" s="4">
        <f t="shared" si="210"/>
        <v>2016</v>
      </c>
      <c r="G3207" t="s">
        <v>25</v>
      </c>
      <c r="J3207" s="4">
        <v>23.8</v>
      </c>
      <c r="K3207" s="4" t="s">
        <v>591</v>
      </c>
      <c r="L3207" s="4">
        <v>0</v>
      </c>
      <c r="M3207" s="4" t="s">
        <v>1350</v>
      </c>
      <c r="N3207" s="11" t="s">
        <v>6222</v>
      </c>
      <c r="Q3207" t="s">
        <v>6224</v>
      </c>
      <c r="R3207" t="s">
        <v>6225</v>
      </c>
      <c r="T3207" t="s">
        <v>1296</v>
      </c>
    </row>
    <row r="3208" spans="1:20">
      <c r="A3208" t="s">
        <v>6220</v>
      </c>
      <c r="B3208" t="s">
        <v>1291</v>
      </c>
      <c r="C3208" t="s">
        <v>74</v>
      </c>
      <c r="D3208" s="39" t="s">
        <v>1455</v>
      </c>
      <c r="E3208" s="11">
        <f t="shared" si="209"/>
        <v>5</v>
      </c>
      <c r="F3208" s="4">
        <f t="shared" si="210"/>
        <v>2017</v>
      </c>
      <c r="G3208" t="s">
        <v>25</v>
      </c>
      <c r="J3208" s="4">
        <v>25.5</v>
      </c>
      <c r="K3208" s="4" t="s">
        <v>127</v>
      </c>
      <c r="L3208" s="4">
        <v>0</v>
      </c>
      <c r="M3208" s="4" t="s">
        <v>1776</v>
      </c>
      <c r="N3208" s="11" t="s">
        <v>6222</v>
      </c>
      <c r="R3208" t="s">
        <v>1953</v>
      </c>
      <c r="T3208" t="s">
        <v>1296</v>
      </c>
    </row>
    <row r="3209" spans="1:20">
      <c r="A3209" t="s">
        <v>6226</v>
      </c>
      <c r="B3209" t="s">
        <v>1291</v>
      </c>
      <c r="C3209" t="s">
        <v>20</v>
      </c>
      <c r="D3209" s="39" t="s">
        <v>1349</v>
      </c>
      <c r="E3209" s="11">
        <f t="shared" si="209"/>
        <v>5</v>
      </c>
      <c r="F3209" s="4">
        <f t="shared" si="210"/>
        <v>2016</v>
      </c>
      <c r="G3209" t="s">
        <v>21</v>
      </c>
      <c r="I3209" s="4" t="str">
        <f t="shared" ref="I3209:I3239" si="212">IF(ISBLANK(H3209), "", "k")</f>
        <v/>
      </c>
      <c r="J3209" s="4">
        <v>23.9</v>
      </c>
      <c r="K3209" s="4" t="s">
        <v>508</v>
      </c>
      <c r="L3209" s="4">
        <v>0</v>
      </c>
      <c r="M3209" s="4" t="s">
        <v>5228</v>
      </c>
      <c r="N3209" s="11" t="s">
        <v>6227</v>
      </c>
      <c r="R3209" t="s">
        <v>6228</v>
      </c>
      <c r="T3209" t="s">
        <v>1296</v>
      </c>
    </row>
    <row r="3210" spans="1:20">
      <c r="A3210" t="s">
        <v>6226</v>
      </c>
      <c r="B3210" t="s">
        <v>1291</v>
      </c>
      <c r="C3210" t="s">
        <v>74</v>
      </c>
      <c r="D3210" s="39" t="s">
        <v>1491</v>
      </c>
      <c r="E3210" s="11">
        <f t="shared" si="209"/>
        <v>4</v>
      </c>
      <c r="F3210" s="4">
        <f t="shared" si="210"/>
        <v>2024</v>
      </c>
      <c r="G3210" t="s">
        <v>21</v>
      </c>
      <c r="I3210" s="4" t="str">
        <f t="shared" si="212"/>
        <v/>
      </c>
      <c r="J3210" s="4">
        <v>27.8</v>
      </c>
      <c r="K3210" s="4" t="s">
        <v>312</v>
      </c>
      <c r="L3210" s="4">
        <v>0</v>
      </c>
      <c r="M3210" s="4" t="s">
        <v>2670</v>
      </c>
      <c r="N3210" s="11" t="s">
        <v>6227</v>
      </c>
      <c r="R3210" t="s">
        <v>6229</v>
      </c>
    </row>
    <row r="3211" spans="1:20">
      <c r="A3211" t="s">
        <v>6226</v>
      </c>
      <c r="B3211" s="4" t="s">
        <v>1291</v>
      </c>
      <c r="C3211" s="4" t="s">
        <v>74</v>
      </c>
      <c r="D3211" s="39" t="s">
        <v>1470</v>
      </c>
      <c r="E3211" s="11">
        <f t="shared" si="209"/>
        <v>4</v>
      </c>
      <c r="F3211" s="4">
        <f t="shared" si="210"/>
        <v>2026</v>
      </c>
      <c r="G3211" s="4" t="s">
        <v>21</v>
      </c>
      <c r="I3211" s="4" t="str">
        <f t="shared" si="212"/>
        <v/>
      </c>
      <c r="J3211" s="4">
        <v>29.5</v>
      </c>
      <c r="K3211" s="4">
        <v>36</v>
      </c>
      <c r="L3211" s="4">
        <v>0</v>
      </c>
      <c r="M3211" s="4">
        <v>895</v>
      </c>
      <c r="N3211" s="11" t="s">
        <v>6227</v>
      </c>
      <c r="R3211" s="4" t="s">
        <v>1471</v>
      </c>
    </row>
    <row r="3212" spans="1:20">
      <c r="A3212" t="s">
        <v>6230</v>
      </c>
      <c r="B3212" t="s">
        <v>1291</v>
      </c>
      <c r="C3212" t="s">
        <v>20</v>
      </c>
      <c r="D3212" s="39" t="s">
        <v>1320</v>
      </c>
      <c r="E3212" s="11">
        <f t="shared" si="209"/>
        <v>3</v>
      </c>
      <c r="F3212" s="4">
        <f t="shared" si="210"/>
        <v>1996</v>
      </c>
      <c r="G3212" t="s">
        <v>103</v>
      </c>
      <c r="H3212" s="4" t="s">
        <v>87</v>
      </c>
      <c r="I3212" s="4" t="str">
        <f t="shared" si="212"/>
        <v>k</v>
      </c>
      <c r="J3212" s="4">
        <v>20.100000000000001</v>
      </c>
      <c r="K3212" s="4" t="s">
        <v>758</v>
      </c>
      <c r="L3212" s="4">
        <v>0</v>
      </c>
      <c r="M3212" s="4" t="s">
        <v>5455</v>
      </c>
      <c r="R3212" t="s">
        <v>2175</v>
      </c>
      <c r="T3212" t="s">
        <v>1296</v>
      </c>
    </row>
    <row r="3213" spans="1:20">
      <c r="A3213" t="s">
        <v>6231</v>
      </c>
      <c r="B3213" t="s">
        <v>1291</v>
      </c>
      <c r="C3213" t="s">
        <v>20</v>
      </c>
      <c r="D3213" s="39" t="s">
        <v>1378</v>
      </c>
      <c r="E3213" s="11">
        <f t="shared" si="209"/>
        <v>5</v>
      </c>
      <c r="F3213" s="4">
        <f t="shared" si="210"/>
        <v>2002</v>
      </c>
      <c r="G3213" t="s">
        <v>103</v>
      </c>
      <c r="H3213" s="4" t="s">
        <v>1536</v>
      </c>
      <c r="I3213" s="4" t="str">
        <f t="shared" si="212"/>
        <v>k</v>
      </c>
      <c r="J3213" s="4">
        <v>10</v>
      </c>
      <c r="K3213" s="4" t="s">
        <v>2410</v>
      </c>
      <c r="L3213" s="4">
        <v>0</v>
      </c>
      <c r="M3213" s="4" t="s">
        <v>49</v>
      </c>
      <c r="R3213" t="s">
        <v>6232</v>
      </c>
      <c r="T3213" t="s">
        <v>1296</v>
      </c>
    </row>
    <row r="3214" spans="1:20">
      <c r="A3214" t="s">
        <v>113</v>
      </c>
      <c r="B3214" t="s">
        <v>1291</v>
      </c>
      <c r="C3214" t="s">
        <v>20</v>
      </c>
      <c r="D3214" s="39" t="s">
        <v>2401</v>
      </c>
      <c r="E3214" s="11">
        <f t="shared" si="209"/>
        <v>3</v>
      </c>
      <c r="F3214" s="4">
        <f t="shared" si="210"/>
        <v>1992</v>
      </c>
      <c r="G3214" t="s">
        <v>25</v>
      </c>
      <c r="H3214" s="4" t="s">
        <v>149</v>
      </c>
      <c r="I3214" s="4" t="str">
        <f t="shared" si="212"/>
        <v>k</v>
      </c>
      <c r="J3214" s="4">
        <v>18.100000000000001</v>
      </c>
      <c r="K3214" s="4" t="s">
        <v>6233</v>
      </c>
      <c r="L3214" s="4">
        <v>0</v>
      </c>
      <c r="M3214" s="4" t="s">
        <v>5646</v>
      </c>
      <c r="N3214" s="11" t="s">
        <v>6234</v>
      </c>
      <c r="R3214" t="s">
        <v>607</v>
      </c>
      <c r="T3214" t="s">
        <v>1296</v>
      </c>
    </row>
    <row r="3215" spans="1:20">
      <c r="A3215" t="s">
        <v>113</v>
      </c>
      <c r="B3215" t="s">
        <v>1291</v>
      </c>
      <c r="C3215" t="s">
        <v>74</v>
      </c>
      <c r="D3215" s="39" t="s">
        <v>1620</v>
      </c>
      <c r="E3215" s="11">
        <f t="shared" si="209"/>
        <v>3</v>
      </c>
      <c r="F3215" s="4">
        <f t="shared" si="210"/>
        <v>1994</v>
      </c>
      <c r="G3215" t="s">
        <v>25</v>
      </c>
      <c r="H3215" s="4" t="s">
        <v>1610</v>
      </c>
      <c r="I3215" s="4" t="str">
        <f t="shared" si="212"/>
        <v>k</v>
      </c>
      <c r="J3215" s="4">
        <v>21.4</v>
      </c>
      <c r="K3215" s="4" t="s">
        <v>929</v>
      </c>
      <c r="L3215" s="4">
        <v>0</v>
      </c>
      <c r="M3215" s="4" t="s">
        <v>6109</v>
      </c>
      <c r="N3215" s="11" t="s">
        <v>6234</v>
      </c>
      <c r="T3215" t="s">
        <v>1296</v>
      </c>
    </row>
    <row r="3216" spans="1:20">
      <c r="A3216" t="s">
        <v>113</v>
      </c>
      <c r="B3216" t="s">
        <v>1291</v>
      </c>
      <c r="C3216" t="s">
        <v>74</v>
      </c>
      <c r="D3216" s="39" t="s">
        <v>1316</v>
      </c>
      <c r="E3216" s="11">
        <f t="shared" si="209"/>
        <v>3</v>
      </c>
      <c r="F3216" s="4">
        <f t="shared" si="210"/>
        <v>1995</v>
      </c>
      <c r="G3216" t="s">
        <v>25</v>
      </c>
      <c r="H3216" s="4" t="s">
        <v>1635</v>
      </c>
      <c r="I3216" s="4" t="str">
        <f t="shared" si="212"/>
        <v>k</v>
      </c>
      <c r="J3216" s="4">
        <v>22.5</v>
      </c>
      <c r="K3216" s="4" t="s">
        <v>1215</v>
      </c>
      <c r="L3216" s="4">
        <v>0</v>
      </c>
      <c r="M3216" s="4" t="s">
        <v>1476</v>
      </c>
      <c r="N3216" s="11" t="s">
        <v>6234</v>
      </c>
      <c r="T3216" t="s">
        <v>1296</v>
      </c>
    </row>
    <row r="3217" spans="1:20">
      <c r="A3217" t="s">
        <v>113</v>
      </c>
      <c r="B3217" t="s">
        <v>1291</v>
      </c>
      <c r="C3217" t="s">
        <v>74</v>
      </c>
      <c r="D3217" s="39" t="s">
        <v>1527</v>
      </c>
      <c r="E3217" s="11">
        <f t="shared" si="209"/>
        <v>3</v>
      </c>
      <c r="F3217" s="4">
        <f t="shared" si="210"/>
        <v>1998</v>
      </c>
      <c r="G3217" t="s">
        <v>25</v>
      </c>
      <c r="H3217" s="4" t="s">
        <v>1376</v>
      </c>
      <c r="I3217" s="4" t="str">
        <f t="shared" si="212"/>
        <v>k</v>
      </c>
      <c r="J3217" s="4">
        <v>31.5</v>
      </c>
      <c r="K3217" s="4" t="s">
        <v>1158</v>
      </c>
      <c r="L3217" s="4">
        <v>0</v>
      </c>
      <c r="M3217" s="4" t="s">
        <v>3657</v>
      </c>
      <c r="N3217" s="11" t="s">
        <v>6234</v>
      </c>
      <c r="R3217" t="s">
        <v>6235</v>
      </c>
      <c r="T3217" t="s">
        <v>1296</v>
      </c>
    </row>
    <row r="3218" spans="1:20">
      <c r="A3218" t="s">
        <v>6236</v>
      </c>
      <c r="B3218" t="s">
        <v>1291</v>
      </c>
      <c r="C3218" t="s">
        <v>20</v>
      </c>
      <c r="D3218" s="39" t="s">
        <v>1606</v>
      </c>
      <c r="E3218" s="11">
        <f t="shared" si="209"/>
        <v>3</v>
      </c>
      <c r="F3218" s="4">
        <f t="shared" si="210"/>
        <v>1982</v>
      </c>
      <c r="G3218" t="s">
        <v>103</v>
      </c>
      <c r="H3218" s="4" t="s">
        <v>1368</v>
      </c>
      <c r="I3218" s="4" t="str">
        <f t="shared" si="212"/>
        <v>k</v>
      </c>
      <c r="J3218" s="4">
        <v>16.510000000000002</v>
      </c>
      <c r="K3218" s="4" t="s">
        <v>6237</v>
      </c>
      <c r="L3218" s="4">
        <v>0</v>
      </c>
      <c r="M3218" s="4" t="s">
        <v>2967</v>
      </c>
      <c r="R3218" t="s">
        <v>422</v>
      </c>
      <c r="T3218" t="s">
        <v>1296</v>
      </c>
    </row>
    <row r="3219" spans="1:20">
      <c r="A3219" t="s">
        <v>6238</v>
      </c>
      <c r="B3219" t="s">
        <v>1291</v>
      </c>
      <c r="C3219" t="s">
        <v>20</v>
      </c>
      <c r="D3219" s="39" t="s">
        <v>2313</v>
      </c>
      <c r="E3219" s="11">
        <f t="shared" ref="E3219:E3282" si="213">MONTH(D3219)</f>
        <v>3</v>
      </c>
      <c r="F3219" s="4">
        <f t="shared" ref="F3219:F3282" si="214">YEAR(D3219)</f>
        <v>1993</v>
      </c>
      <c r="G3219" t="s">
        <v>21</v>
      </c>
      <c r="H3219" s="4" t="s">
        <v>87</v>
      </c>
      <c r="I3219" s="4" t="str">
        <f t="shared" si="212"/>
        <v>k</v>
      </c>
      <c r="J3219" s="4">
        <v>19.8</v>
      </c>
      <c r="K3219" s="4" t="s">
        <v>511</v>
      </c>
      <c r="L3219" s="4">
        <v>0</v>
      </c>
      <c r="M3219" s="4" t="s">
        <v>1357</v>
      </c>
      <c r="N3219" s="11" t="s">
        <v>6239</v>
      </c>
      <c r="R3219" t="s">
        <v>2175</v>
      </c>
      <c r="T3219" t="s">
        <v>1296</v>
      </c>
    </row>
    <row r="3220" spans="1:20">
      <c r="A3220" t="s">
        <v>6238</v>
      </c>
      <c r="B3220" t="s">
        <v>1291</v>
      </c>
      <c r="C3220" t="s">
        <v>74</v>
      </c>
      <c r="D3220" s="39" t="s">
        <v>1620</v>
      </c>
      <c r="E3220" s="11">
        <f t="shared" si="213"/>
        <v>3</v>
      </c>
      <c r="F3220" s="4">
        <f t="shared" si="214"/>
        <v>1994</v>
      </c>
      <c r="G3220" t="s">
        <v>21</v>
      </c>
      <c r="H3220" s="4" t="s">
        <v>1610</v>
      </c>
      <c r="I3220" s="4" t="str">
        <f t="shared" si="212"/>
        <v>k</v>
      </c>
      <c r="J3220" s="4">
        <v>22.2</v>
      </c>
      <c r="K3220" s="4" t="s">
        <v>806</v>
      </c>
      <c r="L3220" s="4">
        <v>0</v>
      </c>
      <c r="M3220" s="4" t="s">
        <v>6240</v>
      </c>
      <c r="N3220" s="11" t="s">
        <v>6239</v>
      </c>
      <c r="T3220" t="s">
        <v>1296</v>
      </c>
    </row>
    <row r="3221" spans="1:20">
      <c r="A3221" t="s">
        <v>6238</v>
      </c>
      <c r="B3221" t="s">
        <v>1291</v>
      </c>
      <c r="C3221" t="s">
        <v>74</v>
      </c>
      <c r="D3221" s="39" t="s">
        <v>1316</v>
      </c>
      <c r="E3221" s="11">
        <f t="shared" si="213"/>
        <v>3</v>
      </c>
      <c r="F3221" s="4">
        <f t="shared" si="214"/>
        <v>1995</v>
      </c>
      <c r="G3221" t="s">
        <v>21</v>
      </c>
      <c r="H3221" s="4" t="s">
        <v>1635</v>
      </c>
      <c r="I3221" s="4" t="str">
        <f t="shared" si="212"/>
        <v>k</v>
      </c>
      <c r="J3221" s="4">
        <v>24</v>
      </c>
      <c r="K3221" s="4" t="s">
        <v>2619</v>
      </c>
      <c r="L3221" s="4">
        <v>0</v>
      </c>
      <c r="M3221" s="4" t="s">
        <v>1438</v>
      </c>
      <c r="N3221" s="11" t="s">
        <v>6239</v>
      </c>
      <c r="R3221" t="s">
        <v>6241</v>
      </c>
      <c r="T3221" t="s">
        <v>1296</v>
      </c>
    </row>
    <row r="3222" spans="1:20">
      <c r="A3222" t="s">
        <v>6238</v>
      </c>
      <c r="B3222" t="s">
        <v>1291</v>
      </c>
      <c r="C3222" t="s">
        <v>74</v>
      </c>
      <c r="D3222" s="39" t="s">
        <v>1320</v>
      </c>
      <c r="E3222" s="11">
        <f t="shared" si="213"/>
        <v>3</v>
      </c>
      <c r="F3222" s="4">
        <f t="shared" si="214"/>
        <v>1996</v>
      </c>
      <c r="G3222" t="s">
        <v>21</v>
      </c>
      <c r="H3222" s="4" t="s">
        <v>126</v>
      </c>
      <c r="I3222" s="4" t="str">
        <f t="shared" si="212"/>
        <v>k</v>
      </c>
      <c r="J3222" s="4">
        <v>25.3</v>
      </c>
      <c r="K3222" s="4" t="s">
        <v>444</v>
      </c>
      <c r="L3222" s="4">
        <v>0</v>
      </c>
      <c r="M3222" s="4" t="s">
        <v>1907</v>
      </c>
      <c r="N3222" s="11" t="s">
        <v>6239</v>
      </c>
      <c r="R3222" t="s">
        <v>439</v>
      </c>
      <c r="T3222" t="s">
        <v>1296</v>
      </c>
    </row>
    <row r="3223" spans="1:20">
      <c r="A3223" t="s">
        <v>6238</v>
      </c>
      <c r="B3223" t="s">
        <v>1291</v>
      </c>
      <c r="C3223" t="s">
        <v>74</v>
      </c>
      <c r="D3223" s="39" t="s">
        <v>1322</v>
      </c>
      <c r="E3223" s="11">
        <f t="shared" si="213"/>
        <v>3</v>
      </c>
      <c r="F3223" s="4">
        <f t="shared" si="214"/>
        <v>1998</v>
      </c>
      <c r="G3223" t="s">
        <v>21</v>
      </c>
      <c r="H3223" s="4" t="s">
        <v>1376</v>
      </c>
      <c r="I3223" s="4" t="str">
        <f t="shared" si="212"/>
        <v>k</v>
      </c>
      <c r="J3223" s="4">
        <v>27.5</v>
      </c>
      <c r="K3223" s="4" t="s">
        <v>49</v>
      </c>
      <c r="L3223" s="4">
        <v>0</v>
      </c>
      <c r="M3223" s="4" t="s">
        <v>1386</v>
      </c>
      <c r="N3223" s="11" t="s">
        <v>6239</v>
      </c>
      <c r="R3223" t="s">
        <v>439</v>
      </c>
      <c r="T3223" t="s">
        <v>1296</v>
      </c>
    </row>
    <row r="3224" spans="1:20">
      <c r="A3224" t="s">
        <v>6238</v>
      </c>
      <c r="B3224" t="s">
        <v>1291</v>
      </c>
      <c r="C3224" t="s">
        <v>74</v>
      </c>
      <c r="D3224" s="39" t="s">
        <v>1647</v>
      </c>
      <c r="E3224" s="11">
        <f t="shared" si="213"/>
        <v>3</v>
      </c>
      <c r="F3224" s="4">
        <f t="shared" si="214"/>
        <v>2000</v>
      </c>
      <c r="G3224" t="s">
        <v>21</v>
      </c>
      <c r="H3224" s="4" t="s">
        <v>137</v>
      </c>
      <c r="I3224" s="4" t="str">
        <f t="shared" si="212"/>
        <v>k</v>
      </c>
      <c r="J3224" s="4">
        <v>28.5</v>
      </c>
      <c r="K3224" s="4" t="s">
        <v>960</v>
      </c>
      <c r="L3224" s="4">
        <v>0</v>
      </c>
      <c r="M3224" s="4" t="s">
        <v>1645</v>
      </c>
      <c r="N3224" s="11" t="s">
        <v>6239</v>
      </c>
      <c r="R3224" t="s">
        <v>585</v>
      </c>
      <c r="T3224" t="s">
        <v>1296</v>
      </c>
    </row>
    <row r="3225" spans="1:20">
      <c r="A3225" t="s">
        <v>6238</v>
      </c>
      <c r="B3225" t="s">
        <v>1291</v>
      </c>
      <c r="C3225" t="s">
        <v>74</v>
      </c>
      <c r="D3225" s="39" t="s">
        <v>24</v>
      </c>
      <c r="E3225" s="11">
        <f t="shared" si="213"/>
        <v>5</v>
      </c>
      <c r="F3225" s="4">
        <f t="shared" si="214"/>
        <v>2001</v>
      </c>
      <c r="G3225" t="s">
        <v>21</v>
      </c>
      <c r="H3225" s="4" t="s">
        <v>609</v>
      </c>
      <c r="I3225" s="4" t="str">
        <f t="shared" si="212"/>
        <v>k</v>
      </c>
      <c r="J3225" s="4">
        <v>30</v>
      </c>
      <c r="K3225" s="4" t="s">
        <v>704</v>
      </c>
      <c r="L3225" s="4">
        <v>0</v>
      </c>
      <c r="M3225" s="4" t="s">
        <v>2287</v>
      </c>
      <c r="N3225" s="11" t="s">
        <v>6239</v>
      </c>
      <c r="R3225" t="s">
        <v>4134</v>
      </c>
      <c r="T3225" t="s">
        <v>1296</v>
      </c>
    </row>
    <row r="3226" spans="1:20">
      <c r="A3226" t="s">
        <v>6238</v>
      </c>
      <c r="B3226" t="s">
        <v>1291</v>
      </c>
      <c r="C3226" t="s">
        <v>74</v>
      </c>
      <c r="D3226" s="39" t="s">
        <v>2204</v>
      </c>
      <c r="E3226" s="11">
        <f t="shared" si="213"/>
        <v>7</v>
      </c>
      <c r="F3226" s="4">
        <f t="shared" si="214"/>
        <v>2001</v>
      </c>
      <c r="G3226" t="s">
        <v>21</v>
      </c>
      <c r="H3226" s="4">
        <v>14.8</v>
      </c>
      <c r="I3226" s="4" t="str">
        <f t="shared" si="212"/>
        <v>k</v>
      </c>
      <c r="J3226" s="4">
        <v>30</v>
      </c>
      <c r="L3226" s="4">
        <v>0</v>
      </c>
      <c r="N3226" s="11" t="s">
        <v>6239</v>
      </c>
      <c r="R3226" t="s">
        <v>6242</v>
      </c>
      <c r="T3226" t="s">
        <v>1296</v>
      </c>
    </row>
    <row r="3227" spans="1:20">
      <c r="A3227" t="s">
        <v>6238</v>
      </c>
      <c r="B3227" t="s">
        <v>1291</v>
      </c>
      <c r="C3227" t="s">
        <v>74</v>
      </c>
      <c r="D3227" s="39" t="s">
        <v>1302</v>
      </c>
      <c r="E3227" s="11">
        <f t="shared" si="213"/>
        <v>5</v>
      </c>
      <c r="F3227" s="4">
        <f t="shared" si="214"/>
        <v>2002</v>
      </c>
      <c r="G3227" t="s">
        <v>21</v>
      </c>
      <c r="H3227" s="4" t="s">
        <v>977</v>
      </c>
      <c r="I3227" s="4" t="str">
        <f t="shared" si="212"/>
        <v>k</v>
      </c>
      <c r="J3227" s="4">
        <v>30.3</v>
      </c>
      <c r="K3227" s="4" t="s">
        <v>1121</v>
      </c>
      <c r="L3227" s="4">
        <v>0</v>
      </c>
      <c r="M3227" s="4" t="s">
        <v>1853</v>
      </c>
      <c r="N3227" s="11" t="s">
        <v>6239</v>
      </c>
      <c r="R3227" t="s">
        <v>6243</v>
      </c>
      <c r="T3227" t="s">
        <v>1296</v>
      </c>
    </row>
    <row r="3228" spans="1:20">
      <c r="A3228" t="s">
        <v>6238</v>
      </c>
      <c r="B3228" t="s">
        <v>1291</v>
      </c>
      <c r="C3228" t="s">
        <v>74</v>
      </c>
      <c r="D3228" s="39" t="s">
        <v>2119</v>
      </c>
      <c r="E3228" s="11">
        <f t="shared" si="213"/>
        <v>7</v>
      </c>
      <c r="F3228" s="4">
        <f t="shared" si="214"/>
        <v>2002</v>
      </c>
      <c r="G3228" t="s">
        <v>21</v>
      </c>
      <c r="H3228" s="4">
        <v>15.8</v>
      </c>
      <c r="I3228" s="4" t="str">
        <f t="shared" si="212"/>
        <v>k</v>
      </c>
      <c r="J3228" s="4">
        <v>30.3</v>
      </c>
      <c r="L3228" s="4">
        <v>0</v>
      </c>
      <c r="N3228" s="11" t="s">
        <v>6239</v>
      </c>
      <c r="R3228" t="s">
        <v>6244</v>
      </c>
      <c r="T3228" t="s">
        <v>1296</v>
      </c>
    </row>
    <row r="3229" spans="1:20">
      <c r="A3229" t="s">
        <v>6238</v>
      </c>
      <c r="B3229" t="s">
        <v>1291</v>
      </c>
      <c r="C3229" t="s">
        <v>74</v>
      </c>
      <c r="D3229" s="39" t="s">
        <v>1331</v>
      </c>
      <c r="E3229" s="11">
        <f t="shared" si="213"/>
        <v>5</v>
      </c>
      <c r="F3229" s="4">
        <f t="shared" si="214"/>
        <v>2003</v>
      </c>
      <c r="G3229" t="s">
        <v>21</v>
      </c>
      <c r="H3229" s="4" t="s">
        <v>893</v>
      </c>
      <c r="I3229" s="4" t="str">
        <f t="shared" si="212"/>
        <v>k</v>
      </c>
      <c r="J3229" s="4">
        <v>31</v>
      </c>
      <c r="K3229" s="4" t="s">
        <v>3315</v>
      </c>
      <c r="L3229" s="4">
        <v>0</v>
      </c>
      <c r="M3229" s="4" t="s">
        <v>4311</v>
      </c>
      <c r="N3229" s="11" t="s">
        <v>6239</v>
      </c>
      <c r="R3229" t="s">
        <v>4771</v>
      </c>
      <c r="T3229" t="s">
        <v>1296</v>
      </c>
    </row>
    <row r="3230" spans="1:20">
      <c r="A3230" t="s">
        <v>6238</v>
      </c>
      <c r="B3230" t="s">
        <v>1291</v>
      </c>
      <c r="C3230" t="s">
        <v>74</v>
      </c>
      <c r="D3230" s="39" t="s">
        <v>1335</v>
      </c>
      <c r="E3230" s="11">
        <f t="shared" si="213"/>
        <v>5</v>
      </c>
      <c r="F3230" s="4">
        <f t="shared" si="214"/>
        <v>2004</v>
      </c>
      <c r="G3230" t="s">
        <v>21</v>
      </c>
      <c r="H3230" s="4" t="s">
        <v>1038</v>
      </c>
      <c r="I3230" s="4" t="str">
        <f t="shared" si="212"/>
        <v>k</v>
      </c>
      <c r="J3230" s="4">
        <v>31</v>
      </c>
      <c r="K3230" s="4" t="s">
        <v>193</v>
      </c>
      <c r="L3230" s="4">
        <v>0</v>
      </c>
      <c r="M3230" s="4" t="s">
        <v>1659</v>
      </c>
      <c r="N3230" s="11" t="s">
        <v>6239</v>
      </c>
      <c r="R3230" t="s">
        <v>1722</v>
      </c>
      <c r="T3230" t="s">
        <v>1296</v>
      </c>
    </row>
    <row r="3231" spans="1:20">
      <c r="A3231" t="s">
        <v>6245</v>
      </c>
      <c r="B3231" t="s">
        <v>1291</v>
      </c>
      <c r="C3231" t="s">
        <v>20</v>
      </c>
      <c r="D3231" s="39" t="s">
        <v>1299</v>
      </c>
      <c r="E3231" s="11">
        <f t="shared" si="213"/>
        <v>5</v>
      </c>
      <c r="F3231" s="4">
        <f t="shared" si="214"/>
        <v>2001</v>
      </c>
      <c r="G3231" t="s">
        <v>25</v>
      </c>
      <c r="H3231" s="4" t="s">
        <v>654</v>
      </c>
      <c r="I3231" s="4" t="str">
        <f t="shared" si="212"/>
        <v>k</v>
      </c>
      <c r="J3231" s="4">
        <v>19.2</v>
      </c>
      <c r="K3231" s="4" t="s">
        <v>661</v>
      </c>
      <c r="L3231" s="4">
        <v>0</v>
      </c>
      <c r="M3231" s="4" t="s">
        <v>2276</v>
      </c>
      <c r="N3231" s="11" t="s">
        <v>6246</v>
      </c>
      <c r="R3231" t="s">
        <v>607</v>
      </c>
      <c r="T3231" t="s">
        <v>1296</v>
      </c>
    </row>
    <row r="3232" spans="1:20">
      <c r="A3232" t="s">
        <v>6245</v>
      </c>
      <c r="B3232" t="s">
        <v>1291</v>
      </c>
      <c r="C3232" t="s">
        <v>74</v>
      </c>
      <c r="D3232" s="39" t="s">
        <v>1302</v>
      </c>
      <c r="E3232" s="11">
        <f t="shared" si="213"/>
        <v>5</v>
      </c>
      <c r="F3232" s="4">
        <f t="shared" si="214"/>
        <v>2002</v>
      </c>
      <c r="G3232" t="s">
        <v>25</v>
      </c>
      <c r="H3232" s="4" t="s">
        <v>482</v>
      </c>
      <c r="I3232" s="4" t="str">
        <f t="shared" si="212"/>
        <v>k</v>
      </c>
      <c r="J3232" s="4">
        <v>21.1</v>
      </c>
      <c r="K3232" s="4" t="s">
        <v>542</v>
      </c>
      <c r="L3232" s="4">
        <v>0</v>
      </c>
      <c r="M3232" s="4" t="s">
        <v>3359</v>
      </c>
      <c r="N3232" s="11" t="s">
        <v>6246</v>
      </c>
      <c r="R3232" t="s">
        <v>2031</v>
      </c>
      <c r="T3232" t="s">
        <v>1296</v>
      </c>
    </row>
    <row r="3233" spans="1:20">
      <c r="A3233" t="s">
        <v>6245</v>
      </c>
      <c r="B3233" t="s">
        <v>1291</v>
      </c>
      <c r="C3233" t="s">
        <v>74</v>
      </c>
      <c r="D3233" s="39" t="s">
        <v>2040</v>
      </c>
      <c r="E3233" s="11">
        <f t="shared" si="213"/>
        <v>5</v>
      </c>
      <c r="F3233" s="4">
        <f t="shared" si="214"/>
        <v>2003</v>
      </c>
      <c r="G3233" t="s">
        <v>25</v>
      </c>
      <c r="H3233" s="4" t="s">
        <v>682</v>
      </c>
      <c r="I3233" s="4" t="str">
        <f t="shared" si="212"/>
        <v>k</v>
      </c>
      <c r="J3233" s="4">
        <v>23.5</v>
      </c>
      <c r="K3233" s="4" t="s">
        <v>885</v>
      </c>
      <c r="L3233" s="4">
        <v>0</v>
      </c>
      <c r="M3233" s="4" t="s">
        <v>2602</v>
      </c>
      <c r="N3233" s="11" t="s">
        <v>6246</v>
      </c>
      <c r="R3233" t="s">
        <v>2191</v>
      </c>
      <c r="T3233" t="s">
        <v>1296</v>
      </c>
    </row>
    <row r="3234" spans="1:20">
      <c r="A3234" t="s">
        <v>6245</v>
      </c>
      <c r="B3234" t="s">
        <v>1291</v>
      </c>
      <c r="C3234" t="s">
        <v>74</v>
      </c>
      <c r="D3234" s="39" t="s">
        <v>1335</v>
      </c>
      <c r="E3234" s="11">
        <f t="shared" si="213"/>
        <v>5</v>
      </c>
      <c r="F3234" s="4">
        <f t="shared" si="214"/>
        <v>2004</v>
      </c>
      <c r="G3234" t="s">
        <v>25</v>
      </c>
      <c r="H3234" s="4" t="s">
        <v>57</v>
      </c>
      <c r="I3234" s="4" t="str">
        <f t="shared" si="212"/>
        <v>k</v>
      </c>
      <c r="J3234" s="4">
        <v>25.5</v>
      </c>
      <c r="K3234" s="4" t="s">
        <v>919</v>
      </c>
      <c r="L3234" s="4">
        <v>0</v>
      </c>
      <c r="M3234" s="4" t="s">
        <v>3824</v>
      </c>
      <c r="N3234" s="11" t="s">
        <v>6246</v>
      </c>
      <c r="R3234" t="s">
        <v>2715</v>
      </c>
      <c r="T3234" t="s">
        <v>1296</v>
      </c>
    </row>
    <row r="3235" spans="1:20">
      <c r="A3235" t="s">
        <v>6245</v>
      </c>
      <c r="B3235" t="s">
        <v>1291</v>
      </c>
      <c r="C3235" t="s">
        <v>74</v>
      </c>
      <c r="D3235" s="39" t="s">
        <v>1310</v>
      </c>
      <c r="E3235" s="11">
        <f t="shared" si="213"/>
        <v>5</v>
      </c>
      <c r="F3235" s="4">
        <f t="shared" si="214"/>
        <v>2005</v>
      </c>
      <c r="G3235" t="s">
        <v>25</v>
      </c>
      <c r="H3235" s="4" t="s">
        <v>477</v>
      </c>
      <c r="I3235" s="4" t="str">
        <f t="shared" si="212"/>
        <v>k</v>
      </c>
      <c r="J3235" s="4">
        <v>27.5</v>
      </c>
      <c r="K3235" s="4" t="s">
        <v>1072</v>
      </c>
      <c r="L3235" s="4">
        <v>0</v>
      </c>
      <c r="M3235" s="4" t="s">
        <v>1323</v>
      </c>
      <c r="N3235" s="11" t="s">
        <v>6246</v>
      </c>
      <c r="R3235" t="s">
        <v>6247</v>
      </c>
      <c r="T3235" t="s">
        <v>1296</v>
      </c>
    </row>
    <row r="3236" spans="1:20">
      <c r="A3236" t="s">
        <v>6245</v>
      </c>
      <c r="B3236" t="s">
        <v>1291</v>
      </c>
      <c r="C3236" t="s">
        <v>74</v>
      </c>
      <c r="D3236" s="39" t="s">
        <v>1385</v>
      </c>
      <c r="E3236" s="11">
        <f t="shared" si="213"/>
        <v>5</v>
      </c>
      <c r="F3236" s="4">
        <f t="shared" si="214"/>
        <v>2008</v>
      </c>
      <c r="G3236" t="s">
        <v>25</v>
      </c>
      <c r="H3236" s="4" t="s">
        <v>717</v>
      </c>
      <c r="I3236" s="4" t="str">
        <f t="shared" si="212"/>
        <v>k</v>
      </c>
      <c r="J3236" s="4">
        <v>35.200000000000003</v>
      </c>
      <c r="K3236" s="4" t="s">
        <v>413</v>
      </c>
      <c r="L3236" s="4">
        <v>0</v>
      </c>
      <c r="M3236" s="4" t="s">
        <v>6248</v>
      </c>
      <c r="N3236" s="11" t="s">
        <v>6246</v>
      </c>
      <c r="R3236" t="s">
        <v>6249</v>
      </c>
      <c r="T3236" t="s">
        <v>1296</v>
      </c>
    </row>
    <row r="3237" spans="1:20">
      <c r="A3237" t="s">
        <v>6250</v>
      </c>
      <c r="B3237" t="s">
        <v>1291</v>
      </c>
      <c r="C3237" t="s">
        <v>20</v>
      </c>
      <c r="D3237" s="39" t="s">
        <v>2440</v>
      </c>
      <c r="E3237" s="11">
        <f t="shared" si="213"/>
        <v>9</v>
      </c>
      <c r="F3237" s="4">
        <f t="shared" si="214"/>
        <v>2018</v>
      </c>
      <c r="G3237" t="s">
        <v>21</v>
      </c>
      <c r="H3237" s="4" t="s">
        <v>6251</v>
      </c>
      <c r="I3237" s="4" t="str">
        <f t="shared" si="212"/>
        <v>k</v>
      </c>
      <c r="J3237" s="4">
        <v>9.8000000000000007</v>
      </c>
      <c r="K3237" s="4" t="s">
        <v>2331</v>
      </c>
      <c r="L3237" s="4">
        <v>0</v>
      </c>
      <c r="M3237" s="4" t="s">
        <v>182</v>
      </c>
      <c r="N3237" s="11" t="s">
        <v>6252</v>
      </c>
      <c r="R3237" t="s">
        <v>6253</v>
      </c>
      <c r="T3237" t="s">
        <v>1296</v>
      </c>
    </row>
    <row r="3238" spans="1:20">
      <c r="A3238" t="s">
        <v>6254</v>
      </c>
      <c r="B3238" t="s">
        <v>1291</v>
      </c>
      <c r="C3238" t="s">
        <v>20</v>
      </c>
      <c r="D3238" s="39" t="s">
        <v>1992</v>
      </c>
      <c r="E3238" s="11">
        <f t="shared" si="213"/>
        <v>5</v>
      </c>
      <c r="F3238" s="4">
        <f t="shared" si="214"/>
        <v>2021</v>
      </c>
      <c r="G3238" t="s">
        <v>21</v>
      </c>
      <c r="I3238" s="4" t="str">
        <f t="shared" si="212"/>
        <v/>
      </c>
      <c r="J3238" s="4">
        <v>27.1</v>
      </c>
      <c r="K3238" s="4" t="s">
        <v>1061</v>
      </c>
      <c r="L3238" s="4">
        <v>0</v>
      </c>
      <c r="M3238" s="4" t="s">
        <v>2145</v>
      </c>
      <c r="N3238" s="11">
        <v>982126056325249</v>
      </c>
      <c r="Q3238" t="s">
        <v>6255</v>
      </c>
      <c r="R3238" t="s">
        <v>6256</v>
      </c>
    </row>
    <row r="3239" spans="1:20">
      <c r="A3239" t="s">
        <v>6254</v>
      </c>
      <c r="B3239" s="4" t="s">
        <v>1291</v>
      </c>
      <c r="C3239" s="4" t="s">
        <v>74</v>
      </c>
      <c r="D3239" s="39" t="s">
        <v>1793</v>
      </c>
      <c r="E3239" s="11">
        <f t="shared" si="213"/>
        <v>4</v>
      </c>
      <c r="F3239" s="4">
        <f t="shared" si="214"/>
        <v>2026</v>
      </c>
      <c r="G3239" s="4" t="s">
        <v>21</v>
      </c>
      <c r="I3239" s="4" t="str">
        <f t="shared" si="212"/>
        <v/>
      </c>
      <c r="J3239" s="4">
        <v>29.2</v>
      </c>
      <c r="K3239" s="4">
        <v>37.700000000000003</v>
      </c>
      <c r="L3239" s="4">
        <v>0</v>
      </c>
      <c r="M3239" s="4">
        <v>915</v>
      </c>
      <c r="N3239" s="11">
        <v>982126056325249</v>
      </c>
      <c r="R3239" s="4" t="s">
        <v>6257</v>
      </c>
    </row>
    <row r="3240" spans="1:20">
      <c r="A3240" t="s">
        <v>6258</v>
      </c>
      <c r="B3240" t="s">
        <v>1291</v>
      </c>
      <c r="C3240" t="s">
        <v>20</v>
      </c>
      <c r="D3240" s="39" t="s">
        <v>2390</v>
      </c>
      <c r="E3240" s="11">
        <f t="shared" si="213"/>
        <v>3</v>
      </c>
      <c r="F3240" s="4">
        <f t="shared" si="214"/>
        <v>1980</v>
      </c>
      <c r="G3240" t="s">
        <v>21</v>
      </c>
      <c r="H3240" s="4">
        <v>23.5</v>
      </c>
      <c r="I3240" s="4" t="s">
        <v>35</v>
      </c>
      <c r="J3240" s="4">
        <v>32.39</v>
      </c>
      <c r="K3240" s="4" t="s">
        <v>1292</v>
      </c>
      <c r="L3240" s="4">
        <v>0</v>
      </c>
      <c r="M3240" s="4" t="s">
        <v>1709</v>
      </c>
      <c r="R3240" t="s">
        <v>6259</v>
      </c>
      <c r="T3240" t="s">
        <v>6260</v>
      </c>
    </row>
    <row r="3241" spans="1:20">
      <c r="A3241" t="s">
        <v>6258</v>
      </c>
      <c r="B3241" t="s">
        <v>1291</v>
      </c>
      <c r="C3241" t="s">
        <v>74</v>
      </c>
      <c r="D3241" s="39" t="s">
        <v>2106</v>
      </c>
      <c r="E3241" s="11">
        <f t="shared" si="213"/>
        <v>3</v>
      </c>
      <c r="F3241" s="4">
        <f t="shared" si="214"/>
        <v>1990</v>
      </c>
      <c r="G3241" t="s">
        <v>21</v>
      </c>
      <c r="H3241" s="4">
        <v>33.5</v>
      </c>
      <c r="I3241" s="4" t="s">
        <v>35</v>
      </c>
      <c r="J3241" s="4">
        <v>34.29</v>
      </c>
      <c r="K3241" s="4" t="s">
        <v>2171</v>
      </c>
      <c r="L3241" s="4">
        <v>0</v>
      </c>
      <c r="M3241" s="4" t="s">
        <v>2253</v>
      </c>
      <c r="T3241" t="s">
        <v>6260</v>
      </c>
    </row>
    <row r="3242" spans="1:20">
      <c r="A3242" t="s">
        <v>6258</v>
      </c>
      <c r="B3242" t="s">
        <v>1291</v>
      </c>
      <c r="C3242" t="s">
        <v>74</v>
      </c>
      <c r="D3242" s="39" t="s">
        <v>2309</v>
      </c>
      <c r="E3242" s="11">
        <f t="shared" si="213"/>
        <v>3</v>
      </c>
      <c r="F3242" s="4">
        <f t="shared" si="214"/>
        <v>1992</v>
      </c>
      <c r="G3242" t="s">
        <v>21</v>
      </c>
      <c r="H3242" s="4">
        <v>35.5</v>
      </c>
      <c r="I3242" s="4" t="s">
        <v>35</v>
      </c>
      <c r="J3242" s="4">
        <v>34.29</v>
      </c>
      <c r="K3242" s="4" t="s">
        <v>2299</v>
      </c>
      <c r="L3242" s="4">
        <v>0</v>
      </c>
      <c r="M3242" s="4" t="s">
        <v>2957</v>
      </c>
      <c r="T3242" t="s">
        <v>6260</v>
      </c>
    </row>
    <row r="3243" spans="1:20">
      <c r="A3243" t="s">
        <v>6258</v>
      </c>
      <c r="B3243" t="s">
        <v>1291</v>
      </c>
      <c r="C3243" t="s">
        <v>74</v>
      </c>
      <c r="D3243" s="39" t="s">
        <v>2313</v>
      </c>
      <c r="E3243" s="11">
        <f t="shared" si="213"/>
        <v>3</v>
      </c>
      <c r="F3243" s="4">
        <f t="shared" si="214"/>
        <v>1993</v>
      </c>
      <c r="G3243" t="s">
        <v>21</v>
      </c>
      <c r="H3243" s="4">
        <v>36.5</v>
      </c>
      <c r="I3243" s="4" t="s">
        <v>35</v>
      </c>
      <c r="J3243" s="4">
        <v>36</v>
      </c>
      <c r="K3243" s="4" t="s">
        <v>2609</v>
      </c>
      <c r="L3243" s="4">
        <v>0</v>
      </c>
      <c r="M3243" s="4" t="s">
        <v>6261</v>
      </c>
      <c r="R3243" t="s">
        <v>6262</v>
      </c>
      <c r="T3243" t="s">
        <v>6260</v>
      </c>
    </row>
    <row r="3244" spans="1:20">
      <c r="A3244" t="s">
        <v>6258</v>
      </c>
      <c r="B3244" t="s">
        <v>1291</v>
      </c>
      <c r="C3244" t="s">
        <v>74</v>
      </c>
      <c r="D3244" s="39" t="s">
        <v>1708</v>
      </c>
      <c r="E3244" s="11">
        <f t="shared" si="213"/>
        <v>3</v>
      </c>
      <c r="F3244" s="4">
        <f t="shared" si="214"/>
        <v>1994</v>
      </c>
      <c r="G3244" t="s">
        <v>21</v>
      </c>
      <c r="H3244" s="4">
        <v>37.5</v>
      </c>
      <c r="I3244" s="4" t="s">
        <v>35</v>
      </c>
      <c r="J3244" s="4">
        <v>34.5</v>
      </c>
      <c r="K3244" s="4" t="s">
        <v>2813</v>
      </c>
      <c r="L3244" s="4">
        <v>0</v>
      </c>
      <c r="M3244" s="4" t="s">
        <v>6263</v>
      </c>
      <c r="T3244" t="s">
        <v>6260</v>
      </c>
    </row>
    <row r="3245" spans="1:20">
      <c r="A3245" t="s">
        <v>6264</v>
      </c>
      <c r="B3245" t="s">
        <v>1291</v>
      </c>
      <c r="C3245" t="s">
        <v>20</v>
      </c>
      <c r="D3245" s="39" t="s">
        <v>1499</v>
      </c>
      <c r="E3245" s="11">
        <f t="shared" si="213"/>
        <v>3</v>
      </c>
      <c r="F3245" s="4">
        <f t="shared" si="214"/>
        <v>1988</v>
      </c>
      <c r="G3245" t="s">
        <v>25</v>
      </c>
      <c r="H3245" s="4">
        <v>9.5</v>
      </c>
      <c r="I3245" s="4" t="s">
        <v>35</v>
      </c>
      <c r="J3245" s="4">
        <v>25.08</v>
      </c>
      <c r="K3245" s="4" t="s">
        <v>2923</v>
      </c>
      <c r="L3245" s="4">
        <v>0</v>
      </c>
      <c r="M3245" s="4" t="s">
        <v>1944</v>
      </c>
      <c r="N3245" s="11" t="s">
        <v>6265</v>
      </c>
      <c r="R3245" t="s">
        <v>2588</v>
      </c>
      <c r="T3245" t="s">
        <v>6260</v>
      </c>
    </row>
    <row r="3246" spans="1:20">
      <c r="A3246" t="s">
        <v>6264</v>
      </c>
      <c r="B3246" t="s">
        <v>1291</v>
      </c>
      <c r="C3246" t="s">
        <v>74</v>
      </c>
      <c r="D3246" s="39" t="s">
        <v>1501</v>
      </c>
      <c r="E3246" s="11">
        <f t="shared" si="213"/>
        <v>3</v>
      </c>
      <c r="F3246" s="4">
        <f t="shared" si="214"/>
        <v>1990</v>
      </c>
      <c r="G3246" t="s">
        <v>25</v>
      </c>
      <c r="H3246" s="4">
        <v>11.5</v>
      </c>
      <c r="I3246" s="4" t="s">
        <v>35</v>
      </c>
      <c r="J3246" s="4">
        <v>29.85</v>
      </c>
      <c r="K3246" s="4" t="s">
        <v>1613</v>
      </c>
      <c r="L3246" s="4">
        <v>0</v>
      </c>
      <c r="M3246" s="4" t="s">
        <v>5544</v>
      </c>
      <c r="N3246" s="11" t="s">
        <v>6265</v>
      </c>
      <c r="T3246" t="s">
        <v>6260</v>
      </c>
    </row>
    <row r="3247" spans="1:20">
      <c r="A3247" t="s">
        <v>6264</v>
      </c>
      <c r="B3247" t="s">
        <v>1291</v>
      </c>
      <c r="C3247" t="s">
        <v>74</v>
      </c>
      <c r="D3247" s="39" t="s">
        <v>2309</v>
      </c>
      <c r="E3247" s="11">
        <f t="shared" si="213"/>
        <v>3</v>
      </c>
      <c r="F3247" s="4">
        <f t="shared" si="214"/>
        <v>1992</v>
      </c>
      <c r="G3247" t="s">
        <v>25</v>
      </c>
      <c r="H3247" s="4">
        <v>13.5</v>
      </c>
      <c r="I3247" s="4" t="s">
        <v>35</v>
      </c>
      <c r="J3247" s="4">
        <v>34.29</v>
      </c>
      <c r="K3247" s="4" t="s">
        <v>840</v>
      </c>
      <c r="L3247" s="4">
        <v>0</v>
      </c>
      <c r="M3247" s="4" t="s">
        <v>6266</v>
      </c>
      <c r="N3247" s="11" t="s">
        <v>6265</v>
      </c>
      <c r="T3247" t="s">
        <v>6260</v>
      </c>
    </row>
    <row r="3248" spans="1:20">
      <c r="A3248" t="s">
        <v>6264</v>
      </c>
      <c r="B3248" t="s">
        <v>1291</v>
      </c>
      <c r="C3248" t="s">
        <v>74</v>
      </c>
      <c r="D3248" s="39" t="s">
        <v>2313</v>
      </c>
      <c r="E3248" s="11">
        <f t="shared" si="213"/>
        <v>3</v>
      </c>
      <c r="F3248" s="4">
        <f t="shared" si="214"/>
        <v>1993</v>
      </c>
      <c r="G3248" t="s">
        <v>25</v>
      </c>
      <c r="H3248" s="4">
        <v>14.5</v>
      </c>
      <c r="I3248" s="4" t="s">
        <v>35</v>
      </c>
      <c r="J3248" s="4">
        <v>35.799999999999997</v>
      </c>
      <c r="K3248" s="4" t="s">
        <v>123</v>
      </c>
      <c r="L3248" s="4">
        <v>0</v>
      </c>
      <c r="M3248" s="4" t="s">
        <v>6267</v>
      </c>
      <c r="N3248" s="11" t="s">
        <v>6265</v>
      </c>
      <c r="T3248" t="s">
        <v>6260</v>
      </c>
    </row>
    <row r="3249" spans="1:20">
      <c r="A3249" t="s">
        <v>6264</v>
      </c>
      <c r="B3249" t="s">
        <v>1291</v>
      </c>
      <c r="C3249" t="s">
        <v>74</v>
      </c>
      <c r="D3249" s="39" t="s">
        <v>1620</v>
      </c>
      <c r="E3249" s="11">
        <f t="shared" si="213"/>
        <v>3</v>
      </c>
      <c r="F3249" s="4">
        <f t="shared" si="214"/>
        <v>1994</v>
      </c>
      <c r="G3249" t="s">
        <v>25</v>
      </c>
      <c r="H3249" s="4">
        <v>15.5</v>
      </c>
      <c r="I3249" s="4" t="s">
        <v>35</v>
      </c>
      <c r="J3249" s="4">
        <v>39.799999999999997</v>
      </c>
      <c r="K3249" s="4" t="s">
        <v>468</v>
      </c>
      <c r="L3249" s="4">
        <v>0</v>
      </c>
      <c r="M3249" s="4" t="s">
        <v>2613</v>
      </c>
      <c r="N3249" s="11" t="s">
        <v>6265</v>
      </c>
      <c r="T3249" t="s">
        <v>6260</v>
      </c>
    </row>
    <row r="3250" spans="1:20">
      <c r="A3250" t="s">
        <v>6264</v>
      </c>
      <c r="B3250" t="s">
        <v>1291</v>
      </c>
      <c r="C3250" t="s">
        <v>74</v>
      </c>
      <c r="D3250" s="39" t="s">
        <v>1320</v>
      </c>
      <c r="E3250" s="11">
        <f t="shared" si="213"/>
        <v>3</v>
      </c>
      <c r="F3250" s="4">
        <f t="shared" si="214"/>
        <v>1996</v>
      </c>
      <c r="G3250" t="s">
        <v>25</v>
      </c>
      <c r="H3250" s="4">
        <v>17.5</v>
      </c>
      <c r="I3250" s="4" t="s">
        <v>35</v>
      </c>
      <c r="J3250" s="4">
        <v>43.2</v>
      </c>
      <c r="K3250" s="4" t="s">
        <v>629</v>
      </c>
      <c r="L3250" s="4">
        <v>0</v>
      </c>
      <c r="M3250" s="4" t="s">
        <v>6268</v>
      </c>
      <c r="N3250" s="11" t="s">
        <v>6265</v>
      </c>
      <c r="R3250" t="s">
        <v>6269</v>
      </c>
      <c r="T3250" t="s">
        <v>6260</v>
      </c>
    </row>
    <row r="3251" spans="1:20">
      <c r="A3251" t="s">
        <v>6264</v>
      </c>
      <c r="B3251" t="s">
        <v>1291</v>
      </c>
      <c r="C3251" t="s">
        <v>74</v>
      </c>
      <c r="D3251" s="39" t="s">
        <v>1527</v>
      </c>
      <c r="E3251" s="11">
        <f t="shared" si="213"/>
        <v>3</v>
      </c>
      <c r="F3251" s="4">
        <f t="shared" si="214"/>
        <v>1998</v>
      </c>
      <c r="G3251" t="s">
        <v>25</v>
      </c>
      <c r="H3251" s="4">
        <v>19.5</v>
      </c>
      <c r="I3251" s="4" t="s">
        <v>35</v>
      </c>
      <c r="J3251" s="4">
        <v>48.7</v>
      </c>
      <c r="K3251" s="4" t="s">
        <v>6270</v>
      </c>
      <c r="L3251" s="4">
        <v>0</v>
      </c>
      <c r="M3251" s="4" t="s">
        <v>4870</v>
      </c>
      <c r="N3251" s="11" t="s">
        <v>6265</v>
      </c>
      <c r="R3251" t="s">
        <v>6271</v>
      </c>
      <c r="T3251" t="s">
        <v>6260</v>
      </c>
    </row>
    <row r="3252" spans="1:20">
      <c r="A3252" t="s">
        <v>6264</v>
      </c>
      <c r="B3252" t="s">
        <v>1291</v>
      </c>
      <c r="C3252" t="s">
        <v>74</v>
      </c>
      <c r="D3252" s="39" t="s">
        <v>1325</v>
      </c>
      <c r="E3252" s="11">
        <f t="shared" si="213"/>
        <v>3</v>
      </c>
      <c r="F3252" s="4">
        <f t="shared" si="214"/>
        <v>2000</v>
      </c>
      <c r="G3252" t="s">
        <v>25</v>
      </c>
      <c r="H3252" s="4">
        <v>21.5</v>
      </c>
      <c r="I3252" s="4" t="s">
        <v>35</v>
      </c>
      <c r="J3252" s="4">
        <v>45.2</v>
      </c>
      <c r="K3252" s="4" t="s">
        <v>6272</v>
      </c>
      <c r="L3252" s="4">
        <v>0</v>
      </c>
      <c r="M3252" s="4" t="s">
        <v>6273</v>
      </c>
      <c r="N3252" s="11" t="s">
        <v>6265</v>
      </c>
      <c r="R3252" t="s">
        <v>6274</v>
      </c>
      <c r="T3252" t="s">
        <v>6260</v>
      </c>
    </row>
    <row r="3253" spans="1:20">
      <c r="A3253" t="s">
        <v>6275</v>
      </c>
      <c r="B3253" t="s">
        <v>1291</v>
      </c>
      <c r="C3253" t="s">
        <v>20</v>
      </c>
      <c r="D3253" s="39" t="s">
        <v>1378</v>
      </c>
      <c r="E3253" s="11">
        <f t="shared" si="213"/>
        <v>5</v>
      </c>
      <c r="F3253" s="4">
        <f t="shared" si="214"/>
        <v>2002</v>
      </c>
      <c r="G3253" t="s">
        <v>21</v>
      </c>
      <c r="H3253" s="4">
        <v>7.8</v>
      </c>
      <c r="I3253" s="4" t="str">
        <f t="shared" ref="I3253:I3264" si="215">IF(ISBLANK(H3253), "", "k")</f>
        <v>k</v>
      </c>
      <c r="J3253" s="4">
        <v>22.5</v>
      </c>
      <c r="K3253" s="4" t="s">
        <v>709</v>
      </c>
      <c r="L3253" s="4">
        <v>0</v>
      </c>
      <c r="M3253" s="4" t="s">
        <v>6276</v>
      </c>
      <c r="N3253" s="11" t="s">
        <v>6277</v>
      </c>
      <c r="O3253" t="s">
        <v>6278</v>
      </c>
      <c r="R3253" t="s">
        <v>6279</v>
      </c>
      <c r="T3253" t="s">
        <v>1296</v>
      </c>
    </row>
    <row r="3254" spans="1:20">
      <c r="A3254" t="s">
        <v>6275</v>
      </c>
      <c r="B3254" t="s">
        <v>1291</v>
      </c>
      <c r="C3254" t="s">
        <v>74</v>
      </c>
      <c r="D3254" s="39" t="s">
        <v>1335</v>
      </c>
      <c r="E3254" s="11">
        <f t="shared" si="213"/>
        <v>5</v>
      </c>
      <c r="F3254" s="4">
        <f t="shared" si="214"/>
        <v>2004</v>
      </c>
      <c r="G3254" t="s">
        <v>21</v>
      </c>
      <c r="H3254" s="4">
        <v>9.6999999999999993</v>
      </c>
      <c r="I3254" s="4" t="str">
        <f t="shared" si="215"/>
        <v>k</v>
      </c>
      <c r="J3254" s="4">
        <v>24.2</v>
      </c>
      <c r="K3254" s="4" t="s">
        <v>264</v>
      </c>
      <c r="L3254" s="4">
        <v>0</v>
      </c>
      <c r="M3254" s="4" t="s">
        <v>2493</v>
      </c>
      <c r="N3254" s="11" t="s">
        <v>6277</v>
      </c>
      <c r="O3254" t="s">
        <v>6278</v>
      </c>
      <c r="R3254" t="s">
        <v>6280</v>
      </c>
      <c r="T3254" t="s">
        <v>1296</v>
      </c>
    </row>
    <row r="3255" spans="1:20">
      <c r="A3255" t="s">
        <v>6275</v>
      </c>
      <c r="B3255" t="s">
        <v>1291</v>
      </c>
      <c r="C3255" t="s">
        <v>74</v>
      </c>
      <c r="D3255" s="39" t="s">
        <v>1310</v>
      </c>
      <c r="E3255" s="11">
        <f t="shared" si="213"/>
        <v>5</v>
      </c>
      <c r="F3255" s="4">
        <f t="shared" si="214"/>
        <v>2005</v>
      </c>
      <c r="G3255" t="s">
        <v>21</v>
      </c>
      <c r="H3255" s="4">
        <v>10.7</v>
      </c>
      <c r="I3255" s="4" t="str">
        <f t="shared" si="215"/>
        <v>k</v>
      </c>
      <c r="J3255" s="4">
        <v>25.5</v>
      </c>
      <c r="K3255" s="4" t="s">
        <v>1160</v>
      </c>
      <c r="L3255" s="4">
        <v>0</v>
      </c>
      <c r="M3255" s="4" t="s">
        <v>1468</v>
      </c>
      <c r="N3255" s="11" t="s">
        <v>6277</v>
      </c>
      <c r="O3255" t="s">
        <v>6278</v>
      </c>
      <c r="R3255" t="s">
        <v>6281</v>
      </c>
      <c r="T3255" t="s">
        <v>1296</v>
      </c>
    </row>
    <row r="3256" spans="1:20">
      <c r="A3256" t="s">
        <v>6275</v>
      </c>
      <c r="B3256" t="s">
        <v>1291</v>
      </c>
      <c r="C3256" t="s">
        <v>74</v>
      </c>
      <c r="D3256" s="39" t="s">
        <v>1385</v>
      </c>
      <c r="E3256" s="11">
        <f t="shared" si="213"/>
        <v>5</v>
      </c>
      <c r="F3256" s="4">
        <f t="shared" si="214"/>
        <v>2008</v>
      </c>
      <c r="G3256" t="s">
        <v>21</v>
      </c>
      <c r="H3256" s="4">
        <v>13.7</v>
      </c>
      <c r="I3256" s="4" t="str">
        <f t="shared" si="215"/>
        <v>k</v>
      </c>
      <c r="J3256" s="4">
        <v>27.4</v>
      </c>
      <c r="K3256" s="4" t="s">
        <v>958</v>
      </c>
      <c r="L3256" s="4">
        <v>0</v>
      </c>
      <c r="M3256" s="4" t="s">
        <v>6282</v>
      </c>
      <c r="N3256" s="11" t="s">
        <v>6277</v>
      </c>
      <c r="O3256" t="s">
        <v>6278</v>
      </c>
      <c r="R3256" t="s">
        <v>6283</v>
      </c>
      <c r="T3256" t="s">
        <v>1296</v>
      </c>
    </row>
    <row r="3257" spans="1:20">
      <c r="A3257" t="s">
        <v>6275</v>
      </c>
      <c r="B3257" t="s">
        <v>1291</v>
      </c>
      <c r="C3257" t="s">
        <v>74</v>
      </c>
      <c r="D3257" s="39" t="s">
        <v>1556</v>
      </c>
      <c r="E3257" s="11">
        <f t="shared" si="213"/>
        <v>5</v>
      </c>
      <c r="F3257" s="4">
        <f t="shared" si="214"/>
        <v>2010</v>
      </c>
      <c r="G3257" t="s">
        <v>21</v>
      </c>
      <c r="H3257" s="4">
        <v>15.7</v>
      </c>
      <c r="I3257" s="4" t="str">
        <f t="shared" si="215"/>
        <v>k</v>
      </c>
      <c r="J3257" s="4">
        <v>28.2</v>
      </c>
      <c r="K3257" s="4" t="s">
        <v>441</v>
      </c>
      <c r="L3257" s="4">
        <v>0</v>
      </c>
      <c r="M3257" s="4" t="s">
        <v>5317</v>
      </c>
      <c r="N3257" s="11" t="s">
        <v>6277</v>
      </c>
      <c r="O3257" t="s">
        <v>6278</v>
      </c>
      <c r="R3257" t="s">
        <v>6284</v>
      </c>
      <c r="T3257" t="s">
        <v>1296</v>
      </c>
    </row>
    <row r="3258" spans="1:20">
      <c r="A3258" t="s">
        <v>6275</v>
      </c>
      <c r="B3258" t="s">
        <v>1291</v>
      </c>
      <c r="C3258" t="s">
        <v>74</v>
      </c>
      <c r="D3258" s="39" t="s">
        <v>1396</v>
      </c>
      <c r="E3258" s="11">
        <f t="shared" si="213"/>
        <v>5</v>
      </c>
      <c r="F3258" s="4">
        <f t="shared" si="214"/>
        <v>2011</v>
      </c>
      <c r="G3258" t="s">
        <v>21</v>
      </c>
      <c r="H3258" s="4">
        <v>16.7</v>
      </c>
      <c r="I3258" s="4" t="str">
        <f t="shared" si="215"/>
        <v>k</v>
      </c>
      <c r="J3258" s="4">
        <v>28.5</v>
      </c>
      <c r="K3258" s="4" t="s">
        <v>475</v>
      </c>
      <c r="L3258" s="4">
        <v>0</v>
      </c>
      <c r="M3258" s="4" t="s">
        <v>1386</v>
      </c>
      <c r="N3258" s="11" t="s">
        <v>6277</v>
      </c>
      <c r="O3258" t="s">
        <v>6278</v>
      </c>
      <c r="R3258" t="s">
        <v>1762</v>
      </c>
      <c r="T3258" t="s">
        <v>1296</v>
      </c>
    </row>
    <row r="3259" spans="1:20">
      <c r="A3259" t="s">
        <v>6275</v>
      </c>
      <c r="B3259" t="s">
        <v>1291</v>
      </c>
      <c r="C3259" t="s">
        <v>74</v>
      </c>
      <c r="D3259" s="39" t="s">
        <v>1342</v>
      </c>
      <c r="E3259" s="11">
        <f t="shared" si="213"/>
        <v>5</v>
      </c>
      <c r="F3259" s="4">
        <f t="shared" si="214"/>
        <v>2013</v>
      </c>
      <c r="G3259" t="s">
        <v>21</v>
      </c>
      <c r="H3259" s="4">
        <v>18.7</v>
      </c>
      <c r="I3259" s="4" t="str">
        <f t="shared" si="215"/>
        <v>k</v>
      </c>
      <c r="J3259" s="4">
        <v>29.4</v>
      </c>
      <c r="K3259" s="4" t="s">
        <v>1879</v>
      </c>
      <c r="L3259" s="4">
        <v>0</v>
      </c>
      <c r="M3259" s="4" t="s">
        <v>6285</v>
      </c>
      <c r="N3259" s="11" t="s">
        <v>6277</v>
      </c>
      <c r="O3259" t="s">
        <v>6278</v>
      </c>
      <c r="R3259" t="s">
        <v>6286</v>
      </c>
      <c r="T3259" t="s">
        <v>1296</v>
      </c>
    </row>
    <row r="3260" spans="1:20">
      <c r="A3260" t="s">
        <v>6275</v>
      </c>
      <c r="B3260" t="s">
        <v>1291</v>
      </c>
      <c r="C3260" t="s">
        <v>74</v>
      </c>
      <c r="D3260" s="39" t="s">
        <v>1346</v>
      </c>
      <c r="E3260" s="11">
        <f t="shared" si="213"/>
        <v>5</v>
      </c>
      <c r="F3260" s="4">
        <f t="shared" si="214"/>
        <v>2015</v>
      </c>
      <c r="G3260" t="s">
        <v>21</v>
      </c>
      <c r="H3260" s="4">
        <v>20.7</v>
      </c>
      <c r="I3260" s="4" t="str">
        <f t="shared" si="215"/>
        <v>k</v>
      </c>
      <c r="J3260" s="4">
        <v>29.2</v>
      </c>
      <c r="K3260" s="4" t="s">
        <v>1061</v>
      </c>
      <c r="L3260" s="4">
        <v>0</v>
      </c>
      <c r="M3260" s="4" t="s">
        <v>2122</v>
      </c>
      <c r="N3260" s="11" t="s">
        <v>6277</v>
      </c>
      <c r="O3260" t="s">
        <v>6278</v>
      </c>
      <c r="R3260" t="s">
        <v>5428</v>
      </c>
      <c r="T3260" t="s">
        <v>1296</v>
      </c>
    </row>
    <row r="3261" spans="1:20">
      <c r="A3261" t="s">
        <v>6275</v>
      </c>
      <c r="B3261" t="s">
        <v>1291</v>
      </c>
      <c r="C3261" t="s">
        <v>74</v>
      </c>
      <c r="D3261" s="39" t="s">
        <v>1349</v>
      </c>
      <c r="E3261" s="11">
        <f t="shared" si="213"/>
        <v>5</v>
      </c>
      <c r="F3261" s="4">
        <f t="shared" si="214"/>
        <v>2016</v>
      </c>
      <c r="G3261" t="s">
        <v>21</v>
      </c>
      <c r="H3261" s="4">
        <v>21.7</v>
      </c>
      <c r="I3261" s="4" t="str">
        <f t="shared" si="215"/>
        <v>k</v>
      </c>
      <c r="J3261" s="4">
        <v>29.7</v>
      </c>
      <c r="K3261" s="4" t="s">
        <v>227</v>
      </c>
      <c r="L3261" s="4">
        <v>0</v>
      </c>
      <c r="M3261" s="4" t="s">
        <v>6287</v>
      </c>
      <c r="N3261" s="11" t="s">
        <v>6277</v>
      </c>
      <c r="O3261" t="s">
        <v>6278</v>
      </c>
      <c r="R3261" t="s">
        <v>6288</v>
      </c>
      <c r="T3261" t="s">
        <v>1296</v>
      </c>
    </row>
    <row r="3262" spans="1:20">
      <c r="A3262" t="s">
        <v>6275</v>
      </c>
      <c r="B3262" t="s">
        <v>1291</v>
      </c>
      <c r="C3262" t="s">
        <v>74</v>
      </c>
      <c r="D3262" s="39" t="s">
        <v>1352</v>
      </c>
      <c r="E3262" s="11">
        <f t="shared" si="213"/>
        <v>5</v>
      </c>
      <c r="F3262" s="4">
        <f t="shared" si="214"/>
        <v>2017</v>
      </c>
      <c r="G3262" t="s">
        <v>21</v>
      </c>
      <c r="H3262" s="4">
        <v>22.7</v>
      </c>
      <c r="I3262" s="4" t="str">
        <f t="shared" si="215"/>
        <v>k</v>
      </c>
      <c r="J3262" s="4">
        <v>29.4</v>
      </c>
      <c r="K3262" s="4" t="s">
        <v>828</v>
      </c>
      <c r="L3262" s="4">
        <v>0</v>
      </c>
      <c r="M3262" s="4" t="s">
        <v>1825</v>
      </c>
      <c r="N3262" s="11" t="s">
        <v>6277</v>
      </c>
      <c r="O3262" t="s">
        <v>6278</v>
      </c>
      <c r="R3262" t="s">
        <v>6289</v>
      </c>
      <c r="T3262" t="s">
        <v>1296</v>
      </c>
    </row>
    <row r="3263" spans="1:20">
      <c r="A3263" t="s">
        <v>6290</v>
      </c>
      <c r="B3263" t="s">
        <v>1291</v>
      </c>
      <c r="C3263" t="s">
        <v>20</v>
      </c>
      <c r="D3263" s="39" t="s">
        <v>1731</v>
      </c>
      <c r="E3263" s="11">
        <f t="shared" si="213"/>
        <v>6</v>
      </c>
      <c r="F3263" s="4">
        <f t="shared" si="214"/>
        <v>2002</v>
      </c>
      <c r="G3263" t="s">
        <v>21</v>
      </c>
      <c r="H3263" s="4" t="s">
        <v>2233</v>
      </c>
      <c r="I3263" s="4" t="str">
        <f t="shared" si="215"/>
        <v>k</v>
      </c>
      <c r="J3263" s="4">
        <v>17.3</v>
      </c>
      <c r="K3263" s="4" t="s">
        <v>3781</v>
      </c>
      <c r="L3263" s="4">
        <v>0</v>
      </c>
      <c r="M3263" s="4" t="s">
        <v>4997</v>
      </c>
      <c r="R3263" t="s">
        <v>6291</v>
      </c>
      <c r="T3263" t="s">
        <v>1421</v>
      </c>
    </row>
    <row r="3264" spans="1:20">
      <c r="A3264" t="s">
        <v>6290</v>
      </c>
      <c r="B3264" t="s">
        <v>1291</v>
      </c>
      <c r="C3264" t="s">
        <v>74</v>
      </c>
      <c r="D3264" s="39" t="s">
        <v>1380</v>
      </c>
      <c r="E3264" s="11">
        <f t="shared" si="213"/>
        <v>5</v>
      </c>
      <c r="F3264" s="4">
        <f t="shared" si="214"/>
        <v>2004</v>
      </c>
      <c r="G3264" t="s">
        <v>21</v>
      </c>
      <c r="H3264" s="4" t="s">
        <v>654</v>
      </c>
      <c r="I3264" s="4" t="str">
        <f t="shared" si="215"/>
        <v>k</v>
      </c>
      <c r="J3264" s="4">
        <v>21</v>
      </c>
      <c r="K3264" s="4" t="s">
        <v>683</v>
      </c>
      <c r="L3264" s="4">
        <v>0</v>
      </c>
      <c r="M3264" s="4" t="s">
        <v>4763</v>
      </c>
      <c r="R3264" t="s">
        <v>5830</v>
      </c>
      <c r="T3264" t="s">
        <v>1421</v>
      </c>
    </row>
    <row r="3265" spans="1:20">
      <c r="A3265" t="s">
        <v>6292</v>
      </c>
      <c r="B3265" s="4" t="s">
        <v>1291</v>
      </c>
      <c r="C3265" s="4" t="s">
        <v>20</v>
      </c>
      <c r="D3265" s="39" t="s">
        <v>1780</v>
      </c>
      <c r="E3265" s="11">
        <f t="shared" si="213"/>
        <v>4</v>
      </c>
      <c r="F3265" s="4">
        <f t="shared" si="214"/>
        <v>2026</v>
      </c>
      <c r="G3265" s="4" t="s">
        <v>25</v>
      </c>
      <c r="J3265" s="4">
        <v>24.6</v>
      </c>
      <c r="K3265" s="4">
        <v>34.5</v>
      </c>
      <c r="L3265" s="4">
        <v>0</v>
      </c>
      <c r="M3265" s="4">
        <v>660</v>
      </c>
      <c r="N3265" s="11" t="s">
        <v>6293</v>
      </c>
      <c r="R3265" s="4" t="s">
        <v>6294</v>
      </c>
    </row>
    <row r="3266" spans="1:20">
      <c r="A3266" t="s">
        <v>6295</v>
      </c>
      <c r="B3266" t="s">
        <v>1291</v>
      </c>
      <c r="C3266" t="s">
        <v>20</v>
      </c>
      <c r="D3266" s="39" t="s">
        <v>1360</v>
      </c>
      <c r="E3266" s="11">
        <f t="shared" si="213"/>
        <v>3</v>
      </c>
      <c r="F3266" s="4">
        <f t="shared" si="214"/>
        <v>1986</v>
      </c>
      <c r="G3266" t="s">
        <v>21</v>
      </c>
      <c r="H3266" s="4" t="s">
        <v>2392</v>
      </c>
      <c r="I3266" s="4" t="str">
        <f t="shared" ref="I3266:I3297" si="216">IF(ISBLANK(H3266), "", "k")</f>
        <v>k</v>
      </c>
      <c r="J3266" s="4">
        <v>10.8</v>
      </c>
      <c r="K3266" s="4" t="s">
        <v>6296</v>
      </c>
      <c r="L3266" s="4">
        <v>0</v>
      </c>
      <c r="M3266" s="4" t="s">
        <v>83</v>
      </c>
      <c r="N3266" s="11" t="s">
        <v>6297</v>
      </c>
      <c r="R3266" t="s">
        <v>2649</v>
      </c>
      <c r="T3266" t="s">
        <v>1421</v>
      </c>
    </row>
    <row r="3267" spans="1:20">
      <c r="A3267" t="s">
        <v>6295</v>
      </c>
      <c r="B3267" t="s">
        <v>1291</v>
      </c>
      <c r="C3267" t="s">
        <v>74</v>
      </c>
      <c r="D3267" s="39" t="s">
        <v>2401</v>
      </c>
      <c r="E3267" s="11">
        <f t="shared" si="213"/>
        <v>3</v>
      </c>
      <c r="F3267" s="4">
        <f t="shared" si="214"/>
        <v>1992</v>
      </c>
      <c r="G3267" t="s">
        <v>21</v>
      </c>
      <c r="H3267" s="4" t="s">
        <v>87</v>
      </c>
      <c r="I3267" s="4" t="str">
        <f t="shared" si="216"/>
        <v>k</v>
      </c>
      <c r="J3267" s="4">
        <v>14.61</v>
      </c>
      <c r="K3267" s="4" t="s">
        <v>6298</v>
      </c>
      <c r="L3267" s="4">
        <v>0</v>
      </c>
      <c r="M3267" s="4" t="s">
        <v>6299</v>
      </c>
      <c r="N3267" s="11" t="s">
        <v>6297</v>
      </c>
      <c r="R3267" t="s">
        <v>6300</v>
      </c>
      <c r="T3267" t="s">
        <v>1421</v>
      </c>
    </row>
    <row r="3268" spans="1:20">
      <c r="A3268" t="s">
        <v>6295</v>
      </c>
      <c r="B3268" t="s">
        <v>1291</v>
      </c>
      <c r="C3268" t="s">
        <v>74</v>
      </c>
      <c r="D3268" s="39" t="s">
        <v>2807</v>
      </c>
      <c r="E3268" s="11">
        <f t="shared" si="213"/>
        <v>7</v>
      </c>
      <c r="F3268" s="4">
        <f t="shared" si="214"/>
        <v>2002</v>
      </c>
      <c r="G3268" t="s">
        <v>25</v>
      </c>
      <c r="H3268" s="4" t="s">
        <v>568</v>
      </c>
      <c r="I3268" s="4" t="str">
        <f t="shared" si="216"/>
        <v>k</v>
      </c>
      <c r="J3268" s="4">
        <v>25.8</v>
      </c>
      <c r="K3268" s="4" t="s">
        <v>278</v>
      </c>
      <c r="L3268" s="4">
        <v>0</v>
      </c>
      <c r="M3268" s="4" t="s">
        <v>1778</v>
      </c>
      <c r="N3268" s="11" t="s">
        <v>6297</v>
      </c>
      <c r="R3268" t="s">
        <v>6301</v>
      </c>
      <c r="T3268" t="s">
        <v>1421</v>
      </c>
    </row>
    <row r="3269" spans="1:20">
      <c r="A3269" t="s">
        <v>6295</v>
      </c>
      <c r="B3269" t="s">
        <v>1291</v>
      </c>
      <c r="C3269" t="s">
        <v>74</v>
      </c>
      <c r="D3269" s="39" t="s">
        <v>1455</v>
      </c>
      <c r="E3269" s="11">
        <f t="shared" si="213"/>
        <v>5</v>
      </c>
      <c r="F3269" s="4">
        <f t="shared" si="214"/>
        <v>2017</v>
      </c>
      <c r="G3269" t="s">
        <v>25</v>
      </c>
      <c r="H3269" s="4" t="s">
        <v>461</v>
      </c>
      <c r="I3269" s="4" t="str">
        <f t="shared" si="216"/>
        <v>k</v>
      </c>
      <c r="J3269" s="4">
        <v>28.8</v>
      </c>
      <c r="K3269" s="4" t="s">
        <v>1115</v>
      </c>
      <c r="L3269" s="4">
        <v>0</v>
      </c>
      <c r="M3269" s="4" t="s">
        <v>1543</v>
      </c>
      <c r="N3269" s="11" t="s">
        <v>6297</v>
      </c>
      <c r="R3269" t="s">
        <v>6302</v>
      </c>
      <c r="T3269" t="s">
        <v>1421</v>
      </c>
    </row>
    <row r="3270" spans="1:20">
      <c r="A3270" t="s">
        <v>6303</v>
      </c>
      <c r="B3270" t="s">
        <v>1291</v>
      </c>
      <c r="C3270" t="s">
        <v>20</v>
      </c>
      <c r="D3270" s="39" t="s">
        <v>1416</v>
      </c>
      <c r="E3270" s="11">
        <f t="shared" si="213"/>
        <v>3</v>
      </c>
      <c r="F3270" s="4">
        <f t="shared" si="214"/>
        <v>1996</v>
      </c>
      <c r="G3270" t="s">
        <v>21</v>
      </c>
      <c r="H3270" s="4" t="s">
        <v>87</v>
      </c>
      <c r="I3270" s="4" t="str">
        <f t="shared" si="216"/>
        <v>k</v>
      </c>
      <c r="J3270" s="4">
        <v>20.2</v>
      </c>
      <c r="K3270" s="4">
        <v>13.8</v>
      </c>
      <c r="L3270" s="4">
        <v>4.5</v>
      </c>
      <c r="M3270" s="4" t="s">
        <v>3220</v>
      </c>
      <c r="R3270" t="s">
        <v>6304</v>
      </c>
      <c r="T3270" t="s">
        <v>1296</v>
      </c>
    </row>
    <row r="3271" spans="1:20">
      <c r="A3271" t="s">
        <v>6303</v>
      </c>
      <c r="B3271" t="s">
        <v>1291</v>
      </c>
      <c r="C3271" t="s">
        <v>74</v>
      </c>
      <c r="D3271" s="39" t="s">
        <v>1744</v>
      </c>
      <c r="E3271" s="11">
        <f t="shared" si="213"/>
        <v>3</v>
      </c>
      <c r="F3271" s="4">
        <f t="shared" si="214"/>
        <v>1998</v>
      </c>
      <c r="G3271" t="s">
        <v>21</v>
      </c>
      <c r="H3271" s="4" t="s">
        <v>1635</v>
      </c>
      <c r="I3271" s="4" t="str">
        <f t="shared" si="216"/>
        <v>k</v>
      </c>
      <c r="J3271" s="4">
        <v>21.5</v>
      </c>
      <c r="K3271" s="4">
        <v>14.5</v>
      </c>
      <c r="L3271" s="4">
        <v>4.5999999999999996</v>
      </c>
      <c r="M3271" s="4" t="s">
        <v>1473</v>
      </c>
      <c r="R3271" t="s">
        <v>6305</v>
      </c>
      <c r="T3271" t="s">
        <v>1296</v>
      </c>
    </row>
    <row r="3272" spans="1:20">
      <c r="A3272" t="s">
        <v>6303</v>
      </c>
      <c r="B3272" t="s">
        <v>1291</v>
      </c>
      <c r="C3272" t="s">
        <v>74</v>
      </c>
      <c r="D3272" s="39" t="s">
        <v>24</v>
      </c>
      <c r="E3272" s="11">
        <f t="shared" si="213"/>
        <v>5</v>
      </c>
      <c r="F3272" s="4">
        <f t="shared" si="214"/>
        <v>2001</v>
      </c>
      <c r="G3272" t="s">
        <v>21</v>
      </c>
      <c r="H3272" s="4" t="s">
        <v>410</v>
      </c>
      <c r="I3272" s="4" t="str">
        <f t="shared" si="216"/>
        <v>k</v>
      </c>
      <c r="J3272" s="4">
        <v>22.1</v>
      </c>
      <c r="K3272" s="4">
        <v>14.9</v>
      </c>
      <c r="L3272" s="4">
        <v>4.7</v>
      </c>
      <c r="M3272" s="4" t="s">
        <v>2049</v>
      </c>
      <c r="R3272" t="s">
        <v>6306</v>
      </c>
      <c r="T3272" t="s">
        <v>1296</v>
      </c>
    </row>
    <row r="3273" spans="1:20">
      <c r="A3273" t="s">
        <v>6303</v>
      </c>
      <c r="B3273" t="s">
        <v>1291</v>
      </c>
      <c r="C3273" t="s">
        <v>74</v>
      </c>
      <c r="D3273" s="39" t="s">
        <v>1749</v>
      </c>
      <c r="E3273" s="11">
        <f t="shared" si="213"/>
        <v>5</v>
      </c>
      <c r="F3273" s="4">
        <f t="shared" si="214"/>
        <v>2002</v>
      </c>
      <c r="G3273" t="s">
        <v>21</v>
      </c>
      <c r="H3273" s="4" t="s">
        <v>717</v>
      </c>
      <c r="I3273" s="4" t="str">
        <f t="shared" si="216"/>
        <v>k</v>
      </c>
      <c r="J3273" s="4">
        <v>21.2</v>
      </c>
      <c r="K3273" s="4">
        <v>15.3</v>
      </c>
      <c r="L3273" s="4">
        <v>4.5999999999999996</v>
      </c>
      <c r="M3273" s="4" t="s">
        <v>6307</v>
      </c>
      <c r="R3273" t="s">
        <v>6308</v>
      </c>
      <c r="T3273" t="s">
        <v>1296</v>
      </c>
    </row>
    <row r="3274" spans="1:20">
      <c r="A3274" t="s">
        <v>6303</v>
      </c>
      <c r="B3274" t="s">
        <v>1291</v>
      </c>
      <c r="C3274" t="s">
        <v>74</v>
      </c>
      <c r="D3274" s="39" t="s">
        <v>1424</v>
      </c>
      <c r="E3274" s="11">
        <f t="shared" si="213"/>
        <v>5</v>
      </c>
      <c r="F3274" s="4">
        <f t="shared" si="214"/>
        <v>2004</v>
      </c>
      <c r="G3274" t="s">
        <v>21</v>
      </c>
      <c r="H3274" s="4" t="s">
        <v>609</v>
      </c>
      <c r="I3274" s="4" t="str">
        <f t="shared" si="216"/>
        <v>k</v>
      </c>
      <c r="J3274" s="4">
        <v>21.8</v>
      </c>
      <c r="K3274" s="4">
        <v>15.4</v>
      </c>
      <c r="L3274" s="4">
        <v>4.5999999999999996</v>
      </c>
      <c r="M3274" s="4" t="s">
        <v>6309</v>
      </c>
      <c r="R3274" t="s">
        <v>6310</v>
      </c>
      <c r="T3274" t="s">
        <v>1296</v>
      </c>
    </row>
    <row r="3275" spans="1:20">
      <c r="A3275" t="s">
        <v>6311</v>
      </c>
      <c r="B3275" t="s">
        <v>1291</v>
      </c>
      <c r="C3275" t="s">
        <v>20</v>
      </c>
      <c r="D3275" s="39" t="s">
        <v>1302</v>
      </c>
      <c r="E3275" s="11">
        <f t="shared" si="213"/>
        <v>5</v>
      </c>
      <c r="F3275" s="4">
        <f t="shared" si="214"/>
        <v>2002</v>
      </c>
      <c r="G3275" t="s">
        <v>21</v>
      </c>
      <c r="H3275" s="4" t="s">
        <v>1456</v>
      </c>
      <c r="I3275" s="4" t="str">
        <f t="shared" si="216"/>
        <v>k</v>
      </c>
      <c r="J3275" s="4">
        <v>17</v>
      </c>
      <c r="K3275" s="4" t="s">
        <v>1069</v>
      </c>
      <c r="L3275" s="4">
        <v>0</v>
      </c>
      <c r="M3275" s="4" t="s">
        <v>2598</v>
      </c>
      <c r="R3275" t="s">
        <v>6312</v>
      </c>
      <c r="T3275" t="s">
        <v>1296</v>
      </c>
    </row>
    <row r="3276" spans="1:20">
      <c r="A3276" t="s">
        <v>6311</v>
      </c>
      <c r="B3276" t="s">
        <v>1291</v>
      </c>
      <c r="C3276" t="s">
        <v>74</v>
      </c>
      <c r="D3276" s="39" t="s">
        <v>1335</v>
      </c>
      <c r="E3276" s="11">
        <f t="shared" si="213"/>
        <v>5</v>
      </c>
      <c r="F3276" s="4">
        <f t="shared" si="214"/>
        <v>2004</v>
      </c>
      <c r="G3276" t="s">
        <v>21</v>
      </c>
      <c r="H3276" s="4" t="s">
        <v>482</v>
      </c>
      <c r="I3276" s="4" t="str">
        <f t="shared" si="216"/>
        <v>k</v>
      </c>
      <c r="J3276" s="4">
        <v>19.2</v>
      </c>
      <c r="K3276" s="4" t="s">
        <v>293</v>
      </c>
      <c r="L3276" s="4">
        <v>0</v>
      </c>
      <c r="M3276" s="4" t="s">
        <v>3784</v>
      </c>
      <c r="R3276" t="s">
        <v>1722</v>
      </c>
      <c r="T3276" t="s">
        <v>1296</v>
      </c>
    </row>
    <row r="3277" spans="1:20">
      <c r="A3277" t="s">
        <v>6311</v>
      </c>
      <c r="B3277" t="s">
        <v>1291</v>
      </c>
      <c r="C3277" t="s">
        <v>74</v>
      </c>
      <c r="D3277" s="39" t="s">
        <v>1310</v>
      </c>
      <c r="E3277" s="11">
        <f t="shared" si="213"/>
        <v>5</v>
      </c>
      <c r="F3277" s="4">
        <f t="shared" si="214"/>
        <v>2005</v>
      </c>
      <c r="G3277" t="s">
        <v>21</v>
      </c>
      <c r="H3277" s="4" t="s">
        <v>682</v>
      </c>
      <c r="I3277" s="4" t="str">
        <f t="shared" si="216"/>
        <v>k</v>
      </c>
      <c r="J3277" s="4">
        <v>20.7</v>
      </c>
      <c r="K3277" s="4" t="s">
        <v>617</v>
      </c>
      <c r="L3277" s="4">
        <v>0</v>
      </c>
      <c r="M3277" s="4" t="s">
        <v>6313</v>
      </c>
      <c r="R3277" t="s">
        <v>2754</v>
      </c>
      <c r="T3277" t="s">
        <v>1296</v>
      </c>
    </row>
    <row r="3278" spans="1:20">
      <c r="A3278" t="s">
        <v>6314</v>
      </c>
      <c r="B3278" t="s">
        <v>1291</v>
      </c>
      <c r="C3278" t="s">
        <v>20</v>
      </c>
      <c r="D3278" s="39" t="s">
        <v>1432</v>
      </c>
      <c r="E3278" s="11">
        <f t="shared" si="213"/>
        <v>5</v>
      </c>
      <c r="F3278" s="4">
        <f t="shared" si="214"/>
        <v>2013</v>
      </c>
      <c r="G3278" t="s">
        <v>25</v>
      </c>
      <c r="I3278" s="4" t="str">
        <f t="shared" si="216"/>
        <v/>
      </c>
      <c r="J3278" s="4">
        <v>28</v>
      </c>
      <c r="K3278" s="4" t="s">
        <v>1282</v>
      </c>
      <c r="L3278" s="4">
        <v>0</v>
      </c>
      <c r="M3278" s="4" t="s">
        <v>6315</v>
      </c>
      <c r="R3278" t="s">
        <v>6316</v>
      </c>
      <c r="T3278" t="s">
        <v>1421</v>
      </c>
    </row>
    <row r="3279" spans="1:20">
      <c r="A3279" t="s">
        <v>6317</v>
      </c>
      <c r="B3279" t="s">
        <v>1291</v>
      </c>
      <c r="C3279" t="s">
        <v>20</v>
      </c>
      <c r="D3279" s="39" t="s">
        <v>1402</v>
      </c>
      <c r="E3279" s="11">
        <f t="shared" si="213"/>
        <v>5</v>
      </c>
      <c r="F3279" s="4">
        <f t="shared" si="214"/>
        <v>2015</v>
      </c>
      <c r="G3279" t="s">
        <v>21</v>
      </c>
      <c r="I3279" s="4" t="str">
        <f t="shared" si="216"/>
        <v/>
      </c>
      <c r="J3279" s="4">
        <v>23.7</v>
      </c>
      <c r="K3279" s="4" t="s">
        <v>464</v>
      </c>
      <c r="L3279" s="4">
        <v>0</v>
      </c>
      <c r="M3279" s="4" t="s">
        <v>4823</v>
      </c>
      <c r="N3279" s="11" t="s">
        <v>6318</v>
      </c>
      <c r="R3279" t="s">
        <v>6319</v>
      </c>
      <c r="T3279" t="s">
        <v>1366</v>
      </c>
    </row>
    <row r="3280" spans="1:20">
      <c r="A3280" t="s">
        <v>6317</v>
      </c>
      <c r="B3280" t="s">
        <v>1291</v>
      </c>
      <c r="C3280" t="s">
        <v>74</v>
      </c>
      <c r="D3280" s="39" t="s">
        <v>1349</v>
      </c>
      <c r="E3280" s="11">
        <f t="shared" si="213"/>
        <v>5</v>
      </c>
      <c r="F3280" s="4">
        <f t="shared" si="214"/>
        <v>2016</v>
      </c>
      <c r="G3280" t="s">
        <v>21</v>
      </c>
      <c r="I3280" s="4" t="str">
        <f t="shared" si="216"/>
        <v/>
      </c>
      <c r="J3280" s="4">
        <v>25.3</v>
      </c>
      <c r="K3280" s="4" t="s">
        <v>870</v>
      </c>
      <c r="L3280" s="4">
        <v>0</v>
      </c>
      <c r="M3280" s="4" t="s">
        <v>1350</v>
      </c>
      <c r="N3280" s="11" t="s">
        <v>6318</v>
      </c>
      <c r="R3280" t="s">
        <v>6320</v>
      </c>
      <c r="T3280" t="s">
        <v>1366</v>
      </c>
    </row>
    <row r="3281" spans="1:20">
      <c r="A3281" t="s">
        <v>6317</v>
      </c>
      <c r="B3281" t="s">
        <v>1291</v>
      </c>
      <c r="C3281" t="s">
        <v>74</v>
      </c>
      <c r="D3281" s="39" t="s">
        <v>1491</v>
      </c>
      <c r="E3281" s="11">
        <f t="shared" si="213"/>
        <v>4</v>
      </c>
      <c r="F3281" s="4">
        <f t="shared" si="214"/>
        <v>2024</v>
      </c>
      <c r="G3281" t="s">
        <v>21</v>
      </c>
      <c r="I3281" s="4" t="str">
        <f t="shared" si="216"/>
        <v/>
      </c>
      <c r="J3281" s="4">
        <v>29.5</v>
      </c>
      <c r="K3281" s="4" t="s">
        <v>577</v>
      </c>
      <c r="L3281" s="4">
        <v>0</v>
      </c>
      <c r="M3281" s="4" t="s">
        <v>2259</v>
      </c>
      <c r="N3281" s="11" t="s">
        <v>6318</v>
      </c>
      <c r="Q3281" t="s">
        <v>6321</v>
      </c>
      <c r="R3281" t="s">
        <v>6322</v>
      </c>
    </row>
    <row r="3282" spans="1:20">
      <c r="A3282" t="s">
        <v>6323</v>
      </c>
      <c r="B3282" t="s">
        <v>1291</v>
      </c>
      <c r="C3282" t="s">
        <v>20</v>
      </c>
      <c r="D3282" s="39" t="s">
        <v>1432</v>
      </c>
      <c r="E3282" s="11">
        <f t="shared" si="213"/>
        <v>5</v>
      </c>
      <c r="F3282" s="4">
        <f t="shared" si="214"/>
        <v>2013</v>
      </c>
      <c r="G3282" t="s">
        <v>25</v>
      </c>
      <c r="H3282" s="4" t="s">
        <v>1456</v>
      </c>
      <c r="I3282" s="4" t="str">
        <f t="shared" si="216"/>
        <v>k</v>
      </c>
      <c r="J3282" s="4">
        <v>16.7</v>
      </c>
      <c r="K3282" s="4" t="s">
        <v>611</v>
      </c>
      <c r="L3282" s="4">
        <v>0</v>
      </c>
      <c r="M3282" s="4" t="s">
        <v>2904</v>
      </c>
      <c r="N3282" s="11" t="s">
        <v>6324</v>
      </c>
      <c r="R3282" t="s">
        <v>6325</v>
      </c>
      <c r="T3282" t="s">
        <v>1366</v>
      </c>
    </row>
    <row r="3283" spans="1:20">
      <c r="A3283" t="s">
        <v>6323</v>
      </c>
      <c r="B3283" t="s">
        <v>1291</v>
      </c>
      <c r="C3283" t="s">
        <v>74</v>
      </c>
      <c r="D3283" s="39" t="s">
        <v>1402</v>
      </c>
      <c r="E3283" s="11">
        <f t="shared" ref="E3283:E3346" si="217">MONTH(D3283)</f>
        <v>5</v>
      </c>
      <c r="F3283" s="4">
        <f t="shared" ref="F3283:F3346" si="218">YEAR(D3283)</f>
        <v>2015</v>
      </c>
      <c r="G3283" t="s">
        <v>25</v>
      </c>
      <c r="H3283" s="4" t="s">
        <v>482</v>
      </c>
      <c r="I3283" s="4" t="str">
        <f t="shared" si="216"/>
        <v>k</v>
      </c>
      <c r="J3283" s="4">
        <v>20</v>
      </c>
      <c r="K3283" s="4" t="s">
        <v>648</v>
      </c>
      <c r="L3283" s="4">
        <v>0</v>
      </c>
      <c r="M3283" s="4" t="s">
        <v>3829</v>
      </c>
      <c r="N3283" s="11" t="s">
        <v>6324</v>
      </c>
      <c r="R3283" t="s">
        <v>6326</v>
      </c>
      <c r="T3283" t="s">
        <v>1366</v>
      </c>
    </row>
    <row r="3284" spans="1:20">
      <c r="A3284" t="s">
        <v>6323</v>
      </c>
      <c r="B3284" t="s">
        <v>1291</v>
      </c>
      <c r="C3284" t="s">
        <v>74</v>
      </c>
      <c r="D3284" s="39" t="s">
        <v>1349</v>
      </c>
      <c r="E3284" s="11">
        <f t="shared" si="217"/>
        <v>5</v>
      </c>
      <c r="F3284" s="4">
        <f t="shared" si="218"/>
        <v>2016</v>
      </c>
      <c r="G3284" t="s">
        <v>25</v>
      </c>
      <c r="H3284" s="4" t="s">
        <v>682</v>
      </c>
      <c r="I3284" s="4" t="str">
        <f t="shared" si="216"/>
        <v>k</v>
      </c>
      <c r="J3284" s="4">
        <v>22.7</v>
      </c>
      <c r="K3284" s="4" t="s">
        <v>1220</v>
      </c>
      <c r="L3284" s="4">
        <v>0</v>
      </c>
      <c r="M3284" s="4" t="s">
        <v>5931</v>
      </c>
      <c r="N3284" s="11" t="s">
        <v>6324</v>
      </c>
      <c r="R3284" t="s">
        <v>6327</v>
      </c>
      <c r="T3284" t="s">
        <v>1366</v>
      </c>
    </row>
    <row r="3285" spans="1:20">
      <c r="A3285" t="s">
        <v>6323</v>
      </c>
      <c r="B3285" t="s">
        <v>1291</v>
      </c>
      <c r="C3285" t="s">
        <v>74</v>
      </c>
      <c r="D3285" s="39" t="s">
        <v>1455</v>
      </c>
      <c r="E3285" s="11">
        <f t="shared" si="217"/>
        <v>5</v>
      </c>
      <c r="F3285" s="4">
        <f t="shared" si="218"/>
        <v>2017</v>
      </c>
      <c r="G3285" t="s">
        <v>25</v>
      </c>
      <c r="H3285" s="4" t="s">
        <v>57</v>
      </c>
      <c r="I3285" s="4" t="str">
        <f t="shared" si="216"/>
        <v>k</v>
      </c>
      <c r="J3285" s="4">
        <v>25</v>
      </c>
      <c r="K3285" s="4" t="s">
        <v>264</v>
      </c>
      <c r="L3285" s="4">
        <v>0</v>
      </c>
      <c r="M3285" s="4" t="s">
        <v>1591</v>
      </c>
      <c r="N3285" s="11" t="s">
        <v>6324</v>
      </c>
      <c r="R3285" t="s">
        <v>6328</v>
      </c>
      <c r="T3285" t="s">
        <v>1366</v>
      </c>
    </row>
    <row r="3286" spans="1:20">
      <c r="A3286" t="s">
        <v>6323</v>
      </c>
      <c r="B3286" t="s">
        <v>1291</v>
      </c>
      <c r="C3286" t="s">
        <v>74</v>
      </c>
      <c r="D3286" s="39" t="s">
        <v>1459</v>
      </c>
      <c r="E3286" s="11">
        <f t="shared" si="217"/>
        <v>9</v>
      </c>
      <c r="F3286" s="4">
        <f t="shared" si="218"/>
        <v>2018</v>
      </c>
      <c r="G3286" t="s">
        <v>25</v>
      </c>
      <c r="H3286" s="4" t="s">
        <v>3412</v>
      </c>
      <c r="I3286" s="4" t="str">
        <f t="shared" si="216"/>
        <v>k</v>
      </c>
      <c r="J3286" s="4">
        <v>28.5</v>
      </c>
      <c r="K3286" s="4" t="s">
        <v>397</v>
      </c>
      <c r="L3286" s="4">
        <v>0</v>
      </c>
      <c r="M3286" s="4" t="s">
        <v>1734</v>
      </c>
      <c r="N3286" s="11" t="s">
        <v>6324</v>
      </c>
      <c r="R3286" t="s">
        <v>6329</v>
      </c>
      <c r="T3286" t="s">
        <v>1366</v>
      </c>
    </row>
    <row r="3287" spans="1:20">
      <c r="A3287" t="s">
        <v>6323</v>
      </c>
      <c r="B3287" t="s">
        <v>1291</v>
      </c>
      <c r="C3287" t="s">
        <v>74</v>
      </c>
      <c r="D3287" s="39" t="s">
        <v>1582</v>
      </c>
      <c r="E3287" s="11">
        <f t="shared" si="217"/>
        <v>5</v>
      </c>
      <c r="F3287" s="4">
        <f t="shared" si="218"/>
        <v>2019</v>
      </c>
      <c r="G3287" t="s">
        <v>25</v>
      </c>
      <c r="H3287" s="4" t="s">
        <v>496</v>
      </c>
      <c r="I3287" s="4" t="str">
        <f t="shared" si="216"/>
        <v>k</v>
      </c>
      <c r="J3287" s="4">
        <v>31</v>
      </c>
      <c r="K3287" s="4" t="s">
        <v>690</v>
      </c>
      <c r="L3287" s="4">
        <v>0</v>
      </c>
      <c r="M3287" s="4" t="s">
        <v>1507</v>
      </c>
      <c r="N3287" s="11" t="s">
        <v>6324</v>
      </c>
      <c r="R3287" t="s">
        <v>1414</v>
      </c>
      <c r="T3287" t="s">
        <v>1366</v>
      </c>
    </row>
    <row r="3288" spans="1:20">
      <c r="A3288" t="s">
        <v>6323</v>
      </c>
      <c r="B3288" t="s">
        <v>1291</v>
      </c>
      <c r="C3288" t="s">
        <v>74</v>
      </c>
      <c r="D3288" s="39" t="s">
        <v>1211</v>
      </c>
      <c r="E3288" s="11">
        <f t="shared" si="217"/>
        <v>5</v>
      </c>
      <c r="F3288" s="4">
        <f t="shared" si="218"/>
        <v>2021</v>
      </c>
      <c r="G3288" t="s">
        <v>25</v>
      </c>
      <c r="H3288" s="4">
        <v>12.7</v>
      </c>
      <c r="I3288" s="4" t="str">
        <f t="shared" si="216"/>
        <v>k</v>
      </c>
      <c r="J3288" s="4">
        <v>38</v>
      </c>
      <c r="K3288" s="4" t="s">
        <v>640</v>
      </c>
      <c r="L3288" s="4">
        <v>0</v>
      </c>
      <c r="M3288" s="4" t="s">
        <v>6330</v>
      </c>
      <c r="N3288" s="11" t="s">
        <v>6324</v>
      </c>
      <c r="Q3288" t="s">
        <v>6331</v>
      </c>
      <c r="R3288" t="s">
        <v>6332</v>
      </c>
    </row>
    <row r="3289" spans="1:20">
      <c r="A3289" t="s">
        <v>6323</v>
      </c>
      <c r="B3289" t="s">
        <v>1291</v>
      </c>
      <c r="C3289" t="s">
        <v>74</v>
      </c>
      <c r="D3289" s="39" t="s">
        <v>1491</v>
      </c>
      <c r="E3289" s="11">
        <f t="shared" si="217"/>
        <v>4</v>
      </c>
      <c r="F3289" s="4">
        <f t="shared" si="218"/>
        <v>2024</v>
      </c>
      <c r="G3289" t="s">
        <v>25</v>
      </c>
      <c r="H3289" s="4" t="s">
        <v>977</v>
      </c>
      <c r="I3289" s="4" t="str">
        <f t="shared" si="216"/>
        <v>k</v>
      </c>
      <c r="J3289" s="4">
        <v>40.200000000000003</v>
      </c>
      <c r="K3289" s="4" t="s">
        <v>83</v>
      </c>
      <c r="L3289" s="4">
        <v>0</v>
      </c>
      <c r="M3289" s="4" t="s">
        <v>6333</v>
      </c>
      <c r="N3289" s="11" t="s">
        <v>6324</v>
      </c>
      <c r="R3289" t="s">
        <v>2869</v>
      </c>
    </row>
    <row r="3290" spans="1:20">
      <c r="A3290" t="s">
        <v>6323</v>
      </c>
      <c r="B3290" s="4" t="s">
        <v>1291</v>
      </c>
      <c r="C3290" s="4" t="s">
        <v>74</v>
      </c>
      <c r="D3290" s="39" t="s">
        <v>1553</v>
      </c>
      <c r="E3290" s="11">
        <f t="shared" si="217"/>
        <v>4</v>
      </c>
      <c r="F3290" s="4">
        <f t="shared" si="218"/>
        <v>2026</v>
      </c>
      <c r="G3290" s="4" t="s">
        <v>25</v>
      </c>
      <c r="H3290" s="4">
        <v>17.600000000000001</v>
      </c>
      <c r="I3290" s="4" t="str">
        <f t="shared" si="216"/>
        <v>k</v>
      </c>
      <c r="J3290" s="4">
        <v>40</v>
      </c>
      <c r="K3290" s="4">
        <v>49.9</v>
      </c>
      <c r="L3290" s="4">
        <v>0</v>
      </c>
      <c r="M3290" s="4">
        <v>3010</v>
      </c>
      <c r="N3290" s="11" t="s">
        <v>6324</v>
      </c>
      <c r="R3290" s="4" t="s">
        <v>1481</v>
      </c>
    </row>
    <row r="3291" spans="1:20">
      <c r="A3291" t="s">
        <v>6334</v>
      </c>
      <c r="B3291" t="s">
        <v>1291</v>
      </c>
      <c r="C3291" t="s">
        <v>20</v>
      </c>
      <c r="D3291" s="39" t="s">
        <v>3473</v>
      </c>
      <c r="E3291" s="11">
        <f t="shared" si="217"/>
        <v>5</v>
      </c>
      <c r="F3291" s="4">
        <f t="shared" si="218"/>
        <v>2013</v>
      </c>
      <c r="G3291" t="s">
        <v>21</v>
      </c>
      <c r="H3291" s="4" t="s">
        <v>1444</v>
      </c>
      <c r="I3291" s="4" t="str">
        <f t="shared" si="216"/>
        <v>k</v>
      </c>
      <c r="J3291" s="4">
        <v>13.3</v>
      </c>
      <c r="K3291" s="4" t="s">
        <v>6335</v>
      </c>
      <c r="L3291" s="4">
        <v>0</v>
      </c>
      <c r="M3291" s="4" t="s">
        <v>6336</v>
      </c>
      <c r="N3291" s="11" t="s">
        <v>6337</v>
      </c>
      <c r="R3291" t="s">
        <v>6338</v>
      </c>
      <c r="T3291" t="s">
        <v>1296</v>
      </c>
    </row>
    <row r="3292" spans="1:20">
      <c r="A3292" t="s">
        <v>6334</v>
      </c>
      <c r="B3292" t="s">
        <v>1291</v>
      </c>
      <c r="C3292" t="s">
        <v>74</v>
      </c>
      <c r="D3292" s="39" t="s">
        <v>1402</v>
      </c>
      <c r="E3292" s="11">
        <f t="shared" si="217"/>
        <v>5</v>
      </c>
      <c r="F3292" s="4">
        <f t="shared" si="218"/>
        <v>2015</v>
      </c>
      <c r="G3292" t="s">
        <v>21</v>
      </c>
      <c r="H3292" s="4" t="s">
        <v>1456</v>
      </c>
      <c r="I3292" s="4" t="str">
        <f t="shared" si="216"/>
        <v>k</v>
      </c>
      <c r="J3292" s="4">
        <v>15.2</v>
      </c>
      <c r="K3292" s="4" t="s">
        <v>111</v>
      </c>
      <c r="L3292" s="4">
        <v>0</v>
      </c>
      <c r="M3292" s="4" t="s">
        <v>4997</v>
      </c>
      <c r="N3292" s="11" t="s">
        <v>6337</v>
      </c>
      <c r="R3292" t="s">
        <v>6339</v>
      </c>
      <c r="T3292" t="s">
        <v>1296</v>
      </c>
    </row>
    <row r="3293" spans="1:20">
      <c r="A3293" t="s">
        <v>6334</v>
      </c>
      <c r="B3293" t="s">
        <v>1291</v>
      </c>
      <c r="C3293" t="s">
        <v>74</v>
      </c>
      <c r="D3293" s="39" t="s">
        <v>1349</v>
      </c>
      <c r="E3293" s="11">
        <f t="shared" si="217"/>
        <v>5</v>
      </c>
      <c r="F3293" s="4">
        <f t="shared" si="218"/>
        <v>2016</v>
      </c>
      <c r="G3293" t="s">
        <v>21</v>
      </c>
      <c r="H3293" s="4" t="s">
        <v>654</v>
      </c>
      <c r="I3293" s="4" t="str">
        <f t="shared" si="216"/>
        <v>k</v>
      </c>
      <c r="J3293" s="4">
        <v>17</v>
      </c>
      <c r="K3293" s="4" t="s">
        <v>3088</v>
      </c>
      <c r="L3293" s="4">
        <v>0</v>
      </c>
      <c r="M3293" s="4" t="s">
        <v>6340</v>
      </c>
      <c r="N3293" s="11" t="s">
        <v>6337</v>
      </c>
      <c r="R3293" t="s">
        <v>6341</v>
      </c>
      <c r="T3293" t="s">
        <v>1296</v>
      </c>
    </row>
    <row r="3294" spans="1:20">
      <c r="A3294" t="s">
        <v>6334</v>
      </c>
      <c r="B3294" t="s">
        <v>1291</v>
      </c>
      <c r="C3294" t="s">
        <v>74</v>
      </c>
      <c r="D3294" s="39" t="s">
        <v>1455</v>
      </c>
      <c r="E3294" s="11">
        <f t="shared" si="217"/>
        <v>5</v>
      </c>
      <c r="F3294" s="4">
        <f t="shared" si="218"/>
        <v>2017</v>
      </c>
      <c r="G3294" t="s">
        <v>21</v>
      </c>
      <c r="H3294" s="4" t="s">
        <v>482</v>
      </c>
      <c r="I3294" s="4" t="str">
        <f t="shared" si="216"/>
        <v>k</v>
      </c>
      <c r="J3294" s="4">
        <v>18.5</v>
      </c>
      <c r="K3294" s="4" t="s">
        <v>604</v>
      </c>
      <c r="L3294" s="4">
        <v>0</v>
      </c>
      <c r="M3294" s="4" t="s">
        <v>6342</v>
      </c>
      <c r="N3294" s="11" t="s">
        <v>6337</v>
      </c>
      <c r="R3294" t="s">
        <v>6343</v>
      </c>
      <c r="T3294" t="s">
        <v>1296</v>
      </c>
    </row>
    <row r="3295" spans="1:20">
      <c r="A3295" t="s">
        <v>6334</v>
      </c>
      <c r="B3295" t="s">
        <v>1291</v>
      </c>
      <c r="C3295" t="s">
        <v>74</v>
      </c>
      <c r="D3295" s="39" t="s">
        <v>1412</v>
      </c>
      <c r="E3295" s="11">
        <f t="shared" si="217"/>
        <v>5</v>
      </c>
      <c r="F3295" s="4">
        <f t="shared" si="218"/>
        <v>2019</v>
      </c>
      <c r="G3295" t="s">
        <v>21</v>
      </c>
      <c r="H3295" s="4" t="s">
        <v>57</v>
      </c>
      <c r="I3295" s="4" t="str">
        <f t="shared" si="216"/>
        <v>k</v>
      </c>
      <c r="J3295" s="4">
        <v>22.5</v>
      </c>
      <c r="K3295" s="4" t="s">
        <v>190</v>
      </c>
      <c r="L3295" s="4">
        <v>0</v>
      </c>
      <c r="M3295" s="4" t="s">
        <v>5583</v>
      </c>
      <c r="N3295" s="11" t="s">
        <v>6337</v>
      </c>
      <c r="R3295" t="s">
        <v>6344</v>
      </c>
      <c r="T3295" t="s">
        <v>1296</v>
      </c>
    </row>
    <row r="3296" spans="1:20">
      <c r="A3296" t="s">
        <v>6334</v>
      </c>
      <c r="B3296" t="s">
        <v>1291</v>
      </c>
      <c r="C3296" t="s">
        <v>74</v>
      </c>
      <c r="D3296" s="39" t="s">
        <v>1440</v>
      </c>
      <c r="E3296" s="11">
        <f t="shared" si="217"/>
        <v>5</v>
      </c>
      <c r="F3296" s="4">
        <f t="shared" si="218"/>
        <v>2024</v>
      </c>
      <c r="G3296" t="s">
        <v>21</v>
      </c>
      <c r="H3296" s="4" t="s">
        <v>712</v>
      </c>
      <c r="I3296" s="4" t="str">
        <f t="shared" si="216"/>
        <v>k</v>
      </c>
      <c r="J3296" s="4">
        <v>25.6</v>
      </c>
      <c r="K3296" s="4" t="s">
        <v>898</v>
      </c>
      <c r="L3296" s="4">
        <v>0</v>
      </c>
      <c r="M3296" s="4" t="s">
        <v>1737</v>
      </c>
      <c r="N3296" s="11" t="s">
        <v>6337</v>
      </c>
      <c r="R3296" t="s">
        <v>1479</v>
      </c>
    </row>
    <row r="3297" spans="1:20">
      <c r="A3297" t="s">
        <v>6334</v>
      </c>
      <c r="B3297" s="4" t="s">
        <v>1291</v>
      </c>
      <c r="C3297" s="17" t="s">
        <v>74</v>
      </c>
      <c r="D3297" s="39" t="s">
        <v>1480</v>
      </c>
      <c r="E3297" s="11">
        <f t="shared" si="217"/>
        <v>4</v>
      </c>
      <c r="F3297" s="4">
        <f t="shared" si="218"/>
        <v>2026</v>
      </c>
      <c r="G3297" s="4" t="s">
        <v>21</v>
      </c>
      <c r="H3297" s="4">
        <v>15.6</v>
      </c>
      <c r="I3297" s="4" t="str">
        <f t="shared" si="216"/>
        <v>k</v>
      </c>
      <c r="J3297" s="4">
        <v>25.2</v>
      </c>
      <c r="K3297" s="4">
        <v>34.4</v>
      </c>
      <c r="L3297" s="4">
        <v>0</v>
      </c>
      <c r="M3297" s="4">
        <v>620</v>
      </c>
      <c r="N3297" s="11" t="s">
        <v>6337</v>
      </c>
      <c r="R3297" s="4" t="s">
        <v>1481</v>
      </c>
    </row>
    <row r="3298" spans="1:20">
      <c r="A3298" t="s">
        <v>6345</v>
      </c>
      <c r="B3298" t="s">
        <v>1291</v>
      </c>
      <c r="C3298" t="s">
        <v>20</v>
      </c>
      <c r="D3298" s="39" t="s">
        <v>3473</v>
      </c>
      <c r="E3298" s="11">
        <f t="shared" si="217"/>
        <v>5</v>
      </c>
      <c r="F3298" s="4">
        <f t="shared" si="218"/>
        <v>2013</v>
      </c>
      <c r="G3298" t="s">
        <v>25</v>
      </c>
      <c r="I3298" s="4" t="str">
        <f t="shared" ref="I3298:I3329" si="219">IF(ISBLANK(H3298), "", "k")</f>
        <v/>
      </c>
      <c r="J3298" s="4">
        <v>26</v>
      </c>
      <c r="K3298" s="4" t="s">
        <v>1282</v>
      </c>
      <c r="L3298" s="4">
        <v>0</v>
      </c>
      <c r="M3298" s="4" t="s">
        <v>6346</v>
      </c>
      <c r="N3298" s="11" t="s">
        <v>6347</v>
      </c>
      <c r="R3298" t="s">
        <v>6348</v>
      </c>
      <c r="T3298" t="s">
        <v>1421</v>
      </c>
    </row>
    <row r="3299" spans="1:20">
      <c r="A3299" t="s">
        <v>6345</v>
      </c>
      <c r="B3299" t="s">
        <v>1291</v>
      </c>
      <c r="C3299" t="s">
        <v>74</v>
      </c>
      <c r="D3299" s="39" t="s">
        <v>1402</v>
      </c>
      <c r="E3299" s="11">
        <f t="shared" si="217"/>
        <v>5</v>
      </c>
      <c r="F3299" s="4">
        <f t="shared" si="218"/>
        <v>2015</v>
      </c>
      <c r="G3299" t="s">
        <v>25</v>
      </c>
      <c r="I3299" s="4" t="str">
        <f t="shared" si="219"/>
        <v/>
      </c>
      <c r="J3299" s="4">
        <v>26.7</v>
      </c>
      <c r="K3299" s="4" t="s">
        <v>49</v>
      </c>
      <c r="L3299" s="4">
        <v>0</v>
      </c>
      <c r="M3299" s="4" t="s">
        <v>2732</v>
      </c>
      <c r="N3299" s="11" t="s">
        <v>6347</v>
      </c>
      <c r="R3299" t="s">
        <v>6349</v>
      </c>
      <c r="T3299" t="s">
        <v>1421</v>
      </c>
    </row>
    <row r="3300" spans="1:20">
      <c r="A3300" t="s">
        <v>6345</v>
      </c>
      <c r="B3300" t="s">
        <v>1291</v>
      </c>
      <c r="C3300" t="s">
        <v>74</v>
      </c>
      <c r="D3300" s="39" t="s">
        <v>1349</v>
      </c>
      <c r="E3300" s="11">
        <f t="shared" si="217"/>
        <v>5</v>
      </c>
      <c r="F3300" s="4">
        <f t="shared" si="218"/>
        <v>2016</v>
      </c>
      <c r="G3300" t="s">
        <v>25</v>
      </c>
      <c r="I3300" s="4" t="str">
        <f t="shared" si="219"/>
        <v/>
      </c>
      <c r="J3300" s="4">
        <v>27.5</v>
      </c>
      <c r="K3300" s="4" t="s">
        <v>36</v>
      </c>
      <c r="L3300" s="4">
        <v>0</v>
      </c>
      <c r="M3300" s="4" t="s">
        <v>4730</v>
      </c>
      <c r="N3300" s="11" t="s">
        <v>6347</v>
      </c>
      <c r="R3300" t="s">
        <v>6350</v>
      </c>
      <c r="T3300" t="s">
        <v>1421</v>
      </c>
    </row>
    <row r="3301" spans="1:20">
      <c r="A3301" t="s">
        <v>6345</v>
      </c>
      <c r="B3301" t="s">
        <v>1291</v>
      </c>
      <c r="C3301" t="s">
        <v>74</v>
      </c>
      <c r="D3301" s="39" t="s">
        <v>1104</v>
      </c>
      <c r="E3301" s="11">
        <f t="shared" si="217"/>
        <v>5</v>
      </c>
      <c r="F3301" s="4">
        <f t="shared" si="218"/>
        <v>2017</v>
      </c>
      <c r="G3301" t="s">
        <v>25</v>
      </c>
      <c r="I3301" s="4" t="str">
        <f t="shared" si="219"/>
        <v/>
      </c>
      <c r="J3301" s="4">
        <v>29.1</v>
      </c>
      <c r="K3301" s="4" t="s">
        <v>182</v>
      </c>
      <c r="L3301" s="4">
        <v>0</v>
      </c>
      <c r="M3301" s="4" t="s">
        <v>1676</v>
      </c>
      <c r="N3301" s="11" t="s">
        <v>6347</v>
      </c>
      <c r="R3301" t="s">
        <v>6351</v>
      </c>
      <c r="T3301" t="s">
        <v>1421</v>
      </c>
    </row>
    <row r="3302" spans="1:20">
      <c r="A3302" t="s">
        <v>6345</v>
      </c>
      <c r="B3302" t="s">
        <v>1291</v>
      </c>
      <c r="C3302" t="s">
        <v>74</v>
      </c>
      <c r="D3302" s="39" t="s">
        <v>1878</v>
      </c>
      <c r="E3302" s="11">
        <f t="shared" si="217"/>
        <v>5</v>
      </c>
      <c r="F3302" s="4">
        <f t="shared" si="218"/>
        <v>2019</v>
      </c>
      <c r="G3302" t="s">
        <v>25</v>
      </c>
      <c r="I3302" s="4" t="str">
        <f t="shared" si="219"/>
        <v/>
      </c>
      <c r="J3302" s="4">
        <v>32.200000000000003</v>
      </c>
      <c r="K3302" s="4" t="s">
        <v>236</v>
      </c>
      <c r="L3302" s="4">
        <v>0</v>
      </c>
      <c r="M3302" s="4" t="s">
        <v>2917</v>
      </c>
      <c r="N3302" s="11" t="s">
        <v>6347</v>
      </c>
      <c r="R3302" t="s">
        <v>6352</v>
      </c>
      <c r="T3302" t="s">
        <v>1421</v>
      </c>
    </row>
    <row r="3303" spans="1:20">
      <c r="A3303" t="s">
        <v>6353</v>
      </c>
      <c r="B3303" t="s">
        <v>1291</v>
      </c>
      <c r="C3303" t="s">
        <v>20</v>
      </c>
      <c r="D3303" s="39" t="s">
        <v>1342</v>
      </c>
      <c r="E3303" s="11">
        <f t="shared" si="217"/>
        <v>5</v>
      </c>
      <c r="F3303" s="4">
        <f t="shared" si="218"/>
        <v>2013</v>
      </c>
      <c r="G3303" t="s">
        <v>21</v>
      </c>
      <c r="H3303" s="4" t="s">
        <v>1456</v>
      </c>
      <c r="I3303" s="4" t="str">
        <f t="shared" si="219"/>
        <v>k</v>
      </c>
      <c r="J3303" s="4">
        <v>17.100000000000001</v>
      </c>
      <c r="K3303" s="4" t="s">
        <v>1389</v>
      </c>
      <c r="L3303" s="4">
        <v>0</v>
      </c>
      <c r="M3303" s="4" t="s">
        <v>6354</v>
      </c>
      <c r="N3303" s="11" t="s">
        <v>6355</v>
      </c>
      <c r="R3303" t="s">
        <v>6356</v>
      </c>
      <c r="T3303" t="s">
        <v>1296</v>
      </c>
    </row>
    <row r="3304" spans="1:20">
      <c r="A3304" t="s">
        <v>6353</v>
      </c>
      <c r="B3304" t="s">
        <v>1291</v>
      </c>
      <c r="C3304" t="s">
        <v>74</v>
      </c>
      <c r="D3304" s="39" t="s">
        <v>1402</v>
      </c>
      <c r="E3304" s="11">
        <f t="shared" si="217"/>
        <v>5</v>
      </c>
      <c r="F3304" s="4">
        <f t="shared" si="218"/>
        <v>2015</v>
      </c>
      <c r="G3304" t="s">
        <v>21</v>
      </c>
      <c r="H3304" s="4" t="s">
        <v>482</v>
      </c>
      <c r="I3304" s="4" t="str">
        <f t="shared" si="219"/>
        <v>k</v>
      </c>
      <c r="J3304" s="4">
        <v>20.5</v>
      </c>
      <c r="K3304" s="4" t="s">
        <v>853</v>
      </c>
      <c r="L3304" s="4">
        <v>0</v>
      </c>
      <c r="M3304" s="4" t="s">
        <v>6357</v>
      </c>
      <c r="N3304" s="11" t="s">
        <v>6355</v>
      </c>
      <c r="R3304" t="s">
        <v>6358</v>
      </c>
      <c r="T3304" t="s">
        <v>1296</v>
      </c>
    </row>
    <row r="3305" spans="1:20">
      <c r="A3305" t="s">
        <v>6353</v>
      </c>
      <c r="B3305" t="s">
        <v>1291</v>
      </c>
      <c r="C3305" t="s">
        <v>74</v>
      </c>
      <c r="D3305" s="39" t="s">
        <v>1590</v>
      </c>
      <c r="E3305" s="11">
        <f t="shared" si="217"/>
        <v>5</v>
      </c>
      <c r="F3305" s="4">
        <f t="shared" si="218"/>
        <v>2016</v>
      </c>
      <c r="G3305" t="s">
        <v>21</v>
      </c>
      <c r="H3305" s="4" t="s">
        <v>682</v>
      </c>
      <c r="I3305" s="4" t="str">
        <f t="shared" si="219"/>
        <v>k</v>
      </c>
      <c r="J3305" s="4">
        <v>22.9</v>
      </c>
      <c r="K3305" s="4" t="s">
        <v>240</v>
      </c>
      <c r="L3305" s="4">
        <v>0</v>
      </c>
      <c r="M3305" s="4" t="s">
        <v>1985</v>
      </c>
      <c r="N3305" s="11" t="s">
        <v>6355</v>
      </c>
      <c r="Q3305" s="52">
        <v>27</v>
      </c>
      <c r="R3305" t="s">
        <v>6359</v>
      </c>
      <c r="T3305" t="s">
        <v>1296</v>
      </c>
    </row>
    <row r="3306" spans="1:20">
      <c r="A3306" t="s">
        <v>6353</v>
      </c>
      <c r="B3306" t="s">
        <v>1291</v>
      </c>
      <c r="C3306" t="s">
        <v>74</v>
      </c>
      <c r="D3306" s="39" t="s">
        <v>1104</v>
      </c>
      <c r="E3306" s="11">
        <f t="shared" si="217"/>
        <v>5</v>
      </c>
      <c r="F3306" s="4">
        <f t="shared" si="218"/>
        <v>2017</v>
      </c>
      <c r="G3306" t="s">
        <v>21</v>
      </c>
      <c r="H3306" s="4" t="s">
        <v>57</v>
      </c>
      <c r="I3306" s="4" t="str">
        <f t="shared" si="219"/>
        <v>k</v>
      </c>
      <c r="J3306" s="4">
        <v>24</v>
      </c>
      <c r="K3306" s="4" t="s">
        <v>709</v>
      </c>
      <c r="L3306" s="4">
        <v>0</v>
      </c>
      <c r="M3306" s="4" t="s">
        <v>2493</v>
      </c>
      <c r="N3306" s="11" t="s">
        <v>6355</v>
      </c>
      <c r="Q3306" t="s">
        <v>6360</v>
      </c>
      <c r="R3306" t="s">
        <v>6361</v>
      </c>
      <c r="T3306" t="s">
        <v>1296</v>
      </c>
    </row>
    <row r="3307" spans="1:20">
      <c r="A3307" t="s">
        <v>6353</v>
      </c>
      <c r="B3307" t="s">
        <v>1291</v>
      </c>
      <c r="C3307" t="s">
        <v>74</v>
      </c>
      <c r="D3307" s="39" t="s">
        <v>1459</v>
      </c>
      <c r="E3307" s="11">
        <f t="shared" si="217"/>
        <v>9</v>
      </c>
      <c r="F3307" s="4">
        <f t="shared" si="218"/>
        <v>2018</v>
      </c>
      <c r="G3307" t="s">
        <v>21</v>
      </c>
      <c r="H3307" s="4" t="s">
        <v>3412</v>
      </c>
      <c r="I3307" s="4" t="str">
        <f t="shared" si="219"/>
        <v>k</v>
      </c>
      <c r="J3307" s="4">
        <v>25.1</v>
      </c>
      <c r="K3307" s="4" t="s">
        <v>199</v>
      </c>
      <c r="L3307" s="4">
        <v>0</v>
      </c>
      <c r="M3307" s="4" t="s">
        <v>1671</v>
      </c>
      <c r="N3307" s="11" t="s">
        <v>6355</v>
      </c>
      <c r="R3307" t="s">
        <v>6362</v>
      </c>
      <c r="T3307" t="s">
        <v>1296</v>
      </c>
    </row>
    <row r="3308" spans="1:20">
      <c r="A3308" t="s">
        <v>6353</v>
      </c>
      <c r="B3308" t="s">
        <v>1291</v>
      </c>
      <c r="C3308" t="s">
        <v>74</v>
      </c>
      <c r="D3308" s="39" t="s">
        <v>1412</v>
      </c>
      <c r="E3308" s="11">
        <f t="shared" si="217"/>
        <v>5</v>
      </c>
      <c r="F3308" s="4">
        <f t="shared" si="218"/>
        <v>2019</v>
      </c>
      <c r="G3308" t="s">
        <v>21</v>
      </c>
      <c r="H3308" s="4" t="s">
        <v>496</v>
      </c>
      <c r="I3308" s="4" t="str">
        <f t="shared" si="219"/>
        <v>k</v>
      </c>
      <c r="J3308" s="4">
        <v>26</v>
      </c>
      <c r="K3308" s="4" t="s">
        <v>614</v>
      </c>
      <c r="L3308" s="4">
        <v>0</v>
      </c>
      <c r="M3308" s="4" t="s">
        <v>1907</v>
      </c>
      <c r="N3308" s="11" t="s">
        <v>6355</v>
      </c>
      <c r="R3308" t="s">
        <v>6363</v>
      </c>
      <c r="T3308" t="s">
        <v>1296</v>
      </c>
    </row>
    <row r="3309" spans="1:20">
      <c r="A3309" t="s">
        <v>6364</v>
      </c>
      <c r="B3309" t="s">
        <v>1291</v>
      </c>
      <c r="C3309" t="s">
        <v>20</v>
      </c>
      <c r="D3309" s="39" t="s">
        <v>1402</v>
      </c>
      <c r="E3309" s="11">
        <f t="shared" si="217"/>
        <v>5</v>
      </c>
      <c r="F3309" s="4">
        <f t="shared" si="218"/>
        <v>2015</v>
      </c>
      <c r="G3309" t="s">
        <v>21</v>
      </c>
      <c r="I3309" s="4" t="str">
        <f t="shared" si="219"/>
        <v/>
      </c>
      <c r="J3309" s="4">
        <v>26</v>
      </c>
      <c r="K3309" s="4" t="s">
        <v>1879</v>
      </c>
      <c r="L3309" s="4">
        <v>0</v>
      </c>
      <c r="M3309" s="4" t="s">
        <v>1671</v>
      </c>
      <c r="N3309" s="11" t="s">
        <v>6365</v>
      </c>
      <c r="R3309" t="s">
        <v>6366</v>
      </c>
      <c r="T3309" t="s">
        <v>1421</v>
      </c>
    </row>
    <row r="3310" spans="1:20">
      <c r="A3310" t="s">
        <v>6364</v>
      </c>
      <c r="B3310" t="s">
        <v>1291</v>
      </c>
      <c r="C3310" t="s">
        <v>74</v>
      </c>
      <c r="D3310" s="39" t="s">
        <v>859</v>
      </c>
      <c r="E3310" s="11">
        <f t="shared" si="217"/>
        <v>5</v>
      </c>
      <c r="F3310" s="4">
        <f t="shared" si="218"/>
        <v>2016</v>
      </c>
      <c r="G3310" t="s">
        <v>21</v>
      </c>
      <c r="I3310" s="4" t="str">
        <f t="shared" si="219"/>
        <v/>
      </c>
      <c r="J3310" s="4">
        <v>26.5</v>
      </c>
      <c r="K3310" s="4" t="s">
        <v>949</v>
      </c>
      <c r="L3310" s="4">
        <v>0</v>
      </c>
      <c r="M3310" s="4" t="s">
        <v>1880</v>
      </c>
      <c r="N3310" s="11" t="s">
        <v>6365</v>
      </c>
      <c r="R3310" t="s">
        <v>6367</v>
      </c>
      <c r="T3310" t="s">
        <v>1421</v>
      </c>
    </row>
    <row r="3311" spans="1:20">
      <c r="A3311" t="s">
        <v>6364</v>
      </c>
      <c r="B3311" t="s">
        <v>1291</v>
      </c>
      <c r="C3311" t="s">
        <v>74</v>
      </c>
      <c r="D3311" s="39" t="s">
        <v>1104</v>
      </c>
      <c r="E3311" s="11">
        <f t="shared" si="217"/>
        <v>5</v>
      </c>
      <c r="F3311" s="4">
        <f t="shared" si="218"/>
        <v>2017</v>
      </c>
      <c r="G3311" t="s">
        <v>21</v>
      </c>
      <c r="I3311" s="4" t="str">
        <f t="shared" si="219"/>
        <v/>
      </c>
      <c r="J3311" s="4">
        <v>27</v>
      </c>
      <c r="K3311" s="4" t="s">
        <v>949</v>
      </c>
      <c r="L3311" s="4">
        <v>0</v>
      </c>
      <c r="M3311" s="4" t="s">
        <v>6368</v>
      </c>
      <c r="N3311" s="11" t="s">
        <v>6365</v>
      </c>
      <c r="Q3311" t="s">
        <v>6369</v>
      </c>
      <c r="R3311" t="s">
        <v>6370</v>
      </c>
      <c r="T3311" t="s">
        <v>1421</v>
      </c>
    </row>
    <row r="3312" spans="1:20">
      <c r="A3312" t="s">
        <v>6364</v>
      </c>
      <c r="B3312" t="s">
        <v>1291</v>
      </c>
      <c r="C3312" t="s">
        <v>74</v>
      </c>
      <c r="D3312" s="39" t="s">
        <v>1515</v>
      </c>
      <c r="E3312" s="11">
        <f t="shared" si="217"/>
        <v>5</v>
      </c>
      <c r="F3312" s="4">
        <f t="shared" si="218"/>
        <v>2019</v>
      </c>
      <c r="G3312" t="s">
        <v>21</v>
      </c>
      <c r="I3312" s="4" t="str">
        <f t="shared" si="219"/>
        <v/>
      </c>
      <c r="L3312" s="4">
        <v>0</v>
      </c>
      <c r="M3312" s="4" t="s">
        <v>1666</v>
      </c>
      <c r="N3312" s="11" t="s">
        <v>6365</v>
      </c>
      <c r="R3312" t="s">
        <v>6371</v>
      </c>
      <c r="T3312" t="s">
        <v>1421</v>
      </c>
    </row>
    <row r="3313" spans="1:20">
      <c r="A3313" t="s">
        <v>6364</v>
      </c>
      <c r="B3313" t="s">
        <v>1291</v>
      </c>
      <c r="C3313" t="s">
        <v>74</v>
      </c>
      <c r="D3313" s="39" t="s">
        <v>1211</v>
      </c>
      <c r="E3313" s="11">
        <f t="shared" si="217"/>
        <v>5</v>
      </c>
      <c r="F3313" s="4">
        <f t="shared" si="218"/>
        <v>2021</v>
      </c>
      <c r="G3313" t="s">
        <v>21</v>
      </c>
      <c r="I3313" s="4" t="str">
        <f t="shared" si="219"/>
        <v/>
      </c>
      <c r="J3313" s="4">
        <v>28</v>
      </c>
      <c r="K3313" s="4" t="s">
        <v>1121</v>
      </c>
      <c r="L3313" s="4">
        <v>0</v>
      </c>
      <c r="M3313" s="4" t="s">
        <v>2080</v>
      </c>
      <c r="N3313" s="11" t="s">
        <v>6365</v>
      </c>
      <c r="R3313" t="s">
        <v>6372</v>
      </c>
    </row>
    <row r="3314" spans="1:20">
      <c r="A3314" t="s">
        <v>6364</v>
      </c>
      <c r="B3314" t="s">
        <v>1291</v>
      </c>
      <c r="C3314" t="s">
        <v>74</v>
      </c>
      <c r="D3314" s="39" t="s">
        <v>1491</v>
      </c>
      <c r="E3314" s="11">
        <f t="shared" si="217"/>
        <v>4</v>
      </c>
      <c r="F3314" s="4">
        <f t="shared" si="218"/>
        <v>2024</v>
      </c>
      <c r="G3314" t="s">
        <v>21</v>
      </c>
      <c r="I3314" s="4" t="str">
        <f t="shared" si="219"/>
        <v/>
      </c>
      <c r="J3314" s="4">
        <v>28.9</v>
      </c>
      <c r="K3314" s="4" t="s">
        <v>949</v>
      </c>
      <c r="L3314" s="4">
        <v>0</v>
      </c>
      <c r="M3314" s="4" t="s">
        <v>2041</v>
      </c>
      <c r="N3314" s="11" t="s">
        <v>6365</v>
      </c>
      <c r="Q3314" t="s">
        <v>6373</v>
      </c>
      <c r="R3314" t="s">
        <v>6374</v>
      </c>
    </row>
    <row r="3315" spans="1:20">
      <c r="A3315" t="s">
        <v>6364</v>
      </c>
      <c r="B3315" s="4" t="s">
        <v>1291</v>
      </c>
      <c r="C3315" s="4" t="s">
        <v>74</v>
      </c>
      <c r="D3315" s="39" t="s">
        <v>1793</v>
      </c>
      <c r="E3315" s="11">
        <f t="shared" si="217"/>
        <v>4</v>
      </c>
      <c r="F3315" s="4">
        <f t="shared" si="218"/>
        <v>2026</v>
      </c>
      <c r="G3315" s="4" t="s">
        <v>21</v>
      </c>
      <c r="I3315" s="4" t="str">
        <f t="shared" si="219"/>
        <v/>
      </c>
      <c r="J3315" s="4">
        <v>28.5</v>
      </c>
      <c r="K3315" s="4">
        <v>36.6</v>
      </c>
      <c r="L3315" s="4">
        <v>0</v>
      </c>
      <c r="M3315" s="4">
        <v>635</v>
      </c>
      <c r="N3315" s="11" t="s">
        <v>6365</v>
      </c>
      <c r="R3315" s="4" t="s">
        <v>6375</v>
      </c>
    </row>
    <row r="3316" spans="1:20">
      <c r="A3316" t="s">
        <v>6376</v>
      </c>
      <c r="B3316" t="s">
        <v>1291</v>
      </c>
      <c r="C3316" t="s">
        <v>20</v>
      </c>
      <c r="D3316" s="39" t="s">
        <v>1494</v>
      </c>
      <c r="E3316" s="11">
        <f t="shared" si="217"/>
        <v>3</v>
      </c>
      <c r="F3316" s="4">
        <f t="shared" si="218"/>
        <v>1986</v>
      </c>
      <c r="G3316" t="s">
        <v>25</v>
      </c>
      <c r="H3316" s="4">
        <v>16.5</v>
      </c>
      <c r="I3316" s="4" t="s">
        <v>35</v>
      </c>
      <c r="J3316" s="4">
        <v>35.56</v>
      </c>
      <c r="K3316" s="4" t="s">
        <v>3541</v>
      </c>
      <c r="L3316" s="4">
        <v>0</v>
      </c>
      <c r="M3316" s="4" t="s">
        <v>2814</v>
      </c>
      <c r="R3316" t="s">
        <v>2221</v>
      </c>
      <c r="T3316" t="s">
        <v>1296</v>
      </c>
    </row>
    <row r="3317" spans="1:20">
      <c r="A3317" t="s">
        <v>6376</v>
      </c>
      <c r="B3317" t="s">
        <v>1291</v>
      </c>
      <c r="C3317" t="s">
        <v>74</v>
      </c>
      <c r="D3317" s="39" t="s">
        <v>2106</v>
      </c>
      <c r="E3317" s="11">
        <f t="shared" si="217"/>
        <v>3</v>
      </c>
      <c r="F3317" s="4">
        <f t="shared" si="218"/>
        <v>1990</v>
      </c>
      <c r="G3317" t="s">
        <v>25</v>
      </c>
      <c r="H3317" s="4">
        <v>20.5</v>
      </c>
      <c r="I3317" s="4" t="s">
        <v>35</v>
      </c>
      <c r="J3317" s="4">
        <v>38.1</v>
      </c>
      <c r="K3317" s="4" t="s">
        <v>2219</v>
      </c>
      <c r="L3317" s="4">
        <v>0</v>
      </c>
      <c r="M3317" s="4" t="s">
        <v>4617</v>
      </c>
      <c r="T3317" t="s">
        <v>1296</v>
      </c>
    </row>
    <row r="3318" spans="1:20">
      <c r="A3318" t="s">
        <v>6376</v>
      </c>
      <c r="B3318" t="s">
        <v>1291</v>
      </c>
      <c r="C3318" t="s">
        <v>74</v>
      </c>
      <c r="D3318" s="39" t="s">
        <v>2309</v>
      </c>
      <c r="E3318" s="11">
        <f t="shared" si="217"/>
        <v>3</v>
      </c>
      <c r="F3318" s="4">
        <f t="shared" si="218"/>
        <v>1992</v>
      </c>
      <c r="G3318" t="s">
        <v>25</v>
      </c>
      <c r="H3318" s="4">
        <v>22.5</v>
      </c>
      <c r="I3318" s="4" t="s">
        <v>35</v>
      </c>
      <c r="J3318" s="4">
        <v>39.369999999999997</v>
      </c>
      <c r="K3318" s="4" t="s">
        <v>3482</v>
      </c>
      <c r="L3318" s="4">
        <v>0</v>
      </c>
      <c r="M3318" s="4" t="s">
        <v>6377</v>
      </c>
      <c r="T3318" t="s">
        <v>1296</v>
      </c>
    </row>
    <row r="3319" spans="1:20">
      <c r="A3319" t="s">
        <v>6376</v>
      </c>
      <c r="B3319" t="s">
        <v>1291</v>
      </c>
      <c r="C3319" t="s">
        <v>74</v>
      </c>
      <c r="D3319" s="39" t="s">
        <v>2313</v>
      </c>
      <c r="E3319" s="11">
        <f t="shared" si="217"/>
        <v>3</v>
      </c>
      <c r="F3319" s="4">
        <f t="shared" si="218"/>
        <v>1993</v>
      </c>
      <c r="G3319" t="s">
        <v>25</v>
      </c>
      <c r="H3319" s="4">
        <v>23.5</v>
      </c>
      <c r="I3319" s="4" t="s">
        <v>35</v>
      </c>
      <c r="J3319" s="4">
        <v>42.2</v>
      </c>
      <c r="K3319" s="4">
        <v>47.1</v>
      </c>
      <c r="L3319" s="4">
        <v>0</v>
      </c>
      <c r="M3319" s="4" t="s">
        <v>6378</v>
      </c>
      <c r="R3319" t="s">
        <v>6379</v>
      </c>
      <c r="T3319" t="s">
        <v>1296</v>
      </c>
    </row>
    <row r="3320" spans="1:20">
      <c r="A3320" t="s">
        <v>6376</v>
      </c>
      <c r="B3320" t="s">
        <v>1291</v>
      </c>
      <c r="C3320" t="s">
        <v>74</v>
      </c>
      <c r="D3320" s="39" t="s">
        <v>1620</v>
      </c>
      <c r="E3320" s="11">
        <f t="shared" si="217"/>
        <v>3</v>
      </c>
      <c r="F3320" s="4">
        <f t="shared" si="218"/>
        <v>1994</v>
      </c>
      <c r="G3320" t="s">
        <v>25</v>
      </c>
      <c r="H3320" s="4">
        <v>24.5</v>
      </c>
      <c r="I3320" s="4" t="s">
        <v>35</v>
      </c>
      <c r="J3320" s="4">
        <v>42</v>
      </c>
      <c r="K3320" s="4">
        <v>47.8</v>
      </c>
      <c r="L3320" s="4">
        <v>0</v>
      </c>
      <c r="M3320" s="4" t="s">
        <v>6380</v>
      </c>
      <c r="R3320" t="s">
        <v>6381</v>
      </c>
      <c r="T3320" t="s">
        <v>1296</v>
      </c>
    </row>
    <row r="3321" spans="1:20">
      <c r="A3321" t="s">
        <v>6376</v>
      </c>
      <c r="B3321" t="s">
        <v>1291</v>
      </c>
      <c r="C3321" t="s">
        <v>74</v>
      </c>
      <c r="D3321" s="39" t="s">
        <v>1316</v>
      </c>
      <c r="E3321" s="11">
        <f t="shared" si="217"/>
        <v>3</v>
      </c>
      <c r="F3321" s="4">
        <f t="shared" si="218"/>
        <v>1995</v>
      </c>
      <c r="G3321" t="s">
        <v>25</v>
      </c>
      <c r="H3321" s="4">
        <v>26.5</v>
      </c>
      <c r="I3321" s="4" t="s">
        <v>35</v>
      </c>
      <c r="J3321" s="4">
        <v>43</v>
      </c>
      <c r="K3321" s="4">
        <v>48</v>
      </c>
      <c r="L3321" s="4">
        <v>0</v>
      </c>
      <c r="M3321" s="4" t="s">
        <v>4887</v>
      </c>
      <c r="R3321" t="s">
        <v>6382</v>
      </c>
      <c r="T3321" t="s">
        <v>1296</v>
      </c>
    </row>
    <row r="3322" spans="1:20">
      <c r="A3322" t="s">
        <v>6383</v>
      </c>
      <c r="B3322" t="s">
        <v>1291</v>
      </c>
      <c r="C3322" t="s">
        <v>20</v>
      </c>
      <c r="D3322" s="39" t="s">
        <v>2401</v>
      </c>
      <c r="E3322" s="11">
        <f t="shared" si="217"/>
        <v>3</v>
      </c>
      <c r="F3322" s="4">
        <f t="shared" si="218"/>
        <v>1992</v>
      </c>
      <c r="G3322" t="s">
        <v>21</v>
      </c>
      <c r="H3322" s="4">
        <v>11.5</v>
      </c>
      <c r="I3322" s="4" t="s">
        <v>35</v>
      </c>
      <c r="J3322" s="4">
        <v>25.08</v>
      </c>
      <c r="K3322" s="4" t="s">
        <v>3079</v>
      </c>
      <c r="L3322" s="4">
        <v>0</v>
      </c>
      <c r="M3322" s="4" t="s">
        <v>4556</v>
      </c>
      <c r="N3322" s="11" t="s">
        <v>6384</v>
      </c>
      <c r="R3322" t="s">
        <v>1498</v>
      </c>
      <c r="T3322" t="s">
        <v>1296</v>
      </c>
    </row>
    <row r="3323" spans="1:20">
      <c r="A3323" t="s">
        <v>6383</v>
      </c>
      <c r="B3323" t="s">
        <v>1291</v>
      </c>
      <c r="C3323" t="s">
        <v>74</v>
      </c>
      <c r="D3323" s="39" t="s">
        <v>1708</v>
      </c>
      <c r="E3323" s="11">
        <f t="shared" si="217"/>
        <v>3</v>
      </c>
      <c r="F3323" s="4">
        <f t="shared" si="218"/>
        <v>1994</v>
      </c>
      <c r="G3323" t="s">
        <v>21</v>
      </c>
      <c r="H3323" s="4">
        <v>13.5</v>
      </c>
      <c r="I3323" s="4" t="s">
        <v>35</v>
      </c>
      <c r="J3323" s="4">
        <v>26.2</v>
      </c>
      <c r="K3323" s="4" t="s">
        <v>933</v>
      </c>
      <c r="L3323" s="4">
        <v>0</v>
      </c>
      <c r="M3323" s="4" t="s">
        <v>2080</v>
      </c>
      <c r="N3323" s="11" t="s">
        <v>6384</v>
      </c>
      <c r="T3323" t="s">
        <v>1296</v>
      </c>
    </row>
    <row r="3324" spans="1:20">
      <c r="A3324" t="s">
        <v>6383</v>
      </c>
      <c r="B3324" t="s">
        <v>1291</v>
      </c>
      <c r="C3324" t="s">
        <v>74</v>
      </c>
      <c r="D3324" s="39" t="s">
        <v>1316</v>
      </c>
      <c r="E3324" s="11">
        <f t="shared" si="217"/>
        <v>3</v>
      </c>
      <c r="F3324" s="4">
        <f t="shared" si="218"/>
        <v>1995</v>
      </c>
      <c r="G3324" t="s">
        <v>21</v>
      </c>
      <c r="H3324" s="4">
        <v>14.5</v>
      </c>
      <c r="I3324" s="4" t="s">
        <v>35</v>
      </c>
      <c r="J3324" s="4">
        <v>27</v>
      </c>
      <c r="K3324" s="4" t="s">
        <v>40</v>
      </c>
      <c r="L3324" s="4">
        <v>0</v>
      </c>
      <c r="M3324" s="4" t="s">
        <v>2236</v>
      </c>
      <c r="N3324" s="11" t="s">
        <v>6384</v>
      </c>
      <c r="T3324" t="s">
        <v>1296</v>
      </c>
    </row>
    <row r="3325" spans="1:20">
      <c r="A3325" t="s">
        <v>6383</v>
      </c>
      <c r="B3325" t="s">
        <v>1291</v>
      </c>
      <c r="C3325" t="s">
        <v>74</v>
      </c>
      <c r="D3325" s="39" t="s">
        <v>1416</v>
      </c>
      <c r="E3325" s="11">
        <f t="shared" si="217"/>
        <v>3</v>
      </c>
      <c r="F3325" s="4">
        <f t="shared" si="218"/>
        <v>1996</v>
      </c>
      <c r="G3325" t="s">
        <v>21</v>
      </c>
      <c r="H3325" s="4">
        <v>15.5</v>
      </c>
      <c r="I3325" s="4" t="s">
        <v>35</v>
      </c>
      <c r="J3325" s="4">
        <v>27</v>
      </c>
      <c r="K3325" s="4" t="s">
        <v>949</v>
      </c>
      <c r="L3325" s="4">
        <v>0</v>
      </c>
      <c r="M3325" s="4" t="s">
        <v>2256</v>
      </c>
      <c r="N3325" s="11" t="s">
        <v>6384</v>
      </c>
      <c r="R3325" t="s">
        <v>585</v>
      </c>
      <c r="T3325" t="s">
        <v>1296</v>
      </c>
    </row>
    <row r="3326" spans="1:20">
      <c r="A3326" t="s">
        <v>6383</v>
      </c>
      <c r="B3326" t="s">
        <v>1291</v>
      </c>
      <c r="C3326" t="s">
        <v>74</v>
      </c>
      <c r="D3326" s="39" t="s">
        <v>1322</v>
      </c>
      <c r="E3326" s="11">
        <f t="shared" si="217"/>
        <v>3</v>
      </c>
      <c r="F3326" s="4">
        <f t="shared" si="218"/>
        <v>1998</v>
      </c>
      <c r="G3326" t="s">
        <v>21</v>
      </c>
      <c r="H3326" s="4">
        <v>17.5</v>
      </c>
      <c r="I3326" s="4" t="s">
        <v>35</v>
      </c>
      <c r="J3326" s="4">
        <v>27.5</v>
      </c>
      <c r="K3326" s="4" t="s">
        <v>577</v>
      </c>
      <c r="L3326" s="4">
        <v>0</v>
      </c>
      <c r="M3326" s="4" t="s">
        <v>2150</v>
      </c>
      <c r="N3326" s="11" t="s">
        <v>6384</v>
      </c>
      <c r="R3326" t="s">
        <v>6385</v>
      </c>
      <c r="T3326" t="s">
        <v>1296</v>
      </c>
    </row>
    <row r="3327" spans="1:20">
      <c r="A3327" t="s">
        <v>6386</v>
      </c>
      <c r="B3327" t="s">
        <v>1291</v>
      </c>
      <c r="C3327" t="s">
        <v>20</v>
      </c>
      <c r="D3327" s="39" t="s">
        <v>1328</v>
      </c>
      <c r="E3327" s="11">
        <f t="shared" si="217"/>
        <v>6</v>
      </c>
      <c r="F3327" s="4">
        <f t="shared" si="218"/>
        <v>2002</v>
      </c>
      <c r="G3327" t="s">
        <v>25</v>
      </c>
      <c r="H3327" s="4">
        <v>13.8</v>
      </c>
      <c r="I3327" s="4" t="str">
        <f t="shared" ref="I3327:I3364" si="220">IF(ISBLANK(H3327), "", "k")</f>
        <v>k</v>
      </c>
      <c r="J3327" s="4">
        <v>31.5</v>
      </c>
      <c r="K3327" s="4" t="s">
        <v>209</v>
      </c>
      <c r="L3327" s="4">
        <v>0</v>
      </c>
      <c r="M3327" s="4" t="s">
        <v>2287</v>
      </c>
      <c r="N3327" s="11" t="s">
        <v>6387</v>
      </c>
      <c r="R3327" t="s">
        <v>6388</v>
      </c>
      <c r="T3327" t="s">
        <v>1296</v>
      </c>
    </row>
    <row r="3328" spans="1:20">
      <c r="A3328" t="s">
        <v>6386</v>
      </c>
      <c r="B3328" t="s">
        <v>1291</v>
      </c>
      <c r="C3328" t="s">
        <v>74</v>
      </c>
      <c r="D3328" s="39" t="s">
        <v>2194</v>
      </c>
      <c r="E3328" s="11">
        <f t="shared" si="217"/>
        <v>5</v>
      </c>
      <c r="F3328" s="4">
        <f t="shared" si="218"/>
        <v>2005</v>
      </c>
      <c r="G3328" t="s">
        <v>25</v>
      </c>
      <c r="H3328" s="4">
        <v>16.7</v>
      </c>
      <c r="I3328" s="4" t="str">
        <f t="shared" si="220"/>
        <v>k</v>
      </c>
      <c r="J3328" s="4">
        <v>32.4</v>
      </c>
      <c r="K3328" s="4" t="s">
        <v>230</v>
      </c>
      <c r="L3328" s="4">
        <v>0</v>
      </c>
      <c r="M3328" s="4" t="s">
        <v>2361</v>
      </c>
      <c r="N3328" s="11" t="s">
        <v>6387</v>
      </c>
      <c r="R3328" t="s">
        <v>6389</v>
      </c>
      <c r="T3328" t="s">
        <v>1296</v>
      </c>
    </row>
    <row r="3329" spans="1:20">
      <c r="A3329" t="s">
        <v>6386</v>
      </c>
      <c r="B3329" t="s">
        <v>1291</v>
      </c>
      <c r="C3329" t="s">
        <v>74</v>
      </c>
      <c r="D3329" s="39" t="s">
        <v>1342</v>
      </c>
      <c r="E3329" s="11">
        <f t="shared" si="217"/>
        <v>5</v>
      </c>
      <c r="F3329" s="4">
        <f t="shared" si="218"/>
        <v>2013</v>
      </c>
      <c r="G3329" t="s">
        <v>25</v>
      </c>
      <c r="H3329" s="4">
        <v>24.7</v>
      </c>
      <c r="I3329" s="4" t="str">
        <f t="shared" si="220"/>
        <v>k</v>
      </c>
      <c r="J3329" s="4">
        <v>31.8</v>
      </c>
      <c r="K3329" s="4" t="s">
        <v>801</v>
      </c>
      <c r="L3329" s="4">
        <v>0</v>
      </c>
      <c r="M3329" s="4" t="s">
        <v>2508</v>
      </c>
      <c r="N3329" s="11" t="s">
        <v>6387</v>
      </c>
      <c r="R3329" t="s">
        <v>6390</v>
      </c>
      <c r="T3329" t="s">
        <v>1296</v>
      </c>
    </row>
    <row r="3330" spans="1:20">
      <c r="A3330" t="s">
        <v>6391</v>
      </c>
      <c r="B3330" t="s">
        <v>1291</v>
      </c>
      <c r="C3330" t="s">
        <v>20</v>
      </c>
      <c r="D3330" s="39" t="s">
        <v>1992</v>
      </c>
      <c r="E3330" s="11">
        <f t="shared" si="217"/>
        <v>5</v>
      </c>
      <c r="F3330" s="4">
        <f t="shared" si="218"/>
        <v>2021</v>
      </c>
      <c r="G3330" t="s">
        <v>21</v>
      </c>
      <c r="I3330" s="4" t="str">
        <f t="shared" si="220"/>
        <v/>
      </c>
      <c r="J3330" s="4">
        <v>23.1</v>
      </c>
      <c r="K3330" s="4" t="s">
        <v>709</v>
      </c>
      <c r="L3330" s="4">
        <v>0</v>
      </c>
      <c r="M3330" s="4" t="s">
        <v>1463</v>
      </c>
      <c r="R3330" t="s">
        <v>6392</v>
      </c>
    </row>
    <row r="3331" spans="1:20">
      <c r="A3331" t="s">
        <v>6393</v>
      </c>
      <c r="B3331" t="s">
        <v>1291</v>
      </c>
      <c r="C3331" t="s">
        <v>20</v>
      </c>
      <c r="D3331" s="39" t="s">
        <v>1586</v>
      </c>
      <c r="E3331" s="11">
        <f t="shared" si="217"/>
        <v>5</v>
      </c>
      <c r="F3331" s="4">
        <f t="shared" si="218"/>
        <v>2013</v>
      </c>
      <c r="G3331" t="s">
        <v>25</v>
      </c>
      <c r="H3331" s="4" t="s">
        <v>1456</v>
      </c>
      <c r="I3331" s="4" t="str">
        <f t="shared" si="220"/>
        <v>k</v>
      </c>
      <c r="J3331" s="4">
        <v>17.5</v>
      </c>
      <c r="K3331" s="4" t="s">
        <v>3088</v>
      </c>
      <c r="L3331" s="4">
        <v>0</v>
      </c>
      <c r="M3331" s="4" t="s">
        <v>3038</v>
      </c>
      <c r="N3331" s="11" t="s">
        <v>6394</v>
      </c>
      <c r="R3331" t="s">
        <v>6395</v>
      </c>
      <c r="T3331" t="s">
        <v>1296</v>
      </c>
    </row>
    <row r="3332" spans="1:20">
      <c r="A3332" t="s">
        <v>6393</v>
      </c>
      <c r="B3332" t="s">
        <v>1291</v>
      </c>
      <c r="C3332" t="s">
        <v>74</v>
      </c>
      <c r="D3332" s="39" t="s">
        <v>1402</v>
      </c>
      <c r="E3332" s="11">
        <f t="shared" si="217"/>
        <v>5</v>
      </c>
      <c r="F3332" s="4">
        <f t="shared" si="218"/>
        <v>2015</v>
      </c>
      <c r="G3332" t="s">
        <v>25</v>
      </c>
      <c r="H3332" s="4" t="s">
        <v>482</v>
      </c>
      <c r="I3332" s="4" t="str">
        <f t="shared" si="220"/>
        <v>k</v>
      </c>
      <c r="J3332" s="4">
        <v>19.8</v>
      </c>
      <c r="K3332" s="4" t="s">
        <v>511</v>
      </c>
      <c r="L3332" s="4">
        <v>0</v>
      </c>
      <c r="M3332" s="4" t="s">
        <v>5608</v>
      </c>
      <c r="N3332" s="11" t="s">
        <v>6394</v>
      </c>
      <c r="R3332" t="s">
        <v>6396</v>
      </c>
      <c r="T3332" t="s">
        <v>1296</v>
      </c>
    </row>
    <row r="3333" spans="1:20">
      <c r="A3333" t="s">
        <v>6393</v>
      </c>
      <c r="B3333" t="s">
        <v>1291</v>
      </c>
      <c r="C3333" t="s">
        <v>74</v>
      </c>
      <c r="D3333" s="39" t="s">
        <v>1590</v>
      </c>
      <c r="E3333" s="11">
        <f t="shared" si="217"/>
        <v>5</v>
      </c>
      <c r="F3333" s="4">
        <f t="shared" si="218"/>
        <v>2016</v>
      </c>
      <c r="G3333" t="s">
        <v>25</v>
      </c>
      <c r="H3333" s="4" t="s">
        <v>682</v>
      </c>
      <c r="I3333" s="4" t="str">
        <f t="shared" si="220"/>
        <v>k</v>
      </c>
      <c r="J3333" s="4">
        <v>21.1</v>
      </c>
      <c r="K3333" s="4" t="s">
        <v>2341</v>
      </c>
      <c r="L3333" s="4">
        <v>0</v>
      </c>
      <c r="M3333" s="4" t="s">
        <v>4069</v>
      </c>
      <c r="N3333" s="11" t="s">
        <v>6394</v>
      </c>
      <c r="R3333" t="s">
        <v>6397</v>
      </c>
      <c r="T3333" t="s">
        <v>1296</v>
      </c>
    </row>
    <row r="3334" spans="1:20">
      <c r="A3334" t="s">
        <v>6393</v>
      </c>
      <c r="B3334" t="s">
        <v>1291</v>
      </c>
      <c r="C3334" t="s">
        <v>74</v>
      </c>
      <c r="D3334" s="39" t="s">
        <v>1455</v>
      </c>
      <c r="E3334" s="11">
        <f t="shared" si="217"/>
        <v>5</v>
      </c>
      <c r="F3334" s="4">
        <f t="shared" si="218"/>
        <v>2017</v>
      </c>
      <c r="G3334" t="s">
        <v>25</v>
      </c>
      <c r="H3334" s="4" t="s">
        <v>57</v>
      </c>
      <c r="I3334" s="4" t="str">
        <f t="shared" si="220"/>
        <v>k</v>
      </c>
      <c r="J3334" s="4">
        <v>21.9</v>
      </c>
      <c r="K3334" s="4" t="s">
        <v>492</v>
      </c>
      <c r="L3334" s="4">
        <v>0</v>
      </c>
      <c r="M3334" s="4" t="s">
        <v>2049</v>
      </c>
      <c r="N3334" s="11" t="s">
        <v>6394</v>
      </c>
      <c r="R3334" t="s">
        <v>6398</v>
      </c>
      <c r="T3334" t="s">
        <v>1296</v>
      </c>
    </row>
    <row r="3335" spans="1:20">
      <c r="A3335" t="s">
        <v>6393</v>
      </c>
      <c r="B3335" t="s">
        <v>1291</v>
      </c>
      <c r="C3335" t="s">
        <v>74</v>
      </c>
      <c r="D3335" s="39" t="s">
        <v>1459</v>
      </c>
      <c r="E3335" s="11">
        <f t="shared" si="217"/>
        <v>9</v>
      </c>
      <c r="F3335" s="4">
        <f t="shared" si="218"/>
        <v>2018</v>
      </c>
      <c r="G3335" t="s">
        <v>25</v>
      </c>
      <c r="H3335" s="4" t="s">
        <v>3412</v>
      </c>
      <c r="I3335" s="4" t="str">
        <f t="shared" si="220"/>
        <v>k</v>
      </c>
      <c r="J3335" s="4">
        <v>24.2</v>
      </c>
      <c r="K3335" s="4" t="s">
        <v>814</v>
      </c>
      <c r="L3335" s="4">
        <v>0</v>
      </c>
      <c r="M3335" s="4" t="s">
        <v>2443</v>
      </c>
      <c r="N3335" s="11" t="s">
        <v>6394</v>
      </c>
      <c r="R3335" t="s">
        <v>6399</v>
      </c>
      <c r="T3335" t="s">
        <v>1296</v>
      </c>
    </row>
    <row r="3336" spans="1:20">
      <c r="A3336" t="s">
        <v>6393</v>
      </c>
      <c r="B3336" t="s">
        <v>1291</v>
      </c>
      <c r="C3336" t="s">
        <v>74</v>
      </c>
      <c r="D3336" s="39" t="s">
        <v>1582</v>
      </c>
      <c r="E3336" s="11">
        <f t="shared" si="217"/>
        <v>5</v>
      </c>
      <c r="F3336" s="4">
        <f t="shared" si="218"/>
        <v>2019</v>
      </c>
      <c r="G3336" t="s">
        <v>25</v>
      </c>
      <c r="H3336" s="4" t="s">
        <v>496</v>
      </c>
      <c r="I3336" s="4" t="str">
        <f t="shared" si="220"/>
        <v>k</v>
      </c>
      <c r="J3336" s="4">
        <v>26.1</v>
      </c>
      <c r="K3336" s="4" t="s">
        <v>954</v>
      </c>
      <c r="L3336" s="4">
        <v>0</v>
      </c>
      <c r="M3336" s="4" t="s">
        <v>1776</v>
      </c>
      <c r="N3336" s="11" t="s">
        <v>6394</v>
      </c>
      <c r="R3336" t="s">
        <v>6400</v>
      </c>
      <c r="T3336" t="s">
        <v>1296</v>
      </c>
    </row>
    <row r="3337" spans="1:20">
      <c r="A3337" s="9" t="s">
        <v>6393</v>
      </c>
      <c r="B3337" t="s">
        <v>1291</v>
      </c>
      <c r="C3337" t="s">
        <v>74</v>
      </c>
      <c r="D3337" s="39" t="s">
        <v>1491</v>
      </c>
      <c r="E3337" s="11">
        <f t="shared" si="217"/>
        <v>4</v>
      </c>
      <c r="F3337" s="4">
        <f t="shared" si="218"/>
        <v>2024</v>
      </c>
      <c r="G3337" t="s">
        <v>25</v>
      </c>
      <c r="H3337" s="4" t="s">
        <v>977</v>
      </c>
      <c r="I3337" s="4" t="str">
        <f t="shared" si="220"/>
        <v>k</v>
      </c>
      <c r="J3337" s="4">
        <v>38.200000000000003</v>
      </c>
      <c r="K3337" s="4" t="s">
        <v>888</v>
      </c>
      <c r="L3337" s="4">
        <v>0</v>
      </c>
      <c r="M3337" s="4" t="s">
        <v>4280</v>
      </c>
      <c r="N3337" s="11" t="s">
        <v>6394</v>
      </c>
      <c r="Q3337" t="s">
        <v>6401</v>
      </c>
      <c r="R3337" t="s">
        <v>6402</v>
      </c>
      <c r="S3337" t="s">
        <v>6403</v>
      </c>
    </row>
    <row r="3338" spans="1:20">
      <c r="A3338" t="s">
        <v>6393</v>
      </c>
      <c r="B3338" s="4" t="s">
        <v>1291</v>
      </c>
      <c r="C3338" s="4" t="s">
        <v>74</v>
      </c>
      <c r="D3338" s="39" t="s">
        <v>1793</v>
      </c>
      <c r="E3338" s="11">
        <f t="shared" si="217"/>
        <v>4</v>
      </c>
      <c r="F3338" s="4">
        <f t="shared" si="218"/>
        <v>2026</v>
      </c>
      <c r="G3338" s="4" t="s">
        <v>25</v>
      </c>
      <c r="H3338" s="4">
        <v>17.600000000000001</v>
      </c>
      <c r="I3338" s="4" t="str">
        <f t="shared" si="220"/>
        <v>k</v>
      </c>
      <c r="J3338" s="4">
        <v>42.1</v>
      </c>
      <c r="K3338" s="4">
        <v>50</v>
      </c>
      <c r="L3338" s="4">
        <v>0</v>
      </c>
      <c r="M3338" s="4">
        <v>3890</v>
      </c>
      <c r="N3338" s="11" t="s">
        <v>6394</v>
      </c>
      <c r="R3338" s="4" t="s">
        <v>1471</v>
      </c>
    </row>
    <row r="3339" spans="1:20">
      <c r="A3339" t="s">
        <v>6404</v>
      </c>
      <c r="B3339" t="s">
        <v>1291</v>
      </c>
      <c r="C3339" t="s">
        <v>20</v>
      </c>
      <c r="D3339" s="39" t="s">
        <v>1586</v>
      </c>
      <c r="E3339" s="11">
        <f t="shared" si="217"/>
        <v>5</v>
      </c>
      <c r="F3339" s="4">
        <f t="shared" si="218"/>
        <v>2013</v>
      </c>
      <c r="G3339" t="s">
        <v>25</v>
      </c>
      <c r="H3339" s="4" t="s">
        <v>1452</v>
      </c>
      <c r="I3339" s="4" t="str">
        <f t="shared" si="220"/>
        <v>k</v>
      </c>
      <c r="J3339" s="4">
        <v>15.9</v>
      </c>
      <c r="K3339" s="4" t="s">
        <v>3419</v>
      </c>
      <c r="L3339" s="4">
        <v>0</v>
      </c>
      <c r="M3339" s="4" t="s">
        <v>6405</v>
      </c>
      <c r="N3339" s="11" t="s">
        <v>6406</v>
      </c>
      <c r="R3339" t="s">
        <v>6407</v>
      </c>
      <c r="T3339" t="s">
        <v>1296</v>
      </c>
    </row>
    <row r="3340" spans="1:20">
      <c r="A3340" t="s">
        <v>6404</v>
      </c>
      <c r="B3340" t="s">
        <v>1291</v>
      </c>
      <c r="C3340" t="s">
        <v>74</v>
      </c>
      <c r="D3340" s="39" t="s">
        <v>1402</v>
      </c>
      <c r="E3340" s="11">
        <f t="shared" si="217"/>
        <v>5</v>
      </c>
      <c r="F3340" s="4">
        <f t="shared" si="218"/>
        <v>2015</v>
      </c>
      <c r="G3340" t="s">
        <v>25</v>
      </c>
      <c r="H3340" s="4" t="s">
        <v>654</v>
      </c>
      <c r="I3340" s="4" t="str">
        <f t="shared" si="220"/>
        <v>k</v>
      </c>
      <c r="J3340" s="4">
        <v>20.5</v>
      </c>
      <c r="K3340" s="4" t="s">
        <v>88</v>
      </c>
      <c r="L3340" s="4">
        <v>0</v>
      </c>
      <c r="M3340" s="4" t="s">
        <v>2453</v>
      </c>
      <c r="N3340" s="11" t="s">
        <v>6406</v>
      </c>
      <c r="R3340" t="s">
        <v>6408</v>
      </c>
      <c r="T3340" t="s">
        <v>1296</v>
      </c>
    </row>
    <row r="3341" spans="1:20">
      <c r="A3341" t="s">
        <v>6404</v>
      </c>
      <c r="B3341" t="s">
        <v>1291</v>
      </c>
      <c r="C3341" t="s">
        <v>74</v>
      </c>
      <c r="D3341" s="39" t="s">
        <v>1349</v>
      </c>
      <c r="E3341" s="11">
        <f t="shared" si="217"/>
        <v>5</v>
      </c>
      <c r="F3341" s="4">
        <f t="shared" si="218"/>
        <v>2016</v>
      </c>
      <c r="G3341" t="s">
        <v>25</v>
      </c>
      <c r="H3341" s="4" t="s">
        <v>482</v>
      </c>
      <c r="I3341" s="4" t="str">
        <f t="shared" si="220"/>
        <v>k</v>
      </c>
      <c r="J3341" s="4">
        <v>22.7</v>
      </c>
      <c r="K3341" s="4" t="s">
        <v>303</v>
      </c>
      <c r="L3341" s="4">
        <v>0</v>
      </c>
      <c r="M3341" s="4" t="s">
        <v>6409</v>
      </c>
      <c r="N3341" s="11" t="s">
        <v>6406</v>
      </c>
      <c r="R3341" t="s">
        <v>2191</v>
      </c>
      <c r="T3341" t="s">
        <v>1296</v>
      </c>
    </row>
    <row r="3342" spans="1:20">
      <c r="A3342" t="s">
        <v>6404</v>
      </c>
      <c r="B3342" t="s">
        <v>1291</v>
      </c>
      <c r="C3342" t="s">
        <v>74</v>
      </c>
      <c r="D3342" s="39" t="s">
        <v>901</v>
      </c>
      <c r="E3342" s="11">
        <f t="shared" si="217"/>
        <v>9</v>
      </c>
      <c r="F3342" s="4">
        <f t="shared" si="218"/>
        <v>2016</v>
      </c>
      <c r="G3342" t="s">
        <v>25</v>
      </c>
      <c r="H3342" s="4" t="s">
        <v>2457</v>
      </c>
      <c r="I3342" s="4" t="str">
        <f t="shared" si="220"/>
        <v>k</v>
      </c>
      <c r="J3342" s="4">
        <v>23.4</v>
      </c>
      <c r="K3342" s="4" t="s">
        <v>240</v>
      </c>
      <c r="L3342" s="4">
        <v>0</v>
      </c>
      <c r="M3342" s="4" t="s">
        <v>1752</v>
      </c>
      <c r="N3342" s="11" t="s">
        <v>6406</v>
      </c>
      <c r="Q3342" t="s">
        <v>6410</v>
      </c>
      <c r="R3342" t="s">
        <v>6411</v>
      </c>
      <c r="T3342" t="s">
        <v>1296</v>
      </c>
    </row>
    <row r="3343" spans="1:20">
      <c r="A3343" t="s">
        <v>6404</v>
      </c>
      <c r="B3343" t="s">
        <v>1291</v>
      </c>
      <c r="C3343" t="s">
        <v>74</v>
      </c>
      <c r="D3343" s="39" t="s">
        <v>1455</v>
      </c>
      <c r="E3343" s="11">
        <f t="shared" si="217"/>
        <v>5</v>
      </c>
      <c r="F3343" s="4">
        <f t="shared" si="218"/>
        <v>2017</v>
      </c>
      <c r="G3343" t="s">
        <v>25</v>
      </c>
      <c r="H3343" s="4" t="s">
        <v>682</v>
      </c>
      <c r="I3343" s="4" t="str">
        <f t="shared" si="220"/>
        <v>k</v>
      </c>
      <c r="J3343" s="4">
        <v>24.3</v>
      </c>
      <c r="K3343" s="4" t="s">
        <v>497</v>
      </c>
      <c r="L3343" s="4">
        <v>0</v>
      </c>
      <c r="M3343" s="4" t="s">
        <v>6412</v>
      </c>
      <c r="N3343" s="11" t="s">
        <v>6406</v>
      </c>
      <c r="R3343" t="s">
        <v>6413</v>
      </c>
      <c r="T3343" t="s">
        <v>1296</v>
      </c>
    </row>
    <row r="3344" spans="1:20">
      <c r="A3344" t="s">
        <v>6404</v>
      </c>
      <c r="B3344" t="s">
        <v>1291</v>
      </c>
      <c r="C3344" t="s">
        <v>74</v>
      </c>
      <c r="D3344" s="39" t="s">
        <v>1459</v>
      </c>
      <c r="E3344" s="11">
        <f t="shared" si="217"/>
        <v>9</v>
      </c>
      <c r="F3344" s="4">
        <f t="shared" si="218"/>
        <v>2018</v>
      </c>
      <c r="G3344" t="s">
        <v>25</v>
      </c>
      <c r="H3344" s="4" t="s">
        <v>5653</v>
      </c>
      <c r="I3344" s="4" t="str">
        <f t="shared" si="220"/>
        <v>k</v>
      </c>
      <c r="J3344" s="4">
        <v>26.5</v>
      </c>
      <c r="K3344" s="4" t="s">
        <v>1061</v>
      </c>
      <c r="L3344" s="4">
        <v>0</v>
      </c>
      <c r="M3344" s="4" t="s">
        <v>2281</v>
      </c>
      <c r="N3344" s="11" t="s">
        <v>6406</v>
      </c>
      <c r="R3344" t="s">
        <v>6414</v>
      </c>
      <c r="T3344" t="s">
        <v>1296</v>
      </c>
    </row>
    <row r="3345" spans="1:20">
      <c r="A3345" t="s">
        <v>6404</v>
      </c>
      <c r="B3345" t="s">
        <v>1291</v>
      </c>
      <c r="C3345" t="s">
        <v>74</v>
      </c>
      <c r="D3345" s="39" t="s">
        <v>1412</v>
      </c>
      <c r="E3345" s="11">
        <f t="shared" si="217"/>
        <v>5</v>
      </c>
      <c r="F3345" s="4">
        <f t="shared" si="218"/>
        <v>2019</v>
      </c>
      <c r="G3345" t="s">
        <v>25</v>
      </c>
      <c r="H3345" s="4" t="s">
        <v>477</v>
      </c>
      <c r="I3345" s="4" t="str">
        <f t="shared" si="220"/>
        <v>k</v>
      </c>
      <c r="J3345" s="4">
        <v>26.9</v>
      </c>
      <c r="K3345" s="4" t="s">
        <v>36</v>
      </c>
      <c r="L3345" s="4">
        <v>0</v>
      </c>
      <c r="M3345" s="4" t="s">
        <v>2090</v>
      </c>
      <c r="N3345" s="11" t="s">
        <v>6406</v>
      </c>
      <c r="Q3345" t="s">
        <v>6415</v>
      </c>
      <c r="R3345" t="s">
        <v>6416</v>
      </c>
      <c r="T3345" t="s">
        <v>1296</v>
      </c>
    </row>
    <row r="3346" spans="1:20">
      <c r="A3346" t="s">
        <v>6404</v>
      </c>
      <c r="B3346" t="s">
        <v>1291</v>
      </c>
      <c r="C3346" t="s">
        <v>74</v>
      </c>
      <c r="D3346" s="39" t="s">
        <v>1211</v>
      </c>
      <c r="E3346" s="11">
        <f t="shared" si="217"/>
        <v>5</v>
      </c>
      <c r="F3346" s="4">
        <f t="shared" si="218"/>
        <v>2021</v>
      </c>
      <c r="G3346" t="s">
        <v>25</v>
      </c>
      <c r="H3346" s="4">
        <v>11.7</v>
      </c>
      <c r="I3346" s="4" t="str">
        <f t="shared" si="220"/>
        <v>k</v>
      </c>
      <c r="J3346" s="4">
        <v>30.2</v>
      </c>
      <c r="K3346" s="4" t="s">
        <v>1279</v>
      </c>
      <c r="L3346" s="4">
        <v>0</v>
      </c>
      <c r="M3346" s="4" t="s">
        <v>3342</v>
      </c>
      <c r="N3346" s="11" t="s">
        <v>6406</v>
      </c>
      <c r="R3346" t="s">
        <v>6417</v>
      </c>
    </row>
    <row r="3347" spans="1:20">
      <c r="A3347" s="9" t="s">
        <v>6404</v>
      </c>
      <c r="B3347" t="s">
        <v>1291</v>
      </c>
      <c r="C3347" t="s">
        <v>74</v>
      </c>
      <c r="D3347" s="39" t="s">
        <v>1440</v>
      </c>
      <c r="E3347" s="11">
        <f t="shared" ref="E3347:E3410" si="221">MONTH(D3347)</f>
        <v>5</v>
      </c>
      <c r="F3347" s="4">
        <f t="shared" ref="F3347:F3410" si="222">YEAR(D3347)</f>
        <v>2024</v>
      </c>
      <c r="G3347" t="s">
        <v>25</v>
      </c>
      <c r="H3347" s="4" t="s">
        <v>488</v>
      </c>
      <c r="I3347" s="4" t="str">
        <f t="shared" si="220"/>
        <v>k</v>
      </c>
      <c r="J3347" s="4">
        <v>35.5</v>
      </c>
      <c r="K3347" s="4">
        <v>38</v>
      </c>
      <c r="L3347" s="4">
        <v>2</v>
      </c>
      <c r="M3347" s="4" t="s">
        <v>6045</v>
      </c>
      <c r="N3347" s="11" t="s">
        <v>6406</v>
      </c>
      <c r="R3347" t="s">
        <v>6418</v>
      </c>
      <c r="S3347" t="s">
        <v>6419</v>
      </c>
    </row>
    <row r="3348" spans="1:20">
      <c r="A3348" s="9" t="s">
        <v>6404</v>
      </c>
      <c r="B3348" s="13" t="s">
        <v>1291</v>
      </c>
      <c r="C3348" s="9" t="s">
        <v>74</v>
      </c>
      <c r="D3348" s="39" t="s">
        <v>1793</v>
      </c>
      <c r="E3348" s="11">
        <f t="shared" si="221"/>
        <v>4</v>
      </c>
      <c r="F3348" s="4">
        <f t="shared" si="222"/>
        <v>2026</v>
      </c>
      <c r="G3348" s="9" t="s">
        <v>25</v>
      </c>
      <c r="H3348" s="13">
        <v>16.600000000000001</v>
      </c>
      <c r="I3348" s="4" t="str">
        <f t="shared" si="220"/>
        <v>k</v>
      </c>
      <c r="J3348" s="13">
        <v>36.5</v>
      </c>
      <c r="K3348" s="13" t="s">
        <v>6420</v>
      </c>
      <c r="L3348" s="4">
        <v>0</v>
      </c>
      <c r="M3348" s="13">
        <v>1635</v>
      </c>
      <c r="N3348" s="11" t="s">
        <v>6406</v>
      </c>
      <c r="Q3348" s="9"/>
      <c r="R3348" s="9" t="s">
        <v>1471</v>
      </c>
      <c r="T3348" s="9"/>
    </row>
    <row r="3349" spans="1:20">
      <c r="A3349" t="s">
        <v>6421</v>
      </c>
      <c r="B3349" t="s">
        <v>1291</v>
      </c>
      <c r="C3349" t="s">
        <v>20</v>
      </c>
      <c r="D3349" s="39" t="s">
        <v>1586</v>
      </c>
      <c r="E3349" s="11">
        <f t="shared" si="221"/>
        <v>5</v>
      </c>
      <c r="F3349" s="4">
        <f t="shared" si="222"/>
        <v>2013</v>
      </c>
      <c r="G3349" t="s">
        <v>25</v>
      </c>
      <c r="I3349" s="4" t="str">
        <f t="shared" si="220"/>
        <v/>
      </c>
      <c r="J3349" s="4">
        <v>25.3</v>
      </c>
      <c r="K3349" s="4" t="s">
        <v>571</v>
      </c>
      <c r="L3349" s="4">
        <v>0</v>
      </c>
      <c r="M3349" s="4" t="s">
        <v>5482</v>
      </c>
      <c r="R3349" t="s">
        <v>6422</v>
      </c>
      <c r="T3349" t="s">
        <v>1296</v>
      </c>
    </row>
    <row r="3350" spans="1:20">
      <c r="A3350" t="s">
        <v>6423</v>
      </c>
      <c r="B3350" t="s">
        <v>1291</v>
      </c>
      <c r="C3350" t="s">
        <v>20</v>
      </c>
      <c r="D3350" s="39" t="s">
        <v>1342</v>
      </c>
      <c r="E3350" s="11">
        <f t="shared" si="221"/>
        <v>5</v>
      </c>
      <c r="F3350" s="4">
        <f t="shared" si="222"/>
        <v>2013</v>
      </c>
      <c r="G3350" t="s">
        <v>21</v>
      </c>
      <c r="I3350" s="4" t="str">
        <f t="shared" si="220"/>
        <v/>
      </c>
      <c r="J3350" s="4">
        <v>27.4</v>
      </c>
      <c r="K3350" s="4" t="s">
        <v>456</v>
      </c>
      <c r="L3350" s="4">
        <v>0</v>
      </c>
      <c r="M3350" s="4" t="s">
        <v>1765</v>
      </c>
      <c r="R3350" t="s">
        <v>6424</v>
      </c>
      <c r="T3350" t="s">
        <v>1296</v>
      </c>
    </row>
    <row r="3351" spans="1:20">
      <c r="A3351" t="s">
        <v>6425</v>
      </c>
      <c r="B3351" t="s">
        <v>1291</v>
      </c>
      <c r="C3351" t="s">
        <v>20</v>
      </c>
      <c r="D3351" s="39" t="s">
        <v>1586</v>
      </c>
      <c r="E3351" s="11">
        <f t="shared" si="221"/>
        <v>5</v>
      </c>
      <c r="F3351" s="4">
        <f t="shared" si="222"/>
        <v>2013</v>
      </c>
      <c r="G3351" t="s">
        <v>25</v>
      </c>
      <c r="I3351" s="4" t="str">
        <f t="shared" si="220"/>
        <v/>
      </c>
      <c r="J3351" s="4">
        <v>28.5</v>
      </c>
      <c r="K3351" s="4" t="s">
        <v>690</v>
      </c>
      <c r="L3351" s="4">
        <v>0</v>
      </c>
      <c r="M3351" s="4" t="s">
        <v>2256</v>
      </c>
      <c r="N3351" s="11" t="s">
        <v>6426</v>
      </c>
      <c r="R3351" t="s">
        <v>6427</v>
      </c>
      <c r="T3351" t="s">
        <v>1296</v>
      </c>
    </row>
    <row r="3352" spans="1:20">
      <c r="A3352" t="s">
        <v>6425</v>
      </c>
      <c r="B3352" t="s">
        <v>1291</v>
      </c>
      <c r="C3352" t="s">
        <v>74</v>
      </c>
      <c r="D3352" s="39" t="s">
        <v>1346</v>
      </c>
      <c r="E3352" s="11">
        <f t="shared" si="221"/>
        <v>5</v>
      </c>
      <c r="F3352" s="4">
        <f t="shared" si="222"/>
        <v>2015</v>
      </c>
      <c r="G3352" t="s">
        <v>25</v>
      </c>
      <c r="I3352" s="4" t="str">
        <f t="shared" si="220"/>
        <v/>
      </c>
      <c r="J3352" s="4">
        <v>31.2</v>
      </c>
      <c r="K3352" s="4" t="s">
        <v>447</v>
      </c>
      <c r="L3352" s="4">
        <v>0</v>
      </c>
      <c r="M3352" s="4" t="s">
        <v>3182</v>
      </c>
      <c r="N3352" s="11" t="s">
        <v>6426</v>
      </c>
      <c r="R3352" t="s">
        <v>6428</v>
      </c>
      <c r="T3352" t="s">
        <v>1296</v>
      </c>
    </row>
    <row r="3353" spans="1:20">
      <c r="A3353" t="s">
        <v>6425</v>
      </c>
      <c r="B3353" t="s">
        <v>1291</v>
      </c>
      <c r="C3353" t="s">
        <v>74</v>
      </c>
      <c r="D3353" s="39" t="s">
        <v>1349</v>
      </c>
      <c r="E3353" s="11">
        <f t="shared" si="221"/>
        <v>5</v>
      </c>
      <c r="F3353" s="4">
        <f t="shared" si="222"/>
        <v>2016</v>
      </c>
      <c r="G3353" t="s">
        <v>25</v>
      </c>
      <c r="I3353" s="4" t="str">
        <f t="shared" si="220"/>
        <v/>
      </c>
      <c r="J3353" s="4">
        <v>32.700000000000003</v>
      </c>
      <c r="K3353" s="4" t="s">
        <v>62</v>
      </c>
      <c r="L3353" s="4">
        <v>0</v>
      </c>
      <c r="M3353" s="4" t="s">
        <v>4129</v>
      </c>
      <c r="N3353" s="11" t="s">
        <v>6426</v>
      </c>
      <c r="R3353" t="s">
        <v>6429</v>
      </c>
      <c r="T3353" t="s">
        <v>1296</v>
      </c>
    </row>
    <row r="3354" spans="1:20">
      <c r="A3354" t="s">
        <v>6425</v>
      </c>
      <c r="B3354" t="s">
        <v>1291</v>
      </c>
      <c r="C3354" t="s">
        <v>74</v>
      </c>
      <c r="D3354" s="39" t="s">
        <v>1455</v>
      </c>
      <c r="E3354" s="11">
        <f t="shared" si="221"/>
        <v>5</v>
      </c>
      <c r="F3354" s="4">
        <f t="shared" si="222"/>
        <v>2017</v>
      </c>
      <c r="G3354" t="s">
        <v>25</v>
      </c>
      <c r="I3354" s="4" t="str">
        <f t="shared" si="220"/>
        <v/>
      </c>
      <c r="J3354" s="4">
        <v>34.200000000000003</v>
      </c>
      <c r="K3354" s="4" t="s">
        <v>30</v>
      </c>
      <c r="L3354" s="4">
        <v>0</v>
      </c>
      <c r="M3354" s="4" t="s">
        <v>4439</v>
      </c>
      <c r="N3354" s="11" t="s">
        <v>6426</v>
      </c>
      <c r="R3354" t="s">
        <v>6430</v>
      </c>
      <c r="T3354" t="s">
        <v>1296</v>
      </c>
    </row>
    <row r="3355" spans="1:20">
      <c r="A3355" t="s">
        <v>6425</v>
      </c>
      <c r="B3355" s="4" t="s">
        <v>1291</v>
      </c>
      <c r="C3355" s="4" t="s">
        <v>74</v>
      </c>
      <c r="D3355" s="39" t="s">
        <v>1553</v>
      </c>
      <c r="E3355" s="11">
        <f t="shared" si="221"/>
        <v>4</v>
      </c>
      <c r="F3355" s="4">
        <f t="shared" si="222"/>
        <v>2026</v>
      </c>
      <c r="G3355" s="4" t="s">
        <v>25</v>
      </c>
      <c r="I3355" s="4" t="str">
        <f t="shared" si="220"/>
        <v/>
      </c>
      <c r="J3355" s="4">
        <v>40</v>
      </c>
      <c r="K3355" s="4">
        <v>48.5</v>
      </c>
      <c r="L3355" s="4">
        <v>0</v>
      </c>
      <c r="M3355" s="4">
        <v>2528</v>
      </c>
      <c r="N3355" s="11" t="s">
        <v>6426</v>
      </c>
      <c r="R3355" s="4" t="s">
        <v>2449</v>
      </c>
    </row>
    <row r="3356" spans="1:20">
      <c r="A3356" t="s">
        <v>6431</v>
      </c>
      <c r="B3356" t="s">
        <v>1291</v>
      </c>
      <c r="C3356" t="s">
        <v>20</v>
      </c>
      <c r="D3356" s="39" t="s">
        <v>1342</v>
      </c>
      <c r="E3356" s="11">
        <f t="shared" si="221"/>
        <v>5</v>
      </c>
      <c r="F3356" s="4">
        <f t="shared" si="222"/>
        <v>2013</v>
      </c>
      <c r="G3356" t="s">
        <v>21</v>
      </c>
      <c r="I3356" s="4" t="str">
        <f t="shared" si="220"/>
        <v/>
      </c>
      <c r="J3356" s="4">
        <v>21</v>
      </c>
      <c r="K3356" s="4" t="s">
        <v>1782</v>
      </c>
      <c r="L3356" s="4">
        <v>0</v>
      </c>
      <c r="M3356" s="4" t="s">
        <v>1357</v>
      </c>
      <c r="N3356" s="11" t="s">
        <v>6432</v>
      </c>
      <c r="R3356" t="s">
        <v>6433</v>
      </c>
      <c r="T3356" t="s">
        <v>1296</v>
      </c>
    </row>
    <row r="3357" spans="1:20">
      <c r="A3357" t="s">
        <v>6431</v>
      </c>
      <c r="B3357" t="s">
        <v>1291</v>
      </c>
      <c r="C3357" t="s">
        <v>74</v>
      </c>
      <c r="D3357" s="39" t="s">
        <v>1346</v>
      </c>
      <c r="E3357" s="11">
        <f t="shared" si="221"/>
        <v>5</v>
      </c>
      <c r="F3357" s="4">
        <f t="shared" si="222"/>
        <v>2015</v>
      </c>
      <c r="G3357" t="s">
        <v>21</v>
      </c>
      <c r="I3357" s="4" t="str">
        <f t="shared" si="220"/>
        <v/>
      </c>
      <c r="J3357" s="4">
        <v>22.6</v>
      </c>
      <c r="K3357" s="4" t="s">
        <v>885</v>
      </c>
      <c r="L3357" s="4">
        <v>0</v>
      </c>
      <c r="M3357" s="4" t="s">
        <v>2455</v>
      </c>
      <c r="N3357" s="11" t="s">
        <v>6432</v>
      </c>
      <c r="R3357" t="s">
        <v>6434</v>
      </c>
      <c r="T3357" t="s">
        <v>1296</v>
      </c>
    </row>
    <row r="3358" spans="1:20">
      <c r="A3358" t="s">
        <v>6431</v>
      </c>
      <c r="B3358" t="s">
        <v>1291</v>
      </c>
      <c r="C3358" t="s">
        <v>74</v>
      </c>
      <c r="D3358" s="39" t="s">
        <v>1349</v>
      </c>
      <c r="E3358" s="11">
        <f t="shared" si="221"/>
        <v>5</v>
      </c>
      <c r="F3358" s="4">
        <f t="shared" si="222"/>
        <v>2016</v>
      </c>
      <c r="G3358" t="s">
        <v>21</v>
      </c>
      <c r="I3358" s="4" t="str">
        <f t="shared" si="220"/>
        <v/>
      </c>
      <c r="J3358" s="4">
        <v>23.8</v>
      </c>
      <c r="K3358" s="4" t="s">
        <v>2179</v>
      </c>
      <c r="L3358" s="4">
        <v>0</v>
      </c>
      <c r="M3358" s="4" t="s">
        <v>1463</v>
      </c>
      <c r="N3358" s="11" t="s">
        <v>6432</v>
      </c>
      <c r="R3358" t="s">
        <v>2191</v>
      </c>
      <c r="T3358" t="s">
        <v>1296</v>
      </c>
    </row>
    <row r="3359" spans="1:20">
      <c r="A3359" t="s">
        <v>6431</v>
      </c>
      <c r="B3359" t="s">
        <v>1291</v>
      </c>
      <c r="C3359" t="s">
        <v>74</v>
      </c>
      <c r="D3359" s="39" t="s">
        <v>1352</v>
      </c>
      <c r="E3359" s="11">
        <f t="shared" si="221"/>
        <v>5</v>
      </c>
      <c r="F3359" s="4">
        <f t="shared" si="222"/>
        <v>2017</v>
      </c>
      <c r="G3359" t="s">
        <v>21</v>
      </c>
      <c r="I3359" s="4" t="str">
        <f t="shared" si="220"/>
        <v/>
      </c>
      <c r="J3359" s="4">
        <v>24.2</v>
      </c>
      <c r="K3359" s="4" t="s">
        <v>614</v>
      </c>
      <c r="L3359" s="4">
        <v>0</v>
      </c>
      <c r="M3359" s="4" t="s">
        <v>2382</v>
      </c>
      <c r="N3359" s="11" t="s">
        <v>6432</v>
      </c>
      <c r="R3359" t="s">
        <v>6435</v>
      </c>
      <c r="T3359" t="s">
        <v>1296</v>
      </c>
    </row>
    <row r="3360" spans="1:20">
      <c r="A3360" t="s">
        <v>6431</v>
      </c>
      <c r="B3360" t="s">
        <v>1291</v>
      </c>
      <c r="C3360" t="s">
        <v>74</v>
      </c>
      <c r="D3360" s="39" t="s">
        <v>1574</v>
      </c>
      <c r="E3360" s="11">
        <f t="shared" si="221"/>
        <v>6</v>
      </c>
      <c r="F3360" s="4">
        <f t="shared" si="222"/>
        <v>2018</v>
      </c>
      <c r="G3360" t="s">
        <v>21</v>
      </c>
      <c r="I3360" s="4" t="str">
        <f t="shared" si="220"/>
        <v/>
      </c>
      <c r="J3360" s="4">
        <v>25.8</v>
      </c>
      <c r="K3360" s="4" t="s">
        <v>433</v>
      </c>
      <c r="L3360" s="4">
        <v>0</v>
      </c>
      <c r="M3360" s="4" t="s">
        <v>1907</v>
      </c>
      <c r="N3360" s="11" t="s">
        <v>6432</v>
      </c>
      <c r="R3360" t="s">
        <v>6436</v>
      </c>
      <c r="T3360" t="s">
        <v>1296</v>
      </c>
    </row>
    <row r="3361" spans="1:20">
      <c r="A3361" t="s">
        <v>6431</v>
      </c>
      <c r="B3361" t="s">
        <v>1291</v>
      </c>
      <c r="C3361" t="s">
        <v>74</v>
      </c>
      <c r="D3361" s="39" t="s">
        <v>2440</v>
      </c>
      <c r="E3361" s="11">
        <f t="shared" si="221"/>
        <v>9</v>
      </c>
      <c r="F3361" s="4">
        <f t="shared" si="222"/>
        <v>2018</v>
      </c>
      <c r="G3361" t="s">
        <v>21</v>
      </c>
      <c r="I3361" s="4" t="str">
        <f t="shared" si="220"/>
        <v/>
      </c>
      <c r="J3361" s="4">
        <v>25.8</v>
      </c>
      <c r="K3361" s="4" t="s">
        <v>958</v>
      </c>
      <c r="L3361" s="4">
        <v>0</v>
      </c>
      <c r="M3361" s="4" t="s">
        <v>1321</v>
      </c>
      <c r="N3361" s="11" t="s">
        <v>6432</v>
      </c>
      <c r="R3361" t="s">
        <v>4531</v>
      </c>
      <c r="T3361" t="s">
        <v>1296</v>
      </c>
    </row>
    <row r="3362" spans="1:20">
      <c r="A3362" t="s">
        <v>6431</v>
      </c>
      <c r="B3362" t="s">
        <v>1291</v>
      </c>
      <c r="C3362" t="s">
        <v>74</v>
      </c>
      <c r="D3362" s="39" t="s">
        <v>1582</v>
      </c>
      <c r="E3362" s="11">
        <f t="shared" si="221"/>
        <v>5</v>
      </c>
      <c r="F3362" s="4">
        <f t="shared" si="222"/>
        <v>2019</v>
      </c>
      <c r="G3362" t="s">
        <v>21</v>
      </c>
      <c r="I3362" s="4" t="str">
        <f t="shared" si="220"/>
        <v/>
      </c>
      <c r="J3362" s="4">
        <v>26.5</v>
      </c>
      <c r="K3362" s="4" t="s">
        <v>1282</v>
      </c>
      <c r="L3362" s="4">
        <v>0</v>
      </c>
      <c r="M3362" s="4" t="s">
        <v>1907</v>
      </c>
      <c r="N3362" s="11" t="s">
        <v>6432</v>
      </c>
      <c r="R3362" t="s">
        <v>6437</v>
      </c>
      <c r="T3362" t="s">
        <v>1296</v>
      </c>
    </row>
    <row r="3363" spans="1:20">
      <c r="A3363" s="9" t="s">
        <v>6431</v>
      </c>
      <c r="B3363" t="s">
        <v>1291</v>
      </c>
      <c r="C3363" t="s">
        <v>74</v>
      </c>
      <c r="D3363" s="39" t="s">
        <v>1440</v>
      </c>
      <c r="E3363" s="11">
        <f t="shared" si="221"/>
        <v>5</v>
      </c>
      <c r="F3363" s="4">
        <f t="shared" si="222"/>
        <v>2024</v>
      </c>
      <c r="G3363" t="s">
        <v>21</v>
      </c>
      <c r="I3363" s="4" t="str">
        <f t="shared" si="220"/>
        <v/>
      </c>
      <c r="J3363" s="4">
        <v>26.7</v>
      </c>
      <c r="K3363" s="4" t="s">
        <v>842</v>
      </c>
      <c r="L3363" s="4">
        <v>0</v>
      </c>
      <c r="M3363" s="4" t="s">
        <v>3168</v>
      </c>
      <c r="N3363" s="11" t="s">
        <v>6432</v>
      </c>
      <c r="R3363" t="s">
        <v>2683</v>
      </c>
      <c r="S3363" t="s">
        <v>6438</v>
      </c>
    </row>
    <row r="3364" spans="1:20">
      <c r="A3364" t="s">
        <v>6431</v>
      </c>
      <c r="B3364" s="4" t="s">
        <v>1291</v>
      </c>
      <c r="C3364" s="17" t="s">
        <v>74</v>
      </c>
      <c r="D3364" s="39" t="s">
        <v>1480</v>
      </c>
      <c r="E3364" s="11">
        <f t="shared" si="221"/>
        <v>4</v>
      </c>
      <c r="F3364" s="4">
        <f t="shared" si="222"/>
        <v>2026</v>
      </c>
      <c r="G3364" s="4" t="s">
        <v>21</v>
      </c>
      <c r="I3364" s="4" t="str">
        <f t="shared" si="220"/>
        <v/>
      </c>
      <c r="J3364" s="4">
        <v>27</v>
      </c>
      <c r="K3364" s="4">
        <v>35.9</v>
      </c>
      <c r="L3364" s="4">
        <v>0</v>
      </c>
      <c r="M3364" s="4">
        <v>590</v>
      </c>
      <c r="N3364" s="11" t="s">
        <v>6432</v>
      </c>
      <c r="R3364" s="4" t="s">
        <v>1481</v>
      </c>
    </row>
    <row r="3365" spans="1:20">
      <c r="A3365" t="s">
        <v>115</v>
      </c>
      <c r="B3365" t="s">
        <v>1291</v>
      </c>
      <c r="C3365" t="s">
        <v>20</v>
      </c>
      <c r="D3365" s="39" t="s">
        <v>2390</v>
      </c>
      <c r="E3365" s="11">
        <f t="shared" si="221"/>
        <v>3</v>
      </c>
      <c r="F3365" s="4">
        <f t="shared" si="222"/>
        <v>1980</v>
      </c>
      <c r="G3365" t="s">
        <v>25</v>
      </c>
      <c r="H3365" s="4">
        <v>16.5</v>
      </c>
      <c r="I3365" s="4" t="s">
        <v>35</v>
      </c>
      <c r="J3365" s="4">
        <v>45.72</v>
      </c>
      <c r="K3365" s="4" t="s">
        <v>6439</v>
      </c>
      <c r="L3365" s="4">
        <v>0</v>
      </c>
      <c r="R3365" t="s">
        <v>6440</v>
      </c>
      <c r="T3365" t="s">
        <v>1296</v>
      </c>
    </row>
    <row r="3366" spans="1:20">
      <c r="A3366" t="s">
        <v>6441</v>
      </c>
      <c r="B3366" t="s">
        <v>1291</v>
      </c>
      <c r="C3366" t="s">
        <v>20</v>
      </c>
      <c r="D3366" s="39" t="s">
        <v>1715</v>
      </c>
      <c r="E3366" s="11">
        <f t="shared" si="221"/>
        <v>3</v>
      </c>
      <c r="F3366" s="4">
        <f t="shared" si="222"/>
        <v>2000</v>
      </c>
      <c r="G3366" t="s">
        <v>21</v>
      </c>
      <c r="H3366" s="4" t="s">
        <v>149</v>
      </c>
      <c r="I3366" s="4" t="str">
        <f t="shared" ref="I3366:I3382" si="223">IF(ISBLANK(H3366), "", "k")</f>
        <v>k</v>
      </c>
      <c r="J3366" s="4">
        <v>18.5</v>
      </c>
      <c r="K3366" s="4" t="s">
        <v>3376</v>
      </c>
      <c r="L3366" s="4">
        <v>0</v>
      </c>
      <c r="M3366" s="4" t="s">
        <v>6442</v>
      </c>
      <c r="N3366" s="11" t="s">
        <v>6443</v>
      </c>
      <c r="R3366" t="s">
        <v>6444</v>
      </c>
      <c r="T3366" t="s">
        <v>1296</v>
      </c>
    </row>
    <row r="3367" spans="1:20">
      <c r="A3367" t="s">
        <v>6441</v>
      </c>
      <c r="B3367" t="s">
        <v>1291</v>
      </c>
      <c r="C3367" t="s">
        <v>74</v>
      </c>
      <c r="D3367" s="39" t="s">
        <v>1746</v>
      </c>
      <c r="E3367" s="11">
        <f t="shared" si="221"/>
        <v>5</v>
      </c>
      <c r="F3367" s="4">
        <f t="shared" si="222"/>
        <v>2001</v>
      </c>
      <c r="G3367" t="s">
        <v>21</v>
      </c>
      <c r="H3367" s="4" t="s">
        <v>482</v>
      </c>
      <c r="I3367" s="4" t="str">
        <f t="shared" si="223"/>
        <v>k</v>
      </c>
      <c r="J3367" s="4">
        <v>19.100000000000001</v>
      </c>
      <c r="K3367" s="4" t="s">
        <v>485</v>
      </c>
      <c r="L3367" s="4">
        <v>0</v>
      </c>
      <c r="M3367" s="4" t="s">
        <v>2453</v>
      </c>
      <c r="N3367" s="11" t="s">
        <v>6443</v>
      </c>
      <c r="R3367" t="s">
        <v>6445</v>
      </c>
      <c r="T3367" t="s">
        <v>1296</v>
      </c>
    </row>
    <row r="3368" spans="1:20">
      <c r="A3368" t="s">
        <v>6441</v>
      </c>
      <c r="B3368" t="s">
        <v>1291</v>
      </c>
      <c r="C3368" t="s">
        <v>74</v>
      </c>
      <c r="D3368" s="39" t="s">
        <v>1749</v>
      </c>
      <c r="E3368" s="11">
        <f t="shared" si="221"/>
        <v>5</v>
      </c>
      <c r="F3368" s="4">
        <f t="shared" si="222"/>
        <v>2002</v>
      </c>
      <c r="G3368" t="s">
        <v>21</v>
      </c>
      <c r="H3368" s="4" t="s">
        <v>682</v>
      </c>
      <c r="I3368" s="4" t="str">
        <f t="shared" si="223"/>
        <v>k</v>
      </c>
      <c r="J3368" s="4">
        <v>19.8</v>
      </c>
      <c r="K3368" s="4" t="s">
        <v>2176</v>
      </c>
      <c r="L3368" s="4">
        <v>0</v>
      </c>
      <c r="M3368" s="4" t="s">
        <v>2276</v>
      </c>
      <c r="N3368" s="11" t="s">
        <v>6443</v>
      </c>
      <c r="R3368" t="s">
        <v>6446</v>
      </c>
      <c r="T3368" t="s">
        <v>1296</v>
      </c>
    </row>
    <row r="3369" spans="1:20">
      <c r="A3369" t="s">
        <v>6441</v>
      </c>
      <c r="B3369" t="s">
        <v>1291</v>
      </c>
      <c r="C3369" t="s">
        <v>74</v>
      </c>
      <c r="D3369" s="39" t="s">
        <v>1331</v>
      </c>
      <c r="E3369" s="11">
        <f t="shared" si="221"/>
        <v>5</v>
      </c>
      <c r="F3369" s="4">
        <f t="shared" si="222"/>
        <v>2003</v>
      </c>
      <c r="G3369" t="s">
        <v>21</v>
      </c>
      <c r="H3369" s="4" t="s">
        <v>57</v>
      </c>
      <c r="I3369" s="4" t="str">
        <f t="shared" si="223"/>
        <v>k</v>
      </c>
      <c r="J3369" s="4">
        <v>21.4</v>
      </c>
      <c r="K3369" s="4" t="s">
        <v>5493</v>
      </c>
      <c r="L3369" s="4">
        <v>0</v>
      </c>
      <c r="M3369" s="4" t="s">
        <v>1857</v>
      </c>
      <c r="N3369" s="11" t="s">
        <v>6443</v>
      </c>
      <c r="R3369" t="s">
        <v>6447</v>
      </c>
      <c r="T3369" t="s">
        <v>1296</v>
      </c>
    </row>
    <row r="3370" spans="1:20">
      <c r="A3370" t="s">
        <v>6441</v>
      </c>
      <c r="B3370" t="s">
        <v>1291</v>
      </c>
      <c r="C3370" t="s">
        <v>74</v>
      </c>
      <c r="D3370" s="39" t="s">
        <v>1424</v>
      </c>
      <c r="E3370" s="11">
        <f t="shared" si="221"/>
        <v>5</v>
      </c>
      <c r="F3370" s="4">
        <f t="shared" si="222"/>
        <v>2004</v>
      </c>
      <c r="G3370" t="s">
        <v>21</v>
      </c>
      <c r="H3370" s="4" t="s">
        <v>477</v>
      </c>
      <c r="I3370" s="4" t="str">
        <f t="shared" si="223"/>
        <v>k</v>
      </c>
      <c r="J3370" s="4">
        <v>21.9</v>
      </c>
      <c r="K3370" s="4" t="s">
        <v>1220</v>
      </c>
      <c r="L3370" s="4">
        <v>0</v>
      </c>
      <c r="M3370" s="4" t="s">
        <v>2761</v>
      </c>
      <c r="N3370" s="11" t="s">
        <v>6443</v>
      </c>
      <c r="R3370" t="s">
        <v>6448</v>
      </c>
      <c r="T3370" t="s">
        <v>1296</v>
      </c>
    </row>
    <row r="3371" spans="1:20">
      <c r="A3371" t="s">
        <v>6441</v>
      </c>
      <c r="B3371" t="s">
        <v>1291</v>
      </c>
      <c r="C3371" t="s">
        <v>74</v>
      </c>
      <c r="D3371" s="39" t="s">
        <v>1337</v>
      </c>
      <c r="E3371" s="11">
        <f t="shared" si="221"/>
        <v>5</v>
      </c>
      <c r="F3371" s="4">
        <f t="shared" si="222"/>
        <v>2005</v>
      </c>
      <c r="G3371" t="s">
        <v>21</v>
      </c>
      <c r="H3371" s="4" t="s">
        <v>496</v>
      </c>
      <c r="I3371" s="4" t="str">
        <f t="shared" si="223"/>
        <v>k</v>
      </c>
      <c r="J3371" s="4">
        <v>23.5</v>
      </c>
      <c r="K3371" s="4" t="s">
        <v>358</v>
      </c>
      <c r="L3371" s="4">
        <v>0</v>
      </c>
      <c r="M3371" s="4" t="s">
        <v>2041</v>
      </c>
      <c r="N3371" s="11" t="s">
        <v>6443</v>
      </c>
      <c r="R3371" t="s">
        <v>6449</v>
      </c>
      <c r="T3371" t="s">
        <v>1296</v>
      </c>
    </row>
    <row r="3372" spans="1:20">
      <c r="A3372" t="s">
        <v>6441</v>
      </c>
      <c r="B3372" t="s">
        <v>1291</v>
      </c>
      <c r="C3372" t="s">
        <v>74</v>
      </c>
      <c r="D3372" s="39" t="s">
        <v>2126</v>
      </c>
      <c r="E3372" s="11">
        <f t="shared" si="221"/>
        <v>5</v>
      </c>
      <c r="F3372" s="4">
        <f t="shared" si="222"/>
        <v>2008</v>
      </c>
      <c r="G3372" t="s">
        <v>21</v>
      </c>
      <c r="H3372" s="4" t="s">
        <v>712</v>
      </c>
      <c r="I3372" s="4" t="str">
        <f t="shared" si="223"/>
        <v>k</v>
      </c>
      <c r="J3372" s="4">
        <v>25.7</v>
      </c>
      <c r="K3372" s="4" t="s">
        <v>497</v>
      </c>
      <c r="L3372" s="4">
        <v>0</v>
      </c>
      <c r="M3372" s="4" t="s">
        <v>1944</v>
      </c>
      <c r="N3372" s="11" t="s">
        <v>6443</v>
      </c>
      <c r="R3372" t="s">
        <v>6450</v>
      </c>
      <c r="T3372" t="s">
        <v>1296</v>
      </c>
    </row>
    <row r="3373" spans="1:20">
      <c r="A3373" t="s">
        <v>6441</v>
      </c>
      <c r="B3373" t="s">
        <v>1291</v>
      </c>
      <c r="C3373" t="s">
        <v>74</v>
      </c>
      <c r="D3373" s="39" t="s">
        <v>1556</v>
      </c>
      <c r="E3373" s="11">
        <f t="shared" si="221"/>
        <v>5</v>
      </c>
      <c r="F3373" s="4">
        <f t="shared" si="222"/>
        <v>2010</v>
      </c>
      <c r="G3373" t="s">
        <v>21</v>
      </c>
      <c r="H3373" s="4" t="s">
        <v>977</v>
      </c>
      <c r="I3373" s="4" t="str">
        <f t="shared" si="223"/>
        <v>k</v>
      </c>
      <c r="J3373" s="4">
        <v>26.6</v>
      </c>
      <c r="K3373" s="4" t="s">
        <v>954</v>
      </c>
      <c r="L3373" s="4">
        <v>0</v>
      </c>
      <c r="M3373" s="4" t="s">
        <v>1726</v>
      </c>
      <c r="N3373" s="11" t="s">
        <v>6443</v>
      </c>
      <c r="R3373" t="s">
        <v>6451</v>
      </c>
      <c r="T3373" t="s">
        <v>1296</v>
      </c>
    </row>
    <row r="3374" spans="1:20">
      <c r="A3374" t="s">
        <v>6441</v>
      </c>
      <c r="B3374" t="s">
        <v>1291</v>
      </c>
      <c r="C3374" t="s">
        <v>74</v>
      </c>
      <c r="D3374" s="39" t="s">
        <v>1561</v>
      </c>
      <c r="E3374" s="11">
        <f t="shared" si="221"/>
        <v>5</v>
      </c>
      <c r="F3374" s="4">
        <f t="shared" si="222"/>
        <v>2011</v>
      </c>
      <c r="G3374" t="s">
        <v>21</v>
      </c>
      <c r="H3374" s="4" t="s">
        <v>893</v>
      </c>
      <c r="I3374" s="4" t="str">
        <f t="shared" si="223"/>
        <v>k</v>
      </c>
      <c r="J3374" s="4">
        <v>26.2</v>
      </c>
      <c r="K3374" s="4" t="s">
        <v>278</v>
      </c>
      <c r="L3374" s="4">
        <v>0</v>
      </c>
      <c r="M3374" s="4" t="s">
        <v>1623</v>
      </c>
      <c r="N3374" s="11" t="s">
        <v>6443</v>
      </c>
      <c r="R3374" t="s">
        <v>1836</v>
      </c>
      <c r="T3374" t="s">
        <v>1296</v>
      </c>
    </row>
    <row r="3375" spans="1:20">
      <c r="A3375" t="s">
        <v>6441</v>
      </c>
      <c r="B3375" t="s">
        <v>1291</v>
      </c>
      <c r="C3375" t="s">
        <v>74</v>
      </c>
      <c r="D3375" s="39" t="s">
        <v>1342</v>
      </c>
      <c r="E3375" s="11">
        <f t="shared" si="221"/>
        <v>5</v>
      </c>
      <c r="F3375" s="4">
        <f t="shared" si="222"/>
        <v>2013</v>
      </c>
      <c r="G3375" t="s">
        <v>21</v>
      </c>
      <c r="H3375" s="4" t="s">
        <v>1046</v>
      </c>
      <c r="I3375" s="4" t="str">
        <f t="shared" si="223"/>
        <v>k</v>
      </c>
      <c r="J3375" s="4">
        <v>27</v>
      </c>
      <c r="K3375" s="4" t="s">
        <v>369</v>
      </c>
      <c r="L3375" s="4">
        <v>0</v>
      </c>
      <c r="M3375" s="4" t="s">
        <v>1593</v>
      </c>
      <c r="N3375" s="11" t="s">
        <v>6443</v>
      </c>
      <c r="R3375" t="s">
        <v>3098</v>
      </c>
      <c r="T3375" t="s">
        <v>1296</v>
      </c>
    </row>
    <row r="3376" spans="1:20">
      <c r="A3376" t="s">
        <v>6441</v>
      </c>
      <c r="B3376" t="s">
        <v>1291</v>
      </c>
      <c r="C3376" t="s">
        <v>74</v>
      </c>
      <c r="D3376" s="39" t="s">
        <v>1402</v>
      </c>
      <c r="E3376" s="11">
        <f t="shared" si="221"/>
        <v>5</v>
      </c>
      <c r="F3376" s="4">
        <f t="shared" si="222"/>
        <v>2015</v>
      </c>
      <c r="G3376" t="s">
        <v>21</v>
      </c>
      <c r="H3376" s="4" t="s">
        <v>401</v>
      </c>
      <c r="I3376" s="4" t="str">
        <f t="shared" si="223"/>
        <v>k</v>
      </c>
      <c r="J3376" s="4">
        <v>27.8</v>
      </c>
      <c r="K3376" s="4" t="s">
        <v>58</v>
      </c>
      <c r="L3376" s="4">
        <v>0</v>
      </c>
      <c r="M3376" s="4" t="s">
        <v>2493</v>
      </c>
      <c r="N3376" s="11" t="s">
        <v>6443</v>
      </c>
      <c r="R3376" t="s">
        <v>6452</v>
      </c>
      <c r="T3376" t="s">
        <v>1296</v>
      </c>
    </row>
    <row r="3377" spans="1:20">
      <c r="A3377" t="s">
        <v>6441</v>
      </c>
      <c r="B3377" t="s">
        <v>1291</v>
      </c>
      <c r="C3377" t="s">
        <v>74</v>
      </c>
      <c r="D3377" s="39" t="s">
        <v>1349</v>
      </c>
      <c r="E3377" s="11">
        <f t="shared" si="221"/>
        <v>5</v>
      </c>
      <c r="F3377" s="4">
        <f t="shared" si="222"/>
        <v>2016</v>
      </c>
      <c r="G3377" t="s">
        <v>21</v>
      </c>
      <c r="H3377" s="4" t="s">
        <v>772</v>
      </c>
      <c r="I3377" s="4" t="str">
        <f t="shared" si="223"/>
        <v>k</v>
      </c>
      <c r="J3377" s="4">
        <v>28</v>
      </c>
      <c r="K3377" s="4" t="s">
        <v>1072</v>
      </c>
      <c r="L3377" s="4">
        <v>0</v>
      </c>
      <c r="M3377" s="4" t="s">
        <v>6453</v>
      </c>
      <c r="N3377" s="11" t="s">
        <v>6443</v>
      </c>
      <c r="R3377" t="s">
        <v>2471</v>
      </c>
      <c r="T3377" t="s">
        <v>1296</v>
      </c>
    </row>
    <row r="3378" spans="1:20">
      <c r="A3378" t="s">
        <v>6441</v>
      </c>
      <c r="B3378" t="s">
        <v>1291</v>
      </c>
      <c r="C3378" t="s">
        <v>74</v>
      </c>
      <c r="D3378" s="39" t="s">
        <v>1455</v>
      </c>
      <c r="E3378" s="11">
        <f t="shared" si="221"/>
        <v>5</v>
      </c>
      <c r="F3378" s="4">
        <f t="shared" si="222"/>
        <v>2017</v>
      </c>
      <c r="G3378" t="s">
        <v>21</v>
      </c>
      <c r="H3378" s="4" t="s">
        <v>600</v>
      </c>
      <c r="I3378" s="4" t="str">
        <f t="shared" si="223"/>
        <v>k</v>
      </c>
      <c r="J3378" s="4">
        <v>29</v>
      </c>
      <c r="K3378" s="4" t="s">
        <v>1061</v>
      </c>
      <c r="L3378" s="4">
        <v>0</v>
      </c>
      <c r="M3378" s="4" t="s">
        <v>1880</v>
      </c>
      <c r="N3378" s="11" t="s">
        <v>6443</v>
      </c>
      <c r="R3378" t="s">
        <v>4821</v>
      </c>
      <c r="T3378" t="s">
        <v>1296</v>
      </c>
    </row>
    <row r="3379" spans="1:20">
      <c r="A3379" t="s">
        <v>6441</v>
      </c>
      <c r="B3379" t="s">
        <v>1291</v>
      </c>
      <c r="C3379" t="s">
        <v>74</v>
      </c>
      <c r="D3379" s="39" t="s">
        <v>1412</v>
      </c>
      <c r="E3379" s="11">
        <f t="shared" si="221"/>
        <v>5</v>
      </c>
      <c r="F3379" s="4">
        <f t="shared" si="222"/>
        <v>2019</v>
      </c>
      <c r="G3379" t="s">
        <v>21</v>
      </c>
      <c r="H3379" s="4" t="s">
        <v>1389</v>
      </c>
      <c r="I3379" s="4" t="str">
        <f t="shared" si="223"/>
        <v>k</v>
      </c>
      <c r="J3379" s="4">
        <v>28.6</v>
      </c>
      <c r="K3379" s="4" t="s">
        <v>479</v>
      </c>
      <c r="L3379" s="4">
        <v>0</v>
      </c>
      <c r="M3379" s="4" t="s">
        <v>2120</v>
      </c>
      <c r="N3379" s="11" t="s">
        <v>6443</v>
      </c>
      <c r="R3379" t="s">
        <v>6454</v>
      </c>
      <c r="T3379" t="s">
        <v>1296</v>
      </c>
    </row>
    <row r="3380" spans="1:20">
      <c r="A3380" t="s">
        <v>6441</v>
      </c>
      <c r="B3380" t="s">
        <v>1291</v>
      </c>
      <c r="C3380" t="s">
        <v>74</v>
      </c>
      <c r="D3380" s="39" t="s">
        <v>1992</v>
      </c>
      <c r="E3380" s="11">
        <f t="shared" si="221"/>
        <v>5</v>
      </c>
      <c r="F3380" s="4">
        <f t="shared" si="222"/>
        <v>2021</v>
      </c>
      <c r="G3380" t="s">
        <v>21</v>
      </c>
      <c r="H3380" s="4">
        <v>26.7</v>
      </c>
      <c r="I3380" s="4" t="str">
        <f t="shared" si="223"/>
        <v>k</v>
      </c>
      <c r="J3380" s="4">
        <v>28.4</v>
      </c>
      <c r="K3380" s="4" t="s">
        <v>1061</v>
      </c>
      <c r="L3380" s="4">
        <v>0</v>
      </c>
      <c r="M3380" s="4" t="s">
        <v>1833</v>
      </c>
      <c r="N3380" s="11" t="s">
        <v>6443</v>
      </c>
      <c r="R3380" t="s">
        <v>6455</v>
      </c>
    </row>
    <row r="3381" spans="1:20">
      <c r="A3381" t="s">
        <v>6441</v>
      </c>
      <c r="B3381" t="s">
        <v>1291</v>
      </c>
      <c r="C3381" t="s">
        <v>74</v>
      </c>
      <c r="D3381" s="39" t="s">
        <v>1440</v>
      </c>
      <c r="E3381" s="11">
        <f t="shared" si="221"/>
        <v>5</v>
      </c>
      <c r="F3381" s="4">
        <f t="shared" si="222"/>
        <v>2024</v>
      </c>
      <c r="G3381" t="s">
        <v>21</v>
      </c>
      <c r="H3381" s="4" t="s">
        <v>492</v>
      </c>
      <c r="I3381" s="4" t="str">
        <f t="shared" si="223"/>
        <v>k</v>
      </c>
      <c r="J3381" s="4">
        <v>28.7</v>
      </c>
      <c r="K3381" s="4" t="s">
        <v>350</v>
      </c>
      <c r="L3381" s="4">
        <v>0</v>
      </c>
      <c r="M3381" s="4" t="s">
        <v>4352</v>
      </c>
      <c r="N3381" s="11" t="s">
        <v>6443</v>
      </c>
      <c r="R3381" t="s">
        <v>6456</v>
      </c>
    </row>
    <row r="3382" spans="1:20">
      <c r="A3382" t="s">
        <v>6441</v>
      </c>
      <c r="B3382" s="4" t="s">
        <v>1291</v>
      </c>
      <c r="C3382" s="17" t="s">
        <v>74</v>
      </c>
      <c r="D3382" s="39" t="s">
        <v>1480</v>
      </c>
      <c r="E3382" s="11">
        <f t="shared" si="221"/>
        <v>4</v>
      </c>
      <c r="F3382" s="4">
        <f t="shared" si="222"/>
        <v>2026</v>
      </c>
      <c r="G3382" s="4" t="s">
        <v>21</v>
      </c>
      <c r="H3382" s="4">
        <v>31.6</v>
      </c>
      <c r="I3382" s="4" t="str">
        <f t="shared" si="223"/>
        <v>k</v>
      </c>
      <c r="J3382" s="4">
        <v>29.2</v>
      </c>
      <c r="K3382" s="4">
        <v>34.700000000000003</v>
      </c>
      <c r="L3382" s="4">
        <v>0</v>
      </c>
      <c r="M3382" s="13">
        <v>825</v>
      </c>
      <c r="N3382" s="28" t="s">
        <v>6457</v>
      </c>
      <c r="R3382" s="4" t="s">
        <v>2449</v>
      </c>
    </row>
    <row r="3383" spans="1:20">
      <c r="A3383" t="s">
        <v>6458</v>
      </c>
      <c r="B3383" t="s">
        <v>1291</v>
      </c>
      <c r="C3383" t="s">
        <v>20</v>
      </c>
      <c r="D3383" s="39" t="s">
        <v>1632</v>
      </c>
      <c r="E3383" s="11">
        <f t="shared" si="221"/>
        <v>3</v>
      </c>
      <c r="F3383" s="4">
        <f t="shared" si="222"/>
        <v>1993</v>
      </c>
      <c r="G3383" t="s">
        <v>25</v>
      </c>
      <c r="H3383" s="4">
        <v>12.5</v>
      </c>
      <c r="I3383" s="4" t="s">
        <v>35</v>
      </c>
      <c r="J3383" s="4">
        <v>30</v>
      </c>
      <c r="K3383" s="4" t="s">
        <v>801</v>
      </c>
      <c r="L3383" s="4">
        <v>0</v>
      </c>
      <c r="M3383" s="4" t="s">
        <v>1648</v>
      </c>
      <c r="N3383" s="11" t="s">
        <v>6459</v>
      </c>
      <c r="R3383" t="s">
        <v>6460</v>
      </c>
      <c r="T3383" t="s">
        <v>1296</v>
      </c>
    </row>
    <row r="3384" spans="1:20">
      <c r="A3384" t="s">
        <v>6458</v>
      </c>
      <c r="B3384" t="s">
        <v>1291</v>
      </c>
      <c r="C3384" t="s">
        <v>74</v>
      </c>
      <c r="D3384" s="39" t="s">
        <v>1708</v>
      </c>
      <c r="E3384" s="11">
        <f t="shared" si="221"/>
        <v>3</v>
      </c>
      <c r="F3384" s="4">
        <f t="shared" si="222"/>
        <v>1994</v>
      </c>
      <c r="G3384" t="s">
        <v>25</v>
      </c>
      <c r="H3384" s="4">
        <v>13.5</v>
      </c>
      <c r="I3384" s="4" t="s">
        <v>35</v>
      </c>
      <c r="J3384" s="4">
        <v>32.799999999999997</v>
      </c>
      <c r="K3384" s="4" t="s">
        <v>1020</v>
      </c>
      <c r="L3384" s="4">
        <v>0</v>
      </c>
      <c r="M3384" s="4" t="s">
        <v>4006</v>
      </c>
      <c r="N3384" s="11" t="s">
        <v>6459</v>
      </c>
      <c r="T3384" t="s">
        <v>1296</v>
      </c>
    </row>
    <row r="3385" spans="1:20">
      <c r="A3385" t="s">
        <v>6458</v>
      </c>
      <c r="B3385" t="s">
        <v>1291</v>
      </c>
      <c r="C3385" t="s">
        <v>74</v>
      </c>
      <c r="D3385" s="39" t="s">
        <v>1316</v>
      </c>
      <c r="E3385" s="11">
        <f t="shared" si="221"/>
        <v>3</v>
      </c>
      <c r="F3385" s="4">
        <f t="shared" si="222"/>
        <v>1995</v>
      </c>
      <c r="G3385" t="s">
        <v>25</v>
      </c>
      <c r="H3385" s="4">
        <v>14.5</v>
      </c>
      <c r="I3385" s="4" t="s">
        <v>35</v>
      </c>
      <c r="J3385" s="4">
        <v>37.5</v>
      </c>
      <c r="K3385" s="4" t="s">
        <v>703</v>
      </c>
      <c r="L3385" s="4">
        <v>0</v>
      </c>
      <c r="M3385" s="4" t="s">
        <v>6461</v>
      </c>
      <c r="N3385" s="11" t="s">
        <v>6459</v>
      </c>
      <c r="R3385" t="s">
        <v>585</v>
      </c>
      <c r="T3385" t="s">
        <v>1296</v>
      </c>
    </row>
    <row r="3386" spans="1:20">
      <c r="A3386" t="s">
        <v>6458</v>
      </c>
      <c r="B3386" t="s">
        <v>1291</v>
      </c>
      <c r="C3386" t="s">
        <v>74</v>
      </c>
      <c r="D3386" s="39" t="s">
        <v>1320</v>
      </c>
      <c r="E3386" s="11">
        <f t="shared" si="221"/>
        <v>3</v>
      </c>
      <c r="F3386" s="4">
        <f t="shared" si="222"/>
        <v>1996</v>
      </c>
      <c r="G3386" t="s">
        <v>25</v>
      </c>
      <c r="H3386" s="4">
        <v>15.5</v>
      </c>
      <c r="I3386" s="4" t="s">
        <v>35</v>
      </c>
      <c r="J3386" s="4">
        <v>39.6</v>
      </c>
      <c r="K3386" s="4" t="s">
        <v>560</v>
      </c>
      <c r="L3386" s="4">
        <v>0</v>
      </c>
      <c r="M3386" s="4" t="s">
        <v>3458</v>
      </c>
      <c r="N3386" s="11" t="s">
        <v>6459</v>
      </c>
      <c r="R3386" t="s">
        <v>6462</v>
      </c>
      <c r="T3386" t="s">
        <v>1296</v>
      </c>
    </row>
    <row r="3387" spans="1:20">
      <c r="A3387" t="s">
        <v>6463</v>
      </c>
      <c r="B3387" t="s">
        <v>1291</v>
      </c>
      <c r="C3387" t="s">
        <v>20</v>
      </c>
      <c r="D3387" s="39" t="s">
        <v>1749</v>
      </c>
      <c r="E3387" s="11">
        <f t="shared" si="221"/>
        <v>5</v>
      </c>
      <c r="F3387" s="4">
        <f t="shared" si="222"/>
        <v>2002</v>
      </c>
      <c r="G3387" t="s">
        <v>21</v>
      </c>
      <c r="H3387" s="4" t="s">
        <v>482</v>
      </c>
      <c r="I3387" s="4" t="str">
        <f t="shared" ref="I3387:I3408" si="224">IF(ISBLANK(H3387), "", "k")</f>
        <v>k</v>
      </c>
      <c r="J3387" s="4">
        <v>21.8</v>
      </c>
      <c r="K3387" s="4" t="s">
        <v>929</v>
      </c>
      <c r="L3387" s="4">
        <v>0</v>
      </c>
      <c r="M3387" s="4" t="s">
        <v>3751</v>
      </c>
      <c r="N3387" s="11" t="s">
        <v>6464</v>
      </c>
      <c r="O3387" t="s">
        <v>6465</v>
      </c>
      <c r="R3387" t="s">
        <v>6466</v>
      </c>
      <c r="T3387" t="s">
        <v>1296</v>
      </c>
    </row>
    <row r="3388" spans="1:20">
      <c r="A3388" t="s">
        <v>6463</v>
      </c>
      <c r="B3388" t="s">
        <v>1291</v>
      </c>
      <c r="C3388" t="s">
        <v>74</v>
      </c>
      <c r="D3388" s="39" t="s">
        <v>1331</v>
      </c>
      <c r="E3388" s="11">
        <f t="shared" si="221"/>
        <v>5</v>
      </c>
      <c r="F3388" s="4">
        <f t="shared" si="222"/>
        <v>2003</v>
      </c>
      <c r="G3388" t="s">
        <v>21</v>
      </c>
      <c r="H3388" s="4" t="s">
        <v>682</v>
      </c>
      <c r="I3388" s="4" t="str">
        <f t="shared" si="224"/>
        <v>k</v>
      </c>
      <c r="J3388" s="4">
        <v>25</v>
      </c>
      <c r="K3388" s="4" t="s">
        <v>1140</v>
      </c>
      <c r="L3388" s="4">
        <v>0</v>
      </c>
      <c r="M3388" s="4" t="s">
        <v>6467</v>
      </c>
      <c r="N3388" s="11" t="s">
        <v>6464</v>
      </c>
      <c r="O3388" t="s">
        <v>6465</v>
      </c>
      <c r="R3388" t="s">
        <v>6468</v>
      </c>
      <c r="T3388" t="s">
        <v>1296</v>
      </c>
    </row>
    <row r="3389" spans="1:20">
      <c r="A3389" t="s">
        <v>6463</v>
      </c>
      <c r="B3389" t="s">
        <v>1291</v>
      </c>
      <c r="C3389" t="s">
        <v>74</v>
      </c>
      <c r="D3389" s="39" t="s">
        <v>1674</v>
      </c>
      <c r="E3389" s="11">
        <f t="shared" si="221"/>
        <v>5</v>
      </c>
      <c r="F3389" s="4">
        <f t="shared" si="222"/>
        <v>2004</v>
      </c>
      <c r="G3389" t="s">
        <v>21</v>
      </c>
      <c r="H3389" s="4" t="s">
        <v>57</v>
      </c>
      <c r="I3389" s="4" t="str">
        <f t="shared" si="224"/>
        <v>k</v>
      </c>
      <c r="J3389" s="4">
        <v>25.2</v>
      </c>
      <c r="K3389" s="4" t="s">
        <v>729</v>
      </c>
      <c r="L3389" s="4">
        <v>0</v>
      </c>
      <c r="M3389" s="4" t="s">
        <v>2439</v>
      </c>
      <c r="N3389" s="11" t="s">
        <v>6464</v>
      </c>
      <c r="O3389" t="s">
        <v>6465</v>
      </c>
      <c r="R3389" t="s">
        <v>6469</v>
      </c>
      <c r="T3389" t="s">
        <v>1296</v>
      </c>
    </row>
    <row r="3390" spans="1:20">
      <c r="A3390" t="s">
        <v>6463</v>
      </c>
      <c r="B3390" t="s">
        <v>1291</v>
      </c>
      <c r="C3390" t="s">
        <v>74</v>
      </c>
      <c r="D3390" s="39" t="s">
        <v>1385</v>
      </c>
      <c r="E3390" s="11">
        <f t="shared" si="221"/>
        <v>5</v>
      </c>
      <c r="F3390" s="4">
        <f t="shared" si="222"/>
        <v>2008</v>
      </c>
      <c r="G3390" t="s">
        <v>21</v>
      </c>
      <c r="H3390" s="4" t="s">
        <v>717</v>
      </c>
      <c r="I3390" s="4" t="str">
        <f t="shared" si="224"/>
        <v>k</v>
      </c>
      <c r="J3390" s="4">
        <v>25.7</v>
      </c>
      <c r="K3390" s="4" t="s">
        <v>199</v>
      </c>
      <c r="L3390" s="4">
        <v>0</v>
      </c>
      <c r="M3390" s="4" t="s">
        <v>2937</v>
      </c>
      <c r="N3390" s="11" t="s">
        <v>6464</v>
      </c>
      <c r="O3390" t="s">
        <v>6465</v>
      </c>
      <c r="R3390" t="s">
        <v>6470</v>
      </c>
      <c r="T3390" t="s">
        <v>1296</v>
      </c>
    </row>
    <row r="3391" spans="1:20">
      <c r="A3391" t="s">
        <v>6463</v>
      </c>
      <c r="B3391" t="s">
        <v>1291</v>
      </c>
      <c r="C3391" t="s">
        <v>74</v>
      </c>
      <c r="D3391" s="39" t="s">
        <v>1556</v>
      </c>
      <c r="E3391" s="11">
        <f t="shared" si="221"/>
        <v>5</v>
      </c>
      <c r="F3391" s="4">
        <f t="shared" si="222"/>
        <v>2010</v>
      </c>
      <c r="G3391" t="s">
        <v>21</v>
      </c>
      <c r="H3391" s="4" t="s">
        <v>609</v>
      </c>
      <c r="I3391" s="4" t="str">
        <f t="shared" si="224"/>
        <v>k</v>
      </c>
      <c r="J3391" s="4">
        <v>27</v>
      </c>
      <c r="K3391" s="4" t="s">
        <v>326</v>
      </c>
      <c r="L3391" s="4">
        <v>0</v>
      </c>
      <c r="M3391" s="4" t="s">
        <v>3383</v>
      </c>
      <c r="N3391" s="11" t="s">
        <v>6464</v>
      </c>
      <c r="O3391" t="s">
        <v>6465</v>
      </c>
      <c r="R3391" t="s">
        <v>6471</v>
      </c>
      <c r="T3391" t="s">
        <v>1296</v>
      </c>
    </row>
    <row r="3392" spans="1:20">
      <c r="A3392" t="s">
        <v>6463</v>
      </c>
      <c r="B3392" t="s">
        <v>1291</v>
      </c>
      <c r="C3392" t="s">
        <v>74</v>
      </c>
      <c r="D3392" s="39" t="s">
        <v>1396</v>
      </c>
      <c r="E3392" s="11">
        <f t="shared" si="221"/>
        <v>5</v>
      </c>
      <c r="F3392" s="4">
        <f t="shared" si="222"/>
        <v>2011</v>
      </c>
      <c r="G3392" t="s">
        <v>21</v>
      </c>
      <c r="H3392" s="4" t="s">
        <v>977</v>
      </c>
      <c r="I3392" s="4" t="str">
        <f t="shared" si="224"/>
        <v>k</v>
      </c>
      <c r="J3392" s="4">
        <v>26.5</v>
      </c>
      <c r="K3392" s="4" t="s">
        <v>199</v>
      </c>
      <c r="L3392" s="4">
        <v>0</v>
      </c>
      <c r="M3392" s="4" t="s">
        <v>1752</v>
      </c>
      <c r="N3392" s="11" t="s">
        <v>6464</v>
      </c>
      <c r="O3392" t="s">
        <v>6465</v>
      </c>
      <c r="R3392" t="s">
        <v>6472</v>
      </c>
      <c r="T3392" t="s">
        <v>1296</v>
      </c>
    </row>
    <row r="3393" spans="1:20">
      <c r="A3393" t="s">
        <v>6463</v>
      </c>
      <c r="B3393" t="s">
        <v>1291</v>
      </c>
      <c r="C3393" t="s">
        <v>74</v>
      </c>
      <c r="D3393" s="39" t="s">
        <v>1680</v>
      </c>
      <c r="E3393" s="11">
        <f t="shared" si="221"/>
        <v>4</v>
      </c>
      <c r="F3393" s="4">
        <f t="shared" si="222"/>
        <v>2012</v>
      </c>
      <c r="G3393" t="s">
        <v>21</v>
      </c>
      <c r="H3393" s="4" t="s">
        <v>752</v>
      </c>
      <c r="I3393" s="4" t="str">
        <f t="shared" si="224"/>
        <v>k</v>
      </c>
      <c r="J3393" s="4">
        <v>26</v>
      </c>
      <c r="K3393" s="4" t="s">
        <v>464</v>
      </c>
      <c r="L3393" s="4">
        <v>0</v>
      </c>
      <c r="M3393" s="4" t="s">
        <v>1419</v>
      </c>
      <c r="N3393" s="11" t="s">
        <v>6464</v>
      </c>
      <c r="O3393" t="s">
        <v>6465</v>
      </c>
      <c r="R3393" t="s">
        <v>6473</v>
      </c>
      <c r="T3393" t="s">
        <v>1296</v>
      </c>
    </row>
    <row r="3394" spans="1:20">
      <c r="A3394" t="s">
        <v>6463</v>
      </c>
      <c r="B3394" t="s">
        <v>1291</v>
      </c>
      <c r="C3394" t="s">
        <v>74</v>
      </c>
      <c r="D3394" s="39" t="s">
        <v>1342</v>
      </c>
      <c r="E3394" s="11">
        <f t="shared" si="221"/>
        <v>5</v>
      </c>
      <c r="F3394" s="4">
        <f t="shared" si="222"/>
        <v>2013</v>
      </c>
      <c r="G3394" t="s">
        <v>21</v>
      </c>
      <c r="H3394" s="4" t="s">
        <v>1038</v>
      </c>
      <c r="I3394" s="4" t="str">
        <f t="shared" si="224"/>
        <v>k</v>
      </c>
      <c r="J3394" s="4">
        <v>26.6</v>
      </c>
      <c r="K3394" s="4" t="s">
        <v>497</v>
      </c>
      <c r="L3394" s="4">
        <v>0</v>
      </c>
      <c r="M3394" s="4" t="s">
        <v>2350</v>
      </c>
      <c r="N3394" s="11" t="s">
        <v>6464</v>
      </c>
      <c r="O3394" t="s">
        <v>6465</v>
      </c>
      <c r="R3394" t="s">
        <v>1662</v>
      </c>
      <c r="T3394" t="s">
        <v>1296</v>
      </c>
    </row>
    <row r="3395" spans="1:20">
      <c r="A3395" t="s">
        <v>6463</v>
      </c>
      <c r="B3395" t="s">
        <v>1291</v>
      </c>
      <c r="C3395" t="s">
        <v>74</v>
      </c>
      <c r="D3395" s="39" t="s">
        <v>1356</v>
      </c>
      <c r="E3395" s="11">
        <f t="shared" si="221"/>
        <v>5</v>
      </c>
      <c r="F3395" s="4">
        <f t="shared" si="222"/>
        <v>2015</v>
      </c>
      <c r="G3395" t="s">
        <v>21</v>
      </c>
      <c r="H3395" s="4" t="s">
        <v>488</v>
      </c>
      <c r="I3395" s="4" t="str">
        <f t="shared" si="224"/>
        <v>k</v>
      </c>
      <c r="J3395" s="4">
        <v>26.6</v>
      </c>
      <c r="K3395" s="4" t="s">
        <v>794</v>
      </c>
      <c r="L3395" s="4">
        <v>0</v>
      </c>
      <c r="M3395" s="4" t="s">
        <v>3383</v>
      </c>
      <c r="N3395" s="11" t="s">
        <v>6464</v>
      </c>
      <c r="O3395" t="s">
        <v>6465</v>
      </c>
      <c r="R3395" t="s">
        <v>1766</v>
      </c>
      <c r="T3395" t="s">
        <v>1296</v>
      </c>
    </row>
    <row r="3396" spans="1:20">
      <c r="A3396" t="s">
        <v>6463</v>
      </c>
      <c r="B3396" t="s">
        <v>1291</v>
      </c>
      <c r="C3396" t="s">
        <v>74</v>
      </c>
      <c r="D3396" s="39" t="s">
        <v>839</v>
      </c>
      <c r="E3396" s="11">
        <f t="shared" si="221"/>
        <v>5</v>
      </c>
      <c r="F3396" s="4">
        <f t="shared" si="222"/>
        <v>2016</v>
      </c>
      <c r="G3396" t="s">
        <v>21</v>
      </c>
      <c r="H3396" s="4" t="s">
        <v>401</v>
      </c>
      <c r="I3396" s="4" t="str">
        <f t="shared" si="224"/>
        <v>k</v>
      </c>
      <c r="J3396" s="4">
        <v>26.7</v>
      </c>
      <c r="K3396" s="4" t="s">
        <v>842</v>
      </c>
      <c r="L3396" s="4">
        <v>0</v>
      </c>
      <c r="M3396" s="4" t="s">
        <v>5082</v>
      </c>
      <c r="N3396" s="11" t="s">
        <v>6464</v>
      </c>
      <c r="O3396" t="s">
        <v>6465</v>
      </c>
      <c r="R3396" t="s">
        <v>6474</v>
      </c>
      <c r="T3396" t="s">
        <v>1296</v>
      </c>
    </row>
    <row r="3397" spans="1:20">
      <c r="A3397" t="s">
        <v>6463</v>
      </c>
      <c r="B3397" t="s">
        <v>1291</v>
      </c>
      <c r="C3397" t="s">
        <v>74</v>
      </c>
      <c r="D3397" s="39" t="s">
        <v>1455</v>
      </c>
      <c r="E3397" s="11">
        <f t="shared" si="221"/>
        <v>5</v>
      </c>
      <c r="F3397" s="4">
        <f t="shared" si="222"/>
        <v>2017</v>
      </c>
      <c r="G3397" t="s">
        <v>21</v>
      </c>
      <c r="H3397" s="4" t="s">
        <v>772</v>
      </c>
      <c r="I3397" s="4" t="str">
        <f t="shared" si="224"/>
        <v>k</v>
      </c>
      <c r="J3397" s="4">
        <v>27</v>
      </c>
      <c r="K3397" s="4" t="s">
        <v>614</v>
      </c>
      <c r="L3397" s="4">
        <v>0</v>
      </c>
      <c r="M3397" s="4" t="s">
        <v>2443</v>
      </c>
      <c r="N3397" s="11" t="s">
        <v>6464</v>
      </c>
      <c r="O3397" t="s">
        <v>6465</v>
      </c>
      <c r="R3397" t="s">
        <v>6475</v>
      </c>
      <c r="T3397" t="s">
        <v>1296</v>
      </c>
    </row>
    <row r="3398" spans="1:20">
      <c r="A3398" t="s">
        <v>6463</v>
      </c>
      <c r="B3398" t="s">
        <v>1291</v>
      </c>
      <c r="C3398" t="s">
        <v>74</v>
      </c>
      <c r="D3398" s="39" t="s">
        <v>1574</v>
      </c>
      <c r="E3398" s="11">
        <f t="shared" si="221"/>
        <v>6</v>
      </c>
      <c r="F3398" s="4">
        <f t="shared" si="222"/>
        <v>2018</v>
      </c>
      <c r="G3398" t="s">
        <v>21</v>
      </c>
      <c r="H3398" s="4" t="s">
        <v>600</v>
      </c>
      <c r="I3398" s="4" t="str">
        <f t="shared" si="224"/>
        <v>k</v>
      </c>
      <c r="J3398" s="4">
        <v>26.8</v>
      </c>
      <c r="K3398" s="4" t="s">
        <v>385</v>
      </c>
      <c r="L3398" s="4">
        <v>0</v>
      </c>
      <c r="M3398" s="4" t="s">
        <v>2808</v>
      </c>
      <c r="N3398" s="11" t="s">
        <v>6464</v>
      </c>
      <c r="O3398" t="s">
        <v>6465</v>
      </c>
      <c r="Q3398" t="s">
        <v>6476</v>
      </c>
      <c r="R3398" t="s">
        <v>6477</v>
      </c>
      <c r="T3398" t="s">
        <v>1296</v>
      </c>
    </row>
    <row r="3399" spans="1:20">
      <c r="A3399" t="s">
        <v>6478</v>
      </c>
      <c r="B3399" t="s">
        <v>1291</v>
      </c>
      <c r="C3399" t="s">
        <v>20</v>
      </c>
      <c r="D3399" s="39" t="s">
        <v>1749</v>
      </c>
      <c r="E3399" s="11">
        <f t="shared" si="221"/>
        <v>5</v>
      </c>
      <c r="F3399" s="4">
        <f t="shared" si="222"/>
        <v>2002</v>
      </c>
      <c r="G3399" t="s">
        <v>21</v>
      </c>
      <c r="H3399" s="4" t="s">
        <v>1456</v>
      </c>
      <c r="I3399" s="4" t="str">
        <f t="shared" si="224"/>
        <v>k</v>
      </c>
      <c r="J3399" s="4">
        <v>17.5</v>
      </c>
      <c r="K3399" s="4" t="s">
        <v>6479</v>
      </c>
      <c r="L3399" s="4">
        <v>0</v>
      </c>
      <c r="M3399" s="4" t="s">
        <v>2474</v>
      </c>
      <c r="N3399" s="11" t="s">
        <v>6480</v>
      </c>
      <c r="R3399" t="s">
        <v>6481</v>
      </c>
      <c r="T3399" t="s">
        <v>1296</v>
      </c>
    </row>
    <row r="3400" spans="1:20">
      <c r="A3400" t="s">
        <v>6478</v>
      </c>
      <c r="B3400" t="s">
        <v>1291</v>
      </c>
      <c r="C3400" t="s">
        <v>74</v>
      </c>
      <c r="D3400" s="39" t="s">
        <v>1335</v>
      </c>
      <c r="E3400" s="11">
        <f t="shared" si="221"/>
        <v>5</v>
      </c>
      <c r="F3400" s="4">
        <f t="shared" si="222"/>
        <v>2004</v>
      </c>
      <c r="G3400" t="s">
        <v>21</v>
      </c>
      <c r="H3400" s="4" t="s">
        <v>482</v>
      </c>
      <c r="I3400" s="4" t="str">
        <f t="shared" si="224"/>
        <v>k</v>
      </c>
      <c r="J3400" s="4">
        <v>23</v>
      </c>
      <c r="K3400" s="4" t="s">
        <v>1215</v>
      </c>
      <c r="L3400" s="4">
        <v>0</v>
      </c>
      <c r="M3400" s="4" t="s">
        <v>4155</v>
      </c>
      <c r="N3400" s="11" t="s">
        <v>6480</v>
      </c>
      <c r="R3400" t="s">
        <v>6469</v>
      </c>
      <c r="T3400" t="s">
        <v>1296</v>
      </c>
    </row>
    <row r="3401" spans="1:20">
      <c r="A3401" t="s">
        <v>6478</v>
      </c>
      <c r="B3401" t="s">
        <v>1291</v>
      </c>
      <c r="C3401" t="s">
        <v>74</v>
      </c>
      <c r="D3401" s="39" t="s">
        <v>1831</v>
      </c>
      <c r="E3401" s="11">
        <f t="shared" si="221"/>
        <v>5</v>
      </c>
      <c r="F3401" s="4">
        <f t="shared" si="222"/>
        <v>2008</v>
      </c>
      <c r="G3401" t="s">
        <v>21</v>
      </c>
      <c r="H3401" s="4" t="s">
        <v>496</v>
      </c>
      <c r="I3401" s="4" t="str">
        <f t="shared" si="224"/>
        <v>k</v>
      </c>
      <c r="J3401" s="4">
        <v>24.8</v>
      </c>
      <c r="K3401" s="4" t="s">
        <v>591</v>
      </c>
      <c r="L3401" s="4">
        <v>0</v>
      </c>
      <c r="M3401" s="4" t="s">
        <v>6482</v>
      </c>
      <c r="N3401" s="11" t="s">
        <v>6480</v>
      </c>
      <c r="R3401" t="s">
        <v>6483</v>
      </c>
      <c r="T3401" t="s">
        <v>1296</v>
      </c>
    </row>
    <row r="3402" spans="1:20">
      <c r="A3402" t="s">
        <v>6478</v>
      </c>
      <c r="B3402" t="s">
        <v>1291</v>
      </c>
      <c r="C3402" t="s">
        <v>74</v>
      </c>
      <c r="D3402" s="39" t="s">
        <v>1582</v>
      </c>
      <c r="E3402" s="11">
        <f t="shared" si="221"/>
        <v>5</v>
      </c>
      <c r="F3402" s="4">
        <f t="shared" si="222"/>
        <v>2019</v>
      </c>
      <c r="G3402" t="s">
        <v>21</v>
      </c>
      <c r="H3402" s="4" t="s">
        <v>772</v>
      </c>
      <c r="I3402" s="4" t="str">
        <f t="shared" si="224"/>
        <v>k</v>
      </c>
      <c r="J3402" s="4">
        <v>28.8</v>
      </c>
      <c r="K3402" s="4" t="s">
        <v>456</v>
      </c>
      <c r="L3402" s="4">
        <v>0</v>
      </c>
      <c r="M3402" s="4" t="s">
        <v>3997</v>
      </c>
      <c r="N3402" s="11" t="s">
        <v>6480</v>
      </c>
      <c r="R3402" t="s">
        <v>6484</v>
      </c>
      <c r="T3402" t="s">
        <v>1296</v>
      </c>
    </row>
    <row r="3403" spans="1:20">
      <c r="A3403" t="s">
        <v>6478</v>
      </c>
      <c r="B3403" s="4" t="s">
        <v>1291</v>
      </c>
      <c r="C3403" s="4" t="s">
        <v>74</v>
      </c>
      <c r="D3403" s="39" t="s">
        <v>1553</v>
      </c>
      <c r="E3403" s="11">
        <f t="shared" si="221"/>
        <v>4</v>
      </c>
      <c r="F3403" s="4">
        <f t="shared" si="222"/>
        <v>2026</v>
      </c>
      <c r="G3403" s="4" t="s">
        <v>21</v>
      </c>
      <c r="H3403" s="4">
        <v>28.6</v>
      </c>
      <c r="I3403" s="4" t="str">
        <f t="shared" si="224"/>
        <v>k</v>
      </c>
      <c r="J3403" s="4">
        <v>28.6</v>
      </c>
      <c r="K3403" s="13">
        <v>36.5</v>
      </c>
      <c r="L3403" s="4">
        <v>0</v>
      </c>
      <c r="M3403" s="4">
        <v>620</v>
      </c>
      <c r="N3403" s="11" t="s">
        <v>6480</v>
      </c>
      <c r="R3403" s="4" t="s">
        <v>6485</v>
      </c>
    </row>
    <row r="3404" spans="1:20">
      <c r="A3404" t="s">
        <v>6486</v>
      </c>
      <c r="B3404" t="s">
        <v>1291</v>
      </c>
      <c r="C3404" t="s">
        <v>20</v>
      </c>
      <c r="D3404" s="39" t="s">
        <v>1372</v>
      </c>
      <c r="E3404" s="11">
        <f t="shared" si="221"/>
        <v>3</v>
      </c>
      <c r="F3404" s="4">
        <f t="shared" si="222"/>
        <v>1990</v>
      </c>
      <c r="G3404" t="s">
        <v>103</v>
      </c>
      <c r="H3404" s="4" t="s">
        <v>2392</v>
      </c>
      <c r="I3404" s="4" t="str">
        <f t="shared" si="224"/>
        <v>k</v>
      </c>
      <c r="J3404" s="4">
        <v>10.16</v>
      </c>
      <c r="K3404" s="4" t="s">
        <v>5576</v>
      </c>
      <c r="L3404" s="4">
        <v>0</v>
      </c>
      <c r="M3404" s="4" t="s">
        <v>30</v>
      </c>
      <c r="T3404" t="s">
        <v>1296</v>
      </c>
    </row>
    <row r="3405" spans="1:20">
      <c r="A3405" t="s">
        <v>6487</v>
      </c>
      <c r="B3405" t="s">
        <v>1291</v>
      </c>
      <c r="C3405" t="s">
        <v>20</v>
      </c>
      <c r="D3405" s="39" t="s">
        <v>1396</v>
      </c>
      <c r="E3405" s="11">
        <f t="shared" si="221"/>
        <v>5</v>
      </c>
      <c r="F3405" s="4">
        <f t="shared" si="222"/>
        <v>2011</v>
      </c>
      <c r="G3405" t="s">
        <v>25</v>
      </c>
      <c r="I3405" s="4" t="str">
        <f t="shared" si="224"/>
        <v/>
      </c>
      <c r="J3405" s="4">
        <v>32.1</v>
      </c>
      <c r="K3405" s="4" t="s">
        <v>230</v>
      </c>
      <c r="L3405" s="4">
        <v>0</v>
      </c>
      <c r="M3405" s="4" t="s">
        <v>2917</v>
      </c>
      <c r="N3405" s="11" t="s">
        <v>6488</v>
      </c>
      <c r="R3405" t="s">
        <v>6489</v>
      </c>
      <c r="T3405" t="s">
        <v>1296</v>
      </c>
    </row>
    <row r="3406" spans="1:20">
      <c r="A3406" t="s">
        <v>6487</v>
      </c>
      <c r="B3406" t="s">
        <v>1291</v>
      </c>
      <c r="C3406" t="s">
        <v>74</v>
      </c>
      <c r="D3406" s="39" t="s">
        <v>1531</v>
      </c>
      <c r="E3406" s="11">
        <f t="shared" si="221"/>
        <v>5</v>
      </c>
      <c r="F3406" s="4">
        <f t="shared" si="222"/>
        <v>2013</v>
      </c>
      <c r="G3406" t="s">
        <v>25</v>
      </c>
      <c r="I3406" s="4" t="str">
        <f t="shared" si="224"/>
        <v/>
      </c>
      <c r="J3406" s="4">
        <v>36</v>
      </c>
      <c r="K3406" s="4" t="s">
        <v>472</v>
      </c>
      <c r="L3406" s="4">
        <v>0</v>
      </c>
      <c r="M3406" s="4" t="s">
        <v>4813</v>
      </c>
      <c r="N3406" s="11" t="s">
        <v>6488</v>
      </c>
      <c r="R3406" t="s">
        <v>6490</v>
      </c>
      <c r="T3406" t="s">
        <v>1296</v>
      </c>
    </row>
    <row r="3407" spans="1:20">
      <c r="A3407" t="s">
        <v>6491</v>
      </c>
      <c r="B3407" t="s">
        <v>1291</v>
      </c>
      <c r="C3407" t="s">
        <v>20</v>
      </c>
      <c r="D3407" s="39" t="s">
        <v>859</v>
      </c>
      <c r="E3407" s="11">
        <f t="shared" si="221"/>
        <v>5</v>
      </c>
      <c r="F3407" s="4">
        <f t="shared" si="222"/>
        <v>2016</v>
      </c>
      <c r="G3407" t="s">
        <v>373</v>
      </c>
      <c r="H3407" s="4" t="s">
        <v>1452</v>
      </c>
      <c r="I3407" s="4" t="str">
        <f t="shared" si="224"/>
        <v>k</v>
      </c>
      <c r="J3407" s="4">
        <v>15.7</v>
      </c>
      <c r="K3407" s="4" t="s">
        <v>2234</v>
      </c>
      <c r="L3407" s="4">
        <v>0</v>
      </c>
      <c r="M3407" s="4" t="s">
        <v>1558</v>
      </c>
      <c r="N3407" s="11" t="s">
        <v>6492</v>
      </c>
      <c r="R3407" t="s">
        <v>6493</v>
      </c>
      <c r="T3407" t="s">
        <v>1296</v>
      </c>
    </row>
    <row r="3408" spans="1:20">
      <c r="A3408" t="s">
        <v>6491</v>
      </c>
      <c r="B3408" s="4" t="s">
        <v>1291</v>
      </c>
      <c r="C3408" s="17" t="s">
        <v>74</v>
      </c>
      <c r="D3408" s="39" t="s">
        <v>1480</v>
      </c>
      <c r="E3408" s="11">
        <f t="shared" si="221"/>
        <v>4</v>
      </c>
      <c r="F3408" s="4">
        <f t="shared" si="222"/>
        <v>2026</v>
      </c>
      <c r="G3408" s="4" t="s">
        <v>21</v>
      </c>
      <c r="H3408" s="4">
        <v>13.6</v>
      </c>
      <c r="I3408" s="4" t="str">
        <f t="shared" si="224"/>
        <v>k</v>
      </c>
      <c r="J3408" s="4">
        <v>25.7</v>
      </c>
      <c r="K3408" s="4">
        <v>35.200000000000003</v>
      </c>
      <c r="L3408" s="4">
        <v>0</v>
      </c>
      <c r="M3408" s="4">
        <v>675</v>
      </c>
      <c r="N3408" s="11" t="s">
        <v>6492</v>
      </c>
      <c r="R3408" s="4" t="s">
        <v>6494</v>
      </c>
    </row>
    <row r="3409" spans="1:20">
      <c r="A3409" t="s">
        <v>6495</v>
      </c>
      <c r="B3409" t="s">
        <v>1291</v>
      </c>
      <c r="C3409" t="s">
        <v>20</v>
      </c>
      <c r="D3409" s="39" t="s">
        <v>1320</v>
      </c>
      <c r="E3409" s="11">
        <f t="shared" si="221"/>
        <v>3</v>
      </c>
      <c r="F3409" s="4">
        <f t="shared" si="222"/>
        <v>1996</v>
      </c>
      <c r="G3409" t="s">
        <v>25</v>
      </c>
      <c r="H3409" s="4">
        <v>7.5</v>
      </c>
      <c r="I3409" s="4" t="s">
        <v>35</v>
      </c>
      <c r="J3409" s="4">
        <v>23.5</v>
      </c>
      <c r="K3409" s="4">
        <v>5.5</v>
      </c>
      <c r="L3409" s="4">
        <v>7</v>
      </c>
      <c r="M3409" s="4" t="s">
        <v>2439</v>
      </c>
      <c r="R3409" t="s">
        <v>6496</v>
      </c>
      <c r="T3409" t="s">
        <v>1296</v>
      </c>
    </row>
    <row r="3410" spans="1:20">
      <c r="A3410" t="s">
        <v>6497</v>
      </c>
      <c r="B3410" t="s">
        <v>1291</v>
      </c>
      <c r="C3410" t="s">
        <v>20</v>
      </c>
      <c r="D3410" s="39" t="s">
        <v>1322</v>
      </c>
      <c r="E3410" s="11">
        <f t="shared" si="221"/>
        <v>3</v>
      </c>
      <c r="F3410" s="4">
        <f t="shared" si="222"/>
        <v>1998</v>
      </c>
      <c r="G3410" t="s">
        <v>21</v>
      </c>
      <c r="H3410" s="4">
        <v>11.5</v>
      </c>
      <c r="I3410" s="4" t="s">
        <v>35</v>
      </c>
      <c r="J3410" s="4">
        <v>25.2</v>
      </c>
      <c r="K3410" s="4" t="s">
        <v>497</v>
      </c>
      <c r="L3410" s="4">
        <v>0</v>
      </c>
      <c r="M3410" s="4" t="s">
        <v>1623</v>
      </c>
      <c r="N3410" s="11" t="s">
        <v>6498</v>
      </c>
      <c r="R3410" t="s">
        <v>1725</v>
      </c>
      <c r="T3410" t="s">
        <v>1296</v>
      </c>
    </row>
    <row r="3411" spans="1:20">
      <c r="A3411" t="s">
        <v>6497</v>
      </c>
      <c r="B3411" t="s">
        <v>1291</v>
      </c>
      <c r="C3411" t="s">
        <v>74</v>
      </c>
      <c r="D3411" s="39" t="s">
        <v>1418</v>
      </c>
      <c r="E3411" s="11">
        <f t="shared" ref="E3411:E3474" si="225">MONTH(D3411)</f>
        <v>5</v>
      </c>
      <c r="F3411" s="4">
        <f t="shared" ref="F3411:F3474" si="226">YEAR(D3411)</f>
        <v>2001</v>
      </c>
      <c r="G3411" t="s">
        <v>21</v>
      </c>
      <c r="H3411" s="4">
        <v>14.7</v>
      </c>
      <c r="I3411" s="4" t="s">
        <v>35</v>
      </c>
      <c r="J3411" s="4">
        <v>26.5</v>
      </c>
      <c r="K3411" s="4" t="s">
        <v>433</v>
      </c>
      <c r="L3411" s="4">
        <v>0</v>
      </c>
      <c r="M3411" s="4" t="s">
        <v>1593</v>
      </c>
      <c r="N3411" s="11" t="s">
        <v>6498</v>
      </c>
      <c r="R3411" t="s">
        <v>585</v>
      </c>
      <c r="T3411" t="s">
        <v>1296</v>
      </c>
    </row>
    <row r="3412" spans="1:20">
      <c r="A3412" t="s">
        <v>6497</v>
      </c>
      <c r="B3412" t="s">
        <v>1291</v>
      </c>
      <c r="C3412" t="s">
        <v>74</v>
      </c>
      <c r="D3412" s="39" t="s">
        <v>1749</v>
      </c>
      <c r="E3412" s="11">
        <f t="shared" si="225"/>
        <v>5</v>
      </c>
      <c r="F3412" s="4">
        <f t="shared" si="226"/>
        <v>2002</v>
      </c>
      <c r="G3412" t="s">
        <v>21</v>
      </c>
      <c r="H3412" s="4">
        <v>15.7</v>
      </c>
      <c r="I3412" s="4" t="s">
        <v>35</v>
      </c>
      <c r="J3412" s="4">
        <v>27</v>
      </c>
      <c r="K3412" s="4" t="s">
        <v>898</v>
      </c>
      <c r="L3412" s="4">
        <v>0</v>
      </c>
      <c r="M3412" s="4" t="s">
        <v>1776</v>
      </c>
      <c r="N3412" s="11" t="s">
        <v>6498</v>
      </c>
      <c r="R3412" t="s">
        <v>2031</v>
      </c>
      <c r="T3412" t="s">
        <v>1296</v>
      </c>
    </row>
    <row r="3413" spans="1:20">
      <c r="A3413" t="s">
        <v>6497</v>
      </c>
      <c r="B3413" t="s">
        <v>1291</v>
      </c>
      <c r="C3413" t="s">
        <v>74</v>
      </c>
      <c r="D3413" s="39" t="s">
        <v>1335</v>
      </c>
      <c r="E3413" s="11">
        <f t="shared" si="225"/>
        <v>5</v>
      </c>
      <c r="F3413" s="4">
        <f t="shared" si="226"/>
        <v>2004</v>
      </c>
      <c r="G3413" t="s">
        <v>21</v>
      </c>
      <c r="H3413" s="4">
        <v>17.7</v>
      </c>
      <c r="I3413" s="4" t="s">
        <v>35</v>
      </c>
      <c r="J3413" s="4">
        <v>27.6</v>
      </c>
      <c r="K3413" s="4" t="s">
        <v>350</v>
      </c>
      <c r="L3413" s="4">
        <v>0</v>
      </c>
      <c r="M3413" s="4" t="s">
        <v>1321</v>
      </c>
      <c r="N3413" s="11" t="s">
        <v>6498</v>
      </c>
      <c r="R3413" t="s">
        <v>1722</v>
      </c>
      <c r="T3413" t="s">
        <v>1296</v>
      </c>
    </row>
    <row r="3414" spans="1:20">
      <c r="A3414" t="s">
        <v>6497</v>
      </c>
      <c r="B3414" t="s">
        <v>1291</v>
      </c>
      <c r="C3414" t="s">
        <v>74</v>
      </c>
      <c r="D3414" s="39" t="s">
        <v>1310</v>
      </c>
      <c r="E3414" s="11">
        <f t="shared" si="225"/>
        <v>5</v>
      </c>
      <c r="F3414" s="4">
        <f t="shared" si="226"/>
        <v>2005</v>
      </c>
      <c r="G3414" t="s">
        <v>21</v>
      </c>
      <c r="H3414" s="4">
        <v>18.7</v>
      </c>
      <c r="I3414" s="4" t="s">
        <v>35</v>
      </c>
      <c r="J3414" s="4">
        <v>27.2</v>
      </c>
      <c r="K3414" s="4" t="s">
        <v>958</v>
      </c>
      <c r="L3414" s="4">
        <v>0</v>
      </c>
      <c r="M3414" s="4" t="s">
        <v>6499</v>
      </c>
      <c r="N3414" s="11" t="s">
        <v>6498</v>
      </c>
      <c r="R3414" t="s">
        <v>6500</v>
      </c>
      <c r="T3414" t="s">
        <v>1296</v>
      </c>
    </row>
    <row r="3415" spans="1:20">
      <c r="A3415" t="s">
        <v>6497</v>
      </c>
      <c r="B3415" t="s">
        <v>1291</v>
      </c>
      <c r="C3415" t="s">
        <v>74</v>
      </c>
      <c r="D3415" s="39" t="s">
        <v>2126</v>
      </c>
      <c r="E3415" s="11">
        <f t="shared" si="225"/>
        <v>5</v>
      </c>
      <c r="F3415" s="4">
        <f t="shared" si="226"/>
        <v>2008</v>
      </c>
      <c r="G3415" t="s">
        <v>21</v>
      </c>
      <c r="H3415" s="4">
        <v>21.7</v>
      </c>
      <c r="I3415" s="4" t="s">
        <v>35</v>
      </c>
      <c r="J3415" s="4">
        <v>28.9</v>
      </c>
      <c r="K3415" s="4" t="s">
        <v>433</v>
      </c>
      <c r="L3415" s="4">
        <v>0</v>
      </c>
      <c r="M3415" s="4" t="s">
        <v>1739</v>
      </c>
      <c r="N3415" s="11" t="s">
        <v>6498</v>
      </c>
      <c r="R3415" t="s">
        <v>6501</v>
      </c>
      <c r="T3415" t="s">
        <v>1296</v>
      </c>
    </row>
    <row r="3416" spans="1:20">
      <c r="A3416" t="s">
        <v>6497</v>
      </c>
      <c r="B3416" t="s">
        <v>1291</v>
      </c>
      <c r="C3416" t="s">
        <v>74</v>
      </c>
      <c r="D3416" s="39" t="s">
        <v>1561</v>
      </c>
      <c r="E3416" s="11">
        <f t="shared" si="225"/>
        <v>5</v>
      </c>
      <c r="F3416" s="4">
        <f t="shared" si="226"/>
        <v>2011</v>
      </c>
      <c r="G3416" t="s">
        <v>21</v>
      </c>
      <c r="H3416" s="4">
        <v>24.7</v>
      </c>
      <c r="I3416" s="4" t="s">
        <v>35</v>
      </c>
      <c r="J3416" s="4">
        <v>27.7</v>
      </c>
      <c r="K3416" s="4" t="s">
        <v>479</v>
      </c>
      <c r="L3416" s="4">
        <v>0</v>
      </c>
      <c r="M3416" s="4" t="s">
        <v>1765</v>
      </c>
      <c r="N3416" s="11" t="s">
        <v>6498</v>
      </c>
      <c r="R3416" t="s">
        <v>6502</v>
      </c>
      <c r="T3416" t="s">
        <v>1296</v>
      </c>
    </row>
    <row r="3417" spans="1:20">
      <c r="A3417" t="s">
        <v>6503</v>
      </c>
      <c r="B3417" t="s">
        <v>1291</v>
      </c>
      <c r="C3417" t="s">
        <v>20</v>
      </c>
      <c r="D3417" s="39" t="s">
        <v>1731</v>
      </c>
      <c r="E3417" s="11">
        <f t="shared" si="225"/>
        <v>6</v>
      </c>
      <c r="F3417" s="4">
        <f t="shared" si="226"/>
        <v>2002</v>
      </c>
      <c r="G3417" t="s">
        <v>21</v>
      </c>
      <c r="H3417" s="4">
        <v>10.8</v>
      </c>
      <c r="I3417" s="4" t="str">
        <f t="shared" ref="I3417:I3457" si="227">IF(ISBLANK(H3417), "", "k")</f>
        <v>k</v>
      </c>
      <c r="J3417" s="4">
        <v>25.8</v>
      </c>
      <c r="K3417" s="4" t="s">
        <v>1140</v>
      </c>
      <c r="L3417" s="4">
        <v>0</v>
      </c>
      <c r="M3417" s="4" t="s">
        <v>2808</v>
      </c>
      <c r="N3417" s="11" t="s">
        <v>6504</v>
      </c>
      <c r="R3417" t="s">
        <v>6505</v>
      </c>
      <c r="T3417" t="s">
        <v>1296</v>
      </c>
    </row>
    <row r="3418" spans="1:20">
      <c r="A3418" t="s">
        <v>6503</v>
      </c>
      <c r="B3418" t="s">
        <v>1291</v>
      </c>
      <c r="C3418" t="s">
        <v>74</v>
      </c>
      <c r="D3418" s="39" t="s">
        <v>1535</v>
      </c>
      <c r="E3418" s="11">
        <f t="shared" si="225"/>
        <v>5</v>
      </c>
      <c r="F3418" s="4">
        <f t="shared" si="226"/>
        <v>2010</v>
      </c>
      <c r="G3418" t="s">
        <v>21</v>
      </c>
      <c r="H3418" s="4">
        <v>18.7</v>
      </c>
      <c r="I3418" s="4" t="str">
        <f t="shared" si="227"/>
        <v>k</v>
      </c>
      <c r="J3418" s="4">
        <v>30.1</v>
      </c>
      <c r="K3418" s="4" t="s">
        <v>142</v>
      </c>
      <c r="L3418" s="4">
        <v>0</v>
      </c>
      <c r="M3418" s="4" t="s">
        <v>1952</v>
      </c>
      <c r="N3418" s="11" t="s">
        <v>6504</v>
      </c>
      <c r="R3418" t="s">
        <v>6506</v>
      </c>
      <c r="T3418" t="s">
        <v>1296</v>
      </c>
    </row>
    <row r="3419" spans="1:20">
      <c r="A3419" t="s">
        <v>6503</v>
      </c>
      <c r="B3419" t="s">
        <v>1291</v>
      </c>
      <c r="C3419" t="s">
        <v>74</v>
      </c>
      <c r="D3419" s="39" t="s">
        <v>1432</v>
      </c>
      <c r="E3419" s="11">
        <f t="shared" si="225"/>
        <v>5</v>
      </c>
      <c r="F3419" s="4">
        <f t="shared" si="226"/>
        <v>2013</v>
      </c>
      <c r="G3419" t="s">
        <v>21</v>
      </c>
      <c r="H3419" s="4">
        <v>21.7</v>
      </c>
      <c r="I3419" s="4" t="str">
        <f t="shared" si="227"/>
        <v>k</v>
      </c>
      <c r="J3419" s="4">
        <v>33</v>
      </c>
      <c r="K3419" s="4" t="s">
        <v>230</v>
      </c>
      <c r="L3419" s="4">
        <v>0</v>
      </c>
      <c r="M3419" s="4" t="s">
        <v>6507</v>
      </c>
      <c r="N3419" s="11" t="s">
        <v>6504</v>
      </c>
      <c r="R3419" t="s">
        <v>3305</v>
      </c>
      <c r="T3419" t="s">
        <v>1296</v>
      </c>
    </row>
    <row r="3420" spans="1:20">
      <c r="A3420" t="s">
        <v>6503</v>
      </c>
      <c r="B3420" t="s">
        <v>1291</v>
      </c>
      <c r="C3420" t="s">
        <v>74</v>
      </c>
      <c r="D3420" s="39" t="s">
        <v>1356</v>
      </c>
      <c r="E3420" s="11">
        <f t="shared" si="225"/>
        <v>5</v>
      </c>
      <c r="F3420" s="4">
        <f t="shared" si="226"/>
        <v>2015</v>
      </c>
      <c r="G3420" t="s">
        <v>21</v>
      </c>
      <c r="H3420" s="4">
        <v>23.7</v>
      </c>
      <c r="I3420" s="4" t="str">
        <f t="shared" si="227"/>
        <v>k</v>
      </c>
      <c r="J3420" s="4">
        <v>33.5</v>
      </c>
      <c r="K3420" s="4" t="s">
        <v>256</v>
      </c>
      <c r="L3420" s="4">
        <v>0</v>
      </c>
      <c r="M3420" s="4" t="s">
        <v>4189</v>
      </c>
      <c r="N3420" s="11" t="s">
        <v>6504</v>
      </c>
      <c r="R3420" t="s">
        <v>6508</v>
      </c>
      <c r="T3420" t="s">
        <v>1296</v>
      </c>
    </row>
    <row r="3421" spans="1:20">
      <c r="A3421" t="s">
        <v>6503</v>
      </c>
      <c r="B3421" t="s">
        <v>1291</v>
      </c>
      <c r="C3421" t="s">
        <v>74</v>
      </c>
      <c r="D3421" s="39" t="s">
        <v>1349</v>
      </c>
      <c r="E3421" s="11">
        <f t="shared" si="225"/>
        <v>5</v>
      </c>
      <c r="F3421" s="4">
        <f t="shared" si="226"/>
        <v>2016</v>
      </c>
      <c r="G3421" t="s">
        <v>21</v>
      </c>
      <c r="H3421" s="4">
        <v>24.7</v>
      </c>
      <c r="I3421" s="4" t="str">
        <f t="shared" si="227"/>
        <v>k</v>
      </c>
      <c r="J3421" s="4">
        <v>35.200000000000003</v>
      </c>
      <c r="K3421" s="4" t="s">
        <v>1162</v>
      </c>
      <c r="L3421" s="4">
        <v>0</v>
      </c>
      <c r="M3421" s="4" t="s">
        <v>4129</v>
      </c>
      <c r="N3421" s="11" t="s">
        <v>6504</v>
      </c>
      <c r="Q3421">
        <v>56</v>
      </c>
      <c r="R3421" t="s">
        <v>6509</v>
      </c>
      <c r="T3421" t="s">
        <v>1296</v>
      </c>
    </row>
    <row r="3422" spans="1:20">
      <c r="A3422" t="s">
        <v>6503</v>
      </c>
      <c r="B3422" t="s">
        <v>1291</v>
      </c>
      <c r="C3422" t="s">
        <v>74</v>
      </c>
      <c r="D3422" s="39" t="s">
        <v>1515</v>
      </c>
      <c r="E3422" s="11">
        <f t="shared" si="225"/>
        <v>5</v>
      </c>
      <c r="F3422" s="4">
        <f t="shared" si="226"/>
        <v>2019</v>
      </c>
      <c r="G3422" t="s">
        <v>21</v>
      </c>
      <c r="H3422" s="4">
        <v>27.7</v>
      </c>
      <c r="I3422" s="4" t="str">
        <f t="shared" si="227"/>
        <v>k</v>
      </c>
      <c r="J3422" s="4">
        <v>34.299999999999997</v>
      </c>
      <c r="K3422" s="4" t="s">
        <v>341</v>
      </c>
      <c r="L3422" s="4">
        <v>0</v>
      </c>
      <c r="M3422" s="4" t="s">
        <v>2917</v>
      </c>
      <c r="N3422" s="11" t="s">
        <v>6504</v>
      </c>
      <c r="R3422" t="s">
        <v>6510</v>
      </c>
      <c r="T3422" t="s">
        <v>1296</v>
      </c>
    </row>
    <row r="3423" spans="1:20">
      <c r="A3423" t="s">
        <v>6503</v>
      </c>
      <c r="B3423" t="s">
        <v>1291</v>
      </c>
      <c r="C3423" t="s">
        <v>74</v>
      </c>
      <c r="D3423" s="39" t="s">
        <v>1440</v>
      </c>
      <c r="E3423" s="11">
        <f t="shared" si="225"/>
        <v>5</v>
      </c>
      <c r="F3423" s="4">
        <f t="shared" si="226"/>
        <v>2024</v>
      </c>
      <c r="G3423" t="s">
        <v>21</v>
      </c>
      <c r="H3423" s="4">
        <v>32.700000000000003</v>
      </c>
      <c r="I3423" s="4" t="str">
        <f t="shared" si="227"/>
        <v>k</v>
      </c>
      <c r="J3423" s="4">
        <v>33.200000000000003</v>
      </c>
      <c r="K3423" s="4" t="s">
        <v>233</v>
      </c>
      <c r="L3423" s="4">
        <v>0</v>
      </c>
      <c r="M3423" s="4" t="s">
        <v>2775</v>
      </c>
      <c r="N3423" s="11" t="s">
        <v>6504</v>
      </c>
      <c r="R3423" t="s">
        <v>1479</v>
      </c>
    </row>
    <row r="3424" spans="1:20">
      <c r="A3424" t="s">
        <v>6511</v>
      </c>
      <c r="B3424" t="s">
        <v>1291</v>
      </c>
      <c r="C3424" t="s">
        <v>20</v>
      </c>
      <c r="D3424" s="39" t="s">
        <v>6512</v>
      </c>
      <c r="E3424" s="11">
        <f t="shared" si="225"/>
        <v>10</v>
      </c>
      <c r="F3424" s="4">
        <f t="shared" si="226"/>
        <v>2002</v>
      </c>
      <c r="G3424" t="s">
        <v>103</v>
      </c>
      <c r="H3424" s="4" t="s">
        <v>5759</v>
      </c>
      <c r="I3424" s="4" t="str">
        <f t="shared" si="227"/>
        <v>k</v>
      </c>
      <c r="J3424" s="4">
        <v>9.1999999999999993</v>
      </c>
      <c r="K3424" s="4" t="s">
        <v>5832</v>
      </c>
      <c r="L3424" s="4">
        <v>0</v>
      </c>
      <c r="M3424" s="4" t="s">
        <v>303</v>
      </c>
      <c r="R3424" t="s">
        <v>6513</v>
      </c>
      <c r="T3424" t="s">
        <v>1296</v>
      </c>
    </row>
    <row r="3425" spans="1:20">
      <c r="A3425" t="s">
        <v>6514</v>
      </c>
      <c r="B3425" t="s">
        <v>1291</v>
      </c>
      <c r="C3425" t="s">
        <v>20</v>
      </c>
      <c r="D3425" s="39" t="s">
        <v>2032</v>
      </c>
      <c r="E3425" s="11">
        <f t="shared" si="225"/>
        <v>7</v>
      </c>
      <c r="F3425" s="4">
        <f t="shared" si="226"/>
        <v>2002</v>
      </c>
      <c r="G3425" t="s">
        <v>25</v>
      </c>
      <c r="H3425" s="4">
        <v>7.8</v>
      </c>
      <c r="I3425" s="4" t="str">
        <f t="shared" si="227"/>
        <v>k</v>
      </c>
      <c r="J3425" s="4">
        <v>22.5</v>
      </c>
      <c r="K3425" s="4" t="s">
        <v>88</v>
      </c>
      <c r="L3425" s="4">
        <v>0</v>
      </c>
      <c r="M3425" s="4" t="s">
        <v>1742</v>
      </c>
      <c r="N3425" s="11" t="s">
        <v>6515</v>
      </c>
      <c r="R3425" t="s">
        <v>6516</v>
      </c>
      <c r="T3425" t="s">
        <v>1296</v>
      </c>
    </row>
    <row r="3426" spans="1:20">
      <c r="A3426" t="s">
        <v>6514</v>
      </c>
      <c r="B3426" t="s">
        <v>1291</v>
      </c>
      <c r="C3426" t="s">
        <v>74</v>
      </c>
      <c r="D3426" s="39" t="s">
        <v>2199</v>
      </c>
      <c r="E3426" s="11">
        <f t="shared" si="225"/>
        <v>5</v>
      </c>
      <c r="F3426" s="4">
        <f t="shared" si="226"/>
        <v>2011</v>
      </c>
      <c r="G3426" t="s">
        <v>25</v>
      </c>
      <c r="H3426" s="4">
        <v>16.7</v>
      </c>
      <c r="I3426" s="4" t="str">
        <f t="shared" si="227"/>
        <v>k</v>
      </c>
      <c r="J3426" s="4">
        <v>26.5</v>
      </c>
      <c r="K3426" s="4" t="s">
        <v>312</v>
      </c>
      <c r="L3426" s="4">
        <v>0</v>
      </c>
      <c r="M3426" s="4" t="s">
        <v>2139</v>
      </c>
      <c r="N3426" s="11" t="s">
        <v>6515</v>
      </c>
      <c r="R3426" t="s">
        <v>6517</v>
      </c>
      <c r="T3426" t="s">
        <v>1296</v>
      </c>
    </row>
    <row r="3427" spans="1:20">
      <c r="A3427" t="s">
        <v>6514</v>
      </c>
      <c r="B3427" t="s">
        <v>1291</v>
      </c>
      <c r="C3427" t="s">
        <v>74</v>
      </c>
      <c r="D3427" s="39" t="s">
        <v>1680</v>
      </c>
      <c r="E3427" s="11">
        <f t="shared" si="225"/>
        <v>4</v>
      </c>
      <c r="F3427" s="4">
        <f t="shared" si="226"/>
        <v>2012</v>
      </c>
      <c r="G3427" t="s">
        <v>25</v>
      </c>
      <c r="H3427" s="4">
        <v>17.600000000000001</v>
      </c>
      <c r="I3427" s="4" t="str">
        <f t="shared" si="227"/>
        <v>k</v>
      </c>
      <c r="J3427" s="4">
        <v>26.4</v>
      </c>
      <c r="K3427" s="4" t="s">
        <v>154</v>
      </c>
      <c r="L3427" s="4">
        <v>0</v>
      </c>
      <c r="M3427" s="4" t="s">
        <v>1591</v>
      </c>
      <c r="N3427" s="11" t="s">
        <v>6515</v>
      </c>
      <c r="R3427" t="s">
        <v>6518</v>
      </c>
      <c r="T3427" t="s">
        <v>1296</v>
      </c>
    </row>
    <row r="3428" spans="1:20">
      <c r="A3428" t="s">
        <v>6514</v>
      </c>
      <c r="B3428" t="s">
        <v>1291</v>
      </c>
      <c r="C3428" t="s">
        <v>74</v>
      </c>
      <c r="D3428" s="39" t="s">
        <v>1342</v>
      </c>
      <c r="E3428" s="11">
        <f t="shared" si="225"/>
        <v>5</v>
      </c>
      <c r="F3428" s="4">
        <f t="shared" si="226"/>
        <v>2013</v>
      </c>
      <c r="G3428" t="s">
        <v>25</v>
      </c>
      <c r="H3428" s="4">
        <v>18.7</v>
      </c>
      <c r="I3428" s="4" t="str">
        <f t="shared" si="227"/>
        <v>k</v>
      </c>
      <c r="J3428" s="4">
        <v>27.2</v>
      </c>
      <c r="K3428" s="4" t="s">
        <v>369</v>
      </c>
      <c r="L3428" s="4">
        <v>0</v>
      </c>
      <c r="M3428" s="4" t="s">
        <v>1489</v>
      </c>
      <c r="N3428" s="11" t="s">
        <v>6515</v>
      </c>
      <c r="R3428" t="s">
        <v>6519</v>
      </c>
      <c r="T3428" t="s">
        <v>1296</v>
      </c>
    </row>
    <row r="3429" spans="1:20">
      <c r="A3429" t="s">
        <v>6520</v>
      </c>
      <c r="B3429" t="s">
        <v>1291</v>
      </c>
      <c r="C3429" t="s">
        <v>20</v>
      </c>
      <c r="D3429" s="39" t="s">
        <v>4543</v>
      </c>
      <c r="E3429" s="11">
        <f t="shared" si="225"/>
        <v>7</v>
      </c>
      <c r="F3429" s="4">
        <f t="shared" si="226"/>
        <v>2002</v>
      </c>
      <c r="G3429" t="s">
        <v>21</v>
      </c>
      <c r="H3429" s="4">
        <v>9.8000000000000007</v>
      </c>
      <c r="I3429" s="4" t="str">
        <f t="shared" si="227"/>
        <v>k</v>
      </c>
      <c r="J3429" s="4">
        <v>24.8</v>
      </c>
      <c r="K3429" s="4" t="s">
        <v>814</v>
      </c>
      <c r="L3429" s="4">
        <v>0</v>
      </c>
      <c r="M3429" s="4" t="s">
        <v>1752</v>
      </c>
      <c r="R3429" t="s">
        <v>6521</v>
      </c>
      <c r="T3429" t="s">
        <v>1296</v>
      </c>
    </row>
    <row r="3430" spans="1:20">
      <c r="A3430" t="s">
        <v>6520</v>
      </c>
      <c r="B3430" t="s">
        <v>1291</v>
      </c>
      <c r="C3430" t="s">
        <v>74</v>
      </c>
      <c r="D3430" s="39" t="s">
        <v>1736</v>
      </c>
      <c r="E3430" s="11">
        <f t="shared" si="225"/>
        <v>5</v>
      </c>
      <c r="F3430" s="4">
        <f t="shared" si="226"/>
        <v>2004</v>
      </c>
      <c r="G3430" t="s">
        <v>21</v>
      </c>
      <c r="H3430" s="4">
        <v>11.7</v>
      </c>
      <c r="I3430" s="4" t="str">
        <f t="shared" si="227"/>
        <v>k</v>
      </c>
      <c r="J3430" s="4">
        <v>25.1</v>
      </c>
      <c r="K3430" s="4" t="s">
        <v>116</v>
      </c>
      <c r="L3430" s="4">
        <v>0</v>
      </c>
      <c r="M3430" s="4" t="s">
        <v>1465</v>
      </c>
      <c r="R3430" t="s">
        <v>6522</v>
      </c>
      <c r="T3430" t="s">
        <v>1296</v>
      </c>
    </row>
    <row r="3431" spans="1:20">
      <c r="A3431" t="s">
        <v>6520</v>
      </c>
      <c r="B3431" t="s">
        <v>1291</v>
      </c>
      <c r="C3431" t="s">
        <v>74</v>
      </c>
      <c r="D3431" s="39" t="s">
        <v>1663</v>
      </c>
      <c r="E3431" s="11">
        <f t="shared" si="225"/>
        <v>5</v>
      </c>
      <c r="F3431" s="4">
        <f t="shared" si="226"/>
        <v>2009</v>
      </c>
      <c r="G3431" t="s">
        <v>21</v>
      </c>
      <c r="H3431" s="4">
        <v>16.7</v>
      </c>
      <c r="I3431" s="4" t="str">
        <f t="shared" si="227"/>
        <v>k</v>
      </c>
      <c r="J3431" s="4">
        <v>27</v>
      </c>
      <c r="K3431" s="4" t="s">
        <v>958</v>
      </c>
      <c r="L3431" s="4">
        <v>0</v>
      </c>
      <c r="M3431" s="4" t="s">
        <v>4346</v>
      </c>
      <c r="R3431" t="s">
        <v>1698</v>
      </c>
      <c r="T3431" t="s">
        <v>1296</v>
      </c>
    </row>
    <row r="3432" spans="1:20">
      <c r="A3432" t="s">
        <v>6523</v>
      </c>
      <c r="B3432" t="s">
        <v>1291</v>
      </c>
      <c r="C3432" t="s">
        <v>20</v>
      </c>
      <c r="D3432" s="39" t="s">
        <v>4543</v>
      </c>
      <c r="E3432" s="11">
        <f t="shared" si="225"/>
        <v>7</v>
      </c>
      <c r="F3432" s="4">
        <f t="shared" si="226"/>
        <v>2002</v>
      </c>
      <c r="G3432" t="s">
        <v>21</v>
      </c>
      <c r="H3432" s="4" t="s">
        <v>3743</v>
      </c>
      <c r="I3432" s="4" t="str">
        <f t="shared" si="227"/>
        <v>k</v>
      </c>
      <c r="J3432" s="4">
        <v>15.5</v>
      </c>
      <c r="K3432" s="4" t="s">
        <v>1890</v>
      </c>
      <c r="L3432" s="4">
        <v>0</v>
      </c>
      <c r="M3432" s="4" t="s">
        <v>1453</v>
      </c>
      <c r="R3432" t="s">
        <v>6524</v>
      </c>
      <c r="T3432" t="s">
        <v>1296</v>
      </c>
    </row>
    <row r="3433" spans="1:20">
      <c r="A3433" t="s">
        <v>6525</v>
      </c>
      <c r="B3433" t="s">
        <v>1291</v>
      </c>
      <c r="C3433" t="s">
        <v>20</v>
      </c>
      <c r="D3433" s="39" t="s">
        <v>4543</v>
      </c>
      <c r="E3433" s="11">
        <f t="shared" si="225"/>
        <v>7</v>
      </c>
      <c r="F3433" s="4">
        <f t="shared" si="226"/>
        <v>2002</v>
      </c>
      <c r="G3433" t="s">
        <v>25</v>
      </c>
      <c r="H3433" s="4" t="s">
        <v>2658</v>
      </c>
      <c r="I3433" s="4" t="str">
        <f t="shared" si="227"/>
        <v>k</v>
      </c>
      <c r="J3433" s="4">
        <v>18</v>
      </c>
      <c r="K3433" s="4" t="s">
        <v>997</v>
      </c>
      <c r="L3433" s="4">
        <v>0</v>
      </c>
      <c r="M3433" s="4" t="s">
        <v>3835</v>
      </c>
      <c r="N3433" s="11" t="s">
        <v>6526</v>
      </c>
      <c r="R3433" t="s">
        <v>6527</v>
      </c>
      <c r="T3433" t="s">
        <v>1296</v>
      </c>
    </row>
    <row r="3434" spans="1:20">
      <c r="A3434" t="s">
        <v>6525</v>
      </c>
      <c r="B3434" t="s">
        <v>1291</v>
      </c>
      <c r="C3434" t="s">
        <v>74</v>
      </c>
      <c r="D3434" s="39" t="s">
        <v>1337</v>
      </c>
      <c r="E3434" s="11">
        <f t="shared" si="225"/>
        <v>5</v>
      </c>
      <c r="F3434" s="4">
        <f t="shared" si="226"/>
        <v>2005</v>
      </c>
      <c r="G3434" t="s">
        <v>25</v>
      </c>
      <c r="H3434" s="4" t="s">
        <v>682</v>
      </c>
      <c r="I3434" s="4" t="str">
        <f t="shared" si="227"/>
        <v>k</v>
      </c>
      <c r="J3434" s="4">
        <v>22.5</v>
      </c>
      <c r="K3434" s="4" t="s">
        <v>1181</v>
      </c>
      <c r="L3434" s="4">
        <v>0</v>
      </c>
      <c r="M3434" s="4" t="s">
        <v>4392</v>
      </c>
      <c r="N3434" s="11" t="s">
        <v>6526</v>
      </c>
      <c r="R3434" t="s">
        <v>6528</v>
      </c>
      <c r="T3434" t="s">
        <v>1296</v>
      </c>
    </row>
    <row r="3435" spans="1:20">
      <c r="A3435" t="s">
        <v>6525</v>
      </c>
      <c r="B3435" t="s">
        <v>1291</v>
      </c>
      <c r="C3435" t="s">
        <v>74</v>
      </c>
      <c r="D3435" s="39" t="s">
        <v>1561</v>
      </c>
      <c r="E3435" s="11">
        <f t="shared" si="225"/>
        <v>5</v>
      </c>
      <c r="F3435" s="4">
        <f t="shared" si="226"/>
        <v>2011</v>
      </c>
      <c r="G3435" t="s">
        <v>25</v>
      </c>
      <c r="H3435" s="4" t="s">
        <v>712</v>
      </c>
      <c r="I3435" s="4" t="str">
        <f t="shared" si="227"/>
        <v>k</v>
      </c>
      <c r="J3435" s="4">
        <v>30.8</v>
      </c>
      <c r="K3435" s="4" t="s">
        <v>828</v>
      </c>
      <c r="L3435" s="4">
        <v>0</v>
      </c>
      <c r="M3435" s="4" t="s">
        <v>5057</v>
      </c>
      <c r="N3435" s="11" t="s">
        <v>6526</v>
      </c>
      <c r="R3435" t="s">
        <v>6529</v>
      </c>
      <c r="T3435" t="s">
        <v>1296</v>
      </c>
    </row>
    <row r="3436" spans="1:20">
      <c r="A3436" t="s">
        <v>6525</v>
      </c>
      <c r="B3436" t="s">
        <v>1291</v>
      </c>
      <c r="C3436" t="s">
        <v>74</v>
      </c>
      <c r="D3436" s="39" t="s">
        <v>1342</v>
      </c>
      <c r="E3436" s="11">
        <f t="shared" si="225"/>
        <v>5</v>
      </c>
      <c r="F3436" s="4">
        <f t="shared" si="226"/>
        <v>2013</v>
      </c>
      <c r="G3436" t="s">
        <v>25</v>
      </c>
      <c r="H3436" s="4" t="s">
        <v>977</v>
      </c>
      <c r="I3436" s="4" t="str">
        <f t="shared" si="227"/>
        <v>k</v>
      </c>
      <c r="J3436" s="4">
        <v>33</v>
      </c>
      <c r="K3436" s="4" t="s">
        <v>309</v>
      </c>
      <c r="L3436" s="4">
        <v>0</v>
      </c>
      <c r="M3436" s="4" t="s">
        <v>3151</v>
      </c>
      <c r="N3436" s="11" t="s">
        <v>6526</v>
      </c>
      <c r="R3436" t="s">
        <v>4086</v>
      </c>
      <c r="T3436" t="s">
        <v>1296</v>
      </c>
    </row>
    <row r="3437" spans="1:20">
      <c r="A3437" t="s">
        <v>6525</v>
      </c>
      <c r="B3437" t="s">
        <v>1291</v>
      </c>
      <c r="C3437" t="s">
        <v>74</v>
      </c>
      <c r="D3437" s="39" t="s">
        <v>1435</v>
      </c>
      <c r="E3437" s="11">
        <f t="shared" si="225"/>
        <v>5</v>
      </c>
      <c r="F3437" s="4">
        <f t="shared" si="226"/>
        <v>2015</v>
      </c>
      <c r="G3437" t="s">
        <v>25</v>
      </c>
      <c r="H3437" s="4" t="s">
        <v>1038</v>
      </c>
      <c r="I3437" s="4" t="str">
        <f t="shared" si="227"/>
        <v>k</v>
      </c>
      <c r="J3437" s="4">
        <v>33.6</v>
      </c>
      <c r="K3437" s="4" t="s">
        <v>307</v>
      </c>
      <c r="L3437" s="4">
        <v>0</v>
      </c>
      <c r="M3437" s="4" t="s">
        <v>4004</v>
      </c>
      <c r="N3437" s="11" t="s">
        <v>6526</v>
      </c>
      <c r="R3437" t="s">
        <v>6530</v>
      </c>
      <c r="T3437" t="s">
        <v>1296</v>
      </c>
    </row>
    <row r="3438" spans="1:20">
      <c r="A3438" t="s">
        <v>6525</v>
      </c>
      <c r="B3438" t="s">
        <v>1291</v>
      </c>
      <c r="C3438" t="s">
        <v>74</v>
      </c>
      <c r="D3438" s="39" t="s">
        <v>1349</v>
      </c>
      <c r="E3438" s="11">
        <f t="shared" si="225"/>
        <v>5</v>
      </c>
      <c r="F3438" s="4">
        <f t="shared" si="226"/>
        <v>2016</v>
      </c>
      <c r="G3438" t="s">
        <v>25</v>
      </c>
      <c r="H3438" s="4" t="s">
        <v>1046</v>
      </c>
      <c r="I3438" s="4" t="str">
        <f t="shared" si="227"/>
        <v>k</v>
      </c>
      <c r="J3438" s="4">
        <v>35.200000000000003</v>
      </c>
      <c r="K3438" s="4" t="s">
        <v>95</v>
      </c>
      <c r="L3438" s="4">
        <v>0</v>
      </c>
      <c r="M3438" s="4" t="s">
        <v>6531</v>
      </c>
      <c r="N3438" s="11" t="s">
        <v>6526</v>
      </c>
      <c r="R3438" t="s">
        <v>2471</v>
      </c>
      <c r="T3438" t="s">
        <v>1296</v>
      </c>
    </row>
    <row r="3439" spans="1:20">
      <c r="A3439" t="s">
        <v>6525</v>
      </c>
      <c r="B3439" t="s">
        <v>1291</v>
      </c>
      <c r="C3439" t="s">
        <v>74</v>
      </c>
      <c r="D3439" s="39" t="s">
        <v>1408</v>
      </c>
      <c r="E3439" s="11">
        <f t="shared" si="225"/>
        <v>9</v>
      </c>
      <c r="F3439" s="4">
        <f t="shared" si="226"/>
        <v>2016</v>
      </c>
      <c r="G3439" t="s">
        <v>25</v>
      </c>
      <c r="H3439" s="4" t="s">
        <v>104</v>
      </c>
      <c r="I3439" s="4" t="str">
        <f t="shared" si="227"/>
        <v>k</v>
      </c>
      <c r="J3439" s="4">
        <v>34</v>
      </c>
      <c r="K3439" s="4" t="s">
        <v>95</v>
      </c>
      <c r="L3439" s="4">
        <v>0</v>
      </c>
      <c r="M3439" s="4" t="s">
        <v>5887</v>
      </c>
      <c r="N3439" s="11" t="s">
        <v>6526</v>
      </c>
      <c r="Q3439" t="s">
        <v>6532</v>
      </c>
      <c r="R3439" t="s">
        <v>6533</v>
      </c>
      <c r="T3439" t="s">
        <v>1296</v>
      </c>
    </row>
    <row r="3440" spans="1:20">
      <c r="A3440" t="s">
        <v>6525</v>
      </c>
      <c r="B3440" t="s">
        <v>1291</v>
      </c>
      <c r="C3440" t="s">
        <v>74</v>
      </c>
      <c r="D3440" s="39" t="s">
        <v>1455</v>
      </c>
      <c r="E3440" s="11">
        <f t="shared" si="225"/>
        <v>5</v>
      </c>
      <c r="F3440" s="4">
        <f t="shared" si="226"/>
        <v>2017</v>
      </c>
      <c r="G3440" t="s">
        <v>25</v>
      </c>
      <c r="H3440" s="4" t="s">
        <v>488</v>
      </c>
      <c r="I3440" s="4" t="str">
        <f t="shared" si="227"/>
        <v>k</v>
      </c>
      <c r="J3440" s="4">
        <v>36</v>
      </c>
      <c r="K3440" s="4" t="s">
        <v>2550</v>
      </c>
      <c r="L3440" s="4">
        <v>0</v>
      </c>
      <c r="M3440" s="4" t="s">
        <v>2697</v>
      </c>
      <c r="N3440" s="11" t="s">
        <v>6526</v>
      </c>
      <c r="R3440" t="s">
        <v>2471</v>
      </c>
      <c r="T3440" t="s">
        <v>1296</v>
      </c>
    </row>
    <row r="3441" spans="1:20">
      <c r="A3441" t="s">
        <v>6525</v>
      </c>
      <c r="B3441" t="s">
        <v>1291</v>
      </c>
      <c r="C3441" t="s">
        <v>74</v>
      </c>
      <c r="D3441" s="39" t="s">
        <v>1574</v>
      </c>
      <c r="E3441" s="11">
        <f t="shared" si="225"/>
        <v>6</v>
      </c>
      <c r="F3441" s="4">
        <f t="shared" si="226"/>
        <v>2018</v>
      </c>
      <c r="G3441" t="s">
        <v>25</v>
      </c>
      <c r="H3441" s="4" t="s">
        <v>401</v>
      </c>
      <c r="I3441" s="4" t="str">
        <f t="shared" si="227"/>
        <v>k</v>
      </c>
      <c r="J3441" s="4">
        <v>36.5</v>
      </c>
      <c r="K3441" s="4" t="s">
        <v>1579</v>
      </c>
      <c r="L3441" s="4">
        <v>0</v>
      </c>
      <c r="M3441" s="4" t="s">
        <v>5067</v>
      </c>
      <c r="N3441" s="11" t="s">
        <v>6526</v>
      </c>
      <c r="R3441" t="s">
        <v>6534</v>
      </c>
      <c r="T3441" t="s">
        <v>1296</v>
      </c>
    </row>
    <row r="3442" spans="1:20">
      <c r="A3442" t="s">
        <v>6525</v>
      </c>
      <c r="B3442" t="s">
        <v>1291</v>
      </c>
      <c r="C3442" t="s">
        <v>74</v>
      </c>
      <c r="D3442" s="39" t="s">
        <v>1412</v>
      </c>
      <c r="E3442" s="11">
        <f t="shared" si="225"/>
        <v>5</v>
      </c>
      <c r="F3442" s="4">
        <f t="shared" si="226"/>
        <v>2019</v>
      </c>
      <c r="G3442" t="s">
        <v>25</v>
      </c>
      <c r="H3442" s="4" t="s">
        <v>772</v>
      </c>
      <c r="I3442" s="4" t="str">
        <f t="shared" si="227"/>
        <v>k</v>
      </c>
      <c r="J3442" s="4">
        <v>38.1</v>
      </c>
      <c r="K3442" s="4" t="s">
        <v>1704</v>
      </c>
      <c r="L3442" s="4">
        <v>0</v>
      </c>
      <c r="M3442" s="4" t="s">
        <v>2909</v>
      </c>
      <c r="N3442" s="11" t="s">
        <v>6526</v>
      </c>
      <c r="R3442" t="s">
        <v>4531</v>
      </c>
      <c r="T3442" t="s">
        <v>1296</v>
      </c>
    </row>
    <row r="3443" spans="1:20">
      <c r="A3443" s="9" t="s">
        <v>6525</v>
      </c>
      <c r="B3443" t="s">
        <v>1291</v>
      </c>
      <c r="C3443" t="s">
        <v>74</v>
      </c>
      <c r="D3443" s="39" t="s">
        <v>1491</v>
      </c>
      <c r="E3443" s="11">
        <f t="shared" si="225"/>
        <v>4</v>
      </c>
      <c r="F3443" s="4">
        <f t="shared" si="226"/>
        <v>2024</v>
      </c>
      <c r="G3443" t="s">
        <v>25</v>
      </c>
      <c r="H3443" s="4" t="s">
        <v>293</v>
      </c>
      <c r="I3443" s="4" t="str">
        <f t="shared" si="227"/>
        <v>k</v>
      </c>
      <c r="J3443" s="4">
        <v>39</v>
      </c>
      <c r="K3443" s="4" t="s">
        <v>1023</v>
      </c>
      <c r="L3443" s="4">
        <v>0</v>
      </c>
      <c r="M3443" s="4" t="s">
        <v>6535</v>
      </c>
      <c r="N3443" s="11" t="s">
        <v>6526</v>
      </c>
      <c r="Q3443" t="s">
        <v>6536</v>
      </c>
      <c r="R3443" t="s">
        <v>6537</v>
      </c>
    </row>
    <row r="3444" spans="1:20">
      <c r="A3444" t="s">
        <v>6538</v>
      </c>
      <c r="B3444" t="s">
        <v>1291</v>
      </c>
      <c r="C3444" t="s">
        <v>6539</v>
      </c>
      <c r="D3444" s="39" t="s">
        <v>2032</v>
      </c>
      <c r="E3444" s="11">
        <f t="shared" si="225"/>
        <v>7</v>
      </c>
      <c r="F3444" s="4">
        <f t="shared" si="226"/>
        <v>2002</v>
      </c>
      <c r="G3444" t="s">
        <v>25</v>
      </c>
      <c r="H3444" s="4" t="s">
        <v>189</v>
      </c>
      <c r="I3444" s="4" t="str">
        <f t="shared" si="227"/>
        <v>k</v>
      </c>
      <c r="J3444" s="4">
        <v>20.399999999999999</v>
      </c>
      <c r="K3444" s="4" t="s">
        <v>617</v>
      </c>
      <c r="L3444" s="4">
        <v>0</v>
      </c>
      <c r="M3444" s="4" t="s">
        <v>3127</v>
      </c>
      <c r="R3444" t="s">
        <v>6540</v>
      </c>
      <c r="T3444" t="s">
        <v>1296</v>
      </c>
    </row>
    <row r="3445" spans="1:20">
      <c r="A3445" t="s">
        <v>6538</v>
      </c>
      <c r="B3445" t="s">
        <v>1291</v>
      </c>
      <c r="C3445" t="s">
        <v>74</v>
      </c>
      <c r="D3445" s="39" t="s">
        <v>1380</v>
      </c>
      <c r="E3445" s="11">
        <f t="shared" si="225"/>
        <v>5</v>
      </c>
      <c r="F3445" s="4">
        <f t="shared" si="226"/>
        <v>2004</v>
      </c>
      <c r="G3445" t="s">
        <v>25</v>
      </c>
      <c r="H3445" s="4" t="s">
        <v>57</v>
      </c>
      <c r="I3445" s="4" t="str">
        <f t="shared" si="227"/>
        <v>k</v>
      </c>
      <c r="J3445" s="4">
        <v>22</v>
      </c>
      <c r="K3445" s="4" t="s">
        <v>881</v>
      </c>
      <c r="L3445" s="4">
        <v>0</v>
      </c>
      <c r="M3445" s="4" t="s">
        <v>5581</v>
      </c>
      <c r="R3445" t="s">
        <v>6541</v>
      </c>
      <c r="T3445" t="s">
        <v>1296</v>
      </c>
    </row>
    <row r="3446" spans="1:20">
      <c r="A3446" t="s">
        <v>6542</v>
      </c>
      <c r="B3446" t="s">
        <v>1291</v>
      </c>
      <c r="C3446" t="s">
        <v>20</v>
      </c>
      <c r="D3446" s="39" t="s">
        <v>1331</v>
      </c>
      <c r="E3446" s="11">
        <f t="shared" si="225"/>
        <v>5</v>
      </c>
      <c r="F3446" s="4">
        <f t="shared" si="226"/>
        <v>2003</v>
      </c>
      <c r="G3446" t="s">
        <v>21</v>
      </c>
      <c r="H3446" s="4" t="s">
        <v>682</v>
      </c>
      <c r="I3446" s="4" t="str">
        <f t="shared" si="227"/>
        <v>k</v>
      </c>
      <c r="J3446" s="4">
        <v>19.7</v>
      </c>
      <c r="K3446" s="4" t="s">
        <v>1155</v>
      </c>
      <c r="L3446" s="4">
        <v>0</v>
      </c>
      <c r="M3446" s="4" t="s">
        <v>1357</v>
      </c>
      <c r="N3446" s="11" t="s">
        <v>6543</v>
      </c>
      <c r="R3446" t="s">
        <v>6544</v>
      </c>
      <c r="T3446" t="s">
        <v>1296</v>
      </c>
    </row>
    <row r="3447" spans="1:20">
      <c r="A3447" t="s">
        <v>6542</v>
      </c>
      <c r="B3447" t="s">
        <v>1291</v>
      </c>
      <c r="C3447" t="s">
        <v>74</v>
      </c>
      <c r="D3447" s="39" t="s">
        <v>1335</v>
      </c>
      <c r="E3447" s="11">
        <f t="shared" si="225"/>
        <v>5</v>
      </c>
      <c r="F3447" s="4">
        <f t="shared" si="226"/>
        <v>2004</v>
      </c>
      <c r="G3447" t="s">
        <v>21</v>
      </c>
      <c r="H3447" s="4" t="s">
        <v>57</v>
      </c>
      <c r="I3447" s="4" t="str">
        <f t="shared" si="227"/>
        <v>k</v>
      </c>
      <c r="J3447" s="4">
        <v>20.3</v>
      </c>
      <c r="K3447" s="4" t="s">
        <v>1215</v>
      </c>
      <c r="L3447" s="4">
        <v>0</v>
      </c>
      <c r="M3447" s="4" t="s">
        <v>5491</v>
      </c>
      <c r="N3447" s="11" t="s">
        <v>6543</v>
      </c>
      <c r="R3447" t="s">
        <v>2715</v>
      </c>
      <c r="T3447" t="s">
        <v>1296</v>
      </c>
    </row>
    <row r="3448" spans="1:20">
      <c r="A3448" t="s">
        <v>6542</v>
      </c>
      <c r="B3448" t="s">
        <v>1291</v>
      </c>
      <c r="C3448" t="s">
        <v>74</v>
      </c>
      <c r="D3448" s="39" t="s">
        <v>1310</v>
      </c>
      <c r="E3448" s="11">
        <f t="shared" si="225"/>
        <v>5</v>
      </c>
      <c r="F3448" s="4">
        <f t="shared" si="226"/>
        <v>2005</v>
      </c>
      <c r="G3448" t="s">
        <v>21</v>
      </c>
      <c r="H3448" s="4" t="s">
        <v>477</v>
      </c>
      <c r="I3448" s="4" t="str">
        <f t="shared" si="227"/>
        <v>k</v>
      </c>
      <c r="J3448" s="4">
        <v>21.8</v>
      </c>
      <c r="K3448" s="4" t="s">
        <v>1181</v>
      </c>
      <c r="L3448" s="4">
        <v>0</v>
      </c>
      <c r="M3448" s="4" t="s">
        <v>4837</v>
      </c>
      <c r="N3448" s="11" t="s">
        <v>6543</v>
      </c>
      <c r="R3448" t="s">
        <v>6545</v>
      </c>
      <c r="T3448" t="s">
        <v>1296</v>
      </c>
    </row>
    <row r="3449" spans="1:20">
      <c r="A3449" t="s">
        <v>6542</v>
      </c>
      <c r="B3449" t="s">
        <v>1291</v>
      </c>
      <c r="C3449" t="s">
        <v>74</v>
      </c>
      <c r="D3449" s="39" t="s">
        <v>1385</v>
      </c>
      <c r="E3449" s="11">
        <f t="shared" si="225"/>
        <v>5</v>
      </c>
      <c r="F3449" s="4">
        <f t="shared" si="226"/>
        <v>2008</v>
      </c>
      <c r="G3449" t="s">
        <v>21</v>
      </c>
      <c r="H3449" s="4" t="s">
        <v>717</v>
      </c>
      <c r="I3449" s="4" t="str">
        <f t="shared" si="227"/>
        <v>k</v>
      </c>
      <c r="J3449" s="4">
        <v>26.1</v>
      </c>
      <c r="K3449" s="4" t="s">
        <v>369</v>
      </c>
      <c r="L3449" s="4">
        <v>0</v>
      </c>
      <c r="M3449" s="4" t="s">
        <v>1776</v>
      </c>
      <c r="N3449" s="11" t="s">
        <v>6543</v>
      </c>
      <c r="R3449" t="s">
        <v>6546</v>
      </c>
      <c r="T3449" t="s">
        <v>1296</v>
      </c>
    </row>
    <row r="3450" spans="1:20">
      <c r="A3450" t="s">
        <v>6542</v>
      </c>
      <c r="B3450" t="s">
        <v>1291</v>
      </c>
      <c r="C3450" t="s">
        <v>74</v>
      </c>
      <c r="D3450" s="39" t="s">
        <v>1663</v>
      </c>
      <c r="E3450" s="11">
        <f t="shared" si="225"/>
        <v>5</v>
      </c>
      <c r="F3450" s="4">
        <f t="shared" si="226"/>
        <v>2009</v>
      </c>
      <c r="G3450" t="s">
        <v>21</v>
      </c>
      <c r="H3450" s="4" t="s">
        <v>712</v>
      </c>
      <c r="I3450" s="4" t="str">
        <f t="shared" si="227"/>
        <v>k</v>
      </c>
      <c r="J3450" s="4">
        <v>26.1</v>
      </c>
      <c r="K3450" s="4" t="s">
        <v>312</v>
      </c>
      <c r="L3450" s="4">
        <v>0</v>
      </c>
      <c r="M3450" s="4" t="s">
        <v>6453</v>
      </c>
      <c r="N3450" s="11" t="s">
        <v>6543</v>
      </c>
      <c r="R3450" t="s">
        <v>1662</v>
      </c>
      <c r="T3450" t="s">
        <v>1296</v>
      </c>
    </row>
    <row r="3451" spans="1:20">
      <c r="A3451" t="s">
        <v>6542</v>
      </c>
      <c r="B3451" t="s">
        <v>1291</v>
      </c>
      <c r="C3451" t="s">
        <v>74</v>
      </c>
      <c r="D3451" s="39" t="s">
        <v>2533</v>
      </c>
      <c r="E3451" s="11">
        <f t="shared" si="225"/>
        <v>5</v>
      </c>
      <c r="F3451" s="4">
        <f t="shared" si="226"/>
        <v>2010</v>
      </c>
      <c r="G3451" t="s">
        <v>21</v>
      </c>
      <c r="H3451" s="4" t="s">
        <v>609</v>
      </c>
      <c r="I3451" s="4" t="str">
        <f t="shared" si="227"/>
        <v>k</v>
      </c>
      <c r="J3451" s="4">
        <v>27</v>
      </c>
      <c r="K3451" s="4" t="s">
        <v>1072</v>
      </c>
      <c r="L3451" s="4">
        <v>0</v>
      </c>
      <c r="M3451" s="4" t="s">
        <v>3175</v>
      </c>
      <c r="N3451" s="11" t="s">
        <v>6543</v>
      </c>
      <c r="R3451" t="s">
        <v>1834</v>
      </c>
      <c r="T3451" t="s">
        <v>1296</v>
      </c>
    </row>
    <row r="3452" spans="1:20">
      <c r="A3452" t="s">
        <v>6542</v>
      </c>
      <c r="B3452" t="s">
        <v>1291</v>
      </c>
      <c r="C3452" t="s">
        <v>74</v>
      </c>
      <c r="D3452" s="39" t="s">
        <v>1561</v>
      </c>
      <c r="E3452" s="11">
        <f t="shared" si="225"/>
        <v>5</v>
      </c>
      <c r="F3452" s="4">
        <f t="shared" si="226"/>
        <v>2011</v>
      </c>
      <c r="G3452" t="s">
        <v>21</v>
      </c>
      <c r="H3452" s="4" t="s">
        <v>977</v>
      </c>
      <c r="I3452" s="4" t="str">
        <f t="shared" si="227"/>
        <v>k</v>
      </c>
      <c r="J3452" s="4">
        <v>28.5</v>
      </c>
      <c r="K3452" s="4" t="s">
        <v>203</v>
      </c>
      <c r="L3452" s="4">
        <v>0</v>
      </c>
      <c r="M3452" s="4" t="s">
        <v>2736</v>
      </c>
      <c r="N3452" s="11" t="s">
        <v>6543</v>
      </c>
      <c r="R3452" t="s">
        <v>1762</v>
      </c>
      <c r="T3452" t="s">
        <v>1296</v>
      </c>
    </row>
    <row r="3453" spans="1:20">
      <c r="A3453" t="s">
        <v>6542</v>
      </c>
      <c r="B3453" t="s">
        <v>1291</v>
      </c>
      <c r="C3453" t="s">
        <v>74</v>
      </c>
      <c r="D3453" s="39" t="s">
        <v>1586</v>
      </c>
      <c r="E3453" s="11">
        <f t="shared" si="225"/>
        <v>5</v>
      </c>
      <c r="F3453" s="4">
        <f t="shared" si="226"/>
        <v>2013</v>
      </c>
      <c r="G3453" t="s">
        <v>21</v>
      </c>
      <c r="H3453" s="4" t="s">
        <v>1038</v>
      </c>
      <c r="I3453" s="4" t="str">
        <f t="shared" si="227"/>
        <v>k</v>
      </c>
      <c r="J3453" s="4">
        <v>28.5</v>
      </c>
      <c r="K3453" s="4" t="s">
        <v>40</v>
      </c>
      <c r="L3453" s="4">
        <v>0</v>
      </c>
      <c r="M3453" s="4" t="s">
        <v>2080</v>
      </c>
      <c r="N3453" s="11" t="s">
        <v>6543</v>
      </c>
      <c r="R3453" t="s">
        <v>6547</v>
      </c>
      <c r="T3453" t="s">
        <v>1296</v>
      </c>
    </row>
    <row r="3454" spans="1:20">
      <c r="A3454" t="s">
        <v>6542</v>
      </c>
      <c r="B3454" t="s">
        <v>1291</v>
      </c>
      <c r="C3454" t="s">
        <v>74</v>
      </c>
      <c r="D3454" s="39" t="s">
        <v>839</v>
      </c>
      <c r="E3454" s="11">
        <f t="shared" si="225"/>
        <v>5</v>
      </c>
      <c r="F3454" s="4">
        <f t="shared" si="226"/>
        <v>2016</v>
      </c>
      <c r="G3454" t="s">
        <v>21</v>
      </c>
      <c r="H3454" s="4" t="s">
        <v>401</v>
      </c>
      <c r="I3454" s="4" t="str">
        <f t="shared" si="227"/>
        <v>k</v>
      </c>
      <c r="J3454" s="4">
        <v>28.2</v>
      </c>
      <c r="K3454" s="4" t="s">
        <v>40</v>
      </c>
      <c r="L3454" s="4">
        <v>0</v>
      </c>
      <c r="M3454" s="4" t="s">
        <v>1550</v>
      </c>
      <c r="N3454" s="11" t="s">
        <v>6543</v>
      </c>
      <c r="R3454" t="s">
        <v>6548</v>
      </c>
      <c r="T3454" t="s">
        <v>1296</v>
      </c>
    </row>
    <row r="3455" spans="1:20">
      <c r="A3455" t="s">
        <v>6542</v>
      </c>
      <c r="B3455" t="s">
        <v>1291</v>
      </c>
      <c r="C3455" t="s">
        <v>74</v>
      </c>
      <c r="D3455" s="39" t="s">
        <v>901</v>
      </c>
      <c r="E3455" s="11">
        <f t="shared" si="225"/>
        <v>9</v>
      </c>
      <c r="F3455" s="4">
        <f t="shared" si="226"/>
        <v>2016</v>
      </c>
      <c r="G3455" t="s">
        <v>21</v>
      </c>
      <c r="H3455" s="4" t="s">
        <v>768</v>
      </c>
      <c r="I3455" s="4" t="str">
        <f t="shared" si="227"/>
        <v>k</v>
      </c>
      <c r="J3455" s="4">
        <v>28.5</v>
      </c>
      <c r="K3455" s="4" t="s">
        <v>643</v>
      </c>
      <c r="L3455" s="4">
        <v>0</v>
      </c>
      <c r="M3455" s="4" t="s">
        <v>1436</v>
      </c>
      <c r="N3455" s="11" t="s">
        <v>6543</v>
      </c>
      <c r="Q3455" t="s">
        <v>6549</v>
      </c>
      <c r="R3455" t="s">
        <v>6550</v>
      </c>
      <c r="T3455" t="s">
        <v>1296</v>
      </c>
    </row>
    <row r="3456" spans="1:20">
      <c r="A3456" t="s">
        <v>6542</v>
      </c>
      <c r="B3456" t="s">
        <v>1291</v>
      </c>
      <c r="C3456" t="s">
        <v>74</v>
      </c>
      <c r="D3456" s="39" t="s">
        <v>1574</v>
      </c>
      <c r="E3456" s="11">
        <f t="shared" si="225"/>
        <v>6</v>
      </c>
      <c r="F3456" s="4">
        <f t="shared" si="226"/>
        <v>2018</v>
      </c>
      <c r="G3456" t="s">
        <v>21</v>
      </c>
      <c r="H3456" s="4" t="s">
        <v>600</v>
      </c>
      <c r="I3456" s="4" t="str">
        <f t="shared" si="227"/>
        <v>k</v>
      </c>
      <c r="J3456" s="4">
        <v>29.3</v>
      </c>
      <c r="K3456" s="4" t="s">
        <v>584</v>
      </c>
      <c r="L3456" s="4">
        <v>0</v>
      </c>
      <c r="M3456" s="4" t="s">
        <v>1526</v>
      </c>
      <c r="N3456" s="11" t="s">
        <v>6543</v>
      </c>
      <c r="Q3456" t="s">
        <v>6551</v>
      </c>
      <c r="R3456" t="s">
        <v>2487</v>
      </c>
      <c r="T3456" t="s">
        <v>1296</v>
      </c>
    </row>
    <row r="3457" spans="1:20">
      <c r="A3457" t="s">
        <v>6542</v>
      </c>
      <c r="B3457" t="s">
        <v>1291</v>
      </c>
      <c r="C3457" t="s">
        <v>74</v>
      </c>
      <c r="D3457" s="39" t="s">
        <v>1459</v>
      </c>
      <c r="E3457" s="11">
        <f t="shared" si="225"/>
        <v>9</v>
      </c>
      <c r="F3457" s="4">
        <f t="shared" si="226"/>
        <v>2018</v>
      </c>
      <c r="G3457" t="s">
        <v>21</v>
      </c>
      <c r="H3457" s="4" t="s">
        <v>1483</v>
      </c>
      <c r="I3457" s="4" t="str">
        <f t="shared" si="227"/>
        <v>k</v>
      </c>
      <c r="J3457" s="4">
        <v>29.2</v>
      </c>
      <c r="K3457" s="4" t="s">
        <v>36</v>
      </c>
      <c r="L3457" s="4">
        <v>0</v>
      </c>
      <c r="M3457" s="4" t="s">
        <v>3306</v>
      </c>
      <c r="N3457" s="11" t="s">
        <v>6543</v>
      </c>
      <c r="R3457" t="s">
        <v>6552</v>
      </c>
      <c r="T3457" t="s">
        <v>1296</v>
      </c>
    </row>
    <row r="3458" spans="1:20">
      <c r="A3458" t="s">
        <v>119</v>
      </c>
      <c r="B3458" t="s">
        <v>1291</v>
      </c>
      <c r="C3458" t="s">
        <v>20</v>
      </c>
      <c r="D3458" s="39" t="s">
        <v>1606</v>
      </c>
      <c r="E3458" s="11">
        <f t="shared" si="225"/>
        <v>3</v>
      </c>
      <c r="F3458" s="4">
        <f t="shared" si="226"/>
        <v>1982</v>
      </c>
      <c r="G3458" t="s">
        <v>25</v>
      </c>
      <c r="H3458" s="4">
        <v>16.5</v>
      </c>
      <c r="I3458" s="4" t="s">
        <v>35</v>
      </c>
      <c r="J3458" s="4">
        <v>34.61</v>
      </c>
      <c r="K3458" s="4" t="s">
        <v>2171</v>
      </c>
      <c r="L3458" s="4">
        <v>0</v>
      </c>
      <c r="M3458" s="4" t="s">
        <v>1298</v>
      </c>
      <c r="N3458" s="11" t="s">
        <v>6553</v>
      </c>
      <c r="R3458" t="s">
        <v>6554</v>
      </c>
      <c r="T3458" t="s">
        <v>1296</v>
      </c>
    </row>
    <row r="3459" spans="1:20">
      <c r="A3459" t="s">
        <v>119</v>
      </c>
      <c r="B3459" t="s">
        <v>1291</v>
      </c>
      <c r="C3459" t="s">
        <v>74</v>
      </c>
      <c r="D3459" s="39" t="s">
        <v>3045</v>
      </c>
      <c r="E3459" s="11">
        <f t="shared" si="225"/>
        <v>3</v>
      </c>
      <c r="F3459" s="4">
        <f t="shared" si="226"/>
        <v>1983</v>
      </c>
      <c r="G3459" t="s">
        <v>25</v>
      </c>
      <c r="H3459" s="4">
        <v>17.5</v>
      </c>
      <c r="I3459" s="4" t="s">
        <v>35</v>
      </c>
      <c r="J3459" s="4">
        <v>34.29</v>
      </c>
      <c r="K3459" s="4" t="s">
        <v>2219</v>
      </c>
      <c r="L3459" s="4">
        <v>0</v>
      </c>
      <c r="M3459" s="4" t="s">
        <v>5104</v>
      </c>
      <c r="N3459" s="11" t="s">
        <v>6553</v>
      </c>
      <c r="T3459" t="s">
        <v>1296</v>
      </c>
    </row>
    <row r="3460" spans="1:20">
      <c r="A3460" t="s">
        <v>119</v>
      </c>
      <c r="B3460" t="s">
        <v>1291</v>
      </c>
      <c r="C3460" t="s">
        <v>74</v>
      </c>
      <c r="D3460" s="39" t="s">
        <v>1494</v>
      </c>
      <c r="E3460" s="11">
        <f t="shared" si="225"/>
        <v>3</v>
      </c>
      <c r="F3460" s="4">
        <f t="shared" si="226"/>
        <v>1986</v>
      </c>
      <c r="G3460" t="s">
        <v>25</v>
      </c>
      <c r="H3460" s="4">
        <v>20.5</v>
      </c>
      <c r="I3460" s="4" t="s">
        <v>35</v>
      </c>
      <c r="J3460" s="4">
        <v>38.74</v>
      </c>
      <c r="K3460" s="4" t="s">
        <v>4411</v>
      </c>
      <c r="L3460" s="4">
        <v>0</v>
      </c>
      <c r="M3460" s="4" t="s">
        <v>6555</v>
      </c>
      <c r="N3460" s="11" t="s">
        <v>6553</v>
      </c>
      <c r="T3460" t="s">
        <v>1296</v>
      </c>
    </row>
    <row r="3461" spans="1:20">
      <c r="A3461" t="s">
        <v>119</v>
      </c>
      <c r="B3461" t="s">
        <v>1291</v>
      </c>
      <c r="C3461" t="s">
        <v>74</v>
      </c>
      <c r="D3461" s="39" t="s">
        <v>2106</v>
      </c>
      <c r="E3461" s="11">
        <f t="shared" si="225"/>
        <v>3</v>
      </c>
      <c r="F3461" s="4">
        <f t="shared" si="226"/>
        <v>1990</v>
      </c>
      <c r="G3461" t="s">
        <v>25</v>
      </c>
      <c r="H3461" s="4">
        <v>24.5</v>
      </c>
      <c r="I3461" s="4" t="s">
        <v>35</v>
      </c>
      <c r="J3461" s="4">
        <v>39.369999999999997</v>
      </c>
      <c r="K3461" s="4" t="s">
        <v>6556</v>
      </c>
      <c r="L3461" s="4">
        <v>0</v>
      </c>
      <c r="M3461" s="4" t="s">
        <v>6557</v>
      </c>
      <c r="N3461" s="11" t="s">
        <v>6553</v>
      </c>
      <c r="T3461" t="s">
        <v>1296</v>
      </c>
    </row>
    <row r="3462" spans="1:20">
      <c r="A3462" t="s">
        <v>119</v>
      </c>
      <c r="B3462" t="s">
        <v>1291</v>
      </c>
      <c r="C3462" t="s">
        <v>74</v>
      </c>
      <c r="D3462" s="39" t="s">
        <v>2401</v>
      </c>
      <c r="E3462" s="11">
        <f t="shared" si="225"/>
        <v>3</v>
      </c>
      <c r="F3462" s="4">
        <f t="shared" si="226"/>
        <v>1992</v>
      </c>
      <c r="G3462" t="s">
        <v>25</v>
      </c>
      <c r="H3462" s="4">
        <v>26.5</v>
      </c>
      <c r="I3462" s="4" t="s">
        <v>35</v>
      </c>
      <c r="J3462" s="4">
        <v>39.369999999999997</v>
      </c>
      <c r="K3462" s="4" t="s">
        <v>6556</v>
      </c>
      <c r="L3462" s="4">
        <v>0</v>
      </c>
      <c r="M3462" s="4" t="s">
        <v>5217</v>
      </c>
      <c r="N3462" s="11" t="s">
        <v>6553</v>
      </c>
      <c r="R3462" t="s">
        <v>6558</v>
      </c>
      <c r="T3462" t="s">
        <v>1296</v>
      </c>
    </row>
    <row r="3463" spans="1:20">
      <c r="A3463" t="s">
        <v>119</v>
      </c>
      <c r="B3463" t="s">
        <v>1291</v>
      </c>
      <c r="C3463" t="s">
        <v>74</v>
      </c>
      <c r="D3463" s="39" t="s">
        <v>1620</v>
      </c>
      <c r="E3463" s="11">
        <f t="shared" si="225"/>
        <v>3</v>
      </c>
      <c r="F3463" s="4">
        <f t="shared" si="226"/>
        <v>1994</v>
      </c>
      <c r="G3463" t="s">
        <v>25</v>
      </c>
      <c r="H3463" s="4">
        <v>28.5</v>
      </c>
      <c r="I3463" s="4" t="s">
        <v>35</v>
      </c>
      <c r="J3463" s="4">
        <v>39.5</v>
      </c>
      <c r="K3463" s="4" t="s">
        <v>53</v>
      </c>
      <c r="L3463" s="4">
        <v>0</v>
      </c>
      <c r="M3463" s="4" t="s">
        <v>5825</v>
      </c>
      <c r="N3463" s="11" t="s">
        <v>6553</v>
      </c>
      <c r="T3463" t="s">
        <v>1296</v>
      </c>
    </row>
    <row r="3464" spans="1:20">
      <c r="A3464" t="s">
        <v>119</v>
      </c>
      <c r="B3464" t="s">
        <v>1291</v>
      </c>
      <c r="C3464" t="s">
        <v>74</v>
      </c>
      <c r="D3464" s="39" t="s">
        <v>1715</v>
      </c>
      <c r="E3464" s="11">
        <f t="shared" si="225"/>
        <v>3</v>
      </c>
      <c r="F3464" s="4">
        <f t="shared" si="226"/>
        <v>2000</v>
      </c>
      <c r="G3464" t="s">
        <v>25</v>
      </c>
      <c r="H3464" s="4">
        <v>34.5</v>
      </c>
      <c r="I3464" s="4" t="s">
        <v>35</v>
      </c>
      <c r="J3464" s="4">
        <v>39</v>
      </c>
      <c r="K3464" s="4" t="s">
        <v>83</v>
      </c>
      <c r="L3464" s="4">
        <v>0</v>
      </c>
      <c r="M3464" s="4" t="s">
        <v>4616</v>
      </c>
      <c r="N3464" s="11" t="s">
        <v>6553</v>
      </c>
      <c r="R3464" t="s">
        <v>6559</v>
      </c>
      <c r="T3464" t="s">
        <v>1296</v>
      </c>
    </row>
    <row r="3465" spans="1:20">
      <c r="A3465" t="s">
        <v>119</v>
      </c>
      <c r="B3465" t="s">
        <v>1291</v>
      </c>
      <c r="C3465" t="s">
        <v>74</v>
      </c>
      <c r="D3465" s="39" t="s">
        <v>1729</v>
      </c>
      <c r="E3465" s="11">
        <f t="shared" si="225"/>
        <v>6</v>
      </c>
      <c r="F3465" s="4">
        <f t="shared" si="226"/>
        <v>2001</v>
      </c>
      <c r="G3465" t="s">
        <v>25</v>
      </c>
      <c r="H3465" s="4">
        <v>35.5</v>
      </c>
      <c r="I3465" s="4" t="s">
        <v>35</v>
      </c>
      <c r="J3465" s="4">
        <v>39.5</v>
      </c>
      <c r="K3465" s="4" t="s">
        <v>1338</v>
      </c>
      <c r="L3465" s="4">
        <v>0</v>
      </c>
      <c r="N3465" s="11" t="s">
        <v>6553</v>
      </c>
      <c r="R3465" t="s">
        <v>6560</v>
      </c>
      <c r="T3465" t="s">
        <v>1296</v>
      </c>
    </row>
    <row r="3466" spans="1:20">
      <c r="A3466" t="s">
        <v>974</v>
      </c>
      <c r="B3466" t="s">
        <v>1291</v>
      </c>
      <c r="C3466" t="s">
        <v>20</v>
      </c>
      <c r="D3466" s="39" t="s">
        <v>2002</v>
      </c>
      <c r="E3466" s="11">
        <f t="shared" si="225"/>
        <v>3</v>
      </c>
      <c r="F3466" s="4">
        <f t="shared" si="226"/>
        <v>1988</v>
      </c>
      <c r="G3466" t="s">
        <v>21</v>
      </c>
      <c r="J3466" s="4">
        <v>36.200000000000003</v>
      </c>
      <c r="K3466" s="4" t="s">
        <v>3455</v>
      </c>
      <c r="L3466" s="4">
        <v>0</v>
      </c>
      <c r="M3466" s="4" t="s">
        <v>6099</v>
      </c>
      <c r="N3466" s="11" t="s">
        <v>6561</v>
      </c>
      <c r="T3466" t="s">
        <v>1296</v>
      </c>
    </row>
    <row r="3467" spans="1:20">
      <c r="A3467" t="s">
        <v>974</v>
      </c>
      <c r="B3467" t="s">
        <v>1291</v>
      </c>
      <c r="C3467" t="s">
        <v>74</v>
      </c>
      <c r="D3467" s="39" t="s">
        <v>2106</v>
      </c>
      <c r="E3467" s="11">
        <f t="shared" si="225"/>
        <v>3</v>
      </c>
      <c r="F3467" s="4">
        <f t="shared" si="226"/>
        <v>1990</v>
      </c>
      <c r="G3467" t="s">
        <v>21</v>
      </c>
      <c r="I3467" s="4" t="str">
        <f t="shared" ref="I3467:I3498" si="228">IF(ISBLANK(H3467), "", "k")</f>
        <v/>
      </c>
      <c r="J3467" s="4">
        <v>36.200000000000003</v>
      </c>
      <c r="K3467" s="4" t="s">
        <v>3455</v>
      </c>
      <c r="L3467" s="4">
        <v>0</v>
      </c>
      <c r="M3467" s="4" t="s">
        <v>6562</v>
      </c>
      <c r="N3467" s="11" t="s">
        <v>6561</v>
      </c>
      <c r="R3467" t="s">
        <v>6563</v>
      </c>
      <c r="T3467" t="s">
        <v>1296</v>
      </c>
    </row>
    <row r="3468" spans="1:20">
      <c r="A3468" t="s">
        <v>974</v>
      </c>
      <c r="B3468" t="s">
        <v>1291</v>
      </c>
      <c r="C3468" t="s">
        <v>74</v>
      </c>
      <c r="D3468" s="39" t="s">
        <v>2401</v>
      </c>
      <c r="E3468" s="11">
        <f t="shared" si="225"/>
        <v>3</v>
      </c>
      <c r="F3468" s="4">
        <f t="shared" si="226"/>
        <v>1992</v>
      </c>
      <c r="G3468" t="s">
        <v>21</v>
      </c>
      <c r="I3468" s="4" t="str">
        <f t="shared" si="228"/>
        <v/>
      </c>
      <c r="J3468" s="4">
        <v>35.24</v>
      </c>
      <c r="K3468" s="4" t="s">
        <v>6564</v>
      </c>
      <c r="L3468" s="4">
        <v>0</v>
      </c>
      <c r="M3468" s="4" t="s">
        <v>6565</v>
      </c>
      <c r="N3468" s="11" t="s">
        <v>6561</v>
      </c>
      <c r="T3468" t="s">
        <v>1296</v>
      </c>
    </row>
    <row r="3469" spans="1:20">
      <c r="A3469" t="s">
        <v>974</v>
      </c>
      <c r="B3469" t="s">
        <v>1291</v>
      </c>
      <c r="C3469" t="s">
        <v>74</v>
      </c>
      <c r="D3469" s="39" t="s">
        <v>1708</v>
      </c>
      <c r="E3469" s="11">
        <f t="shared" si="225"/>
        <v>3</v>
      </c>
      <c r="F3469" s="4">
        <f t="shared" si="226"/>
        <v>1994</v>
      </c>
      <c r="G3469" t="s">
        <v>21</v>
      </c>
      <c r="I3469" s="4" t="str">
        <f t="shared" si="228"/>
        <v/>
      </c>
      <c r="J3469" s="4">
        <v>35</v>
      </c>
      <c r="K3469" s="4" t="s">
        <v>62</v>
      </c>
      <c r="L3469" s="4">
        <v>0</v>
      </c>
      <c r="M3469" s="4" t="s">
        <v>6566</v>
      </c>
      <c r="N3469" s="11" t="s">
        <v>6561</v>
      </c>
      <c r="T3469" t="s">
        <v>1296</v>
      </c>
    </row>
    <row r="3470" spans="1:20">
      <c r="A3470" t="s">
        <v>974</v>
      </c>
      <c r="B3470" t="s">
        <v>1291</v>
      </c>
      <c r="C3470" t="s">
        <v>74</v>
      </c>
      <c r="D3470" s="39" t="s">
        <v>1316</v>
      </c>
      <c r="E3470" s="11">
        <f t="shared" si="225"/>
        <v>3</v>
      </c>
      <c r="F3470" s="4">
        <f t="shared" si="226"/>
        <v>1995</v>
      </c>
      <c r="G3470" t="s">
        <v>21</v>
      </c>
      <c r="I3470" s="4" t="str">
        <f t="shared" si="228"/>
        <v/>
      </c>
      <c r="J3470" s="4">
        <v>35.799999999999997</v>
      </c>
      <c r="K3470" s="4" t="s">
        <v>2813</v>
      </c>
      <c r="L3470" s="4">
        <v>0</v>
      </c>
      <c r="M3470" s="4" t="s">
        <v>6567</v>
      </c>
      <c r="N3470" s="11" t="s">
        <v>6561</v>
      </c>
      <c r="T3470" t="s">
        <v>1296</v>
      </c>
    </row>
    <row r="3471" spans="1:20">
      <c r="A3471" t="s">
        <v>974</v>
      </c>
      <c r="B3471" t="s">
        <v>1291</v>
      </c>
      <c r="C3471" t="s">
        <v>74</v>
      </c>
      <c r="D3471" s="39" t="s">
        <v>1320</v>
      </c>
      <c r="E3471" s="11">
        <f t="shared" si="225"/>
        <v>3</v>
      </c>
      <c r="F3471" s="4">
        <f t="shared" si="226"/>
        <v>1996</v>
      </c>
      <c r="G3471" t="s">
        <v>21</v>
      </c>
      <c r="I3471" s="4" t="str">
        <f t="shared" si="228"/>
        <v/>
      </c>
      <c r="J3471" s="4">
        <v>37</v>
      </c>
      <c r="K3471" s="4" t="s">
        <v>6094</v>
      </c>
      <c r="L3471" s="4">
        <v>0</v>
      </c>
      <c r="M3471" s="4" t="s">
        <v>4849</v>
      </c>
      <c r="N3471" s="11" t="s">
        <v>6561</v>
      </c>
      <c r="R3471" t="s">
        <v>6568</v>
      </c>
      <c r="T3471" t="s">
        <v>1296</v>
      </c>
    </row>
    <row r="3472" spans="1:20">
      <c r="A3472" t="s">
        <v>974</v>
      </c>
      <c r="B3472" t="s">
        <v>1291</v>
      </c>
      <c r="C3472" t="s">
        <v>74</v>
      </c>
      <c r="D3472" s="39" t="s">
        <v>1322</v>
      </c>
      <c r="E3472" s="11">
        <f t="shared" si="225"/>
        <v>3</v>
      </c>
      <c r="F3472" s="4">
        <f t="shared" si="226"/>
        <v>1998</v>
      </c>
      <c r="G3472" t="s">
        <v>21</v>
      </c>
      <c r="I3472" s="4" t="str">
        <f t="shared" si="228"/>
        <v/>
      </c>
      <c r="J3472" s="4">
        <v>37</v>
      </c>
      <c r="K3472" s="4" t="s">
        <v>3613</v>
      </c>
      <c r="L3472" s="4">
        <v>0</v>
      </c>
      <c r="M3472" s="4" t="s">
        <v>4603</v>
      </c>
      <c r="N3472" s="11" t="s">
        <v>6561</v>
      </c>
      <c r="R3472" t="s">
        <v>439</v>
      </c>
      <c r="T3472" t="s">
        <v>1296</v>
      </c>
    </row>
    <row r="3473" spans="1:20">
      <c r="A3473" t="s">
        <v>974</v>
      </c>
      <c r="B3473" t="s">
        <v>1291</v>
      </c>
      <c r="C3473" t="s">
        <v>74</v>
      </c>
      <c r="D3473" s="39" t="s">
        <v>1715</v>
      </c>
      <c r="E3473" s="11">
        <f t="shared" si="225"/>
        <v>3</v>
      </c>
      <c r="F3473" s="4">
        <f t="shared" si="226"/>
        <v>2000</v>
      </c>
      <c r="G3473" t="s">
        <v>21</v>
      </c>
      <c r="I3473" s="4" t="str">
        <f t="shared" si="228"/>
        <v/>
      </c>
      <c r="J3473" s="4">
        <v>36</v>
      </c>
      <c r="K3473" s="4" t="s">
        <v>2813</v>
      </c>
      <c r="L3473" s="4">
        <v>0</v>
      </c>
      <c r="M3473" s="4" t="s">
        <v>5887</v>
      </c>
      <c r="N3473" s="11" t="s">
        <v>6561</v>
      </c>
      <c r="R3473" t="s">
        <v>439</v>
      </c>
      <c r="T3473" t="s">
        <v>1296</v>
      </c>
    </row>
    <row r="3474" spans="1:20">
      <c r="A3474" t="s">
        <v>6569</v>
      </c>
      <c r="B3474" t="s">
        <v>1291</v>
      </c>
      <c r="C3474" t="s">
        <v>20</v>
      </c>
      <c r="D3474" s="39" t="s">
        <v>5716</v>
      </c>
      <c r="E3474" s="11">
        <f t="shared" si="225"/>
        <v>6</v>
      </c>
      <c r="F3474" s="4">
        <f t="shared" si="226"/>
        <v>2001</v>
      </c>
      <c r="G3474" t="s">
        <v>25</v>
      </c>
      <c r="H3474" s="4">
        <v>7.8</v>
      </c>
      <c r="I3474" s="4" t="str">
        <f t="shared" si="228"/>
        <v>k</v>
      </c>
      <c r="J3474" s="4">
        <v>23</v>
      </c>
      <c r="K3474" s="4" t="s">
        <v>836</v>
      </c>
      <c r="L3474" s="4">
        <v>0</v>
      </c>
      <c r="N3474" s="11" t="s">
        <v>6570</v>
      </c>
      <c r="R3474" t="s">
        <v>5140</v>
      </c>
      <c r="T3474" t="s">
        <v>1296</v>
      </c>
    </row>
    <row r="3475" spans="1:20">
      <c r="A3475" t="s">
        <v>6569</v>
      </c>
      <c r="B3475" t="s">
        <v>1291</v>
      </c>
      <c r="C3475" t="s">
        <v>74</v>
      </c>
      <c r="D3475" s="39" t="s">
        <v>1422</v>
      </c>
      <c r="E3475" s="11">
        <f t="shared" ref="E3475:E3538" si="229">MONTH(D3475)</f>
        <v>5</v>
      </c>
      <c r="F3475" s="4">
        <f t="shared" ref="F3475:F3538" si="230">YEAR(D3475)</f>
        <v>2002</v>
      </c>
      <c r="G3475" t="s">
        <v>25</v>
      </c>
      <c r="H3475" s="4">
        <v>8.6999999999999993</v>
      </c>
      <c r="I3475" s="4" t="str">
        <f t="shared" si="228"/>
        <v>k</v>
      </c>
      <c r="J3475" s="4">
        <v>23.2</v>
      </c>
      <c r="K3475" s="4" t="s">
        <v>779</v>
      </c>
      <c r="L3475" s="4">
        <v>0</v>
      </c>
      <c r="M3475" s="4" t="s">
        <v>6571</v>
      </c>
      <c r="N3475" s="11" t="s">
        <v>6570</v>
      </c>
      <c r="R3475" t="s">
        <v>6572</v>
      </c>
      <c r="T3475" t="s">
        <v>1296</v>
      </c>
    </row>
    <row r="3476" spans="1:20">
      <c r="A3476" t="s">
        <v>6569</v>
      </c>
      <c r="B3476" t="s">
        <v>1291</v>
      </c>
      <c r="C3476" t="s">
        <v>74</v>
      </c>
      <c r="D3476" s="39" t="s">
        <v>1535</v>
      </c>
      <c r="E3476" s="11">
        <f t="shared" si="229"/>
        <v>5</v>
      </c>
      <c r="F3476" s="4">
        <f t="shared" si="230"/>
        <v>2010</v>
      </c>
      <c r="G3476" t="s">
        <v>25</v>
      </c>
      <c r="H3476" s="4">
        <v>16.7</v>
      </c>
      <c r="I3476" s="4" t="str">
        <f t="shared" si="228"/>
        <v>k</v>
      </c>
      <c r="J3476" s="4">
        <v>28.5</v>
      </c>
      <c r="K3476" s="4" t="s">
        <v>154</v>
      </c>
      <c r="L3476" s="4">
        <v>0</v>
      </c>
      <c r="M3476" s="4" t="s">
        <v>5358</v>
      </c>
      <c r="N3476" s="11" t="s">
        <v>6570</v>
      </c>
      <c r="R3476" t="s">
        <v>6573</v>
      </c>
      <c r="T3476" t="s">
        <v>1296</v>
      </c>
    </row>
    <row r="3477" spans="1:20">
      <c r="A3477" t="s">
        <v>6569</v>
      </c>
      <c r="B3477" t="s">
        <v>1291</v>
      </c>
      <c r="C3477" t="s">
        <v>74</v>
      </c>
      <c r="D3477" s="39" t="s">
        <v>2199</v>
      </c>
      <c r="E3477" s="11">
        <f t="shared" si="229"/>
        <v>5</v>
      </c>
      <c r="F3477" s="4">
        <f t="shared" si="230"/>
        <v>2011</v>
      </c>
      <c r="G3477" t="s">
        <v>25</v>
      </c>
      <c r="H3477" s="4">
        <v>17.7</v>
      </c>
      <c r="I3477" s="4" t="str">
        <f t="shared" si="228"/>
        <v>k</v>
      </c>
      <c r="J3477" s="4">
        <v>29.1</v>
      </c>
      <c r="K3477" s="4" t="s">
        <v>49</v>
      </c>
      <c r="L3477" s="4">
        <v>0</v>
      </c>
      <c r="M3477" s="4" t="s">
        <v>1790</v>
      </c>
      <c r="N3477" s="11" t="s">
        <v>6570</v>
      </c>
      <c r="R3477" t="s">
        <v>6574</v>
      </c>
      <c r="T3477" t="s">
        <v>1296</v>
      </c>
    </row>
    <row r="3478" spans="1:20">
      <c r="A3478" t="s">
        <v>6569</v>
      </c>
      <c r="B3478" t="s">
        <v>1291</v>
      </c>
      <c r="C3478" t="s">
        <v>74</v>
      </c>
      <c r="D3478" s="39" t="s">
        <v>1342</v>
      </c>
      <c r="E3478" s="11">
        <f t="shared" si="229"/>
        <v>5</v>
      </c>
      <c r="F3478" s="4">
        <f t="shared" si="230"/>
        <v>2013</v>
      </c>
      <c r="G3478" t="s">
        <v>25</v>
      </c>
      <c r="H3478" s="4">
        <v>19.7</v>
      </c>
      <c r="I3478" s="4" t="str">
        <f t="shared" si="228"/>
        <v>k</v>
      </c>
      <c r="J3478" s="4">
        <v>30.3</v>
      </c>
      <c r="K3478" s="4" t="s">
        <v>584</v>
      </c>
      <c r="L3478" s="4">
        <v>0</v>
      </c>
      <c r="M3478" s="4" t="s">
        <v>1528</v>
      </c>
      <c r="N3478" s="11" t="s">
        <v>6570</v>
      </c>
      <c r="R3478" t="s">
        <v>6575</v>
      </c>
      <c r="T3478" t="s">
        <v>1296</v>
      </c>
    </row>
    <row r="3479" spans="1:20">
      <c r="A3479" t="s">
        <v>6569</v>
      </c>
      <c r="B3479" t="s">
        <v>1291</v>
      </c>
      <c r="C3479" t="s">
        <v>74</v>
      </c>
      <c r="D3479" s="39" t="s">
        <v>859</v>
      </c>
      <c r="E3479" s="11">
        <f t="shared" si="229"/>
        <v>5</v>
      </c>
      <c r="F3479" s="4">
        <f t="shared" si="230"/>
        <v>2016</v>
      </c>
      <c r="G3479" t="s">
        <v>25</v>
      </c>
      <c r="H3479" s="4">
        <v>22.7</v>
      </c>
      <c r="I3479" s="4" t="str">
        <f t="shared" si="228"/>
        <v>k</v>
      </c>
      <c r="J3479" s="4">
        <v>31</v>
      </c>
      <c r="K3479" s="4" t="s">
        <v>960</v>
      </c>
      <c r="L3479" s="4">
        <v>0</v>
      </c>
      <c r="M3479" s="4" t="s">
        <v>2833</v>
      </c>
      <c r="N3479" s="11" t="s">
        <v>6570</v>
      </c>
      <c r="R3479" t="s">
        <v>6576</v>
      </c>
      <c r="T3479" t="s">
        <v>1296</v>
      </c>
    </row>
    <row r="3480" spans="1:20">
      <c r="A3480" t="s">
        <v>6577</v>
      </c>
      <c r="B3480" t="s">
        <v>1291</v>
      </c>
      <c r="C3480" t="s">
        <v>20</v>
      </c>
      <c r="D3480" s="39" t="s">
        <v>1349</v>
      </c>
      <c r="E3480" s="11">
        <f t="shared" si="229"/>
        <v>5</v>
      </c>
      <c r="F3480" s="4">
        <f t="shared" si="230"/>
        <v>2016</v>
      </c>
      <c r="G3480" t="s">
        <v>21</v>
      </c>
      <c r="I3480" s="4" t="str">
        <f t="shared" si="228"/>
        <v/>
      </c>
      <c r="J3480" s="4">
        <v>26.5</v>
      </c>
      <c r="K3480" s="4" t="s">
        <v>854</v>
      </c>
      <c r="L3480" s="4">
        <v>0</v>
      </c>
      <c r="M3480" s="4" t="s">
        <v>1671</v>
      </c>
      <c r="N3480" s="11" t="s">
        <v>6578</v>
      </c>
      <c r="R3480" t="s">
        <v>6579</v>
      </c>
      <c r="T3480" t="s">
        <v>1296</v>
      </c>
    </row>
    <row r="3481" spans="1:20">
      <c r="A3481" t="s">
        <v>6577</v>
      </c>
      <c r="B3481" t="s">
        <v>1291</v>
      </c>
      <c r="C3481" t="s">
        <v>74</v>
      </c>
      <c r="D3481" s="39" t="s">
        <v>1455</v>
      </c>
      <c r="E3481" s="11">
        <f t="shared" si="229"/>
        <v>5</v>
      </c>
      <c r="F3481" s="4">
        <f t="shared" si="230"/>
        <v>2017</v>
      </c>
      <c r="G3481" t="s">
        <v>21</v>
      </c>
      <c r="I3481" s="4" t="str">
        <f t="shared" si="228"/>
        <v/>
      </c>
      <c r="J3481" s="4">
        <v>27.5</v>
      </c>
      <c r="K3481" s="4" t="s">
        <v>643</v>
      </c>
      <c r="L3481" s="4">
        <v>0</v>
      </c>
      <c r="M3481" s="4" t="s">
        <v>1866</v>
      </c>
      <c r="N3481" s="11" t="s">
        <v>6578</v>
      </c>
      <c r="R3481" t="s">
        <v>6580</v>
      </c>
      <c r="T3481" t="s">
        <v>1296</v>
      </c>
    </row>
    <row r="3482" spans="1:20">
      <c r="A3482" t="s">
        <v>6581</v>
      </c>
      <c r="B3482" t="s">
        <v>1291</v>
      </c>
      <c r="C3482" t="s">
        <v>20</v>
      </c>
      <c r="D3482" s="39" t="s">
        <v>1320</v>
      </c>
      <c r="E3482" s="11">
        <f t="shared" si="229"/>
        <v>3</v>
      </c>
      <c r="F3482" s="4">
        <f t="shared" si="230"/>
        <v>1996</v>
      </c>
      <c r="G3482" t="s">
        <v>21</v>
      </c>
      <c r="I3482" s="4" t="str">
        <f t="shared" si="228"/>
        <v/>
      </c>
      <c r="J3482" s="4">
        <v>25.5</v>
      </c>
      <c r="K3482" s="4" t="s">
        <v>154</v>
      </c>
      <c r="L3482" s="4">
        <v>0</v>
      </c>
      <c r="M3482" s="4" t="s">
        <v>1419</v>
      </c>
      <c r="R3482" t="s">
        <v>2175</v>
      </c>
      <c r="T3482" t="s">
        <v>1296</v>
      </c>
    </row>
    <row r="3483" spans="1:20">
      <c r="A3483" t="s">
        <v>6581</v>
      </c>
      <c r="B3483" t="s">
        <v>1291</v>
      </c>
      <c r="C3483" t="s">
        <v>74</v>
      </c>
      <c r="D3483" s="39" t="s">
        <v>1749</v>
      </c>
      <c r="E3483" s="11">
        <f t="shared" si="229"/>
        <v>5</v>
      </c>
      <c r="F3483" s="4">
        <f t="shared" si="230"/>
        <v>2002</v>
      </c>
      <c r="G3483" t="s">
        <v>21</v>
      </c>
      <c r="I3483" s="4" t="str">
        <f t="shared" si="228"/>
        <v/>
      </c>
      <c r="J3483" s="4">
        <v>27</v>
      </c>
      <c r="K3483" s="4" t="s">
        <v>1879</v>
      </c>
      <c r="L3483" s="4">
        <v>0</v>
      </c>
      <c r="M3483" s="4" t="s">
        <v>1473</v>
      </c>
      <c r="R3483" t="s">
        <v>6582</v>
      </c>
      <c r="T3483" t="s">
        <v>1296</v>
      </c>
    </row>
    <row r="3484" spans="1:20">
      <c r="A3484" t="s">
        <v>6583</v>
      </c>
      <c r="B3484" t="s">
        <v>1291</v>
      </c>
      <c r="C3484" t="s">
        <v>20</v>
      </c>
      <c r="D3484" s="39" t="s">
        <v>1378</v>
      </c>
      <c r="E3484" s="11">
        <f t="shared" si="229"/>
        <v>5</v>
      </c>
      <c r="F3484" s="4">
        <f t="shared" si="230"/>
        <v>2002</v>
      </c>
      <c r="G3484" t="s">
        <v>103</v>
      </c>
      <c r="H3484" s="4" t="s">
        <v>1444</v>
      </c>
      <c r="I3484" s="4" t="str">
        <f t="shared" si="228"/>
        <v>k</v>
      </c>
      <c r="J3484" s="4">
        <v>14.2</v>
      </c>
      <c r="K3484" s="4" t="s">
        <v>1756</v>
      </c>
      <c r="L3484" s="4">
        <v>0</v>
      </c>
      <c r="M3484" s="4" t="s">
        <v>6584</v>
      </c>
      <c r="R3484" t="s">
        <v>6585</v>
      </c>
      <c r="T3484" t="s">
        <v>1296</v>
      </c>
    </row>
    <row r="3485" spans="1:20">
      <c r="A3485" t="s">
        <v>6586</v>
      </c>
      <c r="B3485" t="s">
        <v>1291</v>
      </c>
      <c r="C3485" t="s">
        <v>20</v>
      </c>
      <c r="D3485" s="39" t="s">
        <v>6512</v>
      </c>
      <c r="E3485" s="11">
        <f t="shared" si="229"/>
        <v>10</v>
      </c>
      <c r="F3485" s="4">
        <f t="shared" si="230"/>
        <v>2002</v>
      </c>
      <c r="G3485" t="s">
        <v>103</v>
      </c>
      <c r="H3485" s="4" t="s">
        <v>5759</v>
      </c>
      <c r="I3485" s="4" t="str">
        <f t="shared" si="228"/>
        <v>k</v>
      </c>
      <c r="J3485" s="4">
        <v>9.9</v>
      </c>
      <c r="K3485" s="4" t="s">
        <v>597</v>
      </c>
      <c r="L3485" s="4">
        <v>0</v>
      </c>
      <c r="M3485" s="4" t="s">
        <v>36</v>
      </c>
      <c r="R3485" t="s">
        <v>6513</v>
      </c>
      <c r="T3485" t="s">
        <v>1296</v>
      </c>
    </row>
    <row r="3486" spans="1:20">
      <c r="A3486" t="s">
        <v>6587</v>
      </c>
      <c r="B3486" t="s">
        <v>1291</v>
      </c>
      <c r="C3486" t="s">
        <v>20</v>
      </c>
      <c r="D3486" s="39" t="s">
        <v>4543</v>
      </c>
      <c r="E3486" s="11">
        <f t="shared" si="229"/>
        <v>7</v>
      </c>
      <c r="F3486" s="4">
        <f t="shared" si="230"/>
        <v>2002</v>
      </c>
      <c r="G3486" t="s">
        <v>25</v>
      </c>
      <c r="I3486" s="4" t="str">
        <f t="shared" si="228"/>
        <v/>
      </c>
      <c r="J3486" s="4">
        <v>27.4</v>
      </c>
      <c r="K3486" s="4" t="s">
        <v>127</v>
      </c>
      <c r="L3486" s="4">
        <v>0</v>
      </c>
      <c r="M3486" s="4" t="s">
        <v>2090</v>
      </c>
      <c r="N3486" s="11" t="s">
        <v>6588</v>
      </c>
      <c r="R3486" t="s">
        <v>6589</v>
      </c>
      <c r="T3486" t="s">
        <v>1296</v>
      </c>
    </row>
    <row r="3487" spans="1:20">
      <c r="A3487" t="s">
        <v>6587</v>
      </c>
      <c r="B3487" t="s">
        <v>1291</v>
      </c>
      <c r="C3487" t="s">
        <v>74</v>
      </c>
      <c r="D3487" s="39" t="s">
        <v>1380</v>
      </c>
      <c r="E3487" s="11">
        <f t="shared" si="229"/>
        <v>5</v>
      </c>
      <c r="F3487" s="4">
        <f t="shared" si="230"/>
        <v>2004</v>
      </c>
      <c r="G3487" t="s">
        <v>25</v>
      </c>
      <c r="I3487" s="4" t="str">
        <f t="shared" si="228"/>
        <v/>
      </c>
      <c r="J3487" s="4">
        <v>28</v>
      </c>
      <c r="K3487" s="4" t="s">
        <v>571</v>
      </c>
      <c r="L3487" s="4">
        <v>0</v>
      </c>
      <c r="M3487" s="4" t="s">
        <v>1907</v>
      </c>
      <c r="N3487" s="11" t="s">
        <v>6588</v>
      </c>
      <c r="R3487" t="s">
        <v>6590</v>
      </c>
      <c r="T3487" t="s">
        <v>1296</v>
      </c>
    </row>
    <row r="3488" spans="1:20">
      <c r="A3488" t="s">
        <v>6587</v>
      </c>
      <c r="B3488" t="s">
        <v>1291</v>
      </c>
      <c r="C3488" t="s">
        <v>74</v>
      </c>
      <c r="D3488" s="39" t="s">
        <v>2194</v>
      </c>
      <c r="E3488" s="11">
        <f t="shared" si="229"/>
        <v>5</v>
      </c>
      <c r="F3488" s="4">
        <f t="shared" si="230"/>
        <v>2005</v>
      </c>
      <c r="G3488" t="s">
        <v>25</v>
      </c>
      <c r="I3488" s="4" t="str">
        <f t="shared" si="228"/>
        <v/>
      </c>
      <c r="J3488" s="4">
        <v>28.5</v>
      </c>
      <c r="K3488" s="4" t="s">
        <v>49</v>
      </c>
      <c r="L3488" s="4">
        <v>0</v>
      </c>
      <c r="M3488" s="4" t="s">
        <v>1799</v>
      </c>
      <c r="N3488" s="11" t="s">
        <v>6588</v>
      </c>
      <c r="R3488" t="s">
        <v>6591</v>
      </c>
      <c r="T3488" t="s">
        <v>1296</v>
      </c>
    </row>
    <row r="3489" spans="1:20">
      <c r="A3489" t="s">
        <v>6587</v>
      </c>
      <c r="B3489" t="s">
        <v>1291</v>
      </c>
      <c r="C3489" t="s">
        <v>74</v>
      </c>
      <c r="D3489" s="39" t="s">
        <v>1535</v>
      </c>
      <c r="E3489" s="11">
        <f t="shared" si="229"/>
        <v>5</v>
      </c>
      <c r="F3489" s="4">
        <f t="shared" si="230"/>
        <v>2010</v>
      </c>
      <c r="G3489" t="s">
        <v>25</v>
      </c>
      <c r="I3489" s="4" t="str">
        <f t="shared" si="228"/>
        <v/>
      </c>
      <c r="J3489" s="4">
        <v>29</v>
      </c>
      <c r="K3489" s="4" t="s">
        <v>378</v>
      </c>
      <c r="L3489" s="4">
        <v>0</v>
      </c>
      <c r="M3489" s="4" t="s">
        <v>5127</v>
      </c>
      <c r="N3489" s="11" t="s">
        <v>6588</v>
      </c>
      <c r="R3489" t="s">
        <v>6592</v>
      </c>
      <c r="T3489" t="s">
        <v>1296</v>
      </c>
    </row>
    <row r="3490" spans="1:20">
      <c r="A3490" t="s">
        <v>6587</v>
      </c>
      <c r="B3490" t="s">
        <v>1291</v>
      </c>
      <c r="C3490" t="s">
        <v>74</v>
      </c>
      <c r="D3490" s="39" t="s">
        <v>1396</v>
      </c>
      <c r="E3490" s="11">
        <f t="shared" si="229"/>
        <v>5</v>
      </c>
      <c r="F3490" s="4">
        <f t="shared" si="230"/>
        <v>2011</v>
      </c>
      <c r="G3490" t="s">
        <v>25</v>
      </c>
      <c r="I3490" s="4" t="str">
        <f t="shared" si="228"/>
        <v/>
      </c>
      <c r="J3490" s="4">
        <v>29.2</v>
      </c>
      <c r="K3490" s="4" t="s">
        <v>584</v>
      </c>
      <c r="L3490" s="4">
        <v>0</v>
      </c>
      <c r="M3490" s="4" t="s">
        <v>1739</v>
      </c>
      <c r="N3490" s="11" t="s">
        <v>6588</v>
      </c>
      <c r="R3490" t="s">
        <v>6593</v>
      </c>
      <c r="T3490" t="s">
        <v>1296</v>
      </c>
    </row>
    <row r="3491" spans="1:20">
      <c r="A3491" t="s">
        <v>6587</v>
      </c>
      <c r="B3491" t="s">
        <v>1291</v>
      </c>
      <c r="C3491" t="s">
        <v>74</v>
      </c>
      <c r="D3491" s="39" t="s">
        <v>1342</v>
      </c>
      <c r="E3491" s="11">
        <f t="shared" si="229"/>
        <v>5</v>
      </c>
      <c r="F3491" s="4">
        <f t="shared" si="230"/>
        <v>2013</v>
      </c>
      <c r="G3491" t="s">
        <v>25</v>
      </c>
      <c r="I3491" s="4" t="str">
        <f t="shared" si="228"/>
        <v/>
      </c>
      <c r="J3491" s="4">
        <v>29.2</v>
      </c>
      <c r="K3491" s="4" t="s">
        <v>206</v>
      </c>
      <c r="L3491" s="4">
        <v>0</v>
      </c>
      <c r="M3491" s="4" t="s">
        <v>2127</v>
      </c>
      <c r="N3491" s="11" t="s">
        <v>6588</v>
      </c>
      <c r="R3491" t="s">
        <v>6594</v>
      </c>
      <c r="T3491" t="s">
        <v>1296</v>
      </c>
    </row>
    <row r="3492" spans="1:20">
      <c r="A3492" t="s">
        <v>6587</v>
      </c>
      <c r="B3492" t="s">
        <v>1291</v>
      </c>
      <c r="C3492" t="s">
        <v>74</v>
      </c>
      <c r="D3492" s="39" t="s">
        <v>1346</v>
      </c>
      <c r="E3492" s="11">
        <f t="shared" si="229"/>
        <v>5</v>
      </c>
      <c r="F3492" s="4">
        <f t="shared" si="230"/>
        <v>2015</v>
      </c>
      <c r="G3492" t="s">
        <v>25</v>
      </c>
      <c r="I3492" s="4" t="str">
        <f t="shared" si="228"/>
        <v/>
      </c>
      <c r="J3492" s="4">
        <v>30.7</v>
      </c>
      <c r="L3492" s="4">
        <v>0</v>
      </c>
      <c r="M3492" s="4" t="s">
        <v>6595</v>
      </c>
      <c r="N3492" s="11" t="s">
        <v>6588</v>
      </c>
      <c r="R3492" t="s">
        <v>6596</v>
      </c>
      <c r="T3492" t="s">
        <v>1296</v>
      </c>
    </row>
    <row r="3493" spans="1:20">
      <c r="A3493" t="s">
        <v>6587</v>
      </c>
      <c r="B3493" t="s">
        <v>1291</v>
      </c>
      <c r="C3493" t="s">
        <v>74</v>
      </c>
      <c r="D3493" s="39" t="s">
        <v>1349</v>
      </c>
      <c r="E3493" s="11">
        <f t="shared" si="229"/>
        <v>5</v>
      </c>
      <c r="F3493" s="4">
        <f t="shared" si="230"/>
        <v>2016</v>
      </c>
      <c r="G3493" t="s">
        <v>25</v>
      </c>
      <c r="I3493" s="4" t="str">
        <f t="shared" si="228"/>
        <v/>
      </c>
      <c r="J3493" s="4">
        <v>30</v>
      </c>
      <c r="L3493" s="4">
        <v>0</v>
      </c>
      <c r="M3493" s="4" t="s">
        <v>1681</v>
      </c>
      <c r="N3493" s="11" t="s">
        <v>6588</v>
      </c>
      <c r="R3493" t="s">
        <v>6597</v>
      </c>
      <c r="T3493" t="s">
        <v>1296</v>
      </c>
    </row>
    <row r="3494" spans="1:20">
      <c r="A3494" t="s">
        <v>6587</v>
      </c>
      <c r="B3494" t="s">
        <v>1291</v>
      </c>
      <c r="C3494" t="s">
        <v>74</v>
      </c>
      <c r="D3494" s="39" t="s">
        <v>1408</v>
      </c>
      <c r="E3494" s="11">
        <f t="shared" si="229"/>
        <v>9</v>
      </c>
      <c r="F3494" s="4">
        <f t="shared" si="230"/>
        <v>2016</v>
      </c>
      <c r="G3494" t="s">
        <v>25</v>
      </c>
      <c r="I3494" s="4" t="str">
        <f t="shared" si="228"/>
        <v/>
      </c>
      <c r="J3494" s="4">
        <v>30.2</v>
      </c>
      <c r="L3494" s="4">
        <v>0</v>
      </c>
      <c r="M3494" s="4" t="s">
        <v>1521</v>
      </c>
      <c r="N3494" s="11" t="s">
        <v>6588</v>
      </c>
      <c r="Q3494" t="s">
        <v>6598</v>
      </c>
      <c r="R3494" t="s">
        <v>6599</v>
      </c>
      <c r="T3494" t="s">
        <v>1296</v>
      </c>
    </row>
    <row r="3495" spans="1:20">
      <c r="A3495" t="s">
        <v>6600</v>
      </c>
      <c r="B3495" t="s">
        <v>1291</v>
      </c>
      <c r="C3495" t="s">
        <v>20</v>
      </c>
      <c r="D3495" s="39" t="s">
        <v>4543</v>
      </c>
      <c r="E3495" s="11">
        <f t="shared" si="229"/>
        <v>7</v>
      </c>
      <c r="F3495" s="4">
        <f t="shared" si="230"/>
        <v>2002</v>
      </c>
      <c r="G3495" t="s">
        <v>21</v>
      </c>
      <c r="H3495" s="4">
        <v>11.8</v>
      </c>
      <c r="I3495" s="4" t="str">
        <f t="shared" si="228"/>
        <v>k</v>
      </c>
      <c r="J3495" s="4">
        <v>26.9</v>
      </c>
      <c r="K3495" s="4" t="s">
        <v>479</v>
      </c>
      <c r="L3495" s="4">
        <v>0</v>
      </c>
      <c r="M3495" s="4" t="s">
        <v>2920</v>
      </c>
      <c r="R3495" t="s">
        <v>6601</v>
      </c>
      <c r="T3495" t="s">
        <v>1296</v>
      </c>
    </row>
    <row r="3496" spans="1:20">
      <c r="A3496" t="s">
        <v>6600</v>
      </c>
      <c r="B3496" t="s">
        <v>1291</v>
      </c>
      <c r="C3496" t="s">
        <v>74</v>
      </c>
      <c r="D3496" s="39" t="s">
        <v>1337</v>
      </c>
      <c r="E3496" s="11">
        <f t="shared" si="229"/>
        <v>5</v>
      </c>
      <c r="F3496" s="4">
        <f t="shared" si="230"/>
        <v>2005</v>
      </c>
      <c r="G3496" t="s">
        <v>21</v>
      </c>
      <c r="H3496" s="4">
        <v>14.7</v>
      </c>
      <c r="I3496" s="4" t="str">
        <f t="shared" si="228"/>
        <v>k</v>
      </c>
      <c r="J3496" s="4">
        <v>28.5</v>
      </c>
      <c r="K3496" s="4" t="s">
        <v>479</v>
      </c>
      <c r="L3496" s="4">
        <v>0</v>
      </c>
      <c r="M3496" s="4" t="s">
        <v>2386</v>
      </c>
      <c r="R3496" t="s">
        <v>6602</v>
      </c>
      <c r="T3496" t="s">
        <v>1296</v>
      </c>
    </row>
    <row r="3497" spans="1:20">
      <c r="A3497" t="s">
        <v>6603</v>
      </c>
      <c r="B3497" t="s">
        <v>1291</v>
      </c>
      <c r="C3497" t="s">
        <v>20</v>
      </c>
      <c r="D3497" s="39" t="s">
        <v>4543</v>
      </c>
      <c r="E3497" s="11">
        <f t="shared" si="229"/>
        <v>7</v>
      </c>
      <c r="F3497" s="4">
        <f t="shared" si="230"/>
        <v>2002</v>
      </c>
      <c r="G3497" t="s">
        <v>25</v>
      </c>
      <c r="H3497" s="4">
        <v>11.8</v>
      </c>
      <c r="I3497" s="4" t="str">
        <f t="shared" si="228"/>
        <v>k</v>
      </c>
      <c r="J3497" s="4">
        <v>29.2</v>
      </c>
      <c r="K3497" s="4" t="s">
        <v>571</v>
      </c>
      <c r="L3497" s="4">
        <v>0</v>
      </c>
      <c r="M3497" s="4" t="s">
        <v>2181</v>
      </c>
      <c r="N3497" s="11" t="s">
        <v>6604</v>
      </c>
      <c r="R3497" t="s">
        <v>6605</v>
      </c>
      <c r="T3497" t="s">
        <v>1296</v>
      </c>
    </row>
    <row r="3498" spans="1:20">
      <c r="A3498" t="s">
        <v>6603</v>
      </c>
      <c r="B3498" t="s">
        <v>1291</v>
      </c>
      <c r="C3498" t="s">
        <v>74</v>
      </c>
      <c r="D3498" s="39" t="s">
        <v>1331</v>
      </c>
      <c r="E3498" s="11">
        <f t="shared" si="229"/>
        <v>5</v>
      </c>
      <c r="F3498" s="4">
        <f t="shared" si="230"/>
        <v>2003</v>
      </c>
      <c r="G3498" t="s">
        <v>25</v>
      </c>
      <c r="H3498" s="4">
        <v>12.7</v>
      </c>
      <c r="I3498" s="4" t="str">
        <f t="shared" si="228"/>
        <v>k</v>
      </c>
      <c r="J3498" s="4">
        <v>28.2</v>
      </c>
      <c r="K3498" s="4" t="s">
        <v>397</v>
      </c>
      <c r="L3498" s="4">
        <v>0</v>
      </c>
      <c r="M3498" s="4" t="s">
        <v>2375</v>
      </c>
      <c r="N3498" s="11" t="s">
        <v>6604</v>
      </c>
      <c r="R3498" t="s">
        <v>6606</v>
      </c>
      <c r="T3498" t="s">
        <v>1296</v>
      </c>
    </row>
    <row r="3499" spans="1:20">
      <c r="A3499" t="s">
        <v>6603</v>
      </c>
      <c r="B3499" t="s">
        <v>1291</v>
      </c>
      <c r="C3499" t="s">
        <v>74</v>
      </c>
      <c r="D3499" s="39" t="s">
        <v>1335</v>
      </c>
      <c r="E3499" s="11">
        <f t="shared" si="229"/>
        <v>5</v>
      </c>
      <c r="F3499" s="4">
        <f t="shared" si="230"/>
        <v>2004</v>
      </c>
      <c r="G3499" t="s">
        <v>25</v>
      </c>
      <c r="H3499" s="4">
        <v>13.7</v>
      </c>
      <c r="I3499" s="4" t="str">
        <f t="shared" ref="I3499:I3530" si="231">IF(ISBLANK(H3499), "", "k")</f>
        <v>k</v>
      </c>
      <c r="J3499" s="4">
        <v>29</v>
      </c>
      <c r="K3499" s="4" t="s">
        <v>40</v>
      </c>
      <c r="L3499" s="4">
        <v>0</v>
      </c>
      <c r="M3499" s="4" t="s">
        <v>1528</v>
      </c>
      <c r="N3499" s="11" t="s">
        <v>6604</v>
      </c>
      <c r="R3499" t="s">
        <v>6607</v>
      </c>
      <c r="T3499" t="s">
        <v>1296</v>
      </c>
    </row>
    <row r="3500" spans="1:20">
      <c r="A3500" t="s">
        <v>6603</v>
      </c>
      <c r="B3500" t="s">
        <v>1291</v>
      </c>
      <c r="C3500" t="s">
        <v>74</v>
      </c>
      <c r="D3500" s="39" t="s">
        <v>1310</v>
      </c>
      <c r="E3500" s="11">
        <f t="shared" si="229"/>
        <v>5</v>
      </c>
      <c r="F3500" s="4">
        <f t="shared" si="230"/>
        <v>2005</v>
      </c>
      <c r="G3500" t="s">
        <v>25</v>
      </c>
      <c r="H3500" s="4">
        <v>14.7</v>
      </c>
      <c r="I3500" s="4" t="str">
        <f t="shared" si="231"/>
        <v>k</v>
      </c>
      <c r="J3500" s="4">
        <v>30</v>
      </c>
      <c r="K3500" s="4" t="s">
        <v>620</v>
      </c>
      <c r="L3500" s="4">
        <v>0</v>
      </c>
      <c r="M3500" s="4" t="s">
        <v>6608</v>
      </c>
      <c r="N3500" s="11" t="s">
        <v>6604</v>
      </c>
      <c r="R3500" t="s">
        <v>6609</v>
      </c>
      <c r="T3500" t="s">
        <v>1296</v>
      </c>
    </row>
    <row r="3501" spans="1:20">
      <c r="A3501" t="s">
        <v>6603</v>
      </c>
      <c r="B3501" t="s">
        <v>1291</v>
      </c>
      <c r="C3501" t="s">
        <v>74</v>
      </c>
      <c r="D3501" s="39" t="s">
        <v>1385</v>
      </c>
      <c r="E3501" s="11">
        <f t="shared" si="229"/>
        <v>5</v>
      </c>
      <c r="F3501" s="4">
        <f t="shared" si="230"/>
        <v>2008</v>
      </c>
      <c r="G3501" t="s">
        <v>25</v>
      </c>
      <c r="H3501" s="4">
        <v>17.7</v>
      </c>
      <c r="I3501" s="4" t="str">
        <f t="shared" si="231"/>
        <v>k</v>
      </c>
      <c r="J3501" s="4">
        <v>33</v>
      </c>
      <c r="K3501" s="4" t="s">
        <v>3225</v>
      </c>
      <c r="L3501" s="4">
        <v>0</v>
      </c>
      <c r="M3501" s="4" t="s">
        <v>6610</v>
      </c>
      <c r="N3501" s="11" t="s">
        <v>6604</v>
      </c>
      <c r="R3501" t="s">
        <v>6611</v>
      </c>
      <c r="T3501" t="s">
        <v>1296</v>
      </c>
    </row>
    <row r="3502" spans="1:20">
      <c r="A3502" t="s">
        <v>6603</v>
      </c>
      <c r="B3502" t="s">
        <v>1291</v>
      </c>
      <c r="C3502" t="s">
        <v>74</v>
      </c>
      <c r="D3502" s="39" t="s">
        <v>1556</v>
      </c>
      <c r="E3502" s="11">
        <f t="shared" si="229"/>
        <v>5</v>
      </c>
      <c r="F3502" s="4">
        <f t="shared" si="230"/>
        <v>2010</v>
      </c>
      <c r="G3502" t="s">
        <v>25</v>
      </c>
      <c r="H3502" s="4">
        <v>19.7</v>
      </c>
      <c r="I3502" s="4" t="str">
        <f t="shared" si="231"/>
        <v>k</v>
      </c>
      <c r="J3502" s="4">
        <v>33.6</v>
      </c>
      <c r="K3502" s="4" t="s">
        <v>569</v>
      </c>
      <c r="L3502" s="4">
        <v>0</v>
      </c>
      <c r="M3502" s="4" t="s">
        <v>3117</v>
      </c>
      <c r="N3502" s="11" t="s">
        <v>6604</v>
      </c>
      <c r="R3502" t="s">
        <v>6612</v>
      </c>
      <c r="T3502" t="s">
        <v>1296</v>
      </c>
    </row>
    <row r="3503" spans="1:20">
      <c r="A3503" t="s">
        <v>6613</v>
      </c>
      <c r="B3503" t="s">
        <v>1291</v>
      </c>
      <c r="C3503" t="s">
        <v>20</v>
      </c>
      <c r="D3503" s="39" t="s">
        <v>3251</v>
      </c>
      <c r="E3503" s="11">
        <f t="shared" si="229"/>
        <v>7</v>
      </c>
      <c r="F3503" s="4">
        <f t="shared" si="230"/>
        <v>2002</v>
      </c>
      <c r="G3503" t="s">
        <v>21</v>
      </c>
      <c r="H3503" s="4" t="s">
        <v>2658</v>
      </c>
      <c r="I3503" s="4" t="str">
        <f t="shared" si="231"/>
        <v>k</v>
      </c>
      <c r="J3503" s="4">
        <v>18.5</v>
      </c>
      <c r="K3503" s="4" t="s">
        <v>91</v>
      </c>
      <c r="L3503" s="4">
        <v>0</v>
      </c>
      <c r="M3503" s="4" t="s">
        <v>3720</v>
      </c>
      <c r="R3503" t="s">
        <v>6614</v>
      </c>
      <c r="T3503" t="s">
        <v>1296</v>
      </c>
    </row>
    <row r="3504" spans="1:20">
      <c r="A3504" t="s">
        <v>6615</v>
      </c>
      <c r="B3504" t="s">
        <v>1291</v>
      </c>
      <c r="C3504" t="s">
        <v>20</v>
      </c>
      <c r="D3504" s="39" t="s">
        <v>34</v>
      </c>
      <c r="E3504" s="11">
        <f t="shared" si="229"/>
        <v>5</v>
      </c>
      <c r="F3504" s="4">
        <f t="shared" si="230"/>
        <v>2003</v>
      </c>
      <c r="G3504" t="s">
        <v>25</v>
      </c>
      <c r="I3504" s="4" t="str">
        <f t="shared" si="231"/>
        <v/>
      </c>
      <c r="J3504" s="4">
        <v>21</v>
      </c>
      <c r="K3504" s="4" t="s">
        <v>866</v>
      </c>
      <c r="L3504" s="4">
        <v>0</v>
      </c>
      <c r="M3504" s="4" t="s">
        <v>3009</v>
      </c>
      <c r="R3504" t="s">
        <v>6616</v>
      </c>
      <c r="T3504" t="s">
        <v>1296</v>
      </c>
    </row>
    <row r="3505" spans="1:20">
      <c r="A3505" t="s">
        <v>6615</v>
      </c>
      <c r="B3505" t="s">
        <v>1291</v>
      </c>
      <c r="C3505" t="s">
        <v>74</v>
      </c>
      <c r="D3505" s="39" t="s">
        <v>1346</v>
      </c>
      <c r="E3505" s="11">
        <f t="shared" si="229"/>
        <v>5</v>
      </c>
      <c r="F3505" s="4">
        <f t="shared" si="230"/>
        <v>2015</v>
      </c>
      <c r="G3505" t="s">
        <v>25</v>
      </c>
      <c r="I3505" s="4" t="str">
        <f t="shared" si="231"/>
        <v/>
      </c>
      <c r="J3505" s="4">
        <v>27</v>
      </c>
      <c r="K3505" s="4" t="s">
        <v>794</v>
      </c>
      <c r="L3505" s="4">
        <v>0</v>
      </c>
      <c r="M3505" s="4" t="s">
        <v>2773</v>
      </c>
      <c r="R3505" t="s">
        <v>6617</v>
      </c>
      <c r="T3505" t="s">
        <v>1296</v>
      </c>
    </row>
    <row r="3506" spans="1:20">
      <c r="A3506" t="s">
        <v>6618</v>
      </c>
      <c r="B3506" t="s">
        <v>1291</v>
      </c>
      <c r="C3506" t="s">
        <v>20</v>
      </c>
      <c r="D3506" s="39" t="s">
        <v>4543</v>
      </c>
      <c r="E3506" s="11">
        <f t="shared" si="229"/>
        <v>7</v>
      </c>
      <c r="F3506" s="4">
        <f t="shared" si="230"/>
        <v>2002</v>
      </c>
      <c r="G3506" t="s">
        <v>25</v>
      </c>
      <c r="H3506" s="4">
        <v>9.8000000000000007</v>
      </c>
      <c r="I3506" s="4" t="str">
        <f t="shared" si="231"/>
        <v>k</v>
      </c>
      <c r="J3506" s="4">
        <v>25.8</v>
      </c>
      <c r="K3506" s="4" t="s">
        <v>591</v>
      </c>
      <c r="L3506" s="4">
        <v>0</v>
      </c>
      <c r="M3506" s="4" t="s">
        <v>2120</v>
      </c>
      <c r="R3506" t="s">
        <v>6619</v>
      </c>
      <c r="T3506" t="s">
        <v>1296</v>
      </c>
    </row>
    <row r="3507" spans="1:20">
      <c r="A3507" t="s">
        <v>6620</v>
      </c>
      <c r="B3507" t="s">
        <v>1291</v>
      </c>
      <c r="C3507" t="s">
        <v>20</v>
      </c>
      <c r="D3507" s="39" t="s">
        <v>1586</v>
      </c>
      <c r="E3507" s="11">
        <f t="shared" si="229"/>
        <v>5</v>
      </c>
      <c r="F3507" s="4">
        <f t="shared" si="230"/>
        <v>2013</v>
      </c>
      <c r="G3507" t="s">
        <v>21</v>
      </c>
      <c r="I3507" s="4" t="str">
        <f t="shared" si="231"/>
        <v/>
      </c>
      <c r="J3507" s="4">
        <v>26.9</v>
      </c>
      <c r="K3507" s="4" t="s">
        <v>378</v>
      </c>
      <c r="L3507" s="4">
        <v>0</v>
      </c>
      <c r="M3507" s="4" t="s">
        <v>1637</v>
      </c>
      <c r="N3507" s="11" t="s">
        <v>6621</v>
      </c>
      <c r="R3507" t="s">
        <v>6622</v>
      </c>
      <c r="T3507" t="s">
        <v>1296</v>
      </c>
    </row>
    <row r="3508" spans="1:20">
      <c r="A3508" t="s">
        <v>6620</v>
      </c>
      <c r="B3508" t="s">
        <v>1291</v>
      </c>
      <c r="C3508" t="s">
        <v>74</v>
      </c>
      <c r="D3508" s="39" t="s">
        <v>1349</v>
      </c>
      <c r="E3508" s="11">
        <f t="shared" si="229"/>
        <v>5</v>
      </c>
      <c r="F3508" s="4">
        <f t="shared" si="230"/>
        <v>2016</v>
      </c>
      <c r="G3508" t="s">
        <v>21</v>
      </c>
      <c r="I3508" s="4" t="str">
        <f t="shared" si="231"/>
        <v/>
      </c>
      <c r="J3508" s="4">
        <v>31.3</v>
      </c>
      <c r="K3508" s="4" t="s">
        <v>960</v>
      </c>
      <c r="L3508" s="4">
        <v>0</v>
      </c>
      <c r="M3508" s="4" t="s">
        <v>1648</v>
      </c>
      <c r="N3508" s="11" t="s">
        <v>6621</v>
      </c>
      <c r="Q3508">
        <v>67</v>
      </c>
      <c r="R3508" t="s">
        <v>6623</v>
      </c>
      <c r="T3508" t="s">
        <v>1296</v>
      </c>
    </row>
    <row r="3509" spans="1:20">
      <c r="A3509" t="s">
        <v>6620</v>
      </c>
      <c r="B3509" t="s">
        <v>1291</v>
      </c>
      <c r="C3509" t="s">
        <v>74</v>
      </c>
      <c r="D3509" s="39" t="s">
        <v>1455</v>
      </c>
      <c r="E3509" s="11">
        <f t="shared" si="229"/>
        <v>5</v>
      </c>
      <c r="F3509" s="4">
        <f t="shared" si="230"/>
        <v>2017</v>
      </c>
      <c r="G3509" t="s">
        <v>21</v>
      </c>
      <c r="I3509" s="4" t="str">
        <f t="shared" si="231"/>
        <v/>
      </c>
      <c r="J3509" s="4">
        <v>31</v>
      </c>
      <c r="K3509" s="4" t="s">
        <v>949</v>
      </c>
      <c r="L3509" s="4">
        <v>0</v>
      </c>
      <c r="M3509" s="4" t="s">
        <v>1734</v>
      </c>
      <c r="N3509" s="11" t="s">
        <v>6621</v>
      </c>
      <c r="R3509" t="s">
        <v>4821</v>
      </c>
      <c r="T3509" t="s">
        <v>1296</v>
      </c>
    </row>
    <row r="3510" spans="1:20">
      <c r="A3510" t="s">
        <v>6620</v>
      </c>
      <c r="B3510" s="4" t="s">
        <v>1291</v>
      </c>
      <c r="C3510" s="4" t="s">
        <v>74</v>
      </c>
      <c r="D3510" s="39" t="s">
        <v>1780</v>
      </c>
      <c r="E3510" s="11">
        <f t="shared" si="229"/>
        <v>4</v>
      </c>
      <c r="F3510" s="4">
        <f t="shared" si="230"/>
        <v>2026</v>
      </c>
      <c r="G3510" s="4" t="s">
        <v>6624</v>
      </c>
      <c r="I3510" s="4" t="str">
        <f t="shared" si="231"/>
        <v/>
      </c>
      <c r="J3510" s="4">
        <v>33</v>
      </c>
      <c r="K3510" s="4">
        <v>17.5</v>
      </c>
      <c r="L3510" s="4">
        <v>6.4</v>
      </c>
      <c r="M3510" s="4">
        <v>1185</v>
      </c>
      <c r="N3510" s="11" t="s">
        <v>6621</v>
      </c>
      <c r="R3510" s="4" t="s">
        <v>1554</v>
      </c>
    </row>
    <row r="3511" spans="1:20">
      <c r="A3511" t="s">
        <v>125</v>
      </c>
      <c r="B3511" t="s">
        <v>1291</v>
      </c>
      <c r="C3511" t="s">
        <v>20</v>
      </c>
      <c r="D3511" s="39" t="s">
        <v>1606</v>
      </c>
      <c r="E3511" s="11">
        <f t="shared" si="229"/>
        <v>3</v>
      </c>
      <c r="F3511" s="4">
        <f t="shared" si="230"/>
        <v>1982</v>
      </c>
      <c r="G3511" t="s">
        <v>25</v>
      </c>
      <c r="H3511" s="4" t="s">
        <v>1610</v>
      </c>
      <c r="I3511" s="4" t="str">
        <f t="shared" si="231"/>
        <v>k</v>
      </c>
      <c r="J3511" s="4">
        <v>23.81</v>
      </c>
      <c r="K3511" s="4" t="s">
        <v>1861</v>
      </c>
      <c r="L3511" s="4">
        <v>0</v>
      </c>
      <c r="M3511" s="4" t="s">
        <v>2419</v>
      </c>
      <c r="R3511" t="s">
        <v>2649</v>
      </c>
      <c r="T3511" t="s">
        <v>1296</v>
      </c>
    </row>
    <row r="3512" spans="1:20">
      <c r="A3512" t="s">
        <v>125</v>
      </c>
      <c r="B3512" t="s">
        <v>1291</v>
      </c>
      <c r="C3512" t="s">
        <v>74</v>
      </c>
      <c r="D3512" s="39" t="s">
        <v>3045</v>
      </c>
      <c r="E3512" s="11">
        <f t="shared" si="229"/>
        <v>3</v>
      </c>
      <c r="F3512" s="4">
        <f t="shared" si="230"/>
        <v>1983</v>
      </c>
      <c r="G3512" t="s">
        <v>25</v>
      </c>
      <c r="H3512" s="4" t="s">
        <v>1635</v>
      </c>
      <c r="I3512" s="4" t="str">
        <f t="shared" si="231"/>
        <v>k</v>
      </c>
      <c r="J3512" s="4">
        <v>24.77</v>
      </c>
      <c r="K3512" s="4" t="s">
        <v>4214</v>
      </c>
      <c r="L3512" s="4">
        <v>0</v>
      </c>
      <c r="M3512" s="4" t="s">
        <v>2209</v>
      </c>
      <c r="R3512" t="s">
        <v>2070</v>
      </c>
      <c r="T3512" t="s">
        <v>1296</v>
      </c>
    </row>
    <row r="3513" spans="1:20">
      <c r="A3513" t="s">
        <v>125</v>
      </c>
      <c r="B3513" t="s">
        <v>1291</v>
      </c>
      <c r="C3513" t="s">
        <v>74</v>
      </c>
      <c r="D3513" s="39" t="s">
        <v>3452</v>
      </c>
      <c r="E3513" s="11">
        <f t="shared" si="229"/>
        <v>3</v>
      </c>
      <c r="F3513" s="4">
        <f t="shared" si="230"/>
        <v>1988</v>
      </c>
      <c r="G3513" t="s">
        <v>25</v>
      </c>
      <c r="H3513" s="4" t="s">
        <v>137</v>
      </c>
      <c r="I3513" s="4" t="str">
        <f t="shared" si="231"/>
        <v>k</v>
      </c>
      <c r="J3513" s="4">
        <v>32.39</v>
      </c>
      <c r="K3513" s="4" t="s">
        <v>1613</v>
      </c>
      <c r="L3513" s="4">
        <v>0</v>
      </c>
      <c r="M3513" s="4" t="s">
        <v>2917</v>
      </c>
      <c r="R3513" t="s">
        <v>6625</v>
      </c>
      <c r="T3513" t="s">
        <v>1296</v>
      </c>
    </row>
    <row r="3514" spans="1:20">
      <c r="A3514" t="s">
        <v>125</v>
      </c>
      <c r="B3514" t="s">
        <v>1291</v>
      </c>
      <c r="C3514" t="s">
        <v>74</v>
      </c>
      <c r="D3514" s="39" t="s">
        <v>1520</v>
      </c>
      <c r="E3514" s="11">
        <f t="shared" si="229"/>
        <v>3</v>
      </c>
      <c r="F3514" s="4">
        <f t="shared" si="230"/>
        <v>1993</v>
      </c>
      <c r="G3514" t="s">
        <v>25</v>
      </c>
      <c r="H3514" s="4" t="s">
        <v>345</v>
      </c>
      <c r="I3514" s="4" t="str">
        <f t="shared" si="231"/>
        <v>k</v>
      </c>
      <c r="J3514" s="4">
        <v>34.700000000000003</v>
      </c>
      <c r="K3514" s="4" t="s">
        <v>701</v>
      </c>
      <c r="L3514" s="4">
        <v>0</v>
      </c>
      <c r="M3514" s="4" t="s">
        <v>6626</v>
      </c>
      <c r="R3514" t="s">
        <v>2070</v>
      </c>
      <c r="T3514" t="s">
        <v>1296</v>
      </c>
    </row>
    <row r="3515" spans="1:20">
      <c r="A3515" t="s">
        <v>987</v>
      </c>
      <c r="B3515" t="s">
        <v>1291</v>
      </c>
      <c r="C3515" t="s">
        <v>20</v>
      </c>
      <c r="D3515" s="39" t="s">
        <v>2313</v>
      </c>
      <c r="E3515" s="11">
        <f t="shared" si="229"/>
        <v>3</v>
      </c>
      <c r="F3515" s="4">
        <f t="shared" si="230"/>
        <v>1993</v>
      </c>
      <c r="G3515" t="s">
        <v>21</v>
      </c>
      <c r="H3515" s="4" t="s">
        <v>2274</v>
      </c>
      <c r="I3515" s="4" t="str">
        <f t="shared" si="231"/>
        <v>k</v>
      </c>
      <c r="J3515" s="4">
        <v>17</v>
      </c>
      <c r="K3515" s="4">
        <v>17</v>
      </c>
      <c r="L3515" s="4">
        <v>5.0999999999999996</v>
      </c>
      <c r="M3515" s="4" t="s">
        <v>3678</v>
      </c>
      <c r="N3515" s="11" t="s">
        <v>6627</v>
      </c>
      <c r="R3515" t="s">
        <v>6628</v>
      </c>
      <c r="T3515" t="s">
        <v>1296</v>
      </c>
    </row>
    <row r="3516" spans="1:20">
      <c r="A3516" t="s">
        <v>987</v>
      </c>
      <c r="B3516" t="s">
        <v>1291</v>
      </c>
      <c r="C3516" t="s">
        <v>74</v>
      </c>
      <c r="D3516" s="39" t="s">
        <v>1620</v>
      </c>
      <c r="E3516" s="11">
        <f t="shared" si="229"/>
        <v>3</v>
      </c>
      <c r="F3516" s="4">
        <f t="shared" si="230"/>
        <v>1994</v>
      </c>
      <c r="G3516" t="s">
        <v>21</v>
      </c>
      <c r="H3516" s="4" t="s">
        <v>149</v>
      </c>
      <c r="I3516" s="4" t="str">
        <f t="shared" si="231"/>
        <v>k</v>
      </c>
      <c r="J3516" s="4">
        <v>17</v>
      </c>
      <c r="K3516" s="4">
        <v>10.9</v>
      </c>
      <c r="L3516" s="4">
        <v>5.8</v>
      </c>
      <c r="M3516" s="4" t="s">
        <v>6629</v>
      </c>
      <c r="N3516" s="11" t="s">
        <v>6627</v>
      </c>
      <c r="R3516" t="s">
        <v>6630</v>
      </c>
      <c r="T3516" t="s">
        <v>1296</v>
      </c>
    </row>
    <row r="3517" spans="1:20">
      <c r="A3517" t="s">
        <v>987</v>
      </c>
      <c r="B3517" t="s">
        <v>1291</v>
      </c>
      <c r="C3517" t="s">
        <v>74</v>
      </c>
      <c r="D3517" s="39" t="s">
        <v>1322</v>
      </c>
      <c r="E3517" s="11">
        <f t="shared" si="229"/>
        <v>3</v>
      </c>
      <c r="F3517" s="4">
        <f t="shared" si="230"/>
        <v>1998</v>
      </c>
      <c r="G3517" t="s">
        <v>21</v>
      </c>
      <c r="H3517" s="4" t="s">
        <v>126</v>
      </c>
      <c r="I3517" s="4" t="str">
        <f t="shared" si="231"/>
        <v>k</v>
      </c>
      <c r="J3517" s="4">
        <v>19.2</v>
      </c>
      <c r="K3517" s="4">
        <v>12.1</v>
      </c>
      <c r="L3517" s="4">
        <v>6</v>
      </c>
      <c r="M3517" s="4" t="s">
        <v>5356</v>
      </c>
      <c r="N3517" s="11" t="s">
        <v>6627</v>
      </c>
      <c r="R3517" t="s">
        <v>6631</v>
      </c>
      <c r="T3517" t="s">
        <v>1296</v>
      </c>
    </row>
    <row r="3518" spans="1:20">
      <c r="A3518" t="s">
        <v>987</v>
      </c>
      <c r="B3518" t="s">
        <v>1291</v>
      </c>
      <c r="C3518" t="s">
        <v>74</v>
      </c>
      <c r="D3518" s="39" t="s">
        <v>1325</v>
      </c>
      <c r="E3518" s="11">
        <f t="shared" si="229"/>
        <v>3</v>
      </c>
      <c r="F3518" s="4">
        <f t="shared" si="230"/>
        <v>2000</v>
      </c>
      <c r="G3518" t="s">
        <v>21</v>
      </c>
      <c r="H3518" s="4" t="s">
        <v>1376</v>
      </c>
      <c r="I3518" s="4" t="str">
        <f t="shared" si="231"/>
        <v>k</v>
      </c>
      <c r="J3518" s="4">
        <v>22</v>
      </c>
      <c r="K3518" s="4">
        <v>13.5</v>
      </c>
      <c r="L3518" s="4">
        <v>6.7</v>
      </c>
      <c r="M3518" s="4" t="s">
        <v>1857</v>
      </c>
      <c r="N3518" s="11" t="s">
        <v>6627</v>
      </c>
      <c r="R3518" t="s">
        <v>6632</v>
      </c>
      <c r="T3518" t="s">
        <v>1296</v>
      </c>
    </row>
    <row r="3519" spans="1:20">
      <c r="A3519" t="s">
        <v>987</v>
      </c>
      <c r="B3519" t="s">
        <v>1291</v>
      </c>
      <c r="C3519" t="s">
        <v>74</v>
      </c>
      <c r="D3519" s="39" t="s">
        <v>24</v>
      </c>
      <c r="E3519" s="11">
        <f t="shared" si="229"/>
        <v>5</v>
      </c>
      <c r="F3519" s="4">
        <f t="shared" si="230"/>
        <v>2001</v>
      </c>
      <c r="G3519" t="s">
        <v>21</v>
      </c>
      <c r="H3519" s="4" t="s">
        <v>717</v>
      </c>
      <c r="I3519" s="4" t="str">
        <f t="shared" si="231"/>
        <v>k</v>
      </c>
      <c r="J3519" s="4">
        <v>23.5</v>
      </c>
      <c r="K3519" s="4">
        <v>14</v>
      </c>
      <c r="L3519" s="4">
        <v>7</v>
      </c>
      <c r="M3519" s="4" t="s">
        <v>2455</v>
      </c>
      <c r="N3519" s="11" t="s">
        <v>6627</v>
      </c>
      <c r="R3519" t="s">
        <v>6633</v>
      </c>
      <c r="T3519" t="s">
        <v>1296</v>
      </c>
    </row>
    <row r="3520" spans="1:20">
      <c r="A3520" t="s">
        <v>987</v>
      </c>
      <c r="B3520" t="s">
        <v>1291</v>
      </c>
      <c r="C3520" t="s">
        <v>74</v>
      </c>
      <c r="D3520" s="39" t="s">
        <v>1302</v>
      </c>
      <c r="E3520" s="11">
        <f t="shared" si="229"/>
        <v>5</v>
      </c>
      <c r="F3520" s="4">
        <f t="shared" si="230"/>
        <v>2002</v>
      </c>
      <c r="G3520" t="s">
        <v>21</v>
      </c>
      <c r="H3520" s="4" t="s">
        <v>712</v>
      </c>
      <c r="I3520" s="4" t="str">
        <f t="shared" si="231"/>
        <v>k</v>
      </c>
      <c r="J3520" s="4">
        <v>24</v>
      </c>
      <c r="K3520" s="4">
        <v>13.5</v>
      </c>
      <c r="L3520" s="4">
        <v>9.6</v>
      </c>
      <c r="M3520" s="4" t="s">
        <v>2139</v>
      </c>
      <c r="N3520" s="11" t="s">
        <v>6627</v>
      </c>
      <c r="R3520" t="s">
        <v>6634</v>
      </c>
      <c r="T3520" t="s">
        <v>1296</v>
      </c>
    </row>
    <row r="3521" spans="1:20">
      <c r="A3521" t="s">
        <v>987</v>
      </c>
      <c r="B3521" t="s">
        <v>1291</v>
      </c>
      <c r="C3521" t="s">
        <v>74</v>
      </c>
      <c r="D3521" s="39" t="s">
        <v>1335</v>
      </c>
      <c r="E3521" s="11">
        <f t="shared" si="229"/>
        <v>5</v>
      </c>
      <c r="F3521" s="4">
        <f t="shared" si="230"/>
        <v>2004</v>
      </c>
      <c r="G3521" t="s">
        <v>21</v>
      </c>
      <c r="H3521" s="4" t="s">
        <v>977</v>
      </c>
      <c r="I3521" s="4" t="str">
        <f t="shared" si="231"/>
        <v>k</v>
      </c>
      <c r="J3521" s="4">
        <v>25.5</v>
      </c>
      <c r="K3521" s="4">
        <v>15.7</v>
      </c>
      <c r="L3521" s="4">
        <v>7.4</v>
      </c>
      <c r="M3521" s="4" t="s">
        <v>6635</v>
      </c>
      <c r="N3521" s="11" t="s">
        <v>6627</v>
      </c>
      <c r="R3521" t="s">
        <v>6636</v>
      </c>
      <c r="T3521" t="s">
        <v>1296</v>
      </c>
    </row>
    <row r="3522" spans="1:20">
      <c r="A3522" t="s">
        <v>987</v>
      </c>
      <c r="B3522" t="s">
        <v>1291</v>
      </c>
      <c r="C3522" t="s">
        <v>74</v>
      </c>
      <c r="D3522" s="39" t="s">
        <v>1310</v>
      </c>
      <c r="E3522" s="11">
        <f t="shared" si="229"/>
        <v>5</v>
      </c>
      <c r="F3522" s="4">
        <f t="shared" si="230"/>
        <v>2005</v>
      </c>
      <c r="G3522" t="s">
        <v>21</v>
      </c>
      <c r="H3522" s="4" t="s">
        <v>893</v>
      </c>
      <c r="I3522" s="4" t="str">
        <f t="shared" si="231"/>
        <v>k</v>
      </c>
      <c r="J3522" s="4">
        <v>26</v>
      </c>
      <c r="K3522" s="4">
        <v>16</v>
      </c>
      <c r="L3522" s="4">
        <v>7.4</v>
      </c>
      <c r="M3522" s="4" t="s">
        <v>2729</v>
      </c>
      <c r="N3522" s="11" t="s">
        <v>6627</v>
      </c>
      <c r="R3522" t="s">
        <v>6637</v>
      </c>
      <c r="T3522" t="s">
        <v>1296</v>
      </c>
    </row>
    <row r="3523" spans="1:20">
      <c r="A3523" t="s">
        <v>987</v>
      </c>
      <c r="B3523" t="s">
        <v>1291</v>
      </c>
      <c r="C3523" t="s">
        <v>74</v>
      </c>
      <c r="D3523" s="39" t="s">
        <v>1385</v>
      </c>
      <c r="E3523" s="11">
        <f t="shared" si="229"/>
        <v>5</v>
      </c>
      <c r="F3523" s="4">
        <f t="shared" si="230"/>
        <v>2008</v>
      </c>
      <c r="G3523" t="s">
        <v>21</v>
      </c>
      <c r="H3523" s="4" t="s">
        <v>488</v>
      </c>
      <c r="I3523" s="4" t="str">
        <f t="shared" si="231"/>
        <v>k</v>
      </c>
      <c r="J3523" s="4">
        <v>28.3</v>
      </c>
      <c r="K3523" s="4">
        <v>17.7</v>
      </c>
      <c r="L3523" s="4">
        <v>7.7</v>
      </c>
      <c r="M3523" s="4" t="s">
        <v>6638</v>
      </c>
      <c r="N3523" s="11" t="s">
        <v>6627</v>
      </c>
      <c r="R3523" t="s">
        <v>6639</v>
      </c>
      <c r="T3523" t="s">
        <v>1296</v>
      </c>
    </row>
    <row r="3524" spans="1:20">
      <c r="A3524" t="s">
        <v>987</v>
      </c>
      <c r="B3524" t="s">
        <v>1291</v>
      </c>
      <c r="C3524" t="s">
        <v>74</v>
      </c>
      <c r="D3524" s="39" t="s">
        <v>1388</v>
      </c>
      <c r="E3524" s="11">
        <f t="shared" si="229"/>
        <v>5</v>
      </c>
      <c r="F3524" s="4">
        <f t="shared" si="230"/>
        <v>2009</v>
      </c>
      <c r="G3524" t="s">
        <v>21</v>
      </c>
      <c r="H3524" s="4" t="s">
        <v>401</v>
      </c>
      <c r="I3524" s="4" t="str">
        <f t="shared" si="231"/>
        <v>k</v>
      </c>
      <c r="J3524" s="4">
        <v>29.1</v>
      </c>
      <c r="K3524" s="4">
        <v>17.7</v>
      </c>
      <c r="L3524" s="4">
        <v>7.9</v>
      </c>
      <c r="M3524" s="4" t="s">
        <v>1532</v>
      </c>
      <c r="N3524" s="11" t="s">
        <v>6627</v>
      </c>
      <c r="R3524" t="s">
        <v>6640</v>
      </c>
      <c r="T3524" t="s">
        <v>1296</v>
      </c>
    </row>
    <row r="3525" spans="1:20">
      <c r="A3525" t="s">
        <v>987</v>
      </c>
      <c r="B3525" t="s">
        <v>1291</v>
      </c>
      <c r="C3525" t="s">
        <v>74</v>
      </c>
      <c r="D3525" s="39" t="s">
        <v>1561</v>
      </c>
      <c r="E3525" s="11">
        <f t="shared" si="229"/>
        <v>5</v>
      </c>
      <c r="F3525" s="4">
        <f t="shared" si="230"/>
        <v>2011</v>
      </c>
      <c r="G3525" t="s">
        <v>21</v>
      </c>
      <c r="H3525" s="4" t="s">
        <v>600</v>
      </c>
      <c r="I3525" s="4" t="str">
        <f t="shared" si="231"/>
        <v>k</v>
      </c>
      <c r="J3525" s="4">
        <v>29.5</v>
      </c>
      <c r="K3525" s="4">
        <v>18.2</v>
      </c>
      <c r="L3525" s="4">
        <v>7.7</v>
      </c>
      <c r="M3525" s="4" t="s">
        <v>2773</v>
      </c>
      <c r="N3525" s="11" t="s">
        <v>6627</v>
      </c>
      <c r="R3525" t="s">
        <v>6641</v>
      </c>
      <c r="T3525" t="s">
        <v>1296</v>
      </c>
    </row>
    <row r="3526" spans="1:20">
      <c r="A3526" t="s">
        <v>6642</v>
      </c>
      <c r="B3526" t="s">
        <v>1291</v>
      </c>
      <c r="C3526" t="s">
        <v>20</v>
      </c>
      <c r="D3526" s="39" t="s">
        <v>5716</v>
      </c>
      <c r="E3526" s="11">
        <f t="shared" si="229"/>
        <v>6</v>
      </c>
      <c r="F3526" s="4">
        <f t="shared" si="230"/>
        <v>2001</v>
      </c>
      <c r="G3526" t="s">
        <v>25</v>
      </c>
      <c r="H3526" s="4">
        <v>8.8000000000000007</v>
      </c>
      <c r="I3526" s="4" t="str">
        <f t="shared" si="231"/>
        <v>k</v>
      </c>
      <c r="J3526" s="4">
        <v>24.4</v>
      </c>
      <c r="K3526" s="4" t="s">
        <v>885</v>
      </c>
      <c r="L3526" s="4">
        <v>0</v>
      </c>
      <c r="N3526" s="11" t="s">
        <v>6643</v>
      </c>
      <c r="R3526" t="s">
        <v>6644</v>
      </c>
      <c r="T3526" t="s">
        <v>1296</v>
      </c>
    </row>
    <row r="3527" spans="1:20">
      <c r="A3527" t="s">
        <v>6642</v>
      </c>
      <c r="B3527" t="s">
        <v>1291</v>
      </c>
      <c r="C3527" t="s">
        <v>74</v>
      </c>
      <c r="D3527" s="39" t="s">
        <v>1302</v>
      </c>
      <c r="E3527" s="11">
        <f t="shared" si="229"/>
        <v>5</v>
      </c>
      <c r="F3527" s="4">
        <f t="shared" si="230"/>
        <v>2002</v>
      </c>
      <c r="G3527" t="s">
        <v>25</v>
      </c>
      <c r="H3527" s="4">
        <v>9.6999999999999993</v>
      </c>
      <c r="I3527" s="4" t="str">
        <f t="shared" si="231"/>
        <v>k</v>
      </c>
      <c r="J3527" s="4">
        <v>24</v>
      </c>
      <c r="K3527" s="4" t="s">
        <v>264</v>
      </c>
      <c r="L3527" s="4">
        <v>0</v>
      </c>
      <c r="M3527" s="4" t="s">
        <v>1461</v>
      </c>
      <c r="N3527" s="11" t="s">
        <v>6643</v>
      </c>
      <c r="R3527" t="s">
        <v>6645</v>
      </c>
      <c r="T3527" t="s">
        <v>1296</v>
      </c>
    </row>
    <row r="3528" spans="1:20">
      <c r="A3528" t="s">
        <v>6642</v>
      </c>
      <c r="B3528" t="s">
        <v>1291</v>
      </c>
      <c r="C3528" t="s">
        <v>74</v>
      </c>
      <c r="D3528" s="39" t="s">
        <v>1331</v>
      </c>
      <c r="E3528" s="11">
        <f t="shared" si="229"/>
        <v>5</v>
      </c>
      <c r="F3528" s="4">
        <f t="shared" si="230"/>
        <v>2003</v>
      </c>
      <c r="G3528" t="s">
        <v>25</v>
      </c>
      <c r="H3528" s="4">
        <v>10.7</v>
      </c>
      <c r="I3528" s="4" t="str">
        <f t="shared" si="231"/>
        <v>k</v>
      </c>
      <c r="J3528" s="4">
        <v>24.8</v>
      </c>
      <c r="K3528" s="4" t="s">
        <v>924</v>
      </c>
      <c r="L3528" s="4">
        <v>0</v>
      </c>
      <c r="M3528" s="4" t="s">
        <v>2086</v>
      </c>
      <c r="N3528" s="11" t="s">
        <v>6643</v>
      </c>
      <c r="R3528" t="s">
        <v>5338</v>
      </c>
      <c r="T3528" t="s">
        <v>1296</v>
      </c>
    </row>
    <row r="3529" spans="1:20">
      <c r="A3529" t="s">
        <v>6642</v>
      </c>
      <c r="B3529" t="s">
        <v>1291</v>
      </c>
      <c r="C3529" t="s">
        <v>74</v>
      </c>
      <c r="D3529" s="39" t="s">
        <v>2194</v>
      </c>
      <c r="E3529" s="11">
        <f t="shared" si="229"/>
        <v>5</v>
      </c>
      <c r="F3529" s="4">
        <f t="shared" si="230"/>
        <v>2005</v>
      </c>
      <c r="G3529" t="s">
        <v>25</v>
      </c>
      <c r="H3529" s="4">
        <v>11.7</v>
      </c>
      <c r="I3529" s="4" t="str">
        <f t="shared" si="231"/>
        <v>k</v>
      </c>
      <c r="J3529" s="4">
        <v>25.2</v>
      </c>
      <c r="K3529" s="4" t="s">
        <v>1160</v>
      </c>
      <c r="L3529" s="4">
        <v>0</v>
      </c>
      <c r="M3529" s="4" t="s">
        <v>1465</v>
      </c>
      <c r="N3529" s="11" t="s">
        <v>6643</v>
      </c>
      <c r="R3529" t="s">
        <v>6646</v>
      </c>
      <c r="T3529" t="s">
        <v>1296</v>
      </c>
    </row>
    <row r="3530" spans="1:20">
      <c r="A3530" t="s">
        <v>6642</v>
      </c>
      <c r="B3530" t="s">
        <v>1291</v>
      </c>
      <c r="C3530" t="s">
        <v>74</v>
      </c>
      <c r="D3530" s="39" t="s">
        <v>1429</v>
      </c>
      <c r="E3530" s="11">
        <f t="shared" si="229"/>
        <v>3</v>
      </c>
      <c r="F3530" s="4">
        <f t="shared" si="230"/>
        <v>2008</v>
      </c>
      <c r="G3530" t="s">
        <v>25</v>
      </c>
      <c r="H3530" s="4">
        <v>14.5</v>
      </c>
      <c r="I3530" s="4" t="str">
        <f t="shared" si="231"/>
        <v>k</v>
      </c>
      <c r="J3530" s="4">
        <v>30.9</v>
      </c>
      <c r="K3530" s="4" t="s">
        <v>436</v>
      </c>
      <c r="L3530" s="4">
        <v>0</v>
      </c>
      <c r="M3530" s="4" t="s">
        <v>2775</v>
      </c>
      <c r="N3530" s="11" t="s">
        <v>6643</v>
      </c>
      <c r="R3530" t="s">
        <v>6647</v>
      </c>
      <c r="T3530" t="s">
        <v>1296</v>
      </c>
    </row>
    <row r="3531" spans="1:20">
      <c r="A3531" t="s">
        <v>6642</v>
      </c>
      <c r="B3531" t="s">
        <v>1291</v>
      </c>
      <c r="C3531" t="s">
        <v>74</v>
      </c>
      <c r="D3531" s="39" t="s">
        <v>1408</v>
      </c>
      <c r="E3531" s="11">
        <f t="shared" si="229"/>
        <v>9</v>
      </c>
      <c r="F3531" s="4">
        <f t="shared" si="230"/>
        <v>2016</v>
      </c>
      <c r="G3531" t="s">
        <v>25</v>
      </c>
      <c r="H3531" s="4">
        <v>22.9</v>
      </c>
      <c r="I3531" s="4" t="str">
        <f t="shared" ref="I3531:I3562" si="232">IF(ISBLANK(H3531), "", "k")</f>
        <v>k</v>
      </c>
      <c r="J3531" s="4">
        <v>39.6</v>
      </c>
      <c r="K3531" s="4" t="s">
        <v>131</v>
      </c>
      <c r="L3531" s="4">
        <v>0</v>
      </c>
      <c r="M3531" s="4" t="s">
        <v>2011</v>
      </c>
      <c r="N3531" s="11" t="s">
        <v>6643</v>
      </c>
      <c r="Q3531" t="s">
        <v>6648</v>
      </c>
      <c r="R3531" t="s">
        <v>6649</v>
      </c>
      <c r="T3531" t="s">
        <v>1296</v>
      </c>
    </row>
    <row r="3532" spans="1:20">
      <c r="A3532" t="s">
        <v>6642</v>
      </c>
      <c r="B3532" t="s">
        <v>1291</v>
      </c>
      <c r="C3532" t="s">
        <v>74</v>
      </c>
      <c r="D3532" s="39" t="s">
        <v>1455</v>
      </c>
      <c r="E3532" s="11">
        <f t="shared" si="229"/>
        <v>5</v>
      </c>
      <c r="F3532" s="4">
        <f t="shared" si="230"/>
        <v>2017</v>
      </c>
      <c r="G3532" t="s">
        <v>25</v>
      </c>
      <c r="H3532" s="4">
        <v>23.7</v>
      </c>
      <c r="I3532" s="4" t="str">
        <f t="shared" si="232"/>
        <v>k</v>
      </c>
      <c r="J3532" s="4">
        <v>42.5</v>
      </c>
      <c r="K3532" s="4" t="s">
        <v>1704</v>
      </c>
      <c r="L3532" s="4">
        <v>0</v>
      </c>
      <c r="M3532" s="4" t="s">
        <v>6650</v>
      </c>
      <c r="N3532" s="11" t="s">
        <v>6643</v>
      </c>
      <c r="R3532" t="s">
        <v>6651</v>
      </c>
      <c r="T3532" t="s">
        <v>1296</v>
      </c>
    </row>
    <row r="3533" spans="1:20">
      <c r="A3533" t="s">
        <v>6652</v>
      </c>
      <c r="B3533" t="s">
        <v>1291</v>
      </c>
      <c r="C3533" t="s">
        <v>20</v>
      </c>
      <c r="D3533" s="39" t="s">
        <v>1654</v>
      </c>
      <c r="E3533" s="11">
        <f t="shared" si="229"/>
        <v>6</v>
      </c>
      <c r="F3533" s="4">
        <f t="shared" si="230"/>
        <v>2002</v>
      </c>
      <c r="G3533" t="s">
        <v>21</v>
      </c>
      <c r="H3533" s="4">
        <v>10.8</v>
      </c>
      <c r="I3533" s="4" t="str">
        <f t="shared" si="232"/>
        <v>k</v>
      </c>
      <c r="J3533" s="4">
        <v>25</v>
      </c>
      <c r="K3533" s="4" t="s">
        <v>729</v>
      </c>
      <c r="L3533" s="4">
        <v>0</v>
      </c>
      <c r="M3533" s="4" t="s">
        <v>1419</v>
      </c>
      <c r="R3533" t="s">
        <v>6653</v>
      </c>
      <c r="T3533" t="s">
        <v>1296</v>
      </c>
    </row>
    <row r="3534" spans="1:20">
      <c r="A3534" t="s">
        <v>6654</v>
      </c>
      <c r="B3534" t="s">
        <v>1291</v>
      </c>
      <c r="C3534" t="s">
        <v>20</v>
      </c>
      <c r="D3534" s="39" t="s">
        <v>1320</v>
      </c>
      <c r="E3534" s="11">
        <f t="shared" si="229"/>
        <v>3</v>
      </c>
      <c r="F3534" s="4">
        <f t="shared" si="230"/>
        <v>1996</v>
      </c>
      <c r="G3534" t="s">
        <v>25</v>
      </c>
      <c r="H3534" s="4">
        <v>12.5</v>
      </c>
      <c r="I3534" s="4" t="s">
        <v>35</v>
      </c>
      <c r="J3534" s="4">
        <v>30.1</v>
      </c>
      <c r="K3534" s="4" t="s">
        <v>193</v>
      </c>
      <c r="L3534" s="4">
        <v>0</v>
      </c>
      <c r="M3534" s="4" t="s">
        <v>3342</v>
      </c>
      <c r="R3534" t="s">
        <v>1711</v>
      </c>
      <c r="T3534" t="s">
        <v>1296</v>
      </c>
    </row>
    <row r="3535" spans="1:20">
      <c r="A3535" t="s">
        <v>6655</v>
      </c>
      <c r="B3535" t="s">
        <v>1291</v>
      </c>
      <c r="C3535" t="s">
        <v>20</v>
      </c>
      <c r="D3535" s="39" t="s">
        <v>1322</v>
      </c>
      <c r="E3535" s="11">
        <f t="shared" si="229"/>
        <v>3</v>
      </c>
      <c r="F3535" s="4">
        <f t="shared" si="230"/>
        <v>1998</v>
      </c>
      <c r="G3535" t="s">
        <v>21</v>
      </c>
      <c r="H3535" s="4">
        <v>14.5</v>
      </c>
      <c r="I3535" s="4" t="s">
        <v>35</v>
      </c>
      <c r="J3535" s="4">
        <v>27.8</v>
      </c>
      <c r="K3535" s="4" t="s">
        <v>36</v>
      </c>
      <c r="L3535" s="4">
        <v>0</v>
      </c>
      <c r="M3535" s="4" t="s">
        <v>1676</v>
      </c>
      <c r="N3535" s="11" t="s">
        <v>6656</v>
      </c>
      <c r="R3535" t="s">
        <v>2225</v>
      </c>
      <c r="T3535" t="s">
        <v>1296</v>
      </c>
    </row>
    <row r="3536" spans="1:20">
      <c r="A3536" t="s">
        <v>6655</v>
      </c>
      <c r="B3536" t="s">
        <v>1291</v>
      </c>
      <c r="C3536" t="s">
        <v>74</v>
      </c>
      <c r="D3536" s="39" t="s">
        <v>2363</v>
      </c>
      <c r="E3536" s="11">
        <f t="shared" si="229"/>
        <v>6</v>
      </c>
      <c r="F3536" s="4">
        <f t="shared" si="230"/>
        <v>2001</v>
      </c>
      <c r="G3536" t="s">
        <v>21</v>
      </c>
      <c r="I3536" s="4" t="str">
        <f t="shared" ref="I3536:I3541" si="233">IF(ISBLANK(H3536), "", "k")</f>
        <v/>
      </c>
      <c r="J3536" s="4">
        <v>29</v>
      </c>
      <c r="K3536" s="4" t="s">
        <v>1115</v>
      </c>
      <c r="L3536" s="4">
        <v>0</v>
      </c>
      <c r="N3536" s="11" t="s">
        <v>6656</v>
      </c>
      <c r="R3536" t="s">
        <v>5048</v>
      </c>
      <c r="T3536" t="s">
        <v>1296</v>
      </c>
    </row>
    <row r="3537" spans="1:20">
      <c r="A3537" t="s">
        <v>6655</v>
      </c>
      <c r="B3537" t="s">
        <v>1291</v>
      </c>
      <c r="C3537" t="s">
        <v>74</v>
      </c>
      <c r="D3537" s="39" t="s">
        <v>1335</v>
      </c>
      <c r="E3537" s="11">
        <f t="shared" si="229"/>
        <v>5</v>
      </c>
      <c r="F3537" s="4">
        <f t="shared" si="230"/>
        <v>2004</v>
      </c>
      <c r="G3537" t="s">
        <v>21</v>
      </c>
      <c r="I3537" s="4" t="str">
        <f t="shared" si="233"/>
        <v/>
      </c>
      <c r="J3537" s="4">
        <v>29.4</v>
      </c>
      <c r="K3537" s="4" t="s">
        <v>1115</v>
      </c>
      <c r="L3537" s="4">
        <v>0</v>
      </c>
      <c r="M3537" s="4" t="s">
        <v>4159</v>
      </c>
      <c r="N3537" s="11" t="s">
        <v>6656</v>
      </c>
      <c r="R3537" t="s">
        <v>6657</v>
      </c>
      <c r="T3537" t="s">
        <v>1296</v>
      </c>
    </row>
    <row r="3538" spans="1:20">
      <c r="A3538" t="s">
        <v>6658</v>
      </c>
      <c r="B3538" t="s">
        <v>1291</v>
      </c>
      <c r="C3538" t="s">
        <v>20</v>
      </c>
      <c r="D3538" s="39" t="s">
        <v>6659</v>
      </c>
      <c r="E3538" s="11">
        <f t="shared" si="229"/>
        <v>10</v>
      </c>
      <c r="F3538" s="4">
        <f t="shared" si="230"/>
        <v>2002</v>
      </c>
      <c r="G3538" t="s">
        <v>103</v>
      </c>
      <c r="H3538" s="4" t="s">
        <v>5759</v>
      </c>
      <c r="I3538" s="4" t="str">
        <f t="shared" si="233"/>
        <v>k</v>
      </c>
      <c r="J3538" s="4">
        <v>9.4</v>
      </c>
      <c r="K3538" s="4" t="s">
        <v>3295</v>
      </c>
      <c r="L3538" s="4">
        <v>0</v>
      </c>
      <c r="M3538" s="4" t="s">
        <v>193</v>
      </c>
      <c r="R3538" t="s">
        <v>6660</v>
      </c>
      <c r="T3538" t="s">
        <v>1296</v>
      </c>
    </row>
    <row r="3539" spans="1:20">
      <c r="A3539" t="s">
        <v>6661</v>
      </c>
      <c r="B3539" t="s">
        <v>1291</v>
      </c>
      <c r="C3539" t="s">
        <v>20</v>
      </c>
      <c r="D3539" s="39" t="s">
        <v>6659</v>
      </c>
      <c r="E3539" s="11">
        <f t="shared" ref="E3539:E3602" si="234">MONTH(D3539)</f>
        <v>10</v>
      </c>
      <c r="F3539" s="4">
        <f t="shared" ref="F3539:F3602" si="235">YEAR(D3539)</f>
        <v>2002</v>
      </c>
      <c r="G3539" t="s">
        <v>103</v>
      </c>
      <c r="H3539" s="4" t="s">
        <v>5759</v>
      </c>
      <c r="I3539" s="4" t="str">
        <f t="shared" si="233"/>
        <v>k</v>
      </c>
      <c r="J3539" s="4">
        <v>9.6</v>
      </c>
      <c r="K3539" s="4" t="s">
        <v>2410</v>
      </c>
      <c r="L3539" s="4">
        <v>0</v>
      </c>
      <c r="M3539" s="4" t="s">
        <v>828</v>
      </c>
      <c r="R3539" t="s">
        <v>6662</v>
      </c>
      <c r="T3539" t="s">
        <v>1296</v>
      </c>
    </row>
    <row r="3540" spans="1:20">
      <c r="A3540" t="s">
        <v>6663</v>
      </c>
      <c r="B3540" t="s">
        <v>1291</v>
      </c>
      <c r="C3540" t="s">
        <v>20</v>
      </c>
      <c r="D3540" s="39" t="s">
        <v>6659</v>
      </c>
      <c r="E3540" s="11">
        <f t="shared" si="234"/>
        <v>10</v>
      </c>
      <c r="F3540" s="4">
        <f t="shared" si="235"/>
        <v>2002</v>
      </c>
      <c r="G3540" t="s">
        <v>103</v>
      </c>
      <c r="H3540" s="4" t="s">
        <v>5759</v>
      </c>
      <c r="I3540" s="4" t="str">
        <f t="shared" si="233"/>
        <v>k</v>
      </c>
      <c r="J3540" s="4">
        <v>9.5</v>
      </c>
      <c r="K3540" s="4" t="s">
        <v>609</v>
      </c>
      <c r="L3540" s="4">
        <v>0</v>
      </c>
      <c r="M3540" s="4" t="s">
        <v>620</v>
      </c>
      <c r="R3540" t="s">
        <v>6662</v>
      </c>
      <c r="T3540" t="s">
        <v>1296</v>
      </c>
    </row>
    <row r="3541" spans="1:20">
      <c r="A3541" t="s">
        <v>6664</v>
      </c>
      <c r="B3541" t="s">
        <v>1291</v>
      </c>
      <c r="C3541" t="s">
        <v>20</v>
      </c>
      <c r="D3541" s="39" t="s">
        <v>6659</v>
      </c>
      <c r="E3541" s="11">
        <f t="shared" si="234"/>
        <v>10</v>
      </c>
      <c r="F3541" s="4">
        <f t="shared" si="235"/>
        <v>2002</v>
      </c>
      <c r="G3541" t="s">
        <v>103</v>
      </c>
      <c r="H3541" s="4" t="s">
        <v>5759</v>
      </c>
      <c r="I3541" s="4" t="str">
        <f t="shared" si="233"/>
        <v>k</v>
      </c>
      <c r="J3541" s="4">
        <v>9.6</v>
      </c>
      <c r="K3541" s="4" t="s">
        <v>5832</v>
      </c>
      <c r="L3541" s="4">
        <v>0</v>
      </c>
      <c r="M3541" s="4" t="s">
        <v>36</v>
      </c>
      <c r="R3541" t="s">
        <v>6665</v>
      </c>
      <c r="T3541" t="s">
        <v>1296</v>
      </c>
    </row>
    <row r="3542" spans="1:20">
      <c r="A3542" t="s">
        <v>130</v>
      </c>
      <c r="B3542" t="s">
        <v>1291</v>
      </c>
      <c r="C3542" t="s">
        <v>20</v>
      </c>
      <c r="D3542" s="39" t="s">
        <v>1606</v>
      </c>
      <c r="E3542" s="11">
        <f t="shared" si="234"/>
        <v>3</v>
      </c>
      <c r="F3542" s="4">
        <f t="shared" si="235"/>
        <v>1982</v>
      </c>
      <c r="G3542" t="s">
        <v>21</v>
      </c>
      <c r="H3542" s="4">
        <v>15.5</v>
      </c>
      <c r="I3542" s="4" t="s">
        <v>35</v>
      </c>
      <c r="J3542" s="4">
        <v>28.89</v>
      </c>
      <c r="K3542" s="4" t="s">
        <v>3049</v>
      </c>
      <c r="L3542" s="4">
        <v>0</v>
      </c>
      <c r="M3542" s="4" t="s">
        <v>1676</v>
      </c>
      <c r="R3542" t="s">
        <v>6666</v>
      </c>
      <c r="T3542" t="s">
        <v>1296</v>
      </c>
    </row>
    <row r="3543" spans="1:20">
      <c r="A3543" t="s">
        <v>995</v>
      </c>
      <c r="B3543" t="s">
        <v>1291</v>
      </c>
      <c r="C3543" t="s">
        <v>20</v>
      </c>
      <c r="D3543" s="39" t="s">
        <v>2309</v>
      </c>
      <c r="E3543" s="11">
        <f t="shared" si="234"/>
        <v>3</v>
      </c>
      <c r="F3543" s="4">
        <f t="shared" si="235"/>
        <v>1992</v>
      </c>
      <c r="G3543" t="s">
        <v>25</v>
      </c>
      <c r="H3543" s="4">
        <v>8.5</v>
      </c>
      <c r="I3543" s="4" t="s">
        <v>35</v>
      </c>
      <c r="J3543" s="4">
        <v>24.13</v>
      </c>
      <c r="K3543" s="4" t="s">
        <v>3869</v>
      </c>
      <c r="L3543" s="4">
        <v>0</v>
      </c>
      <c r="M3543" s="4" t="s">
        <v>2382</v>
      </c>
      <c r="R3543" t="s">
        <v>6667</v>
      </c>
      <c r="T3543" t="s">
        <v>1296</v>
      </c>
    </row>
    <row r="3544" spans="1:20">
      <c r="A3544" t="s">
        <v>995</v>
      </c>
      <c r="B3544" t="s">
        <v>1291</v>
      </c>
      <c r="C3544" t="s">
        <v>74</v>
      </c>
      <c r="D3544" s="39" t="s">
        <v>2313</v>
      </c>
      <c r="E3544" s="11">
        <f t="shared" si="234"/>
        <v>3</v>
      </c>
      <c r="F3544" s="4">
        <f t="shared" si="235"/>
        <v>1993</v>
      </c>
      <c r="G3544" t="s">
        <v>25</v>
      </c>
      <c r="H3544" s="4">
        <v>9.5</v>
      </c>
      <c r="I3544" s="4" t="s">
        <v>35</v>
      </c>
      <c r="J3544" s="4">
        <v>27.4</v>
      </c>
      <c r="K3544" s="4" t="s">
        <v>369</v>
      </c>
      <c r="L3544" s="4">
        <v>0</v>
      </c>
      <c r="M3544" s="4" t="s">
        <v>6668</v>
      </c>
      <c r="R3544" t="s">
        <v>3264</v>
      </c>
      <c r="T3544" t="s">
        <v>1296</v>
      </c>
    </row>
    <row r="3545" spans="1:20">
      <c r="A3545" t="s">
        <v>995</v>
      </c>
      <c r="B3545" t="s">
        <v>1291</v>
      </c>
      <c r="C3545" t="s">
        <v>74</v>
      </c>
      <c r="D3545" s="39" t="s">
        <v>1620</v>
      </c>
      <c r="E3545" s="11">
        <f t="shared" si="234"/>
        <v>3</v>
      </c>
      <c r="F3545" s="4">
        <f t="shared" si="235"/>
        <v>1994</v>
      </c>
      <c r="G3545" t="s">
        <v>25</v>
      </c>
      <c r="H3545" s="4">
        <v>10.5</v>
      </c>
      <c r="I3545" s="4" t="s">
        <v>35</v>
      </c>
      <c r="J3545" s="4">
        <v>28.4</v>
      </c>
      <c r="K3545" s="4" t="s">
        <v>949</v>
      </c>
      <c r="L3545" s="4">
        <v>0</v>
      </c>
      <c r="M3545" s="4" t="s">
        <v>6669</v>
      </c>
      <c r="T3545" t="s">
        <v>1296</v>
      </c>
    </row>
    <row r="3546" spans="1:20">
      <c r="A3546" t="s">
        <v>995</v>
      </c>
      <c r="B3546" t="s">
        <v>1291</v>
      </c>
      <c r="C3546" t="s">
        <v>74</v>
      </c>
      <c r="D3546" s="39" t="s">
        <v>1316</v>
      </c>
      <c r="E3546" s="11">
        <f t="shared" si="234"/>
        <v>3</v>
      </c>
      <c r="F3546" s="4">
        <f t="shared" si="235"/>
        <v>1995</v>
      </c>
      <c r="G3546" t="s">
        <v>25</v>
      </c>
      <c r="H3546" s="4">
        <v>11.5</v>
      </c>
      <c r="I3546" s="4" t="s">
        <v>35</v>
      </c>
      <c r="J3546" s="4">
        <v>31.5</v>
      </c>
      <c r="K3546" s="4" t="s">
        <v>690</v>
      </c>
      <c r="L3546" s="4">
        <v>0</v>
      </c>
      <c r="M3546" s="4" t="s">
        <v>1853</v>
      </c>
      <c r="R3546" t="s">
        <v>585</v>
      </c>
      <c r="T3546" t="s">
        <v>1296</v>
      </c>
    </row>
    <row r="3547" spans="1:20">
      <c r="A3547" t="s">
        <v>995</v>
      </c>
      <c r="B3547" t="s">
        <v>1291</v>
      </c>
      <c r="C3547" t="s">
        <v>74</v>
      </c>
      <c r="D3547" s="39" t="s">
        <v>1320</v>
      </c>
      <c r="E3547" s="11">
        <f t="shared" si="234"/>
        <v>3</v>
      </c>
      <c r="F3547" s="4">
        <f t="shared" si="235"/>
        <v>1996</v>
      </c>
      <c r="G3547" t="s">
        <v>25</v>
      </c>
      <c r="H3547" s="4">
        <v>12.5</v>
      </c>
      <c r="I3547" s="4" t="s">
        <v>35</v>
      </c>
      <c r="J3547" s="4">
        <v>34.200000000000003</v>
      </c>
      <c r="K3547" s="4" t="s">
        <v>305</v>
      </c>
      <c r="L3547" s="4">
        <v>0</v>
      </c>
      <c r="M3547" s="4" t="s">
        <v>3809</v>
      </c>
      <c r="R3547" t="s">
        <v>585</v>
      </c>
      <c r="T3547" t="s">
        <v>1296</v>
      </c>
    </row>
    <row r="3548" spans="1:20">
      <c r="A3548" t="s">
        <v>995</v>
      </c>
      <c r="B3548" t="s">
        <v>1291</v>
      </c>
      <c r="C3548" t="s">
        <v>74</v>
      </c>
      <c r="D3548" s="39" t="s">
        <v>1527</v>
      </c>
      <c r="E3548" s="11">
        <f t="shared" si="234"/>
        <v>3</v>
      </c>
      <c r="F3548" s="4">
        <f t="shared" si="235"/>
        <v>1998</v>
      </c>
      <c r="G3548" t="s">
        <v>25</v>
      </c>
      <c r="H3548" s="4">
        <v>14.5</v>
      </c>
      <c r="I3548" s="4" t="s">
        <v>35</v>
      </c>
      <c r="J3548" s="4">
        <v>37.5</v>
      </c>
      <c r="K3548" s="4" t="s">
        <v>888</v>
      </c>
      <c r="L3548" s="4">
        <v>0</v>
      </c>
      <c r="M3548" s="4" t="s">
        <v>1300</v>
      </c>
      <c r="R3548" t="s">
        <v>6670</v>
      </c>
      <c r="T3548" t="s">
        <v>1296</v>
      </c>
    </row>
    <row r="3549" spans="1:20">
      <c r="A3549" t="s">
        <v>6671</v>
      </c>
      <c r="B3549" t="s">
        <v>1291</v>
      </c>
      <c r="C3549" t="s">
        <v>20</v>
      </c>
      <c r="D3549" s="39" t="s">
        <v>1620</v>
      </c>
      <c r="E3549" s="11">
        <f t="shared" si="234"/>
        <v>3</v>
      </c>
      <c r="F3549" s="4">
        <f t="shared" si="235"/>
        <v>1994</v>
      </c>
      <c r="G3549" t="s">
        <v>21</v>
      </c>
      <c r="H3549" s="4">
        <v>15.5</v>
      </c>
      <c r="I3549" s="4" t="s">
        <v>35</v>
      </c>
      <c r="J3549" s="4">
        <v>28.1</v>
      </c>
      <c r="K3549" s="4" t="s">
        <v>674</v>
      </c>
      <c r="L3549" s="4">
        <v>0</v>
      </c>
      <c r="M3549" s="4" t="s">
        <v>3574</v>
      </c>
      <c r="N3549" s="11" t="s">
        <v>6672</v>
      </c>
      <c r="R3549" t="s">
        <v>1913</v>
      </c>
      <c r="T3549" t="s">
        <v>1296</v>
      </c>
    </row>
    <row r="3550" spans="1:20">
      <c r="A3550" t="s">
        <v>6671</v>
      </c>
      <c r="B3550" t="s">
        <v>1291</v>
      </c>
      <c r="C3550" t="s">
        <v>74</v>
      </c>
      <c r="D3550" s="39" t="s">
        <v>1320</v>
      </c>
      <c r="E3550" s="11">
        <f t="shared" si="234"/>
        <v>3</v>
      </c>
      <c r="F3550" s="4">
        <f t="shared" si="235"/>
        <v>1996</v>
      </c>
      <c r="G3550" t="s">
        <v>21</v>
      </c>
      <c r="H3550" s="4">
        <v>17.5</v>
      </c>
      <c r="I3550" s="4" t="s">
        <v>35</v>
      </c>
      <c r="J3550" s="4">
        <v>28.1</v>
      </c>
      <c r="K3550" s="4" t="s">
        <v>435</v>
      </c>
      <c r="L3550" s="4">
        <v>0</v>
      </c>
      <c r="M3550" s="4" t="s">
        <v>2150</v>
      </c>
      <c r="N3550" s="11" t="s">
        <v>6672</v>
      </c>
      <c r="R3550" t="s">
        <v>6673</v>
      </c>
      <c r="T3550" t="s">
        <v>1296</v>
      </c>
    </row>
    <row r="3551" spans="1:20">
      <c r="A3551" t="s">
        <v>6671</v>
      </c>
      <c r="B3551" t="s">
        <v>1291</v>
      </c>
      <c r="C3551" t="s">
        <v>74</v>
      </c>
      <c r="D3551" s="39" t="s">
        <v>1715</v>
      </c>
      <c r="E3551" s="11">
        <f t="shared" si="234"/>
        <v>3</v>
      </c>
      <c r="F3551" s="4">
        <f t="shared" si="235"/>
        <v>2000</v>
      </c>
      <c r="G3551" t="s">
        <v>21</v>
      </c>
      <c r="H3551" s="4">
        <v>21.5</v>
      </c>
      <c r="I3551" s="4" t="s">
        <v>35</v>
      </c>
      <c r="J3551" s="4">
        <v>29</v>
      </c>
      <c r="K3551" s="4" t="s">
        <v>138</v>
      </c>
      <c r="L3551" s="4">
        <v>0</v>
      </c>
      <c r="M3551" s="4" t="s">
        <v>1528</v>
      </c>
      <c r="N3551" s="11" t="s">
        <v>6672</v>
      </c>
      <c r="R3551" t="s">
        <v>439</v>
      </c>
      <c r="T3551" t="s">
        <v>1296</v>
      </c>
    </row>
    <row r="3552" spans="1:20">
      <c r="A3552" t="s">
        <v>6671</v>
      </c>
      <c r="B3552" t="s">
        <v>1291</v>
      </c>
      <c r="C3552" t="s">
        <v>74</v>
      </c>
      <c r="D3552" s="39" t="s">
        <v>1310</v>
      </c>
      <c r="E3552" s="11">
        <f t="shared" si="234"/>
        <v>5</v>
      </c>
      <c r="F3552" s="4">
        <f t="shared" si="235"/>
        <v>2005</v>
      </c>
      <c r="G3552" t="s">
        <v>21</v>
      </c>
      <c r="H3552" s="4">
        <v>26.7</v>
      </c>
      <c r="I3552" s="4" t="s">
        <v>35</v>
      </c>
      <c r="J3552" s="4">
        <v>30.1</v>
      </c>
      <c r="K3552" s="4" t="s">
        <v>142</v>
      </c>
      <c r="L3552" s="4">
        <v>0</v>
      </c>
      <c r="M3552" s="4" t="s">
        <v>1528</v>
      </c>
      <c r="N3552" s="11" t="s">
        <v>6672</v>
      </c>
      <c r="R3552" t="s">
        <v>6674</v>
      </c>
      <c r="T3552" t="s">
        <v>1296</v>
      </c>
    </row>
    <row r="3553" spans="1:20">
      <c r="A3553" t="s">
        <v>6675</v>
      </c>
      <c r="B3553" t="s">
        <v>1291</v>
      </c>
      <c r="C3553" t="s">
        <v>20</v>
      </c>
      <c r="D3553" s="39" t="s">
        <v>5716</v>
      </c>
      <c r="E3553" s="11">
        <f t="shared" si="234"/>
        <v>6</v>
      </c>
      <c r="F3553" s="4">
        <f t="shared" si="235"/>
        <v>2001</v>
      </c>
      <c r="G3553" t="s">
        <v>25</v>
      </c>
      <c r="H3553" s="4">
        <v>7.8</v>
      </c>
      <c r="I3553" s="4" t="str">
        <f>IF(ISBLANK(H3553), "", "k")</f>
        <v>k</v>
      </c>
      <c r="J3553" s="4">
        <v>22.2</v>
      </c>
      <c r="K3553" s="4" t="s">
        <v>836</v>
      </c>
      <c r="L3553" s="4">
        <v>0</v>
      </c>
      <c r="N3553" s="11" t="s">
        <v>6676</v>
      </c>
      <c r="R3553" t="s">
        <v>6677</v>
      </c>
      <c r="T3553" t="s">
        <v>1296</v>
      </c>
    </row>
    <row r="3554" spans="1:20">
      <c r="A3554" t="s">
        <v>6675</v>
      </c>
      <c r="B3554" t="s">
        <v>1291</v>
      </c>
      <c r="C3554" t="s">
        <v>74</v>
      </c>
      <c r="D3554" s="39" t="s">
        <v>1582</v>
      </c>
      <c r="E3554" s="11">
        <f t="shared" si="234"/>
        <v>5</v>
      </c>
      <c r="F3554" s="4">
        <f t="shared" si="235"/>
        <v>2019</v>
      </c>
      <c r="G3554" t="s">
        <v>25</v>
      </c>
      <c r="H3554" s="4">
        <v>25.7</v>
      </c>
      <c r="I3554" s="4" t="str">
        <f>IF(ISBLANK(H3554), "", "k")</f>
        <v>k</v>
      </c>
      <c r="J3554" s="4">
        <v>35</v>
      </c>
      <c r="K3554" s="4" t="s">
        <v>413</v>
      </c>
      <c r="L3554" s="4">
        <v>0</v>
      </c>
      <c r="M3554" s="4" t="s">
        <v>6531</v>
      </c>
      <c r="N3554" s="11" t="s">
        <v>6676</v>
      </c>
      <c r="Q3554" t="s">
        <v>6678</v>
      </c>
      <c r="R3554" t="s">
        <v>6679</v>
      </c>
      <c r="T3554" t="s">
        <v>1296</v>
      </c>
    </row>
    <row r="3555" spans="1:20">
      <c r="A3555" t="s">
        <v>6675</v>
      </c>
      <c r="B3555" t="s">
        <v>1291</v>
      </c>
      <c r="C3555" t="s">
        <v>74</v>
      </c>
      <c r="D3555" s="39" t="s">
        <v>1211</v>
      </c>
      <c r="E3555" s="11">
        <f t="shared" si="234"/>
        <v>5</v>
      </c>
      <c r="F3555" s="4">
        <f t="shared" si="235"/>
        <v>2021</v>
      </c>
      <c r="G3555" t="s">
        <v>25</v>
      </c>
      <c r="H3555" s="4">
        <v>28.7</v>
      </c>
      <c r="I3555" s="4" t="str">
        <f>IF(ISBLANK(H3555), "", "k")</f>
        <v>k</v>
      </c>
      <c r="J3555" s="4">
        <v>34.700000000000003</v>
      </c>
      <c r="K3555" s="4" t="s">
        <v>1712</v>
      </c>
      <c r="L3555" s="4">
        <v>0</v>
      </c>
      <c r="M3555" s="4" t="s">
        <v>1962</v>
      </c>
      <c r="N3555" s="11" t="s">
        <v>6676</v>
      </c>
      <c r="R3555" t="s">
        <v>6680</v>
      </c>
    </row>
    <row r="3556" spans="1:20">
      <c r="A3556" t="s">
        <v>6681</v>
      </c>
      <c r="B3556" t="s">
        <v>1291</v>
      </c>
      <c r="C3556" t="s">
        <v>20</v>
      </c>
      <c r="D3556" s="39" t="s">
        <v>1582</v>
      </c>
      <c r="E3556" s="11">
        <f t="shared" si="234"/>
        <v>5</v>
      </c>
      <c r="F3556" s="4">
        <f t="shared" si="235"/>
        <v>2019</v>
      </c>
      <c r="G3556" t="s">
        <v>103</v>
      </c>
      <c r="H3556" s="4" t="s">
        <v>1536</v>
      </c>
      <c r="I3556" s="4" t="str">
        <f>IF(ISBLANK(H3556), "", "k")</f>
        <v>k</v>
      </c>
      <c r="J3556" s="4">
        <v>10.4</v>
      </c>
      <c r="K3556" s="4" t="s">
        <v>2331</v>
      </c>
      <c r="L3556" s="4">
        <v>0</v>
      </c>
      <c r="M3556" s="4" t="s">
        <v>1393</v>
      </c>
      <c r="Q3556" t="s">
        <v>6682</v>
      </c>
      <c r="R3556" t="s">
        <v>6683</v>
      </c>
      <c r="T3556" t="s">
        <v>1296</v>
      </c>
    </row>
    <row r="3557" spans="1:20">
      <c r="A3557" t="s">
        <v>6684</v>
      </c>
      <c r="B3557" t="s">
        <v>1291</v>
      </c>
      <c r="C3557" t="s">
        <v>20</v>
      </c>
      <c r="D3557" s="39" t="s">
        <v>1320</v>
      </c>
      <c r="E3557" s="11">
        <f t="shared" si="234"/>
        <v>3</v>
      </c>
      <c r="F3557" s="4">
        <f t="shared" si="235"/>
        <v>1996</v>
      </c>
      <c r="G3557" t="s">
        <v>25</v>
      </c>
      <c r="H3557" s="4">
        <v>8.5</v>
      </c>
      <c r="I3557" s="4" t="s">
        <v>35</v>
      </c>
      <c r="J3557" s="4">
        <v>30</v>
      </c>
      <c r="K3557" s="4" t="s">
        <v>1393</v>
      </c>
      <c r="L3557" s="4">
        <v>0</v>
      </c>
      <c r="M3557" s="4" t="s">
        <v>1650</v>
      </c>
      <c r="N3557" s="11" t="s">
        <v>6685</v>
      </c>
      <c r="R3557" t="s">
        <v>607</v>
      </c>
      <c r="T3557" t="s">
        <v>1296</v>
      </c>
    </row>
    <row r="3558" spans="1:20">
      <c r="A3558" t="s">
        <v>6684</v>
      </c>
      <c r="B3558" t="s">
        <v>1291</v>
      </c>
      <c r="C3558" t="s">
        <v>74</v>
      </c>
      <c r="D3558" s="39" t="s">
        <v>1647</v>
      </c>
      <c r="E3558" s="11">
        <f t="shared" si="234"/>
        <v>3</v>
      </c>
      <c r="F3558" s="4">
        <f t="shared" si="235"/>
        <v>2000</v>
      </c>
      <c r="G3558" t="s">
        <v>25</v>
      </c>
      <c r="H3558" s="4">
        <v>12.5</v>
      </c>
      <c r="I3558" s="4" t="s">
        <v>35</v>
      </c>
      <c r="J3558" s="4">
        <v>33.5</v>
      </c>
      <c r="K3558" s="4" t="s">
        <v>472</v>
      </c>
      <c r="L3558" s="4">
        <v>0</v>
      </c>
      <c r="N3558" s="11" t="s">
        <v>6685</v>
      </c>
      <c r="R3558" t="s">
        <v>6686</v>
      </c>
      <c r="T3558" t="s">
        <v>1296</v>
      </c>
    </row>
    <row r="3559" spans="1:20">
      <c r="A3559" t="s">
        <v>6684</v>
      </c>
      <c r="B3559" t="s">
        <v>1291</v>
      </c>
      <c r="C3559" t="s">
        <v>74</v>
      </c>
      <c r="D3559" s="39" t="s">
        <v>1418</v>
      </c>
      <c r="E3559" s="11">
        <f t="shared" si="234"/>
        <v>5</v>
      </c>
      <c r="F3559" s="4">
        <f t="shared" si="235"/>
        <v>2001</v>
      </c>
      <c r="G3559" t="s">
        <v>25</v>
      </c>
      <c r="H3559" s="4">
        <v>13.7</v>
      </c>
      <c r="I3559" s="4" t="s">
        <v>35</v>
      </c>
      <c r="J3559" s="4">
        <v>36</v>
      </c>
      <c r="K3559" s="4" t="s">
        <v>3608</v>
      </c>
      <c r="L3559" s="4">
        <v>0</v>
      </c>
      <c r="M3559" s="4" t="s">
        <v>6687</v>
      </c>
      <c r="N3559" s="11" t="s">
        <v>6685</v>
      </c>
      <c r="R3559" t="s">
        <v>6688</v>
      </c>
      <c r="T3559" t="s">
        <v>1296</v>
      </c>
    </row>
    <row r="3560" spans="1:20">
      <c r="A3560" t="s">
        <v>6684</v>
      </c>
      <c r="B3560" t="s">
        <v>1291</v>
      </c>
      <c r="C3560" t="s">
        <v>74</v>
      </c>
      <c r="D3560" s="39" t="s">
        <v>1845</v>
      </c>
      <c r="E3560" s="11">
        <f t="shared" si="234"/>
        <v>6</v>
      </c>
      <c r="F3560" s="4">
        <f t="shared" si="235"/>
        <v>2001</v>
      </c>
      <c r="G3560" t="s">
        <v>25</v>
      </c>
      <c r="H3560" s="4">
        <v>13.8</v>
      </c>
      <c r="I3560" s="4" t="s">
        <v>35</v>
      </c>
      <c r="J3560" s="4">
        <v>37.6</v>
      </c>
      <c r="K3560" s="4" t="s">
        <v>458</v>
      </c>
      <c r="L3560" s="4">
        <v>0</v>
      </c>
      <c r="N3560" s="11" t="s">
        <v>6685</v>
      </c>
      <c r="R3560" t="s">
        <v>1900</v>
      </c>
      <c r="T3560" t="s">
        <v>1296</v>
      </c>
    </row>
    <row r="3561" spans="1:20">
      <c r="A3561" t="s">
        <v>6684</v>
      </c>
      <c r="B3561" t="s">
        <v>1291</v>
      </c>
      <c r="C3561" t="s">
        <v>74</v>
      </c>
      <c r="D3561" s="39" t="s">
        <v>1302</v>
      </c>
      <c r="E3561" s="11">
        <f t="shared" si="234"/>
        <v>5</v>
      </c>
      <c r="F3561" s="4">
        <f t="shared" si="235"/>
        <v>2002</v>
      </c>
      <c r="G3561" t="s">
        <v>25</v>
      </c>
      <c r="H3561" s="4">
        <v>14.7</v>
      </c>
      <c r="I3561" s="4" t="s">
        <v>35</v>
      </c>
      <c r="J3561" s="4">
        <v>39.700000000000003</v>
      </c>
      <c r="K3561" s="4" t="s">
        <v>271</v>
      </c>
      <c r="L3561" s="4">
        <v>0</v>
      </c>
      <c r="M3561" s="4" t="s">
        <v>6689</v>
      </c>
      <c r="N3561" s="11" t="s">
        <v>6685</v>
      </c>
      <c r="R3561" t="s">
        <v>6690</v>
      </c>
      <c r="T3561" t="s">
        <v>1296</v>
      </c>
    </row>
    <row r="3562" spans="1:20">
      <c r="A3562" t="s">
        <v>6684</v>
      </c>
      <c r="B3562" t="s">
        <v>1291</v>
      </c>
      <c r="C3562" t="s">
        <v>74</v>
      </c>
      <c r="D3562" s="39" t="s">
        <v>2040</v>
      </c>
      <c r="E3562" s="11">
        <f t="shared" si="234"/>
        <v>5</v>
      </c>
      <c r="F3562" s="4">
        <f t="shared" si="235"/>
        <v>2003</v>
      </c>
      <c r="G3562" t="s">
        <v>25</v>
      </c>
      <c r="H3562" s="4">
        <v>15.7</v>
      </c>
      <c r="I3562" s="4" t="s">
        <v>35</v>
      </c>
      <c r="J3562" s="4">
        <v>41.1</v>
      </c>
      <c r="K3562" s="4" t="s">
        <v>703</v>
      </c>
      <c r="L3562" s="4">
        <v>0</v>
      </c>
      <c r="M3562" s="4" t="s">
        <v>6691</v>
      </c>
      <c r="N3562" s="11" t="s">
        <v>6685</v>
      </c>
      <c r="R3562" t="s">
        <v>1334</v>
      </c>
      <c r="T3562" t="s">
        <v>1296</v>
      </c>
    </row>
    <row r="3563" spans="1:20">
      <c r="A3563" t="s">
        <v>6692</v>
      </c>
      <c r="B3563" t="s">
        <v>1291</v>
      </c>
      <c r="C3563" t="s">
        <v>20</v>
      </c>
      <c r="D3563" s="39" t="s">
        <v>1322</v>
      </c>
      <c r="E3563" s="11">
        <f t="shared" si="234"/>
        <v>3</v>
      </c>
      <c r="F3563" s="4">
        <f t="shared" si="235"/>
        <v>1998</v>
      </c>
      <c r="G3563" t="s">
        <v>21</v>
      </c>
      <c r="H3563" s="4">
        <v>10.5</v>
      </c>
      <c r="I3563" s="4" t="s">
        <v>35</v>
      </c>
      <c r="J3563" s="4">
        <v>24.8</v>
      </c>
      <c r="K3563" s="4" t="s">
        <v>464</v>
      </c>
      <c r="L3563" s="4">
        <v>0</v>
      </c>
      <c r="M3563" s="4" t="s">
        <v>1350</v>
      </c>
      <c r="R3563" t="s">
        <v>1931</v>
      </c>
      <c r="T3563" t="s">
        <v>1296</v>
      </c>
    </row>
    <row r="3564" spans="1:20">
      <c r="A3564" t="s">
        <v>6693</v>
      </c>
      <c r="B3564" t="s">
        <v>1291</v>
      </c>
      <c r="C3564" t="s">
        <v>20</v>
      </c>
      <c r="D3564" s="39" t="s">
        <v>1992</v>
      </c>
      <c r="E3564" s="11">
        <f t="shared" si="234"/>
        <v>5</v>
      </c>
      <c r="F3564" s="4">
        <f t="shared" si="235"/>
        <v>2021</v>
      </c>
      <c r="G3564" t="s">
        <v>25</v>
      </c>
      <c r="J3564" s="4">
        <v>23.1</v>
      </c>
      <c r="K3564" s="4" t="s">
        <v>988</v>
      </c>
      <c r="L3564" s="4">
        <v>0</v>
      </c>
      <c r="M3564" s="4" t="s">
        <v>1463</v>
      </c>
      <c r="N3564" s="11">
        <v>982091061237798</v>
      </c>
      <c r="R3564" t="s">
        <v>6218</v>
      </c>
    </row>
    <row r="3565" spans="1:20">
      <c r="A3565" t="s">
        <v>6693</v>
      </c>
      <c r="B3565" s="4" t="s">
        <v>1291</v>
      </c>
      <c r="C3565" s="4" t="s">
        <v>74</v>
      </c>
      <c r="D3565" s="39" t="s">
        <v>1553</v>
      </c>
      <c r="E3565" s="11">
        <f t="shared" si="234"/>
        <v>4</v>
      </c>
      <c r="F3565" s="4">
        <f t="shared" si="235"/>
        <v>2026</v>
      </c>
      <c r="G3565" s="4" t="s">
        <v>25</v>
      </c>
      <c r="I3565" s="4" t="str">
        <f t="shared" ref="I3565:I3575" si="236">IF(ISBLANK(H3565), "", "k")</f>
        <v/>
      </c>
      <c r="J3565" s="4">
        <v>30.1</v>
      </c>
      <c r="K3565" s="4">
        <v>39.700000000000003</v>
      </c>
      <c r="L3565" s="4">
        <v>0</v>
      </c>
      <c r="M3565" s="4">
        <v>1145</v>
      </c>
      <c r="N3565" s="11">
        <v>982091061237798</v>
      </c>
      <c r="R3565" s="4" t="s">
        <v>6694</v>
      </c>
    </row>
    <row r="3566" spans="1:20">
      <c r="A3566" t="s">
        <v>6695</v>
      </c>
      <c r="B3566" t="s">
        <v>1291</v>
      </c>
      <c r="C3566" t="s">
        <v>20</v>
      </c>
      <c r="D3566" s="39" t="s">
        <v>6659</v>
      </c>
      <c r="E3566" s="11">
        <f t="shared" si="234"/>
        <v>10</v>
      </c>
      <c r="F3566" s="4">
        <f t="shared" si="235"/>
        <v>2002</v>
      </c>
      <c r="G3566" t="s">
        <v>103</v>
      </c>
      <c r="H3566" s="4" t="s">
        <v>5759</v>
      </c>
      <c r="I3566" s="4" t="str">
        <f t="shared" si="236"/>
        <v>k</v>
      </c>
      <c r="J3566" s="4">
        <v>9.8000000000000007</v>
      </c>
      <c r="K3566" s="4" t="s">
        <v>5945</v>
      </c>
      <c r="L3566" s="4">
        <v>0</v>
      </c>
      <c r="M3566" s="4" t="s">
        <v>1814</v>
      </c>
      <c r="R3566" t="s">
        <v>6665</v>
      </c>
      <c r="T3566" t="s">
        <v>1296</v>
      </c>
    </row>
    <row r="3567" spans="1:20">
      <c r="A3567" t="s">
        <v>6696</v>
      </c>
      <c r="B3567" t="s">
        <v>1291</v>
      </c>
      <c r="C3567" t="s">
        <v>20</v>
      </c>
      <c r="D3567" s="39" t="s">
        <v>6659</v>
      </c>
      <c r="E3567" s="11">
        <f t="shared" si="234"/>
        <v>10</v>
      </c>
      <c r="F3567" s="4">
        <f t="shared" si="235"/>
        <v>2002</v>
      </c>
      <c r="G3567" t="s">
        <v>103</v>
      </c>
      <c r="H3567" s="4" t="s">
        <v>5759</v>
      </c>
      <c r="I3567" s="4" t="str">
        <f t="shared" si="236"/>
        <v>k</v>
      </c>
      <c r="J3567" s="4">
        <v>9.5</v>
      </c>
      <c r="K3567" s="4" t="s">
        <v>2924</v>
      </c>
      <c r="L3567" s="4">
        <v>0</v>
      </c>
      <c r="M3567" s="4" t="s">
        <v>1879</v>
      </c>
      <c r="R3567" t="s">
        <v>6665</v>
      </c>
      <c r="T3567" t="s">
        <v>1296</v>
      </c>
    </row>
    <row r="3568" spans="1:20">
      <c r="A3568" t="s">
        <v>6697</v>
      </c>
      <c r="B3568" t="s">
        <v>1291</v>
      </c>
      <c r="C3568" t="s">
        <v>20</v>
      </c>
      <c r="D3568" s="39" t="s">
        <v>6659</v>
      </c>
      <c r="E3568" s="11">
        <f t="shared" si="234"/>
        <v>10</v>
      </c>
      <c r="F3568" s="4">
        <f t="shared" si="235"/>
        <v>2002</v>
      </c>
      <c r="G3568" t="s">
        <v>25</v>
      </c>
      <c r="H3568" s="4" t="s">
        <v>5759</v>
      </c>
      <c r="I3568" s="4" t="str">
        <f t="shared" si="236"/>
        <v>k</v>
      </c>
      <c r="J3568" s="4">
        <v>9.6999999999999993</v>
      </c>
      <c r="K3568" s="4" t="s">
        <v>5945</v>
      </c>
      <c r="L3568" s="4">
        <v>0</v>
      </c>
      <c r="M3568" s="4" t="s">
        <v>378</v>
      </c>
      <c r="N3568" s="11" t="s">
        <v>6698</v>
      </c>
      <c r="R3568" t="s">
        <v>6665</v>
      </c>
      <c r="T3568" t="s">
        <v>1296</v>
      </c>
    </row>
    <row r="3569" spans="1:20">
      <c r="A3569" t="s">
        <v>6697</v>
      </c>
      <c r="B3569" t="s">
        <v>1291</v>
      </c>
      <c r="C3569" t="s">
        <v>74</v>
      </c>
      <c r="D3569" s="39" t="s">
        <v>1385</v>
      </c>
      <c r="E3569" s="11">
        <f t="shared" si="234"/>
        <v>5</v>
      </c>
      <c r="F3569" s="4">
        <f t="shared" si="235"/>
        <v>2008</v>
      </c>
      <c r="G3569" t="s">
        <v>25</v>
      </c>
      <c r="H3569" s="4" t="s">
        <v>654</v>
      </c>
      <c r="I3569" s="4" t="str">
        <f t="shared" si="236"/>
        <v>k</v>
      </c>
      <c r="J3569" s="4">
        <v>20.399999999999999</v>
      </c>
      <c r="K3569" s="4" t="s">
        <v>362</v>
      </c>
      <c r="L3569" s="4">
        <v>0</v>
      </c>
      <c r="M3569" s="4" t="s">
        <v>2614</v>
      </c>
      <c r="N3569" s="11" t="s">
        <v>6698</v>
      </c>
      <c r="R3569" t="s">
        <v>3224</v>
      </c>
      <c r="T3569" t="s">
        <v>1296</v>
      </c>
    </row>
    <row r="3570" spans="1:20">
      <c r="A3570" t="s">
        <v>6697</v>
      </c>
      <c r="B3570" t="s">
        <v>1291</v>
      </c>
      <c r="C3570" t="s">
        <v>74</v>
      </c>
      <c r="D3570" s="39" t="s">
        <v>1388</v>
      </c>
      <c r="E3570" s="11">
        <f t="shared" si="234"/>
        <v>5</v>
      </c>
      <c r="F3570" s="4">
        <f t="shared" si="235"/>
        <v>2009</v>
      </c>
      <c r="G3570" t="s">
        <v>25</v>
      </c>
      <c r="H3570" s="4" t="s">
        <v>482</v>
      </c>
      <c r="I3570" s="4" t="str">
        <f t="shared" si="236"/>
        <v>k</v>
      </c>
      <c r="J3570" s="4">
        <v>21.5</v>
      </c>
      <c r="K3570" s="4" t="s">
        <v>1181</v>
      </c>
      <c r="L3570" s="4">
        <v>0</v>
      </c>
      <c r="M3570" s="4" t="s">
        <v>1347</v>
      </c>
      <c r="N3570" s="11" t="s">
        <v>6698</v>
      </c>
      <c r="R3570" t="s">
        <v>2191</v>
      </c>
      <c r="T3570" t="s">
        <v>1296</v>
      </c>
    </row>
    <row r="3571" spans="1:20">
      <c r="A3571" t="s">
        <v>6697</v>
      </c>
      <c r="B3571" t="s">
        <v>1291</v>
      </c>
      <c r="C3571" t="s">
        <v>74</v>
      </c>
      <c r="D3571" s="39" t="s">
        <v>1556</v>
      </c>
      <c r="E3571" s="11">
        <f t="shared" si="234"/>
        <v>5</v>
      </c>
      <c r="F3571" s="4">
        <f t="shared" si="235"/>
        <v>2010</v>
      </c>
      <c r="G3571" t="s">
        <v>25</v>
      </c>
      <c r="H3571" s="4" t="s">
        <v>682</v>
      </c>
      <c r="I3571" s="4" t="str">
        <f t="shared" si="236"/>
        <v>k</v>
      </c>
      <c r="J3571" s="4">
        <v>22.8</v>
      </c>
      <c r="K3571" s="4" t="s">
        <v>1106</v>
      </c>
      <c r="L3571" s="4">
        <v>0</v>
      </c>
      <c r="M3571" s="4" t="s">
        <v>2384</v>
      </c>
      <c r="N3571" s="11" t="s">
        <v>6698</v>
      </c>
      <c r="R3571" t="s">
        <v>6699</v>
      </c>
      <c r="T3571" t="s">
        <v>1296</v>
      </c>
    </row>
    <row r="3572" spans="1:20">
      <c r="A3572" t="s">
        <v>6697</v>
      </c>
      <c r="B3572" t="s">
        <v>1291</v>
      </c>
      <c r="C3572" t="s">
        <v>74</v>
      </c>
      <c r="D3572" s="39" t="s">
        <v>1396</v>
      </c>
      <c r="E3572" s="11">
        <f t="shared" si="234"/>
        <v>5</v>
      </c>
      <c r="F3572" s="4">
        <f t="shared" si="235"/>
        <v>2011</v>
      </c>
      <c r="G3572" t="s">
        <v>25</v>
      </c>
      <c r="H3572" s="4" t="s">
        <v>57</v>
      </c>
      <c r="I3572" s="4" t="str">
        <f t="shared" si="236"/>
        <v>k</v>
      </c>
      <c r="J3572" s="4">
        <v>25</v>
      </c>
      <c r="K3572" s="4" t="s">
        <v>1160</v>
      </c>
      <c r="L3572" s="4">
        <v>0</v>
      </c>
      <c r="M3572" s="4" t="s">
        <v>1350</v>
      </c>
      <c r="N3572" s="11" t="s">
        <v>6698</v>
      </c>
      <c r="R3572" t="s">
        <v>6700</v>
      </c>
      <c r="T3572" t="s">
        <v>1296</v>
      </c>
    </row>
    <row r="3573" spans="1:20">
      <c r="A3573" t="s">
        <v>6697</v>
      </c>
      <c r="B3573" t="s">
        <v>1291</v>
      </c>
      <c r="C3573" t="s">
        <v>74</v>
      </c>
      <c r="D3573" s="39" t="s">
        <v>1586</v>
      </c>
      <c r="E3573" s="11">
        <f t="shared" si="234"/>
        <v>5</v>
      </c>
      <c r="F3573" s="4">
        <f t="shared" si="235"/>
        <v>2013</v>
      </c>
      <c r="G3573" t="s">
        <v>25</v>
      </c>
      <c r="H3573" s="4" t="s">
        <v>477</v>
      </c>
      <c r="I3573" s="4" t="str">
        <f t="shared" si="236"/>
        <v>k</v>
      </c>
      <c r="J3573" s="4">
        <v>28.5</v>
      </c>
      <c r="K3573" s="4" t="s">
        <v>642</v>
      </c>
      <c r="L3573" s="4">
        <v>0</v>
      </c>
      <c r="M3573" s="4" t="s">
        <v>2829</v>
      </c>
      <c r="N3573" s="11" t="s">
        <v>6698</v>
      </c>
      <c r="R3573" t="s">
        <v>6701</v>
      </c>
      <c r="T3573" t="s">
        <v>1296</v>
      </c>
    </row>
    <row r="3574" spans="1:20">
      <c r="A3574" t="s">
        <v>6697</v>
      </c>
      <c r="B3574" t="s">
        <v>1291</v>
      </c>
      <c r="C3574" t="s">
        <v>74</v>
      </c>
      <c r="D3574" s="39" t="s">
        <v>1356</v>
      </c>
      <c r="E3574" s="11">
        <f t="shared" si="234"/>
        <v>5</v>
      </c>
      <c r="F3574" s="4">
        <f t="shared" si="235"/>
        <v>2015</v>
      </c>
      <c r="G3574" t="s">
        <v>25</v>
      </c>
      <c r="H3574" s="4" t="s">
        <v>410</v>
      </c>
      <c r="I3574" s="4" t="str">
        <f t="shared" si="236"/>
        <v>k</v>
      </c>
      <c r="J3574" s="4">
        <v>31.8</v>
      </c>
      <c r="K3574" s="4" t="s">
        <v>413</v>
      </c>
      <c r="L3574" s="4">
        <v>0</v>
      </c>
      <c r="M3574" s="4" t="s">
        <v>3027</v>
      </c>
      <c r="N3574" s="11" t="s">
        <v>6698</v>
      </c>
      <c r="R3574" t="s">
        <v>6702</v>
      </c>
      <c r="T3574" t="s">
        <v>1296</v>
      </c>
    </row>
    <row r="3575" spans="1:20">
      <c r="A3575" t="s">
        <v>6703</v>
      </c>
      <c r="B3575" t="s">
        <v>1291</v>
      </c>
      <c r="C3575" t="s">
        <v>20</v>
      </c>
      <c r="D3575" s="39" t="s">
        <v>6659</v>
      </c>
      <c r="E3575" s="11">
        <f t="shared" si="234"/>
        <v>10</v>
      </c>
      <c r="F3575" s="4">
        <f t="shared" si="235"/>
        <v>2002</v>
      </c>
      <c r="G3575" t="s">
        <v>103</v>
      </c>
      <c r="H3575" s="4" t="s">
        <v>5759</v>
      </c>
      <c r="I3575" s="4" t="str">
        <f t="shared" si="236"/>
        <v>k</v>
      </c>
      <c r="J3575" s="4">
        <v>9.8000000000000007</v>
      </c>
      <c r="K3575" s="4" t="s">
        <v>2924</v>
      </c>
      <c r="L3575" s="4">
        <v>0</v>
      </c>
      <c r="M3575" s="4" t="s">
        <v>642</v>
      </c>
      <c r="R3575" t="s">
        <v>6665</v>
      </c>
      <c r="T3575" t="s">
        <v>1296</v>
      </c>
    </row>
    <row r="3576" spans="1:20">
      <c r="A3576" t="s">
        <v>136</v>
      </c>
      <c r="B3576" t="s">
        <v>1291</v>
      </c>
      <c r="C3576" t="s">
        <v>20</v>
      </c>
      <c r="D3576" s="39" t="s">
        <v>2309</v>
      </c>
      <c r="E3576" s="11">
        <f t="shared" si="234"/>
        <v>3</v>
      </c>
      <c r="F3576" s="4">
        <f t="shared" si="235"/>
        <v>1992</v>
      </c>
      <c r="G3576" t="s">
        <v>25</v>
      </c>
      <c r="H3576" s="4">
        <v>12.5</v>
      </c>
      <c r="I3576" s="4" t="s">
        <v>35</v>
      </c>
      <c r="J3576" s="4">
        <v>30.48</v>
      </c>
      <c r="K3576" s="4" t="s">
        <v>3453</v>
      </c>
      <c r="L3576" s="4">
        <v>0</v>
      </c>
      <c r="M3576" s="4" t="s">
        <v>6704</v>
      </c>
      <c r="N3576" s="11" t="s">
        <v>6705</v>
      </c>
      <c r="R3576" t="s">
        <v>1711</v>
      </c>
      <c r="T3576" t="s">
        <v>1296</v>
      </c>
    </row>
    <row r="3577" spans="1:20">
      <c r="A3577" t="s">
        <v>136</v>
      </c>
      <c r="B3577" t="s">
        <v>1291</v>
      </c>
      <c r="C3577" t="s">
        <v>74</v>
      </c>
      <c r="D3577" s="39" t="s">
        <v>1632</v>
      </c>
      <c r="E3577" s="11">
        <f t="shared" si="234"/>
        <v>3</v>
      </c>
      <c r="F3577" s="4">
        <f t="shared" si="235"/>
        <v>1993</v>
      </c>
      <c r="G3577" t="s">
        <v>25</v>
      </c>
      <c r="H3577" s="4">
        <v>13.5</v>
      </c>
      <c r="I3577" s="4" t="s">
        <v>35</v>
      </c>
      <c r="J3577" s="4">
        <v>35.200000000000003</v>
      </c>
      <c r="K3577" s="4" t="s">
        <v>1020</v>
      </c>
      <c r="L3577" s="4">
        <v>0</v>
      </c>
      <c r="M3577" s="4" t="s">
        <v>6193</v>
      </c>
      <c r="N3577" s="11" t="s">
        <v>6705</v>
      </c>
      <c r="R3577" t="s">
        <v>6706</v>
      </c>
      <c r="T3577" t="s">
        <v>1296</v>
      </c>
    </row>
    <row r="3578" spans="1:20">
      <c r="A3578" t="s">
        <v>136</v>
      </c>
      <c r="B3578" t="s">
        <v>1291</v>
      </c>
      <c r="C3578" t="s">
        <v>74</v>
      </c>
      <c r="D3578" s="39" t="s">
        <v>1620</v>
      </c>
      <c r="E3578" s="11">
        <f t="shared" si="234"/>
        <v>3</v>
      </c>
      <c r="F3578" s="4">
        <f t="shared" si="235"/>
        <v>1994</v>
      </c>
      <c r="G3578" t="s">
        <v>25</v>
      </c>
      <c r="H3578" s="4">
        <v>14.5</v>
      </c>
      <c r="I3578" s="4" t="s">
        <v>35</v>
      </c>
      <c r="J3578" s="4">
        <v>37</v>
      </c>
      <c r="K3578" s="4" t="s">
        <v>419</v>
      </c>
      <c r="L3578" s="4">
        <v>0</v>
      </c>
      <c r="M3578" s="4" t="s">
        <v>3566</v>
      </c>
      <c r="N3578" s="11" t="s">
        <v>6705</v>
      </c>
      <c r="T3578" t="s">
        <v>1296</v>
      </c>
    </row>
    <row r="3579" spans="1:20">
      <c r="A3579" t="s">
        <v>136</v>
      </c>
      <c r="B3579" t="s">
        <v>1291</v>
      </c>
      <c r="C3579" t="s">
        <v>74</v>
      </c>
      <c r="D3579" s="39" t="s">
        <v>1524</v>
      </c>
      <c r="E3579" s="11">
        <f t="shared" si="234"/>
        <v>3</v>
      </c>
      <c r="F3579" s="4">
        <f t="shared" si="235"/>
        <v>1995</v>
      </c>
      <c r="G3579" t="s">
        <v>25</v>
      </c>
      <c r="H3579" s="4">
        <v>15.5</v>
      </c>
      <c r="I3579" s="4" t="s">
        <v>35</v>
      </c>
      <c r="J3579" s="4">
        <v>39</v>
      </c>
      <c r="K3579" s="4" t="s">
        <v>53</v>
      </c>
      <c r="L3579" s="4">
        <v>0</v>
      </c>
      <c r="M3579" s="4" t="s">
        <v>6707</v>
      </c>
      <c r="N3579" s="11" t="s">
        <v>6705</v>
      </c>
      <c r="T3579" t="s">
        <v>1296</v>
      </c>
    </row>
    <row r="3580" spans="1:20">
      <c r="A3580" t="s">
        <v>136</v>
      </c>
      <c r="B3580" t="s">
        <v>1291</v>
      </c>
      <c r="C3580" t="s">
        <v>74</v>
      </c>
      <c r="D3580" s="39" t="s">
        <v>1320</v>
      </c>
      <c r="E3580" s="11">
        <f t="shared" si="234"/>
        <v>3</v>
      </c>
      <c r="F3580" s="4">
        <f t="shared" si="235"/>
        <v>1996</v>
      </c>
      <c r="G3580" t="s">
        <v>25</v>
      </c>
      <c r="H3580" s="4">
        <v>16.5</v>
      </c>
      <c r="I3580" s="4" t="s">
        <v>35</v>
      </c>
      <c r="J3580" s="4">
        <v>41.6</v>
      </c>
      <c r="K3580" s="4" t="s">
        <v>45</v>
      </c>
      <c r="L3580" s="4">
        <v>0</v>
      </c>
      <c r="M3580" s="4" t="s">
        <v>2017</v>
      </c>
      <c r="N3580" s="11" t="s">
        <v>6705</v>
      </c>
      <c r="R3580" t="s">
        <v>6708</v>
      </c>
      <c r="T3580" t="s">
        <v>1296</v>
      </c>
    </row>
    <row r="3581" spans="1:20">
      <c r="A3581" t="s">
        <v>136</v>
      </c>
      <c r="B3581" t="s">
        <v>1291</v>
      </c>
      <c r="C3581" t="s">
        <v>74</v>
      </c>
      <c r="D3581" s="39" t="s">
        <v>1322</v>
      </c>
      <c r="E3581" s="11">
        <f t="shared" si="234"/>
        <v>3</v>
      </c>
      <c r="F3581" s="4">
        <f t="shared" si="235"/>
        <v>1998</v>
      </c>
      <c r="G3581" t="s">
        <v>25</v>
      </c>
      <c r="H3581" s="4">
        <v>18.5</v>
      </c>
      <c r="I3581" s="4" t="s">
        <v>35</v>
      </c>
      <c r="J3581" s="4">
        <v>44.5</v>
      </c>
      <c r="K3581" s="4" t="s">
        <v>6709</v>
      </c>
      <c r="L3581" s="4">
        <v>0</v>
      </c>
      <c r="M3581" s="4" t="s">
        <v>5786</v>
      </c>
      <c r="N3581" s="11" t="s">
        <v>6705</v>
      </c>
      <c r="R3581" t="s">
        <v>439</v>
      </c>
      <c r="T3581" t="s">
        <v>1296</v>
      </c>
    </row>
    <row r="3582" spans="1:20">
      <c r="A3582" t="s">
        <v>136</v>
      </c>
      <c r="B3582" t="s">
        <v>1291</v>
      </c>
      <c r="C3582" t="s">
        <v>74</v>
      </c>
      <c r="D3582" s="39" t="s">
        <v>1647</v>
      </c>
      <c r="E3582" s="11">
        <f t="shared" si="234"/>
        <v>3</v>
      </c>
      <c r="F3582" s="4">
        <f t="shared" si="235"/>
        <v>2000</v>
      </c>
      <c r="G3582" t="s">
        <v>25</v>
      </c>
      <c r="H3582" s="4">
        <v>20.5</v>
      </c>
      <c r="I3582" s="4" t="s">
        <v>35</v>
      </c>
      <c r="J3582" s="4">
        <v>45.5</v>
      </c>
      <c r="K3582" s="4" t="s">
        <v>629</v>
      </c>
      <c r="L3582" s="4">
        <v>0</v>
      </c>
      <c r="M3582" s="4" t="s">
        <v>6710</v>
      </c>
      <c r="N3582" s="11" t="s">
        <v>6705</v>
      </c>
      <c r="R3582" t="s">
        <v>439</v>
      </c>
      <c r="T3582" t="s">
        <v>1296</v>
      </c>
    </row>
    <row r="3583" spans="1:20">
      <c r="A3583" t="s">
        <v>136</v>
      </c>
      <c r="B3583" t="s">
        <v>1291</v>
      </c>
      <c r="C3583" t="s">
        <v>74</v>
      </c>
      <c r="D3583" s="39" t="s">
        <v>1418</v>
      </c>
      <c r="E3583" s="11">
        <f t="shared" si="234"/>
        <v>5</v>
      </c>
      <c r="F3583" s="4">
        <f t="shared" si="235"/>
        <v>2001</v>
      </c>
      <c r="G3583" t="s">
        <v>25</v>
      </c>
      <c r="H3583" s="4">
        <v>21.7</v>
      </c>
      <c r="I3583" s="4" t="s">
        <v>35</v>
      </c>
      <c r="J3583" s="4">
        <v>47.5</v>
      </c>
      <c r="K3583" s="4" t="s">
        <v>324</v>
      </c>
      <c r="L3583" s="4">
        <v>0</v>
      </c>
      <c r="M3583" s="4" t="s">
        <v>6711</v>
      </c>
      <c r="N3583" s="11" t="s">
        <v>6705</v>
      </c>
      <c r="R3583" t="s">
        <v>6712</v>
      </c>
      <c r="T3583" t="s">
        <v>1296</v>
      </c>
    </row>
    <row r="3584" spans="1:20">
      <c r="A3584" t="s">
        <v>999</v>
      </c>
      <c r="B3584" t="s">
        <v>1291</v>
      </c>
      <c r="C3584" t="s">
        <v>20</v>
      </c>
      <c r="D3584" s="39" t="s">
        <v>1606</v>
      </c>
      <c r="E3584" s="11">
        <f t="shared" si="234"/>
        <v>3</v>
      </c>
      <c r="F3584" s="4">
        <f t="shared" si="235"/>
        <v>1982</v>
      </c>
      <c r="G3584" t="s">
        <v>21</v>
      </c>
      <c r="H3584" s="4">
        <v>14.5</v>
      </c>
      <c r="I3584" s="4" t="s">
        <v>35</v>
      </c>
      <c r="J3584" s="4">
        <v>27.62</v>
      </c>
      <c r="K3584" s="4" t="s">
        <v>4660</v>
      </c>
      <c r="L3584" s="4">
        <v>0</v>
      </c>
      <c r="M3584" s="4" t="s">
        <v>2256</v>
      </c>
      <c r="R3584" t="s">
        <v>3684</v>
      </c>
      <c r="T3584" t="s">
        <v>1296</v>
      </c>
    </row>
    <row r="3585" spans="1:20">
      <c r="A3585" t="s">
        <v>999</v>
      </c>
      <c r="B3585" t="s">
        <v>1291</v>
      </c>
      <c r="C3585" t="s">
        <v>74</v>
      </c>
      <c r="D3585" s="39" t="s">
        <v>2922</v>
      </c>
      <c r="E3585" s="11">
        <f t="shared" si="234"/>
        <v>3</v>
      </c>
      <c r="F3585" s="4">
        <f t="shared" si="235"/>
        <v>1983</v>
      </c>
      <c r="G3585" t="s">
        <v>21</v>
      </c>
      <c r="H3585" s="4">
        <v>15.5</v>
      </c>
      <c r="I3585" s="4" t="s">
        <v>35</v>
      </c>
      <c r="J3585" s="4">
        <v>27.31</v>
      </c>
      <c r="K3585" s="4" t="s">
        <v>2105</v>
      </c>
      <c r="L3585" s="4">
        <v>0</v>
      </c>
      <c r="M3585" s="4" t="s">
        <v>2323</v>
      </c>
      <c r="R3585" t="s">
        <v>585</v>
      </c>
      <c r="T3585" t="s">
        <v>1296</v>
      </c>
    </row>
    <row r="3586" spans="1:20">
      <c r="A3586" t="s">
        <v>6713</v>
      </c>
      <c r="B3586" t="s">
        <v>1291</v>
      </c>
      <c r="C3586" t="s">
        <v>20</v>
      </c>
      <c r="D3586" s="39" t="s">
        <v>1620</v>
      </c>
      <c r="E3586" s="11">
        <f t="shared" si="234"/>
        <v>3</v>
      </c>
      <c r="F3586" s="4">
        <f t="shared" si="235"/>
        <v>1994</v>
      </c>
      <c r="G3586" t="s">
        <v>25</v>
      </c>
      <c r="H3586" s="4" t="s">
        <v>149</v>
      </c>
      <c r="I3586" s="4" t="str">
        <f>IF(ISBLANK(H3586), "", "k")</f>
        <v>k</v>
      </c>
      <c r="J3586" s="4">
        <v>18.5</v>
      </c>
      <c r="K3586" s="4" t="s">
        <v>150</v>
      </c>
      <c r="L3586" s="4">
        <v>0</v>
      </c>
      <c r="M3586" s="4" t="s">
        <v>1457</v>
      </c>
      <c r="R3586" t="s">
        <v>4154</v>
      </c>
      <c r="T3586" t="s">
        <v>1296</v>
      </c>
    </row>
    <row r="3587" spans="1:20">
      <c r="A3587" t="s">
        <v>6714</v>
      </c>
      <c r="B3587" t="s">
        <v>1291</v>
      </c>
      <c r="C3587" t="s">
        <v>20</v>
      </c>
      <c r="D3587" s="39" t="s">
        <v>1316</v>
      </c>
      <c r="E3587" s="11">
        <f t="shared" si="234"/>
        <v>3</v>
      </c>
      <c r="F3587" s="4">
        <f t="shared" si="235"/>
        <v>1995</v>
      </c>
      <c r="G3587" t="s">
        <v>21</v>
      </c>
      <c r="H3587" s="4">
        <v>12.5</v>
      </c>
      <c r="I3587" s="4" t="s">
        <v>35</v>
      </c>
      <c r="J3587" s="4">
        <v>26.5</v>
      </c>
      <c r="K3587" s="4" t="s">
        <v>312</v>
      </c>
      <c r="L3587" s="4">
        <v>0</v>
      </c>
      <c r="M3587" s="4" t="s">
        <v>1778</v>
      </c>
      <c r="R3587" t="s">
        <v>4723</v>
      </c>
      <c r="T3587" t="s">
        <v>1296</v>
      </c>
    </row>
    <row r="3588" spans="1:20">
      <c r="A3588" t="s">
        <v>6714</v>
      </c>
      <c r="B3588" t="s">
        <v>1291</v>
      </c>
      <c r="C3588" t="s">
        <v>74</v>
      </c>
      <c r="D3588" s="39" t="s">
        <v>3954</v>
      </c>
      <c r="E3588" s="11">
        <f t="shared" si="234"/>
        <v>6</v>
      </c>
      <c r="F3588" s="4">
        <f t="shared" si="235"/>
        <v>2001</v>
      </c>
      <c r="G3588" t="s">
        <v>21</v>
      </c>
      <c r="H3588" s="4">
        <v>18.8</v>
      </c>
      <c r="I3588" s="4" t="s">
        <v>35</v>
      </c>
      <c r="J3588" s="4">
        <v>28</v>
      </c>
      <c r="K3588" s="4" t="s">
        <v>1879</v>
      </c>
      <c r="L3588" s="4">
        <v>0</v>
      </c>
      <c r="R3588" t="s">
        <v>1846</v>
      </c>
      <c r="T3588" t="s">
        <v>1296</v>
      </c>
    </row>
    <row r="3589" spans="1:20">
      <c r="A3589" t="s">
        <v>6714</v>
      </c>
      <c r="B3589" t="s">
        <v>1291</v>
      </c>
      <c r="C3589" t="s">
        <v>74</v>
      </c>
      <c r="D3589" s="39" t="s">
        <v>1654</v>
      </c>
      <c r="E3589" s="11">
        <f t="shared" si="234"/>
        <v>6</v>
      </c>
      <c r="F3589" s="4">
        <f t="shared" si="235"/>
        <v>2002</v>
      </c>
      <c r="G3589" t="s">
        <v>21</v>
      </c>
      <c r="H3589" s="4">
        <v>19.8</v>
      </c>
      <c r="I3589" s="4" t="s">
        <v>35</v>
      </c>
      <c r="J3589" s="4">
        <v>27.5</v>
      </c>
      <c r="K3589" s="4" t="s">
        <v>312</v>
      </c>
      <c r="L3589" s="4">
        <v>0</v>
      </c>
      <c r="M3589" s="4" t="s">
        <v>1765</v>
      </c>
      <c r="R3589" t="s">
        <v>6715</v>
      </c>
      <c r="T3589" t="s">
        <v>1296</v>
      </c>
    </row>
    <row r="3590" spans="1:20">
      <c r="A3590" t="s">
        <v>6716</v>
      </c>
      <c r="B3590" t="s">
        <v>1291</v>
      </c>
      <c r="C3590" t="s">
        <v>20</v>
      </c>
      <c r="D3590" s="39" t="s">
        <v>1349</v>
      </c>
      <c r="E3590" s="11">
        <f t="shared" si="234"/>
        <v>5</v>
      </c>
      <c r="F3590" s="4">
        <f t="shared" si="235"/>
        <v>2016</v>
      </c>
      <c r="G3590" t="s">
        <v>25</v>
      </c>
      <c r="H3590" s="4" t="s">
        <v>1452</v>
      </c>
      <c r="I3590" s="4" t="str">
        <f>IF(ISBLANK(H3590), "", "k")</f>
        <v>k</v>
      </c>
      <c r="J3590" s="4">
        <v>16.399999999999999</v>
      </c>
      <c r="K3590" s="4" t="s">
        <v>3088</v>
      </c>
      <c r="L3590" s="4">
        <v>0</v>
      </c>
      <c r="M3590" s="4" t="s">
        <v>1562</v>
      </c>
      <c r="N3590" s="11" t="s">
        <v>6717</v>
      </c>
      <c r="R3590" t="s">
        <v>6718</v>
      </c>
      <c r="T3590" t="s">
        <v>1296</v>
      </c>
    </row>
    <row r="3591" spans="1:20">
      <c r="A3591" t="s">
        <v>6716</v>
      </c>
      <c r="B3591" t="s">
        <v>1291</v>
      </c>
      <c r="C3591" t="s">
        <v>74</v>
      </c>
      <c r="D3591" s="39" t="s">
        <v>1582</v>
      </c>
      <c r="E3591" s="11">
        <f t="shared" si="234"/>
        <v>5</v>
      </c>
      <c r="F3591" s="4">
        <f t="shared" si="235"/>
        <v>2019</v>
      </c>
      <c r="G3591" t="s">
        <v>25</v>
      </c>
      <c r="H3591" s="4" t="s">
        <v>482</v>
      </c>
      <c r="I3591" s="4" t="str">
        <f>IF(ISBLANK(H3591), "", "k")</f>
        <v>k</v>
      </c>
      <c r="J3591" s="4">
        <v>23</v>
      </c>
      <c r="K3591" s="4" t="s">
        <v>591</v>
      </c>
      <c r="L3591" s="4">
        <v>0</v>
      </c>
      <c r="M3591" s="4" t="s">
        <v>6719</v>
      </c>
      <c r="N3591" s="11" t="s">
        <v>6717</v>
      </c>
      <c r="Q3591" t="s">
        <v>6720</v>
      </c>
      <c r="R3591" t="s">
        <v>6721</v>
      </c>
      <c r="T3591" t="s">
        <v>1296</v>
      </c>
    </row>
    <row r="3592" spans="1:20">
      <c r="A3592" t="s">
        <v>6716</v>
      </c>
      <c r="B3592" t="s">
        <v>1291</v>
      </c>
      <c r="C3592" t="s">
        <v>74</v>
      </c>
      <c r="D3592" s="39" t="s">
        <v>1211</v>
      </c>
      <c r="E3592" s="11">
        <f t="shared" si="234"/>
        <v>5</v>
      </c>
      <c r="F3592" s="4">
        <f t="shared" si="235"/>
        <v>2021</v>
      </c>
      <c r="G3592" t="s">
        <v>25</v>
      </c>
      <c r="H3592" s="4">
        <v>8.6999999999999993</v>
      </c>
      <c r="I3592" s="4" t="str">
        <f>IF(ISBLANK(H3592), "", "k")</f>
        <v>k</v>
      </c>
      <c r="J3592" s="4">
        <v>25.3</v>
      </c>
      <c r="K3592" s="4" t="s">
        <v>40</v>
      </c>
      <c r="L3592" s="4">
        <v>0</v>
      </c>
      <c r="M3592" s="4" t="s">
        <v>1671</v>
      </c>
      <c r="N3592" s="11" t="s">
        <v>6717</v>
      </c>
      <c r="R3592" t="s">
        <v>6722</v>
      </c>
    </row>
    <row r="3593" spans="1:20">
      <c r="A3593" t="s">
        <v>6716</v>
      </c>
      <c r="B3593" t="s">
        <v>1291</v>
      </c>
      <c r="C3593" t="s">
        <v>74</v>
      </c>
      <c r="D3593" s="39" t="s">
        <v>1491</v>
      </c>
      <c r="E3593" s="11">
        <f t="shared" si="234"/>
        <v>4</v>
      </c>
      <c r="F3593" s="4">
        <f t="shared" si="235"/>
        <v>2024</v>
      </c>
      <c r="G3593" t="s">
        <v>25</v>
      </c>
      <c r="H3593" s="4" t="s">
        <v>410</v>
      </c>
      <c r="I3593" s="4" t="str">
        <f>IF(ISBLANK(H3593), "", "k")</f>
        <v>k</v>
      </c>
      <c r="J3593" s="4">
        <v>31</v>
      </c>
      <c r="K3593" s="4" t="s">
        <v>248</v>
      </c>
      <c r="L3593" s="4">
        <v>0</v>
      </c>
      <c r="M3593" s="4" t="s">
        <v>3277</v>
      </c>
      <c r="N3593" s="11" t="s">
        <v>6717</v>
      </c>
      <c r="Q3593" t="s">
        <v>6723</v>
      </c>
      <c r="R3593" t="s">
        <v>6724</v>
      </c>
    </row>
    <row r="3594" spans="1:20">
      <c r="A3594" t="s">
        <v>6716</v>
      </c>
      <c r="B3594" s="4" t="s">
        <v>1291</v>
      </c>
      <c r="C3594" s="4" t="s">
        <v>74</v>
      </c>
      <c r="D3594" s="39" t="s">
        <v>1553</v>
      </c>
      <c r="E3594" s="11">
        <f t="shared" si="234"/>
        <v>4</v>
      </c>
      <c r="F3594" s="4">
        <f t="shared" si="235"/>
        <v>2026</v>
      </c>
      <c r="G3594" s="4" t="s">
        <v>25</v>
      </c>
      <c r="H3594" s="4">
        <v>13.6</v>
      </c>
      <c r="I3594" s="4" t="str">
        <f>IF(ISBLANK(H3594), "", "k")</f>
        <v>k</v>
      </c>
      <c r="L3594" s="4">
        <v>0</v>
      </c>
      <c r="N3594" s="11" t="s">
        <v>6725</v>
      </c>
      <c r="R3594" s="4" t="s">
        <v>6726</v>
      </c>
    </row>
    <row r="3595" spans="1:20">
      <c r="A3595" t="s">
        <v>6727</v>
      </c>
      <c r="B3595" t="s">
        <v>1291</v>
      </c>
      <c r="C3595" t="s">
        <v>20</v>
      </c>
      <c r="D3595" s="39" t="s">
        <v>1320</v>
      </c>
      <c r="E3595" s="11">
        <f t="shared" si="234"/>
        <v>3</v>
      </c>
      <c r="F3595" s="4">
        <f t="shared" si="235"/>
        <v>1996</v>
      </c>
      <c r="G3595" t="s">
        <v>21</v>
      </c>
      <c r="H3595" s="4">
        <v>16.5</v>
      </c>
      <c r="I3595" s="4" t="s">
        <v>35</v>
      </c>
      <c r="J3595" s="4">
        <v>29.3</v>
      </c>
      <c r="K3595" s="4" t="s">
        <v>1121</v>
      </c>
      <c r="L3595" s="4">
        <v>0</v>
      </c>
      <c r="M3595" s="4" t="s">
        <v>3663</v>
      </c>
      <c r="N3595" s="11" t="s">
        <v>6728</v>
      </c>
      <c r="R3595" t="s">
        <v>6729</v>
      </c>
      <c r="T3595" t="s">
        <v>1296</v>
      </c>
    </row>
    <row r="3596" spans="1:20">
      <c r="A3596" t="s">
        <v>6727</v>
      </c>
      <c r="B3596" t="s">
        <v>1291</v>
      </c>
      <c r="C3596" t="s">
        <v>74</v>
      </c>
      <c r="D3596" s="39" t="s">
        <v>1647</v>
      </c>
      <c r="E3596" s="11">
        <f t="shared" si="234"/>
        <v>3</v>
      </c>
      <c r="F3596" s="4">
        <f t="shared" si="235"/>
        <v>2000</v>
      </c>
      <c r="G3596" t="s">
        <v>21</v>
      </c>
      <c r="H3596" s="4">
        <v>20.5</v>
      </c>
      <c r="I3596" s="4" t="s">
        <v>35</v>
      </c>
      <c r="J3596" s="4">
        <v>31</v>
      </c>
      <c r="K3596" s="4" t="s">
        <v>1393</v>
      </c>
      <c r="L3596" s="4">
        <v>0</v>
      </c>
      <c r="M3596" s="4" t="s">
        <v>3151</v>
      </c>
      <c r="N3596" s="11" t="s">
        <v>6728</v>
      </c>
      <c r="R3596" t="s">
        <v>6730</v>
      </c>
      <c r="T3596" t="s">
        <v>1296</v>
      </c>
    </row>
    <row r="3597" spans="1:20">
      <c r="A3597" t="s">
        <v>6727</v>
      </c>
      <c r="B3597" t="s">
        <v>1291</v>
      </c>
      <c r="C3597" t="s">
        <v>74</v>
      </c>
      <c r="D3597" s="39" t="s">
        <v>24</v>
      </c>
      <c r="E3597" s="11">
        <f t="shared" si="234"/>
        <v>5</v>
      </c>
      <c r="F3597" s="4">
        <f t="shared" si="235"/>
        <v>2001</v>
      </c>
      <c r="G3597" t="s">
        <v>21</v>
      </c>
      <c r="H3597" s="4">
        <v>21.7</v>
      </c>
      <c r="I3597" s="4" t="s">
        <v>35</v>
      </c>
      <c r="J3597" s="4">
        <v>31.5</v>
      </c>
      <c r="K3597" s="4" t="s">
        <v>2252</v>
      </c>
      <c r="L3597" s="4">
        <v>0</v>
      </c>
      <c r="M3597" s="4" t="s">
        <v>3151</v>
      </c>
      <c r="N3597" s="11" t="s">
        <v>6728</v>
      </c>
      <c r="R3597" t="s">
        <v>6731</v>
      </c>
      <c r="T3597" t="s">
        <v>1296</v>
      </c>
    </row>
    <row r="3598" spans="1:20">
      <c r="A3598" t="s">
        <v>6727</v>
      </c>
      <c r="B3598" t="s">
        <v>1291</v>
      </c>
      <c r="C3598" t="s">
        <v>74</v>
      </c>
      <c r="D3598" s="39" t="s">
        <v>1749</v>
      </c>
      <c r="E3598" s="11">
        <f t="shared" si="234"/>
        <v>5</v>
      </c>
      <c r="F3598" s="4">
        <f t="shared" si="235"/>
        <v>2002</v>
      </c>
      <c r="G3598" t="s">
        <v>21</v>
      </c>
      <c r="H3598" s="4">
        <v>22.7</v>
      </c>
      <c r="I3598" s="4" t="s">
        <v>35</v>
      </c>
      <c r="J3598" s="4">
        <v>32.1</v>
      </c>
      <c r="K3598" s="4" t="s">
        <v>690</v>
      </c>
      <c r="L3598" s="4">
        <v>0</v>
      </c>
      <c r="M3598" s="4" t="s">
        <v>2982</v>
      </c>
      <c r="N3598" s="11" t="s">
        <v>6728</v>
      </c>
      <c r="R3598" t="s">
        <v>6732</v>
      </c>
      <c r="T3598" t="s">
        <v>1296</v>
      </c>
    </row>
    <row r="3599" spans="1:20">
      <c r="A3599" t="s">
        <v>6727</v>
      </c>
      <c r="B3599" t="s">
        <v>1291</v>
      </c>
      <c r="C3599" t="s">
        <v>74</v>
      </c>
      <c r="D3599" s="39" t="s">
        <v>1380</v>
      </c>
      <c r="E3599" s="11">
        <f t="shared" si="234"/>
        <v>5</v>
      </c>
      <c r="F3599" s="4">
        <f t="shared" si="235"/>
        <v>2004</v>
      </c>
      <c r="G3599" t="s">
        <v>21</v>
      </c>
      <c r="H3599" s="4">
        <v>24.7</v>
      </c>
      <c r="I3599" s="4" t="s">
        <v>35</v>
      </c>
      <c r="J3599" s="4">
        <v>32.5</v>
      </c>
      <c r="K3599" s="4" t="s">
        <v>828</v>
      </c>
      <c r="L3599" s="4">
        <v>0</v>
      </c>
      <c r="M3599" s="4" t="s">
        <v>4137</v>
      </c>
      <c r="N3599" s="11" t="s">
        <v>6728</v>
      </c>
      <c r="R3599" t="s">
        <v>6733</v>
      </c>
      <c r="T3599" t="s">
        <v>1296</v>
      </c>
    </row>
    <row r="3600" spans="1:20">
      <c r="A3600" t="s">
        <v>6734</v>
      </c>
      <c r="B3600" t="s">
        <v>1291</v>
      </c>
      <c r="C3600" t="s">
        <v>20</v>
      </c>
      <c r="D3600" s="39" t="s">
        <v>1322</v>
      </c>
      <c r="E3600" s="11">
        <f t="shared" si="234"/>
        <v>3</v>
      </c>
      <c r="F3600" s="4">
        <f t="shared" si="235"/>
        <v>1998</v>
      </c>
      <c r="G3600" t="s">
        <v>25</v>
      </c>
      <c r="H3600" s="4">
        <v>12.5</v>
      </c>
      <c r="I3600" s="4" t="s">
        <v>35</v>
      </c>
      <c r="J3600" s="4">
        <v>30</v>
      </c>
      <c r="K3600" s="4" t="s">
        <v>3315</v>
      </c>
      <c r="L3600" s="4">
        <v>0</v>
      </c>
      <c r="M3600" s="4" t="s">
        <v>3518</v>
      </c>
      <c r="R3600" t="s">
        <v>1711</v>
      </c>
      <c r="T3600" t="s">
        <v>1296</v>
      </c>
    </row>
    <row r="3601" spans="1:20">
      <c r="A3601" t="s">
        <v>6735</v>
      </c>
      <c r="B3601" t="s">
        <v>1291</v>
      </c>
      <c r="C3601" t="s">
        <v>20</v>
      </c>
      <c r="D3601" s="39" t="s">
        <v>1992</v>
      </c>
      <c r="E3601" s="11">
        <f t="shared" si="234"/>
        <v>5</v>
      </c>
      <c r="F3601" s="4">
        <f t="shared" si="235"/>
        <v>2021</v>
      </c>
      <c r="G3601" t="s">
        <v>21</v>
      </c>
      <c r="I3601" s="4" t="str">
        <f t="shared" ref="I3601:I3620" si="237">IF(ISBLANK(H3601), "", "k")</f>
        <v/>
      </c>
      <c r="J3601" s="4">
        <v>22.6</v>
      </c>
      <c r="K3601" s="4" t="s">
        <v>6736</v>
      </c>
      <c r="L3601" s="4">
        <v>0</v>
      </c>
      <c r="M3601" s="4" t="s">
        <v>3788</v>
      </c>
      <c r="R3601" t="s">
        <v>6737</v>
      </c>
    </row>
    <row r="3602" spans="1:20">
      <c r="A3602" t="s">
        <v>6738</v>
      </c>
      <c r="B3602" t="s">
        <v>1291</v>
      </c>
      <c r="C3602" t="s">
        <v>20</v>
      </c>
      <c r="D3602" s="39" t="s">
        <v>6739</v>
      </c>
      <c r="E3602" s="11">
        <f t="shared" si="234"/>
        <v>10</v>
      </c>
      <c r="F3602" s="4">
        <f t="shared" si="235"/>
        <v>2002</v>
      </c>
      <c r="G3602" t="s">
        <v>103</v>
      </c>
      <c r="H3602" s="4" t="s">
        <v>5759</v>
      </c>
      <c r="I3602" s="4" t="str">
        <f t="shared" si="237"/>
        <v>k</v>
      </c>
      <c r="J3602" s="4">
        <v>9.4</v>
      </c>
      <c r="K3602" s="4" t="s">
        <v>3295</v>
      </c>
      <c r="L3602" s="4">
        <v>0</v>
      </c>
      <c r="M3602" s="4" t="s">
        <v>240</v>
      </c>
      <c r="R3602" t="s">
        <v>6740</v>
      </c>
      <c r="T3602" t="s">
        <v>1296</v>
      </c>
    </row>
    <row r="3603" spans="1:20">
      <c r="A3603" t="s">
        <v>6741</v>
      </c>
      <c r="B3603" t="s">
        <v>1291</v>
      </c>
      <c r="C3603" t="s">
        <v>20</v>
      </c>
      <c r="D3603" s="39" t="s">
        <v>6739</v>
      </c>
      <c r="E3603" s="11">
        <f t="shared" ref="E3603:E3666" si="238">MONTH(D3603)</f>
        <v>10</v>
      </c>
      <c r="F3603" s="4">
        <f t="shared" ref="F3603:F3666" si="239">YEAR(D3603)</f>
        <v>2002</v>
      </c>
      <c r="G3603" t="s">
        <v>103</v>
      </c>
      <c r="H3603" s="4" t="s">
        <v>5759</v>
      </c>
      <c r="I3603" s="4" t="str">
        <f t="shared" si="237"/>
        <v>k</v>
      </c>
      <c r="J3603" s="4">
        <v>9</v>
      </c>
      <c r="K3603" s="4" t="s">
        <v>573</v>
      </c>
      <c r="L3603" s="4">
        <v>0</v>
      </c>
      <c r="M3603" s="4" t="s">
        <v>929</v>
      </c>
      <c r="R3603" t="s">
        <v>6740</v>
      </c>
      <c r="T3603" t="s">
        <v>1296</v>
      </c>
    </row>
    <row r="3604" spans="1:20">
      <c r="A3604" t="s">
        <v>6742</v>
      </c>
      <c r="B3604" t="s">
        <v>1291</v>
      </c>
      <c r="C3604" t="s">
        <v>20</v>
      </c>
      <c r="D3604" s="39" t="s">
        <v>6739</v>
      </c>
      <c r="E3604" s="11">
        <f t="shared" si="238"/>
        <v>10</v>
      </c>
      <c r="F3604" s="4">
        <f t="shared" si="239"/>
        <v>2002</v>
      </c>
      <c r="G3604" t="s">
        <v>103</v>
      </c>
      <c r="H3604" s="4" t="s">
        <v>5759</v>
      </c>
      <c r="I3604" s="4" t="str">
        <f t="shared" si="237"/>
        <v>k</v>
      </c>
      <c r="J3604" s="4">
        <v>9.6</v>
      </c>
      <c r="K3604" s="4" t="s">
        <v>5832</v>
      </c>
      <c r="L3604" s="4">
        <v>0</v>
      </c>
      <c r="M3604" s="4" t="s">
        <v>814</v>
      </c>
      <c r="R3604" t="s">
        <v>6740</v>
      </c>
      <c r="T3604" t="s">
        <v>1296</v>
      </c>
    </row>
    <row r="3605" spans="1:20">
      <c r="A3605" t="s">
        <v>6743</v>
      </c>
      <c r="B3605" t="s">
        <v>1291</v>
      </c>
      <c r="C3605" t="s">
        <v>20</v>
      </c>
      <c r="D3605" s="39" t="s">
        <v>6512</v>
      </c>
      <c r="E3605" s="11">
        <f t="shared" si="238"/>
        <v>10</v>
      </c>
      <c r="F3605" s="4">
        <f t="shared" si="239"/>
        <v>2002</v>
      </c>
      <c r="G3605" t="s">
        <v>103</v>
      </c>
      <c r="H3605" s="4" t="s">
        <v>5759</v>
      </c>
      <c r="I3605" s="4" t="str">
        <f t="shared" si="237"/>
        <v>k</v>
      </c>
      <c r="J3605" s="4">
        <v>9.6</v>
      </c>
      <c r="K3605" s="4" t="s">
        <v>609</v>
      </c>
      <c r="L3605" s="4">
        <v>0</v>
      </c>
      <c r="M3605" s="4" t="s">
        <v>218</v>
      </c>
      <c r="R3605" t="s">
        <v>6513</v>
      </c>
      <c r="T3605" t="s">
        <v>1296</v>
      </c>
    </row>
    <row r="3606" spans="1:20">
      <c r="A3606" t="s">
        <v>6744</v>
      </c>
      <c r="B3606" t="s">
        <v>1291</v>
      </c>
      <c r="C3606" t="s">
        <v>20</v>
      </c>
      <c r="D3606" s="39" t="s">
        <v>1392</v>
      </c>
      <c r="E3606" s="11">
        <f t="shared" si="238"/>
        <v>5</v>
      </c>
      <c r="F3606" s="4">
        <f t="shared" si="239"/>
        <v>2010</v>
      </c>
      <c r="G3606" t="s">
        <v>25</v>
      </c>
      <c r="H3606" s="4" t="s">
        <v>1452</v>
      </c>
      <c r="I3606" s="4" t="str">
        <f t="shared" si="237"/>
        <v>k</v>
      </c>
      <c r="J3606" s="4">
        <v>17</v>
      </c>
      <c r="K3606" s="4" t="s">
        <v>1886</v>
      </c>
      <c r="L3606" s="4">
        <v>0</v>
      </c>
      <c r="M3606" s="4" t="s">
        <v>6745</v>
      </c>
      <c r="N3606" s="11" t="s">
        <v>6746</v>
      </c>
      <c r="R3606" t="s">
        <v>6747</v>
      </c>
      <c r="T3606" t="s">
        <v>1296</v>
      </c>
    </row>
    <row r="3607" spans="1:20">
      <c r="A3607" t="s">
        <v>6744</v>
      </c>
      <c r="B3607" t="s">
        <v>1291</v>
      </c>
      <c r="C3607" t="s">
        <v>74</v>
      </c>
      <c r="D3607" s="39" t="s">
        <v>1396</v>
      </c>
      <c r="E3607" s="11">
        <f t="shared" si="238"/>
        <v>5</v>
      </c>
      <c r="F3607" s="4">
        <f t="shared" si="239"/>
        <v>2011</v>
      </c>
      <c r="G3607" t="s">
        <v>25</v>
      </c>
      <c r="H3607" s="4" t="s">
        <v>1456</v>
      </c>
      <c r="I3607" s="4" t="str">
        <f t="shared" si="237"/>
        <v>k</v>
      </c>
      <c r="J3607" s="4">
        <v>19.7</v>
      </c>
      <c r="K3607" s="4" t="s">
        <v>88</v>
      </c>
      <c r="L3607" s="4">
        <v>0</v>
      </c>
      <c r="M3607" s="4" t="s">
        <v>6748</v>
      </c>
      <c r="N3607" s="11" t="s">
        <v>6746</v>
      </c>
      <c r="R3607" t="s">
        <v>4738</v>
      </c>
      <c r="T3607" t="s">
        <v>1296</v>
      </c>
    </row>
    <row r="3608" spans="1:20">
      <c r="A3608" t="s">
        <v>6744</v>
      </c>
      <c r="B3608" t="s">
        <v>1291</v>
      </c>
      <c r="C3608" t="s">
        <v>74</v>
      </c>
      <c r="D3608" s="39" t="s">
        <v>1586</v>
      </c>
      <c r="E3608" s="11">
        <f t="shared" si="238"/>
        <v>5</v>
      </c>
      <c r="F3608" s="4">
        <f t="shared" si="239"/>
        <v>2013</v>
      </c>
      <c r="G3608" t="s">
        <v>25</v>
      </c>
      <c r="H3608" s="4" t="s">
        <v>482</v>
      </c>
      <c r="I3608" s="4" t="str">
        <f t="shared" si="237"/>
        <v>k</v>
      </c>
      <c r="J3608" s="4">
        <v>25.1</v>
      </c>
      <c r="K3608" s="4" t="s">
        <v>475</v>
      </c>
      <c r="L3608" s="4">
        <v>0</v>
      </c>
      <c r="M3608" s="4" t="s">
        <v>2788</v>
      </c>
      <c r="N3608" s="11" t="s">
        <v>6746</v>
      </c>
      <c r="R3608" t="s">
        <v>6749</v>
      </c>
      <c r="T3608" t="s">
        <v>1296</v>
      </c>
    </row>
    <row r="3609" spans="1:20">
      <c r="A3609" t="s">
        <v>6744</v>
      </c>
      <c r="B3609" t="s">
        <v>1291</v>
      </c>
      <c r="C3609" t="s">
        <v>74</v>
      </c>
      <c r="D3609" s="39" t="s">
        <v>1435</v>
      </c>
      <c r="E3609" s="11">
        <f t="shared" si="238"/>
        <v>5</v>
      </c>
      <c r="F3609" s="4">
        <f t="shared" si="239"/>
        <v>2015</v>
      </c>
      <c r="G3609" t="s">
        <v>25</v>
      </c>
      <c r="H3609" s="4" t="s">
        <v>57</v>
      </c>
      <c r="I3609" s="4" t="str">
        <f t="shared" si="237"/>
        <v>k</v>
      </c>
      <c r="J3609" s="4">
        <v>29.5</v>
      </c>
      <c r="K3609" s="4" t="s">
        <v>426</v>
      </c>
      <c r="L3609" s="4">
        <v>0</v>
      </c>
      <c r="M3609" s="4" t="s">
        <v>2573</v>
      </c>
      <c r="N3609" s="11" t="s">
        <v>6746</v>
      </c>
      <c r="R3609" t="s">
        <v>6750</v>
      </c>
      <c r="T3609" t="s">
        <v>1296</v>
      </c>
    </row>
    <row r="3610" spans="1:20">
      <c r="A3610" t="s">
        <v>6744</v>
      </c>
      <c r="B3610" t="s">
        <v>1291</v>
      </c>
      <c r="C3610" t="s">
        <v>74</v>
      </c>
      <c r="D3610" s="39" t="s">
        <v>1568</v>
      </c>
      <c r="E3610" s="11">
        <f t="shared" si="238"/>
        <v>5</v>
      </c>
      <c r="F3610" s="4">
        <f t="shared" si="239"/>
        <v>2016</v>
      </c>
      <c r="G3610" t="s">
        <v>25</v>
      </c>
      <c r="H3610" s="4" t="s">
        <v>477</v>
      </c>
      <c r="I3610" s="4" t="str">
        <f t="shared" si="237"/>
        <v>k</v>
      </c>
      <c r="J3610" s="4">
        <v>32.4</v>
      </c>
      <c r="K3610" s="4" t="s">
        <v>218</v>
      </c>
      <c r="L3610" s="4">
        <v>0</v>
      </c>
      <c r="M3610" s="4" t="s">
        <v>4088</v>
      </c>
      <c r="N3610" s="11" t="s">
        <v>6746</v>
      </c>
      <c r="Q3610">
        <v>15</v>
      </c>
      <c r="R3610" t="s">
        <v>6751</v>
      </c>
      <c r="T3610" t="s">
        <v>1296</v>
      </c>
    </row>
    <row r="3611" spans="1:20">
      <c r="A3611" t="s">
        <v>6744</v>
      </c>
      <c r="B3611" t="s">
        <v>1291</v>
      </c>
      <c r="C3611" t="s">
        <v>74</v>
      </c>
      <c r="D3611" s="39" t="s">
        <v>877</v>
      </c>
      <c r="E3611" s="11">
        <f t="shared" si="238"/>
        <v>6</v>
      </c>
      <c r="F3611" s="4">
        <f t="shared" si="239"/>
        <v>2016</v>
      </c>
      <c r="G3611" t="s">
        <v>25</v>
      </c>
      <c r="H3611" s="4" t="s">
        <v>474</v>
      </c>
      <c r="I3611" s="4" t="str">
        <f t="shared" si="237"/>
        <v>k</v>
      </c>
      <c r="J3611" s="4">
        <v>32</v>
      </c>
      <c r="K3611" s="4" t="s">
        <v>2550</v>
      </c>
      <c r="L3611" s="4">
        <v>0</v>
      </c>
      <c r="M3611" s="4" t="s">
        <v>6752</v>
      </c>
      <c r="N3611" s="11" t="s">
        <v>6746</v>
      </c>
      <c r="Q3611" t="s">
        <v>6753</v>
      </c>
      <c r="R3611" t="s">
        <v>6754</v>
      </c>
      <c r="T3611" t="s">
        <v>1296</v>
      </c>
    </row>
    <row r="3612" spans="1:20">
      <c r="A3612" t="s">
        <v>6744</v>
      </c>
      <c r="B3612" t="s">
        <v>1291</v>
      </c>
      <c r="C3612" t="s">
        <v>74</v>
      </c>
      <c r="D3612" s="39" t="s">
        <v>901</v>
      </c>
      <c r="E3612" s="11">
        <f t="shared" si="238"/>
        <v>9</v>
      </c>
      <c r="F3612" s="4">
        <f t="shared" si="239"/>
        <v>2016</v>
      </c>
      <c r="G3612" t="s">
        <v>25</v>
      </c>
      <c r="H3612" s="4" t="s">
        <v>3412</v>
      </c>
      <c r="I3612" s="4" t="str">
        <f t="shared" si="237"/>
        <v>k</v>
      </c>
      <c r="J3612" s="4">
        <v>33.700000000000003</v>
      </c>
      <c r="K3612" s="4" t="s">
        <v>305</v>
      </c>
      <c r="L3612" s="4">
        <v>0</v>
      </c>
      <c r="M3612" s="4" t="s">
        <v>2691</v>
      </c>
      <c r="N3612" s="11" t="s">
        <v>6746</v>
      </c>
      <c r="Q3612" t="s">
        <v>6755</v>
      </c>
      <c r="R3612" t="s">
        <v>6756</v>
      </c>
      <c r="T3612" t="s">
        <v>1296</v>
      </c>
    </row>
    <row r="3613" spans="1:20">
      <c r="A3613" t="s">
        <v>6744</v>
      </c>
      <c r="B3613" t="s">
        <v>1291</v>
      </c>
      <c r="C3613" t="s">
        <v>74</v>
      </c>
      <c r="D3613" s="39" t="s">
        <v>1455</v>
      </c>
      <c r="E3613" s="11">
        <f t="shared" si="238"/>
        <v>5</v>
      </c>
      <c r="F3613" s="4">
        <f t="shared" si="239"/>
        <v>2017</v>
      </c>
      <c r="G3613" t="s">
        <v>25</v>
      </c>
      <c r="H3613" s="4" t="s">
        <v>496</v>
      </c>
      <c r="I3613" s="4" t="str">
        <f t="shared" si="237"/>
        <v>k</v>
      </c>
      <c r="J3613" s="4">
        <v>34.5</v>
      </c>
      <c r="K3613" s="4" t="s">
        <v>2813</v>
      </c>
      <c r="L3613" s="4">
        <v>0</v>
      </c>
      <c r="M3613" s="4" t="s">
        <v>6757</v>
      </c>
      <c r="N3613" s="11" t="s">
        <v>6746</v>
      </c>
      <c r="R3613" t="s">
        <v>2483</v>
      </c>
      <c r="T3613" t="s">
        <v>1296</v>
      </c>
    </row>
    <row r="3614" spans="1:20">
      <c r="A3614" t="s">
        <v>6744</v>
      </c>
      <c r="B3614" t="s">
        <v>1291</v>
      </c>
      <c r="C3614" t="s">
        <v>74</v>
      </c>
      <c r="D3614" s="39" t="s">
        <v>1459</v>
      </c>
      <c r="E3614" s="11">
        <f t="shared" si="238"/>
        <v>9</v>
      </c>
      <c r="F3614" s="4">
        <f t="shared" si="239"/>
        <v>2018</v>
      </c>
      <c r="G3614" t="s">
        <v>25</v>
      </c>
      <c r="H3614" s="4" t="s">
        <v>1083</v>
      </c>
      <c r="I3614" s="4" t="str">
        <f t="shared" si="237"/>
        <v>k</v>
      </c>
      <c r="J3614" s="4">
        <v>38.799999999999997</v>
      </c>
      <c r="K3614" s="4" t="s">
        <v>1332</v>
      </c>
      <c r="L3614" s="4">
        <v>0</v>
      </c>
      <c r="M3614" s="4" t="s">
        <v>6758</v>
      </c>
      <c r="N3614" s="11" t="s">
        <v>6746</v>
      </c>
      <c r="R3614" t="s">
        <v>6759</v>
      </c>
      <c r="T3614" t="s">
        <v>1296</v>
      </c>
    </row>
    <row r="3615" spans="1:20">
      <c r="A3615" t="s">
        <v>6744</v>
      </c>
      <c r="B3615" t="s">
        <v>1291</v>
      </c>
      <c r="C3615" t="s">
        <v>74</v>
      </c>
      <c r="D3615" s="39" t="s">
        <v>1878</v>
      </c>
      <c r="E3615" s="11">
        <f t="shared" si="238"/>
        <v>5</v>
      </c>
      <c r="F3615" s="4">
        <f t="shared" si="239"/>
        <v>2019</v>
      </c>
      <c r="G3615" t="s">
        <v>25</v>
      </c>
      <c r="H3615" s="4" t="s">
        <v>717</v>
      </c>
      <c r="I3615" s="4" t="str">
        <f t="shared" si="237"/>
        <v>k</v>
      </c>
      <c r="J3615" s="4">
        <v>38.4</v>
      </c>
      <c r="K3615" s="4" t="s">
        <v>1338</v>
      </c>
      <c r="L3615" s="4">
        <v>0</v>
      </c>
      <c r="N3615" s="11" t="s">
        <v>6746</v>
      </c>
      <c r="R3615" t="s">
        <v>6760</v>
      </c>
      <c r="T3615" t="s">
        <v>1296</v>
      </c>
    </row>
    <row r="3616" spans="1:20">
      <c r="A3616" t="s">
        <v>144</v>
      </c>
      <c r="B3616" t="s">
        <v>1291</v>
      </c>
      <c r="C3616" t="s">
        <v>20</v>
      </c>
      <c r="D3616" s="39" t="s">
        <v>1606</v>
      </c>
      <c r="E3616" s="11">
        <f t="shared" si="238"/>
        <v>3</v>
      </c>
      <c r="F3616" s="4">
        <f t="shared" si="239"/>
        <v>1982</v>
      </c>
      <c r="G3616" t="s">
        <v>25</v>
      </c>
      <c r="H3616" s="4" t="s">
        <v>2274</v>
      </c>
      <c r="I3616" s="4" t="str">
        <f t="shared" si="237"/>
        <v>k</v>
      </c>
      <c r="J3616" s="4">
        <v>18.100000000000001</v>
      </c>
      <c r="K3616" s="4" t="s">
        <v>4959</v>
      </c>
      <c r="L3616" s="4">
        <v>0</v>
      </c>
      <c r="M3616" s="4" t="s">
        <v>3038</v>
      </c>
      <c r="R3616" t="s">
        <v>6761</v>
      </c>
      <c r="T3616" t="s">
        <v>1296</v>
      </c>
    </row>
    <row r="3617" spans="1:20">
      <c r="A3617" t="s">
        <v>144</v>
      </c>
      <c r="B3617" t="s">
        <v>1291</v>
      </c>
      <c r="C3617" t="s">
        <v>74</v>
      </c>
      <c r="D3617" s="39" t="s">
        <v>3045</v>
      </c>
      <c r="E3617" s="11">
        <f t="shared" si="238"/>
        <v>3</v>
      </c>
      <c r="F3617" s="4">
        <f t="shared" si="239"/>
        <v>1983</v>
      </c>
      <c r="G3617" t="s">
        <v>25</v>
      </c>
      <c r="H3617" s="4" t="s">
        <v>149</v>
      </c>
      <c r="I3617" s="4" t="str">
        <f t="shared" si="237"/>
        <v>k</v>
      </c>
      <c r="J3617" s="4">
        <v>19.690000000000001</v>
      </c>
      <c r="K3617" s="4" t="s">
        <v>6762</v>
      </c>
      <c r="L3617" s="4">
        <v>0</v>
      </c>
      <c r="M3617" s="4" t="s">
        <v>6307</v>
      </c>
      <c r="R3617" t="s">
        <v>6763</v>
      </c>
      <c r="T3617" t="s">
        <v>1296</v>
      </c>
    </row>
    <row r="3618" spans="1:20">
      <c r="A3618" t="s">
        <v>144</v>
      </c>
      <c r="B3618" t="s">
        <v>1291</v>
      </c>
      <c r="C3618" t="s">
        <v>74</v>
      </c>
      <c r="D3618" s="39" t="s">
        <v>1494</v>
      </c>
      <c r="E3618" s="11">
        <f t="shared" si="238"/>
        <v>3</v>
      </c>
      <c r="F3618" s="4">
        <f t="shared" si="239"/>
        <v>1986</v>
      </c>
      <c r="G3618" t="s">
        <v>25</v>
      </c>
      <c r="H3618" s="4" t="s">
        <v>1635</v>
      </c>
      <c r="I3618" s="4" t="str">
        <f t="shared" si="237"/>
        <v>k</v>
      </c>
      <c r="J3618" s="4">
        <v>28.58</v>
      </c>
      <c r="K3618" s="4" t="s">
        <v>435</v>
      </c>
      <c r="L3618" s="4">
        <v>0</v>
      </c>
      <c r="M3618" s="4" t="s">
        <v>2127</v>
      </c>
      <c r="T3618" t="s">
        <v>1296</v>
      </c>
    </row>
    <row r="3619" spans="1:20">
      <c r="A3619" t="s">
        <v>144</v>
      </c>
      <c r="B3619" t="s">
        <v>1291</v>
      </c>
      <c r="C3619" t="s">
        <v>74</v>
      </c>
      <c r="D3619" s="39" t="s">
        <v>2002</v>
      </c>
      <c r="E3619" s="11">
        <f t="shared" si="238"/>
        <v>3</v>
      </c>
      <c r="F3619" s="4">
        <f t="shared" si="239"/>
        <v>1988</v>
      </c>
      <c r="G3619" t="s">
        <v>25</v>
      </c>
      <c r="H3619" s="4" t="s">
        <v>1622</v>
      </c>
      <c r="I3619" s="4" t="str">
        <f t="shared" si="237"/>
        <v>k</v>
      </c>
      <c r="J3619" s="4">
        <v>31.43</v>
      </c>
      <c r="K3619" s="4" t="s">
        <v>1297</v>
      </c>
      <c r="L3619" s="4">
        <v>0</v>
      </c>
      <c r="M3619" s="4" t="s">
        <v>1624</v>
      </c>
      <c r="R3619" t="s">
        <v>2070</v>
      </c>
      <c r="T3619" t="s">
        <v>1296</v>
      </c>
    </row>
    <row r="3620" spans="1:20">
      <c r="A3620" t="s">
        <v>144</v>
      </c>
      <c r="B3620" t="s">
        <v>1291</v>
      </c>
      <c r="C3620" t="s">
        <v>74</v>
      </c>
      <c r="D3620" s="39" t="s">
        <v>1372</v>
      </c>
      <c r="E3620" s="11">
        <f t="shared" si="238"/>
        <v>3</v>
      </c>
      <c r="F3620" s="4">
        <f t="shared" si="239"/>
        <v>1990</v>
      </c>
      <c r="G3620" t="s">
        <v>25</v>
      </c>
      <c r="H3620" s="4" t="s">
        <v>1639</v>
      </c>
      <c r="I3620" s="4" t="str">
        <f t="shared" si="237"/>
        <v>k</v>
      </c>
      <c r="J3620" s="4">
        <v>33.97</v>
      </c>
      <c r="K3620" s="4" t="s">
        <v>2003</v>
      </c>
      <c r="L3620" s="4">
        <v>0</v>
      </c>
      <c r="M3620" s="4" t="s">
        <v>6764</v>
      </c>
      <c r="T3620" t="s">
        <v>1296</v>
      </c>
    </row>
    <row r="3621" spans="1:20">
      <c r="A3621" t="s">
        <v>1006</v>
      </c>
      <c r="B3621" t="s">
        <v>1291</v>
      </c>
      <c r="C3621" t="s">
        <v>20</v>
      </c>
      <c r="D3621" s="39" t="s">
        <v>1620</v>
      </c>
      <c r="E3621" s="11">
        <f t="shared" si="238"/>
        <v>3</v>
      </c>
      <c r="F3621" s="4">
        <f t="shared" si="239"/>
        <v>1994</v>
      </c>
      <c r="G3621" t="s">
        <v>21</v>
      </c>
      <c r="H3621" s="4">
        <v>16.5</v>
      </c>
      <c r="I3621" s="4" t="s">
        <v>35</v>
      </c>
      <c r="J3621" s="4">
        <v>29.1</v>
      </c>
      <c r="K3621" s="4" t="s">
        <v>933</v>
      </c>
      <c r="L3621" s="4">
        <v>0</v>
      </c>
      <c r="M3621" s="4" t="s">
        <v>1904</v>
      </c>
      <c r="R3621" t="s">
        <v>6765</v>
      </c>
      <c r="T3621" t="s">
        <v>1296</v>
      </c>
    </row>
    <row r="3622" spans="1:20">
      <c r="A3622" t="s">
        <v>6766</v>
      </c>
      <c r="B3622" t="s">
        <v>1291</v>
      </c>
      <c r="C3622" t="s">
        <v>20</v>
      </c>
      <c r="D3622" s="39" t="s">
        <v>5716</v>
      </c>
      <c r="E3622" s="11">
        <f t="shared" si="238"/>
        <v>6</v>
      </c>
      <c r="F3622" s="4">
        <f t="shared" si="239"/>
        <v>2001</v>
      </c>
      <c r="G3622" t="s">
        <v>25</v>
      </c>
      <c r="H3622" s="4">
        <v>13.8</v>
      </c>
      <c r="I3622" s="4" t="s">
        <v>1214</v>
      </c>
      <c r="J3622" s="4">
        <v>31</v>
      </c>
      <c r="K3622" s="4" t="s">
        <v>36</v>
      </c>
      <c r="L3622" s="4">
        <v>0</v>
      </c>
      <c r="N3622" s="11" t="s">
        <v>6767</v>
      </c>
      <c r="R3622" t="s">
        <v>6768</v>
      </c>
      <c r="T3622" t="s">
        <v>1296</v>
      </c>
    </row>
    <row r="3623" spans="1:20">
      <c r="A3623" t="s">
        <v>6766</v>
      </c>
      <c r="B3623" t="s">
        <v>1291</v>
      </c>
      <c r="C3623" t="s">
        <v>74</v>
      </c>
      <c r="D3623" s="39" t="s">
        <v>1749</v>
      </c>
      <c r="E3623" s="11">
        <f t="shared" si="238"/>
        <v>5</v>
      </c>
      <c r="F3623" s="4">
        <f t="shared" si="239"/>
        <v>2002</v>
      </c>
      <c r="G3623" t="s">
        <v>25</v>
      </c>
      <c r="H3623" s="4">
        <v>14.7</v>
      </c>
      <c r="I3623" s="4" t="str">
        <f t="shared" ref="I3623:I3632" si="240">IF(ISBLANK(H3623), "", "k")</f>
        <v>k</v>
      </c>
      <c r="J3623" s="4">
        <v>30.7</v>
      </c>
      <c r="K3623" s="4" t="s">
        <v>1115</v>
      </c>
      <c r="L3623" s="4">
        <v>0</v>
      </c>
      <c r="M3623" s="4" t="s">
        <v>6769</v>
      </c>
      <c r="N3623" s="11" t="s">
        <v>6767</v>
      </c>
      <c r="R3623" t="s">
        <v>6770</v>
      </c>
      <c r="T3623" t="s">
        <v>1296</v>
      </c>
    </row>
    <row r="3624" spans="1:20">
      <c r="A3624" t="s">
        <v>6766</v>
      </c>
      <c r="B3624" t="s">
        <v>1291</v>
      </c>
      <c r="C3624" t="s">
        <v>74</v>
      </c>
      <c r="D3624" s="39" t="s">
        <v>2040</v>
      </c>
      <c r="E3624" s="11">
        <f t="shared" si="238"/>
        <v>5</v>
      </c>
      <c r="F3624" s="4">
        <f t="shared" si="239"/>
        <v>2003</v>
      </c>
      <c r="G3624" t="s">
        <v>25</v>
      </c>
      <c r="H3624" s="4">
        <v>15.7</v>
      </c>
      <c r="I3624" s="4" t="str">
        <f t="shared" si="240"/>
        <v>k</v>
      </c>
      <c r="J3624" s="4">
        <v>31</v>
      </c>
      <c r="K3624" s="4" t="s">
        <v>435</v>
      </c>
      <c r="L3624" s="4">
        <v>0</v>
      </c>
      <c r="M3624" s="4" t="s">
        <v>2127</v>
      </c>
      <c r="N3624" s="11" t="s">
        <v>6767</v>
      </c>
      <c r="R3624" t="s">
        <v>6771</v>
      </c>
      <c r="T3624" t="s">
        <v>1296</v>
      </c>
    </row>
    <row r="3625" spans="1:20">
      <c r="A3625" t="s">
        <v>6766</v>
      </c>
      <c r="B3625" t="s">
        <v>1291</v>
      </c>
      <c r="C3625" t="s">
        <v>74</v>
      </c>
      <c r="D3625" s="39" t="s">
        <v>1337</v>
      </c>
      <c r="E3625" s="11">
        <f t="shared" si="238"/>
        <v>5</v>
      </c>
      <c r="F3625" s="4">
        <f t="shared" si="239"/>
        <v>2005</v>
      </c>
      <c r="G3625" t="s">
        <v>25</v>
      </c>
      <c r="H3625" s="4">
        <v>17.7</v>
      </c>
      <c r="I3625" s="4" t="str">
        <f t="shared" si="240"/>
        <v>k</v>
      </c>
      <c r="J3625" s="4">
        <v>31.5</v>
      </c>
      <c r="K3625" s="4" t="s">
        <v>577</v>
      </c>
      <c r="L3625" s="4">
        <v>0</v>
      </c>
      <c r="N3625" s="11" t="s">
        <v>6767</v>
      </c>
      <c r="R3625" t="s">
        <v>6772</v>
      </c>
      <c r="T3625" t="s">
        <v>1296</v>
      </c>
    </row>
    <row r="3626" spans="1:20">
      <c r="A3626" t="s">
        <v>6766</v>
      </c>
      <c r="B3626" t="s">
        <v>1291</v>
      </c>
      <c r="C3626" t="s">
        <v>74</v>
      </c>
      <c r="D3626" s="39" t="s">
        <v>2126</v>
      </c>
      <c r="E3626" s="11">
        <f t="shared" si="238"/>
        <v>5</v>
      </c>
      <c r="F3626" s="4">
        <f t="shared" si="239"/>
        <v>2008</v>
      </c>
      <c r="G3626" t="s">
        <v>25</v>
      </c>
      <c r="H3626" s="4">
        <v>20.7</v>
      </c>
      <c r="I3626" s="4" t="str">
        <f t="shared" si="240"/>
        <v>k</v>
      </c>
      <c r="J3626" s="4">
        <v>32</v>
      </c>
      <c r="K3626" s="4" t="s">
        <v>704</v>
      </c>
      <c r="L3626" s="4">
        <v>0</v>
      </c>
      <c r="M3626" s="4" t="s">
        <v>1648</v>
      </c>
      <c r="N3626" s="11" t="s">
        <v>6767</v>
      </c>
      <c r="R3626" t="s">
        <v>6773</v>
      </c>
      <c r="T3626" t="s">
        <v>1296</v>
      </c>
    </row>
    <row r="3627" spans="1:20">
      <c r="A3627" t="s">
        <v>6766</v>
      </c>
      <c r="B3627" t="s">
        <v>1291</v>
      </c>
      <c r="C3627" t="s">
        <v>74</v>
      </c>
      <c r="D3627" s="39" t="s">
        <v>2199</v>
      </c>
      <c r="E3627" s="11">
        <f t="shared" si="238"/>
        <v>5</v>
      </c>
      <c r="F3627" s="4">
        <f t="shared" si="239"/>
        <v>2011</v>
      </c>
      <c r="G3627" t="s">
        <v>25</v>
      </c>
      <c r="H3627" s="4">
        <v>23.7</v>
      </c>
      <c r="I3627" s="4" t="str">
        <f t="shared" si="240"/>
        <v>k</v>
      </c>
      <c r="J3627" s="4">
        <v>32</v>
      </c>
      <c r="K3627" s="4" t="s">
        <v>690</v>
      </c>
      <c r="L3627" s="4">
        <v>0</v>
      </c>
      <c r="M3627" s="4" t="s">
        <v>4731</v>
      </c>
      <c r="N3627" s="11" t="s">
        <v>6767</v>
      </c>
      <c r="R3627" t="s">
        <v>6774</v>
      </c>
      <c r="T3627" t="s">
        <v>1296</v>
      </c>
    </row>
    <row r="3628" spans="1:20">
      <c r="A3628" t="s">
        <v>6775</v>
      </c>
      <c r="B3628" t="s">
        <v>1291</v>
      </c>
      <c r="C3628" t="s">
        <v>20</v>
      </c>
      <c r="D3628" s="39" t="s">
        <v>1349</v>
      </c>
      <c r="E3628" s="11">
        <f t="shared" si="238"/>
        <v>5</v>
      </c>
      <c r="F3628" s="4">
        <f t="shared" si="239"/>
        <v>2016</v>
      </c>
      <c r="G3628" t="s">
        <v>21</v>
      </c>
      <c r="I3628" s="4" t="str">
        <f t="shared" si="240"/>
        <v/>
      </c>
      <c r="J3628" s="4">
        <v>20.8</v>
      </c>
      <c r="K3628" s="4" t="s">
        <v>421</v>
      </c>
      <c r="L3628" s="4">
        <v>0</v>
      </c>
      <c r="M3628" s="4" t="s">
        <v>6307</v>
      </c>
      <c r="N3628" s="11" t="s">
        <v>6776</v>
      </c>
      <c r="R3628" t="s">
        <v>6777</v>
      </c>
      <c r="T3628" t="s">
        <v>1296</v>
      </c>
    </row>
    <row r="3629" spans="1:20">
      <c r="A3629" t="s">
        <v>6775</v>
      </c>
      <c r="B3629" t="s">
        <v>1291</v>
      </c>
      <c r="C3629" t="s">
        <v>74</v>
      </c>
      <c r="D3629" s="39" t="s">
        <v>1455</v>
      </c>
      <c r="E3629" s="11">
        <f t="shared" si="238"/>
        <v>5</v>
      </c>
      <c r="F3629" s="4">
        <f t="shared" si="239"/>
        <v>2017</v>
      </c>
      <c r="G3629" t="s">
        <v>21</v>
      </c>
      <c r="I3629" s="4" t="str">
        <f t="shared" si="240"/>
        <v/>
      </c>
      <c r="J3629" s="4">
        <v>21.5</v>
      </c>
      <c r="K3629" s="4" t="s">
        <v>2739</v>
      </c>
      <c r="L3629" s="4">
        <v>0</v>
      </c>
      <c r="M3629" s="4" t="s">
        <v>4155</v>
      </c>
      <c r="N3629" s="11" t="s">
        <v>6776</v>
      </c>
      <c r="R3629" t="s">
        <v>5537</v>
      </c>
      <c r="T3629" t="s">
        <v>1296</v>
      </c>
    </row>
    <row r="3630" spans="1:20">
      <c r="A3630" t="s">
        <v>6775</v>
      </c>
      <c r="B3630" t="s">
        <v>1291</v>
      </c>
      <c r="C3630" t="s">
        <v>74</v>
      </c>
      <c r="D3630" s="39" t="s">
        <v>1582</v>
      </c>
      <c r="E3630" s="11">
        <f t="shared" si="238"/>
        <v>5</v>
      </c>
      <c r="F3630" s="4">
        <f t="shared" si="239"/>
        <v>2019</v>
      </c>
      <c r="G3630" t="s">
        <v>21</v>
      </c>
      <c r="I3630" s="4" t="str">
        <f t="shared" si="240"/>
        <v/>
      </c>
      <c r="J3630" s="4">
        <v>24.3</v>
      </c>
      <c r="K3630" s="4" t="s">
        <v>244</v>
      </c>
      <c r="L3630" s="4">
        <v>0</v>
      </c>
      <c r="M3630" s="4" t="s">
        <v>1969</v>
      </c>
      <c r="N3630" s="11" t="s">
        <v>6776</v>
      </c>
      <c r="Q3630" t="s">
        <v>6778</v>
      </c>
      <c r="R3630" t="s">
        <v>6779</v>
      </c>
      <c r="T3630" t="s">
        <v>1296</v>
      </c>
    </row>
    <row r="3631" spans="1:20">
      <c r="A3631" t="s">
        <v>6775</v>
      </c>
      <c r="B3631" t="s">
        <v>1291</v>
      </c>
      <c r="C3631" t="s">
        <v>74</v>
      </c>
      <c r="D3631" s="39" t="s">
        <v>1211</v>
      </c>
      <c r="E3631" s="11">
        <f t="shared" si="238"/>
        <v>5</v>
      </c>
      <c r="F3631" s="4">
        <f t="shared" si="239"/>
        <v>2021</v>
      </c>
      <c r="G3631" t="s">
        <v>21</v>
      </c>
      <c r="I3631" s="4" t="str">
        <f t="shared" si="240"/>
        <v/>
      </c>
      <c r="J3631" s="4">
        <v>26.3</v>
      </c>
      <c r="K3631" s="4" t="s">
        <v>264</v>
      </c>
      <c r="L3631" s="4">
        <v>0</v>
      </c>
      <c r="M3631" s="4" t="s">
        <v>2281</v>
      </c>
      <c r="N3631" s="11" t="s">
        <v>6776</v>
      </c>
      <c r="R3631" t="s">
        <v>6780</v>
      </c>
    </row>
    <row r="3632" spans="1:20">
      <c r="A3632" t="s">
        <v>6775</v>
      </c>
      <c r="B3632" s="4" t="s">
        <v>1291</v>
      </c>
      <c r="C3632" s="4" t="s">
        <v>74</v>
      </c>
      <c r="D3632" s="39" t="s">
        <v>1553</v>
      </c>
      <c r="E3632" s="11">
        <f t="shared" si="238"/>
        <v>4</v>
      </c>
      <c r="F3632" s="4">
        <f t="shared" si="239"/>
        <v>2026</v>
      </c>
      <c r="G3632" s="4" t="s">
        <v>21</v>
      </c>
      <c r="H3632" s="4">
        <v>16.600000000000001</v>
      </c>
      <c r="I3632" s="4" t="str">
        <f t="shared" si="240"/>
        <v>k</v>
      </c>
      <c r="J3632" s="4">
        <v>28.7</v>
      </c>
      <c r="K3632" s="4">
        <v>34.200000000000003</v>
      </c>
      <c r="L3632" s="4">
        <v>0</v>
      </c>
      <c r="M3632" s="4">
        <v>855</v>
      </c>
      <c r="N3632" s="11" t="s">
        <v>6776</v>
      </c>
      <c r="R3632" s="4" t="s">
        <v>1471</v>
      </c>
    </row>
    <row r="3633" spans="1:20">
      <c r="A3633" t="s">
        <v>6781</v>
      </c>
      <c r="B3633" t="s">
        <v>1291</v>
      </c>
      <c r="C3633" t="s">
        <v>20</v>
      </c>
      <c r="D3633" s="39" t="s">
        <v>1320</v>
      </c>
      <c r="E3633" s="11">
        <f t="shared" si="238"/>
        <v>3</v>
      </c>
      <c r="F3633" s="4">
        <f t="shared" si="239"/>
        <v>1996</v>
      </c>
      <c r="G3633" t="s">
        <v>25</v>
      </c>
      <c r="H3633" s="4">
        <v>12.5</v>
      </c>
      <c r="I3633" s="4" t="s">
        <v>35</v>
      </c>
      <c r="J3633" s="4">
        <v>29.9</v>
      </c>
      <c r="K3633" s="4" t="s">
        <v>577</v>
      </c>
      <c r="L3633" s="4">
        <v>0</v>
      </c>
      <c r="M3633" s="4" t="s">
        <v>3342</v>
      </c>
      <c r="R3633" t="s">
        <v>4723</v>
      </c>
      <c r="T3633" t="s">
        <v>1296</v>
      </c>
    </row>
    <row r="3634" spans="1:20">
      <c r="A3634" t="s">
        <v>6781</v>
      </c>
      <c r="B3634" t="s">
        <v>1291</v>
      </c>
      <c r="C3634" t="s">
        <v>74</v>
      </c>
      <c r="D3634" s="39" t="s">
        <v>2262</v>
      </c>
      <c r="E3634" s="11">
        <f t="shared" si="238"/>
        <v>6</v>
      </c>
      <c r="F3634" s="4">
        <f t="shared" si="239"/>
        <v>2002</v>
      </c>
      <c r="G3634" t="s">
        <v>25</v>
      </c>
      <c r="H3634" s="4">
        <v>18.8</v>
      </c>
      <c r="I3634" s="4" t="s">
        <v>35</v>
      </c>
      <c r="J3634" s="4">
        <v>31.2</v>
      </c>
      <c r="K3634" s="4" t="s">
        <v>1246</v>
      </c>
      <c r="L3634" s="4">
        <v>0</v>
      </c>
      <c r="M3634" s="4" t="s">
        <v>1681</v>
      </c>
      <c r="R3634" t="s">
        <v>6782</v>
      </c>
      <c r="T3634" t="s">
        <v>1296</v>
      </c>
    </row>
    <row r="3635" spans="1:20">
      <c r="A3635" t="s">
        <v>6783</v>
      </c>
      <c r="B3635" t="s">
        <v>1291</v>
      </c>
      <c r="C3635" t="s">
        <v>20</v>
      </c>
      <c r="D3635" s="39" t="s">
        <v>1744</v>
      </c>
      <c r="E3635" s="11">
        <f t="shared" si="238"/>
        <v>3</v>
      </c>
      <c r="F3635" s="4">
        <f t="shared" si="239"/>
        <v>1998</v>
      </c>
      <c r="G3635" t="s">
        <v>21</v>
      </c>
      <c r="H3635" s="4">
        <v>12.5</v>
      </c>
      <c r="I3635" s="4" t="s">
        <v>35</v>
      </c>
      <c r="J3635" s="4">
        <v>26.5</v>
      </c>
      <c r="K3635" s="4" t="s">
        <v>312</v>
      </c>
      <c r="L3635" s="4">
        <v>0</v>
      </c>
      <c r="M3635" s="4" t="s">
        <v>2236</v>
      </c>
      <c r="R3635" t="s">
        <v>4723</v>
      </c>
      <c r="T3635" t="s">
        <v>1296</v>
      </c>
    </row>
    <row r="3636" spans="1:20">
      <c r="A3636" t="s">
        <v>148</v>
      </c>
      <c r="B3636" t="s">
        <v>1291</v>
      </c>
      <c r="C3636" t="s">
        <v>20</v>
      </c>
      <c r="D3636" s="39" t="s">
        <v>1606</v>
      </c>
      <c r="E3636" s="11">
        <f t="shared" si="238"/>
        <v>3</v>
      </c>
      <c r="F3636" s="4">
        <f t="shared" si="239"/>
        <v>1982</v>
      </c>
      <c r="G3636" t="s">
        <v>21</v>
      </c>
      <c r="H3636" s="4" t="s">
        <v>1635</v>
      </c>
      <c r="I3636" s="4" t="str">
        <f t="shared" ref="I3636:I3653" si="241">IF(ISBLANK(H3636), "", "k")</f>
        <v>k</v>
      </c>
      <c r="J3636" s="4">
        <v>23.5</v>
      </c>
      <c r="K3636" s="4" t="s">
        <v>3869</v>
      </c>
      <c r="L3636" s="4">
        <v>0</v>
      </c>
      <c r="M3636" s="4" t="s">
        <v>2491</v>
      </c>
      <c r="R3636" t="s">
        <v>4338</v>
      </c>
      <c r="T3636" t="s">
        <v>1296</v>
      </c>
    </row>
    <row r="3637" spans="1:20">
      <c r="A3637" t="s">
        <v>148</v>
      </c>
      <c r="B3637" t="s">
        <v>1291</v>
      </c>
      <c r="C3637" t="s">
        <v>74</v>
      </c>
      <c r="D3637" s="39" t="s">
        <v>5956</v>
      </c>
      <c r="E3637" s="11">
        <f t="shared" si="238"/>
        <v>3</v>
      </c>
      <c r="F3637" s="4">
        <f t="shared" si="239"/>
        <v>1986</v>
      </c>
      <c r="G3637" t="s">
        <v>21</v>
      </c>
      <c r="H3637" s="4" t="s">
        <v>1639</v>
      </c>
      <c r="I3637" s="4" t="str">
        <f t="shared" si="241"/>
        <v>k</v>
      </c>
      <c r="J3637" s="4">
        <v>26.67</v>
      </c>
      <c r="K3637" s="4" t="s">
        <v>3597</v>
      </c>
      <c r="L3637" s="4">
        <v>0</v>
      </c>
      <c r="M3637" s="4" t="s">
        <v>6784</v>
      </c>
      <c r="T3637" t="s">
        <v>1296</v>
      </c>
    </row>
    <row r="3638" spans="1:20">
      <c r="A3638" t="s">
        <v>148</v>
      </c>
      <c r="B3638" t="s">
        <v>1291</v>
      </c>
      <c r="C3638" t="s">
        <v>74</v>
      </c>
      <c r="D3638" s="39" t="s">
        <v>2106</v>
      </c>
      <c r="E3638" s="11">
        <f t="shared" si="238"/>
        <v>3</v>
      </c>
      <c r="F3638" s="4">
        <f t="shared" si="239"/>
        <v>1990</v>
      </c>
      <c r="G3638" t="s">
        <v>21</v>
      </c>
      <c r="H3638" s="4" t="s">
        <v>2927</v>
      </c>
      <c r="I3638" s="4" t="str">
        <f t="shared" si="241"/>
        <v>k</v>
      </c>
      <c r="J3638" s="4">
        <v>30.48</v>
      </c>
      <c r="K3638" s="4" t="s">
        <v>2925</v>
      </c>
      <c r="L3638" s="4">
        <v>0</v>
      </c>
      <c r="M3638" s="4" t="s">
        <v>6785</v>
      </c>
      <c r="R3638" t="s">
        <v>2070</v>
      </c>
      <c r="T3638" t="s">
        <v>1296</v>
      </c>
    </row>
    <row r="3639" spans="1:20">
      <c r="A3639" t="s">
        <v>148</v>
      </c>
      <c r="B3639" t="s">
        <v>1291</v>
      </c>
      <c r="C3639" t="s">
        <v>74</v>
      </c>
      <c r="D3639" s="39" t="s">
        <v>2401</v>
      </c>
      <c r="E3639" s="11">
        <f t="shared" si="238"/>
        <v>3</v>
      </c>
      <c r="F3639" s="4">
        <f t="shared" si="239"/>
        <v>1992</v>
      </c>
      <c r="G3639" t="s">
        <v>21</v>
      </c>
      <c r="H3639" s="4" t="s">
        <v>345</v>
      </c>
      <c r="I3639" s="4" t="str">
        <f t="shared" si="241"/>
        <v>k</v>
      </c>
      <c r="J3639" s="4">
        <v>30.48</v>
      </c>
      <c r="K3639" s="4" t="s">
        <v>2925</v>
      </c>
      <c r="L3639" s="4">
        <v>0</v>
      </c>
      <c r="M3639" s="4" t="s">
        <v>2719</v>
      </c>
      <c r="R3639" t="s">
        <v>2070</v>
      </c>
      <c r="T3639" t="s">
        <v>1296</v>
      </c>
    </row>
    <row r="3640" spans="1:20">
      <c r="A3640" t="s">
        <v>148</v>
      </c>
      <c r="B3640" t="s">
        <v>1291</v>
      </c>
      <c r="C3640" t="s">
        <v>74</v>
      </c>
      <c r="D3640" s="39" t="s">
        <v>1620</v>
      </c>
      <c r="E3640" s="11">
        <f t="shared" si="238"/>
        <v>3</v>
      </c>
      <c r="F3640" s="4">
        <f t="shared" si="239"/>
        <v>1994</v>
      </c>
      <c r="G3640" t="s">
        <v>21</v>
      </c>
      <c r="H3640" s="4" t="s">
        <v>2929</v>
      </c>
      <c r="I3640" s="4" t="str">
        <f t="shared" si="241"/>
        <v>k</v>
      </c>
      <c r="J3640" s="4">
        <v>32.5</v>
      </c>
      <c r="K3640" s="4" t="s">
        <v>256</v>
      </c>
      <c r="L3640" s="4">
        <v>0</v>
      </c>
      <c r="M3640" s="4" t="s">
        <v>3244</v>
      </c>
      <c r="T3640" t="s">
        <v>1296</v>
      </c>
    </row>
    <row r="3641" spans="1:20">
      <c r="A3641" t="s">
        <v>1010</v>
      </c>
      <c r="B3641" t="s">
        <v>1291</v>
      </c>
      <c r="C3641" t="s">
        <v>20</v>
      </c>
      <c r="D3641" s="39" t="s">
        <v>1620</v>
      </c>
      <c r="E3641" s="11">
        <f t="shared" si="238"/>
        <v>3</v>
      </c>
      <c r="F3641" s="4">
        <f t="shared" si="239"/>
        <v>1994</v>
      </c>
      <c r="G3641" t="s">
        <v>25</v>
      </c>
      <c r="H3641" s="4" t="s">
        <v>87</v>
      </c>
      <c r="I3641" s="4" t="str">
        <f t="shared" si="241"/>
        <v>k</v>
      </c>
      <c r="J3641" s="4">
        <v>20.5</v>
      </c>
      <c r="K3641" s="4" t="s">
        <v>521</v>
      </c>
      <c r="L3641" s="4">
        <v>0</v>
      </c>
      <c r="M3641" s="4" t="s">
        <v>3274</v>
      </c>
      <c r="N3641" s="11" t="s">
        <v>6786</v>
      </c>
      <c r="R3641" t="s">
        <v>607</v>
      </c>
      <c r="T3641" t="s">
        <v>1296</v>
      </c>
    </row>
    <row r="3642" spans="1:20">
      <c r="A3642" t="s">
        <v>1010</v>
      </c>
      <c r="B3642" t="s">
        <v>1291</v>
      </c>
      <c r="C3642" t="s">
        <v>74</v>
      </c>
      <c r="D3642" s="39" t="s">
        <v>1322</v>
      </c>
      <c r="E3642" s="11">
        <f t="shared" si="238"/>
        <v>3</v>
      </c>
      <c r="F3642" s="4">
        <f t="shared" si="239"/>
        <v>1998</v>
      </c>
      <c r="G3642" t="s">
        <v>25</v>
      </c>
      <c r="H3642" s="4" t="s">
        <v>1622</v>
      </c>
      <c r="I3642" s="4" t="str">
        <f t="shared" si="241"/>
        <v>k</v>
      </c>
      <c r="J3642" s="4">
        <v>25.1</v>
      </c>
      <c r="K3642" s="4" t="s">
        <v>497</v>
      </c>
      <c r="L3642" s="4">
        <v>0</v>
      </c>
      <c r="M3642" s="4" t="s">
        <v>1593</v>
      </c>
      <c r="N3642" s="11" t="s">
        <v>6786</v>
      </c>
      <c r="R3642" t="s">
        <v>2070</v>
      </c>
      <c r="T3642" t="s">
        <v>1296</v>
      </c>
    </row>
    <row r="3643" spans="1:20">
      <c r="A3643" t="s">
        <v>1010</v>
      </c>
      <c r="B3643" t="s">
        <v>1291</v>
      </c>
      <c r="C3643" t="s">
        <v>74</v>
      </c>
      <c r="D3643" s="39" t="s">
        <v>1746</v>
      </c>
      <c r="E3643" s="11">
        <f t="shared" si="238"/>
        <v>5</v>
      </c>
      <c r="F3643" s="4">
        <f t="shared" si="239"/>
        <v>2001</v>
      </c>
      <c r="G3643" t="s">
        <v>25</v>
      </c>
      <c r="H3643" s="4" t="s">
        <v>712</v>
      </c>
      <c r="I3643" s="4" t="str">
        <f t="shared" si="241"/>
        <v>k</v>
      </c>
      <c r="J3643" s="4">
        <v>28.1</v>
      </c>
      <c r="K3643" s="4" t="s">
        <v>800</v>
      </c>
      <c r="L3643" s="4">
        <v>0</v>
      </c>
      <c r="M3643" s="4" t="s">
        <v>2150</v>
      </c>
      <c r="N3643" s="11" t="s">
        <v>6786</v>
      </c>
      <c r="R3643" t="s">
        <v>6787</v>
      </c>
      <c r="T3643" t="s">
        <v>1296</v>
      </c>
    </row>
    <row r="3644" spans="1:20">
      <c r="A3644" t="s">
        <v>1010</v>
      </c>
      <c r="B3644" t="s">
        <v>1291</v>
      </c>
      <c r="C3644" t="s">
        <v>74</v>
      </c>
      <c r="D3644" s="39" t="s">
        <v>1749</v>
      </c>
      <c r="E3644" s="11">
        <f t="shared" si="238"/>
        <v>5</v>
      </c>
      <c r="F3644" s="4">
        <f t="shared" si="239"/>
        <v>2002</v>
      </c>
      <c r="G3644" t="s">
        <v>25</v>
      </c>
      <c r="H3644" s="4" t="s">
        <v>609</v>
      </c>
      <c r="I3644" s="4" t="str">
        <f t="shared" si="241"/>
        <v>k</v>
      </c>
      <c r="J3644" s="4">
        <v>29</v>
      </c>
      <c r="K3644" s="4" t="s">
        <v>40</v>
      </c>
      <c r="L3644" s="4">
        <v>0</v>
      </c>
      <c r="M3644" s="4" t="s">
        <v>4487</v>
      </c>
      <c r="N3644" s="11" t="s">
        <v>6786</v>
      </c>
      <c r="R3644" t="s">
        <v>6788</v>
      </c>
      <c r="T3644" t="s">
        <v>1296</v>
      </c>
    </row>
    <row r="3645" spans="1:20">
      <c r="A3645" t="s">
        <v>1010</v>
      </c>
      <c r="B3645" t="s">
        <v>1291</v>
      </c>
      <c r="C3645" t="s">
        <v>74</v>
      </c>
      <c r="D3645" s="39" t="s">
        <v>1335</v>
      </c>
      <c r="E3645" s="11">
        <f t="shared" si="238"/>
        <v>5</v>
      </c>
      <c r="F3645" s="4">
        <f t="shared" si="239"/>
        <v>2004</v>
      </c>
      <c r="G3645" t="s">
        <v>25</v>
      </c>
      <c r="H3645" s="4" t="s">
        <v>893</v>
      </c>
      <c r="I3645" s="4" t="str">
        <f t="shared" si="241"/>
        <v>k</v>
      </c>
      <c r="J3645" s="4">
        <v>31.5</v>
      </c>
      <c r="K3645" s="4" t="s">
        <v>3225</v>
      </c>
      <c r="L3645" s="4">
        <v>0</v>
      </c>
      <c r="M3645" s="4" t="s">
        <v>2775</v>
      </c>
      <c r="N3645" s="11" t="s">
        <v>6786</v>
      </c>
      <c r="R3645" t="s">
        <v>1309</v>
      </c>
      <c r="T3645" t="s">
        <v>1296</v>
      </c>
    </row>
    <row r="3646" spans="1:20">
      <c r="A3646" t="s">
        <v>1010</v>
      </c>
      <c r="B3646" t="s">
        <v>1291</v>
      </c>
      <c r="C3646" t="s">
        <v>74</v>
      </c>
      <c r="D3646" s="39" t="s">
        <v>1337</v>
      </c>
      <c r="E3646" s="11">
        <f t="shared" si="238"/>
        <v>5</v>
      </c>
      <c r="F3646" s="4">
        <f t="shared" si="239"/>
        <v>2005</v>
      </c>
      <c r="G3646" t="s">
        <v>25</v>
      </c>
      <c r="H3646" s="4" t="s">
        <v>1038</v>
      </c>
      <c r="I3646" s="4" t="str">
        <f t="shared" si="241"/>
        <v>k</v>
      </c>
      <c r="J3646" s="4">
        <v>34</v>
      </c>
      <c r="K3646" s="4" t="s">
        <v>209</v>
      </c>
      <c r="L3646" s="4">
        <v>0</v>
      </c>
      <c r="M3646" s="4" t="s">
        <v>1687</v>
      </c>
      <c r="N3646" s="11" t="s">
        <v>6786</v>
      </c>
      <c r="R3646" t="s">
        <v>1340</v>
      </c>
      <c r="T3646" t="s">
        <v>1296</v>
      </c>
    </row>
    <row r="3647" spans="1:20">
      <c r="A3647" t="s">
        <v>1010</v>
      </c>
      <c r="B3647" t="s">
        <v>1291</v>
      </c>
      <c r="C3647" t="s">
        <v>74</v>
      </c>
      <c r="D3647" s="39" t="s">
        <v>1385</v>
      </c>
      <c r="E3647" s="11">
        <f t="shared" si="238"/>
        <v>5</v>
      </c>
      <c r="F3647" s="4">
        <f t="shared" si="239"/>
        <v>2008</v>
      </c>
      <c r="G3647" t="s">
        <v>25</v>
      </c>
      <c r="H3647" s="4" t="s">
        <v>401</v>
      </c>
      <c r="I3647" s="4" t="str">
        <f t="shared" si="241"/>
        <v>k</v>
      </c>
      <c r="J3647" s="4">
        <v>37.200000000000003</v>
      </c>
      <c r="K3647" s="4" t="s">
        <v>638</v>
      </c>
      <c r="L3647" s="4">
        <v>0</v>
      </c>
      <c r="M3647" s="4" t="s">
        <v>2200</v>
      </c>
      <c r="N3647" s="11" t="s">
        <v>6786</v>
      </c>
      <c r="R3647" t="s">
        <v>1662</v>
      </c>
      <c r="T3647" t="s">
        <v>1296</v>
      </c>
    </row>
    <row r="3648" spans="1:20">
      <c r="A3648" t="s">
        <v>6789</v>
      </c>
      <c r="B3648" t="s">
        <v>1291</v>
      </c>
      <c r="C3648" t="s">
        <v>20</v>
      </c>
      <c r="D3648" s="39" t="s">
        <v>1349</v>
      </c>
      <c r="E3648" s="11">
        <f t="shared" si="238"/>
        <v>5</v>
      </c>
      <c r="F3648" s="4">
        <f t="shared" si="239"/>
        <v>2016</v>
      </c>
      <c r="G3648" t="s">
        <v>21</v>
      </c>
      <c r="I3648" s="4" t="str">
        <f t="shared" si="241"/>
        <v/>
      </c>
      <c r="J3648" s="4">
        <v>20.7</v>
      </c>
      <c r="K3648" s="4">
        <v>22.5</v>
      </c>
      <c r="L3648" s="4">
        <v>2.6</v>
      </c>
      <c r="M3648" s="4" t="s">
        <v>2156</v>
      </c>
      <c r="R3648" t="s">
        <v>6790</v>
      </c>
      <c r="T3648" t="s">
        <v>1296</v>
      </c>
    </row>
    <row r="3649" spans="1:20">
      <c r="A3649" t="s">
        <v>6791</v>
      </c>
      <c r="B3649" t="s">
        <v>1291</v>
      </c>
      <c r="C3649" t="s">
        <v>20</v>
      </c>
      <c r="D3649" s="39" t="s">
        <v>1349</v>
      </c>
      <c r="E3649" s="11">
        <f t="shared" si="238"/>
        <v>5</v>
      </c>
      <c r="F3649" s="4">
        <f t="shared" si="239"/>
        <v>2016</v>
      </c>
      <c r="G3649" t="s">
        <v>21</v>
      </c>
      <c r="I3649" s="4" t="str">
        <f t="shared" si="241"/>
        <v/>
      </c>
      <c r="J3649" s="4">
        <v>22.7</v>
      </c>
      <c r="K3649" s="4" t="s">
        <v>358</v>
      </c>
      <c r="L3649" s="4">
        <v>0</v>
      </c>
      <c r="M3649" s="4" t="s">
        <v>2053</v>
      </c>
      <c r="N3649" s="11" t="s">
        <v>6792</v>
      </c>
      <c r="R3649" t="s">
        <v>6793</v>
      </c>
      <c r="S3649" t="s">
        <v>6794</v>
      </c>
      <c r="T3649" t="s">
        <v>1296</v>
      </c>
    </row>
    <row r="3650" spans="1:20">
      <c r="A3650" t="s">
        <v>6791</v>
      </c>
      <c r="B3650" t="s">
        <v>1291</v>
      </c>
      <c r="C3650" t="s">
        <v>74</v>
      </c>
      <c r="D3650" s="39" t="s">
        <v>1104</v>
      </c>
      <c r="E3650" s="11">
        <f t="shared" si="238"/>
        <v>5</v>
      </c>
      <c r="F3650" s="4">
        <f t="shared" si="239"/>
        <v>2017</v>
      </c>
      <c r="G3650" t="s">
        <v>21</v>
      </c>
      <c r="I3650" s="4" t="str">
        <f t="shared" si="241"/>
        <v/>
      </c>
      <c r="J3650" s="4">
        <v>25</v>
      </c>
      <c r="K3650" s="4" t="s">
        <v>1140</v>
      </c>
      <c r="L3650" s="4">
        <v>0</v>
      </c>
      <c r="M3650" s="4" t="s">
        <v>1465</v>
      </c>
      <c r="N3650" s="11" t="s">
        <v>6792</v>
      </c>
      <c r="Q3650" t="s">
        <v>6795</v>
      </c>
      <c r="R3650" t="s">
        <v>6796</v>
      </c>
      <c r="S3650" t="s">
        <v>6797</v>
      </c>
      <c r="T3650" t="s">
        <v>1296</v>
      </c>
    </row>
    <row r="3651" spans="1:20">
      <c r="A3651" t="s">
        <v>6791</v>
      </c>
      <c r="B3651" t="s">
        <v>1291</v>
      </c>
      <c r="C3651" t="s">
        <v>74</v>
      </c>
      <c r="D3651" s="39" t="s">
        <v>1491</v>
      </c>
      <c r="E3651" s="11">
        <f t="shared" si="238"/>
        <v>4</v>
      </c>
      <c r="F3651" s="4">
        <f t="shared" si="239"/>
        <v>2024</v>
      </c>
      <c r="G3651" t="s">
        <v>21</v>
      </c>
      <c r="I3651" s="4" t="str">
        <f t="shared" si="241"/>
        <v/>
      </c>
      <c r="J3651" s="4">
        <v>30</v>
      </c>
      <c r="K3651" s="4" t="s">
        <v>182</v>
      </c>
      <c r="L3651" s="4">
        <v>0</v>
      </c>
      <c r="M3651" s="4" t="s">
        <v>6798</v>
      </c>
      <c r="N3651" s="11" t="s">
        <v>6792</v>
      </c>
      <c r="R3651" t="s">
        <v>2869</v>
      </c>
    </row>
    <row r="3652" spans="1:20">
      <c r="A3652" t="s">
        <v>6791</v>
      </c>
      <c r="B3652" s="4" t="s">
        <v>1291</v>
      </c>
      <c r="C3652" s="4" t="s">
        <v>74</v>
      </c>
      <c r="D3652" s="39" t="s">
        <v>1553</v>
      </c>
      <c r="E3652" s="11">
        <f t="shared" si="238"/>
        <v>4</v>
      </c>
      <c r="F3652" s="4">
        <f t="shared" si="239"/>
        <v>2026</v>
      </c>
      <c r="G3652" s="4" t="s">
        <v>21</v>
      </c>
      <c r="I3652" s="4" t="str">
        <f t="shared" si="241"/>
        <v/>
      </c>
      <c r="J3652" s="4">
        <v>30</v>
      </c>
      <c r="K3652" s="4">
        <v>37.700000000000003</v>
      </c>
      <c r="L3652" s="4">
        <v>0</v>
      </c>
      <c r="M3652" s="4">
        <v>1000</v>
      </c>
      <c r="N3652" s="11" t="s">
        <v>6792</v>
      </c>
      <c r="R3652" s="4" t="s">
        <v>2449</v>
      </c>
    </row>
    <row r="3653" spans="1:20">
      <c r="A3653" t="s">
        <v>6799</v>
      </c>
      <c r="B3653" t="s">
        <v>1291</v>
      </c>
      <c r="C3653" t="s">
        <v>20</v>
      </c>
      <c r="D3653" s="39" t="s">
        <v>1211</v>
      </c>
      <c r="E3653" s="11">
        <f t="shared" si="238"/>
        <v>5</v>
      </c>
      <c r="F3653" s="4">
        <f t="shared" si="239"/>
        <v>2021</v>
      </c>
      <c r="G3653" t="s">
        <v>25</v>
      </c>
      <c r="I3653" s="4" t="str">
        <f t="shared" si="241"/>
        <v/>
      </c>
      <c r="J3653" s="4">
        <v>18</v>
      </c>
      <c r="K3653" s="4" t="s">
        <v>1000</v>
      </c>
      <c r="L3653" s="4">
        <v>0</v>
      </c>
      <c r="M3653" s="4" t="s">
        <v>3047</v>
      </c>
      <c r="Q3653" t="s">
        <v>6800</v>
      </c>
      <c r="R3653" t="s">
        <v>6256</v>
      </c>
    </row>
    <row r="3654" spans="1:20">
      <c r="A3654" t="s">
        <v>6801</v>
      </c>
      <c r="B3654" t="s">
        <v>1291</v>
      </c>
      <c r="C3654" t="s">
        <v>6802</v>
      </c>
      <c r="D3654" s="39" t="s">
        <v>1320</v>
      </c>
      <c r="E3654" s="11">
        <f t="shared" si="238"/>
        <v>3</v>
      </c>
      <c r="F3654" s="4">
        <f t="shared" si="239"/>
        <v>1996</v>
      </c>
      <c r="G3654" t="s">
        <v>25</v>
      </c>
      <c r="H3654" s="4">
        <v>11.5</v>
      </c>
      <c r="I3654" s="4" t="s">
        <v>35</v>
      </c>
      <c r="J3654" s="4">
        <v>28.7</v>
      </c>
      <c r="K3654" s="4" t="s">
        <v>441</v>
      </c>
      <c r="L3654" s="4">
        <v>0</v>
      </c>
      <c r="M3654" s="4" t="s">
        <v>2083</v>
      </c>
      <c r="N3654" s="11" t="s">
        <v>6803</v>
      </c>
      <c r="R3654" t="s">
        <v>1725</v>
      </c>
      <c r="T3654" t="s">
        <v>1296</v>
      </c>
    </row>
    <row r="3655" spans="1:20">
      <c r="A3655" t="s">
        <v>6801</v>
      </c>
      <c r="B3655" t="s">
        <v>1291</v>
      </c>
      <c r="C3655" t="s">
        <v>74</v>
      </c>
      <c r="D3655" s="39" t="s">
        <v>1302</v>
      </c>
      <c r="E3655" s="11">
        <f t="shared" si="238"/>
        <v>5</v>
      </c>
      <c r="F3655" s="4">
        <f t="shared" si="239"/>
        <v>2002</v>
      </c>
      <c r="G3655" t="s">
        <v>25</v>
      </c>
      <c r="H3655" s="4">
        <v>17.7</v>
      </c>
      <c r="I3655" s="4" t="s">
        <v>35</v>
      </c>
      <c r="J3655" s="4">
        <v>29.5</v>
      </c>
      <c r="K3655" s="4" t="s">
        <v>138</v>
      </c>
      <c r="L3655" s="4">
        <v>0</v>
      </c>
      <c r="M3655" s="4" t="s">
        <v>4466</v>
      </c>
      <c r="N3655" s="11" t="s">
        <v>6803</v>
      </c>
      <c r="R3655" t="s">
        <v>2031</v>
      </c>
      <c r="T3655" t="s">
        <v>1296</v>
      </c>
    </row>
    <row r="3656" spans="1:20">
      <c r="A3656" t="s">
        <v>6801</v>
      </c>
      <c r="B3656" t="s">
        <v>1291</v>
      </c>
      <c r="C3656" t="s">
        <v>74</v>
      </c>
      <c r="D3656" s="39" t="s">
        <v>1388</v>
      </c>
      <c r="E3656" s="11">
        <f t="shared" si="238"/>
        <v>5</v>
      </c>
      <c r="F3656" s="4">
        <f t="shared" si="239"/>
        <v>2009</v>
      </c>
      <c r="G3656" t="s">
        <v>25</v>
      </c>
      <c r="H3656" s="4">
        <v>24.7</v>
      </c>
      <c r="I3656" s="4" t="s">
        <v>35</v>
      </c>
      <c r="J3656" s="4">
        <v>30.7</v>
      </c>
      <c r="K3656" s="4" t="s">
        <v>206</v>
      </c>
      <c r="L3656" s="4">
        <v>0</v>
      </c>
      <c r="M3656" s="4" t="s">
        <v>5089</v>
      </c>
      <c r="N3656" s="11" t="s">
        <v>6803</v>
      </c>
      <c r="R3656" t="s">
        <v>6804</v>
      </c>
      <c r="T3656" t="s">
        <v>1296</v>
      </c>
    </row>
    <row r="3657" spans="1:20">
      <c r="A3657" t="s">
        <v>6805</v>
      </c>
      <c r="B3657" t="s">
        <v>1291</v>
      </c>
      <c r="C3657" t="s">
        <v>20</v>
      </c>
      <c r="D3657" s="39" t="s">
        <v>1744</v>
      </c>
      <c r="E3657" s="11">
        <f t="shared" si="238"/>
        <v>3</v>
      </c>
      <c r="F3657" s="4">
        <f t="shared" si="239"/>
        <v>1998</v>
      </c>
      <c r="G3657" t="s">
        <v>21</v>
      </c>
      <c r="H3657" s="4">
        <v>15.5</v>
      </c>
      <c r="I3657" s="4" t="s">
        <v>35</v>
      </c>
      <c r="J3657" s="4">
        <v>28</v>
      </c>
      <c r="K3657" s="4" t="s">
        <v>40</v>
      </c>
      <c r="L3657" s="4">
        <v>0</v>
      </c>
      <c r="M3657" s="4" t="s">
        <v>4352</v>
      </c>
      <c r="N3657" s="11" t="s">
        <v>6806</v>
      </c>
      <c r="R3657" t="s">
        <v>1913</v>
      </c>
      <c r="T3657" t="s">
        <v>1296</v>
      </c>
    </row>
    <row r="3658" spans="1:20">
      <c r="A3658" t="s">
        <v>6805</v>
      </c>
      <c r="B3658" t="s">
        <v>1291</v>
      </c>
      <c r="C3658" t="s">
        <v>74</v>
      </c>
      <c r="D3658" s="39" t="s">
        <v>1418</v>
      </c>
      <c r="E3658" s="11">
        <f t="shared" si="238"/>
        <v>5</v>
      </c>
      <c r="F3658" s="4">
        <f t="shared" si="239"/>
        <v>2001</v>
      </c>
      <c r="G3658" t="s">
        <v>21</v>
      </c>
      <c r="H3658" s="4">
        <v>18.7</v>
      </c>
      <c r="I3658" s="4" t="s">
        <v>35</v>
      </c>
      <c r="J3658" s="4">
        <v>28.7</v>
      </c>
      <c r="K3658" s="4" t="s">
        <v>1121</v>
      </c>
      <c r="L3658" s="4">
        <v>0</v>
      </c>
      <c r="M3658" s="4" t="s">
        <v>2150</v>
      </c>
      <c r="N3658" s="11" t="s">
        <v>6806</v>
      </c>
      <c r="R3658" t="s">
        <v>6807</v>
      </c>
      <c r="T3658" t="s">
        <v>1296</v>
      </c>
    </row>
    <row r="3659" spans="1:20">
      <c r="A3659" t="s">
        <v>6805</v>
      </c>
      <c r="B3659" t="s">
        <v>1291</v>
      </c>
      <c r="C3659" t="s">
        <v>74</v>
      </c>
      <c r="D3659" s="39" t="s">
        <v>1335</v>
      </c>
      <c r="E3659" s="11">
        <f t="shared" si="238"/>
        <v>5</v>
      </c>
      <c r="F3659" s="4">
        <f t="shared" si="239"/>
        <v>2004</v>
      </c>
      <c r="G3659" t="s">
        <v>21</v>
      </c>
      <c r="H3659" s="4">
        <v>21.7</v>
      </c>
      <c r="I3659" s="4" t="s">
        <v>35</v>
      </c>
      <c r="J3659" s="4">
        <v>29.6</v>
      </c>
      <c r="K3659" s="4" t="s">
        <v>949</v>
      </c>
      <c r="L3659" s="4">
        <v>0</v>
      </c>
      <c r="M3659" s="4" t="s">
        <v>1797</v>
      </c>
      <c r="N3659" s="11" t="s">
        <v>6806</v>
      </c>
      <c r="R3659" t="s">
        <v>1722</v>
      </c>
      <c r="T3659" t="s">
        <v>1296</v>
      </c>
    </row>
    <row r="3660" spans="1:20">
      <c r="A3660" t="s">
        <v>6805</v>
      </c>
      <c r="B3660" t="s">
        <v>1291</v>
      </c>
      <c r="C3660" t="s">
        <v>74</v>
      </c>
      <c r="D3660" s="39" t="s">
        <v>1385</v>
      </c>
      <c r="E3660" s="11">
        <f t="shared" si="238"/>
        <v>5</v>
      </c>
      <c r="F3660" s="4">
        <f t="shared" si="239"/>
        <v>2008</v>
      </c>
      <c r="G3660" t="s">
        <v>21</v>
      </c>
      <c r="H3660" s="4">
        <v>25.7</v>
      </c>
      <c r="I3660" s="4" t="s">
        <v>35</v>
      </c>
      <c r="J3660" s="4">
        <v>29.6</v>
      </c>
      <c r="K3660" s="4" t="s">
        <v>584</v>
      </c>
      <c r="L3660" s="4">
        <v>0</v>
      </c>
      <c r="M3660" s="4" t="s">
        <v>3306</v>
      </c>
      <c r="N3660" s="11" t="s">
        <v>6806</v>
      </c>
      <c r="R3660" t="s">
        <v>6808</v>
      </c>
      <c r="T3660" t="s">
        <v>1296</v>
      </c>
    </row>
    <row r="3661" spans="1:20">
      <c r="A3661" t="s">
        <v>6805</v>
      </c>
      <c r="B3661" t="s">
        <v>1291</v>
      </c>
      <c r="C3661" t="s">
        <v>74</v>
      </c>
      <c r="D3661" s="39" t="s">
        <v>1663</v>
      </c>
      <c r="E3661" s="11">
        <f t="shared" si="238"/>
        <v>5</v>
      </c>
      <c r="F3661" s="4">
        <f t="shared" si="239"/>
        <v>2009</v>
      </c>
      <c r="G3661" t="s">
        <v>21</v>
      </c>
      <c r="H3661" s="4">
        <v>26.7</v>
      </c>
      <c r="I3661" s="4" t="s">
        <v>35</v>
      </c>
      <c r="J3661" s="4">
        <v>30.3</v>
      </c>
      <c r="K3661" s="4" t="s">
        <v>182</v>
      </c>
      <c r="L3661" s="4">
        <v>0</v>
      </c>
      <c r="M3661" s="4" t="s">
        <v>6809</v>
      </c>
      <c r="N3661" s="11" t="s">
        <v>6806</v>
      </c>
      <c r="R3661" t="s">
        <v>1662</v>
      </c>
      <c r="T3661" t="s">
        <v>1296</v>
      </c>
    </row>
    <row r="3662" spans="1:20">
      <c r="A3662" t="s">
        <v>6805</v>
      </c>
      <c r="B3662" t="s">
        <v>1291</v>
      </c>
      <c r="C3662" t="s">
        <v>74</v>
      </c>
      <c r="D3662" s="39" t="s">
        <v>1342</v>
      </c>
      <c r="E3662" s="11">
        <f t="shared" si="238"/>
        <v>5</v>
      </c>
      <c r="F3662" s="4">
        <f t="shared" si="239"/>
        <v>2013</v>
      </c>
      <c r="G3662" t="s">
        <v>21</v>
      </c>
      <c r="H3662" s="4">
        <v>30.7</v>
      </c>
      <c r="I3662" s="4" t="s">
        <v>35</v>
      </c>
      <c r="J3662" s="4">
        <v>30.2</v>
      </c>
      <c r="K3662" s="4" t="s">
        <v>206</v>
      </c>
      <c r="L3662" s="4">
        <v>0</v>
      </c>
      <c r="N3662" s="11" t="s">
        <v>6806</v>
      </c>
      <c r="R3662" t="s">
        <v>6810</v>
      </c>
      <c r="T3662" t="s">
        <v>1296</v>
      </c>
    </row>
    <row r="3663" spans="1:20">
      <c r="A3663" t="s">
        <v>153</v>
      </c>
      <c r="B3663" t="s">
        <v>1291</v>
      </c>
      <c r="C3663" t="s">
        <v>20</v>
      </c>
      <c r="D3663" s="39" t="s">
        <v>1606</v>
      </c>
      <c r="E3663" s="11">
        <f t="shared" si="238"/>
        <v>3</v>
      </c>
      <c r="F3663" s="4">
        <f t="shared" si="239"/>
        <v>1982</v>
      </c>
      <c r="G3663" t="s">
        <v>25</v>
      </c>
      <c r="I3663" s="4" t="str">
        <f>IF(ISBLANK(H3663), "", "k")</f>
        <v/>
      </c>
      <c r="J3663" s="4">
        <v>35.880000000000003</v>
      </c>
      <c r="K3663" s="4" t="s">
        <v>2171</v>
      </c>
      <c r="L3663" s="4">
        <v>0</v>
      </c>
      <c r="M3663" s="4" t="s">
        <v>4006</v>
      </c>
      <c r="T3663" t="s">
        <v>1296</v>
      </c>
    </row>
    <row r="3664" spans="1:20">
      <c r="A3664" t="s">
        <v>153</v>
      </c>
      <c r="B3664" t="s">
        <v>1291</v>
      </c>
      <c r="C3664" t="s">
        <v>74</v>
      </c>
      <c r="D3664" s="39" t="s">
        <v>3045</v>
      </c>
      <c r="E3664" s="11">
        <f t="shared" si="238"/>
        <v>3</v>
      </c>
      <c r="F3664" s="4">
        <f t="shared" si="239"/>
        <v>1983</v>
      </c>
      <c r="G3664" t="s">
        <v>25</v>
      </c>
      <c r="I3664" s="4" t="str">
        <f>IF(ISBLANK(H3664), "", "k")</f>
        <v/>
      </c>
      <c r="K3664" s="4" t="s">
        <v>3331</v>
      </c>
      <c r="L3664" s="4">
        <v>0</v>
      </c>
      <c r="M3664" s="4" t="s">
        <v>1962</v>
      </c>
      <c r="R3664" t="s">
        <v>6811</v>
      </c>
      <c r="T3664" t="s">
        <v>1296</v>
      </c>
    </row>
    <row r="3665" spans="1:20">
      <c r="A3665" t="s">
        <v>1126</v>
      </c>
      <c r="B3665" t="s">
        <v>1291</v>
      </c>
      <c r="C3665" t="s">
        <v>20</v>
      </c>
      <c r="D3665" s="39" t="s">
        <v>2401</v>
      </c>
      <c r="E3665" s="11">
        <f t="shared" si="238"/>
        <v>3</v>
      </c>
      <c r="F3665" s="4">
        <f t="shared" si="239"/>
        <v>1992</v>
      </c>
      <c r="G3665" t="s">
        <v>21</v>
      </c>
      <c r="H3665" s="4">
        <v>15.5</v>
      </c>
      <c r="I3665" s="4" t="s">
        <v>35</v>
      </c>
      <c r="J3665" s="4">
        <v>28.58</v>
      </c>
      <c r="K3665" s="4" t="s">
        <v>3597</v>
      </c>
      <c r="L3665" s="4">
        <v>0</v>
      </c>
      <c r="M3665" s="4" t="s">
        <v>3313</v>
      </c>
      <c r="N3665" s="11" t="s">
        <v>6812</v>
      </c>
      <c r="R3665" t="s">
        <v>2304</v>
      </c>
      <c r="T3665" t="s">
        <v>1296</v>
      </c>
    </row>
    <row r="3666" spans="1:20">
      <c r="A3666" t="s">
        <v>1126</v>
      </c>
      <c r="B3666" t="s">
        <v>1291</v>
      </c>
      <c r="C3666" t="s">
        <v>74</v>
      </c>
      <c r="D3666" s="39" t="s">
        <v>1416</v>
      </c>
      <c r="E3666" s="11">
        <f t="shared" si="238"/>
        <v>3</v>
      </c>
      <c r="F3666" s="4">
        <f t="shared" si="239"/>
        <v>1996</v>
      </c>
      <c r="G3666" t="s">
        <v>21</v>
      </c>
      <c r="H3666" s="4">
        <v>19.5</v>
      </c>
      <c r="I3666" s="4" t="s">
        <v>35</v>
      </c>
      <c r="J3666" s="4">
        <v>29.1</v>
      </c>
      <c r="K3666" s="4" t="s">
        <v>690</v>
      </c>
      <c r="L3666" s="4">
        <v>0</v>
      </c>
      <c r="M3666" s="4" t="s">
        <v>1880</v>
      </c>
      <c r="N3666" s="11" t="s">
        <v>6812</v>
      </c>
      <c r="R3666" t="s">
        <v>564</v>
      </c>
      <c r="T3666" t="s">
        <v>1296</v>
      </c>
    </row>
    <row r="3667" spans="1:20">
      <c r="A3667" t="s">
        <v>1126</v>
      </c>
      <c r="B3667" t="s">
        <v>1291</v>
      </c>
      <c r="C3667" t="s">
        <v>74</v>
      </c>
      <c r="D3667" s="39" t="s">
        <v>1527</v>
      </c>
      <c r="E3667" s="11">
        <f t="shared" ref="E3667:E3730" si="242">MONTH(D3667)</f>
        <v>3</v>
      </c>
      <c r="F3667" s="4">
        <f t="shared" ref="F3667:F3730" si="243">YEAR(D3667)</f>
        <v>1998</v>
      </c>
      <c r="G3667" t="s">
        <v>21</v>
      </c>
      <c r="H3667" s="4">
        <v>21.5</v>
      </c>
      <c r="I3667" s="4" t="s">
        <v>35</v>
      </c>
      <c r="J3667" s="4">
        <v>30.5</v>
      </c>
      <c r="K3667" s="4" t="s">
        <v>704</v>
      </c>
      <c r="L3667" s="4">
        <v>0</v>
      </c>
      <c r="M3667" s="4" t="s">
        <v>1323</v>
      </c>
      <c r="N3667" s="11" t="s">
        <v>6812</v>
      </c>
      <c r="R3667" t="s">
        <v>6813</v>
      </c>
      <c r="T3667" t="s">
        <v>1296</v>
      </c>
    </row>
    <row r="3668" spans="1:20">
      <c r="A3668" t="s">
        <v>6814</v>
      </c>
      <c r="B3668" t="s">
        <v>1291</v>
      </c>
      <c r="C3668" t="s">
        <v>20</v>
      </c>
      <c r="D3668" s="39" t="s">
        <v>1620</v>
      </c>
      <c r="E3668" s="11">
        <f t="shared" si="242"/>
        <v>3</v>
      </c>
      <c r="F3668" s="4">
        <f t="shared" si="243"/>
        <v>1994</v>
      </c>
      <c r="G3668" t="s">
        <v>25</v>
      </c>
      <c r="H3668" s="4" t="s">
        <v>149</v>
      </c>
      <c r="I3668" s="4" t="str">
        <f t="shared" ref="I3668:I3686" si="244">IF(ISBLANK(H3668), "", "k")</f>
        <v>k</v>
      </c>
      <c r="J3668" s="4">
        <v>18.8</v>
      </c>
      <c r="K3668" s="4" t="s">
        <v>1389</v>
      </c>
      <c r="L3668" s="4">
        <v>0</v>
      </c>
      <c r="M3668" s="4" t="s">
        <v>3652</v>
      </c>
      <c r="N3668" s="11" t="s">
        <v>6815</v>
      </c>
      <c r="O3668" t="s">
        <v>6816</v>
      </c>
      <c r="R3668" t="s">
        <v>607</v>
      </c>
      <c r="T3668" t="s">
        <v>1296</v>
      </c>
    </row>
    <row r="3669" spans="1:20">
      <c r="A3669" t="s">
        <v>6814</v>
      </c>
      <c r="B3669" t="s">
        <v>1291</v>
      </c>
      <c r="C3669" t="s">
        <v>74</v>
      </c>
      <c r="D3669" s="39" t="s">
        <v>1316</v>
      </c>
      <c r="E3669" s="11">
        <f t="shared" si="242"/>
        <v>3</v>
      </c>
      <c r="F3669" s="4">
        <f t="shared" si="243"/>
        <v>1995</v>
      </c>
      <c r="G3669" t="s">
        <v>25</v>
      </c>
      <c r="H3669" s="4" t="s">
        <v>87</v>
      </c>
      <c r="I3669" s="4" t="str">
        <f t="shared" si="244"/>
        <v>k</v>
      </c>
      <c r="J3669" s="4">
        <v>19.5</v>
      </c>
      <c r="K3669" s="4" t="s">
        <v>529</v>
      </c>
      <c r="L3669" s="4">
        <v>0</v>
      </c>
      <c r="M3669" s="4" t="s">
        <v>6307</v>
      </c>
      <c r="N3669" s="11" t="s">
        <v>6815</v>
      </c>
      <c r="O3669" t="s">
        <v>6816</v>
      </c>
      <c r="R3669" t="s">
        <v>6817</v>
      </c>
      <c r="T3669" t="s">
        <v>1296</v>
      </c>
    </row>
    <row r="3670" spans="1:20">
      <c r="A3670" t="s">
        <v>6814</v>
      </c>
      <c r="B3670" t="s">
        <v>1291</v>
      </c>
      <c r="C3670" t="s">
        <v>74</v>
      </c>
      <c r="D3670" s="39" t="s">
        <v>1320</v>
      </c>
      <c r="E3670" s="11">
        <f t="shared" si="242"/>
        <v>3</v>
      </c>
      <c r="F3670" s="4">
        <f t="shared" si="243"/>
        <v>1996</v>
      </c>
      <c r="G3670" t="s">
        <v>25</v>
      </c>
      <c r="H3670" s="4" t="s">
        <v>1610</v>
      </c>
      <c r="I3670" s="4" t="str">
        <f t="shared" si="244"/>
        <v>k</v>
      </c>
      <c r="J3670" s="4">
        <v>21.1</v>
      </c>
      <c r="K3670" s="4" t="s">
        <v>172</v>
      </c>
      <c r="L3670" s="4">
        <v>0</v>
      </c>
      <c r="M3670" s="4" t="s">
        <v>3143</v>
      </c>
      <c r="N3670" s="11" t="s">
        <v>6815</v>
      </c>
      <c r="O3670" t="s">
        <v>6816</v>
      </c>
      <c r="R3670" t="s">
        <v>6818</v>
      </c>
      <c r="T3670" t="s">
        <v>1296</v>
      </c>
    </row>
    <row r="3671" spans="1:20">
      <c r="A3671" t="s">
        <v>6814</v>
      </c>
      <c r="B3671" t="s">
        <v>1291</v>
      </c>
      <c r="C3671" t="s">
        <v>74</v>
      </c>
      <c r="D3671" s="39" t="s">
        <v>1322</v>
      </c>
      <c r="E3671" s="11">
        <f t="shared" si="242"/>
        <v>3</v>
      </c>
      <c r="F3671" s="4">
        <f t="shared" si="243"/>
        <v>1998</v>
      </c>
      <c r="G3671" t="s">
        <v>25</v>
      </c>
      <c r="H3671" s="4" t="s">
        <v>126</v>
      </c>
      <c r="I3671" s="4" t="str">
        <f t="shared" si="244"/>
        <v>k</v>
      </c>
      <c r="J3671" s="4">
        <v>24.4</v>
      </c>
      <c r="K3671" s="4" t="s">
        <v>591</v>
      </c>
      <c r="L3671" s="4">
        <v>0</v>
      </c>
      <c r="M3671" s="4" t="s">
        <v>1593</v>
      </c>
      <c r="N3671" s="11" t="s">
        <v>6815</v>
      </c>
      <c r="O3671" t="s">
        <v>6816</v>
      </c>
      <c r="R3671" t="s">
        <v>6819</v>
      </c>
      <c r="T3671" t="s">
        <v>1296</v>
      </c>
    </row>
    <row r="3672" spans="1:20">
      <c r="A3672" t="s">
        <v>6814</v>
      </c>
      <c r="B3672" t="s">
        <v>1291</v>
      </c>
      <c r="C3672" t="s">
        <v>74</v>
      </c>
      <c r="D3672" s="39" t="s">
        <v>1647</v>
      </c>
      <c r="E3672" s="11">
        <f t="shared" si="242"/>
        <v>3</v>
      </c>
      <c r="F3672" s="4">
        <f t="shared" si="243"/>
        <v>2000</v>
      </c>
      <c r="G3672" t="s">
        <v>25</v>
      </c>
      <c r="H3672" s="4" t="s">
        <v>1376</v>
      </c>
      <c r="I3672" s="4" t="str">
        <f t="shared" si="244"/>
        <v>k</v>
      </c>
      <c r="J3672" s="4">
        <v>30.5</v>
      </c>
      <c r="K3672" s="4" t="s">
        <v>577</v>
      </c>
      <c r="L3672" s="4">
        <v>0</v>
      </c>
      <c r="M3672" s="4" t="s">
        <v>2110</v>
      </c>
      <c r="N3672" s="11" t="s">
        <v>6815</v>
      </c>
      <c r="O3672" t="s">
        <v>6816</v>
      </c>
      <c r="R3672" t="s">
        <v>439</v>
      </c>
      <c r="T3672" t="s">
        <v>1296</v>
      </c>
    </row>
    <row r="3673" spans="1:20">
      <c r="A3673" t="s">
        <v>6814</v>
      </c>
      <c r="B3673" t="s">
        <v>1291</v>
      </c>
      <c r="C3673" t="s">
        <v>74</v>
      </c>
      <c r="D3673" s="39" t="s">
        <v>1418</v>
      </c>
      <c r="E3673" s="11">
        <f t="shared" si="242"/>
        <v>5</v>
      </c>
      <c r="F3673" s="4">
        <f t="shared" si="243"/>
        <v>2001</v>
      </c>
      <c r="G3673" t="s">
        <v>25</v>
      </c>
      <c r="H3673" s="4" t="s">
        <v>717</v>
      </c>
      <c r="I3673" s="4" t="str">
        <f t="shared" si="244"/>
        <v>k</v>
      </c>
      <c r="J3673" s="4">
        <v>32.200000000000003</v>
      </c>
      <c r="K3673" s="4" t="s">
        <v>1158</v>
      </c>
      <c r="L3673" s="4">
        <v>0</v>
      </c>
      <c r="M3673" s="4" t="s">
        <v>2447</v>
      </c>
      <c r="N3673" s="11" t="s">
        <v>6815</v>
      </c>
      <c r="O3673" t="s">
        <v>6816</v>
      </c>
      <c r="R3673" t="s">
        <v>2569</v>
      </c>
      <c r="T3673" t="s">
        <v>1296</v>
      </c>
    </row>
    <row r="3674" spans="1:20">
      <c r="A3674" t="s">
        <v>6814</v>
      </c>
      <c r="B3674" t="s">
        <v>1291</v>
      </c>
      <c r="C3674" t="s">
        <v>74</v>
      </c>
      <c r="D3674" s="39" t="s">
        <v>1302</v>
      </c>
      <c r="E3674" s="11">
        <f t="shared" si="242"/>
        <v>5</v>
      </c>
      <c r="F3674" s="4">
        <f t="shared" si="243"/>
        <v>2002</v>
      </c>
      <c r="G3674" t="s">
        <v>25</v>
      </c>
      <c r="H3674" s="4" t="s">
        <v>712</v>
      </c>
      <c r="I3674" s="4" t="str">
        <f t="shared" si="244"/>
        <v>k</v>
      </c>
      <c r="J3674" s="4">
        <v>34.5</v>
      </c>
      <c r="K3674" s="4" t="s">
        <v>825</v>
      </c>
      <c r="L3674" s="4">
        <v>0</v>
      </c>
      <c r="M3674" s="4" t="s">
        <v>6820</v>
      </c>
      <c r="N3674" s="11" t="s">
        <v>6815</v>
      </c>
      <c r="O3674" t="s">
        <v>6816</v>
      </c>
      <c r="R3674" t="s">
        <v>2031</v>
      </c>
      <c r="T3674" t="s">
        <v>1296</v>
      </c>
    </row>
    <row r="3675" spans="1:20">
      <c r="A3675" t="s">
        <v>6814</v>
      </c>
      <c r="B3675" t="s">
        <v>1291</v>
      </c>
      <c r="C3675" t="s">
        <v>74</v>
      </c>
      <c r="D3675" s="39" t="s">
        <v>1305</v>
      </c>
      <c r="E3675" s="11">
        <f t="shared" si="242"/>
        <v>5</v>
      </c>
      <c r="F3675" s="4">
        <f t="shared" si="243"/>
        <v>2003</v>
      </c>
      <c r="G3675" t="s">
        <v>25</v>
      </c>
      <c r="H3675" s="4" t="s">
        <v>609</v>
      </c>
      <c r="I3675" s="4" t="str">
        <f t="shared" si="244"/>
        <v>k</v>
      </c>
      <c r="J3675" s="4">
        <v>36</v>
      </c>
      <c r="K3675" s="4" t="s">
        <v>572</v>
      </c>
      <c r="L3675" s="4">
        <v>0</v>
      </c>
      <c r="M3675" s="4" t="s">
        <v>6821</v>
      </c>
      <c r="N3675" s="11" t="s">
        <v>6815</v>
      </c>
      <c r="O3675" t="s">
        <v>6816</v>
      </c>
      <c r="R3675" t="s">
        <v>1334</v>
      </c>
      <c r="T3675" t="s">
        <v>1296</v>
      </c>
    </row>
    <row r="3676" spans="1:20">
      <c r="A3676" t="s">
        <v>6814</v>
      </c>
      <c r="B3676" t="s">
        <v>1291</v>
      </c>
      <c r="C3676" t="s">
        <v>74</v>
      </c>
      <c r="D3676" s="39" t="s">
        <v>1335</v>
      </c>
      <c r="E3676" s="11">
        <f t="shared" si="242"/>
        <v>5</v>
      </c>
      <c r="F3676" s="4">
        <f t="shared" si="243"/>
        <v>2004</v>
      </c>
      <c r="G3676" t="s">
        <v>25</v>
      </c>
      <c r="H3676" s="4" t="s">
        <v>977</v>
      </c>
      <c r="I3676" s="4" t="str">
        <f t="shared" si="244"/>
        <v>k</v>
      </c>
      <c r="J3676" s="4">
        <v>37.5</v>
      </c>
      <c r="K3676" s="4" t="s">
        <v>1023</v>
      </c>
      <c r="L3676" s="4">
        <v>0</v>
      </c>
      <c r="M3676" s="4" t="s">
        <v>6822</v>
      </c>
      <c r="N3676" s="11" t="s">
        <v>6815</v>
      </c>
      <c r="O3676" t="s">
        <v>6816</v>
      </c>
      <c r="R3676" t="s">
        <v>1309</v>
      </c>
      <c r="T3676" t="s">
        <v>1296</v>
      </c>
    </row>
    <row r="3677" spans="1:20">
      <c r="A3677" t="s">
        <v>6814</v>
      </c>
      <c r="B3677" t="s">
        <v>1291</v>
      </c>
      <c r="C3677" t="s">
        <v>74</v>
      </c>
      <c r="D3677" s="39" t="s">
        <v>1310</v>
      </c>
      <c r="E3677" s="11">
        <f t="shared" si="242"/>
        <v>5</v>
      </c>
      <c r="F3677" s="4">
        <f t="shared" si="243"/>
        <v>2005</v>
      </c>
      <c r="G3677" t="s">
        <v>25</v>
      </c>
      <c r="H3677" s="4" t="s">
        <v>893</v>
      </c>
      <c r="I3677" s="4" t="str">
        <f t="shared" si="244"/>
        <v>k</v>
      </c>
      <c r="J3677" s="4">
        <v>39.5</v>
      </c>
      <c r="K3677" s="4" t="s">
        <v>981</v>
      </c>
      <c r="L3677" s="4">
        <v>0</v>
      </c>
      <c r="M3677" s="4" t="s">
        <v>6823</v>
      </c>
      <c r="N3677" s="11" t="s">
        <v>6815</v>
      </c>
      <c r="O3677" t="s">
        <v>6816</v>
      </c>
      <c r="R3677" t="s">
        <v>6824</v>
      </c>
      <c r="T3677" t="s">
        <v>1296</v>
      </c>
    </row>
    <row r="3678" spans="1:20">
      <c r="A3678" t="s">
        <v>6825</v>
      </c>
      <c r="B3678" t="s">
        <v>1291</v>
      </c>
      <c r="C3678" t="s">
        <v>20</v>
      </c>
      <c r="D3678" s="39" t="s">
        <v>1328</v>
      </c>
      <c r="E3678" s="11">
        <f t="shared" si="242"/>
        <v>6</v>
      </c>
      <c r="F3678" s="4">
        <f t="shared" si="243"/>
        <v>2002</v>
      </c>
      <c r="G3678" t="s">
        <v>21</v>
      </c>
      <c r="H3678" s="4">
        <v>8.8000000000000007</v>
      </c>
      <c r="I3678" s="4" t="str">
        <f t="shared" si="244"/>
        <v>k</v>
      </c>
      <c r="J3678" s="4">
        <v>23.6</v>
      </c>
      <c r="K3678" s="4" t="s">
        <v>988</v>
      </c>
      <c r="L3678" s="4">
        <v>0</v>
      </c>
      <c r="M3678" s="4" t="s">
        <v>3788</v>
      </c>
      <c r="N3678" s="11" t="s">
        <v>6826</v>
      </c>
      <c r="R3678" t="s">
        <v>6827</v>
      </c>
      <c r="T3678" t="s">
        <v>1296</v>
      </c>
    </row>
    <row r="3679" spans="1:20">
      <c r="A3679" t="s">
        <v>6825</v>
      </c>
      <c r="B3679" t="s">
        <v>1291</v>
      </c>
      <c r="C3679" t="s">
        <v>74</v>
      </c>
      <c r="D3679" s="39" t="s">
        <v>1385</v>
      </c>
      <c r="E3679" s="11">
        <f t="shared" si="242"/>
        <v>5</v>
      </c>
      <c r="F3679" s="4">
        <f t="shared" si="243"/>
        <v>2008</v>
      </c>
      <c r="G3679" t="s">
        <v>21</v>
      </c>
      <c r="H3679" s="4">
        <v>14.7</v>
      </c>
      <c r="I3679" s="4" t="str">
        <f t="shared" si="244"/>
        <v>k</v>
      </c>
      <c r="J3679" s="4">
        <v>29.5</v>
      </c>
      <c r="K3679" s="4" t="s">
        <v>854</v>
      </c>
      <c r="L3679" s="4">
        <v>0</v>
      </c>
      <c r="M3679" s="4" t="s">
        <v>6282</v>
      </c>
      <c r="N3679" s="11" t="s">
        <v>6826</v>
      </c>
      <c r="R3679" t="s">
        <v>6828</v>
      </c>
      <c r="T3679" t="s">
        <v>1296</v>
      </c>
    </row>
    <row r="3680" spans="1:20">
      <c r="A3680" t="s">
        <v>6825</v>
      </c>
      <c r="B3680" t="s">
        <v>1291</v>
      </c>
      <c r="C3680" t="s">
        <v>74</v>
      </c>
      <c r="D3680" s="39" t="s">
        <v>1388</v>
      </c>
      <c r="E3680" s="11">
        <f t="shared" si="242"/>
        <v>5</v>
      </c>
      <c r="F3680" s="4">
        <f t="shared" si="243"/>
        <v>2009</v>
      </c>
      <c r="G3680" t="s">
        <v>21</v>
      </c>
      <c r="H3680" s="4">
        <v>15.7</v>
      </c>
      <c r="I3680" s="4" t="str">
        <f t="shared" si="244"/>
        <v>k</v>
      </c>
      <c r="J3680" s="4">
        <v>29</v>
      </c>
      <c r="K3680" s="4" t="s">
        <v>643</v>
      </c>
      <c r="L3680" s="4">
        <v>0</v>
      </c>
      <c r="M3680" s="4" t="s">
        <v>2228</v>
      </c>
      <c r="N3680" s="11" t="s">
        <v>6826</v>
      </c>
      <c r="R3680" t="s">
        <v>1662</v>
      </c>
      <c r="T3680" t="s">
        <v>1296</v>
      </c>
    </row>
    <row r="3681" spans="1:20">
      <c r="A3681" t="s">
        <v>6825</v>
      </c>
      <c r="B3681" t="s">
        <v>1291</v>
      </c>
      <c r="C3681" t="s">
        <v>74</v>
      </c>
      <c r="D3681" s="39" t="s">
        <v>1392</v>
      </c>
      <c r="E3681" s="11">
        <f t="shared" si="242"/>
        <v>5</v>
      </c>
      <c r="F3681" s="4">
        <f t="shared" si="243"/>
        <v>2010</v>
      </c>
      <c r="G3681" t="s">
        <v>21</v>
      </c>
      <c r="H3681" s="4">
        <v>16.7</v>
      </c>
      <c r="I3681" s="4" t="str">
        <f t="shared" si="244"/>
        <v>k</v>
      </c>
      <c r="J3681" s="4">
        <v>29</v>
      </c>
      <c r="K3681" s="4" t="s">
        <v>182</v>
      </c>
      <c r="L3681" s="4">
        <v>0</v>
      </c>
      <c r="M3681" s="4" t="s">
        <v>2485</v>
      </c>
      <c r="N3681" s="11" t="s">
        <v>6826</v>
      </c>
      <c r="R3681" t="s">
        <v>6829</v>
      </c>
      <c r="T3681" t="s">
        <v>1296</v>
      </c>
    </row>
    <row r="3682" spans="1:20">
      <c r="A3682" t="s">
        <v>6825</v>
      </c>
      <c r="B3682" t="s">
        <v>1291</v>
      </c>
      <c r="C3682" t="s">
        <v>74</v>
      </c>
      <c r="D3682" s="39" t="s">
        <v>839</v>
      </c>
      <c r="E3682" s="11">
        <f t="shared" si="242"/>
        <v>5</v>
      </c>
      <c r="F3682" s="4">
        <f t="shared" si="243"/>
        <v>2016</v>
      </c>
      <c r="G3682" t="s">
        <v>21</v>
      </c>
      <c r="H3682" s="4">
        <v>22.7</v>
      </c>
      <c r="I3682" s="4" t="str">
        <f t="shared" si="244"/>
        <v>k</v>
      </c>
      <c r="J3682" s="4">
        <v>31.2</v>
      </c>
      <c r="K3682" s="4" t="s">
        <v>193</v>
      </c>
      <c r="L3682" s="4">
        <v>0</v>
      </c>
      <c r="M3682" s="4" t="s">
        <v>6830</v>
      </c>
      <c r="N3682" s="11" t="s">
        <v>6826</v>
      </c>
      <c r="R3682" t="s">
        <v>6831</v>
      </c>
      <c r="T3682" t="s">
        <v>1296</v>
      </c>
    </row>
    <row r="3683" spans="1:20">
      <c r="A3683" t="s">
        <v>6825</v>
      </c>
      <c r="B3683" t="s">
        <v>1291</v>
      </c>
      <c r="C3683" t="s">
        <v>74</v>
      </c>
      <c r="D3683" s="39" t="s">
        <v>1455</v>
      </c>
      <c r="E3683" s="11">
        <f t="shared" si="242"/>
        <v>5</v>
      </c>
      <c r="F3683" s="4">
        <f t="shared" si="243"/>
        <v>2017</v>
      </c>
      <c r="G3683" t="s">
        <v>21</v>
      </c>
      <c r="H3683" s="4">
        <v>23.7</v>
      </c>
      <c r="I3683" s="4" t="str">
        <f t="shared" si="244"/>
        <v>k</v>
      </c>
      <c r="J3683" s="4">
        <v>31.7</v>
      </c>
      <c r="K3683" s="4" t="s">
        <v>83</v>
      </c>
      <c r="L3683" s="4">
        <v>0</v>
      </c>
      <c r="M3683" s="4" t="s">
        <v>3339</v>
      </c>
      <c r="N3683" s="11" t="s">
        <v>6826</v>
      </c>
      <c r="R3683" t="s">
        <v>6832</v>
      </c>
      <c r="T3683" t="s">
        <v>1296</v>
      </c>
    </row>
    <row r="3684" spans="1:20">
      <c r="A3684" t="s">
        <v>6833</v>
      </c>
      <c r="B3684" t="s">
        <v>1291</v>
      </c>
      <c r="C3684" t="s">
        <v>20</v>
      </c>
      <c r="D3684" s="39" t="s">
        <v>1352</v>
      </c>
      <c r="E3684" s="11">
        <f t="shared" si="242"/>
        <v>5</v>
      </c>
      <c r="F3684" s="4">
        <f t="shared" si="243"/>
        <v>2017</v>
      </c>
      <c r="G3684" t="s">
        <v>25</v>
      </c>
      <c r="I3684" s="4" t="str">
        <f t="shared" si="244"/>
        <v/>
      </c>
      <c r="L3684" s="4">
        <v>0</v>
      </c>
      <c r="M3684" s="4" t="s">
        <v>1528</v>
      </c>
      <c r="R3684" t="s">
        <v>6834</v>
      </c>
      <c r="T3684" t="s">
        <v>1296</v>
      </c>
    </row>
    <row r="3685" spans="1:20">
      <c r="A3685" t="s">
        <v>6835</v>
      </c>
      <c r="B3685" t="s">
        <v>1291</v>
      </c>
      <c r="C3685" t="s">
        <v>20</v>
      </c>
      <c r="D3685" s="39" t="s">
        <v>1320</v>
      </c>
      <c r="E3685" s="11">
        <f t="shared" si="242"/>
        <v>3</v>
      </c>
      <c r="F3685" s="4">
        <f t="shared" si="243"/>
        <v>1996</v>
      </c>
      <c r="G3685" t="s">
        <v>25</v>
      </c>
      <c r="H3685" s="4" t="s">
        <v>87</v>
      </c>
      <c r="I3685" s="4" t="str">
        <f t="shared" si="244"/>
        <v>k</v>
      </c>
      <c r="J3685" s="4">
        <v>21.2</v>
      </c>
      <c r="K3685" s="4" t="s">
        <v>2739</v>
      </c>
      <c r="L3685" s="4">
        <v>0</v>
      </c>
      <c r="M3685" s="4" t="s">
        <v>6313</v>
      </c>
      <c r="R3685" t="s">
        <v>607</v>
      </c>
      <c r="T3685" t="s">
        <v>1296</v>
      </c>
    </row>
    <row r="3686" spans="1:20">
      <c r="A3686" t="s">
        <v>6835</v>
      </c>
      <c r="B3686" t="s">
        <v>1291</v>
      </c>
      <c r="C3686" t="s">
        <v>74</v>
      </c>
      <c r="D3686" s="39" t="s">
        <v>2900</v>
      </c>
      <c r="E3686" s="11">
        <f t="shared" si="242"/>
        <v>6</v>
      </c>
      <c r="F3686" s="4">
        <f t="shared" si="243"/>
        <v>2002</v>
      </c>
      <c r="G3686" t="s">
        <v>25</v>
      </c>
      <c r="H3686" s="4" t="s">
        <v>573</v>
      </c>
      <c r="I3686" s="4" t="str">
        <f t="shared" si="244"/>
        <v>k</v>
      </c>
      <c r="J3686" s="4">
        <v>26.1</v>
      </c>
      <c r="K3686" s="4" t="s">
        <v>1160</v>
      </c>
      <c r="L3686" s="4">
        <v>0</v>
      </c>
      <c r="M3686" s="4" t="s">
        <v>2940</v>
      </c>
      <c r="R3686" t="s">
        <v>6836</v>
      </c>
      <c r="T3686" t="s">
        <v>1296</v>
      </c>
    </row>
    <row r="3687" spans="1:20">
      <c r="A3687" t="s">
        <v>6837</v>
      </c>
      <c r="B3687" t="s">
        <v>1291</v>
      </c>
      <c r="C3687" t="s">
        <v>20</v>
      </c>
      <c r="D3687" s="39" t="s">
        <v>1744</v>
      </c>
      <c r="E3687" s="11">
        <f t="shared" si="242"/>
        <v>3</v>
      </c>
      <c r="F3687" s="4">
        <f t="shared" si="243"/>
        <v>1998</v>
      </c>
      <c r="G3687" t="s">
        <v>21</v>
      </c>
      <c r="H3687" s="4">
        <v>16.5</v>
      </c>
      <c r="I3687" s="4" t="s">
        <v>35</v>
      </c>
      <c r="J3687" s="4">
        <v>29</v>
      </c>
      <c r="L3687" s="4">
        <v>0</v>
      </c>
      <c r="M3687" s="4" t="s">
        <v>2181</v>
      </c>
      <c r="R3687" t="s">
        <v>6838</v>
      </c>
      <c r="T3687" t="s">
        <v>1296</v>
      </c>
    </row>
    <row r="3688" spans="1:20">
      <c r="A3688" t="s">
        <v>6839</v>
      </c>
      <c r="B3688" t="s">
        <v>1291</v>
      </c>
      <c r="C3688" t="s">
        <v>20</v>
      </c>
      <c r="D3688" s="39" t="s">
        <v>2262</v>
      </c>
      <c r="E3688" s="11">
        <f t="shared" si="242"/>
        <v>6</v>
      </c>
      <c r="F3688" s="4">
        <f t="shared" si="243"/>
        <v>2002</v>
      </c>
      <c r="G3688" t="s">
        <v>21</v>
      </c>
      <c r="H3688" s="4" t="s">
        <v>189</v>
      </c>
      <c r="I3688" s="4" t="str">
        <f t="shared" ref="I3688:I3695" si="245">IF(ISBLANK(H3688), "", "k")</f>
        <v>k</v>
      </c>
      <c r="J3688" s="4">
        <v>20.3</v>
      </c>
      <c r="K3688" s="4" t="s">
        <v>582</v>
      </c>
      <c r="L3688" s="4">
        <v>0</v>
      </c>
      <c r="M3688" s="4" t="s">
        <v>1357</v>
      </c>
      <c r="N3688" s="11" t="s">
        <v>6840</v>
      </c>
      <c r="R3688" t="s">
        <v>6841</v>
      </c>
      <c r="T3688" t="s">
        <v>1296</v>
      </c>
    </row>
    <row r="3689" spans="1:20">
      <c r="A3689" t="s">
        <v>6839</v>
      </c>
      <c r="B3689" t="s">
        <v>1291</v>
      </c>
      <c r="C3689" t="s">
        <v>74</v>
      </c>
      <c r="D3689" s="39" t="s">
        <v>2194</v>
      </c>
      <c r="E3689" s="11">
        <f t="shared" si="242"/>
        <v>5</v>
      </c>
      <c r="F3689" s="4">
        <f t="shared" si="243"/>
        <v>2005</v>
      </c>
      <c r="G3689" t="s">
        <v>21</v>
      </c>
      <c r="H3689" s="4" t="s">
        <v>477</v>
      </c>
      <c r="I3689" s="4" t="str">
        <f t="shared" si="245"/>
        <v>k</v>
      </c>
      <c r="J3689" s="4">
        <v>21.5</v>
      </c>
      <c r="K3689" s="4" t="s">
        <v>779</v>
      </c>
      <c r="L3689" s="4">
        <v>0</v>
      </c>
      <c r="M3689" s="4" t="s">
        <v>6065</v>
      </c>
      <c r="N3689" s="11" t="s">
        <v>6840</v>
      </c>
      <c r="R3689" t="s">
        <v>6842</v>
      </c>
      <c r="T3689" t="s">
        <v>1296</v>
      </c>
    </row>
    <row r="3690" spans="1:20">
      <c r="A3690" t="s">
        <v>6839</v>
      </c>
      <c r="B3690" t="s">
        <v>1291</v>
      </c>
      <c r="C3690" t="s">
        <v>74</v>
      </c>
      <c r="D3690" s="39" t="s">
        <v>1663</v>
      </c>
      <c r="E3690" s="11">
        <f t="shared" si="242"/>
        <v>5</v>
      </c>
      <c r="F3690" s="4">
        <f t="shared" si="243"/>
        <v>2009</v>
      </c>
      <c r="G3690" t="s">
        <v>21</v>
      </c>
      <c r="H3690" s="4" t="s">
        <v>712</v>
      </c>
      <c r="I3690" s="4" t="str">
        <f t="shared" si="245"/>
        <v>k</v>
      </c>
      <c r="J3690" s="4">
        <v>24.2</v>
      </c>
      <c r="K3690" s="4" t="s">
        <v>116</v>
      </c>
      <c r="L3690" s="4">
        <v>0</v>
      </c>
      <c r="M3690" s="4" t="s">
        <v>3667</v>
      </c>
      <c r="N3690" s="11" t="s">
        <v>6840</v>
      </c>
      <c r="R3690" t="s">
        <v>1698</v>
      </c>
      <c r="T3690" t="s">
        <v>1296</v>
      </c>
    </row>
    <row r="3691" spans="1:20">
      <c r="A3691" t="s">
        <v>6839</v>
      </c>
      <c r="B3691" t="s">
        <v>1291</v>
      </c>
      <c r="C3691" t="s">
        <v>74</v>
      </c>
      <c r="D3691" s="39" t="s">
        <v>1392</v>
      </c>
      <c r="E3691" s="11">
        <f t="shared" si="242"/>
        <v>5</v>
      </c>
      <c r="F3691" s="4">
        <f t="shared" si="243"/>
        <v>2010</v>
      </c>
      <c r="G3691" t="s">
        <v>21</v>
      </c>
      <c r="H3691" s="4" t="s">
        <v>609</v>
      </c>
      <c r="I3691" s="4" t="str">
        <f t="shared" si="245"/>
        <v>k</v>
      </c>
      <c r="J3691" s="4">
        <v>25.2</v>
      </c>
      <c r="K3691" s="4" t="s">
        <v>614</v>
      </c>
      <c r="L3691" s="4">
        <v>0</v>
      </c>
      <c r="M3691" s="4" t="s">
        <v>6843</v>
      </c>
      <c r="N3691" s="11" t="s">
        <v>6840</v>
      </c>
      <c r="R3691" t="s">
        <v>6844</v>
      </c>
      <c r="T3691" t="s">
        <v>1296</v>
      </c>
    </row>
    <row r="3692" spans="1:20">
      <c r="A3692" t="s">
        <v>6839</v>
      </c>
      <c r="B3692" t="s">
        <v>1291</v>
      </c>
      <c r="C3692" t="s">
        <v>74</v>
      </c>
      <c r="D3692" s="39" t="s">
        <v>2199</v>
      </c>
      <c r="E3692" s="11">
        <f t="shared" si="242"/>
        <v>5</v>
      </c>
      <c r="F3692" s="4">
        <f t="shared" si="243"/>
        <v>2011</v>
      </c>
      <c r="G3692" t="s">
        <v>21</v>
      </c>
      <c r="H3692" s="4" t="s">
        <v>977</v>
      </c>
      <c r="I3692" s="4" t="str">
        <f t="shared" si="245"/>
        <v>k</v>
      </c>
      <c r="J3692" s="4">
        <v>25.6</v>
      </c>
      <c r="K3692" s="4" t="s">
        <v>278</v>
      </c>
      <c r="L3692" s="4">
        <v>0</v>
      </c>
      <c r="M3692" s="4" t="s">
        <v>1321</v>
      </c>
      <c r="N3692" s="11" t="s">
        <v>6840</v>
      </c>
      <c r="R3692" t="s">
        <v>1762</v>
      </c>
      <c r="T3692" t="s">
        <v>1296</v>
      </c>
    </row>
    <row r="3693" spans="1:20">
      <c r="A3693" t="s">
        <v>6839</v>
      </c>
      <c r="B3693" t="s">
        <v>1291</v>
      </c>
      <c r="C3693" t="s">
        <v>74</v>
      </c>
      <c r="D3693" s="39" t="s">
        <v>1346</v>
      </c>
      <c r="E3693" s="11">
        <f t="shared" si="242"/>
        <v>5</v>
      </c>
      <c r="F3693" s="4">
        <f t="shared" si="243"/>
        <v>2015</v>
      </c>
      <c r="G3693" t="s">
        <v>21</v>
      </c>
      <c r="H3693" s="4" t="s">
        <v>488</v>
      </c>
      <c r="I3693" s="4" t="str">
        <f t="shared" si="245"/>
        <v>k</v>
      </c>
      <c r="J3693" s="4">
        <v>25.2</v>
      </c>
      <c r="K3693" s="4" t="s">
        <v>278</v>
      </c>
      <c r="L3693" s="4">
        <v>0</v>
      </c>
      <c r="M3693" s="4" t="s">
        <v>2053</v>
      </c>
      <c r="N3693" s="11" t="s">
        <v>6840</v>
      </c>
      <c r="R3693" t="s">
        <v>6845</v>
      </c>
      <c r="T3693" t="s">
        <v>1296</v>
      </c>
    </row>
    <row r="3694" spans="1:20">
      <c r="A3694" t="s">
        <v>6839</v>
      </c>
      <c r="B3694" t="s">
        <v>1291</v>
      </c>
      <c r="C3694" t="s">
        <v>74</v>
      </c>
      <c r="D3694" s="39" t="s">
        <v>1349</v>
      </c>
      <c r="E3694" s="11">
        <f t="shared" si="242"/>
        <v>5</v>
      </c>
      <c r="F3694" s="4">
        <f t="shared" si="243"/>
        <v>2016</v>
      </c>
      <c r="G3694" t="s">
        <v>21</v>
      </c>
      <c r="H3694" s="4" t="s">
        <v>401</v>
      </c>
      <c r="I3694" s="4" t="str">
        <f t="shared" si="245"/>
        <v>k</v>
      </c>
      <c r="J3694" s="4">
        <v>26</v>
      </c>
      <c r="K3694" s="4" t="s">
        <v>1140</v>
      </c>
      <c r="L3694" s="4">
        <v>0</v>
      </c>
      <c r="M3694" s="4" t="s">
        <v>2441</v>
      </c>
      <c r="N3694" s="11" t="s">
        <v>6840</v>
      </c>
      <c r="R3694" t="s">
        <v>1953</v>
      </c>
      <c r="T3694" t="s">
        <v>1296</v>
      </c>
    </row>
    <row r="3695" spans="1:20">
      <c r="A3695" t="s">
        <v>6839</v>
      </c>
      <c r="B3695" t="s">
        <v>1291</v>
      </c>
      <c r="C3695" t="s">
        <v>74</v>
      </c>
      <c r="D3695" s="39" t="s">
        <v>1412</v>
      </c>
      <c r="E3695" s="11">
        <f t="shared" si="242"/>
        <v>5</v>
      </c>
      <c r="F3695" s="4">
        <f t="shared" si="243"/>
        <v>2019</v>
      </c>
      <c r="G3695" t="s">
        <v>21</v>
      </c>
      <c r="H3695" s="4" t="s">
        <v>600</v>
      </c>
      <c r="I3695" s="4" t="str">
        <f t="shared" si="245"/>
        <v>k</v>
      </c>
      <c r="J3695" s="4">
        <v>25.7</v>
      </c>
      <c r="K3695" s="4" t="s">
        <v>715</v>
      </c>
      <c r="L3695" s="4">
        <v>0</v>
      </c>
      <c r="M3695" s="4" t="s">
        <v>1350</v>
      </c>
      <c r="N3695" s="11" t="s">
        <v>6840</v>
      </c>
      <c r="R3695" t="s">
        <v>6846</v>
      </c>
      <c r="T3695" t="s">
        <v>1296</v>
      </c>
    </row>
    <row r="3696" spans="1:20">
      <c r="A3696" t="s">
        <v>156</v>
      </c>
      <c r="B3696" t="s">
        <v>1291</v>
      </c>
      <c r="C3696" t="s">
        <v>20</v>
      </c>
      <c r="D3696" s="39" t="s">
        <v>1606</v>
      </c>
      <c r="E3696" s="11">
        <f t="shared" si="242"/>
        <v>3</v>
      </c>
      <c r="F3696" s="4">
        <f t="shared" si="243"/>
        <v>1982</v>
      </c>
      <c r="G3696" t="s">
        <v>25</v>
      </c>
      <c r="H3696" s="4">
        <v>12.5</v>
      </c>
      <c r="I3696" s="4" t="s">
        <v>35</v>
      </c>
      <c r="J3696" s="4">
        <v>30.48</v>
      </c>
      <c r="K3696" s="4" t="s">
        <v>2171</v>
      </c>
      <c r="L3696" s="4">
        <v>0</v>
      </c>
      <c r="M3696" s="4" t="s">
        <v>2830</v>
      </c>
      <c r="R3696" t="s">
        <v>2001</v>
      </c>
      <c r="T3696" t="s">
        <v>1296</v>
      </c>
    </row>
    <row r="3697" spans="1:20">
      <c r="A3697" t="s">
        <v>156</v>
      </c>
      <c r="B3697" t="s">
        <v>1291</v>
      </c>
      <c r="C3697" t="s">
        <v>74</v>
      </c>
      <c r="D3697" s="39" t="s">
        <v>3045</v>
      </c>
      <c r="E3697" s="11">
        <f t="shared" si="242"/>
        <v>3</v>
      </c>
      <c r="F3697" s="4">
        <f t="shared" si="243"/>
        <v>1983</v>
      </c>
      <c r="G3697" t="s">
        <v>25</v>
      </c>
      <c r="H3697" s="4">
        <v>13.5</v>
      </c>
      <c r="I3697" s="4" t="s">
        <v>35</v>
      </c>
      <c r="J3697" s="4">
        <v>31.75</v>
      </c>
      <c r="K3697" s="4" t="s">
        <v>2589</v>
      </c>
      <c r="L3697" s="4">
        <v>0</v>
      </c>
      <c r="M3697" s="4" t="s">
        <v>1293</v>
      </c>
      <c r="T3697" t="s">
        <v>1296</v>
      </c>
    </row>
    <row r="3698" spans="1:20">
      <c r="A3698" t="s">
        <v>1129</v>
      </c>
      <c r="B3698" t="s">
        <v>1291</v>
      </c>
      <c r="C3698" t="s">
        <v>20</v>
      </c>
      <c r="D3698" s="39" t="s">
        <v>2401</v>
      </c>
      <c r="E3698" s="11">
        <f t="shared" si="242"/>
        <v>3</v>
      </c>
      <c r="F3698" s="4">
        <f t="shared" si="243"/>
        <v>1992</v>
      </c>
      <c r="G3698" t="s">
        <v>21</v>
      </c>
      <c r="H3698" s="4">
        <v>19.5</v>
      </c>
      <c r="I3698" s="4" t="s">
        <v>35</v>
      </c>
      <c r="J3698" s="4">
        <v>30.48</v>
      </c>
      <c r="K3698" s="4" t="s">
        <v>2589</v>
      </c>
      <c r="L3698" s="4">
        <v>0</v>
      </c>
      <c r="M3698" s="4" t="s">
        <v>6847</v>
      </c>
      <c r="N3698" s="11" t="s">
        <v>6848</v>
      </c>
      <c r="R3698" t="s">
        <v>6849</v>
      </c>
      <c r="T3698" t="s">
        <v>1296</v>
      </c>
    </row>
    <row r="3699" spans="1:20">
      <c r="A3699" t="s">
        <v>1129</v>
      </c>
      <c r="B3699" t="s">
        <v>1291</v>
      </c>
      <c r="C3699" t="s">
        <v>74</v>
      </c>
      <c r="D3699" s="39" t="s">
        <v>1620</v>
      </c>
      <c r="E3699" s="11">
        <f t="shared" si="242"/>
        <v>3</v>
      </c>
      <c r="F3699" s="4">
        <f t="shared" si="243"/>
        <v>1994</v>
      </c>
      <c r="G3699" t="s">
        <v>21</v>
      </c>
      <c r="H3699" s="4">
        <v>21.5</v>
      </c>
      <c r="I3699" s="4" t="s">
        <v>35</v>
      </c>
      <c r="J3699" s="4">
        <v>31.8</v>
      </c>
      <c r="K3699" s="4" t="s">
        <v>256</v>
      </c>
      <c r="L3699" s="4">
        <v>0</v>
      </c>
      <c r="M3699" s="4" t="s">
        <v>1993</v>
      </c>
      <c r="N3699" s="11" t="s">
        <v>6848</v>
      </c>
      <c r="R3699" t="s">
        <v>564</v>
      </c>
      <c r="T3699" t="s">
        <v>1296</v>
      </c>
    </row>
    <row r="3700" spans="1:20">
      <c r="A3700" t="s">
        <v>1129</v>
      </c>
      <c r="B3700" t="s">
        <v>1291</v>
      </c>
      <c r="C3700" t="s">
        <v>74</v>
      </c>
      <c r="D3700" s="39" t="s">
        <v>1316</v>
      </c>
      <c r="E3700" s="11">
        <f t="shared" si="242"/>
        <v>3</v>
      </c>
      <c r="F3700" s="4">
        <f t="shared" si="243"/>
        <v>1995</v>
      </c>
      <c r="G3700" t="s">
        <v>21</v>
      </c>
      <c r="H3700" s="4">
        <v>22.5</v>
      </c>
      <c r="I3700" s="4" t="s">
        <v>35</v>
      </c>
      <c r="J3700" s="4">
        <v>32.5</v>
      </c>
      <c r="K3700" s="4" t="s">
        <v>178</v>
      </c>
      <c r="L3700" s="4">
        <v>0</v>
      </c>
      <c r="M3700" s="4" t="s">
        <v>6850</v>
      </c>
      <c r="N3700" s="11" t="s">
        <v>6848</v>
      </c>
      <c r="R3700" t="s">
        <v>6851</v>
      </c>
      <c r="T3700" t="s">
        <v>1296</v>
      </c>
    </row>
    <row r="3701" spans="1:20">
      <c r="A3701" t="s">
        <v>1129</v>
      </c>
      <c r="B3701" t="s">
        <v>1291</v>
      </c>
      <c r="C3701" t="s">
        <v>74</v>
      </c>
      <c r="D3701" s="39" t="s">
        <v>1416</v>
      </c>
      <c r="E3701" s="11">
        <f t="shared" si="242"/>
        <v>3</v>
      </c>
      <c r="F3701" s="4">
        <f t="shared" si="243"/>
        <v>1996</v>
      </c>
      <c r="G3701" t="s">
        <v>21</v>
      </c>
      <c r="H3701" s="4">
        <v>23.5</v>
      </c>
      <c r="I3701" s="4" t="s">
        <v>35</v>
      </c>
      <c r="J3701" s="4">
        <v>32</v>
      </c>
      <c r="K3701" s="4" t="s">
        <v>233</v>
      </c>
      <c r="L3701" s="4">
        <v>0</v>
      </c>
      <c r="M3701" s="4" t="s">
        <v>2366</v>
      </c>
      <c r="N3701" s="11" t="s">
        <v>6848</v>
      </c>
      <c r="R3701" t="s">
        <v>4721</v>
      </c>
      <c r="T3701" t="s">
        <v>1296</v>
      </c>
    </row>
    <row r="3702" spans="1:20">
      <c r="A3702" t="s">
        <v>1129</v>
      </c>
      <c r="B3702" t="s">
        <v>1291</v>
      </c>
      <c r="C3702" t="s">
        <v>74</v>
      </c>
      <c r="D3702" s="39" t="s">
        <v>1715</v>
      </c>
      <c r="E3702" s="11">
        <f t="shared" si="242"/>
        <v>3</v>
      </c>
      <c r="F3702" s="4">
        <f t="shared" si="243"/>
        <v>2000</v>
      </c>
      <c r="G3702" t="s">
        <v>21</v>
      </c>
      <c r="H3702" s="4">
        <v>27.5</v>
      </c>
      <c r="I3702" s="4" t="s">
        <v>35</v>
      </c>
      <c r="J3702" s="4">
        <v>32.5</v>
      </c>
      <c r="K3702" s="4" t="s">
        <v>166</v>
      </c>
      <c r="L3702" s="4">
        <v>0</v>
      </c>
      <c r="M3702" s="4" t="s">
        <v>3687</v>
      </c>
      <c r="N3702" s="11" t="s">
        <v>6848</v>
      </c>
      <c r="R3702" t="s">
        <v>439</v>
      </c>
      <c r="T3702" t="s">
        <v>1296</v>
      </c>
    </row>
    <row r="3703" spans="1:20">
      <c r="A3703" t="s">
        <v>1129</v>
      </c>
      <c r="B3703" t="s">
        <v>1291</v>
      </c>
      <c r="C3703" t="s">
        <v>74</v>
      </c>
      <c r="D3703" s="39" t="s">
        <v>1746</v>
      </c>
      <c r="E3703" s="11">
        <f t="shared" si="242"/>
        <v>5</v>
      </c>
      <c r="F3703" s="4">
        <f t="shared" si="243"/>
        <v>2001</v>
      </c>
      <c r="G3703" t="s">
        <v>21</v>
      </c>
      <c r="H3703" s="4">
        <v>28.7</v>
      </c>
      <c r="I3703" s="4" t="s">
        <v>35</v>
      </c>
      <c r="J3703" s="4">
        <v>33.200000000000003</v>
      </c>
      <c r="K3703" s="4" t="s">
        <v>305</v>
      </c>
      <c r="L3703" s="4">
        <v>0</v>
      </c>
      <c r="M3703" s="4" t="s">
        <v>4088</v>
      </c>
      <c r="N3703" s="11" t="s">
        <v>6848</v>
      </c>
      <c r="R3703" t="s">
        <v>2827</v>
      </c>
      <c r="T3703" t="s">
        <v>1296</v>
      </c>
    </row>
    <row r="3704" spans="1:20">
      <c r="A3704" t="s">
        <v>6852</v>
      </c>
      <c r="B3704" t="s">
        <v>1291</v>
      </c>
      <c r="C3704" t="s">
        <v>20</v>
      </c>
      <c r="D3704" s="39" t="s">
        <v>1620</v>
      </c>
      <c r="E3704" s="11">
        <f t="shared" si="242"/>
        <v>3</v>
      </c>
      <c r="F3704" s="4">
        <f t="shared" si="243"/>
        <v>1994</v>
      </c>
      <c r="G3704" t="s">
        <v>25</v>
      </c>
      <c r="H3704" s="4" t="s">
        <v>1635</v>
      </c>
      <c r="I3704" s="4" t="str">
        <f t="shared" ref="I3704:I3726" si="246">IF(ISBLANK(H3704), "", "k")</f>
        <v>k</v>
      </c>
      <c r="J3704" s="4">
        <v>23.5</v>
      </c>
      <c r="K3704" s="4" t="s">
        <v>2176</v>
      </c>
      <c r="L3704" s="4">
        <v>0</v>
      </c>
      <c r="M3704" s="4" t="s">
        <v>6853</v>
      </c>
      <c r="N3704" s="11" t="s">
        <v>6854</v>
      </c>
      <c r="R3704" t="s">
        <v>607</v>
      </c>
      <c r="T3704" t="s">
        <v>1296</v>
      </c>
    </row>
    <row r="3705" spans="1:20">
      <c r="A3705" t="s">
        <v>6852</v>
      </c>
      <c r="B3705" t="s">
        <v>1291</v>
      </c>
      <c r="C3705" t="s">
        <v>74</v>
      </c>
      <c r="D3705" s="39" t="s">
        <v>1316</v>
      </c>
      <c r="E3705" s="11">
        <f t="shared" si="242"/>
        <v>3</v>
      </c>
      <c r="F3705" s="4">
        <f t="shared" si="243"/>
        <v>1995</v>
      </c>
      <c r="G3705" t="s">
        <v>25</v>
      </c>
      <c r="H3705" s="4" t="s">
        <v>126</v>
      </c>
      <c r="I3705" s="4" t="str">
        <f t="shared" si="246"/>
        <v>k</v>
      </c>
      <c r="J3705" s="4">
        <v>23.5</v>
      </c>
      <c r="K3705" s="4" t="s">
        <v>362</v>
      </c>
      <c r="L3705" s="4">
        <v>0</v>
      </c>
      <c r="M3705" s="4" t="s">
        <v>3788</v>
      </c>
      <c r="N3705" s="11" t="s">
        <v>6854</v>
      </c>
      <c r="T3705" t="s">
        <v>1296</v>
      </c>
    </row>
    <row r="3706" spans="1:20">
      <c r="A3706" t="s">
        <v>6852</v>
      </c>
      <c r="B3706" t="s">
        <v>1291</v>
      </c>
      <c r="C3706" t="s">
        <v>74</v>
      </c>
      <c r="D3706" s="39" t="s">
        <v>1320</v>
      </c>
      <c r="E3706" s="11">
        <f t="shared" si="242"/>
        <v>3</v>
      </c>
      <c r="F3706" s="4">
        <f t="shared" si="243"/>
        <v>1996</v>
      </c>
      <c r="G3706" t="s">
        <v>25</v>
      </c>
      <c r="H3706" s="4" t="s">
        <v>1622</v>
      </c>
      <c r="I3706" s="4" t="str">
        <f t="shared" si="246"/>
        <v>k</v>
      </c>
      <c r="J3706" s="4">
        <v>25.5</v>
      </c>
      <c r="K3706" s="4" t="s">
        <v>1782</v>
      </c>
      <c r="L3706" s="4">
        <v>0</v>
      </c>
      <c r="M3706" s="4" t="s">
        <v>4373</v>
      </c>
      <c r="N3706" s="11" t="s">
        <v>6854</v>
      </c>
      <c r="R3706" t="s">
        <v>6855</v>
      </c>
      <c r="T3706" t="s">
        <v>1296</v>
      </c>
    </row>
    <row r="3707" spans="1:20">
      <c r="A3707" t="s">
        <v>6852</v>
      </c>
      <c r="B3707" t="s">
        <v>1291</v>
      </c>
      <c r="C3707" t="s">
        <v>74</v>
      </c>
      <c r="D3707" s="39" t="s">
        <v>1322</v>
      </c>
      <c r="E3707" s="11">
        <f t="shared" si="242"/>
        <v>3</v>
      </c>
      <c r="F3707" s="4">
        <f t="shared" si="243"/>
        <v>1998</v>
      </c>
      <c r="G3707" t="s">
        <v>25</v>
      </c>
      <c r="H3707" s="4" t="s">
        <v>137</v>
      </c>
      <c r="I3707" s="4" t="str">
        <f t="shared" si="246"/>
        <v>k</v>
      </c>
      <c r="J3707" s="4">
        <v>27.7</v>
      </c>
      <c r="K3707" s="4" t="s">
        <v>461</v>
      </c>
      <c r="L3707" s="4">
        <v>0</v>
      </c>
      <c r="M3707" s="4" t="s">
        <v>1532</v>
      </c>
      <c r="N3707" s="11" t="s">
        <v>6854</v>
      </c>
      <c r="T3707" t="s">
        <v>1296</v>
      </c>
    </row>
    <row r="3708" spans="1:20">
      <c r="A3708" t="s">
        <v>6852</v>
      </c>
      <c r="B3708" t="s">
        <v>1291</v>
      </c>
      <c r="C3708" t="s">
        <v>74</v>
      </c>
      <c r="D3708" s="39" t="s">
        <v>1647</v>
      </c>
      <c r="E3708" s="11">
        <f t="shared" si="242"/>
        <v>3</v>
      </c>
      <c r="F3708" s="4">
        <f t="shared" si="243"/>
        <v>2000</v>
      </c>
      <c r="G3708" t="s">
        <v>25</v>
      </c>
      <c r="H3708" s="4" t="s">
        <v>2924</v>
      </c>
      <c r="I3708" s="4" t="str">
        <f t="shared" si="246"/>
        <v>k</v>
      </c>
      <c r="J3708" s="4">
        <v>31.2</v>
      </c>
      <c r="K3708" s="4" t="s">
        <v>456</v>
      </c>
      <c r="L3708" s="4">
        <v>0</v>
      </c>
      <c r="M3708" s="4" t="s">
        <v>3150</v>
      </c>
      <c r="N3708" s="11" t="s">
        <v>6854</v>
      </c>
      <c r="R3708" t="s">
        <v>6856</v>
      </c>
      <c r="T3708" t="s">
        <v>1296</v>
      </c>
    </row>
    <row r="3709" spans="1:20">
      <c r="A3709" t="s">
        <v>6852</v>
      </c>
      <c r="B3709" t="s">
        <v>1291</v>
      </c>
      <c r="C3709" t="s">
        <v>74</v>
      </c>
      <c r="D3709" s="39" t="s">
        <v>1418</v>
      </c>
      <c r="E3709" s="11">
        <f t="shared" si="242"/>
        <v>5</v>
      </c>
      <c r="F3709" s="4">
        <f t="shared" si="243"/>
        <v>2001</v>
      </c>
      <c r="G3709" t="s">
        <v>25</v>
      </c>
      <c r="H3709" s="4" t="s">
        <v>977</v>
      </c>
      <c r="I3709" s="4" t="str">
        <f t="shared" si="246"/>
        <v>k</v>
      </c>
      <c r="J3709" s="4">
        <v>33.200000000000003</v>
      </c>
      <c r="K3709" s="4" t="s">
        <v>40</v>
      </c>
      <c r="L3709" s="4">
        <v>0</v>
      </c>
      <c r="M3709" s="4" t="s">
        <v>4088</v>
      </c>
      <c r="N3709" s="11" t="s">
        <v>6854</v>
      </c>
      <c r="R3709" t="s">
        <v>6857</v>
      </c>
      <c r="T3709" t="s">
        <v>1296</v>
      </c>
    </row>
    <row r="3710" spans="1:20">
      <c r="A3710" t="s">
        <v>6858</v>
      </c>
      <c r="B3710" t="s">
        <v>1291</v>
      </c>
      <c r="C3710" t="s">
        <v>20</v>
      </c>
      <c r="D3710" s="39" t="s">
        <v>2262</v>
      </c>
      <c r="E3710" s="11">
        <f t="shared" si="242"/>
        <v>6</v>
      </c>
      <c r="F3710" s="4">
        <f t="shared" si="243"/>
        <v>2002</v>
      </c>
      <c r="G3710" t="s">
        <v>21</v>
      </c>
      <c r="H3710" s="4">
        <v>8.8000000000000007</v>
      </c>
      <c r="I3710" s="4" t="str">
        <f t="shared" si="246"/>
        <v>k</v>
      </c>
      <c r="J3710" s="4">
        <v>23.4</v>
      </c>
      <c r="K3710" s="4" t="s">
        <v>1861</v>
      </c>
      <c r="L3710" s="4">
        <v>0</v>
      </c>
      <c r="M3710" s="4" t="s">
        <v>2491</v>
      </c>
      <c r="R3710" t="s">
        <v>6859</v>
      </c>
      <c r="T3710" t="s">
        <v>1296</v>
      </c>
    </row>
    <row r="3711" spans="1:20">
      <c r="A3711" t="s">
        <v>6860</v>
      </c>
      <c r="B3711" t="s">
        <v>1291</v>
      </c>
      <c r="C3711" t="s">
        <v>20</v>
      </c>
      <c r="D3711" s="39" t="s">
        <v>1349</v>
      </c>
      <c r="E3711" s="11">
        <f t="shared" si="242"/>
        <v>5</v>
      </c>
      <c r="F3711" s="4">
        <f t="shared" si="243"/>
        <v>2016</v>
      </c>
      <c r="G3711" t="s">
        <v>21</v>
      </c>
      <c r="I3711" s="4" t="str">
        <f t="shared" si="246"/>
        <v/>
      </c>
      <c r="J3711" s="4">
        <v>17.7</v>
      </c>
      <c r="K3711" s="4" t="s">
        <v>2752</v>
      </c>
      <c r="L3711" s="4">
        <v>0</v>
      </c>
      <c r="M3711" s="4" t="s">
        <v>6861</v>
      </c>
      <c r="N3711" s="11" t="s">
        <v>6862</v>
      </c>
      <c r="R3711" t="s">
        <v>6863</v>
      </c>
      <c r="T3711" t="s">
        <v>1296</v>
      </c>
    </row>
    <row r="3712" spans="1:20">
      <c r="A3712" t="s">
        <v>6860</v>
      </c>
      <c r="B3712" t="s">
        <v>1291</v>
      </c>
      <c r="C3712" t="s">
        <v>74</v>
      </c>
      <c r="D3712" s="39" t="s">
        <v>1878</v>
      </c>
      <c r="E3712" s="11">
        <f t="shared" si="242"/>
        <v>5</v>
      </c>
      <c r="F3712" s="4">
        <f t="shared" si="243"/>
        <v>2019</v>
      </c>
      <c r="G3712" t="s">
        <v>21</v>
      </c>
      <c r="I3712" s="4" t="str">
        <f t="shared" si="246"/>
        <v/>
      </c>
      <c r="J3712" s="4">
        <v>22.3</v>
      </c>
      <c r="K3712" s="4" t="s">
        <v>1875</v>
      </c>
      <c r="L3712" s="4">
        <v>0</v>
      </c>
      <c r="M3712" s="4" t="s">
        <v>2139</v>
      </c>
      <c r="N3712" s="11" t="s">
        <v>6862</v>
      </c>
      <c r="R3712" t="s">
        <v>6864</v>
      </c>
      <c r="T3712" t="s">
        <v>1296</v>
      </c>
    </row>
    <row r="3713" spans="1:20">
      <c r="A3713" t="s">
        <v>6860</v>
      </c>
      <c r="B3713" t="s">
        <v>1291</v>
      </c>
      <c r="C3713" t="s">
        <v>74</v>
      </c>
      <c r="D3713" s="39" t="s">
        <v>1211</v>
      </c>
      <c r="E3713" s="11">
        <f t="shared" si="242"/>
        <v>5</v>
      </c>
      <c r="F3713" s="4">
        <f t="shared" si="243"/>
        <v>2021</v>
      </c>
      <c r="G3713" t="s">
        <v>21</v>
      </c>
      <c r="I3713" s="4" t="str">
        <f t="shared" si="246"/>
        <v/>
      </c>
      <c r="J3713" s="4">
        <v>24</v>
      </c>
      <c r="K3713" s="4" t="s">
        <v>199</v>
      </c>
      <c r="L3713" s="4">
        <v>0</v>
      </c>
      <c r="M3713" s="4" t="s">
        <v>1809</v>
      </c>
      <c r="N3713" s="11" t="s">
        <v>6862</v>
      </c>
      <c r="R3713" t="s">
        <v>6865</v>
      </c>
    </row>
    <row r="3714" spans="1:20">
      <c r="A3714" t="s">
        <v>6860</v>
      </c>
      <c r="B3714" t="s">
        <v>1291</v>
      </c>
      <c r="C3714" t="s">
        <v>74</v>
      </c>
      <c r="D3714" s="39" t="s">
        <v>1491</v>
      </c>
      <c r="E3714" s="11">
        <f t="shared" si="242"/>
        <v>4</v>
      </c>
      <c r="F3714" s="4">
        <f t="shared" si="243"/>
        <v>2024</v>
      </c>
      <c r="G3714" t="s">
        <v>21</v>
      </c>
      <c r="I3714" s="4" t="str">
        <f t="shared" si="246"/>
        <v/>
      </c>
      <c r="J3714" s="4">
        <v>26.3</v>
      </c>
      <c r="K3714" s="4" t="s">
        <v>1282</v>
      </c>
      <c r="L3714" s="4">
        <v>0</v>
      </c>
      <c r="M3714" s="4" t="s">
        <v>1532</v>
      </c>
      <c r="N3714" s="11" t="s">
        <v>6862</v>
      </c>
      <c r="R3714" t="s">
        <v>3854</v>
      </c>
    </row>
    <row r="3715" spans="1:20">
      <c r="A3715" t="s">
        <v>6860</v>
      </c>
      <c r="B3715" s="4" t="s">
        <v>1291</v>
      </c>
      <c r="C3715" s="4" t="s">
        <v>74</v>
      </c>
      <c r="D3715" s="39" t="s">
        <v>1470</v>
      </c>
      <c r="E3715" s="11">
        <f t="shared" si="242"/>
        <v>4</v>
      </c>
      <c r="F3715" s="4">
        <f t="shared" si="243"/>
        <v>2026</v>
      </c>
      <c r="G3715" s="4" t="s">
        <v>21</v>
      </c>
      <c r="H3715" s="4">
        <v>14.6</v>
      </c>
      <c r="I3715" s="4" t="str">
        <f t="shared" si="246"/>
        <v>k</v>
      </c>
      <c r="J3715" s="4">
        <v>28.6</v>
      </c>
      <c r="K3715" s="4">
        <v>37.4</v>
      </c>
      <c r="L3715" s="4">
        <v>0</v>
      </c>
      <c r="M3715" s="4">
        <v>895</v>
      </c>
      <c r="N3715" s="11" t="s">
        <v>6862</v>
      </c>
      <c r="R3715" s="4" t="s">
        <v>1471</v>
      </c>
    </row>
    <row r="3716" spans="1:20">
      <c r="A3716" t="s">
        <v>6866</v>
      </c>
      <c r="B3716" t="s">
        <v>1291</v>
      </c>
      <c r="C3716" t="s">
        <v>20</v>
      </c>
      <c r="D3716" s="39" t="s">
        <v>839</v>
      </c>
      <c r="E3716" s="11">
        <f t="shared" si="242"/>
        <v>5</v>
      </c>
      <c r="F3716" s="4">
        <f t="shared" si="243"/>
        <v>2016</v>
      </c>
      <c r="G3716" t="s">
        <v>25</v>
      </c>
      <c r="I3716" s="4" t="str">
        <f t="shared" si="246"/>
        <v/>
      </c>
      <c r="J3716" s="4">
        <v>20.2</v>
      </c>
      <c r="K3716" s="4" t="s">
        <v>521</v>
      </c>
      <c r="L3716" s="4">
        <v>0</v>
      </c>
      <c r="M3716" s="4" t="s">
        <v>6867</v>
      </c>
      <c r="N3716" s="11" t="s">
        <v>6868</v>
      </c>
      <c r="R3716" t="s">
        <v>6869</v>
      </c>
      <c r="T3716" t="s">
        <v>1296</v>
      </c>
    </row>
    <row r="3717" spans="1:20">
      <c r="A3717" t="s">
        <v>6866</v>
      </c>
      <c r="B3717" t="s">
        <v>1291</v>
      </c>
      <c r="C3717" t="s">
        <v>74</v>
      </c>
      <c r="D3717" s="39" t="s">
        <v>1455</v>
      </c>
      <c r="E3717" s="11">
        <f t="shared" si="242"/>
        <v>5</v>
      </c>
      <c r="F3717" s="4">
        <f t="shared" si="243"/>
        <v>2017</v>
      </c>
      <c r="G3717" t="s">
        <v>25</v>
      </c>
      <c r="I3717" s="4" t="str">
        <f t="shared" si="246"/>
        <v/>
      </c>
      <c r="J3717" s="4">
        <v>21.3</v>
      </c>
      <c r="K3717" s="4" t="s">
        <v>929</v>
      </c>
      <c r="L3717" s="4">
        <v>0</v>
      </c>
      <c r="M3717" s="4" t="s">
        <v>3274</v>
      </c>
      <c r="N3717" s="11" t="s">
        <v>6868</v>
      </c>
      <c r="R3717" t="s">
        <v>6870</v>
      </c>
      <c r="T3717" t="s">
        <v>1296</v>
      </c>
    </row>
    <row r="3718" spans="1:20">
      <c r="A3718" t="s">
        <v>6866</v>
      </c>
      <c r="B3718" t="s">
        <v>1291</v>
      </c>
      <c r="C3718" t="s">
        <v>74</v>
      </c>
      <c r="D3718" s="39" t="s">
        <v>1574</v>
      </c>
      <c r="E3718" s="11">
        <f t="shared" si="242"/>
        <v>6</v>
      </c>
      <c r="F3718" s="4">
        <f t="shared" si="243"/>
        <v>2018</v>
      </c>
      <c r="G3718" t="s">
        <v>25</v>
      </c>
      <c r="I3718" s="4" t="str">
        <f t="shared" si="246"/>
        <v/>
      </c>
      <c r="J3718" s="4">
        <v>21.4</v>
      </c>
      <c r="K3718" s="4" t="s">
        <v>492</v>
      </c>
      <c r="L3718" s="4">
        <v>0</v>
      </c>
      <c r="M3718" s="4" t="s">
        <v>2761</v>
      </c>
      <c r="N3718" s="11" t="s">
        <v>6868</v>
      </c>
      <c r="R3718" t="s">
        <v>6871</v>
      </c>
      <c r="T3718" t="s">
        <v>1296</v>
      </c>
    </row>
    <row r="3719" spans="1:20">
      <c r="A3719" t="s">
        <v>6866</v>
      </c>
      <c r="B3719" t="s">
        <v>1291</v>
      </c>
      <c r="C3719" t="s">
        <v>74</v>
      </c>
      <c r="D3719" s="39" t="s">
        <v>1412</v>
      </c>
      <c r="E3719" s="11">
        <f t="shared" si="242"/>
        <v>5</v>
      </c>
      <c r="F3719" s="4">
        <f t="shared" si="243"/>
        <v>2019</v>
      </c>
      <c r="G3719" t="s">
        <v>25</v>
      </c>
      <c r="I3719" s="4" t="str">
        <f t="shared" si="246"/>
        <v/>
      </c>
      <c r="J3719" s="4">
        <v>23.8</v>
      </c>
      <c r="K3719" s="4" t="s">
        <v>709</v>
      </c>
      <c r="L3719" s="4">
        <v>0</v>
      </c>
      <c r="M3719" s="4" t="s">
        <v>2441</v>
      </c>
      <c r="N3719" s="11" t="s">
        <v>6868</v>
      </c>
      <c r="R3719" t="s">
        <v>1414</v>
      </c>
      <c r="T3719" t="s">
        <v>1296</v>
      </c>
    </row>
    <row r="3720" spans="1:20">
      <c r="A3720" t="s">
        <v>6866</v>
      </c>
      <c r="B3720" t="s">
        <v>1291</v>
      </c>
      <c r="C3720" t="s">
        <v>74</v>
      </c>
      <c r="D3720" s="39" t="s">
        <v>1440</v>
      </c>
      <c r="E3720" s="11">
        <f t="shared" si="242"/>
        <v>5</v>
      </c>
      <c r="F3720" s="4">
        <f t="shared" si="243"/>
        <v>2024</v>
      </c>
      <c r="G3720" t="s">
        <v>25</v>
      </c>
      <c r="I3720" s="4" t="str">
        <f t="shared" si="246"/>
        <v/>
      </c>
      <c r="J3720" s="4">
        <v>30</v>
      </c>
      <c r="K3720" s="4" t="s">
        <v>800</v>
      </c>
      <c r="L3720" s="4">
        <v>0</v>
      </c>
      <c r="M3720" s="4" t="s">
        <v>2284</v>
      </c>
      <c r="N3720" s="11" t="s">
        <v>6868</v>
      </c>
      <c r="R3720" t="s">
        <v>6872</v>
      </c>
    </row>
    <row r="3721" spans="1:20">
      <c r="A3721" t="s">
        <v>6866</v>
      </c>
      <c r="B3721" s="4" t="s">
        <v>1291</v>
      </c>
      <c r="C3721" s="4" t="s">
        <v>74</v>
      </c>
      <c r="D3721" s="39" t="s">
        <v>1553</v>
      </c>
      <c r="E3721" s="11">
        <f t="shared" si="242"/>
        <v>4</v>
      </c>
      <c r="F3721" s="4">
        <f t="shared" si="243"/>
        <v>2026</v>
      </c>
      <c r="G3721" s="4" t="s">
        <v>25</v>
      </c>
      <c r="I3721" s="4" t="str">
        <f t="shared" si="246"/>
        <v/>
      </c>
      <c r="J3721" s="4">
        <v>30.1</v>
      </c>
      <c r="K3721" s="4">
        <v>37.1</v>
      </c>
      <c r="L3721" s="4">
        <v>0</v>
      </c>
      <c r="M3721" s="4">
        <v>1095</v>
      </c>
      <c r="N3721" s="11">
        <v>982000409784657</v>
      </c>
      <c r="R3721" s="4" t="s">
        <v>1471</v>
      </c>
    </row>
    <row r="3722" spans="1:20">
      <c r="A3722" t="s">
        <v>6873</v>
      </c>
      <c r="B3722" t="s">
        <v>1291</v>
      </c>
      <c r="C3722" t="s">
        <v>20</v>
      </c>
      <c r="D3722" s="39" t="s">
        <v>1527</v>
      </c>
      <c r="E3722" s="11">
        <f t="shared" si="242"/>
        <v>3</v>
      </c>
      <c r="F3722" s="4">
        <f t="shared" si="243"/>
        <v>1998</v>
      </c>
      <c r="G3722" t="s">
        <v>21</v>
      </c>
      <c r="H3722" s="4" t="s">
        <v>149</v>
      </c>
      <c r="I3722" s="4" t="str">
        <f t="shared" si="246"/>
        <v>k</v>
      </c>
      <c r="J3722" s="4">
        <v>18.3</v>
      </c>
      <c r="K3722" s="4" t="s">
        <v>169</v>
      </c>
      <c r="L3722" s="4">
        <v>0</v>
      </c>
      <c r="M3722" s="4" t="s">
        <v>1773</v>
      </c>
      <c r="R3722" t="s">
        <v>2823</v>
      </c>
      <c r="T3722" t="s">
        <v>1296</v>
      </c>
    </row>
    <row r="3723" spans="1:20">
      <c r="A3723" t="s">
        <v>6873</v>
      </c>
      <c r="B3723" t="s">
        <v>1291</v>
      </c>
      <c r="C3723" t="s">
        <v>74</v>
      </c>
      <c r="D3723" s="39" t="s">
        <v>1647</v>
      </c>
      <c r="E3723" s="11">
        <f t="shared" si="242"/>
        <v>3</v>
      </c>
      <c r="F3723" s="4">
        <f t="shared" si="243"/>
        <v>2000</v>
      </c>
      <c r="G3723" t="s">
        <v>21</v>
      </c>
      <c r="H3723" s="4" t="s">
        <v>1610</v>
      </c>
      <c r="I3723" s="4" t="str">
        <f t="shared" si="246"/>
        <v>k</v>
      </c>
      <c r="J3723" s="4">
        <v>22</v>
      </c>
      <c r="K3723" s="4" t="s">
        <v>264</v>
      </c>
      <c r="L3723" s="4">
        <v>0</v>
      </c>
      <c r="M3723" s="4" t="s">
        <v>1347</v>
      </c>
      <c r="R3723" t="s">
        <v>585</v>
      </c>
      <c r="T3723" t="s">
        <v>1296</v>
      </c>
    </row>
    <row r="3724" spans="1:20">
      <c r="A3724" t="s">
        <v>6873</v>
      </c>
      <c r="B3724" t="s">
        <v>1291</v>
      </c>
      <c r="C3724" t="s">
        <v>74</v>
      </c>
      <c r="D3724" s="39" t="s">
        <v>1299</v>
      </c>
      <c r="E3724" s="11">
        <f t="shared" si="242"/>
        <v>5</v>
      </c>
      <c r="F3724" s="4">
        <f t="shared" si="243"/>
        <v>2001</v>
      </c>
      <c r="G3724" t="s">
        <v>21</v>
      </c>
      <c r="H3724" s="4" t="s">
        <v>57</v>
      </c>
      <c r="I3724" s="4" t="str">
        <f t="shared" si="246"/>
        <v>k</v>
      </c>
      <c r="J3724" s="4">
        <v>24.7</v>
      </c>
      <c r="K3724" s="4" t="s">
        <v>278</v>
      </c>
      <c r="L3724" s="4">
        <v>0</v>
      </c>
      <c r="M3724" s="4" t="s">
        <v>2808</v>
      </c>
      <c r="R3724" t="s">
        <v>2070</v>
      </c>
      <c r="T3724" t="s">
        <v>1296</v>
      </c>
    </row>
    <row r="3725" spans="1:20">
      <c r="A3725" t="s">
        <v>6873</v>
      </c>
      <c r="B3725" t="s">
        <v>1291</v>
      </c>
      <c r="C3725" t="s">
        <v>74</v>
      </c>
      <c r="D3725" s="39" t="s">
        <v>1302</v>
      </c>
      <c r="E3725" s="11">
        <f t="shared" si="242"/>
        <v>5</v>
      </c>
      <c r="F3725" s="4">
        <f t="shared" si="243"/>
        <v>2002</v>
      </c>
      <c r="G3725" t="s">
        <v>21</v>
      </c>
      <c r="H3725" s="4" t="s">
        <v>477</v>
      </c>
      <c r="I3725" s="4" t="str">
        <f t="shared" si="246"/>
        <v>k</v>
      </c>
      <c r="J3725" s="4">
        <v>26.3</v>
      </c>
      <c r="K3725" s="4" t="s">
        <v>479</v>
      </c>
      <c r="L3725" s="4">
        <v>0</v>
      </c>
      <c r="M3725" s="4" t="s">
        <v>5514</v>
      </c>
      <c r="R3725" t="s">
        <v>6874</v>
      </c>
      <c r="T3725" t="s">
        <v>1296</v>
      </c>
    </row>
    <row r="3726" spans="1:20">
      <c r="A3726" t="s">
        <v>6875</v>
      </c>
      <c r="B3726" t="s">
        <v>1291</v>
      </c>
      <c r="C3726" t="s">
        <v>20</v>
      </c>
      <c r="D3726" s="39" t="s">
        <v>1302</v>
      </c>
      <c r="E3726" s="11">
        <f t="shared" si="242"/>
        <v>5</v>
      </c>
      <c r="F3726" s="4">
        <f t="shared" si="243"/>
        <v>2002</v>
      </c>
      <c r="G3726" t="s">
        <v>25</v>
      </c>
      <c r="H3726" s="4">
        <v>9.8000000000000007</v>
      </c>
      <c r="I3726" s="4" t="str">
        <f t="shared" si="246"/>
        <v>k</v>
      </c>
      <c r="J3726" s="4">
        <v>26</v>
      </c>
      <c r="K3726" s="4" t="s">
        <v>350</v>
      </c>
      <c r="L3726" s="4">
        <v>0</v>
      </c>
      <c r="M3726" s="4" t="s">
        <v>2732</v>
      </c>
      <c r="R3726" t="s">
        <v>6876</v>
      </c>
      <c r="T3726" t="s">
        <v>1296</v>
      </c>
    </row>
    <row r="3727" spans="1:20">
      <c r="A3727" t="s">
        <v>162</v>
      </c>
      <c r="B3727" t="s">
        <v>1291</v>
      </c>
      <c r="C3727" t="s">
        <v>20</v>
      </c>
      <c r="D3727" s="39" t="s">
        <v>1606</v>
      </c>
      <c r="E3727" s="11">
        <f t="shared" si="242"/>
        <v>3</v>
      </c>
      <c r="F3727" s="4">
        <f t="shared" si="243"/>
        <v>1982</v>
      </c>
      <c r="G3727" t="s">
        <v>25</v>
      </c>
      <c r="H3727" s="4">
        <v>10.5</v>
      </c>
      <c r="I3727" s="4" t="s">
        <v>35</v>
      </c>
      <c r="J3727" s="4">
        <v>26.67</v>
      </c>
      <c r="K3727" s="4" t="s">
        <v>933</v>
      </c>
      <c r="L3727" s="4">
        <v>0</v>
      </c>
      <c r="M3727" s="4" t="s">
        <v>2080</v>
      </c>
      <c r="R3727" t="s">
        <v>2317</v>
      </c>
      <c r="T3727" t="s">
        <v>1296</v>
      </c>
    </row>
    <row r="3728" spans="1:20">
      <c r="A3728" t="s">
        <v>162</v>
      </c>
      <c r="B3728" t="s">
        <v>1291</v>
      </c>
      <c r="C3728" t="s">
        <v>74</v>
      </c>
      <c r="D3728" s="39" t="s">
        <v>2106</v>
      </c>
      <c r="E3728" s="11">
        <f t="shared" si="242"/>
        <v>3</v>
      </c>
      <c r="F3728" s="4">
        <f t="shared" si="243"/>
        <v>1990</v>
      </c>
      <c r="G3728" t="s">
        <v>25</v>
      </c>
      <c r="H3728" s="4">
        <v>18.5</v>
      </c>
      <c r="I3728" s="4" t="s">
        <v>35</v>
      </c>
      <c r="J3728" s="4">
        <v>38.119999999999997</v>
      </c>
      <c r="K3728" s="4" t="s">
        <v>4282</v>
      </c>
      <c r="L3728" s="4">
        <v>0</v>
      </c>
      <c r="M3728" s="4" t="s">
        <v>4504</v>
      </c>
      <c r="R3728" t="s">
        <v>2070</v>
      </c>
      <c r="T3728" t="s">
        <v>1296</v>
      </c>
    </row>
    <row r="3729" spans="1:20">
      <c r="A3729" t="s">
        <v>162</v>
      </c>
      <c r="B3729" t="s">
        <v>1291</v>
      </c>
      <c r="C3729" t="s">
        <v>74</v>
      </c>
      <c r="D3729" s="39" t="s">
        <v>2007</v>
      </c>
      <c r="E3729" s="11">
        <f t="shared" si="242"/>
        <v>3</v>
      </c>
      <c r="F3729" s="4">
        <f t="shared" si="243"/>
        <v>1992</v>
      </c>
      <c r="G3729" t="s">
        <v>25</v>
      </c>
      <c r="H3729" s="4">
        <v>20.5</v>
      </c>
      <c r="I3729" s="4" t="s">
        <v>35</v>
      </c>
      <c r="J3729" s="4">
        <v>39.69</v>
      </c>
      <c r="K3729" s="4" t="s">
        <v>1502</v>
      </c>
      <c r="L3729" s="4">
        <v>0</v>
      </c>
      <c r="M3729" s="4" t="s">
        <v>6877</v>
      </c>
      <c r="R3729" t="s">
        <v>6878</v>
      </c>
      <c r="T3729" t="s">
        <v>1296</v>
      </c>
    </row>
    <row r="3730" spans="1:20">
      <c r="A3730" t="s">
        <v>162</v>
      </c>
      <c r="B3730" t="s">
        <v>1291</v>
      </c>
      <c r="C3730" t="s">
        <v>74</v>
      </c>
      <c r="D3730" s="39" t="s">
        <v>1620</v>
      </c>
      <c r="E3730" s="11">
        <f t="shared" si="242"/>
        <v>3</v>
      </c>
      <c r="F3730" s="4">
        <f t="shared" si="243"/>
        <v>1994</v>
      </c>
      <c r="G3730" t="s">
        <v>25</v>
      </c>
      <c r="H3730" s="4">
        <v>22.5</v>
      </c>
      <c r="I3730" s="4" t="s">
        <v>35</v>
      </c>
      <c r="J3730" s="4">
        <v>39</v>
      </c>
      <c r="K3730" s="4" t="s">
        <v>120</v>
      </c>
      <c r="L3730" s="4">
        <v>0</v>
      </c>
      <c r="M3730" s="4" t="s">
        <v>6879</v>
      </c>
      <c r="T3730" t="s">
        <v>1296</v>
      </c>
    </row>
    <row r="3731" spans="1:20">
      <c r="A3731" t="s">
        <v>1271</v>
      </c>
      <c r="B3731" t="s">
        <v>1291</v>
      </c>
      <c r="C3731" t="s">
        <v>20</v>
      </c>
      <c r="D3731" s="39" t="s">
        <v>1520</v>
      </c>
      <c r="E3731" s="11">
        <f t="shared" ref="E3731:E3794" si="247">MONTH(D3731)</f>
        <v>3</v>
      </c>
      <c r="F3731" s="4">
        <f t="shared" ref="F3731:F3794" si="248">YEAR(D3731)</f>
        <v>1993</v>
      </c>
      <c r="G3731" t="s">
        <v>21</v>
      </c>
      <c r="H3731" s="4">
        <v>16.5</v>
      </c>
      <c r="I3731" s="4" t="s">
        <v>35</v>
      </c>
      <c r="J3731" s="4">
        <v>29.2</v>
      </c>
      <c r="K3731" s="4" t="s">
        <v>1121</v>
      </c>
      <c r="L3731" s="4">
        <v>0</v>
      </c>
      <c r="M3731" s="4" t="s">
        <v>3306</v>
      </c>
      <c r="N3731" s="11" t="s">
        <v>6880</v>
      </c>
      <c r="R3731" t="s">
        <v>6881</v>
      </c>
      <c r="T3731" t="s">
        <v>1296</v>
      </c>
    </row>
    <row r="3732" spans="1:20">
      <c r="A3732" t="s">
        <v>1271</v>
      </c>
      <c r="B3732" t="s">
        <v>1291</v>
      </c>
      <c r="C3732" t="s">
        <v>74</v>
      </c>
      <c r="D3732" s="39" t="s">
        <v>1322</v>
      </c>
      <c r="E3732" s="11">
        <f t="shared" si="247"/>
        <v>3</v>
      </c>
      <c r="F3732" s="4">
        <f t="shared" si="248"/>
        <v>1998</v>
      </c>
      <c r="G3732" t="s">
        <v>21</v>
      </c>
      <c r="H3732" s="4">
        <v>21.5</v>
      </c>
      <c r="I3732" s="4" t="s">
        <v>35</v>
      </c>
      <c r="J3732" s="4">
        <v>30.8</v>
      </c>
      <c r="K3732" s="4" t="s">
        <v>227</v>
      </c>
      <c r="L3732" s="4">
        <v>0</v>
      </c>
      <c r="M3732" s="4" t="s">
        <v>2030</v>
      </c>
      <c r="N3732" s="11" t="s">
        <v>6880</v>
      </c>
      <c r="R3732" t="s">
        <v>2070</v>
      </c>
      <c r="T3732" t="s">
        <v>1296</v>
      </c>
    </row>
    <row r="3733" spans="1:20">
      <c r="A3733" t="s">
        <v>1271</v>
      </c>
      <c r="B3733" t="s">
        <v>1291</v>
      </c>
      <c r="C3733" t="s">
        <v>74</v>
      </c>
      <c r="D3733" s="39" t="s">
        <v>1647</v>
      </c>
      <c r="E3733" s="11">
        <f t="shared" si="247"/>
        <v>3</v>
      </c>
      <c r="F3733" s="4">
        <f t="shared" si="248"/>
        <v>2000</v>
      </c>
      <c r="G3733" t="s">
        <v>21</v>
      </c>
      <c r="H3733" s="4">
        <v>23.5</v>
      </c>
      <c r="I3733" s="4" t="s">
        <v>35</v>
      </c>
      <c r="J3733" s="4">
        <v>31.5</v>
      </c>
      <c r="K3733" s="4" t="s">
        <v>209</v>
      </c>
      <c r="L3733" s="4">
        <v>0</v>
      </c>
      <c r="M3733" s="4" t="s">
        <v>4259</v>
      </c>
      <c r="N3733" s="11" t="s">
        <v>6880</v>
      </c>
      <c r="T3733" t="s">
        <v>1296</v>
      </c>
    </row>
    <row r="3734" spans="1:20">
      <c r="A3734" t="s">
        <v>1271</v>
      </c>
      <c r="B3734" t="s">
        <v>1291</v>
      </c>
      <c r="C3734" t="s">
        <v>74</v>
      </c>
      <c r="D3734" s="39" t="s">
        <v>1418</v>
      </c>
      <c r="E3734" s="11">
        <f t="shared" si="247"/>
        <v>5</v>
      </c>
      <c r="F3734" s="4">
        <f t="shared" si="248"/>
        <v>2001</v>
      </c>
      <c r="G3734" t="s">
        <v>21</v>
      </c>
      <c r="H3734" s="4">
        <v>24.7</v>
      </c>
      <c r="I3734" s="4" t="s">
        <v>35</v>
      </c>
      <c r="J3734" s="4">
        <v>32.200000000000003</v>
      </c>
      <c r="K3734" s="4" t="s">
        <v>209</v>
      </c>
      <c r="L3734" s="4">
        <v>0</v>
      </c>
      <c r="M3734" s="4" t="s">
        <v>2447</v>
      </c>
      <c r="N3734" s="11" t="s">
        <v>6880</v>
      </c>
      <c r="R3734" t="s">
        <v>6882</v>
      </c>
      <c r="T3734" t="s">
        <v>1296</v>
      </c>
    </row>
    <row r="3735" spans="1:20">
      <c r="A3735" t="s">
        <v>6883</v>
      </c>
      <c r="B3735" t="s">
        <v>1291</v>
      </c>
      <c r="C3735" t="s">
        <v>20</v>
      </c>
      <c r="D3735" s="39" t="s">
        <v>5716</v>
      </c>
      <c r="E3735" s="11">
        <f t="shared" si="247"/>
        <v>6</v>
      </c>
      <c r="F3735" s="4">
        <f t="shared" si="248"/>
        <v>2001</v>
      </c>
      <c r="G3735" t="s">
        <v>25</v>
      </c>
      <c r="H3735" s="4">
        <v>13.8</v>
      </c>
      <c r="I3735" s="4" t="str">
        <f t="shared" ref="I3735:I3753" si="249">IF(ISBLANK(H3735), "", "k")</f>
        <v>k</v>
      </c>
      <c r="J3735" s="4">
        <v>30.6</v>
      </c>
      <c r="K3735" s="4" t="s">
        <v>227</v>
      </c>
      <c r="L3735" s="4">
        <v>0</v>
      </c>
      <c r="N3735" s="11" t="s">
        <v>6884</v>
      </c>
      <c r="R3735" t="s">
        <v>6768</v>
      </c>
      <c r="T3735" t="s">
        <v>1296</v>
      </c>
    </row>
    <row r="3736" spans="1:20">
      <c r="A3736" t="s">
        <v>6883</v>
      </c>
      <c r="B3736" t="s">
        <v>1291</v>
      </c>
      <c r="C3736" t="s">
        <v>74</v>
      </c>
      <c r="D3736" s="39" t="s">
        <v>1731</v>
      </c>
      <c r="E3736" s="11">
        <f t="shared" si="247"/>
        <v>6</v>
      </c>
      <c r="F3736" s="4">
        <f t="shared" si="248"/>
        <v>2002</v>
      </c>
      <c r="G3736" t="s">
        <v>25</v>
      </c>
      <c r="H3736" s="4">
        <v>14.8</v>
      </c>
      <c r="I3736" s="4" t="str">
        <f t="shared" si="249"/>
        <v>k</v>
      </c>
      <c r="J3736" s="4">
        <v>30.6</v>
      </c>
      <c r="K3736" s="4" t="s">
        <v>298</v>
      </c>
      <c r="L3736" s="4">
        <v>0</v>
      </c>
      <c r="M3736" s="4" t="s">
        <v>2291</v>
      </c>
      <c r="N3736" s="11" t="s">
        <v>6884</v>
      </c>
      <c r="R3736" t="s">
        <v>6885</v>
      </c>
      <c r="T3736" t="s">
        <v>1296</v>
      </c>
    </row>
    <row r="3737" spans="1:20">
      <c r="A3737" t="s">
        <v>6883</v>
      </c>
      <c r="B3737" t="s">
        <v>1291</v>
      </c>
      <c r="C3737" t="s">
        <v>74</v>
      </c>
      <c r="D3737" s="39" t="s">
        <v>1331</v>
      </c>
      <c r="E3737" s="11">
        <f t="shared" si="247"/>
        <v>5</v>
      </c>
      <c r="F3737" s="4">
        <f t="shared" si="248"/>
        <v>2003</v>
      </c>
      <c r="G3737" t="s">
        <v>25</v>
      </c>
      <c r="H3737" s="4">
        <v>15.7</v>
      </c>
      <c r="I3737" s="4" t="str">
        <f t="shared" si="249"/>
        <v>k</v>
      </c>
      <c r="J3737" s="4">
        <v>30</v>
      </c>
      <c r="K3737" s="4" t="s">
        <v>1246</v>
      </c>
      <c r="L3737" s="4">
        <v>0</v>
      </c>
      <c r="M3737" s="4" t="s">
        <v>1952</v>
      </c>
      <c r="N3737" s="11" t="s">
        <v>6884</v>
      </c>
      <c r="R3737" t="s">
        <v>6886</v>
      </c>
      <c r="T3737" t="s">
        <v>1296</v>
      </c>
    </row>
    <row r="3738" spans="1:20">
      <c r="A3738" t="s">
        <v>6883</v>
      </c>
      <c r="B3738" t="s">
        <v>1291</v>
      </c>
      <c r="C3738" t="s">
        <v>74</v>
      </c>
      <c r="D3738" s="39" t="s">
        <v>2194</v>
      </c>
      <c r="E3738" s="11">
        <f t="shared" si="247"/>
        <v>5</v>
      </c>
      <c r="F3738" s="4">
        <f t="shared" si="248"/>
        <v>2005</v>
      </c>
      <c r="G3738" t="s">
        <v>25</v>
      </c>
      <c r="H3738" s="4">
        <v>17.7</v>
      </c>
      <c r="I3738" s="4" t="str">
        <f t="shared" si="249"/>
        <v>k</v>
      </c>
      <c r="J3738" s="4">
        <v>31.3</v>
      </c>
      <c r="K3738" s="4" t="s">
        <v>163</v>
      </c>
      <c r="L3738" s="4">
        <v>0</v>
      </c>
      <c r="M3738" s="4" t="s">
        <v>2811</v>
      </c>
      <c r="N3738" s="11" t="s">
        <v>6884</v>
      </c>
      <c r="R3738" t="s">
        <v>6887</v>
      </c>
      <c r="T3738" t="s">
        <v>1296</v>
      </c>
    </row>
    <row r="3739" spans="1:20">
      <c r="A3739" t="s">
        <v>6883</v>
      </c>
      <c r="B3739" t="s">
        <v>1291</v>
      </c>
      <c r="C3739" t="s">
        <v>74</v>
      </c>
      <c r="D3739" s="39" t="s">
        <v>1568</v>
      </c>
      <c r="E3739" s="11">
        <f t="shared" si="247"/>
        <v>5</v>
      </c>
      <c r="F3739" s="4">
        <f t="shared" si="248"/>
        <v>2016</v>
      </c>
      <c r="G3739" t="s">
        <v>25</v>
      </c>
      <c r="H3739" s="4">
        <v>28.7</v>
      </c>
      <c r="I3739" s="4" t="str">
        <f t="shared" si="249"/>
        <v>k</v>
      </c>
      <c r="J3739" s="4">
        <v>34.5</v>
      </c>
      <c r="K3739" s="4" t="s">
        <v>701</v>
      </c>
      <c r="L3739" s="4">
        <v>0</v>
      </c>
      <c r="M3739" s="4" t="s">
        <v>6888</v>
      </c>
      <c r="N3739" s="11" t="s">
        <v>6884</v>
      </c>
      <c r="Q3739">
        <v>10</v>
      </c>
      <c r="R3739" t="s">
        <v>6889</v>
      </c>
      <c r="T3739" t="s">
        <v>1296</v>
      </c>
    </row>
    <row r="3740" spans="1:20">
      <c r="A3740" t="s">
        <v>6883</v>
      </c>
      <c r="B3740" t="s">
        <v>1291</v>
      </c>
      <c r="C3740" t="s">
        <v>74</v>
      </c>
      <c r="D3740" s="39" t="s">
        <v>877</v>
      </c>
      <c r="E3740" s="11">
        <f t="shared" si="247"/>
        <v>6</v>
      </c>
      <c r="F3740" s="4">
        <f t="shared" si="248"/>
        <v>2016</v>
      </c>
      <c r="G3740" t="s">
        <v>25</v>
      </c>
      <c r="H3740" s="4">
        <v>28.8</v>
      </c>
      <c r="I3740" s="4" t="str">
        <f t="shared" si="249"/>
        <v>k</v>
      </c>
      <c r="J3740" s="4">
        <v>33.799999999999997</v>
      </c>
      <c r="K3740" s="4" t="s">
        <v>338</v>
      </c>
      <c r="L3740" s="4">
        <v>0</v>
      </c>
      <c r="M3740" s="4" t="s">
        <v>3657</v>
      </c>
      <c r="N3740" s="11" t="s">
        <v>6884</v>
      </c>
      <c r="Q3740" t="s">
        <v>6890</v>
      </c>
      <c r="R3740" t="s">
        <v>6891</v>
      </c>
      <c r="T3740" t="s">
        <v>1296</v>
      </c>
    </row>
    <row r="3741" spans="1:20">
      <c r="A3741" t="s">
        <v>6883</v>
      </c>
      <c r="B3741" t="s">
        <v>1291</v>
      </c>
      <c r="C3741" t="s">
        <v>74</v>
      </c>
      <c r="D3741" s="39" t="s">
        <v>1455</v>
      </c>
      <c r="E3741" s="11">
        <f t="shared" si="247"/>
        <v>5</v>
      </c>
      <c r="F3741" s="4">
        <f t="shared" si="248"/>
        <v>2017</v>
      </c>
      <c r="G3741" t="s">
        <v>25</v>
      </c>
      <c r="H3741" s="4">
        <v>29.7</v>
      </c>
      <c r="I3741" s="4" t="str">
        <f t="shared" si="249"/>
        <v>k</v>
      </c>
      <c r="J3741" s="4">
        <v>33</v>
      </c>
      <c r="K3741" s="4" t="s">
        <v>701</v>
      </c>
      <c r="L3741" s="4">
        <v>0</v>
      </c>
      <c r="M3741" s="4" t="s">
        <v>1850</v>
      </c>
      <c r="N3741" s="11" t="s">
        <v>6884</v>
      </c>
      <c r="R3741" t="s">
        <v>6892</v>
      </c>
      <c r="T3741" t="s">
        <v>1296</v>
      </c>
    </row>
    <row r="3742" spans="1:20">
      <c r="A3742" t="s">
        <v>6883</v>
      </c>
      <c r="B3742" t="s">
        <v>1291</v>
      </c>
      <c r="C3742" t="s">
        <v>74</v>
      </c>
      <c r="D3742" s="39" t="s">
        <v>1574</v>
      </c>
      <c r="E3742" s="11">
        <f t="shared" si="247"/>
        <v>6</v>
      </c>
      <c r="F3742" s="4">
        <f t="shared" si="248"/>
        <v>2018</v>
      </c>
      <c r="G3742" t="s">
        <v>25</v>
      </c>
      <c r="H3742" s="4">
        <v>30.8</v>
      </c>
      <c r="I3742" s="4" t="str">
        <f t="shared" si="249"/>
        <v>k</v>
      </c>
      <c r="J3742" s="4">
        <v>33.4</v>
      </c>
      <c r="K3742" s="4" t="s">
        <v>95</v>
      </c>
      <c r="L3742" s="4">
        <v>0</v>
      </c>
      <c r="M3742" s="4" t="s">
        <v>3182</v>
      </c>
      <c r="N3742" s="11" t="s">
        <v>6884</v>
      </c>
      <c r="Q3742" t="s">
        <v>6893</v>
      </c>
      <c r="R3742" t="s">
        <v>6894</v>
      </c>
      <c r="T3742" t="s">
        <v>1296</v>
      </c>
    </row>
    <row r="3743" spans="1:20">
      <c r="A3743" t="s">
        <v>6895</v>
      </c>
      <c r="B3743" t="s">
        <v>1291</v>
      </c>
      <c r="C3743" t="s">
        <v>20</v>
      </c>
      <c r="D3743" s="39" t="s">
        <v>1349</v>
      </c>
      <c r="E3743" s="11">
        <f t="shared" si="247"/>
        <v>5</v>
      </c>
      <c r="F3743" s="4">
        <f t="shared" si="248"/>
        <v>2016</v>
      </c>
      <c r="G3743" t="s">
        <v>21</v>
      </c>
      <c r="I3743" s="4" t="str">
        <f t="shared" si="249"/>
        <v/>
      </c>
      <c r="J3743" s="4">
        <v>21.4</v>
      </c>
      <c r="K3743" s="4" t="s">
        <v>683</v>
      </c>
      <c r="L3743" s="4">
        <v>0</v>
      </c>
      <c r="M3743" s="4" t="s">
        <v>1461</v>
      </c>
      <c r="N3743" s="11" t="s">
        <v>6896</v>
      </c>
      <c r="R3743" t="s">
        <v>6897</v>
      </c>
      <c r="T3743" t="s">
        <v>1296</v>
      </c>
    </row>
    <row r="3744" spans="1:20">
      <c r="A3744" t="s">
        <v>6895</v>
      </c>
      <c r="B3744" t="s">
        <v>1291</v>
      </c>
      <c r="C3744" t="s">
        <v>74</v>
      </c>
      <c r="D3744" s="39" t="s">
        <v>1412</v>
      </c>
      <c r="E3744" s="11">
        <f t="shared" si="247"/>
        <v>5</v>
      </c>
      <c r="F3744" s="4">
        <f t="shared" si="248"/>
        <v>2019</v>
      </c>
      <c r="G3744" t="s">
        <v>21</v>
      </c>
      <c r="I3744" s="4" t="str">
        <f t="shared" si="249"/>
        <v/>
      </c>
      <c r="J3744" s="4">
        <v>25.2</v>
      </c>
      <c r="K3744" s="4" t="s">
        <v>444</v>
      </c>
      <c r="L3744" s="4">
        <v>0</v>
      </c>
      <c r="M3744" s="4" t="s">
        <v>3870</v>
      </c>
      <c r="N3744" s="11" t="s">
        <v>6896</v>
      </c>
      <c r="R3744" t="s">
        <v>6898</v>
      </c>
      <c r="T3744" t="s">
        <v>1296</v>
      </c>
    </row>
    <row r="3745" spans="1:20">
      <c r="A3745" t="s">
        <v>6895</v>
      </c>
      <c r="B3745" t="s">
        <v>1291</v>
      </c>
      <c r="C3745" t="s">
        <v>74</v>
      </c>
      <c r="D3745" s="39" t="s">
        <v>1260</v>
      </c>
      <c r="E3745" s="11">
        <f t="shared" si="247"/>
        <v>5</v>
      </c>
      <c r="F3745" s="4">
        <f t="shared" si="248"/>
        <v>2024</v>
      </c>
      <c r="G3745" t="s">
        <v>21</v>
      </c>
      <c r="I3745" s="4" t="str">
        <f t="shared" si="249"/>
        <v/>
      </c>
      <c r="J3745" s="4">
        <v>26.2</v>
      </c>
      <c r="K3745" s="4" t="s">
        <v>441</v>
      </c>
      <c r="L3745" s="4">
        <v>0</v>
      </c>
      <c r="M3745" s="4" t="s">
        <v>4841</v>
      </c>
      <c r="N3745" s="11" t="s">
        <v>6896</v>
      </c>
      <c r="R3745" t="s">
        <v>1469</v>
      </c>
    </row>
    <row r="3746" spans="1:20">
      <c r="A3746" t="s">
        <v>6895</v>
      </c>
      <c r="B3746" s="4" t="s">
        <v>1291</v>
      </c>
      <c r="C3746" s="17" t="s">
        <v>74</v>
      </c>
      <c r="D3746" s="39" t="s">
        <v>1480</v>
      </c>
      <c r="E3746" s="11">
        <f t="shared" si="247"/>
        <v>4</v>
      </c>
      <c r="F3746" s="4">
        <f t="shared" si="248"/>
        <v>2026</v>
      </c>
      <c r="G3746" s="4" t="s">
        <v>21</v>
      </c>
      <c r="I3746" s="4" t="str">
        <f t="shared" si="249"/>
        <v/>
      </c>
      <c r="J3746" s="4">
        <v>26.5</v>
      </c>
      <c r="K3746" s="4">
        <v>36.200000000000003</v>
      </c>
      <c r="L3746" s="4">
        <v>0</v>
      </c>
      <c r="M3746" s="4">
        <v>695</v>
      </c>
      <c r="N3746" s="11" t="s">
        <v>6896</v>
      </c>
      <c r="R3746" s="4" t="s">
        <v>1554</v>
      </c>
    </row>
    <row r="3747" spans="1:20">
      <c r="A3747" t="s">
        <v>6899</v>
      </c>
      <c r="B3747" t="s">
        <v>1291</v>
      </c>
      <c r="C3747" t="s">
        <v>20</v>
      </c>
      <c r="D3747" s="39" t="s">
        <v>6900</v>
      </c>
      <c r="E3747" s="11">
        <f t="shared" si="247"/>
        <v>3</v>
      </c>
      <c r="F3747" s="4">
        <f t="shared" si="248"/>
        <v>1982</v>
      </c>
      <c r="G3747" t="s">
        <v>103</v>
      </c>
      <c r="H3747" s="4" t="s">
        <v>149</v>
      </c>
      <c r="I3747" s="4" t="str">
        <f t="shared" si="249"/>
        <v>k</v>
      </c>
      <c r="J3747" s="4">
        <v>18.420000000000002</v>
      </c>
      <c r="L3747" s="4">
        <v>0</v>
      </c>
      <c r="M3747" s="4" t="s">
        <v>6354</v>
      </c>
      <c r="R3747" t="s">
        <v>6901</v>
      </c>
      <c r="T3747" t="s">
        <v>5579</v>
      </c>
    </row>
    <row r="3748" spans="1:20">
      <c r="A3748" t="s">
        <v>6902</v>
      </c>
      <c r="B3748" t="s">
        <v>1291</v>
      </c>
      <c r="C3748" t="s">
        <v>20</v>
      </c>
      <c r="D3748" s="39" t="s">
        <v>2106</v>
      </c>
      <c r="E3748" s="11">
        <f t="shared" si="247"/>
        <v>3</v>
      </c>
      <c r="F3748" s="4">
        <f t="shared" si="248"/>
        <v>1990</v>
      </c>
      <c r="G3748" t="s">
        <v>21</v>
      </c>
      <c r="I3748" s="4" t="str">
        <f t="shared" si="249"/>
        <v/>
      </c>
      <c r="J3748" s="4">
        <v>35.24</v>
      </c>
      <c r="L3748" s="4">
        <v>0</v>
      </c>
      <c r="M3748" s="4" t="s">
        <v>5333</v>
      </c>
      <c r="N3748" s="11" t="s">
        <v>6903</v>
      </c>
      <c r="R3748" t="s">
        <v>6904</v>
      </c>
      <c r="T3748" t="s">
        <v>5579</v>
      </c>
    </row>
    <row r="3749" spans="1:20">
      <c r="A3749" t="s">
        <v>6902</v>
      </c>
      <c r="B3749" t="s">
        <v>1291</v>
      </c>
      <c r="C3749" t="s">
        <v>74</v>
      </c>
      <c r="D3749" s="39" t="s">
        <v>2401</v>
      </c>
      <c r="E3749" s="11">
        <f t="shared" si="247"/>
        <v>3</v>
      </c>
      <c r="F3749" s="4">
        <f t="shared" si="248"/>
        <v>1992</v>
      </c>
      <c r="G3749" t="s">
        <v>21</v>
      </c>
      <c r="I3749" s="4" t="str">
        <f t="shared" si="249"/>
        <v/>
      </c>
      <c r="J3749" s="4">
        <v>33.97</v>
      </c>
      <c r="L3749" s="4">
        <v>0</v>
      </c>
      <c r="M3749" s="4" t="s">
        <v>4232</v>
      </c>
      <c r="N3749" s="11" t="s">
        <v>6903</v>
      </c>
      <c r="R3749" t="s">
        <v>6905</v>
      </c>
      <c r="T3749" t="s">
        <v>5579</v>
      </c>
    </row>
    <row r="3750" spans="1:20">
      <c r="A3750" t="s">
        <v>6902</v>
      </c>
      <c r="B3750" t="s">
        <v>1291</v>
      </c>
      <c r="C3750" t="s">
        <v>74</v>
      </c>
      <c r="D3750" s="39" t="s">
        <v>1320</v>
      </c>
      <c r="E3750" s="11">
        <f t="shared" si="247"/>
        <v>3</v>
      </c>
      <c r="F3750" s="4">
        <f t="shared" si="248"/>
        <v>1996</v>
      </c>
      <c r="G3750" t="s">
        <v>21</v>
      </c>
      <c r="I3750" s="4" t="str">
        <f t="shared" si="249"/>
        <v/>
      </c>
      <c r="J3750" s="4">
        <v>33.200000000000003</v>
      </c>
      <c r="K3750" s="4">
        <v>18.7</v>
      </c>
      <c r="L3750" s="4">
        <v>9.9</v>
      </c>
      <c r="M3750" s="4" t="s">
        <v>4603</v>
      </c>
      <c r="N3750" s="11" t="s">
        <v>6903</v>
      </c>
      <c r="R3750" t="s">
        <v>6906</v>
      </c>
      <c r="T3750" t="s">
        <v>5579</v>
      </c>
    </row>
    <row r="3751" spans="1:20">
      <c r="A3751" t="s">
        <v>6902</v>
      </c>
      <c r="B3751" t="s">
        <v>1291</v>
      </c>
      <c r="C3751" t="s">
        <v>74</v>
      </c>
      <c r="D3751" s="39" t="s">
        <v>1322</v>
      </c>
      <c r="E3751" s="11">
        <f t="shared" si="247"/>
        <v>3</v>
      </c>
      <c r="F3751" s="4">
        <f t="shared" si="248"/>
        <v>1998</v>
      </c>
      <c r="G3751" t="s">
        <v>21</v>
      </c>
      <c r="I3751" s="4" t="str">
        <f t="shared" si="249"/>
        <v/>
      </c>
      <c r="J3751" s="4">
        <v>35</v>
      </c>
      <c r="K3751" s="4">
        <v>19.2</v>
      </c>
      <c r="L3751" s="4">
        <v>10</v>
      </c>
      <c r="M3751" s="4" t="s">
        <v>3244</v>
      </c>
      <c r="N3751" s="11" t="s">
        <v>6903</v>
      </c>
      <c r="R3751" t="s">
        <v>6907</v>
      </c>
      <c r="T3751" t="s">
        <v>5579</v>
      </c>
    </row>
    <row r="3752" spans="1:20">
      <c r="A3752" t="s">
        <v>6902</v>
      </c>
      <c r="B3752" t="s">
        <v>1291</v>
      </c>
      <c r="C3752" t="s">
        <v>74</v>
      </c>
      <c r="D3752" s="39" t="s">
        <v>1647</v>
      </c>
      <c r="E3752" s="11">
        <f t="shared" si="247"/>
        <v>3</v>
      </c>
      <c r="F3752" s="4">
        <f t="shared" si="248"/>
        <v>2000</v>
      </c>
      <c r="G3752" t="s">
        <v>21</v>
      </c>
      <c r="I3752" s="4" t="str">
        <f t="shared" si="249"/>
        <v/>
      </c>
      <c r="J3752" s="4">
        <v>34.5</v>
      </c>
      <c r="K3752" s="4">
        <v>19.600000000000001</v>
      </c>
      <c r="L3752" s="4">
        <v>9.5</v>
      </c>
      <c r="M3752" s="4" t="s">
        <v>3244</v>
      </c>
      <c r="N3752" s="11" t="s">
        <v>6903</v>
      </c>
      <c r="R3752" t="s">
        <v>6908</v>
      </c>
      <c r="T3752" t="s">
        <v>5579</v>
      </c>
    </row>
    <row r="3753" spans="1:20">
      <c r="A3753" t="s">
        <v>6902</v>
      </c>
      <c r="B3753" t="s">
        <v>1291</v>
      </c>
      <c r="C3753" t="s">
        <v>74</v>
      </c>
      <c r="D3753" s="39" t="s">
        <v>1749</v>
      </c>
      <c r="E3753" s="11">
        <f t="shared" si="247"/>
        <v>5</v>
      </c>
      <c r="F3753" s="4">
        <f t="shared" si="248"/>
        <v>2002</v>
      </c>
      <c r="G3753" t="s">
        <v>21</v>
      </c>
      <c r="I3753" s="4" t="str">
        <f t="shared" si="249"/>
        <v/>
      </c>
      <c r="J3753" s="4">
        <v>34.5</v>
      </c>
      <c r="K3753" s="4">
        <v>18.2</v>
      </c>
      <c r="L3753" s="4">
        <v>10</v>
      </c>
      <c r="M3753" s="4" t="s">
        <v>1500</v>
      </c>
      <c r="N3753" s="11" t="s">
        <v>6903</v>
      </c>
      <c r="R3753" t="s">
        <v>6909</v>
      </c>
      <c r="T3753" t="s">
        <v>5579</v>
      </c>
    </row>
    <row r="3754" spans="1:20">
      <c r="A3754" t="s">
        <v>6910</v>
      </c>
      <c r="B3754" t="s">
        <v>1291</v>
      </c>
      <c r="C3754" t="s">
        <v>20</v>
      </c>
      <c r="D3754" s="39" t="s">
        <v>2390</v>
      </c>
      <c r="E3754" s="11">
        <f t="shared" si="247"/>
        <v>3</v>
      </c>
      <c r="F3754" s="4">
        <f t="shared" si="248"/>
        <v>1980</v>
      </c>
      <c r="G3754" t="s">
        <v>25</v>
      </c>
      <c r="H3754" s="4">
        <v>15.5</v>
      </c>
      <c r="I3754" s="4" t="s">
        <v>35</v>
      </c>
      <c r="J3754" s="4">
        <v>34.29</v>
      </c>
      <c r="K3754" s="4" t="s">
        <v>1811</v>
      </c>
      <c r="L3754" s="4">
        <v>0</v>
      </c>
      <c r="M3754" s="4" t="s">
        <v>4006</v>
      </c>
      <c r="R3754" t="s">
        <v>2304</v>
      </c>
      <c r="T3754" t="s">
        <v>5579</v>
      </c>
    </row>
    <row r="3755" spans="1:20">
      <c r="A3755" t="s">
        <v>6910</v>
      </c>
      <c r="B3755" t="s">
        <v>1291</v>
      </c>
      <c r="C3755" t="s">
        <v>74</v>
      </c>
      <c r="D3755" s="39" t="s">
        <v>3045</v>
      </c>
      <c r="E3755" s="11">
        <f t="shared" si="247"/>
        <v>3</v>
      </c>
      <c r="F3755" s="4">
        <f t="shared" si="248"/>
        <v>1983</v>
      </c>
      <c r="G3755" t="s">
        <v>25</v>
      </c>
      <c r="H3755" s="4">
        <v>18.5</v>
      </c>
      <c r="I3755" s="4" t="s">
        <v>35</v>
      </c>
      <c r="J3755" s="4">
        <v>40.64</v>
      </c>
      <c r="L3755" s="4">
        <v>0</v>
      </c>
      <c r="M3755" s="4" t="s">
        <v>6911</v>
      </c>
      <c r="R3755" t="s">
        <v>6912</v>
      </c>
      <c r="T3755" t="s">
        <v>5579</v>
      </c>
    </row>
    <row r="3756" spans="1:20">
      <c r="A3756" t="s">
        <v>6910</v>
      </c>
      <c r="B3756" t="s">
        <v>1291</v>
      </c>
      <c r="C3756" t="s">
        <v>74</v>
      </c>
      <c r="D3756" s="39" t="s">
        <v>2106</v>
      </c>
      <c r="E3756" s="11">
        <f t="shared" si="247"/>
        <v>3</v>
      </c>
      <c r="F3756" s="4">
        <f t="shared" si="248"/>
        <v>1990</v>
      </c>
      <c r="G3756" t="s">
        <v>25</v>
      </c>
      <c r="H3756" s="4">
        <v>25.5</v>
      </c>
      <c r="I3756" s="4" t="s">
        <v>35</v>
      </c>
      <c r="J3756" s="4">
        <v>41.28</v>
      </c>
      <c r="L3756" s="4">
        <v>0</v>
      </c>
      <c r="M3756" s="4" t="s">
        <v>6913</v>
      </c>
      <c r="R3756" t="s">
        <v>3738</v>
      </c>
      <c r="T3756" t="s">
        <v>5579</v>
      </c>
    </row>
    <row r="3757" spans="1:20">
      <c r="A3757" t="s">
        <v>6914</v>
      </c>
      <c r="B3757" t="s">
        <v>1291</v>
      </c>
      <c r="C3757" t="s">
        <v>20</v>
      </c>
      <c r="D3757" s="39" t="s">
        <v>1372</v>
      </c>
      <c r="E3757" s="11">
        <f t="shared" si="247"/>
        <v>3</v>
      </c>
      <c r="F3757" s="4">
        <f t="shared" si="248"/>
        <v>1990</v>
      </c>
      <c r="G3757" t="s">
        <v>21</v>
      </c>
      <c r="H3757" s="4" t="s">
        <v>2392</v>
      </c>
      <c r="I3757" s="4" t="str">
        <f t="shared" ref="I3757:I3764" si="250">IF(ISBLANK(H3757), "", "k")</f>
        <v>k</v>
      </c>
      <c r="J3757" s="4">
        <v>10.48</v>
      </c>
      <c r="K3757" s="4" t="s">
        <v>6296</v>
      </c>
      <c r="L3757" s="4">
        <v>0</v>
      </c>
      <c r="M3757" s="4" t="s">
        <v>341</v>
      </c>
      <c r="N3757" s="11" t="s">
        <v>6915</v>
      </c>
      <c r="R3757" t="s">
        <v>2070</v>
      </c>
      <c r="T3757" t="s">
        <v>1421</v>
      </c>
    </row>
    <row r="3758" spans="1:20">
      <c r="A3758" t="s">
        <v>6914</v>
      </c>
      <c r="B3758" t="s">
        <v>1291</v>
      </c>
      <c r="C3758" t="s">
        <v>74</v>
      </c>
      <c r="D3758" s="39" t="s">
        <v>2007</v>
      </c>
      <c r="E3758" s="11">
        <f t="shared" si="247"/>
        <v>3</v>
      </c>
      <c r="F3758" s="4">
        <f t="shared" si="248"/>
        <v>1992</v>
      </c>
      <c r="G3758" t="s">
        <v>21</v>
      </c>
      <c r="H3758" s="4" t="s">
        <v>2693</v>
      </c>
      <c r="I3758" s="4" t="str">
        <f t="shared" si="250"/>
        <v>k</v>
      </c>
      <c r="J3758" s="4">
        <v>15.24</v>
      </c>
      <c r="K3758" s="4">
        <v>13.97</v>
      </c>
      <c r="L3758" s="4">
        <v>0.95</v>
      </c>
      <c r="M3758" s="4" t="s">
        <v>4997</v>
      </c>
      <c r="N3758" s="11" t="s">
        <v>6915</v>
      </c>
      <c r="R3758" t="s">
        <v>6916</v>
      </c>
      <c r="T3758" t="s">
        <v>1421</v>
      </c>
    </row>
    <row r="3759" spans="1:20">
      <c r="A3759" t="s">
        <v>6914</v>
      </c>
      <c r="B3759" t="s">
        <v>1291</v>
      </c>
      <c r="C3759" t="s">
        <v>74</v>
      </c>
      <c r="D3759" s="39" t="s">
        <v>1708</v>
      </c>
      <c r="E3759" s="11">
        <f t="shared" si="247"/>
        <v>3</v>
      </c>
      <c r="F3759" s="4">
        <f t="shared" si="248"/>
        <v>1994</v>
      </c>
      <c r="G3759" t="s">
        <v>21</v>
      </c>
      <c r="H3759" s="4" t="s">
        <v>2274</v>
      </c>
      <c r="I3759" s="4" t="str">
        <f t="shared" si="250"/>
        <v>k</v>
      </c>
      <c r="J3759" s="4">
        <v>16.899999999999999</v>
      </c>
      <c r="K3759" s="4">
        <v>15.8</v>
      </c>
      <c r="L3759" s="4">
        <v>1.2</v>
      </c>
      <c r="M3759" s="4" t="s">
        <v>3006</v>
      </c>
      <c r="N3759" s="11" t="s">
        <v>6915</v>
      </c>
      <c r="R3759" t="s">
        <v>6917</v>
      </c>
      <c r="T3759" t="s">
        <v>1421</v>
      </c>
    </row>
    <row r="3760" spans="1:20">
      <c r="A3760" t="s">
        <v>6914</v>
      </c>
      <c r="B3760" t="s">
        <v>1291</v>
      </c>
      <c r="C3760" t="s">
        <v>74</v>
      </c>
      <c r="D3760" s="39" t="s">
        <v>2019</v>
      </c>
      <c r="E3760" s="11">
        <f t="shared" si="247"/>
        <v>6</v>
      </c>
      <c r="F3760" s="4">
        <f t="shared" si="248"/>
        <v>2002</v>
      </c>
      <c r="G3760" t="s">
        <v>21</v>
      </c>
      <c r="H3760" s="4" t="s">
        <v>573</v>
      </c>
      <c r="I3760" s="4" t="str">
        <f t="shared" si="250"/>
        <v>k</v>
      </c>
      <c r="J3760" s="4">
        <v>20.5</v>
      </c>
      <c r="K3760" s="4">
        <v>19.5</v>
      </c>
      <c r="L3760" s="4">
        <v>1.2</v>
      </c>
      <c r="M3760" s="4" t="s">
        <v>2622</v>
      </c>
      <c r="N3760" s="11" t="s">
        <v>6915</v>
      </c>
      <c r="R3760" t="s">
        <v>6918</v>
      </c>
      <c r="T3760" t="s">
        <v>1421</v>
      </c>
    </row>
    <row r="3761" spans="1:20">
      <c r="A3761" t="s">
        <v>6914</v>
      </c>
      <c r="B3761" t="s">
        <v>1291</v>
      </c>
      <c r="C3761" t="s">
        <v>74</v>
      </c>
      <c r="D3761" s="39" t="s">
        <v>1424</v>
      </c>
      <c r="E3761" s="11">
        <f t="shared" si="247"/>
        <v>5</v>
      </c>
      <c r="F3761" s="4">
        <f t="shared" si="248"/>
        <v>2004</v>
      </c>
      <c r="G3761" t="s">
        <v>21</v>
      </c>
      <c r="H3761" s="4" t="s">
        <v>609</v>
      </c>
      <c r="I3761" s="4" t="str">
        <f t="shared" si="250"/>
        <v>k</v>
      </c>
      <c r="J3761" s="4">
        <v>22.5</v>
      </c>
      <c r="K3761" s="4">
        <v>20.6</v>
      </c>
      <c r="L3761" s="4">
        <v>1.3</v>
      </c>
      <c r="M3761" s="4" t="s">
        <v>6919</v>
      </c>
      <c r="N3761" s="11" t="s">
        <v>6915</v>
      </c>
      <c r="R3761" t="s">
        <v>6920</v>
      </c>
      <c r="T3761" t="s">
        <v>1421</v>
      </c>
    </row>
    <row r="3762" spans="1:20">
      <c r="A3762" t="s">
        <v>6914</v>
      </c>
      <c r="B3762" t="s">
        <v>1291</v>
      </c>
      <c r="C3762" t="s">
        <v>74</v>
      </c>
      <c r="D3762" s="39" t="s">
        <v>2194</v>
      </c>
      <c r="E3762" s="11">
        <f t="shared" si="247"/>
        <v>5</v>
      </c>
      <c r="F3762" s="4">
        <f t="shared" si="248"/>
        <v>2005</v>
      </c>
      <c r="G3762" t="s">
        <v>21</v>
      </c>
      <c r="H3762" s="4" t="s">
        <v>977</v>
      </c>
      <c r="I3762" s="4" t="str">
        <f t="shared" si="250"/>
        <v>k</v>
      </c>
      <c r="J3762" s="4">
        <v>22.4</v>
      </c>
      <c r="K3762" s="4">
        <v>20.9</v>
      </c>
      <c r="L3762" s="4">
        <v>1.2</v>
      </c>
      <c r="M3762" s="4" t="s">
        <v>2491</v>
      </c>
      <c r="N3762" s="11" t="s">
        <v>6915</v>
      </c>
      <c r="R3762" t="s">
        <v>6921</v>
      </c>
      <c r="T3762" t="s">
        <v>1421</v>
      </c>
    </row>
    <row r="3763" spans="1:20">
      <c r="A3763" t="s">
        <v>6914</v>
      </c>
      <c r="B3763" t="s">
        <v>1291</v>
      </c>
      <c r="C3763" t="s">
        <v>74</v>
      </c>
      <c r="D3763" s="39" t="s">
        <v>1432</v>
      </c>
      <c r="E3763" s="11">
        <f t="shared" si="247"/>
        <v>5</v>
      </c>
      <c r="F3763" s="4">
        <f t="shared" si="248"/>
        <v>2013</v>
      </c>
      <c r="G3763" t="s">
        <v>21</v>
      </c>
      <c r="H3763" s="4" t="s">
        <v>997</v>
      </c>
      <c r="I3763" s="4" t="str">
        <f t="shared" si="250"/>
        <v>k</v>
      </c>
      <c r="J3763" s="4">
        <v>26</v>
      </c>
      <c r="K3763" s="4">
        <v>16.5</v>
      </c>
      <c r="L3763" s="4">
        <v>0.7</v>
      </c>
      <c r="M3763" s="4" t="s">
        <v>4539</v>
      </c>
      <c r="N3763" s="11" t="s">
        <v>6915</v>
      </c>
      <c r="R3763" t="s">
        <v>6922</v>
      </c>
      <c r="T3763" t="s">
        <v>1421</v>
      </c>
    </row>
    <row r="3764" spans="1:20">
      <c r="A3764" t="s">
        <v>6914</v>
      </c>
      <c r="B3764" t="s">
        <v>1291</v>
      </c>
      <c r="C3764" t="s">
        <v>74</v>
      </c>
      <c r="D3764" s="39" t="s">
        <v>1346</v>
      </c>
      <c r="E3764" s="11">
        <f t="shared" si="247"/>
        <v>5</v>
      </c>
      <c r="F3764" s="4">
        <f t="shared" si="248"/>
        <v>2015</v>
      </c>
      <c r="G3764" t="s">
        <v>21</v>
      </c>
      <c r="H3764" s="4" t="s">
        <v>742</v>
      </c>
      <c r="I3764" s="4" t="str">
        <f t="shared" si="250"/>
        <v>k</v>
      </c>
      <c r="J3764" s="4">
        <v>25.5</v>
      </c>
      <c r="K3764" s="4">
        <v>16.5</v>
      </c>
      <c r="L3764" s="4">
        <v>0.7</v>
      </c>
      <c r="M3764" s="4" t="s">
        <v>2741</v>
      </c>
      <c r="N3764" s="11" t="s">
        <v>6915</v>
      </c>
      <c r="R3764" t="s">
        <v>6923</v>
      </c>
      <c r="T3764" t="s">
        <v>1421</v>
      </c>
    </row>
    <row r="3765" spans="1:20">
      <c r="A3765" t="s">
        <v>6924</v>
      </c>
      <c r="B3765" t="s">
        <v>1291</v>
      </c>
      <c r="C3765" t="s">
        <v>20</v>
      </c>
      <c r="D3765" s="39" t="s">
        <v>1322</v>
      </c>
      <c r="E3765" s="11">
        <f t="shared" si="247"/>
        <v>3</v>
      </c>
      <c r="F3765" s="4">
        <f t="shared" si="248"/>
        <v>1998</v>
      </c>
      <c r="G3765" t="s">
        <v>21</v>
      </c>
      <c r="H3765" s="4">
        <v>12.5</v>
      </c>
      <c r="I3765" s="4" t="s">
        <v>35</v>
      </c>
      <c r="J3765" s="4">
        <v>26.2</v>
      </c>
      <c r="K3765" s="4" t="s">
        <v>958</v>
      </c>
      <c r="L3765" s="4">
        <v>0</v>
      </c>
      <c r="M3765" s="4" t="s">
        <v>2120</v>
      </c>
      <c r="N3765" s="11" t="s">
        <v>6925</v>
      </c>
      <c r="O3765" t="s">
        <v>6926</v>
      </c>
      <c r="R3765" t="s">
        <v>6927</v>
      </c>
      <c r="T3765" t="s">
        <v>1421</v>
      </c>
    </row>
    <row r="3766" spans="1:20">
      <c r="A3766" t="s">
        <v>6924</v>
      </c>
      <c r="B3766" t="s">
        <v>1291</v>
      </c>
      <c r="C3766" t="s">
        <v>74</v>
      </c>
      <c r="D3766" s="39" t="s">
        <v>2289</v>
      </c>
      <c r="E3766" s="11">
        <f t="shared" si="247"/>
        <v>6</v>
      </c>
      <c r="F3766" s="4">
        <f t="shared" si="248"/>
        <v>2001</v>
      </c>
      <c r="G3766" t="s">
        <v>21</v>
      </c>
      <c r="H3766" s="4">
        <v>15.8</v>
      </c>
      <c r="I3766" s="4" t="s">
        <v>35</v>
      </c>
      <c r="J3766" s="4">
        <v>28</v>
      </c>
      <c r="K3766" s="4" t="s">
        <v>456</v>
      </c>
      <c r="L3766" s="4">
        <v>0</v>
      </c>
      <c r="N3766" s="11" t="s">
        <v>6925</v>
      </c>
      <c r="O3766" t="s">
        <v>6926</v>
      </c>
      <c r="R3766" t="s">
        <v>6928</v>
      </c>
      <c r="T3766" t="s">
        <v>1421</v>
      </c>
    </row>
    <row r="3767" spans="1:20">
      <c r="A3767" t="s">
        <v>6924</v>
      </c>
      <c r="B3767" t="s">
        <v>1291</v>
      </c>
      <c r="C3767" t="s">
        <v>74</v>
      </c>
      <c r="D3767" s="39" t="s">
        <v>1749</v>
      </c>
      <c r="E3767" s="11">
        <f t="shared" si="247"/>
        <v>5</v>
      </c>
      <c r="F3767" s="4">
        <f t="shared" si="248"/>
        <v>2002</v>
      </c>
      <c r="G3767" t="s">
        <v>21</v>
      </c>
      <c r="H3767" s="4">
        <v>16.7</v>
      </c>
      <c r="I3767" s="4" t="s">
        <v>35</v>
      </c>
      <c r="J3767" s="4">
        <v>27.2</v>
      </c>
      <c r="K3767" s="4" t="s">
        <v>312</v>
      </c>
      <c r="L3767" s="4">
        <v>0</v>
      </c>
      <c r="M3767" s="4" t="s">
        <v>2353</v>
      </c>
      <c r="N3767" s="11" t="s">
        <v>6925</v>
      </c>
      <c r="O3767" t="s">
        <v>6926</v>
      </c>
      <c r="R3767" t="s">
        <v>6929</v>
      </c>
      <c r="T3767" t="s">
        <v>1421</v>
      </c>
    </row>
    <row r="3768" spans="1:20">
      <c r="A3768" t="s">
        <v>6924</v>
      </c>
      <c r="B3768" t="s">
        <v>1291</v>
      </c>
      <c r="C3768" t="s">
        <v>74</v>
      </c>
      <c r="D3768" s="39" t="s">
        <v>34</v>
      </c>
      <c r="E3768" s="11">
        <f t="shared" si="247"/>
        <v>5</v>
      </c>
      <c r="F3768" s="4">
        <f t="shared" si="248"/>
        <v>2003</v>
      </c>
      <c r="G3768" t="s">
        <v>21</v>
      </c>
      <c r="H3768" s="4">
        <v>17.7</v>
      </c>
      <c r="I3768" s="4" t="s">
        <v>35</v>
      </c>
      <c r="J3768" s="4">
        <v>27.1</v>
      </c>
      <c r="K3768" s="4" t="s">
        <v>58</v>
      </c>
      <c r="L3768" s="4">
        <v>0</v>
      </c>
      <c r="M3768" s="4" t="s">
        <v>1797</v>
      </c>
      <c r="N3768" s="11" t="s">
        <v>6925</v>
      </c>
      <c r="O3768" t="s">
        <v>6926</v>
      </c>
      <c r="R3768" t="s">
        <v>6930</v>
      </c>
      <c r="T3768" t="s">
        <v>1421</v>
      </c>
    </row>
    <row r="3769" spans="1:20">
      <c r="A3769" t="s">
        <v>6924</v>
      </c>
      <c r="B3769" t="s">
        <v>1291</v>
      </c>
      <c r="C3769" t="s">
        <v>74</v>
      </c>
      <c r="D3769" s="39" t="s">
        <v>1380</v>
      </c>
      <c r="E3769" s="11">
        <f t="shared" si="247"/>
        <v>5</v>
      </c>
      <c r="F3769" s="4">
        <f t="shared" si="248"/>
        <v>2004</v>
      </c>
      <c r="G3769" t="s">
        <v>21</v>
      </c>
      <c r="H3769" s="4">
        <v>18.7</v>
      </c>
      <c r="I3769" s="4" t="s">
        <v>35</v>
      </c>
      <c r="J3769" s="4">
        <v>27</v>
      </c>
      <c r="K3769" s="4" t="s">
        <v>842</v>
      </c>
      <c r="L3769" s="4">
        <v>0</v>
      </c>
      <c r="M3769" s="4" t="s">
        <v>2788</v>
      </c>
      <c r="N3769" s="11" t="s">
        <v>6925</v>
      </c>
      <c r="O3769" t="s">
        <v>6926</v>
      </c>
      <c r="R3769" t="s">
        <v>6931</v>
      </c>
      <c r="T3769" t="s">
        <v>1421</v>
      </c>
    </row>
    <row r="3770" spans="1:20">
      <c r="A3770" t="s">
        <v>6932</v>
      </c>
      <c r="B3770" t="s">
        <v>1291</v>
      </c>
      <c r="C3770" t="s">
        <v>20</v>
      </c>
      <c r="D3770" s="39" t="s">
        <v>3124</v>
      </c>
      <c r="E3770" s="11">
        <f t="shared" si="247"/>
        <v>6</v>
      </c>
      <c r="F3770" s="4">
        <f t="shared" si="248"/>
        <v>2002</v>
      </c>
      <c r="G3770" t="s">
        <v>25</v>
      </c>
      <c r="H3770" s="4" t="s">
        <v>189</v>
      </c>
      <c r="I3770" s="4" t="str">
        <f t="shared" ref="I3770:I3792" si="251">IF(ISBLANK(H3770), "", "k")</f>
        <v>k</v>
      </c>
      <c r="J3770" s="4">
        <v>20.100000000000001</v>
      </c>
      <c r="K3770" s="4" t="s">
        <v>511</v>
      </c>
      <c r="L3770" s="4">
        <v>0</v>
      </c>
      <c r="M3770" s="4" t="s">
        <v>3143</v>
      </c>
      <c r="N3770" s="11" t="s">
        <v>6933</v>
      </c>
      <c r="R3770" t="s">
        <v>6934</v>
      </c>
      <c r="T3770" t="s">
        <v>1296</v>
      </c>
    </row>
    <row r="3771" spans="1:20">
      <c r="A3771" t="s">
        <v>6932</v>
      </c>
      <c r="B3771" t="s">
        <v>1291</v>
      </c>
      <c r="C3771" t="s">
        <v>74</v>
      </c>
      <c r="D3771" s="39" t="s">
        <v>1335</v>
      </c>
      <c r="E3771" s="11">
        <f t="shared" si="247"/>
        <v>5</v>
      </c>
      <c r="F3771" s="4">
        <f t="shared" si="248"/>
        <v>2004</v>
      </c>
      <c r="G3771" t="s">
        <v>25</v>
      </c>
      <c r="H3771" s="4" t="s">
        <v>57</v>
      </c>
      <c r="I3771" s="4" t="str">
        <f t="shared" si="251"/>
        <v>k</v>
      </c>
      <c r="J3771" s="4">
        <v>23.8</v>
      </c>
      <c r="K3771" s="4" t="s">
        <v>885</v>
      </c>
      <c r="L3771" s="4">
        <v>0</v>
      </c>
      <c r="M3771" s="4" t="s">
        <v>2501</v>
      </c>
      <c r="N3771" s="11" t="s">
        <v>6933</v>
      </c>
      <c r="R3771" t="s">
        <v>2715</v>
      </c>
      <c r="T3771" t="s">
        <v>1296</v>
      </c>
    </row>
    <row r="3772" spans="1:20">
      <c r="A3772" t="s">
        <v>6932</v>
      </c>
      <c r="B3772" t="s">
        <v>1291</v>
      </c>
      <c r="C3772" t="s">
        <v>74</v>
      </c>
      <c r="D3772" s="39" t="s">
        <v>2194</v>
      </c>
      <c r="E3772" s="11">
        <f t="shared" si="247"/>
        <v>5</v>
      </c>
      <c r="F3772" s="4">
        <f t="shared" si="248"/>
        <v>2005</v>
      </c>
      <c r="G3772" t="s">
        <v>25</v>
      </c>
      <c r="H3772" s="4" t="s">
        <v>477</v>
      </c>
      <c r="I3772" s="4" t="str">
        <f t="shared" si="251"/>
        <v>k</v>
      </c>
      <c r="J3772" s="4">
        <v>26.1</v>
      </c>
      <c r="K3772" s="4" t="s">
        <v>127</v>
      </c>
      <c r="L3772" s="4">
        <v>0</v>
      </c>
      <c r="M3772" s="4" t="s">
        <v>1866</v>
      </c>
      <c r="N3772" s="11" t="s">
        <v>6933</v>
      </c>
      <c r="R3772" t="s">
        <v>6935</v>
      </c>
      <c r="T3772" t="s">
        <v>1296</v>
      </c>
    </row>
    <row r="3773" spans="1:20">
      <c r="A3773" t="s">
        <v>6932</v>
      </c>
      <c r="B3773" t="s">
        <v>1291</v>
      </c>
      <c r="C3773" t="s">
        <v>74</v>
      </c>
      <c r="D3773" s="39" t="s">
        <v>2126</v>
      </c>
      <c r="E3773" s="11">
        <f t="shared" si="247"/>
        <v>5</v>
      </c>
      <c r="F3773" s="4">
        <f t="shared" si="248"/>
        <v>2008</v>
      </c>
      <c r="G3773" t="s">
        <v>25</v>
      </c>
      <c r="H3773" s="4" t="s">
        <v>717</v>
      </c>
      <c r="I3773" s="4" t="str">
        <f t="shared" si="251"/>
        <v>k</v>
      </c>
      <c r="J3773" s="4">
        <v>33.200000000000003</v>
      </c>
      <c r="K3773" s="4" t="s">
        <v>575</v>
      </c>
      <c r="L3773" s="4">
        <v>0</v>
      </c>
      <c r="M3773" s="4" t="s">
        <v>6936</v>
      </c>
      <c r="N3773" s="11" t="s">
        <v>6933</v>
      </c>
      <c r="R3773" t="s">
        <v>1953</v>
      </c>
      <c r="T3773" t="s">
        <v>1296</v>
      </c>
    </row>
    <row r="3774" spans="1:20">
      <c r="A3774" t="s">
        <v>6932</v>
      </c>
      <c r="B3774" t="s">
        <v>1291</v>
      </c>
      <c r="C3774" t="s">
        <v>74</v>
      </c>
      <c r="D3774" s="39" t="s">
        <v>2199</v>
      </c>
      <c r="E3774" s="11">
        <f t="shared" si="247"/>
        <v>5</v>
      </c>
      <c r="F3774" s="4">
        <f t="shared" si="248"/>
        <v>2011</v>
      </c>
      <c r="G3774" t="s">
        <v>25</v>
      </c>
      <c r="H3774" s="4" t="s">
        <v>977</v>
      </c>
      <c r="I3774" s="4" t="str">
        <f t="shared" si="251"/>
        <v>k</v>
      </c>
      <c r="J3774" s="4">
        <v>40</v>
      </c>
      <c r="K3774" s="4" t="s">
        <v>271</v>
      </c>
      <c r="L3774" s="4">
        <v>0</v>
      </c>
      <c r="M3774" s="4" t="s">
        <v>5851</v>
      </c>
      <c r="N3774" s="11" t="s">
        <v>6933</v>
      </c>
      <c r="R3774" t="s">
        <v>6937</v>
      </c>
      <c r="T3774" t="s">
        <v>1296</v>
      </c>
    </row>
    <row r="3775" spans="1:20">
      <c r="A3775" t="s">
        <v>6938</v>
      </c>
      <c r="B3775" t="s">
        <v>1291</v>
      </c>
      <c r="C3775" t="s">
        <v>20</v>
      </c>
      <c r="D3775" s="39" t="s">
        <v>1337</v>
      </c>
      <c r="E3775" s="11">
        <f t="shared" si="247"/>
        <v>5</v>
      </c>
      <c r="F3775" s="4">
        <f t="shared" si="248"/>
        <v>2005</v>
      </c>
      <c r="G3775" t="s">
        <v>25</v>
      </c>
      <c r="I3775" s="4" t="str">
        <f t="shared" si="251"/>
        <v/>
      </c>
      <c r="J3775" s="4">
        <v>28.5</v>
      </c>
      <c r="K3775" s="4" t="s">
        <v>674</v>
      </c>
      <c r="L3775" s="4">
        <v>0</v>
      </c>
      <c r="M3775" s="4" t="s">
        <v>1386</v>
      </c>
      <c r="N3775" s="11" t="s">
        <v>6939</v>
      </c>
      <c r="R3775" t="s">
        <v>6940</v>
      </c>
      <c r="T3775" t="s">
        <v>1296</v>
      </c>
    </row>
    <row r="3776" spans="1:20">
      <c r="A3776" t="s">
        <v>6938</v>
      </c>
      <c r="B3776" t="s">
        <v>1291</v>
      </c>
      <c r="C3776" t="s">
        <v>74</v>
      </c>
      <c r="D3776" s="39" t="s">
        <v>1663</v>
      </c>
      <c r="E3776" s="11">
        <f t="shared" si="247"/>
        <v>5</v>
      </c>
      <c r="F3776" s="4">
        <f t="shared" si="248"/>
        <v>2009</v>
      </c>
      <c r="G3776" t="s">
        <v>25</v>
      </c>
      <c r="I3776" s="4" t="str">
        <f t="shared" si="251"/>
        <v/>
      </c>
      <c r="J3776" s="4">
        <v>32.6</v>
      </c>
      <c r="K3776" s="4">
        <v>28.5</v>
      </c>
      <c r="L3776" s="4">
        <v>4.5999999999999996</v>
      </c>
      <c r="M3776" s="4" t="s">
        <v>2877</v>
      </c>
      <c r="N3776" s="11" t="s">
        <v>6939</v>
      </c>
      <c r="R3776" t="s">
        <v>6941</v>
      </c>
      <c r="T3776" t="s">
        <v>1296</v>
      </c>
    </row>
    <row r="3777" spans="1:20">
      <c r="A3777" t="s">
        <v>6938</v>
      </c>
      <c r="B3777" t="s">
        <v>1291</v>
      </c>
      <c r="C3777" t="s">
        <v>74</v>
      </c>
      <c r="D3777" s="39" t="s">
        <v>1342</v>
      </c>
      <c r="E3777" s="11">
        <f t="shared" si="247"/>
        <v>5</v>
      </c>
      <c r="F3777" s="4">
        <f t="shared" si="248"/>
        <v>2013</v>
      </c>
      <c r="G3777" t="s">
        <v>25</v>
      </c>
      <c r="I3777" s="4" t="str">
        <f t="shared" si="251"/>
        <v/>
      </c>
      <c r="J3777" s="4">
        <v>35.1</v>
      </c>
      <c r="K3777" s="4">
        <v>30.2</v>
      </c>
      <c r="L3777" s="4">
        <v>5</v>
      </c>
      <c r="M3777" s="4" t="s">
        <v>6942</v>
      </c>
      <c r="N3777" s="11" t="s">
        <v>6939</v>
      </c>
      <c r="R3777" t="s">
        <v>6943</v>
      </c>
      <c r="T3777" t="s">
        <v>1296</v>
      </c>
    </row>
    <row r="3778" spans="1:20">
      <c r="A3778" t="s">
        <v>6938</v>
      </c>
      <c r="B3778" t="s">
        <v>1291</v>
      </c>
      <c r="C3778" t="s">
        <v>74</v>
      </c>
      <c r="D3778" s="39" t="s">
        <v>1352</v>
      </c>
      <c r="E3778" s="11">
        <f t="shared" si="247"/>
        <v>5</v>
      </c>
      <c r="F3778" s="4">
        <f t="shared" si="248"/>
        <v>2017</v>
      </c>
      <c r="G3778" t="s">
        <v>25</v>
      </c>
      <c r="I3778" s="4" t="str">
        <f t="shared" si="251"/>
        <v/>
      </c>
      <c r="J3778" s="4">
        <v>34.1</v>
      </c>
      <c r="K3778" s="4">
        <v>30.5</v>
      </c>
      <c r="L3778" s="4">
        <v>5</v>
      </c>
      <c r="M3778" s="4" t="s">
        <v>2287</v>
      </c>
      <c r="N3778" s="11" t="s">
        <v>6939</v>
      </c>
      <c r="R3778" t="s">
        <v>6944</v>
      </c>
      <c r="T3778" t="s">
        <v>1296</v>
      </c>
    </row>
    <row r="3779" spans="1:20">
      <c r="A3779" t="s">
        <v>6945</v>
      </c>
      <c r="B3779" t="s">
        <v>1291</v>
      </c>
      <c r="C3779" t="s">
        <v>20</v>
      </c>
      <c r="D3779" s="39" t="s">
        <v>1360</v>
      </c>
      <c r="E3779" s="11">
        <f t="shared" si="247"/>
        <v>3</v>
      </c>
      <c r="F3779" s="4">
        <f t="shared" si="248"/>
        <v>1986</v>
      </c>
      <c r="G3779" t="s">
        <v>103</v>
      </c>
      <c r="H3779" s="4" t="s">
        <v>2392</v>
      </c>
      <c r="I3779" s="4" t="str">
        <f t="shared" si="251"/>
        <v>k</v>
      </c>
      <c r="J3779" s="4">
        <v>11.43</v>
      </c>
      <c r="K3779" s="4" t="s">
        <v>4237</v>
      </c>
      <c r="L3779" s="4">
        <v>0</v>
      </c>
      <c r="M3779" s="4" t="s">
        <v>4047</v>
      </c>
      <c r="T3779" t="s">
        <v>6260</v>
      </c>
    </row>
    <row r="3780" spans="1:20">
      <c r="A3780" t="s">
        <v>6946</v>
      </c>
      <c r="B3780" t="s">
        <v>1291</v>
      </c>
      <c r="C3780" t="s">
        <v>20</v>
      </c>
      <c r="D3780" s="39" t="s">
        <v>2401</v>
      </c>
      <c r="E3780" s="11">
        <f t="shared" si="247"/>
        <v>3</v>
      </c>
      <c r="F3780" s="4">
        <f t="shared" si="248"/>
        <v>1992</v>
      </c>
      <c r="G3780" t="s">
        <v>21</v>
      </c>
      <c r="H3780" s="4" t="s">
        <v>1368</v>
      </c>
      <c r="I3780" s="4" t="str">
        <f t="shared" si="251"/>
        <v>k</v>
      </c>
      <c r="J3780" s="4">
        <v>16.190000000000001</v>
      </c>
      <c r="K3780" s="4" t="s">
        <v>6947</v>
      </c>
      <c r="L3780" s="4">
        <v>0</v>
      </c>
      <c r="M3780" s="4" t="s">
        <v>3400</v>
      </c>
      <c r="N3780" s="11" t="s">
        <v>6948</v>
      </c>
      <c r="R3780" t="s">
        <v>6949</v>
      </c>
      <c r="T3780" t="s">
        <v>1366</v>
      </c>
    </row>
    <row r="3781" spans="1:20">
      <c r="A3781" t="s">
        <v>6946</v>
      </c>
      <c r="B3781" t="s">
        <v>1291</v>
      </c>
      <c r="C3781" t="s">
        <v>74</v>
      </c>
      <c r="D3781" s="39" t="s">
        <v>1524</v>
      </c>
      <c r="E3781" s="11">
        <f t="shared" si="247"/>
        <v>3</v>
      </c>
      <c r="F3781" s="4">
        <f t="shared" si="248"/>
        <v>1995</v>
      </c>
      <c r="G3781" t="s">
        <v>21</v>
      </c>
      <c r="H3781" s="4" t="s">
        <v>87</v>
      </c>
      <c r="I3781" s="4" t="str">
        <f t="shared" si="251"/>
        <v>k</v>
      </c>
      <c r="J3781" s="4">
        <v>19.5</v>
      </c>
      <c r="K3781" s="4" t="s">
        <v>67</v>
      </c>
      <c r="L3781" s="4">
        <v>0</v>
      </c>
      <c r="M3781" s="4" t="s">
        <v>3220</v>
      </c>
      <c r="N3781" s="11" t="s">
        <v>6948</v>
      </c>
      <c r="R3781" t="s">
        <v>2649</v>
      </c>
      <c r="T3781" t="s">
        <v>1366</v>
      </c>
    </row>
    <row r="3782" spans="1:20">
      <c r="A3782" t="s">
        <v>6946</v>
      </c>
      <c r="B3782" t="s">
        <v>1291</v>
      </c>
      <c r="C3782" t="s">
        <v>74</v>
      </c>
      <c r="D3782" s="39" t="s">
        <v>24</v>
      </c>
      <c r="E3782" s="11">
        <f t="shared" si="247"/>
        <v>5</v>
      </c>
      <c r="F3782" s="4">
        <f t="shared" si="248"/>
        <v>2001</v>
      </c>
      <c r="G3782" t="s">
        <v>21</v>
      </c>
      <c r="H3782" s="4" t="s">
        <v>717</v>
      </c>
      <c r="I3782" s="4" t="str">
        <f t="shared" si="251"/>
        <v>k</v>
      </c>
      <c r="J3782" s="4">
        <v>24.7</v>
      </c>
      <c r="K3782" s="4" t="s">
        <v>614</v>
      </c>
      <c r="L3782" s="4">
        <v>0</v>
      </c>
      <c r="M3782" s="4" t="s">
        <v>1465</v>
      </c>
      <c r="N3782" s="11" t="s">
        <v>6948</v>
      </c>
      <c r="R3782" t="s">
        <v>6950</v>
      </c>
      <c r="T3782" t="s">
        <v>1366</v>
      </c>
    </row>
    <row r="3783" spans="1:20">
      <c r="A3783" t="s">
        <v>6946</v>
      </c>
      <c r="B3783" t="s">
        <v>1291</v>
      </c>
      <c r="C3783" t="s">
        <v>74</v>
      </c>
      <c r="D3783" s="39" t="s">
        <v>6951</v>
      </c>
      <c r="E3783" s="11">
        <f t="shared" si="247"/>
        <v>6</v>
      </c>
      <c r="F3783" s="4">
        <f t="shared" si="248"/>
        <v>2001</v>
      </c>
      <c r="G3783" t="s">
        <v>21</v>
      </c>
      <c r="H3783" s="4" t="s">
        <v>573</v>
      </c>
      <c r="I3783" s="4" t="str">
        <f t="shared" si="251"/>
        <v>k</v>
      </c>
      <c r="J3783" s="4">
        <v>25</v>
      </c>
      <c r="K3783" s="4" t="s">
        <v>264</v>
      </c>
      <c r="L3783" s="4">
        <v>0</v>
      </c>
      <c r="N3783" s="11" t="s">
        <v>6948</v>
      </c>
      <c r="R3783" t="s">
        <v>6952</v>
      </c>
      <c r="T3783" t="s">
        <v>1366</v>
      </c>
    </row>
    <row r="3784" spans="1:20">
      <c r="A3784" t="s">
        <v>6946</v>
      </c>
      <c r="B3784" t="s">
        <v>1291</v>
      </c>
      <c r="C3784" t="s">
        <v>74</v>
      </c>
      <c r="D3784" s="39" t="s">
        <v>1424</v>
      </c>
      <c r="E3784" s="11">
        <f t="shared" si="247"/>
        <v>5</v>
      </c>
      <c r="F3784" s="4">
        <f t="shared" si="248"/>
        <v>2004</v>
      </c>
      <c r="G3784" t="s">
        <v>21</v>
      </c>
      <c r="H3784" s="4" t="s">
        <v>977</v>
      </c>
      <c r="I3784" s="4" t="str">
        <f t="shared" si="251"/>
        <v>k</v>
      </c>
      <c r="J3784" s="4">
        <v>26.2</v>
      </c>
      <c r="K3784" s="4" t="s">
        <v>1140</v>
      </c>
      <c r="L3784" s="4">
        <v>0</v>
      </c>
      <c r="M3784" s="4" t="s">
        <v>2353</v>
      </c>
      <c r="N3784" s="11" t="s">
        <v>6948</v>
      </c>
      <c r="R3784" t="s">
        <v>6953</v>
      </c>
      <c r="T3784" t="s">
        <v>1366</v>
      </c>
    </row>
    <row r="3785" spans="1:20">
      <c r="A3785" t="s">
        <v>6946</v>
      </c>
      <c r="B3785" t="s">
        <v>1291</v>
      </c>
      <c r="C3785" t="s">
        <v>74</v>
      </c>
      <c r="D3785" s="39" t="s">
        <v>1385</v>
      </c>
      <c r="E3785" s="11">
        <f t="shared" si="247"/>
        <v>5</v>
      </c>
      <c r="F3785" s="4">
        <f t="shared" si="248"/>
        <v>2008</v>
      </c>
      <c r="G3785" t="s">
        <v>21</v>
      </c>
      <c r="H3785" s="4" t="s">
        <v>488</v>
      </c>
      <c r="I3785" s="4" t="str">
        <f t="shared" si="251"/>
        <v>k</v>
      </c>
      <c r="J3785" s="4">
        <v>27.5</v>
      </c>
      <c r="K3785" s="4" t="s">
        <v>1072</v>
      </c>
      <c r="L3785" s="4">
        <v>0</v>
      </c>
      <c r="M3785" s="4" t="s">
        <v>2181</v>
      </c>
      <c r="N3785" s="11" t="s">
        <v>6948</v>
      </c>
      <c r="R3785" t="s">
        <v>1662</v>
      </c>
      <c r="T3785" t="s">
        <v>1366</v>
      </c>
    </row>
    <row r="3786" spans="1:20">
      <c r="A3786" t="s">
        <v>6946</v>
      </c>
      <c r="B3786" t="s">
        <v>1291</v>
      </c>
      <c r="C3786" t="s">
        <v>74</v>
      </c>
      <c r="D3786" s="39" t="s">
        <v>1663</v>
      </c>
      <c r="E3786" s="11">
        <f t="shared" si="247"/>
        <v>5</v>
      </c>
      <c r="F3786" s="4">
        <f t="shared" si="248"/>
        <v>2009</v>
      </c>
      <c r="G3786" t="s">
        <v>21</v>
      </c>
      <c r="H3786" s="4" t="s">
        <v>401</v>
      </c>
      <c r="I3786" s="4" t="str">
        <f t="shared" si="251"/>
        <v>k</v>
      </c>
      <c r="J3786" s="4">
        <v>28</v>
      </c>
      <c r="K3786" s="4" t="s">
        <v>49</v>
      </c>
      <c r="L3786" s="4">
        <v>0</v>
      </c>
      <c r="M3786" s="4" t="s">
        <v>3570</v>
      </c>
      <c r="N3786" s="11" t="s">
        <v>6948</v>
      </c>
      <c r="R3786" t="s">
        <v>1662</v>
      </c>
      <c r="T3786" t="s">
        <v>1366</v>
      </c>
    </row>
    <row r="3787" spans="1:20">
      <c r="A3787" t="s">
        <v>6946</v>
      </c>
      <c r="B3787" t="s">
        <v>1291</v>
      </c>
      <c r="C3787" t="s">
        <v>74</v>
      </c>
      <c r="D3787" s="39" t="s">
        <v>1556</v>
      </c>
      <c r="E3787" s="11">
        <f t="shared" si="247"/>
        <v>5</v>
      </c>
      <c r="F3787" s="4">
        <f t="shared" si="248"/>
        <v>2010</v>
      </c>
      <c r="G3787" t="s">
        <v>21</v>
      </c>
      <c r="H3787" s="4" t="s">
        <v>772</v>
      </c>
      <c r="I3787" s="4" t="str">
        <f t="shared" si="251"/>
        <v>k</v>
      </c>
      <c r="J3787" s="4">
        <v>29</v>
      </c>
      <c r="K3787" s="4" t="s">
        <v>933</v>
      </c>
      <c r="L3787" s="4">
        <v>0</v>
      </c>
      <c r="M3787" s="4" t="s">
        <v>5259</v>
      </c>
      <c r="N3787" s="11" t="s">
        <v>6948</v>
      </c>
      <c r="R3787" t="s">
        <v>6954</v>
      </c>
      <c r="T3787" t="s">
        <v>1366</v>
      </c>
    </row>
    <row r="3788" spans="1:20">
      <c r="A3788" t="s">
        <v>6946</v>
      </c>
      <c r="B3788" t="s">
        <v>1291</v>
      </c>
      <c r="C3788" t="s">
        <v>74</v>
      </c>
      <c r="D3788" s="39" t="s">
        <v>1561</v>
      </c>
      <c r="E3788" s="11">
        <f t="shared" si="247"/>
        <v>5</v>
      </c>
      <c r="F3788" s="4">
        <f t="shared" si="248"/>
        <v>2011</v>
      </c>
      <c r="G3788" t="s">
        <v>21</v>
      </c>
      <c r="H3788" s="4" t="s">
        <v>600</v>
      </c>
      <c r="I3788" s="4" t="str">
        <f t="shared" si="251"/>
        <v>k</v>
      </c>
      <c r="J3788" s="4">
        <v>29</v>
      </c>
      <c r="K3788" s="4" t="s">
        <v>933</v>
      </c>
      <c r="L3788" s="4">
        <v>0</v>
      </c>
      <c r="M3788" s="4" t="s">
        <v>2524</v>
      </c>
      <c r="N3788" s="11" t="s">
        <v>6948</v>
      </c>
      <c r="R3788" t="s">
        <v>6955</v>
      </c>
      <c r="T3788" t="s">
        <v>1366</v>
      </c>
    </row>
    <row r="3789" spans="1:20">
      <c r="A3789" t="s">
        <v>6946</v>
      </c>
      <c r="B3789" t="s">
        <v>1291</v>
      </c>
      <c r="C3789" t="s">
        <v>74</v>
      </c>
      <c r="D3789" s="39" t="s">
        <v>1432</v>
      </c>
      <c r="E3789" s="11">
        <f t="shared" si="247"/>
        <v>5</v>
      </c>
      <c r="F3789" s="4">
        <f t="shared" si="248"/>
        <v>2013</v>
      </c>
      <c r="G3789" t="s">
        <v>21</v>
      </c>
      <c r="H3789" s="4" t="s">
        <v>1389</v>
      </c>
      <c r="I3789" s="4" t="str">
        <f t="shared" si="251"/>
        <v>k</v>
      </c>
      <c r="J3789" s="4">
        <v>30.2</v>
      </c>
      <c r="K3789" s="4" t="s">
        <v>397</v>
      </c>
      <c r="L3789" s="4">
        <v>0</v>
      </c>
      <c r="M3789" s="4" t="s">
        <v>5924</v>
      </c>
      <c r="N3789" s="11" t="s">
        <v>6948</v>
      </c>
      <c r="R3789" t="s">
        <v>6956</v>
      </c>
      <c r="T3789" t="s">
        <v>1366</v>
      </c>
    </row>
    <row r="3790" spans="1:20">
      <c r="A3790" t="s">
        <v>6946</v>
      </c>
      <c r="B3790" t="s">
        <v>1291</v>
      </c>
      <c r="C3790" t="s">
        <v>74</v>
      </c>
      <c r="D3790" s="39" t="s">
        <v>1349</v>
      </c>
      <c r="E3790" s="11">
        <f t="shared" si="247"/>
        <v>5</v>
      </c>
      <c r="F3790" s="4">
        <f t="shared" si="248"/>
        <v>2016</v>
      </c>
      <c r="G3790" t="s">
        <v>21</v>
      </c>
      <c r="H3790" s="4" t="s">
        <v>362</v>
      </c>
      <c r="I3790" s="4" t="str">
        <f t="shared" si="251"/>
        <v>k</v>
      </c>
      <c r="J3790" s="4">
        <v>29.4</v>
      </c>
      <c r="K3790" s="4" t="s">
        <v>571</v>
      </c>
      <c r="L3790" s="4">
        <v>0</v>
      </c>
      <c r="M3790" s="4" t="s">
        <v>1532</v>
      </c>
      <c r="N3790" s="11" t="s">
        <v>6948</v>
      </c>
      <c r="R3790" t="s">
        <v>6957</v>
      </c>
      <c r="T3790" t="s">
        <v>1366</v>
      </c>
    </row>
    <row r="3791" spans="1:20">
      <c r="A3791" t="s">
        <v>6946</v>
      </c>
      <c r="B3791" t="s">
        <v>1291</v>
      </c>
      <c r="C3791" t="s">
        <v>74</v>
      </c>
      <c r="D3791" s="39" t="s">
        <v>1104</v>
      </c>
      <c r="E3791" s="11">
        <f t="shared" si="247"/>
        <v>5</v>
      </c>
      <c r="F3791" s="4">
        <f t="shared" si="248"/>
        <v>2017</v>
      </c>
      <c r="G3791" t="s">
        <v>21</v>
      </c>
      <c r="H3791" s="4" t="s">
        <v>172</v>
      </c>
      <c r="I3791" s="4" t="str">
        <f t="shared" si="251"/>
        <v>k</v>
      </c>
      <c r="J3791" s="4">
        <v>29.5</v>
      </c>
      <c r="K3791" s="4" t="s">
        <v>854</v>
      </c>
      <c r="L3791" s="4">
        <v>0</v>
      </c>
      <c r="M3791" s="4" t="s">
        <v>1543</v>
      </c>
      <c r="N3791" s="11" t="s">
        <v>6948</v>
      </c>
      <c r="Q3791" t="s">
        <v>6958</v>
      </c>
      <c r="R3791" t="s">
        <v>6959</v>
      </c>
      <c r="T3791" t="s">
        <v>1366</v>
      </c>
    </row>
    <row r="3792" spans="1:20">
      <c r="A3792" t="s">
        <v>6946</v>
      </c>
      <c r="B3792" t="s">
        <v>1291</v>
      </c>
      <c r="C3792" t="s">
        <v>74</v>
      </c>
      <c r="D3792" s="39" t="s">
        <v>1515</v>
      </c>
      <c r="E3792" s="11">
        <f t="shared" si="247"/>
        <v>5</v>
      </c>
      <c r="F3792" s="4">
        <f t="shared" si="248"/>
        <v>2019</v>
      </c>
      <c r="G3792" t="s">
        <v>21</v>
      </c>
      <c r="H3792" s="4" t="s">
        <v>358</v>
      </c>
      <c r="I3792" s="4" t="str">
        <f t="shared" si="251"/>
        <v>k</v>
      </c>
      <c r="J3792" s="4">
        <v>30</v>
      </c>
      <c r="K3792" s="4" t="s">
        <v>854</v>
      </c>
      <c r="L3792" s="4">
        <v>0</v>
      </c>
      <c r="M3792" s="4" t="s">
        <v>2150</v>
      </c>
      <c r="N3792" s="11" t="s">
        <v>6948</v>
      </c>
      <c r="R3792" t="s">
        <v>6960</v>
      </c>
      <c r="T3792" t="s">
        <v>1366</v>
      </c>
    </row>
    <row r="3793" spans="1:20">
      <c r="A3793" t="s">
        <v>6961</v>
      </c>
      <c r="B3793" t="s">
        <v>1291</v>
      </c>
      <c r="C3793" t="s">
        <v>20</v>
      </c>
      <c r="D3793" s="39" t="s">
        <v>1416</v>
      </c>
      <c r="E3793" s="11">
        <f t="shared" si="247"/>
        <v>3</v>
      </c>
      <c r="F3793" s="4">
        <f t="shared" si="248"/>
        <v>1996</v>
      </c>
      <c r="G3793" t="s">
        <v>25</v>
      </c>
      <c r="H3793" s="4">
        <v>10.5</v>
      </c>
      <c r="I3793" s="4" t="s">
        <v>35</v>
      </c>
      <c r="J3793" s="4">
        <v>27.4</v>
      </c>
      <c r="K3793" s="4">
        <v>29.2</v>
      </c>
      <c r="L3793" s="4">
        <v>1.1000000000000001</v>
      </c>
      <c r="M3793" s="4" t="s">
        <v>1880</v>
      </c>
      <c r="R3793" t="s">
        <v>6962</v>
      </c>
      <c r="T3793" t="s">
        <v>5579</v>
      </c>
    </row>
    <row r="3794" spans="1:20">
      <c r="A3794" t="s">
        <v>6961</v>
      </c>
      <c r="B3794" t="s">
        <v>1291</v>
      </c>
      <c r="C3794" t="s">
        <v>74</v>
      </c>
      <c r="D3794" s="39" t="s">
        <v>2040</v>
      </c>
      <c r="E3794" s="11">
        <f t="shared" si="247"/>
        <v>5</v>
      </c>
      <c r="F3794" s="4">
        <f t="shared" si="248"/>
        <v>2003</v>
      </c>
      <c r="G3794" t="s">
        <v>25</v>
      </c>
      <c r="H3794" s="4">
        <v>17.7</v>
      </c>
      <c r="I3794" s="4" t="s">
        <v>35</v>
      </c>
      <c r="J3794" s="4">
        <v>28.7</v>
      </c>
      <c r="K3794" s="4">
        <v>30</v>
      </c>
      <c r="L3794" s="4">
        <v>1.2</v>
      </c>
      <c r="M3794" s="4" t="s">
        <v>5485</v>
      </c>
      <c r="R3794" t="s">
        <v>6963</v>
      </c>
      <c r="T3794" t="s">
        <v>5579</v>
      </c>
    </row>
    <row r="3795" spans="1:20">
      <c r="A3795" t="s">
        <v>6964</v>
      </c>
      <c r="B3795" t="s">
        <v>1291</v>
      </c>
      <c r="C3795" t="s">
        <v>20</v>
      </c>
      <c r="D3795" s="39" t="s">
        <v>2900</v>
      </c>
      <c r="E3795" s="11">
        <f t="shared" ref="E3795:E3858" si="252">MONTH(D3795)</f>
        <v>6</v>
      </c>
      <c r="F3795" s="4">
        <f t="shared" ref="F3795:F3858" si="253">YEAR(D3795)</f>
        <v>2002</v>
      </c>
      <c r="G3795" t="s">
        <v>25</v>
      </c>
      <c r="H3795" s="4" t="s">
        <v>2658</v>
      </c>
      <c r="I3795" s="4" t="str">
        <f t="shared" ref="I3795:I3800" si="254">IF(ISBLANK(H3795), "", "k")</f>
        <v>k</v>
      </c>
      <c r="J3795" s="4">
        <v>18.3</v>
      </c>
      <c r="K3795" s="4" t="s">
        <v>658</v>
      </c>
      <c r="L3795" s="4">
        <v>0</v>
      </c>
      <c r="M3795" s="4" t="s">
        <v>1546</v>
      </c>
      <c r="N3795" s="11" t="s">
        <v>6965</v>
      </c>
      <c r="R3795" t="s">
        <v>6966</v>
      </c>
      <c r="T3795" t="s">
        <v>1296</v>
      </c>
    </row>
    <row r="3796" spans="1:20">
      <c r="A3796" t="s">
        <v>6964</v>
      </c>
      <c r="B3796" t="s">
        <v>1291</v>
      </c>
      <c r="C3796" t="s">
        <v>74</v>
      </c>
      <c r="D3796" s="39" t="s">
        <v>1331</v>
      </c>
      <c r="E3796" s="11">
        <f t="shared" si="252"/>
        <v>5</v>
      </c>
      <c r="F3796" s="4">
        <f t="shared" si="253"/>
        <v>2003</v>
      </c>
      <c r="G3796" t="s">
        <v>25</v>
      </c>
      <c r="H3796" s="4" t="s">
        <v>654</v>
      </c>
      <c r="I3796" s="4" t="str">
        <f t="shared" si="254"/>
        <v>k</v>
      </c>
      <c r="J3796" s="4">
        <v>20</v>
      </c>
      <c r="K3796" s="4" t="s">
        <v>511</v>
      </c>
      <c r="L3796" s="4">
        <v>0</v>
      </c>
      <c r="M3796" s="4" t="s">
        <v>5611</v>
      </c>
      <c r="N3796" s="11" t="s">
        <v>6965</v>
      </c>
      <c r="R3796" t="s">
        <v>2938</v>
      </c>
      <c r="T3796" t="s">
        <v>1296</v>
      </c>
    </row>
    <row r="3797" spans="1:20">
      <c r="A3797" t="s">
        <v>6964</v>
      </c>
      <c r="B3797" t="s">
        <v>1291</v>
      </c>
      <c r="C3797" t="s">
        <v>74</v>
      </c>
      <c r="D3797" s="39" t="s">
        <v>2194</v>
      </c>
      <c r="E3797" s="11">
        <f t="shared" si="252"/>
        <v>5</v>
      </c>
      <c r="F3797" s="4">
        <f t="shared" si="253"/>
        <v>2005</v>
      </c>
      <c r="G3797" t="s">
        <v>25</v>
      </c>
      <c r="H3797" s="4" t="s">
        <v>682</v>
      </c>
      <c r="I3797" s="4" t="str">
        <f t="shared" si="254"/>
        <v>k</v>
      </c>
      <c r="J3797" s="4">
        <v>22.1</v>
      </c>
      <c r="K3797" s="4" t="s">
        <v>1856</v>
      </c>
      <c r="L3797" s="4">
        <v>0</v>
      </c>
      <c r="M3797" s="4" t="s">
        <v>2049</v>
      </c>
      <c r="N3797" s="11" t="s">
        <v>6965</v>
      </c>
      <c r="R3797" t="s">
        <v>6967</v>
      </c>
      <c r="T3797" t="s">
        <v>1296</v>
      </c>
    </row>
    <row r="3798" spans="1:20">
      <c r="A3798" t="s">
        <v>6964</v>
      </c>
      <c r="B3798" t="s">
        <v>1291</v>
      </c>
      <c r="C3798" t="s">
        <v>74</v>
      </c>
      <c r="D3798" s="39" t="s">
        <v>2126</v>
      </c>
      <c r="E3798" s="11">
        <f t="shared" si="252"/>
        <v>5</v>
      </c>
      <c r="F3798" s="4">
        <f t="shared" si="253"/>
        <v>2008</v>
      </c>
      <c r="G3798" t="s">
        <v>25</v>
      </c>
      <c r="H3798" s="4" t="s">
        <v>496</v>
      </c>
      <c r="I3798" s="4" t="str">
        <f t="shared" si="254"/>
        <v>k</v>
      </c>
      <c r="J3798" s="4">
        <v>26</v>
      </c>
      <c r="K3798" s="4" t="s">
        <v>898</v>
      </c>
      <c r="L3798" s="4">
        <v>0</v>
      </c>
      <c r="M3798" s="4" t="s">
        <v>4839</v>
      </c>
      <c r="N3798" s="11" t="s">
        <v>6965</v>
      </c>
      <c r="R3798" t="s">
        <v>6968</v>
      </c>
      <c r="T3798" t="s">
        <v>1296</v>
      </c>
    </row>
    <row r="3799" spans="1:20">
      <c r="A3799" t="s">
        <v>6964</v>
      </c>
      <c r="B3799" t="s">
        <v>1291</v>
      </c>
      <c r="C3799" t="s">
        <v>74</v>
      </c>
      <c r="D3799" s="39" t="s">
        <v>1663</v>
      </c>
      <c r="E3799" s="11">
        <f t="shared" si="252"/>
        <v>5</v>
      </c>
      <c r="F3799" s="4">
        <f t="shared" si="253"/>
        <v>2009</v>
      </c>
      <c r="G3799" t="s">
        <v>25</v>
      </c>
      <c r="H3799" s="4" t="s">
        <v>410</v>
      </c>
      <c r="I3799" s="4" t="str">
        <f t="shared" si="254"/>
        <v>k</v>
      </c>
      <c r="J3799" s="4">
        <v>27.4</v>
      </c>
      <c r="K3799" s="4" t="s">
        <v>475</v>
      </c>
      <c r="L3799" s="4">
        <v>0</v>
      </c>
      <c r="M3799" s="4" t="s">
        <v>2080</v>
      </c>
      <c r="N3799" s="11" t="s">
        <v>6965</v>
      </c>
      <c r="R3799" t="s">
        <v>6969</v>
      </c>
      <c r="T3799" t="s">
        <v>1296</v>
      </c>
    </row>
    <row r="3800" spans="1:20">
      <c r="A3800" t="s">
        <v>6964</v>
      </c>
      <c r="B3800" t="s">
        <v>1291</v>
      </c>
      <c r="C3800" t="s">
        <v>74</v>
      </c>
      <c r="D3800" s="39" t="s">
        <v>1535</v>
      </c>
      <c r="E3800" s="11">
        <f t="shared" si="252"/>
        <v>5</v>
      </c>
      <c r="F3800" s="4">
        <f t="shared" si="253"/>
        <v>2010</v>
      </c>
      <c r="G3800" t="s">
        <v>25</v>
      </c>
      <c r="H3800" s="4" t="s">
        <v>717</v>
      </c>
      <c r="I3800" s="4" t="str">
        <f t="shared" si="254"/>
        <v>k</v>
      </c>
      <c r="J3800" s="4">
        <v>28</v>
      </c>
      <c r="K3800" s="4" t="s">
        <v>40</v>
      </c>
      <c r="L3800" s="4">
        <v>0</v>
      </c>
      <c r="M3800" s="4" t="s">
        <v>2120</v>
      </c>
      <c r="N3800" s="11" t="s">
        <v>6965</v>
      </c>
      <c r="R3800" t="s">
        <v>6970</v>
      </c>
      <c r="T3800" t="s">
        <v>1296</v>
      </c>
    </row>
    <row r="3801" spans="1:20">
      <c r="A3801" t="s">
        <v>6971</v>
      </c>
      <c r="B3801" t="s">
        <v>1291</v>
      </c>
      <c r="C3801" t="s">
        <v>20</v>
      </c>
      <c r="D3801" s="39" t="s">
        <v>1831</v>
      </c>
      <c r="E3801" s="11">
        <f t="shared" si="252"/>
        <v>5</v>
      </c>
      <c r="F3801" s="4">
        <f t="shared" si="253"/>
        <v>2008</v>
      </c>
      <c r="G3801" t="s">
        <v>21</v>
      </c>
      <c r="H3801" s="4">
        <v>11.7</v>
      </c>
      <c r="I3801" s="4" t="s">
        <v>35</v>
      </c>
      <c r="J3801" s="4">
        <v>26.7</v>
      </c>
      <c r="K3801" s="4" t="s">
        <v>954</v>
      </c>
      <c r="L3801" s="4">
        <v>0</v>
      </c>
      <c r="M3801" s="4" t="s">
        <v>1671</v>
      </c>
      <c r="N3801" s="11" t="s">
        <v>6972</v>
      </c>
      <c r="R3801" t="s">
        <v>6973</v>
      </c>
      <c r="T3801" t="s">
        <v>1421</v>
      </c>
    </row>
    <row r="3802" spans="1:20">
      <c r="A3802" t="s">
        <v>6974</v>
      </c>
      <c r="B3802" t="s">
        <v>1291</v>
      </c>
      <c r="C3802" t="s">
        <v>20</v>
      </c>
      <c r="D3802" s="39" t="s">
        <v>3473</v>
      </c>
      <c r="E3802" s="11">
        <f t="shared" si="252"/>
        <v>5</v>
      </c>
      <c r="F3802" s="4">
        <f t="shared" si="253"/>
        <v>2013</v>
      </c>
      <c r="G3802" t="s">
        <v>25</v>
      </c>
      <c r="H3802" s="4" t="s">
        <v>654</v>
      </c>
      <c r="I3802" s="4" t="str">
        <f t="shared" ref="I3802:I3822" si="255">IF(ISBLANK(H3802), "", "k")</f>
        <v>k</v>
      </c>
      <c r="J3802" s="4">
        <v>18.899999999999999</v>
      </c>
      <c r="K3802" s="4" t="s">
        <v>3088</v>
      </c>
      <c r="L3802" s="4">
        <v>0</v>
      </c>
      <c r="M3802" s="4" t="s">
        <v>5356</v>
      </c>
      <c r="R3802" t="s">
        <v>6975</v>
      </c>
      <c r="T3802" t="s">
        <v>1296</v>
      </c>
    </row>
    <row r="3803" spans="1:20">
      <c r="A3803" t="s">
        <v>6974</v>
      </c>
      <c r="B3803" t="s">
        <v>1291</v>
      </c>
      <c r="C3803" t="s">
        <v>74</v>
      </c>
      <c r="D3803" s="39" t="s">
        <v>839</v>
      </c>
      <c r="E3803" s="11">
        <f t="shared" si="252"/>
        <v>5</v>
      </c>
      <c r="F3803" s="4">
        <f t="shared" si="253"/>
        <v>2016</v>
      </c>
      <c r="G3803" t="s">
        <v>25</v>
      </c>
      <c r="H3803" s="4" t="s">
        <v>57</v>
      </c>
      <c r="I3803" s="4" t="str">
        <f t="shared" si="255"/>
        <v>k</v>
      </c>
      <c r="J3803" s="4">
        <v>21.6</v>
      </c>
      <c r="K3803" s="4" t="s">
        <v>617</v>
      </c>
      <c r="L3803" s="4">
        <v>0</v>
      </c>
      <c r="M3803" s="4" t="s">
        <v>2094</v>
      </c>
      <c r="R3803" t="s">
        <v>6976</v>
      </c>
      <c r="T3803" t="s">
        <v>1296</v>
      </c>
    </row>
    <row r="3804" spans="1:20">
      <c r="A3804" t="s">
        <v>6974</v>
      </c>
      <c r="B3804" t="s">
        <v>1291</v>
      </c>
      <c r="C3804" t="s">
        <v>74</v>
      </c>
      <c r="D3804" s="39" t="s">
        <v>1352</v>
      </c>
      <c r="E3804" s="11">
        <f t="shared" si="252"/>
        <v>5</v>
      </c>
      <c r="F3804" s="4">
        <f t="shared" si="253"/>
        <v>2017</v>
      </c>
      <c r="G3804" t="s">
        <v>25</v>
      </c>
      <c r="H3804" s="4" t="s">
        <v>477</v>
      </c>
      <c r="I3804" s="4" t="str">
        <f t="shared" si="255"/>
        <v>k</v>
      </c>
      <c r="J3804" s="4">
        <v>22.7</v>
      </c>
      <c r="K3804" s="4" t="s">
        <v>779</v>
      </c>
      <c r="L3804" s="4">
        <v>0</v>
      </c>
      <c r="M3804" s="4" t="s">
        <v>2493</v>
      </c>
      <c r="R3804" t="s">
        <v>6977</v>
      </c>
      <c r="T3804" t="s">
        <v>1296</v>
      </c>
    </row>
    <row r="3805" spans="1:20">
      <c r="A3805" t="s">
        <v>6978</v>
      </c>
      <c r="B3805" t="s">
        <v>1291</v>
      </c>
      <c r="C3805" t="s">
        <v>20</v>
      </c>
      <c r="D3805" s="39" t="s">
        <v>1356</v>
      </c>
      <c r="E3805" s="11">
        <f t="shared" si="252"/>
        <v>5</v>
      </c>
      <c r="F3805" s="4">
        <f t="shared" si="253"/>
        <v>2015</v>
      </c>
      <c r="G3805" t="s">
        <v>25</v>
      </c>
      <c r="H3805" s="4" t="s">
        <v>1444</v>
      </c>
      <c r="I3805" s="4" t="str">
        <f t="shared" si="255"/>
        <v>k</v>
      </c>
      <c r="J3805" s="4">
        <v>15.2</v>
      </c>
      <c r="K3805" s="4" t="s">
        <v>772</v>
      </c>
      <c r="L3805" s="4">
        <v>0</v>
      </c>
      <c r="M3805" s="4" t="s">
        <v>6336</v>
      </c>
      <c r="N3805" s="11" t="s">
        <v>6979</v>
      </c>
      <c r="R3805" t="s">
        <v>6980</v>
      </c>
      <c r="T3805" t="s">
        <v>1296</v>
      </c>
    </row>
    <row r="3806" spans="1:20">
      <c r="A3806" t="s">
        <v>6978</v>
      </c>
      <c r="B3806" t="s">
        <v>1291</v>
      </c>
      <c r="C3806" t="s">
        <v>74</v>
      </c>
      <c r="D3806" s="39" t="s">
        <v>1349</v>
      </c>
      <c r="E3806" s="11">
        <f t="shared" si="252"/>
        <v>5</v>
      </c>
      <c r="F3806" s="4">
        <f t="shared" si="253"/>
        <v>2016</v>
      </c>
      <c r="G3806" t="s">
        <v>25</v>
      </c>
      <c r="H3806" s="4" t="s">
        <v>1452</v>
      </c>
      <c r="I3806" s="4" t="str">
        <f t="shared" si="255"/>
        <v>k</v>
      </c>
      <c r="J3806" s="4">
        <v>17.100000000000001</v>
      </c>
      <c r="K3806" s="4" t="s">
        <v>1069</v>
      </c>
      <c r="L3806" s="4">
        <v>0</v>
      </c>
      <c r="N3806" s="11" t="s">
        <v>6979</v>
      </c>
      <c r="R3806" t="s">
        <v>6981</v>
      </c>
      <c r="T3806" t="s">
        <v>1296</v>
      </c>
    </row>
    <row r="3807" spans="1:20">
      <c r="A3807" t="s">
        <v>6978</v>
      </c>
      <c r="B3807" t="s">
        <v>1291</v>
      </c>
      <c r="C3807" t="s">
        <v>74</v>
      </c>
      <c r="D3807" s="39" t="s">
        <v>1455</v>
      </c>
      <c r="E3807" s="11">
        <f t="shared" si="252"/>
        <v>5</v>
      </c>
      <c r="F3807" s="4">
        <f t="shared" si="253"/>
        <v>2017</v>
      </c>
      <c r="G3807" t="s">
        <v>25</v>
      </c>
      <c r="H3807" s="4" t="s">
        <v>1456</v>
      </c>
      <c r="I3807" s="4" t="str">
        <f t="shared" si="255"/>
        <v>k</v>
      </c>
      <c r="J3807" s="4">
        <v>19.7</v>
      </c>
      <c r="K3807" s="4" t="s">
        <v>2413</v>
      </c>
      <c r="L3807" s="4">
        <v>0</v>
      </c>
      <c r="M3807" s="4" t="s">
        <v>3794</v>
      </c>
      <c r="N3807" s="11" t="s">
        <v>6979</v>
      </c>
      <c r="R3807" t="s">
        <v>6982</v>
      </c>
      <c r="T3807" t="s">
        <v>1296</v>
      </c>
    </row>
    <row r="3808" spans="1:20">
      <c r="A3808" t="s">
        <v>6978</v>
      </c>
      <c r="B3808" t="s">
        <v>1291</v>
      </c>
      <c r="C3808" t="s">
        <v>74</v>
      </c>
      <c r="D3808" s="39" t="s">
        <v>2079</v>
      </c>
      <c r="E3808" s="11">
        <f t="shared" si="252"/>
        <v>6</v>
      </c>
      <c r="F3808" s="4">
        <f t="shared" si="253"/>
        <v>2018</v>
      </c>
      <c r="G3808" t="s">
        <v>25</v>
      </c>
      <c r="H3808" s="4" t="s">
        <v>654</v>
      </c>
      <c r="I3808" s="4" t="str">
        <f t="shared" si="255"/>
        <v>k</v>
      </c>
      <c r="J3808" s="4">
        <v>22</v>
      </c>
      <c r="K3808" s="4" t="s">
        <v>461</v>
      </c>
      <c r="L3808" s="4">
        <v>0</v>
      </c>
      <c r="M3808" s="4" t="s">
        <v>1969</v>
      </c>
      <c r="N3808" s="11" t="s">
        <v>6979</v>
      </c>
      <c r="Q3808" t="s">
        <v>6983</v>
      </c>
      <c r="R3808" t="s">
        <v>6984</v>
      </c>
      <c r="T3808" t="s">
        <v>1296</v>
      </c>
    </row>
    <row r="3809" spans="1:20">
      <c r="A3809" t="s">
        <v>6978</v>
      </c>
      <c r="B3809" t="s">
        <v>1291</v>
      </c>
      <c r="C3809" t="s">
        <v>74</v>
      </c>
      <c r="D3809" s="39" t="s">
        <v>1992</v>
      </c>
      <c r="E3809" s="11">
        <f t="shared" si="252"/>
        <v>5</v>
      </c>
      <c r="F3809" s="4">
        <f t="shared" si="253"/>
        <v>2021</v>
      </c>
      <c r="G3809" t="s">
        <v>25</v>
      </c>
      <c r="H3809" s="4">
        <v>8.6999999999999993</v>
      </c>
      <c r="I3809" s="4" t="str">
        <f t="shared" si="255"/>
        <v>k</v>
      </c>
      <c r="J3809" s="4">
        <v>28.5</v>
      </c>
      <c r="K3809" s="4" t="s">
        <v>435</v>
      </c>
      <c r="L3809" s="4">
        <v>0</v>
      </c>
      <c r="M3809" s="4" t="s">
        <v>1732</v>
      </c>
      <c r="N3809" s="11" t="s">
        <v>6979</v>
      </c>
      <c r="R3809" t="s">
        <v>6985</v>
      </c>
      <c r="S3809" t="s">
        <v>6986</v>
      </c>
    </row>
    <row r="3810" spans="1:20">
      <c r="A3810" t="s">
        <v>6978</v>
      </c>
      <c r="B3810" s="4" t="s">
        <v>1291</v>
      </c>
      <c r="C3810" s="4" t="s">
        <v>74</v>
      </c>
      <c r="D3810" s="39" t="s">
        <v>1793</v>
      </c>
      <c r="E3810" s="11">
        <f t="shared" si="252"/>
        <v>4</v>
      </c>
      <c r="F3810" s="4">
        <f t="shared" si="253"/>
        <v>2026</v>
      </c>
      <c r="G3810" s="4" t="s">
        <v>25</v>
      </c>
      <c r="H3810" s="4">
        <v>13.6</v>
      </c>
      <c r="I3810" s="4" t="str">
        <f t="shared" si="255"/>
        <v>k</v>
      </c>
      <c r="J3810" s="4">
        <v>39</v>
      </c>
      <c r="K3810" s="4">
        <v>48.5</v>
      </c>
      <c r="L3810" s="4">
        <v>0</v>
      </c>
      <c r="M3810" s="4">
        <v>2645</v>
      </c>
      <c r="N3810" s="11" t="s">
        <v>6979</v>
      </c>
      <c r="R3810" s="4" t="s">
        <v>6987</v>
      </c>
    </row>
    <row r="3811" spans="1:20">
      <c r="A3811" t="s">
        <v>6988</v>
      </c>
      <c r="B3811" t="s">
        <v>1291</v>
      </c>
      <c r="C3811" t="s">
        <v>20</v>
      </c>
      <c r="D3811" s="39" t="s">
        <v>1356</v>
      </c>
      <c r="E3811" s="11">
        <f t="shared" si="252"/>
        <v>5</v>
      </c>
      <c r="F3811" s="4">
        <f t="shared" si="253"/>
        <v>2015</v>
      </c>
      <c r="G3811" t="s">
        <v>25</v>
      </c>
      <c r="H3811" s="4" t="s">
        <v>1456</v>
      </c>
      <c r="I3811" s="4" t="str">
        <f t="shared" si="255"/>
        <v>k</v>
      </c>
      <c r="J3811" s="4">
        <v>17.100000000000001</v>
      </c>
      <c r="K3811" s="4" t="s">
        <v>275</v>
      </c>
      <c r="L3811" s="4">
        <v>0</v>
      </c>
      <c r="M3811" s="4" t="s">
        <v>3400</v>
      </c>
      <c r="N3811" s="11" t="s">
        <v>6989</v>
      </c>
      <c r="R3811" t="s">
        <v>6990</v>
      </c>
      <c r="T3811" t="s">
        <v>1296</v>
      </c>
    </row>
    <row r="3812" spans="1:20">
      <c r="A3812" t="s">
        <v>6988</v>
      </c>
      <c r="B3812" t="s">
        <v>1291</v>
      </c>
      <c r="C3812" t="s">
        <v>74</v>
      </c>
      <c r="D3812" s="39" t="s">
        <v>1349</v>
      </c>
      <c r="E3812" s="11">
        <f t="shared" si="252"/>
        <v>5</v>
      </c>
      <c r="F3812" s="4">
        <f t="shared" si="253"/>
        <v>2016</v>
      </c>
      <c r="G3812" t="s">
        <v>25</v>
      </c>
      <c r="H3812" s="4" t="s">
        <v>654</v>
      </c>
      <c r="I3812" s="4" t="str">
        <f t="shared" si="255"/>
        <v>k</v>
      </c>
      <c r="J3812" s="4">
        <v>18.899999999999999</v>
      </c>
      <c r="K3812" s="4" t="s">
        <v>742</v>
      </c>
      <c r="L3812" s="4">
        <v>0</v>
      </c>
      <c r="M3812" s="4" t="s">
        <v>6991</v>
      </c>
      <c r="N3812" s="11" t="s">
        <v>6989</v>
      </c>
      <c r="R3812" t="s">
        <v>6992</v>
      </c>
      <c r="T3812" t="s">
        <v>1296</v>
      </c>
    </row>
    <row r="3813" spans="1:20">
      <c r="A3813" t="s">
        <v>6988</v>
      </c>
      <c r="B3813" t="s">
        <v>1291</v>
      </c>
      <c r="C3813" t="s">
        <v>74</v>
      </c>
      <c r="D3813" s="39" t="s">
        <v>1455</v>
      </c>
      <c r="E3813" s="11">
        <f t="shared" si="252"/>
        <v>5</v>
      </c>
      <c r="F3813" s="4">
        <f t="shared" si="253"/>
        <v>2017</v>
      </c>
      <c r="G3813" t="s">
        <v>25</v>
      </c>
      <c r="H3813" s="4" t="s">
        <v>482</v>
      </c>
      <c r="I3813" s="4" t="str">
        <f t="shared" si="255"/>
        <v>k</v>
      </c>
      <c r="J3813" s="4">
        <v>20.5</v>
      </c>
      <c r="K3813" s="4" t="s">
        <v>866</v>
      </c>
      <c r="L3813" s="4">
        <v>0</v>
      </c>
      <c r="M3813" s="4" t="s">
        <v>4763</v>
      </c>
      <c r="N3813" s="11" t="s">
        <v>6989</v>
      </c>
      <c r="R3813" t="s">
        <v>6993</v>
      </c>
      <c r="T3813" t="s">
        <v>1296</v>
      </c>
    </row>
    <row r="3814" spans="1:20">
      <c r="A3814" t="s">
        <v>6988</v>
      </c>
      <c r="B3814" t="s">
        <v>1291</v>
      </c>
      <c r="C3814" t="s">
        <v>74</v>
      </c>
      <c r="D3814" s="39" t="s">
        <v>1459</v>
      </c>
      <c r="E3814" s="11">
        <f t="shared" si="252"/>
        <v>9</v>
      </c>
      <c r="F3814" s="4">
        <f t="shared" si="253"/>
        <v>2018</v>
      </c>
      <c r="G3814" t="s">
        <v>25</v>
      </c>
      <c r="H3814" s="4" t="s">
        <v>5597</v>
      </c>
      <c r="I3814" s="4" t="str">
        <f t="shared" si="255"/>
        <v>k</v>
      </c>
      <c r="J3814" s="4">
        <v>25.2</v>
      </c>
      <c r="K3814" s="4" t="s">
        <v>729</v>
      </c>
      <c r="L3814" s="4">
        <v>0</v>
      </c>
      <c r="M3814" s="4" t="s">
        <v>1593</v>
      </c>
      <c r="N3814" s="11" t="s">
        <v>6989</v>
      </c>
      <c r="R3814" t="s">
        <v>6994</v>
      </c>
      <c r="T3814" t="s">
        <v>1296</v>
      </c>
    </row>
    <row r="3815" spans="1:20">
      <c r="A3815" t="s">
        <v>6995</v>
      </c>
      <c r="B3815" t="s">
        <v>1291</v>
      </c>
      <c r="C3815" t="s">
        <v>20</v>
      </c>
      <c r="D3815" s="39" t="s">
        <v>1342</v>
      </c>
      <c r="E3815" s="11">
        <f t="shared" si="252"/>
        <v>5</v>
      </c>
      <c r="F3815" s="4">
        <f t="shared" si="253"/>
        <v>2013</v>
      </c>
      <c r="G3815" t="s">
        <v>25</v>
      </c>
      <c r="I3815" s="4" t="str">
        <f t="shared" si="255"/>
        <v/>
      </c>
      <c r="J3815" s="4">
        <v>22.9</v>
      </c>
      <c r="K3815" s="4" t="s">
        <v>1181</v>
      </c>
      <c r="L3815" s="4">
        <v>0</v>
      </c>
      <c r="M3815" s="4" t="s">
        <v>1473</v>
      </c>
      <c r="N3815" s="11" t="s">
        <v>6996</v>
      </c>
      <c r="R3815" t="s">
        <v>6997</v>
      </c>
      <c r="T3815" t="s">
        <v>1296</v>
      </c>
    </row>
    <row r="3816" spans="1:20">
      <c r="A3816" t="s">
        <v>6995</v>
      </c>
      <c r="B3816" t="s">
        <v>1291</v>
      </c>
      <c r="C3816" t="s">
        <v>74</v>
      </c>
      <c r="D3816" s="39" t="s">
        <v>1349</v>
      </c>
      <c r="E3816" s="11">
        <f t="shared" si="252"/>
        <v>5</v>
      </c>
      <c r="F3816" s="4">
        <f t="shared" si="253"/>
        <v>2016</v>
      </c>
      <c r="G3816" t="s">
        <v>25</v>
      </c>
      <c r="I3816" s="4" t="str">
        <f t="shared" si="255"/>
        <v/>
      </c>
      <c r="J3816" s="4">
        <v>25.6</v>
      </c>
      <c r="K3816" s="4" t="s">
        <v>1856</v>
      </c>
      <c r="L3816" s="4">
        <v>0</v>
      </c>
      <c r="M3816" s="4" t="s">
        <v>1726</v>
      </c>
      <c r="N3816" s="11" t="s">
        <v>6996</v>
      </c>
      <c r="R3816" t="s">
        <v>6998</v>
      </c>
      <c r="T3816" t="s">
        <v>1296</v>
      </c>
    </row>
    <row r="3817" spans="1:20">
      <c r="A3817" t="s">
        <v>6995</v>
      </c>
      <c r="B3817" t="s">
        <v>1291</v>
      </c>
      <c r="C3817" t="s">
        <v>74</v>
      </c>
      <c r="D3817" s="39" t="s">
        <v>877</v>
      </c>
      <c r="E3817" s="11">
        <f t="shared" si="252"/>
        <v>6</v>
      </c>
      <c r="F3817" s="4">
        <f t="shared" si="253"/>
        <v>2016</v>
      </c>
      <c r="G3817" t="s">
        <v>25</v>
      </c>
      <c r="I3817" s="4" t="str">
        <f t="shared" si="255"/>
        <v/>
      </c>
      <c r="J3817" s="4">
        <v>26.5</v>
      </c>
      <c r="K3817" s="4" t="s">
        <v>954</v>
      </c>
      <c r="L3817" s="4">
        <v>0</v>
      </c>
      <c r="M3817" s="4" t="s">
        <v>1465</v>
      </c>
      <c r="N3817" s="11" t="s">
        <v>6996</v>
      </c>
      <c r="Q3817" t="s">
        <v>6999</v>
      </c>
      <c r="R3817" t="s">
        <v>7000</v>
      </c>
      <c r="T3817" t="s">
        <v>1296</v>
      </c>
    </row>
    <row r="3818" spans="1:20">
      <c r="A3818" t="s">
        <v>6995</v>
      </c>
      <c r="B3818" t="s">
        <v>1291</v>
      </c>
      <c r="C3818" t="s">
        <v>74</v>
      </c>
      <c r="D3818" s="39" t="s">
        <v>1408</v>
      </c>
      <c r="E3818" s="11">
        <f t="shared" si="252"/>
        <v>9</v>
      </c>
      <c r="F3818" s="4">
        <f t="shared" si="253"/>
        <v>2016</v>
      </c>
      <c r="G3818" t="s">
        <v>25</v>
      </c>
      <c r="I3818" s="4" t="str">
        <f t="shared" si="255"/>
        <v/>
      </c>
      <c r="J3818" s="4">
        <v>26.5</v>
      </c>
      <c r="K3818" s="4" t="s">
        <v>278</v>
      </c>
      <c r="L3818" s="4">
        <v>0</v>
      </c>
      <c r="M3818" s="4" t="s">
        <v>3168</v>
      </c>
      <c r="N3818" s="11" t="s">
        <v>6996</v>
      </c>
      <c r="Q3818" t="s">
        <v>7001</v>
      </c>
      <c r="R3818" t="s">
        <v>7002</v>
      </c>
      <c r="T3818" t="s">
        <v>1296</v>
      </c>
    </row>
    <row r="3819" spans="1:20">
      <c r="A3819" t="s">
        <v>6995</v>
      </c>
      <c r="B3819" t="s">
        <v>1291</v>
      </c>
      <c r="C3819" t="s">
        <v>74</v>
      </c>
      <c r="D3819" s="39" t="s">
        <v>1104</v>
      </c>
      <c r="E3819" s="11">
        <f t="shared" si="252"/>
        <v>5</v>
      </c>
      <c r="F3819" s="4">
        <f t="shared" si="253"/>
        <v>2017</v>
      </c>
      <c r="G3819" t="s">
        <v>25</v>
      </c>
      <c r="I3819" s="4" t="str">
        <f t="shared" si="255"/>
        <v/>
      </c>
      <c r="J3819" s="4">
        <v>27</v>
      </c>
      <c r="K3819" s="4" t="s">
        <v>958</v>
      </c>
      <c r="L3819" s="4">
        <v>0</v>
      </c>
      <c r="M3819" s="4" t="s">
        <v>2808</v>
      </c>
      <c r="N3819" s="11" t="s">
        <v>6996</v>
      </c>
      <c r="Q3819" t="s">
        <v>7003</v>
      </c>
      <c r="R3819" t="s">
        <v>7004</v>
      </c>
      <c r="T3819" t="s">
        <v>1296</v>
      </c>
    </row>
    <row r="3820" spans="1:20">
      <c r="A3820" t="s">
        <v>6995</v>
      </c>
      <c r="B3820" t="s">
        <v>1291</v>
      </c>
      <c r="C3820" t="s">
        <v>74</v>
      </c>
      <c r="D3820" s="39" t="s">
        <v>1574</v>
      </c>
      <c r="E3820" s="11">
        <f t="shared" si="252"/>
        <v>6</v>
      </c>
      <c r="F3820" s="4">
        <f t="shared" si="253"/>
        <v>2018</v>
      </c>
      <c r="G3820" t="s">
        <v>25</v>
      </c>
      <c r="I3820" s="4" t="str">
        <f t="shared" si="255"/>
        <v/>
      </c>
      <c r="J3820" s="4">
        <v>28.6</v>
      </c>
      <c r="K3820" s="4" t="s">
        <v>800</v>
      </c>
      <c r="L3820" s="4">
        <v>0</v>
      </c>
      <c r="M3820" s="4" t="s">
        <v>3669</v>
      </c>
      <c r="N3820" s="11" t="s">
        <v>6996</v>
      </c>
      <c r="Q3820" t="s">
        <v>7005</v>
      </c>
      <c r="R3820" t="s">
        <v>7006</v>
      </c>
      <c r="T3820" t="s">
        <v>1296</v>
      </c>
    </row>
    <row r="3821" spans="1:20">
      <c r="A3821" t="s">
        <v>6995</v>
      </c>
      <c r="B3821" t="s">
        <v>1291</v>
      </c>
      <c r="C3821" t="s">
        <v>74</v>
      </c>
      <c r="D3821" s="39" t="s">
        <v>1491</v>
      </c>
      <c r="E3821" s="11">
        <f t="shared" si="252"/>
        <v>4</v>
      </c>
      <c r="F3821" s="4">
        <f t="shared" si="253"/>
        <v>2024</v>
      </c>
      <c r="G3821" t="s">
        <v>25</v>
      </c>
      <c r="I3821" s="4" t="str">
        <f t="shared" si="255"/>
        <v/>
      </c>
      <c r="J3821" s="4">
        <v>40.1</v>
      </c>
      <c r="K3821" s="4">
        <v>31.2</v>
      </c>
      <c r="L3821" s="4">
        <v>6</v>
      </c>
      <c r="M3821" s="4" t="s">
        <v>7007</v>
      </c>
      <c r="N3821" s="11" t="s">
        <v>6996</v>
      </c>
      <c r="R3821" t="s">
        <v>7008</v>
      </c>
    </row>
    <row r="3822" spans="1:20">
      <c r="A3822" t="s">
        <v>6995</v>
      </c>
      <c r="B3822" s="4" t="s">
        <v>1291</v>
      </c>
      <c r="C3822" s="4" t="s">
        <v>74</v>
      </c>
      <c r="D3822" s="39" t="s">
        <v>1553</v>
      </c>
      <c r="E3822" s="11">
        <f t="shared" si="252"/>
        <v>4</v>
      </c>
      <c r="F3822" s="4">
        <f t="shared" si="253"/>
        <v>2026</v>
      </c>
      <c r="G3822" s="4" t="s">
        <v>25</v>
      </c>
      <c r="I3822" s="4" t="str">
        <f t="shared" si="255"/>
        <v/>
      </c>
      <c r="J3822" s="4">
        <v>41.5</v>
      </c>
      <c r="K3822" s="4">
        <v>30.7</v>
      </c>
      <c r="L3822" s="4">
        <v>6.2</v>
      </c>
      <c r="M3822" s="4">
        <v>2160</v>
      </c>
      <c r="N3822" s="11" t="s">
        <v>6996</v>
      </c>
      <c r="R3822" s="4" t="s">
        <v>7009</v>
      </c>
    </row>
    <row r="3823" spans="1:20">
      <c r="A3823" t="s">
        <v>7010</v>
      </c>
      <c r="B3823" t="s">
        <v>1291</v>
      </c>
      <c r="C3823" t="s">
        <v>20</v>
      </c>
      <c r="D3823" s="39" t="s">
        <v>1494</v>
      </c>
      <c r="E3823" s="11">
        <f t="shared" si="252"/>
        <v>3</v>
      </c>
      <c r="F3823" s="4">
        <f t="shared" si="253"/>
        <v>1986</v>
      </c>
      <c r="G3823" t="s">
        <v>25</v>
      </c>
      <c r="H3823" s="4">
        <v>15.5</v>
      </c>
      <c r="I3823" s="4" t="s">
        <v>35</v>
      </c>
      <c r="J3823" s="4">
        <v>33.020000000000003</v>
      </c>
      <c r="K3823" s="4" t="s">
        <v>638</v>
      </c>
      <c r="L3823" s="4">
        <v>0</v>
      </c>
      <c r="M3823" s="4" t="s">
        <v>4689</v>
      </c>
      <c r="R3823" t="s">
        <v>2304</v>
      </c>
      <c r="T3823" t="s">
        <v>1296</v>
      </c>
    </row>
    <row r="3824" spans="1:20">
      <c r="A3824" t="s">
        <v>7010</v>
      </c>
      <c r="B3824" t="s">
        <v>1291</v>
      </c>
      <c r="C3824" t="s">
        <v>74</v>
      </c>
      <c r="D3824" s="39" t="s">
        <v>1499</v>
      </c>
      <c r="E3824" s="11">
        <f t="shared" si="252"/>
        <v>3</v>
      </c>
      <c r="F3824" s="4">
        <f t="shared" si="253"/>
        <v>1988</v>
      </c>
      <c r="G3824" t="s">
        <v>25</v>
      </c>
      <c r="H3824" s="4">
        <v>17.5</v>
      </c>
      <c r="I3824" s="4" t="s">
        <v>35</v>
      </c>
      <c r="J3824" s="4">
        <v>37.78</v>
      </c>
      <c r="K3824" s="4" t="s">
        <v>4282</v>
      </c>
      <c r="L3824" s="4">
        <v>0</v>
      </c>
      <c r="M3824" s="4" t="s">
        <v>7011</v>
      </c>
      <c r="T3824" t="s">
        <v>1296</v>
      </c>
    </row>
    <row r="3825" spans="1:20">
      <c r="A3825" t="s">
        <v>7010</v>
      </c>
      <c r="B3825" t="s">
        <v>1291</v>
      </c>
      <c r="C3825" t="s">
        <v>74</v>
      </c>
      <c r="D3825" s="39" t="s">
        <v>1501</v>
      </c>
      <c r="E3825" s="11">
        <f t="shared" si="252"/>
        <v>3</v>
      </c>
      <c r="F3825" s="4">
        <f t="shared" si="253"/>
        <v>1990</v>
      </c>
      <c r="G3825" t="s">
        <v>25</v>
      </c>
      <c r="H3825" s="4">
        <v>19.5</v>
      </c>
      <c r="I3825" s="4" t="s">
        <v>35</v>
      </c>
      <c r="J3825" s="4">
        <v>42.55</v>
      </c>
      <c r="K3825" s="4" t="s">
        <v>6556</v>
      </c>
      <c r="L3825" s="4">
        <v>0</v>
      </c>
      <c r="M3825" s="4" t="s">
        <v>7012</v>
      </c>
      <c r="T3825" t="s">
        <v>1296</v>
      </c>
    </row>
    <row r="3826" spans="1:20">
      <c r="A3826" t="s">
        <v>7010</v>
      </c>
      <c r="B3826" t="s">
        <v>1291</v>
      </c>
      <c r="C3826" t="s">
        <v>74</v>
      </c>
      <c r="D3826" s="39" t="s">
        <v>2309</v>
      </c>
      <c r="E3826" s="11">
        <f t="shared" si="252"/>
        <v>3</v>
      </c>
      <c r="F3826" s="4">
        <f t="shared" si="253"/>
        <v>1992</v>
      </c>
      <c r="G3826" t="s">
        <v>25</v>
      </c>
      <c r="H3826" s="4">
        <v>21.5</v>
      </c>
      <c r="I3826" s="4" t="s">
        <v>35</v>
      </c>
      <c r="J3826" s="4">
        <v>43.82</v>
      </c>
      <c r="K3826" s="4" t="s">
        <v>829</v>
      </c>
      <c r="L3826" s="4">
        <v>0</v>
      </c>
      <c r="M3826" s="4" t="s">
        <v>7013</v>
      </c>
      <c r="T3826" t="s">
        <v>1296</v>
      </c>
    </row>
    <row r="3827" spans="1:20">
      <c r="A3827" t="s">
        <v>7014</v>
      </c>
      <c r="B3827" t="s">
        <v>1291</v>
      </c>
      <c r="C3827" t="s">
        <v>20</v>
      </c>
      <c r="D3827" s="39" t="s">
        <v>2401</v>
      </c>
      <c r="E3827" s="11">
        <f t="shared" si="252"/>
        <v>3</v>
      </c>
      <c r="F3827" s="4">
        <f t="shared" si="253"/>
        <v>1992</v>
      </c>
      <c r="G3827" t="s">
        <v>21</v>
      </c>
      <c r="H3827" s="4">
        <v>16.5</v>
      </c>
      <c r="I3827" s="4" t="s">
        <v>35</v>
      </c>
      <c r="J3827" s="4">
        <v>29.21</v>
      </c>
      <c r="K3827" s="4" t="s">
        <v>2925</v>
      </c>
      <c r="L3827" s="4">
        <v>0</v>
      </c>
      <c r="M3827" s="4" t="s">
        <v>2025</v>
      </c>
      <c r="R3827" t="s">
        <v>2336</v>
      </c>
      <c r="T3827" t="s">
        <v>1296</v>
      </c>
    </row>
    <row r="3828" spans="1:20">
      <c r="A3828" t="s">
        <v>7015</v>
      </c>
      <c r="B3828" t="s">
        <v>1291</v>
      </c>
      <c r="C3828" t="s">
        <v>20</v>
      </c>
      <c r="D3828" s="39" t="s">
        <v>1302</v>
      </c>
      <c r="E3828" s="11">
        <f t="shared" si="252"/>
        <v>5</v>
      </c>
      <c r="F3828" s="4">
        <f t="shared" si="253"/>
        <v>2002</v>
      </c>
      <c r="G3828" t="s">
        <v>21</v>
      </c>
      <c r="H3828" s="4" t="s">
        <v>1456</v>
      </c>
      <c r="I3828" s="4" t="str">
        <f t="shared" ref="I3828:I3861" si="256">IF(ISBLANK(H3828), "", "k")</f>
        <v>k</v>
      </c>
      <c r="J3828" s="4">
        <v>17.8</v>
      </c>
      <c r="K3828" s="4" t="s">
        <v>169</v>
      </c>
      <c r="L3828" s="4">
        <v>0</v>
      </c>
      <c r="M3828" s="4" t="s">
        <v>1562</v>
      </c>
      <c r="R3828" t="s">
        <v>7016</v>
      </c>
      <c r="T3828" t="s">
        <v>1296</v>
      </c>
    </row>
    <row r="3829" spans="1:20">
      <c r="A3829" t="s">
        <v>7017</v>
      </c>
      <c r="B3829" t="s">
        <v>1291</v>
      </c>
      <c r="C3829" t="s">
        <v>20</v>
      </c>
      <c r="D3829" s="39" t="s">
        <v>1586</v>
      </c>
      <c r="E3829" s="11">
        <f t="shared" si="252"/>
        <v>5</v>
      </c>
      <c r="F3829" s="4">
        <f t="shared" si="253"/>
        <v>2013</v>
      </c>
      <c r="G3829" t="s">
        <v>25</v>
      </c>
      <c r="H3829" s="4" t="s">
        <v>654</v>
      </c>
      <c r="I3829" s="4" t="str">
        <f t="shared" si="256"/>
        <v>k</v>
      </c>
      <c r="J3829" s="4">
        <v>17.899999999999999</v>
      </c>
      <c r="K3829" s="4" t="s">
        <v>655</v>
      </c>
      <c r="L3829" s="4">
        <v>0</v>
      </c>
      <c r="M3829" s="4" t="s">
        <v>4714</v>
      </c>
      <c r="N3829" s="11" t="s">
        <v>7018</v>
      </c>
      <c r="R3829" t="s">
        <v>7019</v>
      </c>
      <c r="T3829" t="s">
        <v>1296</v>
      </c>
    </row>
    <row r="3830" spans="1:20">
      <c r="A3830" t="s">
        <v>7017</v>
      </c>
      <c r="B3830" t="s">
        <v>1291</v>
      </c>
      <c r="C3830" t="s">
        <v>74</v>
      </c>
      <c r="D3830" s="39" t="s">
        <v>1402</v>
      </c>
      <c r="E3830" s="11">
        <f t="shared" si="252"/>
        <v>5</v>
      </c>
      <c r="F3830" s="4">
        <f t="shared" si="253"/>
        <v>2015</v>
      </c>
      <c r="G3830" t="s">
        <v>25</v>
      </c>
      <c r="H3830" s="4" t="s">
        <v>682</v>
      </c>
      <c r="I3830" s="4" t="str">
        <f t="shared" si="256"/>
        <v>k</v>
      </c>
      <c r="J3830" s="4">
        <v>19.600000000000001</v>
      </c>
      <c r="K3830" s="4" t="s">
        <v>1075</v>
      </c>
      <c r="L3830" s="4">
        <v>0</v>
      </c>
      <c r="M3830" s="4" t="s">
        <v>2386</v>
      </c>
      <c r="N3830" s="11" t="s">
        <v>7018</v>
      </c>
      <c r="R3830" t="s">
        <v>7020</v>
      </c>
      <c r="T3830" t="s">
        <v>1296</v>
      </c>
    </row>
    <row r="3831" spans="1:20">
      <c r="A3831" t="s">
        <v>7017</v>
      </c>
      <c r="B3831" t="s">
        <v>1291</v>
      </c>
      <c r="C3831" t="s">
        <v>74</v>
      </c>
      <c r="D3831" s="39" t="s">
        <v>1349</v>
      </c>
      <c r="E3831" s="11">
        <f t="shared" si="252"/>
        <v>5</v>
      </c>
      <c r="F3831" s="4">
        <f t="shared" si="253"/>
        <v>2016</v>
      </c>
      <c r="G3831" t="s">
        <v>25</v>
      </c>
      <c r="H3831" s="4" t="s">
        <v>57</v>
      </c>
      <c r="I3831" s="4" t="str">
        <f t="shared" si="256"/>
        <v>k</v>
      </c>
      <c r="J3831" s="4">
        <v>21.1</v>
      </c>
      <c r="K3831" s="4" t="s">
        <v>789</v>
      </c>
      <c r="L3831" s="4">
        <v>0</v>
      </c>
      <c r="M3831" s="4" t="s">
        <v>1857</v>
      </c>
      <c r="N3831" s="11" t="s">
        <v>7018</v>
      </c>
      <c r="R3831" t="s">
        <v>5571</v>
      </c>
      <c r="T3831" t="s">
        <v>1296</v>
      </c>
    </row>
    <row r="3832" spans="1:20">
      <c r="A3832" t="s">
        <v>7017</v>
      </c>
      <c r="B3832" t="s">
        <v>1291</v>
      </c>
      <c r="C3832" t="s">
        <v>74</v>
      </c>
      <c r="D3832" s="39" t="s">
        <v>1455</v>
      </c>
      <c r="E3832" s="11">
        <f t="shared" si="252"/>
        <v>5</v>
      </c>
      <c r="F3832" s="4">
        <f t="shared" si="253"/>
        <v>2017</v>
      </c>
      <c r="G3832" t="s">
        <v>25</v>
      </c>
      <c r="H3832" s="4" t="s">
        <v>477</v>
      </c>
      <c r="I3832" s="4" t="str">
        <f t="shared" si="256"/>
        <v>k</v>
      </c>
      <c r="J3832" s="4">
        <v>22.4</v>
      </c>
      <c r="K3832" s="4" t="s">
        <v>1861</v>
      </c>
      <c r="L3832" s="4">
        <v>0</v>
      </c>
      <c r="M3832" s="4" t="s">
        <v>1347</v>
      </c>
      <c r="N3832" s="11" t="s">
        <v>7018</v>
      </c>
      <c r="R3832" t="s">
        <v>7021</v>
      </c>
      <c r="T3832" t="s">
        <v>1296</v>
      </c>
    </row>
    <row r="3833" spans="1:20">
      <c r="A3833" t="s">
        <v>7017</v>
      </c>
      <c r="B3833" t="s">
        <v>1291</v>
      </c>
      <c r="C3833" t="s">
        <v>74</v>
      </c>
      <c r="D3833" s="39" t="s">
        <v>1412</v>
      </c>
      <c r="E3833" s="11">
        <f t="shared" si="252"/>
        <v>5</v>
      </c>
      <c r="F3833" s="4">
        <f t="shared" si="253"/>
        <v>2019</v>
      </c>
      <c r="G3833" t="s">
        <v>25</v>
      </c>
      <c r="H3833" s="4" t="s">
        <v>410</v>
      </c>
      <c r="I3833" s="4" t="str">
        <f t="shared" si="256"/>
        <v>k</v>
      </c>
      <c r="J3833" s="4">
        <v>26.8</v>
      </c>
      <c r="K3833" s="4" t="s">
        <v>674</v>
      </c>
      <c r="L3833" s="4">
        <v>0</v>
      </c>
      <c r="M3833" s="4" t="s">
        <v>2422</v>
      </c>
      <c r="N3833" s="11" t="s">
        <v>7018</v>
      </c>
      <c r="R3833" t="s">
        <v>3389</v>
      </c>
      <c r="T3833" t="s">
        <v>1296</v>
      </c>
    </row>
    <row r="3834" spans="1:20">
      <c r="A3834" t="s">
        <v>7017</v>
      </c>
      <c r="B3834" t="s">
        <v>1291</v>
      </c>
      <c r="C3834" t="s">
        <v>74</v>
      </c>
      <c r="D3834" s="39" t="s">
        <v>1992</v>
      </c>
      <c r="E3834" s="11">
        <f t="shared" si="252"/>
        <v>5</v>
      </c>
      <c r="F3834" s="4">
        <f t="shared" si="253"/>
        <v>2021</v>
      </c>
      <c r="G3834" t="s">
        <v>25</v>
      </c>
      <c r="H3834" s="4">
        <v>13.7</v>
      </c>
      <c r="I3834" s="4" t="str">
        <f t="shared" si="256"/>
        <v>k</v>
      </c>
      <c r="J3834" s="4">
        <v>31.2</v>
      </c>
      <c r="K3834" s="4" t="s">
        <v>1246</v>
      </c>
      <c r="L3834" s="4">
        <v>0</v>
      </c>
      <c r="M3834" s="4" t="s">
        <v>4137</v>
      </c>
      <c r="N3834" s="11" t="s">
        <v>7018</v>
      </c>
      <c r="R3834" t="s">
        <v>7022</v>
      </c>
    </row>
    <row r="3835" spans="1:20">
      <c r="A3835" s="9" t="s">
        <v>7017</v>
      </c>
      <c r="B3835" t="s">
        <v>1291</v>
      </c>
      <c r="C3835" t="s">
        <v>74</v>
      </c>
      <c r="D3835" s="39" t="s">
        <v>1491</v>
      </c>
      <c r="E3835" s="11">
        <f t="shared" si="252"/>
        <v>4</v>
      </c>
      <c r="F3835" s="4">
        <f t="shared" si="253"/>
        <v>2024</v>
      </c>
      <c r="G3835" t="s">
        <v>25</v>
      </c>
      <c r="H3835" s="4" t="s">
        <v>893</v>
      </c>
      <c r="I3835" s="4" t="str">
        <f t="shared" si="256"/>
        <v>k</v>
      </c>
      <c r="J3835" s="4">
        <v>36.5</v>
      </c>
      <c r="K3835" s="4" t="s">
        <v>3613</v>
      </c>
      <c r="L3835" s="4">
        <v>0</v>
      </c>
      <c r="M3835" s="4" t="s">
        <v>4244</v>
      </c>
      <c r="N3835" s="11" t="s">
        <v>7018</v>
      </c>
      <c r="Q3835" t="s">
        <v>7023</v>
      </c>
      <c r="R3835" t="s">
        <v>7024</v>
      </c>
    </row>
    <row r="3836" spans="1:20">
      <c r="A3836" t="s">
        <v>7017</v>
      </c>
      <c r="B3836" s="4" t="s">
        <v>1291</v>
      </c>
      <c r="C3836" s="4" t="s">
        <v>74</v>
      </c>
      <c r="D3836" s="39" t="s">
        <v>1780</v>
      </c>
      <c r="E3836" s="11">
        <f t="shared" si="252"/>
        <v>4</v>
      </c>
      <c r="F3836" s="4">
        <f t="shared" si="253"/>
        <v>2026</v>
      </c>
      <c r="G3836" s="4" t="s">
        <v>25</v>
      </c>
      <c r="H3836" s="4">
        <v>18.600000000000001</v>
      </c>
      <c r="I3836" s="4" t="str">
        <f t="shared" si="256"/>
        <v>k</v>
      </c>
      <c r="J3836" s="4">
        <v>37</v>
      </c>
      <c r="K3836" s="4">
        <v>47</v>
      </c>
      <c r="L3836" s="4">
        <v>0</v>
      </c>
      <c r="M3836" s="4">
        <v>2370</v>
      </c>
      <c r="N3836" s="11" t="s">
        <v>7018</v>
      </c>
      <c r="R3836" s="4" t="s">
        <v>7025</v>
      </c>
    </row>
    <row r="3837" spans="1:20">
      <c r="A3837" t="s">
        <v>7026</v>
      </c>
      <c r="B3837" t="s">
        <v>1291</v>
      </c>
      <c r="C3837" t="s">
        <v>20</v>
      </c>
      <c r="D3837" s="39" t="s">
        <v>1586</v>
      </c>
      <c r="E3837" s="11">
        <f t="shared" si="252"/>
        <v>5</v>
      </c>
      <c r="F3837" s="4">
        <f t="shared" si="253"/>
        <v>2013</v>
      </c>
      <c r="G3837" t="s">
        <v>25</v>
      </c>
      <c r="I3837" s="4" t="str">
        <f t="shared" si="256"/>
        <v/>
      </c>
      <c r="J3837" s="4">
        <v>22.3</v>
      </c>
      <c r="K3837" s="4" t="s">
        <v>836</v>
      </c>
      <c r="L3837" s="4">
        <v>0</v>
      </c>
      <c r="M3837" s="4" t="s">
        <v>7027</v>
      </c>
      <c r="N3837" s="11" t="s">
        <v>7028</v>
      </c>
      <c r="R3837" t="s">
        <v>7029</v>
      </c>
      <c r="T3837" t="s">
        <v>1296</v>
      </c>
    </row>
    <row r="3838" spans="1:20">
      <c r="A3838" t="s">
        <v>7026</v>
      </c>
      <c r="B3838" t="s">
        <v>1291</v>
      </c>
      <c r="C3838" t="s">
        <v>74</v>
      </c>
      <c r="D3838" s="39" t="s">
        <v>1455</v>
      </c>
      <c r="E3838" s="11">
        <f t="shared" si="252"/>
        <v>5</v>
      </c>
      <c r="F3838" s="4">
        <f t="shared" si="253"/>
        <v>2017</v>
      </c>
      <c r="G3838" t="s">
        <v>21</v>
      </c>
      <c r="I3838" s="4" t="str">
        <f t="shared" si="256"/>
        <v/>
      </c>
      <c r="J3838" s="4">
        <v>24</v>
      </c>
      <c r="K3838" s="4" t="s">
        <v>924</v>
      </c>
      <c r="L3838" s="4">
        <v>0</v>
      </c>
      <c r="M3838" s="4" t="s">
        <v>1463</v>
      </c>
      <c r="N3838" s="11" t="s">
        <v>7028</v>
      </c>
      <c r="R3838" t="s">
        <v>7030</v>
      </c>
      <c r="T3838" t="s">
        <v>1296</v>
      </c>
    </row>
    <row r="3839" spans="1:20">
      <c r="A3839" s="9" t="s">
        <v>7026</v>
      </c>
      <c r="B3839" t="s">
        <v>1291</v>
      </c>
      <c r="C3839" t="s">
        <v>74</v>
      </c>
      <c r="D3839" s="39" t="s">
        <v>1260</v>
      </c>
      <c r="E3839" s="11">
        <f t="shared" si="252"/>
        <v>5</v>
      </c>
      <c r="F3839" s="4">
        <f t="shared" si="253"/>
        <v>2024</v>
      </c>
      <c r="G3839" t="s">
        <v>21</v>
      </c>
      <c r="I3839" s="4" t="str">
        <f t="shared" si="256"/>
        <v/>
      </c>
      <c r="J3839" s="4">
        <v>26.7</v>
      </c>
      <c r="K3839" s="4" t="s">
        <v>456</v>
      </c>
      <c r="L3839" s="4">
        <v>0</v>
      </c>
      <c r="M3839" s="4" t="s">
        <v>1468</v>
      </c>
      <c r="N3839" s="11" t="s">
        <v>7028</v>
      </c>
      <c r="R3839" t="s">
        <v>1469</v>
      </c>
    </row>
    <row r="3840" spans="1:20">
      <c r="A3840" t="s">
        <v>7031</v>
      </c>
      <c r="B3840" t="s">
        <v>1291</v>
      </c>
      <c r="C3840" t="s">
        <v>20</v>
      </c>
      <c r="D3840" s="39" t="s">
        <v>1432</v>
      </c>
      <c r="E3840" s="11">
        <f t="shared" si="252"/>
        <v>5</v>
      </c>
      <c r="F3840" s="4">
        <f t="shared" si="253"/>
        <v>2013</v>
      </c>
      <c r="G3840" t="s">
        <v>25</v>
      </c>
      <c r="I3840" s="4" t="str">
        <f t="shared" si="256"/>
        <v/>
      </c>
      <c r="J3840" s="4">
        <v>22.6</v>
      </c>
      <c r="K3840" s="4" t="s">
        <v>881</v>
      </c>
      <c r="L3840" s="4">
        <v>0</v>
      </c>
      <c r="M3840" s="4" t="s">
        <v>7032</v>
      </c>
      <c r="N3840" s="11" t="s">
        <v>7033</v>
      </c>
      <c r="R3840" t="s">
        <v>7034</v>
      </c>
      <c r="T3840" t="s">
        <v>1296</v>
      </c>
    </row>
    <row r="3841" spans="1:20">
      <c r="A3841" t="s">
        <v>7031</v>
      </c>
      <c r="B3841" t="s">
        <v>1291</v>
      </c>
      <c r="C3841" t="s">
        <v>74</v>
      </c>
      <c r="D3841" s="39" t="s">
        <v>1402</v>
      </c>
      <c r="E3841" s="11">
        <f t="shared" si="252"/>
        <v>5</v>
      </c>
      <c r="F3841" s="4">
        <f t="shared" si="253"/>
        <v>2015</v>
      </c>
      <c r="G3841" t="s">
        <v>25</v>
      </c>
      <c r="I3841" s="4" t="str">
        <f t="shared" si="256"/>
        <v/>
      </c>
      <c r="J3841" s="4">
        <v>24.5</v>
      </c>
      <c r="K3841" s="4" t="s">
        <v>264</v>
      </c>
      <c r="L3841" s="4">
        <v>0</v>
      </c>
      <c r="M3841" s="4" t="s">
        <v>1350</v>
      </c>
      <c r="N3841" s="11" t="s">
        <v>7033</v>
      </c>
      <c r="R3841" t="s">
        <v>7035</v>
      </c>
      <c r="T3841" t="s">
        <v>1296</v>
      </c>
    </row>
    <row r="3842" spans="1:20">
      <c r="A3842" t="s">
        <v>7031</v>
      </c>
      <c r="B3842" t="s">
        <v>1291</v>
      </c>
      <c r="C3842" t="s">
        <v>74</v>
      </c>
      <c r="D3842" s="39" t="s">
        <v>1349</v>
      </c>
      <c r="E3842" s="11">
        <f t="shared" si="252"/>
        <v>5</v>
      </c>
      <c r="F3842" s="4">
        <f t="shared" si="253"/>
        <v>2016</v>
      </c>
      <c r="G3842" t="s">
        <v>25</v>
      </c>
      <c r="I3842" s="4" t="str">
        <f t="shared" si="256"/>
        <v/>
      </c>
      <c r="J3842" s="4">
        <v>26.1</v>
      </c>
      <c r="K3842" s="4" t="s">
        <v>278</v>
      </c>
      <c r="L3842" s="4">
        <v>0</v>
      </c>
      <c r="M3842" s="4" t="s">
        <v>2281</v>
      </c>
      <c r="N3842" s="11" t="s">
        <v>7033</v>
      </c>
      <c r="R3842" t="s">
        <v>2471</v>
      </c>
      <c r="T3842" t="s">
        <v>1296</v>
      </c>
    </row>
    <row r="3843" spans="1:20">
      <c r="A3843" t="s">
        <v>7031</v>
      </c>
      <c r="B3843" t="s">
        <v>1291</v>
      </c>
      <c r="C3843" t="s">
        <v>74</v>
      </c>
      <c r="D3843" s="39" t="s">
        <v>1455</v>
      </c>
      <c r="E3843" s="11">
        <f t="shared" si="252"/>
        <v>5</v>
      </c>
      <c r="F3843" s="4">
        <f t="shared" si="253"/>
        <v>2017</v>
      </c>
      <c r="G3843" t="s">
        <v>25</v>
      </c>
      <c r="I3843" s="4" t="str">
        <f t="shared" si="256"/>
        <v/>
      </c>
      <c r="J3843" s="4">
        <v>27.1</v>
      </c>
      <c r="K3843" s="4" t="s">
        <v>350</v>
      </c>
      <c r="L3843" s="4">
        <v>0</v>
      </c>
      <c r="M3843" s="4" t="s">
        <v>1532</v>
      </c>
      <c r="N3843" s="11" t="s">
        <v>7033</v>
      </c>
      <c r="Q3843" t="s">
        <v>7036</v>
      </c>
      <c r="R3843" t="s">
        <v>7037</v>
      </c>
      <c r="T3843" t="s">
        <v>1296</v>
      </c>
    </row>
    <row r="3844" spans="1:20">
      <c r="A3844" t="s">
        <v>7031</v>
      </c>
      <c r="B3844" t="s">
        <v>1291</v>
      </c>
      <c r="C3844" t="s">
        <v>74</v>
      </c>
      <c r="D3844" s="39" t="s">
        <v>1459</v>
      </c>
      <c r="E3844" s="11">
        <f t="shared" si="252"/>
        <v>9</v>
      </c>
      <c r="F3844" s="4">
        <f t="shared" si="253"/>
        <v>2018</v>
      </c>
      <c r="G3844" t="s">
        <v>25</v>
      </c>
      <c r="I3844" s="4" t="str">
        <f t="shared" si="256"/>
        <v/>
      </c>
      <c r="J3844" s="4">
        <v>31</v>
      </c>
      <c r="K3844" s="4" t="s">
        <v>828</v>
      </c>
      <c r="L3844" s="4">
        <v>0</v>
      </c>
      <c r="M3844" s="4" t="s">
        <v>2926</v>
      </c>
      <c r="N3844" s="11" t="s">
        <v>7033</v>
      </c>
      <c r="R3844" t="s">
        <v>7038</v>
      </c>
      <c r="T3844" t="s">
        <v>1296</v>
      </c>
    </row>
    <row r="3845" spans="1:20">
      <c r="A3845" t="s">
        <v>7031</v>
      </c>
      <c r="B3845" t="s">
        <v>1291</v>
      </c>
      <c r="C3845" t="s">
        <v>74</v>
      </c>
      <c r="D3845" s="39" t="s">
        <v>1211</v>
      </c>
      <c r="E3845" s="11">
        <f t="shared" si="252"/>
        <v>5</v>
      </c>
      <c r="F3845" s="4">
        <f t="shared" si="253"/>
        <v>2021</v>
      </c>
      <c r="G3845" t="s">
        <v>25</v>
      </c>
      <c r="I3845" s="4" t="str">
        <f t="shared" si="256"/>
        <v/>
      </c>
      <c r="J3845" s="4">
        <v>36.1</v>
      </c>
      <c r="K3845" s="4" t="s">
        <v>307</v>
      </c>
      <c r="L3845" s="4">
        <v>0</v>
      </c>
      <c r="M3845" s="4" t="s">
        <v>7039</v>
      </c>
      <c r="N3845" s="11" t="s">
        <v>7033</v>
      </c>
      <c r="R3845" t="s">
        <v>7040</v>
      </c>
    </row>
    <row r="3846" spans="1:20">
      <c r="A3846" s="9" t="s">
        <v>7031</v>
      </c>
      <c r="B3846" t="s">
        <v>1291</v>
      </c>
      <c r="C3846" t="s">
        <v>74</v>
      </c>
      <c r="D3846" s="39" t="s">
        <v>1440</v>
      </c>
      <c r="E3846" s="11">
        <f t="shared" si="252"/>
        <v>5</v>
      </c>
      <c r="F3846" s="4">
        <f t="shared" si="253"/>
        <v>2024</v>
      </c>
      <c r="G3846" t="s">
        <v>25</v>
      </c>
      <c r="I3846" s="4" t="str">
        <f t="shared" si="256"/>
        <v/>
      </c>
      <c r="J3846" s="4">
        <v>40.700000000000003</v>
      </c>
      <c r="K3846" s="4" t="s">
        <v>458</v>
      </c>
      <c r="L3846" s="4">
        <v>0</v>
      </c>
      <c r="M3846" s="4" t="s">
        <v>7041</v>
      </c>
      <c r="N3846" s="11" t="s">
        <v>7033</v>
      </c>
      <c r="R3846" t="s">
        <v>3019</v>
      </c>
    </row>
    <row r="3847" spans="1:20">
      <c r="A3847" t="s">
        <v>7031</v>
      </c>
      <c r="B3847" s="4" t="s">
        <v>1291</v>
      </c>
      <c r="C3847" s="4" t="s">
        <v>74</v>
      </c>
      <c r="D3847" s="39" t="s">
        <v>1553</v>
      </c>
      <c r="E3847" s="11">
        <f t="shared" si="252"/>
        <v>4</v>
      </c>
      <c r="F3847" s="4">
        <f t="shared" si="253"/>
        <v>2026</v>
      </c>
      <c r="G3847" s="4" t="s">
        <v>25</v>
      </c>
      <c r="I3847" s="4" t="str">
        <f t="shared" si="256"/>
        <v/>
      </c>
      <c r="J3847" s="4">
        <v>39.6</v>
      </c>
      <c r="K3847" s="4">
        <v>45.9</v>
      </c>
      <c r="L3847" s="4">
        <v>0</v>
      </c>
      <c r="M3847" s="4">
        <v>2435</v>
      </c>
      <c r="N3847" s="11" t="s">
        <v>7033</v>
      </c>
      <c r="R3847" s="4" t="s">
        <v>7042</v>
      </c>
    </row>
    <row r="3848" spans="1:20">
      <c r="A3848" t="s">
        <v>7043</v>
      </c>
      <c r="B3848" t="s">
        <v>1291</v>
      </c>
      <c r="C3848" t="s">
        <v>20</v>
      </c>
      <c r="D3848" s="39" t="s">
        <v>1586</v>
      </c>
      <c r="E3848" s="11">
        <f t="shared" si="252"/>
        <v>5</v>
      </c>
      <c r="F3848" s="4">
        <f t="shared" si="253"/>
        <v>2013</v>
      </c>
      <c r="G3848" t="s">
        <v>25</v>
      </c>
      <c r="I3848" s="4" t="str">
        <f t="shared" si="256"/>
        <v/>
      </c>
      <c r="J3848" s="4">
        <v>24</v>
      </c>
      <c r="K3848" s="4" t="s">
        <v>1106</v>
      </c>
      <c r="L3848" s="4">
        <v>0</v>
      </c>
      <c r="M3848" s="4" t="s">
        <v>2439</v>
      </c>
      <c r="N3848" s="11" t="s">
        <v>7044</v>
      </c>
      <c r="R3848" t="s">
        <v>7045</v>
      </c>
      <c r="T3848" t="s">
        <v>1296</v>
      </c>
    </row>
    <row r="3849" spans="1:20">
      <c r="A3849" t="s">
        <v>7043</v>
      </c>
      <c r="B3849" t="s">
        <v>1291</v>
      </c>
      <c r="C3849" t="s">
        <v>74</v>
      </c>
      <c r="D3849" s="39" t="s">
        <v>1455</v>
      </c>
      <c r="E3849" s="11">
        <f t="shared" si="252"/>
        <v>5</v>
      </c>
      <c r="F3849" s="4">
        <f t="shared" si="253"/>
        <v>2017</v>
      </c>
      <c r="G3849" t="s">
        <v>25</v>
      </c>
      <c r="I3849" s="4" t="str">
        <f t="shared" si="256"/>
        <v/>
      </c>
      <c r="J3849" s="4">
        <v>26.9</v>
      </c>
      <c r="K3849" s="4" t="s">
        <v>154</v>
      </c>
      <c r="L3849" s="4">
        <v>0</v>
      </c>
      <c r="M3849" s="4" t="s">
        <v>1904</v>
      </c>
      <c r="N3849" s="11" t="s">
        <v>7044</v>
      </c>
      <c r="R3849" t="s">
        <v>7046</v>
      </c>
      <c r="T3849" t="s">
        <v>1296</v>
      </c>
    </row>
    <row r="3850" spans="1:20">
      <c r="A3850" t="s">
        <v>7043</v>
      </c>
      <c r="B3850" t="s">
        <v>1291</v>
      </c>
      <c r="C3850" t="s">
        <v>74</v>
      </c>
      <c r="D3850" s="39" t="s">
        <v>1412</v>
      </c>
      <c r="E3850" s="11">
        <f t="shared" si="252"/>
        <v>5</v>
      </c>
      <c r="F3850" s="4">
        <f t="shared" si="253"/>
        <v>2019</v>
      </c>
      <c r="G3850" t="s">
        <v>25</v>
      </c>
      <c r="I3850" s="4" t="str">
        <f t="shared" si="256"/>
        <v/>
      </c>
      <c r="J3850" s="4">
        <v>32.5</v>
      </c>
      <c r="K3850" s="4" t="s">
        <v>163</v>
      </c>
      <c r="L3850" s="4">
        <v>0</v>
      </c>
      <c r="M3850" s="4" t="s">
        <v>7047</v>
      </c>
      <c r="N3850" s="11" t="s">
        <v>7044</v>
      </c>
      <c r="R3850" t="s">
        <v>7048</v>
      </c>
      <c r="T3850" t="s">
        <v>1296</v>
      </c>
    </row>
    <row r="3851" spans="1:20">
      <c r="A3851" t="s">
        <v>7043</v>
      </c>
      <c r="B3851" t="s">
        <v>1291</v>
      </c>
      <c r="C3851" t="s">
        <v>74</v>
      </c>
      <c r="D3851" s="39" t="s">
        <v>1211</v>
      </c>
      <c r="E3851" s="11">
        <f t="shared" si="252"/>
        <v>5</v>
      </c>
      <c r="F3851" s="4">
        <f t="shared" si="253"/>
        <v>2021</v>
      </c>
      <c r="G3851" t="s">
        <v>25</v>
      </c>
      <c r="I3851" s="4" t="str">
        <f t="shared" si="256"/>
        <v/>
      </c>
      <c r="J3851" s="4">
        <v>36.4</v>
      </c>
      <c r="K3851" s="4" t="s">
        <v>218</v>
      </c>
      <c r="L3851" s="4">
        <v>0</v>
      </c>
      <c r="M3851" s="4" t="s">
        <v>7049</v>
      </c>
      <c r="N3851" s="11" t="s">
        <v>7044</v>
      </c>
      <c r="Q3851" t="s">
        <v>7050</v>
      </c>
      <c r="R3851" t="s">
        <v>7051</v>
      </c>
    </row>
    <row r="3852" spans="1:20">
      <c r="A3852" t="s">
        <v>7043</v>
      </c>
      <c r="B3852" s="4" t="s">
        <v>1291</v>
      </c>
      <c r="C3852" s="4" t="s">
        <v>74</v>
      </c>
      <c r="D3852" s="39" t="s">
        <v>1553</v>
      </c>
      <c r="E3852" s="11">
        <f t="shared" si="252"/>
        <v>4</v>
      </c>
      <c r="F3852" s="4">
        <f t="shared" si="253"/>
        <v>2026</v>
      </c>
      <c r="G3852" s="4" t="s">
        <v>25</v>
      </c>
      <c r="I3852" s="4" t="str">
        <f t="shared" si="256"/>
        <v/>
      </c>
      <c r="J3852" s="4">
        <v>38.9</v>
      </c>
      <c r="K3852" s="4">
        <v>45.2</v>
      </c>
      <c r="L3852" s="4">
        <v>0</v>
      </c>
      <c r="M3852" s="4">
        <v>1940</v>
      </c>
      <c r="N3852" s="11" t="s">
        <v>7044</v>
      </c>
      <c r="R3852" s="4" t="s">
        <v>2243</v>
      </c>
    </row>
    <row r="3853" spans="1:20">
      <c r="A3853" t="s">
        <v>7052</v>
      </c>
      <c r="B3853" t="s">
        <v>1291</v>
      </c>
      <c r="C3853" t="s">
        <v>20</v>
      </c>
      <c r="D3853" s="39" t="s">
        <v>1356</v>
      </c>
      <c r="E3853" s="11">
        <f t="shared" si="252"/>
        <v>5</v>
      </c>
      <c r="F3853" s="4">
        <f t="shared" si="253"/>
        <v>2015</v>
      </c>
      <c r="G3853" t="s">
        <v>21</v>
      </c>
      <c r="I3853" s="4" t="str">
        <f t="shared" si="256"/>
        <v/>
      </c>
      <c r="J3853" s="4">
        <v>23.3</v>
      </c>
      <c r="K3853" s="4" t="s">
        <v>2179</v>
      </c>
      <c r="L3853" s="4">
        <v>0</v>
      </c>
      <c r="M3853" s="4" t="s">
        <v>2139</v>
      </c>
      <c r="N3853" s="11" t="s">
        <v>7053</v>
      </c>
      <c r="R3853" t="s">
        <v>7054</v>
      </c>
      <c r="T3853" t="s">
        <v>1296</v>
      </c>
    </row>
    <row r="3854" spans="1:20">
      <c r="A3854" t="s">
        <v>7052</v>
      </c>
      <c r="B3854" t="s">
        <v>1291</v>
      </c>
      <c r="C3854" t="s">
        <v>74</v>
      </c>
      <c r="D3854" s="39" t="s">
        <v>1590</v>
      </c>
      <c r="E3854" s="11">
        <f t="shared" si="252"/>
        <v>5</v>
      </c>
      <c r="F3854" s="4">
        <f t="shared" si="253"/>
        <v>2016</v>
      </c>
      <c r="G3854" t="s">
        <v>21</v>
      </c>
      <c r="I3854" s="4" t="str">
        <f t="shared" si="256"/>
        <v/>
      </c>
      <c r="J3854" s="4">
        <v>25.3</v>
      </c>
      <c r="K3854" s="4" t="s">
        <v>444</v>
      </c>
      <c r="L3854" s="4">
        <v>0</v>
      </c>
      <c r="M3854" s="4" t="s">
        <v>1383</v>
      </c>
      <c r="N3854" s="11" t="s">
        <v>7053</v>
      </c>
      <c r="Q3854">
        <v>25</v>
      </c>
      <c r="R3854" t="s">
        <v>7055</v>
      </c>
      <c r="T3854" t="s">
        <v>1296</v>
      </c>
    </row>
    <row r="3855" spans="1:20">
      <c r="A3855" t="s">
        <v>7052</v>
      </c>
      <c r="B3855" t="s">
        <v>1291</v>
      </c>
      <c r="C3855" t="s">
        <v>74</v>
      </c>
      <c r="D3855" s="39" t="s">
        <v>1408</v>
      </c>
      <c r="E3855" s="11">
        <f t="shared" si="252"/>
        <v>9</v>
      </c>
      <c r="F3855" s="4">
        <f t="shared" si="253"/>
        <v>2016</v>
      </c>
      <c r="G3855" t="s">
        <v>21</v>
      </c>
      <c r="I3855" s="4" t="str">
        <f t="shared" si="256"/>
        <v/>
      </c>
      <c r="J3855" s="4">
        <v>23.5</v>
      </c>
      <c r="K3855" s="4" t="s">
        <v>954</v>
      </c>
      <c r="L3855" s="4">
        <v>0</v>
      </c>
      <c r="M3855" s="4" t="s">
        <v>1321</v>
      </c>
      <c r="N3855" s="11" t="s">
        <v>7053</v>
      </c>
      <c r="Q3855" t="s">
        <v>7056</v>
      </c>
      <c r="R3855" t="s">
        <v>7057</v>
      </c>
      <c r="T3855" t="s">
        <v>1296</v>
      </c>
    </row>
    <row r="3856" spans="1:20">
      <c r="A3856" t="s">
        <v>7052</v>
      </c>
      <c r="B3856" t="s">
        <v>1291</v>
      </c>
      <c r="C3856" t="s">
        <v>74</v>
      </c>
      <c r="D3856" s="39" t="s">
        <v>1582</v>
      </c>
      <c r="E3856" s="11">
        <f t="shared" si="252"/>
        <v>5</v>
      </c>
      <c r="F3856" s="4">
        <f t="shared" si="253"/>
        <v>2019</v>
      </c>
      <c r="G3856" t="s">
        <v>21</v>
      </c>
      <c r="I3856" s="4" t="str">
        <f t="shared" si="256"/>
        <v/>
      </c>
      <c r="J3856" s="4">
        <v>28.5</v>
      </c>
      <c r="K3856" s="4" t="s">
        <v>435</v>
      </c>
      <c r="L3856" s="4">
        <v>0</v>
      </c>
      <c r="M3856" s="4" t="s">
        <v>2030</v>
      </c>
      <c r="N3856" s="11" t="s">
        <v>7053</v>
      </c>
      <c r="Q3856" t="s">
        <v>7058</v>
      </c>
      <c r="R3856" t="s">
        <v>7059</v>
      </c>
      <c r="T3856" t="s">
        <v>1296</v>
      </c>
    </row>
    <row r="3857" spans="1:20">
      <c r="A3857" t="s">
        <v>7052</v>
      </c>
      <c r="B3857" s="4" t="s">
        <v>1291</v>
      </c>
      <c r="C3857" s="4" t="s">
        <v>74</v>
      </c>
      <c r="D3857" s="39" t="s">
        <v>1793</v>
      </c>
      <c r="E3857" s="11">
        <f t="shared" si="252"/>
        <v>4</v>
      </c>
      <c r="F3857" s="4">
        <f t="shared" si="253"/>
        <v>2026</v>
      </c>
      <c r="G3857" s="4" t="s">
        <v>21</v>
      </c>
      <c r="I3857" s="4" t="str">
        <f t="shared" si="256"/>
        <v/>
      </c>
      <c r="J3857" s="4">
        <v>30.2</v>
      </c>
      <c r="K3857" s="4">
        <v>14.5</v>
      </c>
      <c r="L3857" s="4">
        <v>1.1000000000000001</v>
      </c>
      <c r="M3857" s="4">
        <v>780</v>
      </c>
      <c r="N3857" s="11" t="s">
        <v>7053</v>
      </c>
      <c r="R3857" s="4" t="s">
        <v>1471</v>
      </c>
    </row>
    <row r="3858" spans="1:20">
      <c r="A3858" t="s">
        <v>7060</v>
      </c>
      <c r="B3858" t="s">
        <v>1291</v>
      </c>
      <c r="C3858" t="s">
        <v>20</v>
      </c>
      <c r="D3858" s="39" t="s">
        <v>1586</v>
      </c>
      <c r="E3858" s="11">
        <f t="shared" si="252"/>
        <v>5</v>
      </c>
      <c r="F3858" s="4">
        <f t="shared" si="253"/>
        <v>2013</v>
      </c>
      <c r="G3858" t="s">
        <v>21</v>
      </c>
      <c r="H3858" s="4" t="s">
        <v>1452</v>
      </c>
      <c r="I3858" s="4" t="str">
        <f t="shared" si="256"/>
        <v>k</v>
      </c>
      <c r="J3858" s="4">
        <v>15.4</v>
      </c>
      <c r="K3858" s="4" t="s">
        <v>550</v>
      </c>
      <c r="L3858" s="4">
        <v>0</v>
      </c>
      <c r="M3858" s="4" t="s">
        <v>7061</v>
      </c>
      <c r="N3858" s="11" t="s">
        <v>7062</v>
      </c>
      <c r="R3858" t="s">
        <v>7063</v>
      </c>
      <c r="T3858" t="s">
        <v>1296</v>
      </c>
    </row>
    <row r="3859" spans="1:20">
      <c r="A3859" t="s">
        <v>7060</v>
      </c>
      <c r="B3859" t="s">
        <v>1291</v>
      </c>
      <c r="C3859" t="s">
        <v>74</v>
      </c>
      <c r="D3859" s="39" t="s">
        <v>1455</v>
      </c>
      <c r="E3859" s="11">
        <f t="shared" ref="E3859:E3922" si="257">MONTH(D3859)</f>
        <v>5</v>
      </c>
      <c r="F3859" s="4">
        <f t="shared" ref="F3859:F3922" si="258">YEAR(D3859)</f>
        <v>2017</v>
      </c>
      <c r="G3859" t="s">
        <v>21</v>
      </c>
      <c r="H3859" s="4" t="s">
        <v>682</v>
      </c>
      <c r="I3859" s="4" t="str">
        <f t="shared" si="256"/>
        <v>k</v>
      </c>
      <c r="J3859" s="4">
        <v>20.9</v>
      </c>
      <c r="K3859" s="4" t="s">
        <v>1782</v>
      </c>
      <c r="L3859" s="4">
        <v>0</v>
      </c>
      <c r="M3859" s="4" t="s">
        <v>4763</v>
      </c>
      <c r="N3859" s="11" t="s">
        <v>7062</v>
      </c>
      <c r="R3859" t="s">
        <v>2191</v>
      </c>
      <c r="T3859" t="s">
        <v>1296</v>
      </c>
    </row>
    <row r="3860" spans="1:20">
      <c r="A3860" t="s">
        <v>7060</v>
      </c>
      <c r="B3860" t="s">
        <v>1291</v>
      </c>
      <c r="C3860" t="s">
        <v>74</v>
      </c>
      <c r="D3860" s="39" t="s">
        <v>1582</v>
      </c>
      <c r="E3860" s="11">
        <f t="shared" si="257"/>
        <v>5</v>
      </c>
      <c r="F3860" s="4">
        <f t="shared" si="258"/>
        <v>2019</v>
      </c>
      <c r="G3860" t="s">
        <v>21</v>
      </c>
      <c r="H3860" s="4" t="s">
        <v>477</v>
      </c>
      <c r="I3860" s="4" t="str">
        <f t="shared" si="256"/>
        <v>k</v>
      </c>
      <c r="J3860" s="4">
        <v>25.1</v>
      </c>
      <c r="K3860" s="4" t="s">
        <v>919</v>
      </c>
      <c r="L3860" s="4">
        <v>0</v>
      </c>
      <c r="M3860" s="4" t="s">
        <v>1767</v>
      </c>
      <c r="N3860" s="11" t="s">
        <v>7062</v>
      </c>
      <c r="Q3860" t="s">
        <v>7064</v>
      </c>
      <c r="R3860" t="s">
        <v>7065</v>
      </c>
      <c r="T3860" t="s">
        <v>1296</v>
      </c>
    </row>
    <row r="3861" spans="1:20">
      <c r="A3861" t="s">
        <v>7060</v>
      </c>
      <c r="B3861" s="4" t="s">
        <v>1291</v>
      </c>
      <c r="C3861" s="4" t="s">
        <v>74</v>
      </c>
      <c r="D3861" s="39" t="s">
        <v>1793</v>
      </c>
      <c r="E3861" s="11">
        <f t="shared" si="257"/>
        <v>4</v>
      </c>
      <c r="F3861" s="4">
        <f t="shared" si="258"/>
        <v>2026</v>
      </c>
      <c r="G3861" s="4" t="s">
        <v>21</v>
      </c>
      <c r="H3861" s="4">
        <v>16.600000000000001</v>
      </c>
      <c r="I3861" s="4" t="str">
        <f t="shared" si="256"/>
        <v>k</v>
      </c>
      <c r="J3861" s="4">
        <v>28.5</v>
      </c>
      <c r="K3861" s="4">
        <v>35.700000000000003</v>
      </c>
      <c r="L3861" s="4">
        <v>0</v>
      </c>
      <c r="M3861" s="4">
        <v>960</v>
      </c>
      <c r="N3861" s="11" t="s">
        <v>7066</v>
      </c>
      <c r="R3861" s="4" t="s">
        <v>7067</v>
      </c>
    </row>
    <row r="3862" spans="1:20">
      <c r="A3862" t="s">
        <v>168</v>
      </c>
      <c r="B3862" t="s">
        <v>1291</v>
      </c>
      <c r="C3862" t="s">
        <v>20</v>
      </c>
      <c r="D3862" s="39" t="s">
        <v>2390</v>
      </c>
      <c r="E3862" s="11">
        <f t="shared" si="257"/>
        <v>3</v>
      </c>
      <c r="F3862" s="4">
        <f t="shared" si="258"/>
        <v>1980</v>
      </c>
      <c r="G3862" t="s">
        <v>25</v>
      </c>
      <c r="H3862" s="4">
        <v>17.5</v>
      </c>
      <c r="I3862" s="4" t="s">
        <v>35</v>
      </c>
      <c r="J3862" s="4">
        <v>36.83</v>
      </c>
      <c r="K3862" s="4" t="s">
        <v>1292</v>
      </c>
      <c r="L3862" s="4">
        <v>0</v>
      </c>
      <c r="M3862" s="4" t="s">
        <v>1713</v>
      </c>
      <c r="R3862" t="s">
        <v>3984</v>
      </c>
      <c r="T3862" t="s">
        <v>1296</v>
      </c>
    </row>
    <row r="3863" spans="1:20">
      <c r="A3863" t="s">
        <v>1132</v>
      </c>
      <c r="B3863" t="s">
        <v>1291</v>
      </c>
      <c r="C3863" t="s">
        <v>20</v>
      </c>
      <c r="D3863" s="39" t="s">
        <v>1372</v>
      </c>
      <c r="E3863" s="11">
        <f t="shared" si="257"/>
        <v>3</v>
      </c>
      <c r="F3863" s="4">
        <f t="shared" si="258"/>
        <v>1990</v>
      </c>
      <c r="G3863" t="s">
        <v>21</v>
      </c>
      <c r="H3863" s="4" t="s">
        <v>1368</v>
      </c>
      <c r="I3863" s="4" t="str">
        <f t="shared" ref="I3863:I3881" si="259">IF(ISBLANK(H3863), "", "k")</f>
        <v>k</v>
      </c>
      <c r="J3863" s="4">
        <v>15.24</v>
      </c>
      <c r="K3863" s="4" t="s">
        <v>6237</v>
      </c>
      <c r="L3863" s="4">
        <v>0</v>
      </c>
      <c r="M3863" s="4" t="s">
        <v>3449</v>
      </c>
      <c r="N3863" s="11" t="s">
        <v>7068</v>
      </c>
      <c r="T3863" t="s">
        <v>1296</v>
      </c>
    </row>
    <row r="3864" spans="1:20">
      <c r="A3864" t="s">
        <v>1132</v>
      </c>
      <c r="B3864" t="s">
        <v>1291</v>
      </c>
      <c r="C3864" t="s">
        <v>74</v>
      </c>
      <c r="D3864" s="39" t="s">
        <v>1715</v>
      </c>
      <c r="E3864" s="11">
        <f t="shared" si="257"/>
        <v>3</v>
      </c>
      <c r="F3864" s="4">
        <f t="shared" si="258"/>
        <v>2000</v>
      </c>
      <c r="G3864" t="s">
        <v>21</v>
      </c>
      <c r="H3864" s="4" t="s">
        <v>137</v>
      </c>
      <c r="I3864" s="4" t="str">
        <f t="shared" si="259"/>
        <v>k</v>
      </c>
      <c r="J3864" s="4">
        <v>22.5</v>
      </c>
      <c r="K3864" s="4" t="s">
        <v>806</v>
      </c>
      <c r="L3864" s="4">
        <v>0</v>
      </c>
      <c r="M3864" s="4" t="s">
        <v>2753</v>
      </c>
      <c r="N3864" s="11" t="s">
        <v>7068</v>
      </c>
      <c r="R3864" t="s">
        <v>585</v>
      </c>
      <c r="T3864" t="s">
        <v>1296</v>
      </c>
    </row>
    <row r="3865" spans="1:20">
      <c r="A3865" t="s">
        <v>1132</v>
      </c>
      <c r="B3865" t="s">
        <v>1291</v>
      </c>
      <c r="C3865" t="s">
        <v>74</v>
      </c>
      <c r="D3865" s="39" t="s">
        <v>1302</v>
      </c>
      <c r="E3865" s="11">
        <f t="shared" si="257"/>
        <v>5</v>
      </c>
      <c r="F3865" s="4">
        <f t="shared" si="258"/>
        <v>2002</v>
      </c>
      <c r="G3865" t="s">
        <v>21</v>
      </c>
      <c r="H3865" s="4" t="s">
        <v>977</v>
      </c>
      <c r="I3865" s="4" t="str">
        <f t="shared" si="259"/>
        <v>k</v>
      </c>
      <c r="J3865" s="4">
        <v>22.5</v>
      </c>
      <c r="K3865" s="4" t="s">
        <v>789</v>
      </c>
      <c r="L3865" s="4">
        <v>0</v>
      </c>
      <c r="M3865" s="4" t="s">
        <v>4196</v>
      </c>
      <c r="N3865" s="11" t="s">
        <v>7068</v>
      </c>
      <c r="R3865" t="s">
        <v>7069</v>
      </c>
      <c r="T3865" t="s">
        <v>1296</v>
      </c>
    </row>
    <row r="3866" spans="1:20">
      <c r="A3866" t="s">
        <v>1132</v>
      </c>
      <c r="B3866" t="s">
        <v>1291</v>
      </c>
      <c r="C3866" t="s">
        <v>74</v>
      </c>
      <c r="D3866" s="39" t="s">
        <v>1424</v>
      </c>
      <c r="E3866" s="11">
        <f t="shared" si="257"/>
        <v>5</v>
      </c>
      <c r="F3866" s="4">
        <f t="shared" si="258"/>
        <v>2004</v>
      </c>
      <c r="G3866" t="s">
        <v>21</v>
      </c>
      <c r="H3866" s="4" t="s">
        <v>1038</v>
      </c>
      <c r="I3866" s="4" t="str">
        <f t="shared" si="259"/>
        <v>k</v>
      </c>
      <c r="J3866" s="4">
        <v>22.9</v>
      </c>
      <c r="K3866" s="4" t="s">
        <v>779</v>
      </c>
      <c r="L3866" s="4">
        <v>0</v>
      </c>
      <c r="M3866" s="4" t="s">
        <v>3758</v>
      </c>
      <c r="N3866" s="11" t="s">
        <v>7068</v>
      </c>
      <c r="R3866" t="s">
        <v>7070</v>
      </c>
      <c r="T3866" t="s">
        <v>1296</v>
      </c>
    </row>
    <row r="3867" spans="1:20">
      <c r="A3867" t="s">
        <v>1132</v>
      </c>
      <c r="B3867" t="s">
        <v>1291</v>
      </c>
      <c r="C3867" t="s">
        <v>74</v>
      </c>
      <c r="D3867" s="39" t="s">
        <v>2194</v>
      </c>
      <c r="E3867" s="11">
        <f t="shared" si="257"/>
        <v>5</v>
      </c>
      <c r="F3867" s="4">
        <f t="shared" si="258"/>
        <v>2005</v>
      </c>
      <c r="G3867" t="s">
        <v>21</v>
      </c>
      <c r="H3867" s="4" t="s">
        <v>1046</v>
      </c>
      <c r="I3867" s="4" t="str">
        <f t="shared" si="259"/>
        <v>k</v>
      </c>
      <c r="J3867" s="4">
        <v>21</v>
      </c>
      <c r="K3867" s="4" t="s">
        <v>186</v>
      </c>
      <c r="L3867" s="4">
        <v>0</v>
      </c>
      <c r="M3867" s="4" t="s">
        <v>7071</v>
      </c>
      <c r="N3867" s="11" t="s">
        <v>7068</v>
      </c>
      <c r="R3867" t="s">
        <v>5366</v>
      </c>
      <c r="T3867" t="s">
        <v>1296</v>
      </c>
    </row>
    <row r="3868" spans="1:20">
      <c r="A3868" t="s">
        <v>1132</v>
      </c>
      <c r="B3868" t="s">
        <v>1291</v>
      </c>
      <c r="C3868" t="s">
        <v>74</v>
      </c>
      <c r="D3868" s="39" t="s">
        <v>1663</v>
      </c>
      <c r="E3868" s="11">
        <f t="shared" si="257"/>
        <v>5</v>
      </c>
      <c r="F3868" s="4">
        <f t="shared" si="258"/>
        <v>2009</v>
      </c>
      <c r="G3868" t="s">
        <v>21</v>
      </c>
      <c r="H3868" s="4" t="s">
        <v>600</v>
      </c>
      <c r="I3868" s="4" t="str">
        <f t="shared" si="259"/>
        <v>k</v>
      </c>
      <c r="J3868" s="4">
        <v>24.5</v>
      </c>
      <c r="K3868" s="4" t="s">
        <v>1106</v>
      </c>
      <c r="L3868" s="4">
        <v>0</v>
      </c>
      <c r="M3868" s="4" t="s">
        <v>3822</v>
      </c>
      <c r="N3868" s="11" t="s">
        <v>7068</v>
      </c>
      <c r="R3868" t="s">
        <v>7072</v>
      </c>
      <c r="T3868" t="s">
        <v>1296</v>
      </c>
    </row>
    <row r="3869" spans="1:20">
      <c r="A3869" t="s">
        <v>1132</v>
      </c>
      <c r="B3869" t="s">
        <v>1291</v>
      </c>
      <c r="C3869" t="s">
        <v>74</v>
      </c>
      <c r="D3869" s="39" t="s">
        <v>1535</v>
      </c>
      <c r="E3869" s="11">
        <f t="shared" si="257"/>
        <v>5</v>
      </c>
      <c r="F3869" s="4">
        <f t="shared" si="258"/>
        <v>2010</v>
      </c>
      <c r="G3869" t="s">
        <v>21</v>
      </c>
      <c r="H3869" s="4" t="s">
        <v>997</v>
      </c>
      <c r="I3869" s="4" t="str">
        <f t="shared" si="259"/>
        <v>k</v>
      </c>
      <c r="J3869" s="4">
        <v>25.5</v>
      </c>
      <c r="K3869" s="4" t="s">
        <v>264</v>
      </c>
      <c r="L3869" s="4">
        <v>0</v>
      </c>
      <c r="M3869" s="4" t="s">
        <v>1987</v>
      </c>
      <c r="N3869" s="11" t="s">
        <v>7068</v>
      </c>
      <c r="R3869" t="s">
        <v>7073</v>
      </c>
      <c r="T3869" t="s">
        <v>1296</v>
      </c>
    </row>
    <row r="3870" spans="1:20">
      <c r="A3870" t="s">
        <v>1132</v>
      </c>
      <c r="B3870" t="s">
        <v>1291</v>
      </c>
      <c r="C3870" t="s">
        <v>74</v>
      </c>
      <c r="D3870" s="39" t="s">
        <v>1349</v>
      </c>
      <c r="E3870" s="11">
        <f t="shared" si="257"/>
        <v>5</v>
      </c>
      <c r="F3870" s="4">
        <f t="shared" si="258"/>
        <v>2016</v>
      </c>
      <c r="G3870" t="s">
        <v>21</v>
      </c>
      <c r="H3870" s="4" t="s">
        <v>492</v>
      </c>
      <c r="I3870" s="4" t="str">
        <f t="shared" si="259"/>
        <v>k</v>
      </c>
      <c r="J3870" s="4">
        <v>26.7</v>
      </c>
      <c r="K3870" s="4" t="s">
        <v>1160</v>
      </c>
      <c r="L3870" s="4">
        <v>0</v>
      </c>
      <c r="M3870" s="4" t="s">
        <v>2920</v>
      </c>
      <c r="N3870" s="11" t="s">
        <v>7068</v>
      </c>
      <c r="R3870" t="s">
        <v>7074</v>
      </c>
      <c r="T3870" t="s">
        <v>1296</v>
      </c>
    </row>
    <row r="3871" spans="1:20">
      <c r="A3871" t="s">
        <v>1132</v>
      </c>
      <c r="B3871" t="s">
        <v>1291</v>
      </c>
      <c r="C3871" t="s">
        <v>74</v>
      </c>
      <c r="D3871" s="39" t="s">
        <v>1352</v>
      </c>
      <c r="E3871" s="11">
        <f t="shared" si="257"/>
        <v>5</v>
      </c>
      <c r="F3871" s="4">
        <f t="shared" si="258"/>
        <v>2017</v>
      </c>
      <c r="G3871" t="s">
        <v>21</v>
      </c>
      <c r="H3871" s="4" t="s">
        <v>358</v>
      </c>
      <c r="I3871" s="4" t="str">
        <f t="shared" si="259"/>
        <v>k</v>
      </c>
      <c r="J3871" s="4">
        <v>27</v>
      </c>
      <c r="K3871" s="4" t="s">
        <v>919</v>
      </c>
      <c r="L3871" s="4">
        <v>0</v>
      </c>
      <c r="M3871" s="4" t="s">
        <v>3753</v>
      </c>
      <c r="N3871" s="11" t="s">
        <v>7068</v>
      </c>
      <c r="R3871" t="s">
        <v>7075</v>
      </c>
      <c r="T3871" t="s">
        <v>1296</v>
      </c>
    </row>
    <row r="3872" spans="1:20">
      <c r="A3872" t="s">
        <v>7076</v>
      </c>
      <c r="B3872" t="s">
        <v>1291</v>
      </c>
      <c r="C3872" t="s">
        <v>20</v>
      </c>
      <c r="D3872" s="39" t="s">
        <v>1749</v>
      </c>
      <c r="E3872" s="11">
        <f t="shared" si="257"/>
        <v>5</v>
      </c>
      <c r="F3872" s="4">
        <f t="shared" si="258"/>
        <v>2002</v>
      </c>
      <c r="G3872" t="s">
        <v>21</v>
      </c>
      <c r="H3872" s="4" t="s">
        <v>1456</v>
      </c>
      <c r="I3872" s="4" t="str">
        <f t="shared" si="259"/>
        <v>k</v>
      </c>
      <c r="J3872" s="4">
        <v>17.5</v>
      </c>
      <c r="K3872" s="4" t="s">
        <v>150</v>
      </c>
      <c r="L3872" s="4">
        <v>0</v>
      </c>
      <c r="M3872" s="4" t="s">
        <v>5222</v>
      </c>
      <c r="N3872" s="11" t="s">
        <v>7077</v>
      </c>
      <c r="R3872" t="s">
        <v>7078</v>
      </c>
      <c r="T3872" t="s">
        <v>1296</v>
      </c>
    </row>
    <row r="3873" spans="1:20">
      <c r="A3873" t="s">
        <v>7076</v>
      </c>
      <c r="B3873" t="s">
        <v>1291</v>
      </c>
      <c r="C3873" t="s">
        <v>74</v>
      </c>
      <c r="D3873" s="39" t="s">
        <v>1331</v>
      </c>
      <c r="E3873" s="11">
        <f t="shared" si="257"/>
        <v>5</v>
      </c>
      <c r="F3873" s="4">
        <f t="shared" si="258"/>
        <v>2003</v>
      </c>
      <c r="G3873" t="s">
        <v>21</v>
      </c>
      <c r="H3873" s="4" t="s">
        <v>654</v>
      </c>
      <c r="I3873" s="4" t="str">
        <f t="shared" si="259"/>
        <v>k</v>
      </c>
      <c r="J3873" s="4">
        <v>19.3</v>
      </c>
      <c r="K3873" s="4" t="s">
        <v>421</v>
      </c>
      <c r="L3873" s="4">
        <v>0</v>
      </c>
      <c r="M3873" s="4" t="s">
        <v>2764</v>
      </c>
      <c r="N3873" s="11" t="s">
        <v>7077</v>
      </c>
      <c r="R3873" t="s">
        <v>2151</v>
      </c>
      <c r="T3873" t="s">
        <v>1296</v>
      </c>
    </row>
    <row r="3874" spans="1:20">
      <c r="A3874" t="s">
        <v>7076</v>
      </c>
      <c r="B3874" t="s">
        <v>1291</v>
      </c>
      <c r="C3874" t="s">
        <v>74</v>
      </c>
      <c r="D3874" s="39" t="s">
        <v>1424</v>
      </c>
      <c r="E3874" s="11">
        <f t="shared" si="257"/>
        <v>5</v>
      </c>
      <c r="F3874" s="4">
        <f t="shared" si="258"/>
        <v>2004</v>
      </c>
      <c r="G3874" t="s">
        <v>21</v>
      </c>
      <c r="H3874" s="4" t="s">
        <v>482</v>
      </c>
      <c r="I3874" s="4" t="str">
        <f t="shared" si="259"/>
        <v>k</v>
      </c>
      <c r="J3874" s="4">
        <v>20</v>
      </c>
      <c r="K3874" s="4" t="s">
        <v>2739</v>
      </c>
      <c r="L3874" s="4">
        <v>0</v>
      </c>
      <c r="M3874" s="4" t="s">
        <v>3794</v>
      </c>
      <c r="N3874" s="11" t="s">
        <v>7077</v>
      </c>
      <c r="R3874" t="s">
        <v>7079</v>
      </c>
      <c r="T3874" t="s">
        <v>1296</v>
      </c>
    </row>
    <row r="3875" spans="1:20">
      <c r="A3875" t="s">
        <v>7076</v>
      </c>
      <c r="B3875" t="s">
        <v>1291</v>
      </c>
      <c r="C3875" t="s">
        <v>74</v>
      </c>
      <c r="D3875" s="39" t="s">
        <v>1385</v>
      </c>
      <c r="E3875" s="11">
        <f t="shared" si="257"/>
        <v>5</v>
      </c>
      <c r="F3875" s="4">
        <f t="shared" si="258"/>
        <v>2008</v>
      </c>
      <c r="G3875" t="s">
        <v>21</v>
      </c>
      <c r="H3875" s="4" t="s">
        <v>496</v>
      </c>
      <c r="I3875" s="4" t="str">
        <f t="shared" si="259"/>
        <v>k</v>
      </c>
      <c r="J3875" s="4">
        <v>25.5</v>
      </c>
      <c r="K3875" s="4">
        <v>14.6</v>
      </c>
      <c r="L3875" s="4">
        <v>3</v>
      </c>
      <c r="M3875" s="4" t="s">
        <v>1381</v>
      </c>
      <c r="N3875" s="11" t="s">
        <v>7077</v>
      </c>
      <c r="R3875" t="s">
        <v>7080</v>
      </c>
      <c r="T3875" t="s">
        <v>1296</v>
      </c>
    </row>
    <row r="3876" spans="1:20">
      <c r="A3876" t="s">
        <v>7076</v>
      </c>
      <c r="B3876" t="s">
        <v>1291</v>
      </c>
      <c r="C3876" t="s">
        <v>74</v>
      </c>
      <c r="D3876" s="39" t="s">
        <v>1388</v>
      </c>
      <c r="E3876" s="11">
        <f t="shared" si="257"/>
        <v>5</v>
      </c>
      <c r="F3876" s="4">
        <f t="shared" si="258"/>
        <v>2009</v>
      </c>
      <c r="G3876" t="s">
        <v>21</v>
      </c>
      <c r="H3876" s="4" t="s">
        <v>410</v>
      </c>
      <c r="I3876" s="4" t="str">
        <f t="shared" si="259"/>
        <v>k</v>
      </c>
      <c r="J3876" s="4">
        <v>27.1</v>
      </c>
      <c r="K3876" s="4">
        <v>16.5</v>
      </c>
      <c r="L3876" s="4">
        <v>3.6</v>
      </c>
      <c r="M3876" s="4" t="s">
        <v>2325</v>
      </c>
      <c r="N3876" s="11" t="s">
        <v>7077</v>
      </c>
      <c r="R3876" t="s">
        <v>7081</v>
      </c>
      <c r="T3876" t="s">
        <v>1296</v>
      </c>
    </row>
    <row r="3877" spans="1:20">
      <c r="A3877" t="s">
        <v>7076</v>
      </c>
      <c r="B3877" t="s">
        <v>1291</v>
      </c>
      <c r="C3877" t="s">
        <v>74</v>
      </c>
      <c r="D3877" s="39" t="s">
        <v>1556</v>
      </c>
      <c r="E3877" s="11">
        <f t="shared" si="257"/>
        <v>5</v>
      </c>
      <c r="F3877" s="4">
        <f t="shared" si="258"/>
        <v>2010</v>
      </c>
      <c r="G3877" t="s">
        <v>21</v>
      </c>
      <c r="H3877" s="4" t="s">
        <v>717</v>
      </c>
      <c r="I3877" s="4" t="str">
        <f t="shared" si="259"/>
        <v>k</v>
      </c>
      <c r="J3877" s="4">
        <v>28.3</v>
      </c>
      <c r="K3877" s="4">
        <v>17</v>
      </c>
      <c r="L3877" s="4">
        <v>3.6</v>
      </c>
      <c r="M3877" s="4" t="s">
        <v>3175</v>
      </c>
      <c r="N3877" s="11" t="s">
        <v>7077</v>
      </c>
      <c r="R3877" t="s">
        <v>7082</v>
      </c>
      <c r="T3877" t="s">
        <v>1296</v>
      </c>
    </row>
    <row r="3878" spans="1:20">
      <c r="A3878" t="s">
        <v>7076</v>
      </c>
      <c r="B3878" t="s">
        <v>1291</v>
      </c>
      <c r="C3878" t="s">
        <v>74</v>
      </c>
      <c r="D3878" s="39" t="s">
        <v>2199</v>
      </c>
      <c r="E3878" s="11">
        <f t="shared" si="257"/>
        <v>5</v>
      </c>
      <c r="F3878" s="4">
        <f t="shared" si="258"/>
        <v>2011</v>
      </c>
      <c r="G3878" t="s">
        <v>21</v>
      </c>
      <c r="H3878" s="4" t="s">
        <v>712</v>
      </c>
      <c r="I3878" s="4" t="str">
        <f t="shared" si="259"/>
        <v>k</v>
      </c>
      <c r="J3878" s="4">
        <v>28.4</v>
      </c>
      <c r="K3878" s="4">
        <v>17.8</v>
      </c>
      <c r="L3878" s="4">
        <v>3.7</v>
      </c>
      <c r="M3878" s="4" t="s">
        <v>2625</v>
      </c>
      <c r="N3878" s="11" t="s">
        <v>7077</v>
      </c>
      <c r="R3878" t="s">
        <v>7083</v>
      </c>
      <c r="T3878" t="s">
        <v>1296</v>
      </c>
    </row>
    <row r="3879" spans="1:20">
      <c r="A3879" t="s">
        <v>7076</v>
      </c>
      <c r="B3879" t="s">
        <v>1291</v>
      </c>
      <c r="C3879" t="s">
        <v>74</v>
      </c>
      <c r="D3879" s="39" t="s">
        <v>1586</v>
      </c>
      <c r="E3879" s="11">
        <f t="shared" si="257"/>
        <v>5</v>
      </c>
      <c r="F3879" s="4">
        <f t="shared" si="258"/>
        <v>2013</v>
      </c>
      <c r="G3879" t="s">
        <v>21</v>
      </c>
      <c r="H3879" s="4" t="s">
        <v>977</v>
      </c>
      <c r="I3879" s="4" t="str">
        <f t="shared" si="259"/>
        <v>k</v>
      </c>
      <c r="J3879" s="4">
        <v>29.1</v>
      </c>
      <c r="K3879" s="4">
        <v>17.5</v>
      </c>
      <c r="L3879" s="4">
        <v>3.8</v>
      </c>
      <c r="M3879" s="4" t="s">
        <v>7084</v>
      </c>
      <c r="N3879" s="11" t="s">
        <v>7077</v>
      </c>
      <c r="R3879" t="s">
        <v>7085</v>
      </c>
      <c r="T3879" t="s">
        <v>1296</v>
      </c>
    </row>
    <row r="3880" spans="1:20">
      <c r="A3880" t="s">
        <v>7076</v>
      </c>
      <c r="B3880" t="s">
        <v>1291</v>
      </c>
      <c r="C3880" t="s">
        <v>74</v>
      </c>
      <c r="D3880" s="39" t="s">
        <v>1349</v>
      </c>
      <c r="E3880" s="11">
        <f t="shared" si="257"/>
        <v>5</v>
      </c>
      <c r="F3880" s="4">
        <f t="shared" si="258"/>
        <v>2016</v>
      </c>
      <c r="G3880" t="s">
        <v>21</v>
      </c>
      <c r="H3880" s="4" t="s">
        <v>1046</v>
      </c>
      <c r="I3880" s="4" t="str">
        <f t="shared" si="259"/>
        <v>k</v>
      </c>
      <c r="J3880" s="4">
        <v>30.3</v>
      </c>
      <c r="K3880" s="4">
        <v>18.5</v>
      </c>
      <c r="L3880" s="4">
        <v>3.8</v>
      </c>
      <c r="M3880" s="4" t="s">
        <v>2567</v>
      </c>
      <c r="N3880" s="11" t="s">
        <v>7077</v>
      </c>
      <c r="R3880" t="s">
        <v>7086</v>
      </c>
      <c r="T3880" t="s">
        <v>1296</v>
      </c>
    </row>
    <row r="3881" spans="1:20">
      <c r="A3881" t="s">
        <v>7076</v>
      </c>
      <c r="B3881" t="s">
        <v>1291</v>
      </c>
      <c r="C3881" t="s">
        <v>74</v>
      </c>
      <c r="D3881" s="39" t="s">
        <v>1104</v>
      </c>
      <c r="E3881" s="11">
        <f t="shared" si="257"/>
        <v>5</v>
      </c>
      <c r="F3881" s="4">
        <f t="shared" si="258"/>
        <v>2017</v>
      </c>
      <c r="G3881" t="s">
        <v>21</v>
      </c>
      <c r="H3881" s="4" t="s">
        <v>488</v>
      </c>
      <c r="I3881" s="4" t="str">
        <f t="shared" si="259"/>
        <v>k</v>
      </c>
      <c r="J3881" s="4">
        <v>30.5</v>
      </c>
      <c r="K3881" s="4">
        <v>18.7</v>
      </c>
      <c r="L3881" s="4">
        <v>3.9</v>
      </c>
      <c r="M3881" s="4" t="s">
        <v>2710</v>
      </c>
      <c r="N3881" s="11" t="s">
        <v>7077</v>
      </c>
      <c r="R3881" t="s">
        <v>7087</v>
      </c>
      <c r="T3881" t="s">
        <v>1296</v>
      </c>
    </row>
    <row r="3882" spans="1:20">
      <c r="A3882" t="s">
        <v>7088</v>
      </c>
      <c r="B3882" t="s">
        <v>1291</v>
      </c>
      <c r="C3882" t="s">
        <v>20</v>
      </c>
      <c r="D3882" s="39" t="s">
        <v>1527</v>
      </c>
      <c r="E3882" s="11">
        <f t="shared" si="257"/>
        <v>3</v>
      </c>
      <c r="F3882" s="4">
        <f t="shared" si="258"/>
        <v>1998</v>
      </c>
      <c r="G3882" t="s">
        <v>21</v>
      </c>
      <c r="H3882" s="4">
        <v>14.5</v>
      </c>
      <c r="I3882" s="4" t="s">
        <v>35</v>
      </c>
      <c r="J3882" s="4">
        <v>27.6</v>
      </c>
      <c r="K3882" s="4" t="s">
        <v>49</v>
      </c>
      <c r="L3882" s="4">
        <v>0</v>
      </c>
      <c r="M3882" s="4" t="s">
        <v>1532</v>
      </c>
      <c r="N3882" s="11" t="s">
        <v>7089</v>
      </c>
      <c r="R3882" t="s">
        <v>7090</v>
      </c>
      <c r="T3882" t="s">
        <v>1296</v>
      </c>
    </row>
    <row r="3883" spans="1:20">
      <c r="A3883" t="s">
        <v>7088</v>
      </c>
      <c r="B3883" t="s">
        <v>1291</v>
      </c>
      <c r="C3883" t="s">
        <v>74</v>
      </c>
      <c r="D3883" s="39" t="s">
        <v>1325</v>
      </c>
      <c r="E3883" s="11">
        <f t="shared" si="257"/>
        <v>3</v>
      </c>
      <c r="F3883" s="4">
        <f t="shared" si="258"/>
        <v>2000</v>
      </c>
      <c r="G3883" t="s">
        <v>21</v>
      </c>
      <c r="H3883" s="4">
        <v>16.5</v>
      </c>
      <c r="I3883" s="4" t="s">
        <v>35</v>
      </c>
      <c r="J3883" s="4">
        <v>28</v>
      </c>
      <c r="K3883" s="4" t="s">
        <v>36</v>
      </c>
      <c r="L3883" s="4">
        <v>0</v>
      </c>
      <c r="M3883" s="4" t="s">
        <v>2291</v>
      </c>
      <c r="N3883" s="11" t="s">
        <v>7089</v>
      </c>
      <c r="R3883" t="s">
        <v>7091</v>
      </c>
      <c r="T3883" t="s">
        <v>1296</v>
      </c>
    </row>
    <row r="3884" spans="1:20">
      <c r="A3884" t="s">
        <v>7092</v>
      </c>
      <c r="B3884" t="s">
        <v>1291</v>
      </c>
      <c r="C3884" t="s">
        <v>20</v>
      </c>
      <c r="D3884" s="39" t="s">
        <v>1378</v>
      </c>
      <c r="E3884" s="11">
        <f t="shared" si="257"/>
        <v>5</v>
      </c>
      <c r="F3884" s="4">
        <f t="shared" si="258"/>
        <v>2002</v>
      </c>
      <c r="G3884" t="s">
        <v>25</v>
      </c>
      <c r="H3884" s="4">
        <v>7.8</v>
      </c>
      <c r="J3884" s="4">
        <v>23</v>
      </c>
      <c r="K3884" s="4" t="s">
        <v>1875</v>
      </c>
      <c r="L3884" s="4">
        <v>0</v>
      </c>
      <c r="M3884" s="4" t="s">
        <v>1461</v>
      </c>
      <c r="R3884" t="s">
        <v>7093</v>
      </c>
      <c r="T3884" t="s">
        <v>1296</v>
      </c>
    </row>
    <row r="3885" spans="1:20">
      <c r="A3885" t="s">
        <v>7094</v>
      </c>
      <c r="B3885" t="s">
        <v>1291</v>
      </c>
      <c r="C3885" t="s">
        <v>20</v>
      </c>
      <c r="D3885" s="39" t="s">
        <v>1992</v>
      </c>
      <c r="E3885" s="11">
        <f t="shared" si="257"/>
        <v>5</v>
      </c>
      <c r="F3885" s="4">
        <f t="shared" si="258"/>
        <v>2021</v>
      </c>
      <c r="G3885" t="s">
        <v>21</v>
      </c>
      <c r="I3885" s="4" t="str">
        <f t="shared" ref="I3885:I3907" si="260">IF(ISBLANK(H3885), "", "k")</f>
        <v/>
      </c>
      <c r="J3885" s="4">
        <v>29.3</v>
      </c>
      <c r="K3885" s="4" t="s">
        <v>3312</v>
      </c>
      <c r="L3885" s="4">
        <v>0</v>
      </c>
      <c r="M3885" s="4" t="s">
        <v>2022</v>
      </c>
      <c r="R3885" t="s">
        <v>7095</v>
      </c>
    </row>
    <row r="3886" spans="1:20">
      <c r="A3886" t="s">
        <v>7096</v>
      </c>
      <c r="B3886" t="s">
        <v>1291</v>
      </c>
      <c r="C3886" t="s">
        <v>20</v>
      </c>
      <c r="D3886" s="39" t="s">
        <v>1335</v>
      </c>
      <c r="E3886" s="11">
        <f t="shared" si="257"/>
        <v>5</v>
      </c>
      <c r="F3886" s="4">
        <f t="shared" si="258"/>
        <v>2004</v>
      </c>
      <c r="G3886" t="s">
        <v>25</v>
      </c>
      <c r="H3886" s="4" t="s">
        <v>1539</v>
      </c>
      <c r="I3886" s="4" t="str">
        <f t="shared" si="260"/>
        <v>k</v>
      </c>
      <c r="J3886" s="4">
        <v>13.1</v>
      </c>
      <c r="K3886" s="4" t="s">
        <v>107</v>
      </c>
      <c r="L3886" s="4">
        <v>0</v>
      </c>
      <c r="M3886" s="4" t="s">
        <v>7097</v>
      </c>
      <c r="N3886" s="11" t="s">
        <v>7098</v>
      </c>
      <c r="R3886" t="s">
        <v>7099</v>
      </c>
      <c r="T3886" t="s">
        <v>1296</v>
      </c>
    </row>
    <row r="3887" spans="1:20">
      <c r="A3887" t="s">
        <v>7096</v>
      </c>
      <c r="B3887" t="s">
        <v>1291</v>
      </c>
      <c r="C3887" t="s">
        <v>74</v>
      </c>
      <c r="D3887" s="39" t="s">
        <v>1396</v>
      </c>
      <c r="E3887" s="11">
        <f t="shared" si="257"/>
        <v>5</v>
      </c>
      <c r="F3887" s="4">
        <f t="shared" si="258"/>
        <v>2011</v>
      </c>
      <c r="G3887" t="s">
        <v>25</v>
      </c>
      <c r="H3887" s="4" t="s">
        <v>57</v>
      </c>
      <c r="I3887" s="4" t="str">
        <f t="shared" si="260"/>
        <v>k</v>
      </c>
      <c r="J3887" s="4">
        <v>23.5</v>
      </c>
      <c r="K3887" s="4" t="s">
        <v>1106</v>
      </c>
      <c r="L3887" s="4">
        <v>0</v>
      </c>
      <c r="M3887" s="4" t="s">
        <v>1752</v>
      </c>
      <c r="N3887" s="11" t="s">
        <v>7098</v>
      </c>
      <c r="R3887" t="s">
        <v>7100</v>
      </c>
      <c r="T3887" t="s">
        <v>1296</v>
      </c>
    </row>
    <row r="3888" spans="1:20">
      <c r="A3888" t="s">
        <v>7096</v>
      </c>
      <c r="B3888" t="s">
        <v>1291</v>
      </c>
      <c r="C3888" t="s">
        <v>74</v>
      </c>
      <c r="D3888" s="39" t="s">
        <v>1531</v>
      </c>
      <c r="E3888" s="11">
        <f t="shared" si="257"/>
        <v>5</v>
      </c>
      <c r="F3888" s="4">
        <f t="shared" si="258"/>
        <v>2013</v>
      </c>
      <c r="G3888" t="s">
        <v>25</v>
      </c>
      <c r="H3888" s="4" t="s">
        <v>496</v>
      </c>
      <c r="I3888" s="4" t="str">
        <f t="shared" si="260"/>
        <v>k</v>
      </c>
      <c r="J3888" s="4">
        <v>27</v>
      </c>
      <c r="K3888" s="4" t="s">
        <v>49</v>
      </c>
      <c r="L3888" s="4">
        <v>0</v>
      </c>
      <c r="M3888" s="4" t="s">
        <v>7101</v>
      </c>
      <c r="N3888" s="11" t="s">
        <v>7098</v>
      </c>
      <c r="R3888" t="s">
        <v>4117</v>
      </c>
      <c r="T3888" t="s">
        <v>1296</v>
      </c>
    </row>
    <row r="3889" spans="1:20">
      <c r="A3889" t="s">
        <v>7096</v>
      </c>
      <c r="B3889" t="s">
        <v>1291</v>
      </c>
      <c r="C3889" t="s">
        <v>74</v>
      </c>
      <c r="D3889" s="39" t="s">
        <v>1349</v>
      </c>
      <c r="E3889" s="11">
        <f t="shared" si="257"/>
        <v>5</v>
      </c>
      <c r="F3889" s="4">
        <f t="shared" si="258"/>
        <v>2016</v>
      </c>
      <c r="G3889" t="s">
        <v>25</v>
      </c>
      <c r="H3889" s="4" t="s">
        <v>712</v>
      </c>
      <c r="I3889" s="4" t="str">
        <f t="shared" si="260"/>
        <v>k</v>
      </c>
      <c r="J3889" s="4">
        <v>31</v>
      </c>
      <c r="K3889" s="4" t="s">
        <v>569</v>
      </c>
      <c r="L3889" s="4">
        <v>0</v>
      </c>
      <c r="M3889" s="4" t="s">
        <v>7102</v>
      </c>
      <c r="N3889" s="11" t="s">
        <v>7098</v>
      </c>
      <c r="R3889" t="s">
        <v>1953</v>
      </c>
      <c r="T3889" t="s">
        <v>1296</v>
      </c>
    </row>
    <row r="3890" spans="1:20">
      <c r="A3890" t="s">
        <v>7096</v>
      </c>
      <c r="B3890" t="s">
        <v>1291</v>
      </c>
      <c r="C3890" t="s">
        <v>74</v>
      </c>
      <c r="D3890" s="39" t="s">
        <v>1455</v>
      </c>
      <c r="E3890" s="11">
        <f t="shared" si="257"/>
        <v>5</v>
      </c>
      <c r="F3890" s="4">
        <f t="shared" si="258"/>
        <v>2017</v>
      </c>
      <c r="G3890" t="s">
        <v>25</v>
      </c>
      <c r="H3890" s="4" t="s">
        <v>609</v>
      </c>
      <c r="I3890" s="4" t="str">
        <f t="shared" si="260"/>
        <v>k</v>
      </c>
      <c r="J3890" s="4">
        <v>33.6</v>
      </c>
      <c r="K3890" s="4" t="s">
        <v>338</v>
      </c>
      <c r="L3890" s="4">
        <v>0</v>
      </c>
      <c r="M3890" s="4" t="s">
        <v>3117</v>
      </c>
      <c r="N3890" s="11" t="s">
        <v>7098</v>
      </c>
      <c r="R3890" t="s">
        <v>7103</v>
      </c>
      <c r="T3890" t="s">
        <v>1296</v>
      </c>
    </row>
    <row r="3891" spans="1:20">
      <c r="A3891" t="s">
        <v>7104</v>
      </c>
      <c r="B3891" t="s">
        <v>1291</v>
      </c>
      <c r="C3891" t="s">
        <v>20</v>
      </c>
      <c r="D3891" s="39" t="s">
        <v>1424</v>
      </c>
      <c r="E3891" s="11">
        <f t="shared" si="257"/>
        <v>5</v>
      </c>
      <c r="F3891" s="4">
        <f t="shared" si="258"/>
        <v>2004</v>
      </c>
      <c r="G3891" t="s">
        <v>21</v>
      </c>
      <c r="H3891" s="4" t="s">
        <v>654</v>
      </c>
      <c r="I3891" s="4" t="str">
        <f t="shared" si="260"/>
        <v>k</v>
      </c>
      <c r="J3891" s="4">
        <v>19.5</v>
      </c>
      <c r="K3891" s="4">
        <v>18.5</v>
      </c>
      <c r="L3891" s="4">
        <v>1.1000000000000001</v>
      </c>
      <c r="M3891" s="4" t="s">
        <v>3794</v>
      </c>
      <c r="R3891" t="s">
        <v>7105</v>
      </c>
      <c r="T3891" t="s">
        <v>1296</v>
      </c>
    </row>
    <row r="3892" spans="1:20">
      <c r="A3892" t="s">
        <v>7106</v>
      </c>
      <c r="B3892" t="s">
        <v>1291</v>
      </c>
      <c r="C3892" t="s">
        <v>74</v>
      </c>
      <c r="D3892" s="39" t="s">
        <v>1335</v>
      </c>
      <c r="E3892" s="11">
        <f t="shared" si="257"/>
        <v>5</v>
      </c>
      <c r="F3892" s="4">
        <f t="shared" si="258"/>
        <v>2004</v>
      </c>
      <c r="G3892" t="s">
        <v>25</v>
      </c>
      <c r="I3892" s="4" t="str">
        <f t="shared" si="260"/>
        <v/>
      </c>
      <c r="J3892" s="4">
        <v>35</v>
      </c>
      <c r="K3892" s="4" t="s">
        <v>447</v>
      </c>
      <c r="L3892" s="4">
        <v>0</v>
      </c>
      <c r="M3892" s="4" t="s">
        <v>7107</v>
      </c>
      <c r="N3892" s="11" t="s">
        <v>7108</v>
      </c>
      <c r="R3892" t="s">
        <v>7109</v>
      </c>
      <c r="T3892" t="s">
        <v>1296</v>
      </c>
    </row>
    <row r="3893" spans="1:20">
      <c r="A3893" t="s">
        <v>7106</v>
      </c>
      <c r="B3893" t="s">
        <v>1291</v>
      </c>
      <c r="C3893" t="s">
        <v>74</v>
      </c>
      <c r="D3893" s="39" t="s">
        <v>2126</v>
      </c>
      <c r="E3893" s="11">
        <f t="shared" si="257"/>
        <v>5</v>
      </c>
      <c r="F3893" s="4">
        <f t="shared" si="258"/>
        <v>2008</v>
      </c>
      <c r="G3893" t="s">
        <v>25</v>
      </c>
      <c r="I3893" s="4" t="str">
        <f t="shared" si="260"/>
        <v/>
      </c>
      <c r="J3893" s="4">
        <v>36</v>
      </c>
      <c r="K3893" s="4" t="s">
        <v>62</v>
      </c>
      <c r="L3893" s="4">
        <v>0</v>
      </c>
      <c r="N3893" s="11" t="s">
        <v>7108</v>
      </c>
      <c r="R3893" t="s">
        <v>7110</v>
      </c>
      <c r="T3893" t="s">
        <v>1296</v>
      </c>
    </row>
    <row r="3894" spans="1:20">
      <c r="A3894" t="s">
        <v>7111</v>
      </c>
      <c r="B3894" t="s">
        <v>1291</v>
      </c>
      <c r="C3894" t="s">
        <v>20</v>
      </c>
      <c r="D3894" s="39" t="s">
        <v>2440</v>
      </c>
      <c r="E3894" s="11">
        <f t="shared" si="257"/>
        <v>9</v>
      </c>
      <c r="F3894" s="4">
        <f t="shared" si="258"/>
        <v>2018</v>
      </c>
      <c r="G3894" t="s">
        <v>21</v>
      </c>
      <c r="I3894" s="4" t="str">
        <f t="shared" si="260"/>
        <v/>
      </c>
      <c r="J3894" s="4">
        <v>26</v>
      </c>
      <c r="K3894" s="4">
        <v>26.7</v>
      </c>
      <c r="L3894" s="4">
        <v>0</v>
      </c>
      <c r="M3894" s="4" t="s">
        <v>1468</v>
      </c>
      <c r="R3894" t="s">
        <v>7112</v>
      </c>
      <c r="T3894" t="s">
        <v>1296</v>
      </c>
    </row>
    <row r="3895" spans="1:20">
      <c r="A3895" t="s">
        <v>7113</v>
      </c>
      <c r="B3895" t="s">
        <v>1291</v>
      </c>
      <c r="C3895" t="s">
        <v>20</v>
      </c>
      <c r="D3895" s="39" t="s">
        <v>1335</v>
      </c>
      <c r="E3895" s="11">
        <f t="shared" si="257"/>
        <v>5</v>
      </c>
      <c r="F3895" s="4">
        <f t="shared" si="258"/>
        <v>2004</v>
      </c>
      <c r="G3895" t="s">
        <v>103</v>
      </c>
      <c r="H3895" s="4" t="s">
        <v>1536</v>
      </c>
      <c r="I3895" s="4" t="str">
        <f t="shared" si="260"/>
        <v>k</v>
      </c>
      <c r="J3895" s="4">
        <v>10.7</v>
      </c>
      <c r="K3895" s="4" t="s">
        <v>597</v>
      </c>
      <c r="L3895" s="4">
        <v>0</v>
      </c>
      <c r="M3895" s="4" t="s">
        <v>1393</v>
      </c>
      <c r="R3895" t="s">
        <v>7114</v>
      </c>
      <c r="T3895" t="s">
        <v>1296</v>
      </c>
    </row>
    <row r="3896" spans="1:20">
      <c r="A3896" t="s">
        <v>7115</v>
      </c>
      <c r="B3896" t="s">
        <v>1291</v>
      </c>
      <c r="C3896" t="s">
        <v>20</v>
      </c>
      <c r="D3896" s="39" t="s">
        <v>1335</v>
      </c>
      <c r="E3896" s="11">
        <f t="shared" si="257"/>
        <v>5</v>
      </c>
      <c r="F3896" s="4">
        <f t="shared" si="258"/>
        <v>2004</v>
      </c>
      <c r="G3896" t="s">
        <v>21</v>
      </c>
      <c r="H3896" s="4" t="s">
        <v>654</v>
      </c>
      <c r="I3896" s="4" t="str">
        <f t="shared" si="260"/>
        <v>k</v>
      </c>
      <c r="J3896" s="4">
        <v>18.5</v>
      </c>
      <c r="K3896" s="4" t="s">
        <v>421</v>
      </c>
      <c r="L3896" s="4">
        <v>0</v>
      </c>
      <c r="M3896" s="4" t="s">
        <v>7116</v>
      </c>
      <c r="R3896" t="s">
        <v>7117</v>
      </c>
      <c r="T3896" t="s">
        <v>1296</v>
      </c>
    </row>
    <row r="3897" spans="1:20">
      <c r="A3897" t="s">
        <v>7118</v>
      </c>
      <c r="B3897" t="s">
        <v>1291</v>
      </c>
      <c r="C3897" t="s">
        <v>20</v>
      </c>
      <c r="D3897" s="39" t="s">
        <v>1380</v>
      </c>
      <c r="E3897" s="11">
        <f t="shared" si="257"/>
        <v>5</v>
      </c>
      <c r="F3897" s="4">
        <f t="shared" si="258"/>
        <v>2004</v>
      </c>
      <c r="G3897" t="s">
        <v>25</v>
      </c>
      <c r="H3897" s="4" t="s">
        <v>654</v>
      </c>
      <c r="I3897" s="4" t="str">
        <f t="shared" si="260"/>
        <v>k</v>
      </c>
      <c r="J3897" s="4">
        <v>18.2</v>
      </c>
      <c r="K3897" s="4" t="s">
        <v>169</v>
      </c>
      <c r="L3897" s="4">
        <v>0</v>
      </c>
      <c r="M3897" s="4" t="s">
        <v>7119</v>
      </c>
      <c r="N3897" s="11" t="s">
        <v>7120</v>
      </c>
      <c r="R3897" t="s">
        <v>7121</v>
      </c>
      <c r="T3897" t="s">
        <v>1296</v>
      </c>
    </row>
    <row r="3898" spans="1:20">
      <c r="A3898" t="s">
        <v>7118</v>
      </c>
      <c r="B3898" t="s">
        <v>1291</v>
      </c>
      <c r="C3898" t="s">
        <v>74</v>
      </c>
      <c r="D3898" s="39" t="s">
        <v>1385</v>
      </c>
      <c r="E3898" s="11">
        <f t="shared" si="257"/>
        <v>5</v>
      </c>
      <c r="F3898" s="4">
        <f t="shared" si="258"/>
        <v>2008</v>
      </c>
      <c r="G3898" t="s">
        <v>25</v>
      </c>
      <c r="H3898" s="4" t="s">
        <v>477</v>
      </c>
      <c r="I3898" s="4" t="str">
        <f t="shared" si="260"/>
        <v>k</v>
      </c>
      <c r="J3898" s="4">
        <v>25.3</v>
      </c>
      <c r="K3898" s="4" t="s">
        <v>464</v>
      </c>
      <c r="L3898" s="4">
        <v>0</v>
      </c>
      <c r="M3898" s="4" t="s">
        <v>4058</v>
      </c>
      <c r="N3898" s="11" t="s">
        <v>7120</v>
      </c>
      <c r="R3898" t="s">
        <v>3396</v>
      </c>
      <c r="T3898" t="s">
        <v>1296</v>
      </c>
    </row>
    <row r="3899" spans="1:20">
      <c r="A3899" t="s">
        <v>7118</v>
      </c>
      <c r="B3899" t="s">
        <v>1291</v>
      </c>
      <c r="C3899" t="s">
        <v>74</v>
      </c>
      <c r="D3899" s="39" t="s">
        <v>1663</v>
      </c>
      <c r="E3899" s="11">
        <f t="shared" si="257"/>
        <v>5</v>
      </c>
      <c r="F3899" s="4">
        <f t="shared" si="258"/>
        <v>2009</v>
      </c>
      <c r="G3899" t="s">
        <v>25</v>
      </c>
      <c r="H3899" s="4" t="s">
        <v>496</v>
      </c>
      <c r="I3899" s="4" t="str">
        <f t="shared" si="260"/>
        <v>k</v>
      </c>
      <c r="J3899" s="4">
        <v>26</v>
      </c>
      <c r="K3899" s="4" t="s">
        <v>2179</v>
      </c>
      <c r="L3899" s="4">
        <v>0</v>
      </c>
      <c r="M3899" s="4" t="s">
        <v>7122</v>
      </c>
      <c r="N3899" s="11" t="s">
        <v>7120</v>
      </c>
      <c r="R3899" t="s">
        <v>7123</v>
      </c>
      <c r="T3899" t="s">
        <v>1296</v>
      </c>
    </row>
    <row r="3900" spans="1:20">
      <c r="A3900" t="s">
        <v>7118</v>
      </c>
      <c r="B3900" t="s">
        <v>1291</v>
      </c>
      <c r="C3900" t="s">
        <v>74</v>
      </c>
      <c r="D3900" s="39" t="s">
        <v>1392</v>
      </c>
      <c r="E3900" s="11">
        <f t="shared" si="257"/>
        <v>5</v>
      </c>
      <c r="F3900" s="4">
        <f t="shared" si="258"/>
        <v>2010</v>
      </c>
      <c r="G3900" t="s">
        <v>25</v>
      </c>
      <c r="H3900" s="4" t="s">
        <v>410</v>
      </c>
      <c r="I3900" s="4" t="str">
        <f t="shared" si="260"/>
        <v>k</v>
      </c>
      <c r="J3900" s="4">
        <v>27.5</v>
      </c>
      <c r="K3900" s="4" t="s">
        <v>870</v>
      </c>
      <c r="L3900" s="4">
        <v>0</v>
      </c>
      <c r="M3900" s="4" t="s">
        <v>7124</v>
      </c>
      <c r="N3900" s="11" t="s">
        <v>7120</v>
      </c>
      <c r="R3900" t="s">
        <v>7125</v>
      </c>
      <c r="T3900" t="s">
        <v>1296</v>
      </c>
    </row>
    <row r="3901" spans="1:20">
      <c r="A3901" t="s">
        <v>7118</v>
      </c>
      <c r="B3901" t="s">
        <v>1291</v>
      </c>
      <c r="C3901" t="s">
        <v>74</v>
      </c>
      <c r="D3901" s="39" t="s">
        <v>1531</v>
      </c>
      <c r="E3901" s="11">
        <f t="shared" si="257"/>
        <v>5</v>
      </c>
      <c r="F3901" s="4">
        <f t="shared" si="258"/>
        <v>2013</v>
      </c>
      <c r="G3901" t="s">
        <v>25</v>
      </c>
      <c r="H3901" s="4" t="s">
        <v>609</v>
      </c>
      <c r="I3901" s="4" t="str">
        <f t="shared" si="260"/>
        <v>k</v>
      </c>
      <c r="J3901" s="4">
        <v>33.1</v>
      </c>
      <c r="K3901" s="4" t="s">
        <v>426</v>
      </c>
      <c r="L3901" s="4">
        <v>0</v>
      </c>
      <c r="M3901" s="4" t="s">
        <v>1713</v>
      </c>
      <c r="N3901" s="11" t="s">
        <v>7120</v>
      </c>
      <c r="R3901" t="s">
        <v>1764</v>
      </c>
      <c r="T3901" t="s">
        <v>1296</v>
      </c>
    </row>
    <row r="3902" spans="1:20">
      <c r="A3902" t="s">
        <v>7118</v>
      </c>
      <c r="B3902" t="s">
        <v>1291</v>
      </c>
      <c r="C3902" t="s">
        <v>74</v>
      </c>
      <c r="D3902" s="39" t="s">
        <v>1402</v>
      </c>
      <c r="E3902" s="11">
        <f t="shared" si="257"/>
        <v>5</v>
      </c>
      <c r="F3902" s="4">
        <f t="shared" si="258"/>
        <v>2015</v>
      </c>
      <c r="G3902" t="s">
        <v>25</v>
      </c>
      <c r="H3902" s="4" t="s">
        <v>893</v>
      </c>
      <c r="I3902" s="4" t="str">
        <f t="shared" si="260"/>
        <v>k</v>
      </c>
      <c r="J3902" s="4">
        <v>36.5</v>
      </c>
      <c r="K3902" s="4" t="s">
        <v>305</v>
      </c>
      <c r="L3902" s="4">
        <v>0</v>
      </c>
      <c r="M3902" s="4" t="s">
        <v>5836</v>
      </c>
      <c r="N3902" s="11" t="s">
        <v>7120</v>
      </c>
      <c r="R3902" t="s">
        <v>6452</v>
      </c>
      <c r="T3902" t="s">
        <v>1296</v>
      </c>
    </row>
    <row r="3903" spans="1:20">
      <c r="A3903" t="s">
        <v>7118</v>
      </c>
      <c r="B3903" t="s">
        <v>1291</v>
      </c>
      <c r="C3903" t="s">
        <v>74</v>
      </c>
      <c r="D3903" s="39" t="s">
        <v>1349</v>
      </c>
      <c r="E3903" s="11">
        <f t="shared" si="257"/>
        <v>5</v>
      </c>
      <c r="F3903" s="4">
        <f t="shared" si="258"/>
        <v>2016</v>
      </c>
      <c r="G3903" t="s">
        <v>25</v>
      </c>
      <c r="H3903" s="4" t="s">
        <v>1038</v>
      </c>
      <c r="I3903" s="4" t="str">
        <f t="shared" si="260"/>
        <v>k</v>
      </c>
      <c r="J3903" s="4">
        <v>38.200000000000003</v>
      </c>
      <c r="K3903" s="4" t="s">
        <v>30</v>
      </c>
      <c r="L3903" s="4">
        <v>0</v>
      </c>
      <c r="M3903" s="4" t="s">
        <v>7126</v>
      </c>
      <c r="N3903" s="11" t="s">
        <v>7120</v>
      </c>
      <c r="R3903" t="s">
        <v>2471</v>
      </c>
      <c r="T3903" t="s">
        <v>1296</v>
      </c>
    </row>
    <row r="3904" spans="1:20">
      <c r="A3904" t="s">
        <v>7118</v>
      </c>
      <c r="B3904" t="s">
        <v>1291</v>
      </c>
      <c r="C3904" t="s">
        <v>74</v>
      </c>
      <c r="D3904" s="39" t="s">
        <v>1455</v>
      </c>
      <c r="E3904" s="11">
        <f t="shared" si="257"/>
        <v>5</v>
      </c>
      <c r="F3904" s="4">
        <f t="shared" si="258"/>
        <v>2017</v>
      </c>
      <c r="G3904" t="s">
        <v>25</v>
      </c>
      <c r="H3904" s="4" t="s">
        <v>1046</v>
      </c>
      <c r="I3904" s="4" t="str">
        <f t="shared" si="260"/>
        <v>k</v>
      </c>
      <c r="J3904" s="4">
        <v>40.6</v>
      </c>
      <c r="K3904" s="4" t="s">
        <v>300</v>
      </c>
      <c r="L3904" s="4">
        <v>0</v>
      </c>
      <c r="M3904" s="4" t="s">
        <v>4220</v>
      </c>
      <c r="N3904" s="11" t="s">
        <v>7120</v>
      </c>
      <c r="R3904" t="s">
        <v>7127</v>
      </c>
      <c r="T3904" t="s">
        <v>1296</v>
      </c>
    </row>
    <row r="3905" spans="1:20">
      <c r="A3905" t="s">
        <v>7118</v>
      </c>
      <c r="B3905" t="s">
        <v>1291</v>
      </c>
      <c r="C3905" t="s">
        <v>74</v>
      </c>
      <c r="D3905" s="39" t="s">
        <v>1459</v>
      </c>
      <c r="E3905" s="11">
        <f t="shared" si="257"/>
        <v>9</v>
      </c>
      <c r="F3905" s="4">
        <f t="shared" si="258"/>
        <v>2018</v>
      </c>
      <c r="G3905" t="s">
        <v>25</v>
      </c>
      <c r="H3905" s="4" t="s">
        <v>670</v>
      </c>
      <c r="I3905" s="4" t="str">
        <f t="shared" si="260"/>
        <v>k</v>
      </c>
      <c r="J3905" s="4">
        <v>41.5</v>
      </c>
      <c r="K3905" s="4" t="s">
        <v>429</v>
      </c>
      <c r="L3905" s="4">
        <v>0</v>
      </c>
      <c r="M3905" s="4" t="s">
        <v>4886</v>
      </c>
      <c r="N3905" s="11" t="s">
        <v>7120</v>
      </c>
      <c r="R3905" t="s">
        <v>7128</v>
      </c>
      <c r="T3905" t="s">
        <v>1296</v>
      </c>
    </row>
    <row r="3906" spans="1:20">
      <c r="A3906" t="s">
        <v>7118</v>
      </c>
      <c r="B3906" t="s">
        <v>1291</v>
      </c>
      <c r="C3906" t="s">
        <v>74</v>
      </c>
      <c r="D3906" s="39" t="s">
        <v>1412</v>
      </c>
      <c r="E3906" s="11">
        <f t="shared" si="257"/>
        <v>5</v>
      </c>
      <c r="F3906" s="4">
        <f t="shared" si="258"/>
        <v>2019</v>
      </c>
      <c r="G3906" t="s">
        <v>25</v>
      </c>
      <c r="H3906" s="4" t="s">
        <v>401</v>
      </c>
      <c r="I3906" s="4" t="str">
        <f t="shared" si="260"/>
        <v>k</v>
      </c>
      <c r="J3906" s="4">
        <v>41.7</v>
      </c>
      <c r="K3906" s="4" t="s">
        <v>466</v>
      </c>
      <c r="L3906" s="4">
        <v>0</v>
      </c>
      <c r="M3906" s="4" t="s">
        <v>7129</v>
      </c>
      <c r="N3906" s="11" t="s">
        <v>7120</v>
      </c>
      <c r="R3906" t="s">
        <v>7130</v>
      </c>
      <c r="T3906" t="s">
        <v>1296</v>
      </c>
    </row>
    <row r="3907" spans="1:20">
      <c r="A3907" t="s">
        <v>7118</v>
      </c>
      <c r="B3907" t="s">
        <v>1291</v>
      </c>
      <c r="C3907" t="s">
        <v>74</v>
      </c>
      <c r="D3907" s="39" t="s">
        <v>1992</v>
      </c>
      <c r="E3907" s="11">
        <f t="shared" si="257"/>
        <v>5</v>
      </c>
      <c r="F3907" s="4">
        <f t="shared" si="258"/>
        <v>2021</v>
      </c>
      <c r="G3907" t="s">
        <v>25</v>
      </c>
      <c r="H3907" s="4">
        <v>22.7</v>
      </c>
      <c r="I3907" s="4" t="str">
        <f t="shared" si="260"/>
        <v>k</v>
      </c>
      <c r="J3907" s="4">
        <v>44.4</v>
      </c>
      <c r="K3907" s="4" t="s">
        <v>317</v>
      </c>
      <c r="L3907" s="4">
        <v>0</v>
      </c>
      <c r="M3907" s="4" t="s">
        <v>7131</v>
      </c>
      <c r="N3907" s="11" t="s">
        <v>7120</v>
      </c>
      <c r="R3907" t="s">
        <v>7132</v>
      </c>
    </row>
    <row r="3908" spans="1:20">
      <c r="A3908" t="s">
        <v>171</v>
      </c>
      <c r="B3908" t="s">
        <v>1291</v>
      </c>
      <c r="C3908" t="s">
        <v>20</v>
      </c>
      <c r="D3908" s="39" t="s">
        <v>1606</v>
      </c>
      <c r="E3908" s="11">
        <f t="shared" si="257"/>
        <v>3</v>
      </c>
      <c r="F3908" s="4">
        <f t="shared" si="258"/>
        <v>1982</v>
      </c>
      <c r="G3908" t="s">
        <v>25</v>
      </c>
      <c r="H3908" s="4">
        <v>24.5</v>
      </c>
      <c r="I3908" s="4" t="s">
        <v>35</v>
      </c>
      <c r="J3908" s="4">
        <v>43.82</v>
      </c>
      <c r="K3908" s="4" t="s">
        <v>4565</v>
      </c>
      <c r="L3908" s="4">
        <v>0</v>
      </c>
      <c r="M3908" s="4" t="s">
        <v>7133</v>
      </c>
      <c r="R3908" t="s">
        <v>7134</v>
      </c>
      <c r="T3908" t="s">
        <v>1296</v>
      </c>
    </row>
    <row r="3909" spans="1:20">
      <c r="A3909" t="s">
        <v>171</v>
      </c>
      <c r="B3909" t="s">
        <v>1291</v>
      </c>
      <c r="C3909" t="s">
        <v>74</v>
      </c>
      <c r="D3909" s="39" t="s">
        <v>3045</v>
      </c>
      <c r="E3909" s="11">
        <f t="shared" si="257"/>
        <v>3</v>
      </c>
      <c r="F3909" s="4">
        <f t="shared" si="258"/>
        <v>1983</v>
      </c>
      <c r="G3909" t="s">
        <v>25</v>
      </c>
      <c r="H3909" s="4">
        <v>25.5</v>
      </c>
      <c r="I3909" s="4" t="s">
        <v>35</v>
      </c>
      <c r="J3909" s="4">
        <v>45.09</v>
      </c>
      <c r="K3909" s="4" t="s">
        <v>829</v>
      </c>
      <c r="L3909" s="4">
        <v>0</v>
      </c>
      <c r="M3909" s="4" t="s">
        <v>7135</v>
      </c>
      <c r="T3909" t="s">
        <v>1296</v>
      </c>
    </row>
    <row r="3910" spans="1:20">
      <c r="A3910" t="s">
        <v>7136</v>
      </c>
      <c r="B3910" t="s">
        <v>1291</v>
      </c>
      <c r="C3910" t="s">
        <v>20</v>
      </c>
      <c r="D3910" s="39" t="s">
        <v>1524</v>
      </c>
      <c r="E3910" s="11">
        <f t="shared" si="257"/>
        <v>3</v>
      </c>
      <c r="F3910" s="4">
        <f t="shared" si="258"/>
        <v>1995</v>
      </c>
      <c r="G3910" t="s">
        <v>25</v>
      </c>
      <c r="H3910" s="4">
        <v>11.5</v>
      </c>
      <c r="I3910" s="4" t="s">
        <v>35</v>
      </c>
      <c r="J3910" s="4">
        <v>28</v>
      </c>
      <c r="K3910" s="4" t="s">
        <v>854</v>
      </c>
      <c r="L3910" s="4">
        <v>0</v>
      </c>
      <c r="M3910" s="4" t="s">
        <v>2150</v>
      </c>
      <c r="N3910" s="11" t="s">
        <v>7137</v>
      </c>
      <c r="R3910" t="s">
        <v>1725</v>
      </c>
      <c r="T3910" t="s">
        <v>1296</v>
      </c>
    </row>
    <row r="3911" spans="1:20">
      <c r="A3911" t="s">
        <v>7136</v>
      </c>
      <c r="B3911" t="s">
        <v>1291</v>
      </c>
      <c r="C3911" t="s">
        <v>74</v>
      </c>
      <c r="D3911" s="39" t="s">
        <v>1715</v>
      </c>
      <c r="E3911" s="11">
        <f t="shared" si="257"/>
        <v>3</v>
      </c>
      <c r="F3911" s="4">
        <f t="shared" si="258"/>
        <v>2000</v>
      </c>
      <c r="G3911" t="s">
        <v>25</v>
      </c>
      <c r="H3911" s="4">
        <v>16.5</v>
      </c>
      <c r="I3911" s="4" t="s">
        <v>35</v>
      </c>
      <c r="J3911" s="4">
        <v>31</v>
      </c>
      <c r="K3911" s="4" t="s">
        <v>3315</v>
      </c>
      <c r="L3911" s="4">
        <v>0</v>
      </c>
      <c r="M3911" s="4" t="s">
        <v>7138</v>
      </c>
      <c r="N3911" s="11" t="s">
        <v>7137</v>
      </c>
      <c r="R3911" t="s">
        <v>7139</v>
      </c>
      <c r="T3911" t="s">
        <v>1296</v>
      </c>
    </row>
    <row r="3912" spans="1:20">
      <c r="A3912" t="s">
        <v>7136</v>
      </c>
      <c r="B3912" t="s">
        <v>1291</v>
      </c>
      <c r="C3912" t="s">
        <v>74</v>
      </c>
      <c r="D3912" s="39" t="s">
        <v>24</v>
      </c>
      <c r="E3912" s="11">
        <f t="shared" si="257"/>
        <v>5</v>
      </c>
      <c r="F3912" s="4">
        <f t="shared" si="258"/>
        <v>2001</v>
      </c>
      <c r="G3912" t="s">
        <v>25</v>
      </c>
      <c r="H3912" s="4">
        <v>17.7</v>
      </c>
      <c r="I3912" s="4" t="s">
        <v>35</v>
      </c>
      <c r="J3912" s="4">
        <v>32.5</v>
      </c>
      <c r="K3912" s="4" t="s">
        <v>1393</v>
      </c>
      <c r="L3912" s="4">
        <v>0</v>
      </c>
      <c r="M3912" s="4" t="s">
        <v>1848</v>
      </c>
      <c r="N3912" s="11" t="s">
        <v>7137</v>
      </c>
      <c r="R3912" t="s">
        <v>7140</v>
      </c>
      <c r="T3912" t="s">
        <v>1296</v>
      </c>
    </row>
    <row r="3913" spans="1:20">
      <c r="A3913" t="s">
        <v>7141</v>
      </c>
      <c r="B3913" t="s">
        <v>1291</v>
      </c>
      <c r="C3913" t="s">
        <v>20</v>
      </c>
      <c r="D3913" s="39" t="s">
        <v>2401</v>
      </c>
      <c r="E3913" s="11">
        <f t="shared" si="257"/>
        <v>3</v>
      </c>
      <c r="F3913" s="4">
        <f t="shared" si="258"/>
        <v>1992</v>
      </c>
      <c r="G3913" t="s">
        <v>21</v>
      </c>
      <c r="H3913" s="4" t="s">
        <v>1635</v>
      </c>
      <c r="I3913" s="4" t="str">
        <f t="shared" ref="I3913:I3944" si="261">IF(ISBLANK(H3913), "", "k")</f>
        <v>k</v>
      </c>
      <c r="J3913" s="4">
        <v>23.18</v>
      </c>
      <c r="K3913" s="4" t="s">
        <v>5125</v>
      </c>
      <c r="L3913" s="4">
        <v>0</v>
      </c>
      <c r="M3913" s="4" t="s">
        <v>6412</v>
      </c>
      <c r="N3913" s="11" t="s">
        <v>7142</v>
      </c>
      <c r="R3913" t="s">
        <v>510</v>
      </c>
      <c r="T3913" t="s">
        <v>1296</v>
      </c>
    </row>
    <row r="3914" spans="1:20">
      <c r="A3914" t="s">
        <v>7141</v>
      </c>
      <c r="B3914" t="s">
        <v>1291</v>
      </c>
      <c r="C3914" t="s">
        <v>74</v>
      </c>
      <c r="D3914" s="39" t="s">
        <v>1322</v>
      </c>
      <c r="E3914" s="11">
        <f t="shared" si="257"/>
        <v>3</v>
      </c>
      <c r="F3914" s="4">
        <f t="shared" si="258"/>
        <v>1998</v>
      </c>
      <c r="G3914" t="s">
        <v>21</v>
      </c>
      <c r="H3914" s="4" t="s">
        <v>2924</v>
      </c>
      <c r="I3914" s="4" t="str">
        <f t="shared" si="261"/>
        <v>k</v>
      </c>
      <c r="J3914" s="4">
        <v>26.3</v>
      </c>
      <c r="K3914" s="4" t="s">
        <v>441</v>
      </c>
      <c r="L3914" s="4">
        <v>0</v>
      </c>
      <c r="M3914" s="4" t="s">
        <v>2120</v>
      </c>
      <c r="N3914" s="11" t="s">
        <v>7142</v>
      </c>
      <c r="R3914" t="s">
        <v>7143</v>
      </c>
      <c r="T3914" t="s">
        <v>1296</v>
      </c>
    </row>
    <row r="3915" spans="1:20">
      <c r="A3915" t="s">
        <v>7141</v>
      </c>
      <c r="B3915" t="s">
        <v>1291</v>
      </c>
      <c r="C3915" t="s">
        <v>74</v>
      </c>
      <c r="D3915" s="39" t="s">
        <v>1418</v>
      </c>
      <c r="E3915" s="11">
        <f t="shared" si="257"/>
        <v>5</v>
      </c>
      <c r="F3915" s="4">
        <f t="shared" si="258"/>
        <v>2001</v>
      </c>
      <c r="G3915" t="s">
        <v>21</v>
      </c>
      <c r="H3915" s="4" t="s">
        <v>1038</v>
      </c>
      <c r="I3915" s="4" t="str">
        <f t="shared" si="261"/>
        <v>k</v>
      </c>
      <c r="J3915" s="4">
        <v>27.2</v>
      </c>
      <c r="K3915" s="4" t="s">
        <v>479</v>
      </c>
      <c r="L3915" s="4">
        <v>0</v>
      </c>
      <c r="M3915" s="4" t="s">
        <v>2083</v>
      </c>
      <c r="N3915" s="11" t="s">
        <v>7142</v>
      </c>
      <c r="R3915" t="s">
        <v>7144</v>
      </c>
      <c r="T3915" t="s">
        <v>1296</v>
      </c>
    </row>
    <row r="3916" spans="1:20">
      <c r="A3916" t="s">
        <v>7141</v>
      </c>
      <c r="B3916" t="s">
        <v>1291</v>
      </c>
      <c r="C3916" t="s">
        <v>74</v>
      </c>
      <c r="D3916" s="39" t="s">
        <v>1302</v>
      </c>
      <c r="E3916" s="11">
        <f t="shared" si="257"/>
        <v>5</v>
      </c>
      <c r="F3916" s="4">
        <f t="shared" si="258"/>
        <v>2002</v>
      </c>
      <c r="G3916" t="s">
        <v>21</v>
      </c>
      <c r="H3916" s="4" t="s">
        <v>1046</v>
      </c>
      <c r="I3916" s="4" t="str">
        <f t="shared" si="261"/>
        <v>k</v>
      </c>
      <c r="J3916" s="4">
        <v>28.2</v>
      </c>
      <c r="K3916" s="4" t="s">
        <v>571</v>
      </c>
      <c r="L3916" s="4">
        <v>0</v>
      </c>
      <c r="M3916" s="4" t="s">
        <v>2625</v>
      </c>
      <c r="N3916" s="11" t="s">
        <v>7142</v>
      </c>
      <c r="R3916" t="s">
        <v>7145</v>
      </c>
      <c r="T3916" t="s">
        <v>1296</v>
      </c>
    </row>
    <row r="3917" spans="1:20">
      <c r="A3917" t="s">
        <v>7141</v>
      </c>
      <c r="B3917" t="s">
        <v>1291</v>
      </c>
      <c r="C3917" t="s">
        <v>74</v>
      </c>
      <c r="D3917" s="39" t="s">
        <v>1305</v>
      </c>
      <c r="E3917" s="11">
        <f t="shared" si="257"/>
        <v>5</v>
      </c>
      <c r="F3917" s="4">
        <f t="shared" si="258"/>
        <v>2003</v>
      </c>
      <c r="G3917" t="s">
        <v>21</v>
      </c>
      <c r="H3917" s="4" t="s">
        <v>488</v>
      </c>
      <c r="I3917" s="4" t="str">
        <f t="shared" si="261"/>
        <v>k</v>
      </c>
      <c r="J3917" s="4">
        <v>28.3</v>
      </c>
      <c r="K3917" s="4" t="s">
        <v>397</v>
      </c>
      <c r="L3917" s="4">
        <v>0</v>
      </c>
      <c r="M3917" s="4" t="s">
        <v>7146</v>
      </c>
      <c r="N3917" s="11" t="s">
        <v>7142</v>
      </c>
      <c r="R3917" t="s">
        <v>2827</v>
      </c>
      <c r="T3917" t="s">
        <v>1296</v>
      </c>
    </row>
    <row r="3918" spans="1:20">
      <c r="A3918" t="s">
        <v>7141</v>
      </c>
      <c r="B3918" t="s">
        <v>1291</v>
      </c>
      <c r="C3918" t="s">
        <v>74</v>
      </c>
      <c r="D3918" s="39" t="s">
        <v>1424</v>
      </c>
      <c r="E3918" s="11">
        <f t="shared" si="257"/>
        <v>5</v>
      </c>
      <c r="F3918" s="4">
        <f t="shared" si="258"/>
        <v>2004</v>
      </c>
      <c r="G3918" t="s">
        <v>21</v>
      </c>
      <c r="H3918" s="4" t="s">
        <v>401</v>
      </c>
      <c r="I3918" s="4" t="str">
        <f t="shared" si="261"/>
        <v>k</v>
      </c>
      <c r="J3918" s="4">
        <v>28.2</v>
      </c>
      <c r="K3918" s="4" t="s">
        <v>643</v>
      </c>
      <c r="L3918" s="4">
        <v>0</v>
      </c>
      <c r="M3918" s="4" t="s">
        <v>1637</v>
      </c>
      <c r="N3918" s="11" t="s">
        <v>7142</v>
      </c>
      <c r="R3918" t="s">
        <v>7147</v>
      </c>
      <c r="T3918" t="s">
        <v>1296</v>
      </c>
    </row>
    <row r="3919" spans="1:20">
      <c r="A3919" t="s">
        <v>7141</v>
      </c>
      <c r="B3919" t="s">
        <v>1291</v>
      </c>
      <c r="C3919" t="s">
        <v>74</v>
      </c>
      <c r="D3919" s="39" t="s">
        <v>2194</v>
      </c>
      <c r="E3919" s="11">
        <f t="shared" si="257"/>
        <v>5</v>
      </c>
      <c r="F3919" s="4">
        <f t="shared" si="258"/>
        <v>2005</v>
      </c>
      <c r="G3919" t="s">
        <v>21</v>
      </c>
      <c r="H3919" s="4" t="s">
        <v>772</v>
      </c>
      <c r="I3919" s="4" t="str">
        <f t="shared" si="261"/>
        <v>k</v>
      </c>
      <c r="J3919" s="4">
        <v>27.8</v>
      </c>
      <c r="K3919" s="4" t="s">
        <v>933</v>
      </c>
      <c r="L3919" s="4">
        <v>0</v>
      </c>
      <c r="M3919" s="4" t="s">
        <v>3669</v>
      </c>
      <c r="N3919" s="11" t="s">
        <v>7142</v>
      </c>
      <c r="R3919" t="s">
        <v>4958</v>
      </c>
      <c r="T3919" t="s">
        <v>1296</v>
      </c>
    </row>
    <row r="3920" spans="1:20">
      <c r="A3920" t="s">
        <v>7141</v>
      </c>
      <c r="B3920" t="s">
        <v>1291</v>
      </c>
      <c r="C3920" t="s">
        <v>74</v>
      </c>
      <c r="D3920" s="39" t="s">
        <v>1385</v>
      </c>
      <c r="E3920" s="11">
        <f t="shared" si="257"/>
        <v>5</v>
      </c>
      <c r="F3920" s="4">
        <f t="shared" si="258"/>
        <v>2008</v>
      </c>
      <c r="G3920" t="s">
        <v>21</v>
      </c>
      <c r="H3920" s="4" t="s">
        <v>1389</v>
      </c>
      <c r="I3920" s="4" t="str">
        <f t="shared" si="261"/>
        <v>k</v>
      </c>
      <c r="J3920" s="4">
        <v>28.5</v>
      </c>
      <c r="K3920" s="4" t="s">
        <v>571</v>
      </c>
      <c r="L3920" s="4">
        <v>0</v>
      </c>
      <c r="M3920" s="4" t="s">
        <v>2729</v>
      </c>
      <c r="N3920" s="11" t="s">
        <v>7142</v>
      </c>
      <c r="R3920" t="s">
        <v>2471</v>
      </c>
      <c r="T3920" t="s">
        <v>1296</v>
      </c>
    </row>
    <row r="3921" spans="1:20">
      <c r="A3921" t="s">
        <v>7141</v>
      </c>
      <c r="B3921" t="s">
        <v>1291</v>
      </c>
      <c r="C3921" t="s">
        <v>74</v>
      </c>
      <c r="D3921" s="39" t="s">
        <v>1535</v>
      </c>
      <c r="E3921" s="11">
        <f t="shared" si="257"/>
        <v>5</v>
      </c>
      <c r="F3921" s="4">
        <f t="shared" si="258"/>
        <v>2010</v>
      </c>
      <c r="G3921" t="s">
        <v>21</v>
      </c>
      <c r="H3921" s="4" t="s">
        <v>293</v>
      </c>
      <c r="I3921" s="4" t="str">
        <f t="shared" si="261"/>
        <v>k</v>
      </c>
      <c r="J3921" s="4">
        <v>28.5</v>
      </c>
      <c r="K3921" s="4" t="s">
        <v>397</v>
      </c>
      <c r="L3921" s="4">
        <v>0</v>
      </c>
      <c r="M3921" s="4" t="s">
        <v>2504</v>
      </c>
      <c r="N3921" s="11" t="s">
        <v>7142</v>
      </c>
      <c r="R3921" t="s">
        <v>2701</v>
      </c>
      <c r="T3921" t="s">
        <v>1296</v>
      </c>
    </row>
    <row r="3922" spans="1:20">
      <c r="A3922" t="s">
        <v>7141</v>
      </c>
      <c r="B3922" t="s">
        <v>1291</v>
      </c>
      <c r="C3922" t="s">
        <v>74</v>
      </c>
      <c r="D3922" s="39" t="s">
        <v>3473</v>
      </c>
      <c r="E3922" s="11">
        <f t="shared" si="257"/>
        <v>5</v>
      </c>
      <c r="F3922" s="4">
        <f t="shared" si="258"/>
        <v>2013</v>
      </c>
      <c r="G3922" t="s">
        <v>21</v>
      </c>
      <c r="H3922" s="4" t="s">
        <v>492</v>
      </c>
      <c r="I3922" s="4" t="str">
        <f t="shared" si="261"/>
        <v>k</v>
      </c>
      <c r="J3922" s="4">
        <v>29.1</v>
      </c>
      <c r="K3922" s="4" t="s">
        <v>643</v>
      </c>
      <c r="L3922" s="4">
        <v>0</v>
      </c>
      <c r="M3922" s="4" t="s">
        <v>3570</v>
      </c>
      <c r="N3922" s="11" t="s">
        <v>7142</v>
      </c>
      <c r="R3922" t="s">
        <v>3476</v>
      </c>
      <c r="T3922" t="s">
        <v>1296</v>
      </c>
    </row>
    <row r="3923" spans="1:20">
      <c r="A3923" t="s">
        <v>7141</v>
      </c>
      <c r="B3923" t="s">
        <v>1291</v>
      </c>
      <c r="C3923" t="s">
        <v>74</v>
      </c>
      <c r="D3923" s="39" t="s">
        <v>1349</v>
      </c>
      <c r="E3923" s="11">
        <f t="shared" ref="E3923:E3986" si="262">MONTH(D3923)</f>
        <v>5</v>
      </c>
      <c r="F3923" s="4">
        <f t="shared" ref="F3923:F3986" si="263">YEAR(D3923)</f>
        <v>2016</v>
      </c>
      <c r="G3923" t="s">
        <v>21</v>
      </c>
      <c r="H3923" s="4" t="s">
        <v>988</v>
      </c>
      <c r="I3923" s="4" t="str">
        <f t="shared" si="261"/>
        <v>k</v>
      </c>
      <c r="J3923" s="4">
        <v>29.5</v>
      </c>
      <c r="K3923" s="4" t="s">
        <v>40</v>
      </c>
      <c r="L3923" s="4">
        <v>0</v>
      </c>
      <c r="M3923" s="4" t="s">
        <v>2226</v>
      </c>
      <c r="N3923" s="11" t="s">
        <v>7142</v>
      </c>
      <c r="R3923" t="s">
        <v>2483</v>
      </c>
      <c r="T3923" t="s">
        <v>1296</v>
      </c>
    </row>
    <row r="3924" spans="1:20">
      <c r="A3924" t="s">
        <v>7141</v>
      </c>
      <c r="B3924" t="s">
        <v>1291</v>
      </c>
      <c r="C3924" t="s">
        <v>74</v>
      </c>
      <c r="D3924" s="39" t="s">
        <v>2440</v>
      </c>
      <c r="E3924" s="11">
        <f t="shared" si="262"/>
        <v>9</v>
      </c>
      <c r="F3924" s="4">
        <f t="shared" si="263"/>
        <v>2018</v>
      </c>
      <c r="G3924" t="s">
        <v>21</v>
      </c>
      <c r="H3924" s="4" t="s">
        <v>369</v>
      </c>
      <c r="I3924" s="4" t="str">
        <f t="shared" si="261"/>
        <v>k</v>
      </c>
      <c r="J3924" s="4">
        <v>28.3</v>
      </c>
      <c r="K3924" s="4" t="s">
        <v>674</v>
      </c>
      <c r="L3924" s="4">
        <v>0</v>
      </c>
      <c r="M3924" s="4" t="s">
        <v>1866</v>
      </c>
      <c r="N3924" s="11" t="s">
        <v>7142</v>
      </c>
      <c r="R3924" t="s">
        <v>7148</v>
      </c>
      <c r="T3924" t="s">
        <v>1296</v>
      </c>
    </row>
    <row r="3925" spans="1:20">
      <c r="A3925" t="s">
        <v>7149</v>
      </c>
      <c r="B3925" t="s">
        <v>1291</v>
      </c>
      <c r="C3925" t="s">
        <v>20</v>
      </c>
      <c r="D3925" s="39" t="s">
        <v>2899</v>
      </c>
      <c r="E3925" s="11">
        <f t="shared" si="262"/>
        <v>6</v>
      </c>
      <c r="F3925" s="4">
        <f t="shared" si="263"/>
        <v>2001</v>
      </c>
      <c r="G3925" t="s">
        <v>25</v>
      </c>
      <c r="H3925" s="4" t="s">
        <v>1938</v>
      </c>
      <c r="I3925" s="4" t="str">
        <f t="shared" si="261"/>
        <v>k</v>
      </c>
      <c r="J3925" s="4">
        <v>12.4</v>
      </c>
      <c r="K3925" s="4" t="s">
        <v>1540</v>
      </c>
      <c r="L3925" s="4">
        <v>0</v>
      </c>
      <c r="R3925" t="s">
        <v>7150</v>
      </c>
      <c r="T3925" t="s">
        <v>1296</v>
      </c>
    </row>
    <row r="3926" spans="1:20">
      <c r="A3926" t="s">
        <v>7151</v>
      </c>
      <c r="B3926" t="s">
        <v>1291</v>
      </c>
      <c r="C3926" t="s">
        <v>20</v>
      </c>
      <c r="D3926" s="39" t="s">
        <v>1574</v>
      </c>
      <c r="E3926" s="11">
        <f t="shared" si="262"/>
        <v>6</v>
      </c>
      <c r="F3926" s="4">
        <f t="shared" si="263"/>
        <v>2018</v>
      </c>
      <c r="G3926" t="s">
        <v>25</v>
      </c>
      <c r="I3926" s="4" t="str">
        <f t="shared" si="261"/>
        <v/>
      </c>
      <c r="J3926" s="4">
        <v>27.5</v>
      </c>
      <c r="K3926" s="4" t="s">
        <v>40</v>
      </c>
      <c r="L3926" s="4">
        <v>0</v>
      </c>
      <c r="M3926" s="4" t="s">
        <v>2259</v>
      </c>
      <c r="N3926" s="11" t="s">
        <v>7152</v>
      </c>
      <c r="Q3926" t="s">
        <v>7153</v>
      </c>
      <c r="R3926" t="s">
        <v>7154</v>
      </c>
      <c r="T3926" t="s">
        <v>1296</v>
      </c>
    </row>
    <row r="3927" spans="1:20">
      <c r="A3927" t="s">
        <v>7151</v>
      </c>
      <c r="B3927" t="s">
        <v>1291</v>
      </c>
      <c r="C3927" t="s">
        <v>74</v>
      </c>
      <c r="D3927" s="39" t="s">
        <v>1211</v>
      </c>
      <c r="E3927" s="11">
        <f t="shared" si="262"/>
        <v>5</v>
      </c>
      <c r="F3927" s="4">
        <f t="shared" si="263"/>
        <v>2021</v>
      </c>
      <c r="G3927" t="s">
        <v>25</v>
      </c>
      <c r="I3927" s="4" t="str">
        <f t="shared" si="261"/>
        <v/>
      </c>
      <c r="J3927" s="4">
        <v>37</v>
      </c>
      <c r="K3927" s="4" t="s">
        <v>888</v>
      </c>
      <c r="L3927" s="4">
        <v>0</v>
      </c>
      <c r="M3927" s="4" t="s">
        <v>4720</v>
      </c>
      <c r="N3927" s="11" t="s">
        <v>7152</v>
      </c>
      <c r="R3927" t="s">
        <v>7155</v>
      </c>
    </row>
    <row r="3928" spans="1:20">
      <c r="A3928" t="s">
        <v>7156</v>
      </c>
      <c r="B3928" t="s">
        <v>1291</v>
      </c>
      <c r="C3928" t="s">
        <v>20</v>
      </c>
      <c r="D3928" s="39" t="s">
        <v>1322</v>
      </c>
      <c r="E3928" s="11">
        <f t="shared" si="262"/>
        <v>3</v>
      </c>
      <c r="F3928" s="4">
        <f t="shared" si="263"/>
        <v>1998</v>
      </c>
      <c r="G3928" t="s">
        <v>25</v>
      </c>
      <c r="H3928" s="4" t="s">
        <v>149</v>
      </c>
      <c r="I3928" s="4" t="str">
        <f t="shared" si="261"/>
        <v>k</v>
      </c>
      <c r="J3928" s="4">
        <v>18.3</v>
      </c>
      <c r="K3928" s="4">
        <v>11</v>
      </c>
      <c r="L3928" s="4">
        <v>5.7</v>
      </c>
      <c r="M3928" s="4" t="s">
        <v>3889</v>
      </c>
      <c r="R3928" t="s">
        <v>7157</v>
      </c>
      <c r="T3928" t="s">
        <v>1296</v>
      </c>
    </row>
    <row r="3929" spans="1:20">
      <c r="A3929" t="s">
        <v>7156</v>
      </c>
      <c r="B3929" t="s">
        <v>1291</v>
      </c>
      <c r="C3929" t="s">
        <v>74</v>
      </c>
      <c r="D3929" s="39" t="s">
        <v>1299</v>
      </c>
      <c r="E3929" s="11">
        <f t="shared" si="262"/>
        <v>5</v>
      </c>
      <c r="F3929" s="4">
        <f t="shared" si="263"/>
        <v>2001</v>
      </c>
      <c r="G3929" t="s">
        <v>25</v>
      </c>
      <c r="H3929" s="4" t="s">
        <v>57</v>
      </c>
      <c r="I3929" s="4" t="str">
        <f t="shared" si="261"/>
        <v>k</v>
      </c>
      <c r="J3929" s="4">
        <v>26.5</v>
      </c>
      <c r="K3929" s="4">
        <v>15.1</v>
      </c>
      <c r="L3929" s="4">
        <v>8</v>
      </c>
      <c r="M3929" s="4" t="s">
        <v>1739</v>
      </c>
      <c r="R3929" t="s">
        <v>7158</v>
      </c>
      <c r="T3929" t="s">
        <v>1296</v>
      </c>
    </row>
    <row r="3930" spans="1:20">
      <c r="A3930" t="s">
        <v>7156</v>
      </c>
      <c r="B3930" t="s">
        <v>1291</v>
      </c>
      <c r="C3930" t="s">
        <v>74</v>
      </c>
      <c r="D3930" s="39" t="s">
        <v>1302</v>
      </c>
      <c r="E3930" s="11">
        <f t="shared" si="262"/>
        <v>5</v>
      </c>
      <c r="F3930" s="4">
        <f t="shared" si="263"/>
        <v>2002</v>
      </c>
      <c r="G3930" t="s">
        <v>25</v>
      </c>
      <c r="H3930" s="4" t="s">
        <v>477</v>
      </c>
      <c r="I3930" s="4" t="str">
        <f t="shared" si="261"/>
        <v>k</v>
      </c>
      <c r="J3930" s="4">
        <v>29.5</v>
      </c>
      <c r="K3930" s="4">
        <v>17.3</v>
      </c>
      <c r="L3930" s="4">
        <v>8.5</v>
      </c>
      <c r="M3930" s="4" t="s">
        <v>3227</v>
      </c>
      <c r="R3930" t="s">
        <v>7159</v>
      </c>
      <c r="T3930" t="s">
        <v>1296</v>
      </c>
    </row>
    <row r="3931" spans="1:20">
      <c r="A3931" t="s">
        <v>7156</v>
      </c>
      <c r="B3931" t="s">
        <v>1291</v>
      </c>
      <c r="C3931" t="s">
        <v>74</v>
      </c>
      <c r="D3931" s="39" t="s">
        <v>2040</v>
      </c>
      <c r="E3931" s="11">
        <f t="shared" si="262"/>
        <v>5</v>
      </c>
      <c r="F3931" s="4">
        <f t="shared" si="263"/>
        <v>2003</v>
      </c>
      <c r="G3931" t="s">
        <v>25</v>
      </c>
      <c r="H3931" s="4" t="s">
        <v>496</v>
      </c>
      <c r="I3931" s="4" t="str">
        <f t="shared" si="261"/>
        <v>k</v>
      </c>
      <c r="J3931" s="4">
        <v>30.7</v>
      </c>
      <c r="K3931" s="4">
        <v>18.100000000000001</v>
      </c>
      <c r="L3931" s="4">
        <v>8.8000000000000007</v>
      </c>
      <c r="M3931" s="4" t="s">
        <v>7160</v>
      </c>
      <c r="R3931" t="s">
        <v>7161</v>
      </c>
      <c r="T3931" t="s">
        <v>1296</v>
      </c>
    </row>
    <row r="3932" spans="1:20">
      <c r="A3932" t="s">
        <v>7156</v>
      </c>
      <c r="B3932" t="s">
        <v>1291</v>
      </c>
      <c r="C3932" t="s">
        <v>74</v>
      </c>
      <c r="D3932" s="39" t="s">
        <v>1335</v>
      </c>
      <c r="E3932" s="11">
        <f t="shared" si="262"/>
        <v>5</v>
      </c>
      <c r="F3932" s="4">
        <f t="shared" si="263"/>
        <v>2004</v>
      </c>
      <c r="G3932" t="s">
        <v>25</v>
      </c>
      <c r="H3932" s="4" t="s">
        <v>410</v>
      </c>
      <c r="I3932" s="4" t="str">
        <f t="shared" si="261"/>
        <v>k</v>
      </c>
      <c r="J3932" s="4">
        <v>33.4</v>
      </c>
      <c r="K3932" s="4">
        <v>18.5</v>
      </c>
      <c r="L3932" s="4">
        <v>8.6</v>
      </c>
      <c r="M3932" s="4" t="s">
        <v>7162</v>
      </c>
      <c r="R3932" t="s">
        <v>7163</v>
      </c>
      <c r="T3932" t="s">
        <v>1296</v>
      </c>
    </row>
    <row r="3933" spans="1:20">
      <c r="A3933" t="s">
        <v>7156</v>
      </c>
      <c r="B3933" t="s">
        <v>1291</v>
      </c>
      <c r="C3933" t="s">
        <v>74</v>
      </c>
      <c r="D3933" s="39" t="s">
        <v>7164</v>
      </c>
      <c r="E3933" s="11">
        <f t="shared" si="262"/>
        <v>3</v>
      </c>
      <c r="F3933" s="4">
        <f t="shared" si="263"/>
        <v>2010</v>
      </c>
      <c r="G3933" t="s">
        <v>25</v>
      </c>
      <c r="H3933" s="4" t="s">
        <v>1610</v>
      </c>
      <c r="I3933" s="4" t="str">
        <f t="shared" si="261"/>
        <v>k</v>
      </c>
      <c r="J3933" s="4">
        <v>24</v>
      </c>
      <c r="K3933" s="4">
        <v>13.1</v>
      </c>
      <c r="L3933" s="4">
        <v>7</v>
      </c>
      <c r="M3933" s="4" t="s">
        <v>2441</v>
      </c>
      <c r="R3933" t="s">
        <v>7165</v>
      </c>
      <c r="T3933" t="s">
        <v>1296</v>
      </c>
    </row>
    <row r="3934" spans="1:20">
      <c r="A3934" t="s">
        <v>7166</v>
      </c>
      <c r="B3934" t="s">
        <v>1291</v>
      </c>
      <c r="C3934" t="s">
        <v>20</v>
      </c>
      <c r="D3934" s="39" t="s">
        <v>1746</v>
      </c>
      <c r="E3934" s="11">
        <f t="shared" si="262"/>
        <v>5</v>
      </c>
      <c r="F3934" s="4">
        <f t="shared" si="263"/>
        <v>2001</v>
      </c>
      <c r="G3934" t="s">
        <v>21</v>
      </c>
      <c r="H3934" s="4" t="s">
        <v>682</v>
      </c>
      <c r="I3934" s="4" t="str">
        <f t="shared" si="261"/>
        <v>k</v>
      </c>
      <c r="J3934" s="4">
        <v>22.1</v>
      </c>
      <c r="K3934" s="4" t="s">
        <v>244</v>
      </c>
      <c r="L3934" s="4">
        <v>0</v>
      </c>
      <c r="M3934" s="4" t="s">
        <v>4155</v>
      </c>
      <c r="N3934" s="11" t="s">
        <v>7167</v>
      </c>
      <c r="R3934" t="s">
        <v>7168</v>
      </c>
      <c r="T3934" t="s">
        <v>1296</v>
      </c>
    </row>
    <row r="3935" spans="1:20">
      <c r="A3935" t="s">
        <v>7166</v>
      </c>
      <c r="B3935" t="s">
        <v>1291</v>
      </c>
      <c r="C3935" t="s">
        <v>74</v>
      </c>
      <c r="D3935" s="39" t="s">
        <v>1378</v>
      </c>
      <c r="E3935" s="11">
        <f t="shared" si="262"/>
        <v>5</v>
      </c>
      <c r="F3935" s="4">
        <f t="shared" si="263"/>
        <v>2002</v>
      </c>
      <c r="G3935" t="s">
        <v>21</v>
      </c>
      <c r="H3935" s="4" t="s">
        <v>57</v>
      </c>
      <c r="I3935" s="4" t="str">
        <f t="shared" si="261"/>
        <v>k</v>
      </c>
      <c r="J3935" s="4">
        <v>22</v>
      </c>
      <c r="K3935" s="4" t="s">
        <v>2619</v>
      </c>
      <c r="L3935" s="4">
        <v>0</v>
      </c>
      <c r="M3935" s="4" t="s">
        <v>3323</v>
      </c>
      <c r="N3935" s="11" t="s">
        <v>7167</v>
      </c>
      <c r="R3935" t="s">
        <v>7169</v>
      </c>
      <c r="T3935" t="s">
        <v>1296</v>
      </c>
    </row>
    <row r="3936" spans="1:20">
      <c r="A3936" t="s">
        <v>7166</v>
      </c>
      <c r="B3936" t="s">
        <v>1291</v>
      </c>
      <c r="C3936" t="s">
        <v>74</v>
      </c>
      <c r="D3936" s="39" t="s">
        <v>1380</v>
      </c>
      <c r="E3936" s="11">
        <f t="shared" si="262"/>
        <v>5</v>
      </c>
      <c r="F3936" s="4">
        <f t="shared" si="263"/>
        <v>2004</v>
      </c>
      <c r="G3936" t="s">
        <v>21</v>
      </c>
      <c r="H3936" s="4" t="s">
        <v>496</v>
      </c>
      <c r="I3936" s="4" t="str">
        <f t="shared" si="261"/>
        <v>k</v>
      </c>
      <c r="J3936" s="4">
        <v>23.5</v>
      </c>
      <c r="K3936" s="4" t="s">
        <v>199</v>
      </c>
      <c r="L3936" s="4">
        <v>0</v>
      </c>
      <c r="M3936" s="4" t="s">
        <v>1873</v>
      </c>
      <c r="N3936" s="11" t="s">
        <v>7167</v>
      </c>
      <c r="R3936" t="s">
        <v>7170</v>
      </c>
      <c r="T3936" t="s">
        <v>1296</v>
      </c>
    </row>
    <row r="3937" spans="1:20">
      <c r="A3937" t="s">
        <v>7166</v>
      </c>
      <c r="B3937" t="s">
        <v>1291</v>
      </c>
      <c r="C3937" t="s">
        <v>74</v>
      </c>
      <c r="D3937" s="39" t="s">
        <v>2194</v>
      </c>
      <c r="E3937" s="11">
        <f t="shared" si="262"/>
        <v>5</v>
      </c>
      <c r="F3937" s="4">
        <f t="shared" si="263"/>
        <v>2005</v>
      </c>
      <c r="G3937" t="s">
        <v>21</v>
      </c>
      <c r="H3937" s="4" t="s">
        <v>410</v>
      </c>
      <c r="I3937" s="4" t="str">
        <f t="shared" si="261"/>
        <v>k</v>
      </c>
      <c r="J3937" s="4">
        <v>24.3</v>
      </c>
      <c r="K3937" s="4" t="s">
        <v>1160</v>
      </c>
      <c r="L3937" s="4">
        <v>0</v>
      </c>
      <c r="M3937" s="4" t="s">
        <v>2041</v>
      </c>
      <c r="N3937" s="11" t="s">
        <v>7167</v>
      </c>
      <c r="R3937" t="s">
        <v>7171</v>
      </c>
      <c r="T3937" t="s">
        <v>1296</v>
      </c>
    </row>
    <row r="3938" spans="1:20">
      <c r="A3938" t="s">
        <v>7166</v>
      </c>
      <c r="B3938" t="s">
        <v>1291</v>
      </c>
      <c r="C3938" t="s">
        <v>74</v>
      </c>
      <c r="D3938" s="39" t="s">
        <v>1388</v>
      </c>
      <c r="E3938" s="11">
        <f t="shared" si="262"/>
        <v>5</v>
      </c>
      <c r="F3938" s="4">
        <f t="shared" si="263"/>
        <v>2009</v>
      </c>
      <c r="G3938" t="s">
        <v>21</v>
      </c>
      <c r="H3938" s="4" t="s">
        <v>977</v>
      </c>
      <c r="I3938" s="4" t="str">
        <f t="shared" si="261"/>
        <v>k</v>
      </c>
      <c r="J3938" s="4">
        <v>26.5</v>
      </c>
      <c r="K3938" s="4" t="s">
        <v>154</v>
      </c>
      <c r="L3938" s="4">
        <v>0</v>
      </c>
      <c r="M3938" s="4" t="s">
        <v>2281</v>
      </c>
      <c r="N3938" s="11" t="s">
        <v>7167</v>
      </c>
      <c r="R3938" t="s">
        <v>3098</v>
      </c>
      <c r="T3938" t="s">
        <v>1296</v>
      </c>
    </row>
    <row r="3939" spans="1:20">
      <c r="A3939" t="s">
        <v>7166</v>
      </c>
      <c r="B3939" t="s">
        <v>1291</v>
      </c>
      <c r="C3939" t="s">
        <v>74</v>
      </c>
      <c r="D3939" s="39" t="s">
        <v>1396</v>
      </c>
      <c r="E3939" s="11">
        <f t="shared" si="262"/>
        <v>5</v>
      </c>
      <c r="F3939" s="4">
        <f t="shared" si="263"/>
        <v>2011</v>
      </c>
      <c r="G3939" t="s">
        <v>21</v>
      </c>
      <c r="H3939" s="4" t="s">
        <v>1038</v>
      </c>
      <c r="I3939" s="4" t="str">
        <f t="shared" si="261"/>
        <v>k</v>
      </c>
      <c r="J3939" s="4">
        <v>27.8</v>
      </c>
      <c r="K3939" s="4" t="s">
        <v>456</v>
      </c>
      <c r="L3939" s="4">
        <v>0</v>
      </c>
      <c r="M3939" s="4" t="s">
        <v>3199</v>
      </c>
      <c r="N3939" s="11" t="s">
        <v>7167</v>
      </c>
      <c r="R3939" t="s">
        <v>1762</v>
      </c>
      <c r="T3939" t="s">
        <v>1296</v>
      </c>
    </row>
    <row r="3940" spans="1:20">
      <c r="A3940" t="s">
        <v>7166</v>
      </c>
      <c r="B3940" t="s">
        <v>1291</v>
      </c>
      <c r="C3940" t="s">
        <v>74</v>
      </c>
      <c r="D3940" s="39" t="s">
        <v>1342</v>
      </c>
      <c r="E3940" s="11">
        <f t="shared" si="262"/>
        <v>5</v>
      </c>
      <c r="F3940" s="4">
        <f t="shared" si="263"/>
        <v>2013</v>
      </c>
      <c r="G3940" t="s">
        <v>21</v>
      </c>
      <c r="H3940" s="4" t="s">
        <v>488</v>
      </c>
      <c r="I3940" s="4" t="str">
        <f t="shared" si="261"/>
        <v>k</v>
      </c>
      <c r="J3940" s="4">
        <v>28.2</v>
      </c>
      <c r="K3940" s="4" t="s">
        <v>800</v>
      </c>
      <c r="L3940" s="4">
        <v>0</v>
      </c>
      <c r="M3940" s="4" t="s">
        <v>5924</v>
      </c>
      <c r="N3940" s="11" t="s">
        <v>7167</v>
      </c>
      <c r="R3940" t="s">
        <v>1662</v>
      </c>
      <c r="T3940" t="s">
        <v>1296</v>
      </c>
    </row>
    <row r="3941" spans="1:20">
      <c r="A3941" t="s">
        <v>7166</v>
      </c>
      <c r="B3941" t="s">
        <v>1291</v>
      </c>
      <c r="C3941" t="s">
        <v>74</v>
      </c>
      <c r="D3941" s="39" t="s">
        <v>1435</v>
      </c>
      <c r="E3941" s="11">
        <f t="shared" si="262"/>
        <v>5</v>
      </c>
      <c r="F3941" s="4">
        <f t="shared" si="263"/>
        <v>2015</v>
      </c>
      <c r="G3941" t="s">
        <v>21</v>
      </c>
      <c r="H3941" s="4" t="s">
        <v>772</v>
      </c>
      <c r="I3941" s="4" t="str">
        <f t="shared" si="261"/>
        <v>k</v>
      </c>
      <c r="J3941" s="4">
        <v>28.7</v>
      </c>
      <c r="K3941" s="4" t="s">
        <v>643</v>
      </c>
      <c r="L3941" s="4">
        <v>0</v>
      </c>
      <c r="M3941" s="4" t="s">
        <v>7124</v>
      </c>
      <c r="N3941" s="11" t="s">
        <v>7167</v>
      </c>
      <c r="R3941" t="s">
        <v>4263</v>
      </c>
      <c r="T3941" t="s">
        <v>1296</v>
      </c>
    </row>
    <row r="3942" spans="1:20">
      <c r="A3942" t="s">
        <v>7166</v>
      </c>
      <c r="B3942" t="s">
        <v>1291</v>
      </c>
      <c r="C3942" t="s">
        <v>74</v>
      </c>
      <c r="D3942" s="39" t="s">
        <v>1349</v>
      </c>
      <c r="E3942" s="11">
        <f t="shared" si="262"/>
        <v>5</v>
      </c>
      <c r="F3942" s="4">
        <f t="shared" si="263"/>
        <v>2016</v>
      </c>
      <c r="G3942" t="s">
        <v>21</v>
      </c>
      <c r="H3942" s="4" t="s">
        <v>600</v>
      </c>
      <c r="I3942" s="4" t="str">
        <f t="shared" si="261"/>
        <v>k</v>
      </c>
      <c r="J3942" s="4">
        <v>28.7</v>
      </c>
      <c r="K3942" s="4" t="s">
        <v>40</v>
      </c>
      <c r="L3942" s="4">
        <v>0</v>
      </c>
      <c r="M3942" s="4" t="s">
        <v>1907</v>
      </c>
      <c r="N3942" s="11" t="s">
        <v>7167</v>
      </c>
      <c r="R3942" t="s">
        <v>2849</v>
      </c>
      <c r="T3942" t="s">
        <v>1296</v>
      </c>
    </row>
    <row r="3943" spans="1:20">
      <c r="A3943" t="s">
        <v>7166</v>
      </c>
      <c r="B3943" t="s">
        <v>1291</v>
      </c>
      <c r="C3943" t="s">
        <v>74</v>
      </c>
      <c r="D3943" s="39" t="s">
        <v>1455</v>
      </c>
      <c r="E3943" s="11">
        <f t="shared" si="262"/>
        <v>5</v>
      </c>
      <c r="F3943" s="4">
        <f t="shared" si="263"/>
        <v>2017</v>
      </c>
      <c r="G3943" t="s">
        <v>21</v>
      </c>
      <c r="H3943" s="4" t="s">
        <v>997</v>
      </c>
      <c r="I3943" s="4" t="str">
        <f t="shared" si="261"/>
        <v>k</v>
      </c>
      <c r="J3943" s="4">
        <v>28.3</v>
      </c>
      <c r="K3943" s="4" t="s">
        <v>674</v>
      </c>
      <c r="L3943" s="4">
        <v>0</v>
      </c>
      <c r="M3943" s="4" t="s">
        <v>7172</v>
      </c>
      <c r="N3943" s="11" t="s">
        <v>7167</v>
      </c>
      <c r="Q3943" t="s">
        <v>7173</v>
      </c>
      <c r="R3943" t="s">
        <v>7174</v>
      </c>
      <c r="T3943" t="s">
        <v>1296</v>
      </c>
    </row>
    <row r="3944" spans="1:20">
      <c r="A3944" t="s">
        <v>7166</v>
      </c>
      <c r="B3944" t="s">
        <v>1291</v>
      </c>
      <c r="C3944" t="s">
        <v>74</v>
      </c>
      <c r="D3944" s="39" t="s">
        <v>1412</v>
      </c>
      <c r="E3944" s="11">
        <f t="shared" si="262"/>
        <v>5</v>
      </c>
      <c r="F3944" s="4">
        <f t="shared" si="263"/>
        <v>2019</v>
      </c>
      <c r="G3944" t="s">
        <v>21</v>
      </c>
      <c r="H3944" s="4" t="s">
        <v>742</v>
      </c>
      <c r="I3944" s="4" t="str">
        <f t="shared" si="261"/>
        <v>k</v>
      </c>
      <c r="J3944" s="4">
        <v>29.2</v>
      </c>
      <c r="K3944" s="4" t="s">
        <v>40</v>
      </c>
      <c r="L3944" s="4">
        <v>0</v>
      </c>
      <c r="M3944" s="4" t="s">
        <v>2291</v>
      </c>
      <c r="N3944" s="11" t="s">
        <v>7167</v>
      </c>
      <c r="R3944" t="s">
        <v>7175</v>
      </c>
      <c r="T3944" t="s">
        <v>1296</v>
      </c>
    </row>
    <row r="3945" spans="1:20">
      <c r="A3945" t="s">
        <v>7166</v>
      </c>
      <c r="B3945" t="s">
        <v>1291</v>
      </c>
      <c r="C3945" t="s">
        <v>74</v>
      </c>
      <c r="D3945" s="39" t="s">
        <v>1440</v>
      </c>
      <c r="E3945" s="11">
        <f t="shared" si="262"/>
        <v>5</v>
      </c>
      <c r="F3945" s="4">
        <f t="shared" si="263"/>
        <v>2024</v>
      </c>
      <c r="G3945" t="s">
        <v>21</v>
      </c>
      <c r="H3945" s="4" t="s">
        <v>358</v>
      </c>
      <c r="I3945" s="4" t="str">
        <f t="shared" ref="I3945:I3976" si="264">IF(ISBLANK(H3945), "", "k")</f>
        <v>k</v>
      </c>
      <c r="J3945" s="4">
        <v>29.6</v>
      </c>
      <c r="K3945" s="4" t="s">
        <v>206</v>
      </c>
      <c r="L3945" s="4">
        <v>0</v>
      </c>
      <c r="M3945" s="4" t="s">
        <v>2504</v>
      </c>
      <c r="N3945" s="11" t="s">
        <v>7167</v>
      </c>
      <c r="R3945" t="s">
        <v>1518</v>
      </c>
    </row>
    <row r="3946" spans="1:20">
      <c r="A3946" t="s">
        <v>7166</v>
      </c>
      <c r="B3946" s="4" t="s">
        <v>1291</v>
      </c>
      <c r="C3946" s="17" t="s">
        <v>74</v>
      </c>
      <c r="D3946" s="39" t="s">
        <v>1480</v>
      </c>
      <c r="E3946" s="11">
        <f t="shared" si="262"/>
        <v>4</v>
      </c>
      <c r="F3946" s="4">
        <f t="shared" si="263"/>
        <v>2026</v>
      </c>
      <c r="G3946" s="4" t="s">
        <v>21</v>
      </c>
      <c r="H3946" s="4">
        <v>32.6</v>
      </c>
      <c r="I3946" s="4" t="str">
        <f t="shared" si="264"/>
        <v>k</v>
      </c>
      <c r="J3946" s="4">
        <v>29</v>
      </c>
      <c r="K3946" s="4">
        <v>37.6</v>
      </c>
      <c r="L3946" s="4">
        <v>0</v>
      </c>
      <c r="M3946" s="4">
        <v>890</v>
      </c>
      <c r="N3946" s="11" t="s">
        <v>7167</v>
      </c>
      <c r="R3946" s="4" t="s">
        <v>1481</v>
      </c>
    </row>
    <row r="3947" spans="1:20">
      <c r="A3947" t="s">
        <v>7176</v>
      </c>
      <c r="B3947" t="s">
        <v>1291</v>
      </c>
      <c r="C3947" t="s">
        <v>20</v>
      </c>
      <c r="D3947" s="39" t="s">
        <v>1328</v>
      </c>
      <c r="E3947" s="11">
        <f t="shared" si="262"/>
        <v>6</v>
      </c>
      <c r="F3947" s="4">
        <f t="shared" si="263"/>
        <v>2002</v>
      </c>
      <c r="G3947" t="s">
        <v>25</v>
      </c>
      <c r="H3947" s="4">
        <v>7.8</v>
      </c>
      <c r="I3947" s="4" t="str">
        <f t="shared" si="264"/>
        <v>k</v>
      </c>
      <c r="J3947" s="4">
        <v>22.1</v>
      </c>
      <c r="K3947" s="4" t="s">
        <v>929</v>
      </c>
      <c r="L3947" s="4">
        <v>0</v>
      </c>
      <c r="M3947" s="4" t="s">
        <v>4032</v>
      </c>
      <c r="N3947" s="11" t="s">
        <v>7177</v>
      </c>
      <c r="R3947" t="s">
        <v>7178</v>
      </c>
      <c r="T3947" t="s">
        <v>1296</v>
      </c>
    </row>
    <row r="3948" spans="1:20">
      <c r="A3948" t="s">
        <v>7176</v>
      </c>
      <c r="B3948" t="s">
        <v>1291</v>
      </c>
      <c r="C3948" t="s">
        <v>74</v>
      </c>
      <c r="D3948" s="39" t="s">
        <v>1335</v>
      </c>
      <c r="E3948" s="11">
        <f t="shared" si="262"/>
        <v>5</v>
      </c>
      <c r="F3948" s="4">
        <f t="shared" si="263"/>
        <v>2004</v>
      </c>
      <c r="G3948" t="s">
        <v>25</v>
      </c>
      <c r="H3948" s="4">
        <v>9.6999999999999993</v>
      </c>
      <c r="I3948" s="4" t="str">
        <f t="shared" si="264"/>
        <v>k</v>
      </c>
      <c r="J3948" s="4">
        <v>22.8</v>
      </c>
      <c r="K3948" s="4" t="s">
        <v>1215</v>
      </c>
      <c r="L3948" s="4">
        <v>0</v>
      </c>
      <c r="M3948" s="4" t="s">
        <v>4155</v>
      </c>
      <c r="N3948" s="11" t="s">
        <v>7177</v>
      </c>
      <c r="R3948" t="s">
        <v>1722</v>
      </c>
      <c r="T3948" t="s">
        <v>1296</v>
      </c>
    </row>
    <row r="3949" spans="1:20">
      <c r="A3949" t="s">
        <v>7176</v>
      </c>
      <c r="B3949" t="s">
        <v>1291</v>
      </c>
      <c r="C3949" t="s">
        <v>74</v>
      </c>
      <c r="D3949" s="39" t="s">
        <v>1385</v>
      </c>
      <c r="E3949" s="11">
        <f t="shared" si="262"/>
        <v>5</v>
      </c>
      <c r="F3949" s="4">
        <f t="shared" si="263"/>
        <v>2008</v>
      </c>
      <c r="G3949" t="s">
        <v>25</v>
      </c>
      <c r="H3949" s="4">
        <v>13.7</v>
      </c>
      <c r="I3949" s="4" t="str">
        <f t="shared" si="264"/>
        <v>k</v>
      </c>
      <c r="J3949" s="4">
        <v>30</v>
      </c>
      <c r="K3949" s="4" t="s">
        <v>577</v>
      </c>
      <c r="L3949" s="4">
        <v>0</v>
      </c>
      <c r="M3949" s="4" t="s">
        <v>2982</v>
      </c>
      <c r="N3949" s="11" t="s">
        <v>7177</v>
      </c>
      <c r="R3949" t="s">
        <v>7179</v>
      </c>
      <c r="T3949" t="s">
        <v>1296</v>
      </c>
    </row>
    <row r="3950" spans="1:20">
      <c r="A3950" t="s">
        <v>7176</v>
      </c>
      <c r="B3950" t="s">
        <v>1291</v>
      </c>
      <c r="C3950" t="s">
        <v>74</v>
      </c>
      <c r="D3950" s="39" t="s">
        <v>2533</v>
      </c>
      <c r="E3950" s="11">
        <f t="shared" si="262"/>
        <v>5</v>
      </c>
      <c r="F3950" s="4">
        <f t="shared" si="263"/>
        <v>2010</v>
      </c>
      <c r="G3950" t="s">
        <v>25</v>
      </c>
      <c r="H3950" s="4">
        <v>15.7</v>
      </c>
      <c r="I3950" s="4" t="str">
        <f t="shared" si="264"/>
        <v>k</v>
      </c>
      <c r="J3950" s="4">
        <v>38.1</v>
      </c>
      <c r="K3950" s="4" t="s">
        <v>447</v>
      </c>
      <c r="L3950" s="4">
        <v>0</v>
      </c>
      <c r="M3950" s="4" t="s">
        <v>7180</v>
      </c>
      <c r="N3950" s="11" t="s">
        <v>7177</v>
      </c>
      <c r="R3950" t="s">
        <v>1834</v>
      </c>
      <c r="T3950" t="s">
        <v>1296</v>
      </c>
    </row>
    <row r="3951" spans="1:20">
      <c r="A3951" t="s">
        <v>7181</v>
      </c>
      <c r="B3951" t="s">
        <v>1291</v>
      </c>
      <c r="C3951" t="s">
        <v>20</v>
      </c>
      <c r="D3951" s="39" t="s">
        <v>1380</v>
      </c>
      <c r="E3951" s="11">
        <f t="shared" si="262"/>
        <v>5</v>
      </c>
      <c r="F3951" s="4">
        <f t="shared" si="263"/>
        <v>2004</v>
      </c>
      <c r="G3951" t="s">
        <v>103</v>
      </c>
      <c r="H3951" s="4" t="s">
        <v>1536</v>
      </c>
      <c r="I3951" s="4" t="str">
        <f t="shared" si="264"/>
        <v>k</v>
      </c>
      <c r="J3951" s="4">
        <v>10.4</v>
      </c>
      <c r="K3951" s="4">
        <v>11.1</v>
      </c>
      <c r="L3951" s="4">
        <v>0.9</v>
      </c>
      <c r="M3951" s="4" t="s">
        <v>95</v>
      </c>
      <c r="R3951" t="s">
        <v>7182</v>
      </c>
      <c r="T3951" t="s">
        <v>1296</v>
      </c>
    </row>
    <row r="3952" spans="1:20">
      <c r="A3952" t="s">
        <v>7183</v>
      </c>
      <c r="B3952" t="s">
        <v>1291</v>
      </c>
      <c r="C3952" t="s">
        <v>20</v>
      </c>
      <c r="D3952" s="39" t="s">
        <v>1380</v>
      </c>
      <c r="E3952" s="11">
        <f t="shared" si="262"/>
        <v>5</v>
      </c>
      <c r="F3952" s="4">
        <f t="shared" si="263"/>
        <v>2004</v>
      </c>
      <c r="G3952" t="s">
        <v>103</v>
      </c>
      <c r="H3952" s="4" t="s">
        <v>1536</v>
      </c>
      <c r="I3952" s="4" t="str">
        <f t="shared" si="264"/>
        <v>k</v>
      </c>
      <c r="J3952" s="4">
        <v>10.3</v>
      </c>
      <c r="K3952" s="4" t="s">
        <v>176</v>
      </c>
      <c r="L3952" s="4">
        <v>0</v>
      </c>
      <c r="M3952" s="4" t="s">
        <v>888</v>
      </c>
      <c r="R3952" t="s">
        <v>7184</v>
      </c>
      <c r="T3952" t="s">
        <v>1296</v>
      </c>
    </row>
    <row r="3953" spans="1:20">
      <c r="A3953" t="s">
        <v>7185</v>
      </c>
      <c r="B3953" t="s">
        <v>1291</v>
      </c>
      <c r="C3953" t="s">
        <v>20</v>
      </c>
      <c r="D3953" s="39" t="s">
        <v>1380</v>
      </c>
      <c r="E3953" s="11">
        <f t="shared" si="262"/>
        <v>5</v>
      </c>
      <c r="F3953" s="4">
        <f t="shared" si="263"/>
        <v>2004</v>
      </c>
      <c r="G3953" t="s">
        <v>25</v>
      </c>
      <c r="H3953" s="4" t="s">
        <v>1444</v>
      </c>
      <c r="I3953" s="4" t="str">
        <f t="shared" si="264"/>
        <v>k</v>
      </c>
      <c r="J3953" s="4">
        <v>14.8</v>
      </c>
      <c r="K3953" s="4" t="s">
        <v>818</v>
      </c>
      <c r="L3953" s="4">
        <v>0</v>
      </c>
      <c r="M3953" s="4" t="s">
        <v>7061</v>
      </c>
      <c r="N3953" s="11" t="s">
        <v>7186</v>
      </c>
      <c r="R3953" t="s">
        <v>7187</v>
      </c>
      <c r="T3953" t="s">
        <v>1296</v>
      </c>
    </row>
    <row r="3954" spans="1:20">
      <c r="A3954" t="s">
        <v>7185</v>
      </c>
      <c r="B3954" t="s">
        <v>1291</v>
      </c>
      <c r="C3954" t="s">
        <v>74</v>
      </c>
      <c r="D3954" s="39" t="s">
        <v>1385</v>
      </c>
      <c r="E3954" s="11">
        <f t="shared" si="262"/>
        <v>5</v>
      </c>
      <c r="F3954" s="4">
        <f t="shared" si="263"/>
        <v>2008</v>
      </c>
      <c r="G3954" t="s">
        <v>25</v>
      </c>
      <c r="H3954" s="4" t="s">
        <v>482</v>
      </c>
      <c r="I3954" s="4" t="str">
        <f t="shared" si="264"/>
        <v>k</v>
      </c>
      <c r="J3954" s="4">
        <v>23.5</v>
      </c>
      <c r="K3954" s="4" t="s">
        <v>709</v>
      </c>
      <c r="L3954" s="4">
        <v>0</v>
      </c>
      <c r="M3954" s="4" t="s">
        <v>5228</v>
      </c>
      <c r="N3954" s="11" t="s">
        <v>7186</v>
      </c>
      <c r="R3954" t="s">
        <v>7188</v>
      </c>
      <c r="T3954" t="s">
        <v>1296</v>
      </c>
    </row>
    <row r="3955" spans="1:20">
      <c r="A3955" t="s">
        <v>7185</v>
      </c>
      <c r="B3955" t="s">
        <v>1291</v>
      </c>
      <c r="C3955" t="s">
        <v>74</v>
      </c>
      <c r="D3955" s="39" t="s">
        <v>1663</v>
      </c>
      <c r="E3955" s="11">
        <f t="shared" si="262"/>
        <v>5</v>
      </c>
      <c r="F3955" s="4">
        <f t="shared" si="263"/>
        <v>2009</v>
      </c>
      <c r="G3955" t="s">
        <v>25</v>
      </c>
      <c r="H3955" s="4" t="s">
        <v>682</v>
      </c>
      <c r="I3955" s="4" t="str">
        <f t="shared" si="264"/>
        <v>k</v>
      </c>
      <c r="J3955" s="4">
        <v>27</v>
      </c>
      <c r="K3955" s="4" t="s">
        <v>369</v>
      </c>
      <c r="L3955" s="4">
        <v>0</v>
      </c>
      <c r="M3955" s="4" t="s">
        <v>4466</v>
      </c>
      <c r="N3955" s="11" t="s">
        <v>7186</v>
      </c>
      <c r="R3955" t="s">
        <v>1662</v>
      </c>
      <c r="T3955" t="s">
        <v>1296</v>
      </c>
    </row>
    <row r="3956" spans="1:20">
      <c r="A3956" t="s">
        <v>7185</v>
      </c>
      <c r="B3956" t="s">
        <v>1291</v>
      </c>
      <c r="C3956" t="s">
        <v>74</v>
      </c>
      <c r="D3956" s="39" t="s">
        <v>1392</v>
      </c>
      <c r="E3956" s="11">
        <f t="shared" si="262"/>
        <v>5</v>
      </c>
      <c r="F3956" s="4">
        <f t="shared" si="263"/>
        <v>2010</v>
      </c>
      <c r="G3956" t="s">
        <v>25</v>
      </c>
      <c r="H3956" s="4" t="s">
        <v>57</v>
      </c>
      <c r="I3956" s="4" t="str">
        <f t="shared" si="264"/>
        <v>k</v>
      </c>
      <c r="J3956" s="4">
        <v>29.6</v>
      </c>
      <c r="L3956" s="4">
        <v>0</v>
      </c>
      <c r="M3956" s="4" t="s">
        <v>7189</v>
      </c>
      <c r="N3956" s="11" t="s">
        <v>7186</v>
      </c>
      <c r="R3956" t="s">
        <v>1834</v>
      </c>
      <c r="T3956" t="s">
        <v>1296</v>
      </c>
    </row>
    <row r="3957" spans="1:20">
      <c r="A3957" t="s">
        <v>7185</v>
      </c>
      <c r="B3957" t="s">
        <v>1291</v>
      </c>
      <c r="C3957" t="s">
        <v>74</v>
      </c>
      <c r="D3957" s="39" t="s">
        <v>1396</v>
      </c>
      <c r="E3957" s="11">
        <f t="shared" si="262"/>
        <v>5</v>
      </c>
      <c r="F3957" s="4">
        <f t="shared" si="263"/>
        <v>2011</v>
      </c>
      <c r="G3957" t="s">
        <v>25</v>
      </c>
      <c r="H3957" s="4" t="s">
        <v>477</v>
      </c>
      <c r="I3957" s="4" t="str">
        <f t="shared" si="264"/>
        <v>k</v>
      </c>
      <c r="J3957" s="4">
        <v>33</v>
      </c>
      <c r="K3957" s="4" t="s">
        <v>95</v>
      </c>
      <c r="L3957" s="4">
        <v>0</v>
      </c>
      <c r="M3957" s="4" t="s">
        <v>3184</v>
      </c>
      <c r="N3957" s="11" t="s">
        <v>7186</v>
      </c>
      <c r="R3957" t="s">
        <v>1762</v>
      </c>
      <c r="T3957" t="s">
        <v>1296</v>
      </c>
    </row>
    <row r="3958" spans="1:20">
      <c r="A3958" t="s">
        <v>7185</v>
      </c>
      <c r="B3958" t="s">
        <v>1291</v>
      </c>
      <c r="C3958" t="s">
        <v>74</v>
      </c>
      <c r="D3958" s="39" t="s">
        <v>1531</v>
      </c>
      <c r="E3958" s="11">
        <f t="shared" si="262"/>
        <v>5</v>
      </c>
      <c r="F3958" s="4">
        <f t="shared" si="263"/>
        <v>2013</v>
      </c>
      <c r="G3958" t="s">
        <v>25</v>
      </c>
      <c r="H3958" s="4" t="s">
        <v>410</v>
      </c>
      <c r="I3958" s="4" t="str">
        <f t="shared" si="264"/>
        <v>k</v>
      </c>
      <c r="J3958" s="4">
        <v>37</v>
      </c>
      <c r="K3958" s="4" t="s">
        <v>3608</v>
      </c>
      <c r="L3958" s="4">
        <v>0</v>
      </c>
      <c r="M3958" s="4" t="s">
        <v>7190</v>
      </c>
      <c r="N3958" s="11" t="s">
        <v>7186</v>
      </c>
      <c r="R3958" t="s">
        <v>7191</v>
      </c>
      <c r="T3958" t="s">
        <v>1296</v>
      </c>
    </row>
    <row r="3959" spans="1:20">
      <c r="A3959" t="s">
        <v>7185</v>
      </c>
      <c r="B3959" t="s">
        <v>1291</v>
      </c>
      <c r="C3959" t="s">
        <v>74</v>
      </c>
      <c r="D3959" s="39" t="s">
        <v>1356</v>
      </c>
      <c r="E3959" s="11">
        <f t="shared" si="262"/>
        <v>5</v>
      </c>
      <c r="F3959" s="4">
        <f t="shared" si="263"/>
        <v>2015</v>
      </c>
      <c r="G3959" t="s">
        <v>25</v>
      </c>
      <c r="H3959" s="4" t="s">
        <v>712</v>
      </c>
      <c r="I3959" s="4" t="str">
        <f t="shared" si="264"/>
        <v>k</v>
      </c>
      <c r="J3959" s="4">
        <v>41.5</v>
      </c>
      <c r="K3959" s="4" t="s">
        <v>53</v>
      </c>
      <c r="L3959" s="4">
        <v>0</v>
      </c>
      <c r="M3959" s="4" t="s">
        <v>7192</v>
      </c>
      <c r="N3959" s="11" t="s">
        <v>7186</v>
      </c>
      <c r="R3959" t="s">
        <v>1766</v>
      </c>
      <c r="T3959" t="s">
        <v>1296</v>
      </c>
    </row>
    <row r="3960" spans="1:20">
      <c r="A3960" t="s">
        <v>7185</v>
      </c>
      <c r="B3960" t="s">
        <v>1291</v>
      </c>
      <c r="C3960" t="s">
        <v>74</v>
      </c>
      <c r="D3960" s="39" t="s">
        <v>859</v>
      </c>
      <c r="E3960" s="11">
        <f t="shared" si="262"/>
        <v>5</v>
      </c>
      <c r="F3960" s="4">
        <f t="shared" si="263"/>
        <v>2016</v>
      </c>
      <c r="G3960" t="s">
        <v>25</v>
      </c>
      <c r="H3960" s="4" t="s">
        <v>609</v>
      </c>
      <c r="I3960" s="4" t="str">
        <f t="shared" si="264"/>
        <v>k</v>
      </c>
      <c r="J3960" s="4">
        <v>43.3</v>
      </c>
      <c r="K3960" s="4" t="s">
        <v>328</v>
      </c>
      <c r="L3960" s="4">
        <v>0</v>
      </c>
      <c r="M3960" s="4" t="s">
        <v>7193</v>
      </c>
      <c r="N3960" s="11" t="s">
        <v>7186</v>
      </c>
      <c r="R3960" t="s">
        <v>1953</v>
      </c>
      <c r="T3960" t="s">
        <v>1296</v>
      </c>
    </row>
    <row r="3961" spans="1:20">
      <c r="A3961" t="s">
        <v>7185</v>
      </c>
      <c r="B3961" t="s">
        <v>1291</v>
      </c>
      <c r="C3961" t="s">
        <v>74</v>
      </c>
      <c r="D3961" s="39" t="s">
        <v>1352</v>
      </c>
      <c r="E3961" s="11">
        <f t="shared" si="262"/>
        <v>5</v>
      </c>
      <c r="F3961" s="4">
        <f t="shared" si="263"/>
        <v>2017</v>
      </c>
      <c r="G3961" t="s">
        <v>25</v>
      </c>
      <c r="H3961" s="4" t="s">
        <v>977</v>
      </c>
      <c r="I3961" s="4" t="str">
        <f t="shared" si="264"/>
        <v>k</v>
      </c>
      <c r="J3961" s="4">
        <v>43.3</v>
      </c>
      <c r="K3961" s="4" t="s">
        <v>7194</v>
      </c>
      <c r="L3961" s="4">
        <v>0</v>
      </c>
      <c r="M3961" s="4" t="s">
        <v>7195</v>
      </c>
      <c r="N3961" s="11" t="s">
        <v>7186</v>
      </c>
      <c r="R3961" t="s">
        <v>7196</v>
      </c>
      <c r="T3961" t="s">
        <v>1296</v>
      </c>
    </row>
    <row r="3962" spans="1:20">
      <c r="A3962" t="s">
        <v>7197</v>
      </c>
      <c r="B3962" t="s">
        <v>1291</v>
      </c>
      <c r="C3962" t="s">
        <v>20</v>
      </c>
      <c r="D3962" s="39" t="s">
        <v>1310</v>
      </c>
      <c r="E3962" s="11">
        <f t="shared" si="262"/>
        <v>5</v>
      </c>
      <c r="F3962" s="4">
        <f t="shared" si="263"/>
        <v>2005</v>
      </c>
      <c r="G3962" t="s">
        <v>21</v>
      </c>
      <c r="H3962" s="4">
        <v>5.7</v>
      </c>
      <c r="I3962" s="4" t="str">
        <f t="shared" si="264"/>
        <v>k</v>
      </c>
      <c r="J3962" s="4">
        <v>20.7</v>
      </c>
      <c r="K3962" s="4" t="s">
        <v>866</v>
      </c>
      <c r="L3962" s="4">
        <v>0</v>
      </c>
      <c r="M3962" s="4" t="s">
        <v>5581</v>
      </c>
      <c r="N3962" s="11" t="s">
        <v>7198</v>
      </c>
      <c r="R3962" t="s">
        <v>7199</v>
      </c>
      <c r="T3962" t="s">
        <v>1296</v>
      </c>
    </row>
    <row r="3963" spans="1:20">
      <c r="A3963" t="s">
        <v>7197</v>
      </c>
      <c r="B3963" t="s">
        <v>1291</v>
      </c>
      <c r="C3963" t="s">
        <v>74</v>
      </c>
      <c r="D3963" s="39" t="s">
        <v>1385</v>
      </c>
      <c r="E3963" s="11">
        <f t="shared" si="262"/>
        <v>5</v>
      </c>
      <c r="F3963" s="4">
        <f t="shared" si="263"/>
        <v>2008</v>
      </c>
      <c r="G3963" t="s">
        <v>21</v>
      </c>
      <c r="H3963" s="4">
        <v>8.6999999999999993</v>
      </c>
      <c r="I3963" s="4" t="str">
        <f t="shared" si="264"/>
        <v>k</v>
      </c>
      <c r="J3963" s="4">
        <v>24.5</v>
      </c>
      <c r="K3963" s="4" t="s">
        <v>464</v>
      </c>
      <c r="L3963" s="4">
        <v>0</v>
      </c>
      <c r="M3963" s="4" t="s">
        <v>1623</v>
      </c>
      <c r="N3963" s="11" t="s">
        <v>7198</v>
      </c>
      <c r="R3963" t="s">
        <v>1698</v>
      </c>
      <c r="T3963" t="s">
        <v>1296</v>
      </c>
    </row>
    <row r="3964" spans="1:20">
      <c r="A3964" t="s">
        <v>7197</v>
      </c>
      <c r="B3964" t="s">
        <v>1291</v>
      </c>
      <c r="C3964" t="s">
        <v>74</v>
      </c>
      <c r="D3964" s="39" t="s">
        <v>1342</v>
      </c>
      <c r="E3964" s="11">
        <f t="shared" si="262"/>
        <v>5</v>
      </c>
      <c r="F3964" s="4">
        <f t="shared" si="263"/>
        <v>2013</v>
      </c>
      <c r="G3964" t="s">
        <v>21</v>
      </c>
      <c r="H3964" s="4">
        <v>13.7</v>
      </c>
      <c r="I3964" s="4" t="str">
        <f t="shared" si="264"/>
        <v>k</v>
      </c>
      <c r="J3964" s="4">
        <v>28</v>
      </c>
      <c r="K3964" s="4" t="s">
        <v>1072</v>
      </c>
      <c r="L3964" s="4">
        <v>0</v>
      </c>
      <c r="M3964" s="4" t="s">
        <v>1650</v>
      </c>
      <c r="N3964" s="11" t="s">
        <v>7198</v>
      </c>
      <c r="R3964" t="s">
        <v>1698</v>
      </c>
      <c r="T3964" t="s">
        <v>1296</v>
      </c>
    </row>
    <row r="3965" spans="1:20">
      <c r="A3965" t="s">
        <v>7197</v>
      </c>
      <c r="B3965" t="s">
        <v>1291</v>
      </c>
      <c r="C3965" t="s">
        <v>74</v>
      </c>
      <c r="D3965" s="39" t="s">
        <v>1356</v>
      </c>
      <c r="E3965" s="11">
        <f t="shared" si="262"/>
        <v>5</v>
      </c>
      <c r="F3965" s="4">
        <f t="shared" si="263"/>
        <v>2015</v>
      </c>
      <c r="G3965" t="s">
        <v>21</v>
      </c>
      <c r="H3965" s="4">
        <v>15.7</v>
      </c>
      <c r="I3965" s="4" t="str">
        <f t="shared" si="264"/>
        <v>k</v>
      </c>
      <c r="J3965" s="4">
        <v>29</v>
      </c>
      <c r="K3965" s="4" t="s">
        <v>1061</v>
      </c>
      <c r="L3965" s="4">
        <v>0</v>
      </c>
      <c r="M3965" s="4" t="s">
        <v>2651</v>
      </c>
      <c r="N3965" s="11" t="s">
        <v>7198</v>
      </c>
      <c r="R3965" t="s">
        <v>7200</v>
      </c>
      <c r="T3965" t="s">
        <v>1296</v>
      </c>
    </row>
    <row r="3966" spans="1:20">
      <c r="A3966" t="s">
        <v>7197</v>
      </c>
      <c r="B3966" t="s">
        <v>1291</v>
      </c>
      <c r="C3966" t="s">
        <v>74</v>
      </c>
      <c r="D3966" s="39" t="s">
        <v>1590</v>
      </c>
      <c r="E3966" s="11">
        <f t="shared" si="262"/>
        <v>5</v>
      </c>
      <c r="F3966" s="4">
        <f t="shared" si="263"/>
        <v>2016</v>
      </c>
      <c r="G3966" t="s">
        <v>21</v>
      </c>
      <c r="H3966" s="4">
        <v>16.7</v>
      </c>
      <c r="I3966" s="4" t="str">
        <f t="shared" si="264"/>
        <v>k</v>
      </c>
      <c r="J3966" s="4">
        <v>29</v>
      </c>
      <c r="K3966" s="4" t="s">
        <v>571</v>
      </c>
      <c r="L3966" s="4">
        <v>0</v>
      </c>
      <c r="M3966" s="4" t="s">
        <v>1676</v>
      </c>
      <c r="N3966" s="11" t="s">
        <v>7198</v>
      </c>
      <c r="Q3966">
        <v>46</v>
      </c>
      <c r="R3966" t="s">
        <v>7201</v>
      </c>
      <c r="T3966" t="s">
        <v>1296</v>
      </c>
    </row>
    <row r="3967" spans="1:20">
      <c r="A3967" t="s">
        <v>7197</v>
      </c>
      <c r="B3967" t="s">
        <v>1291</v>
      </c>
      <c r="C3967" t="s">
        <v>74</v>
      </c>
      <c r="D3967" s="39" t="s">
        <v>1574</v>
      </c>
      <c r="E3967" s="11">
        <f t="shared" si="262"/>
        <v>6</v>
      </c>
      <c r="F3967" s="4">
        <f t="shared" si="263"/>
        <v>2018</v>
      </c>
      <c r="G3967" t="s">
        <v>21</v>
      </c>
      <c r="H3967" s="4">
        <v>18.7</v>
      </c>
      <c r="I3967" s="4" t="str">
        <f t="shared" si="264"/>
        <v>k</v>
      </c>
      <c r="J3967" s="4">
        <v>29.2</v>
      </c>
      <c r="K3967" s="4" t="s">
        <v>854</v>
      </c>
      <c r="L3967" s="4">
        <v>0</v>
      </c>
      <c r="M3967" s="4" t="s">
        <v>2573</v>
      </c>
      <c r="N3967" s="11" t="s">
        <v>7198</v>
      </c>
      <c r="Q3967" t="s">
        <v>7202</v>
      </c>
      <c r="R3967" t="s">
        <v>7203</v>
      </c>
      <c r="T3967" t="s">
        <v>1296</v>
      </c>
    </row>
    <row r="3968" spans="1:20">
      <c r="A3968" t="s">
        <v>7197</v>
      </c>
      <c r="B3968" t="s">
        <v>1291</v>
      </c>
      <c r="C3968" t="s">
        <v>74</v>
      </c>
      <c r="D3968" s="39" t="s">
        <v>1459</v>
      </c>
      <c r="E3968" s="11">
        <f t="shared" si="262"/>
        <v>9</v>
      </c>
      <c r="F3968" s="4">
        <f t="shared" si="263"/>
        <v>2018</v>
      </c>
      <c r="G3968" t="s">
        <v>21</v>
      </c>
      <c r="H3968" s="4">
        <v>18.899999999999999</v>
      </c>
      <c r="I3968" s="4" t="str">
        <f t="shared" si="264"/>
        <v>k</v>
      </c>
      <c r="J3968" s="4">
        <v>29.4</v>
      </c>
      <c r="K3968" s="4" t="s">
        <v>933</v>
      </c>
      <c r="L3968" s="4">
        <v>0</v>
      </c>
      <c r="M3968" s="4" t="s">
        <v>2508</v>
      </c>
      <c r="N3968" s="11" t="s">
        <v>7198</v>
      </c>
      <c r="R3968" t="s">
        <v>7204</v>
      </c>
      <c r="T3968" t="s">
        <v>1296</v>
      </c>
    </row>
    <row r="3969" spans="1:20">
      <c r="A3969" t="s">
        <v>7205</v>
      </c>
      <c r="B3969" t="s">
        <v>1291</v>
      </c>
      <c r="C3969" t="s">
        <v>20</v>
      </c>
      <c r="D3969" s="39" t="s">
        <v>839</v>
      </c>
      <c r="E3969" s="11">
        <f t="shared" si="262"/>
        <v>5</v>
      </c>
      <c r="F3969" s="4">
        <f t="shared" si="263"/>
        <v>2016</v>
      </c>
      <c r="G3969" t="s">
        <v>25</v>
      </c>
      <c r="H3969" s="4" t="s">
        <v>1046</v>
      </c>
      <c r="I3969" s="4" t="str">
        <f t="shared" si="264"/>
        <v>k</v>
      </c>
      <c r="J3969" s="4">
        <v>27.1</v>
      </c>
      <c r="K3969" s="4" t="s">
        <v>1282</v>
      </c>
      <c r="L3969" s="4">
        <v>0</v>
      </c>
      <c r="M3969" s="4" t="s">
        <v>7206</v>
      </c>
      <c r="N3969" s="11" t="s">
        <v>7207</v>
      </c>
      <c r="R3969" t="s">
        <v>7208</v>
      </c>
      <c r="T3969" t="s">
        <v>1296</v>
      </c>
    </row>
    <row r="3970" spans="1:20">
      <c r="A3970" t="s">
        <v>7209</v>
      </c>
      <c r="B3970" t="s">
        <v>1291</v>
      </c>
      <c r="C3970" t="s">
        <v>20</v>
      </c>
      <c r="D3970" s="39" t="s">
        <v>1380</v>
      </c>
      <c r="E3970" s="11">
        <f t="shared" si="262"/>
        <v>5</v>
      </c>
      <c r="F3970" s="4">
        <f t="shared" si="263"/>
        <v>2004</v>
      </c>
      <c r="G3970" t="s">
        <v>25</v>
      </c>
      <c r="H3970" s="4" t="s">
        <v>1444</v>
      </c>
      <c r="I3970" s="4" t="str">
        <f t="shared" si="264"/>
        <v>k</v>
      </c>
      <c r="J3970" s="4">
        <v>14.6</v>
      </c>
      <c r="K3970" s="4" t="s">
        <v>1557</v>
      </c>
      <c r="L3970" s="4">
        <v>0</v>
      </c>
      <c r="M3970" s="4" t="s">
        <v>7210</v>
      </c>
      <c r="N3970" s="11" t="s">
        <v>7211</v>
      </c>
      <c r="R3970" t="s">
        <v>7212</v>
      </c>
      <c r="T3970" t="s">
        <v>1296</v>
      </c>
    </row>
    <row r="3971" spans="1:20">
      <c r="A3971" t="s">
        <v>7209</v>
      </c>
      <c r="B3971" t="s">
        <v>1291</v>
      </c>
      <c r="C3971" t="s">
        <v>74</v>
      </c>
      <c r="D3971" s="39" t="s">
        <v>2199</v>
      </c>
      <c r="E3971" s="11">
        <f t="shared" si="262"/>
        <v>5</v>
      </c>
      <c r="F3971" s="4">
        <f t="shared" si="263"/>
        <v>2011</v>
      </c>
      <c r="G3971" t="s">
        <v>25</v>
      </c>
      <c r="H3971" s="4" t="s">
        <v>477</v>
      </c>
      <c r="I3971" s="4" t="str">
        <f t="shared" si="264"/>
        <v>k</v>
      </c>
      <c r="J3971" s="4">
        <v>25.4</v>
      </c>
      <c r="K3971" s="4" t="s">
        <v>441</v>
      </c>
      <c r="L3971" s="4">
        <v>0</v>
      </c>
      <c r="M3971" s="4" t="s">
        <v>2501</v>
      </c>
      <c r="N3971" s="11" t="s">
        <v>7211</v>
      </c>
      <c r="R3971" t="s">
        <v>7213</v>
      </c>
      <c r="T3971" t="s">
        <v>1296</v>
      </c>
    </row>
    <row r="3972" spans="1:20">
      <c r="A3972" t="s">
        <v>7209</v>
      </c>
      <c r="B3972" t="s">
        <v>1291</v>
      </c>
      <c r="C3972" t="s">
        <v>74</v>
      </c>
      <c r="D3972" s="39" t="s">
        <v>1432</v>
      </c>
      <c r="E3972" s="11">
        <f t="shared" si="262"/>
        <v>5</v>
      </c>
      <c r="F3972" s="4">
        <f t="shared" si="263"/>
        <v>2013</v>
      </c>
      <c r="G3972" t="s">
        <v>25</v>
      </c>
      <c r="H3972" s="4" t="s">
        <v>410</v>
      </c>
      <c r="I3972" s="4" t="str">
        <f t="shared" si="264"/>
        <v>k</v>
      </c>
      <c r="J3972" s="4">
        <v>28.4</v>
      </c>
      <c r="K3972" s="4" t="s">
        <v>138</v>
      </c>
      <c r="L3972" s="4">
        <v>0</v>
      </c>
      <c r="M3972" s="4" t="s">
        <v>2120</v>
      </c>
      <c r="N3972" s="11" t="s">
        <v>7211</v>
      </c>
      <c r="R3972" t="s">
        <v>7214</v>
      </c>
      <c r="T3972" t="s">
        <v>1296</v>
      </c>
    </row>
    <row r="3973" spans="1:20">
      <c r="A3973" t="s">
        <v>7209</v>
      </c>
      <c r="B3973" t="s">
        <v>1291</v>
      </c>
      <c r="C3973" t="s">
        <v>74</v>
      </c>
      <c r="D3973" s="39" t="s">
        <v>1459</v>
      </c>
      <c r="E3973" s="11">
        <f t="shared" si="262"/>
        <v>9</v>
      </c>
      <c r="F3973" s="4">
        <f t="shared" si="263"/>
        <v>2018</v>
      </c>
      <c r="G3973" t="s">
        <v>25</v>
      </c>
      <c r="H3973" s="4" t="s">
        <v>1540</v>
      </c>
      <c r="I3973" s="4" t="str">
        <f t="shared" si="264"/>
        <v>k</v>
      </c>
      <c r="J3973" s="4">
        <v>33</v>
      </c>
      <c r="K3973" s="4" t="s">
        <v>825</v>
      </c>
      <c r="L3973" s="4">
        <v>0</v>
      </c>
      <c r="M3973" s="4" t="s">
        <v>4717</v>
      </c>
      <c r="N3973" s="11" t="s">
        <v>7211</v>
      </c>
      <c r="R3973" t="s">
        <v>7215</v>
      </c>
      <c r="T3973" t="s">
        <v>1296</v>
      </c>
    </row>
    <row r="3974" spans="1:20">
      <c r="A3974" t="s">
        <v>7209</v>
      </c>
      <c r="B3974" t="s">
        <v>1291</v>
      </c>
      <c r="C3974" t="s">
        <v>74</v>
      </c>
      <c r="D3974" s="39" t="s">
        <v>1412</v>
      </c>
      <c r="E3974" s="11">
        <f t="shared" si="262"/>
        <v>5</v>
      </c>
      <c r="F3974" s="4">
        <f t="shared" si="263"/>
        <v>2019</v>
      </c>
      <c r="G3974" t="s">
        <v>25</v>
      </c>
      <c r="H3974" s="4" t="s">
        <v>1038</v>
      </c>
      <c r="I3974" s="4" t="str">
        <f t="shared" si="264"/>
        <v>k</v>
      </c>
      <c r="J3974" s="4">
        <v>34.799999999999997</v>
      </c>
      <c r="K3974" s="4" t="s">
        <v>638</v>
      </c>
      <c r="L3974" s="4">
        <v>0</v>
      </c>
      <c r="M3974" s="4" t="s">
        <v>3542</v>
      </c>
      <c r="N3974" s="11" t="s">
        <v>7211</v>
      </c>
      <c r="R3974" t="s">
        <v>1414</v>
      </c>
      <c r="T3974" t="s">
        <v>1296</v>
      </c>
    </row>
    <row r="3975" spans="1:20">
      <c r="A3975" s="9" t="s">
        <v>7209</v>
      </c>
      <c r="B3975" t="s">
        <v>1291</v>
      </c>
      <c r="C3975" t="s">
        <v>74</v>
      </c>
      <c r="D3975" s="39" t="s">
        <v>1491</v>
      </c>
      <c r="E3975" s="11">
        <f t="shared" si="262"/>
        <v>4</v>
      </c>
      <c r="F3975" s="4">
        <f t="shared" si="263"/>
        <v>2024</v>
      </c>
      <c r="G3975" t="s">
        <v>25</v>
      </c>
      <c r="H3975" s="4" t="s">
        <v>600</v>
      </c>
      <c r="I3975" s="4" t="str">
        <f t="shared" si="264"/>
        <v>k</v>
      </c>
      <c r="J3975" s="4">
        <v>38.1</v>
      </c>
      <c r="K3975" s="4" t="s">
        <v>76</v>
      </c>
      <c r="L3975" s="4">
        <v>0</v>
      </c>
      <c r="M3975" s="4" t="s">
        <v>4220</v>
      </c>
      <c r="N3975" s="11" t="s">
        <v>7211</v>
      </c>
      <c r="Q3975" t="s">
        <v>7216</v>
      </c>
      <c r="R3975" t="s">
        <v>7217</v>
      </c>
    </row>
    <row r="3976" spans="1:20">
      <c r="A3976" t="s">
        <v>7209</v>
      </c>
      <c r="B3976" s="4" t="s">
        <v>1291</v>
      </c>
      <c r="C3976" s="4" t="s">
        <v>74</v>
      </c>
      <c r="D3976" s="39" t="s">
        <v>1553</v>
      </c>
      <c r="E3976" s="11">
        <f t="shared" si="262"/>
        <v>4</v>
      </c>
      <c r="F3976" s="4">
        <f t="shared" si="263"/>
        <v>2026</v>
      </c>
      <c r="G3976" s="4" t="s">
        <v>25</v>
      </c>
      <c r="H3976" s="4">
        <v>24.6</v>
      </c>
      <c r="I3976" s="4" t="str">
        <f t="shared" si="264"/>
        <v>k</v>
      </c>
      <c r="J3976" s="4">
        <v>39</v>
      </c>
      <c r="K3976" s="4">
        <v>48.2</v>
      </c>
      <c r="L3976" s="4">
        <v>0</v>
      </c>
      <c r="M3976" s="4">
        <v>2395</v>
      </c>
      <c r="N3976" s="11" t="s">
        <v>7211</v>
      </c>
      <c r="R3976" s="4" t="s">
        <v>1554</v>
      </c>
    </row>
    <row r="3977" spans="1:20">
      <c r="A3977" t="s">
        <v>7218</v>
      </c>
      <c r="B3977" t="s">
        <v>1291</v>
      </c>
      <c r="C3977" t="s">
        <v>20</v>
      </c>
      <c r="D3977" s="39" t="s">
        <v>2194</v>
      </c>
      <c r="E3977" s="11">
        <f t="shared" si="262"/>
        <v>5</v>
      </c>
      <c r="F3977" s="4">
        <f t="shared" si="263"/>
        <v>2005</v>
      </c>
      <c r="G3977" t="s">
        <v>21</v>
      </c>
      <c r="H3977" s="4" t="s">
        <v>682</v>
      </c>
      <c r="I3977" s="4" t="str">
        <f t="shared" ref="I3977:I4008" si="265">IF(ISBLANK(H3977), "", "k")</f>
        <v>k</v>
      </c>
      <c r="J3977" s="4">
        <v>23</v>
      </c>
      <c r="K3977" s="4" t="s">
        <v>718</v>
      </c>
      <c r="L3977" s="4">
        <v>0</v>
      </c>
      <c r="M3977" s="4" t="s">
        <v>7219</v>
      </c>
      <c r="R3977" t="s">
        <v>7220</v>
      </c>
      <c r="T3977" t="s">
        <v>1296</v>
      </c>
    </row>
    <row r="3978" spans="1:20">
      <c r="A3978" t="s">
        <v>175</v>
      </c>
      <c r="B3978" t="s">
        <v>1291</v>
      </c>
      <c r="C3978" t="s">
        <v>20</v>
      </c>
      <c r="D3978" s="39" t="s">
        <v>1606</v>
      </c>
      <c r="E3978" s="11">
        <f t="shared" si="262"/>
        <v>3</v>
      </c>
      <c r="F3978" s="4">
        <f t="shared" si="263"/>
        <v>1982</v>
      </c>
      <c r="G3978" t="s">
        <v>103</v>
      </c>
      <c r="H3978" s="4" t="s">
        <v>2392</v>
      </c>
      <c r="I3978" s="4" t="str">
        <f t="shared" si="265"/>
        <v>k</v>
      </c>
      <c r="J3978" s="4">
        <v>11.43</v>
      </c>
      <c r="K3978" s="4" t="s">
        <v>5576</v>
      </c>
      <c r="L3978" s="4">
        <v>0</v>
      </c>
      <c r="M3978" s="4" t="s">
        <v>7221</v>
      </c>
      <c r="R3978" t="s">
        <v>2070</v>
      </c>
      <c r="T3978" t="s">
        <v>1296</v>
      </c>
    </row>
    <row r="3979" spans="1:20">
      <c r="A3979" t="s">
        <v>7222</v>
      </c>
      <c r="B3979" t="s">
        <v>1291</v>
      </c>
      <c r="C3979" t="s">
        <v>20</v>
      </c>
      <c r="D3979" s="39" t="s">
        <v>1320</v>
      </c>
      <c r="E3979" s="11">
        <f t="shared" si="262"/>
        <v>3</v>
      </c>
      <c r="F3979" s="4">
        <f t="shared" si="263"/>
        <v>1996</v>
      </c>
      <c r="G3979" t="s">
        <v>103</v>
      </c>
      <c r="H3979" s="4" t="s">
        <v>149</v>
      </c>
      <c r="I3979" s="4" t="str">
        <f t="shared" si="265"/>
        <v>k</v>
      </c>
      <c r="J3979" s="4">
        <v>18.7</v>
      </c>
      <c r="K3979" s="4" t="s">
        <v>1069</v>
      </c>
      <c r="L3979" s="4">
        <v>0</v>
      </c>
      <c r="M3979" s="4" t="s">
        <v>3889</v>
      </c>
      <c r="R3979" t="s">
        <v>2175</v>
      </c>
      <c r="T3979" t="s">
        <v>1296</v>
      </c>
    </row>
    <row r="3980" spans="1:20">
      <c r="A3980" t="s">
        <v>7223</v>
      </c>
      <c r="B3980" t="s">
        <v>1291</v>
      </c>
      <c r="C3980" t="s">
        <v>20</v>
      </c>
      <c r="D3980" s="39" t="s">
        <v>1715</v>
      </c>
      <c r="E3980" s="11">
        <f t="shared" si="262"/>
        <v>3</v>
      </c>
      <c r="F3980" s="4">
        <f t="shared" si="263"/>
        <v>2000</v>
      </c>
      <c r="G3980" t="s">
        <v>25</v>
      </c>
      <c r="H3980" s="4">
        <v>13.5</v>
      </c>
      <c r="I3980" s="4" t="s">
        <v>35</v>
      </c>
      <c r="J3980" s="4">
        <v>31</v>
      </c>
      <c r="K3980" s="4" t="s">
        <v>1393</v>
      </c>
      <c r="L3980" s="4">
        <v>0</v>
      </c>
      <c r="M3980" s="4" t="s">
        <v>2570</v>
      </c>
      <c r="N3980" s="11" t="s">
        <v>7224</v>
      </c>
      <c r="R3980" t="s">
        <v>7225</v>
      </c>
      <c r="T3980" t="s">
        <v>1296</v>
      </c>
    </row>
    <row r="3981" spans="1:20">
      <c r="A3981" t="s">
        <v>7223</v>
      </c>
      <c r="B3981" t="s">
        <v>1291</v>
      </c>
      <c r="C3981" t="s">
        <v>74</v>
      </c>
      <c r="D3981" s="39" t="s">
        <v>1302</v>
      </c>
      <c r="E3981" s="11">
        <f t="shared" si="262"/>
        <v>5</v>
      </c>
      <c r="F3981" s="4">
        <f t="shared" si="263"/>
        <v>2002</v>
      </c>
      <c r="G3981" t="s">
        <v>25</v>
      </c>
      <c r="H3981" s="4">
        <v>15.7</v>
      </c>
      <c r="I3981" s="4" t="s">
        <v>35</v>
      </c>
      <c r="J3981" s="4">
        <v>31.5</v>
      </c>
      <c r="K3981" s="4" t="s">
        <v>1253</v>
      </c>
      <c r="L3981" s="4">
        <v>0</v>
      </c>
      <c r="M3981" s="4" t="s">
        <v>2030</v>
      </c>
      <c r="N3981" s="11" t="s">
        <v>7224</v>
      </c>
      <c r="R3981" t="s">
        <v>2031</v>
      </c>
      <c r="T3981" t="s">
        <v>1296</v>
      </c>
    </row>
    <row r="3982" spans="1:20">
      <c r="A3982" t="s">
        <v>7226</v>
      </c>
      <c r="B3982" t="s">
        <v>1291</v>
      </c>
      <c r="C3982" t="s">
        <v>20</v>
      </c>
      <c r="D3982" s="39" t="s">
        <v>1435</v>
      </c>
      <c r="E3982" s="11">
        <f t="shared" si="262"/>
        <v>5</v>
      </c>
      <c r="F3982" s="4">
        <f t="shared" si="263"/>
        <v>2015</v>
      </c>
      <c r="G3982" t="s">
        <v>25</v>
      </c>
      <c r="I3982" s="4" t="str">
        <f t="shared" ref="I3982:I4013" si="266">IF(ISBLANK(H3982), "", "k")</f>
        <v/>
      </c>
      <c r="J3982" s="4">
        <v>24.9</v>
      </c>
      <c r="K3982" s="4" t="s">
        <v>116</v>
      </c>
      <c r="L3982" s="4">
        <v>0</v>
      </c>
      <c r="M3982" s="4" t="s">
        <v>5024</v>
      </c>
      <c r="N3982" s="11" t="s">
        <v>7227</v>
      </c>
      <c r="R3982" t="s">
        <v>7228</v>
      </c>
      <c r="T3982" t="s">
        <v>1296</v>
      </c>
    </row>
    <row r="3983" spans="1:20">
      <c r="A3983" t="s">
        <v>7226</v>
      </c>
      <c r="B3983" t="s">
        <v>1291</v>
      </c>
      <c r="C3983" t="s">
        <v>74</v>
      </c>
      <c r="D3983" s="39" t="s">
        <v>1349</v>
      </c>
      <c r="E3983" s="11">
        <f t="shared" si="262"/>
        <v>5</v>
      </c>
      <c r="F3983" s="4">
        <f t="shared" si="263"/>
        <v>2016</v>
      </c>
      <c r="G3983" t="s">
        <v>25</v>
      </c>
      <c r="I3983" s="4" t="str">
        <f t="shared" si="266"/>
        <v/>
      </c>
      <c r="J3983" s="4">
        <v>25.7</v>
      </c>
      <c r="K3983" s="4" t="s">
        <v>278</v>
      </c>
      <c r="L3983" s="4">
        <v>0</v>
      </c>
      <c r="M3983" s="4" t="s">
        <v>2848</v>
      </c>
      <c r="N3983" s="11" t="s">
        <v>7227</v>
      </c>
      <c r="R3983" t="s">
        <v>7229</v>
      </c>
      <c r="T3983" t="s">
        <v>1296</v>
      </c>
    </row>
    <row r="3984" spans="1:20">
      <c r="A3984" t="s">
        <v>7226</v>
      </c>
      <c r="B3984" t="s">
        <v>1291</v>
      </c>
      <c r="C3984" t="s">
        <v>74</v>
      </c>
      <c r="D3984" s="39" t="s">
        <v>1515</v>
      </c>
      <c r="E3984" s="11">
        <f t="shared" si="262"/>
        <v>5</v>
      </c>
      <c r="F3984" s="4">
        <f t="shared" si="263"/>
        <v>2019</v>
      </c>
      <c r="G3984" t="s">
        <v>25</v>
      </c>
      <c r="I3984" s="4" t="str">
        <f t="shared" si="266"/>
        <v/>
      </c>
      <c r="J3984" s="4">
        <v>30.8</v>
      </c>
      <c r="K3984" s="4" t="s">
        <v>801</v>
      </c>
      <c r="L3984" s="4">
        <v>0</v>
      </c>
      <c r="M3984" s="4" t="s">
        <v>2982</v>
      </c>
      <c r="N3984" s="11" t="s">
        <v>7227</v>
      </c>
      <c r="R3984" t="s">
        <v>7230</v>
      </c>
      <c r="T3984" t="s">
        <v>1296</v>
      </c>
    </row>
    <row r="3985" spans="1:20">
      <c r="A3985" t="s">
        <v>7226</v>
      </c>
      <c r="B3985" t="s">
        <v>1291</v>
      </c>
      <c r="C3985" t="s">
        <v>74</v>
      </c>
      <c r="D3985" s="39" t="s">
        <v>1440</v>
      </c>
      <c r="E3985" s="11">
        <f t="shared" si="262"/>
        <v>5</v>
      </c>
      <c r="F3985" s="4">
        <f t="shared" si="263"/>
        <v>2024</v>
      </c>
      <c r="G3985" t="s">
        <v>25</v>
      </c>
      <c r="I3985" s="4" t="str">
        <f t="shared" si="266"/>
        <v/>
      </c>
      <c r="J3985" s="4">
        <v>38.299999999999997</v>
      </c>
      <c r="K3985" s="4" t="s">
        <v>458</v>
      </c>
      <c r="L3985" s="4">
        <v>0</v>
      </c>
      <c r="M3985" s="4" t="s">
        <v>4290</v>
      </c>
      <c r="N3985" s="11" t="s">
        <v>7227</v>
      </c>
      <c r="R3985" t="s">
        <v>2464</v>
      </c>
    </row>
    <row r="3986" spans="1:20">
      <c r="A3986" t="s">
        <v>7226</v>
      </c>
      <c r="B3986" s="4" t="s">
        <v>1291</v>
      </c>
      <c r="C3986" s="17" t="s">
        <v>74</v>
      </c>
      <c r="D3986" s="39" t="s">
        <v>1480</v>
      </c>
      <c r="E3986" s="11">
        <f t="shared" si="262"/>
        <v>4</v>
      </c>
      <c r="F3986" s="4">
        <f t="shared" si="263"/>
        <v>2026</v>
      </c>
      <c r="G3986" s="4" t="s">
        <v>25</v>
      </c>
      <c r="I3986" s="4" t="str">
        <f t="shared" si="266"/>
        <v/>
      </c>
      <c r="L3986" s="4">
        <v>0</v>
      </c>
      <c r="N3986" s="11" t="s">
        <v>7227</v>
      </c>
      <c r="R3986" s="4" t="s">
        <v>7231</v>
      </c>
    </row>
    <row r="3987" spans="1:20">
      <c r="A3987" t="s">
        <v>7232</v>
      </c>
      <c r="B3987" t="s">
        <v>1291</v>
      </c>
      <c r="C3987" t="s">
        <v>20</v>
      </c>
      <c r="D3987" s="39" t="s">
        <v>1349</v>
      </c>
      <c r="E3987" s="11">
        <f t="shared" ref="E3987:E4050" si="267">MONTH(D3987)</f>
        <v>5</v>
      </c>
      <c r="F3987" s="4">
        <f t="shared" ref="F3987:F4050" si="268">YEAR(D3987)</f>
        <v>2016</v>
      </c>
      <c r="G3987" t="s">
        <v>21</v>
      </c>
      <c r="I3987" s="4" t="str">
        <f t="shared" si="266"/>
        <v/>
      </c>
      <c r="J3987" s="4">
        <v>23.6</v>
      </c>
      <c r="K3987" s="4" t="s">
        <v>264</v>
      </c>
      <c r="L3987" s="4">
        <v>0</v>
      </c>
      <c r="M3987" s="4" t="s">
        <v>2143</v>
      </c>
      <c r="R3987" t="s">
        <v>7233</v>
      </c>
      <c r="T3987" t="s">
        <v>1296</v>
      </c>
    </row>
    <row r="3988" spans="1:20">
      <c r="A3988" t="s">
        <v>7234</v>
      </c>
      <c r="B3988" t="s">
        <v>1291</v>
      </c>
      <c r="C3988" t="s">
        <v>20</v>
      </c>
      <c r="D3988" s="39" t="s">
        <v>1322</v>
      </c>
      <c r="E3988" s="11">
        <f t="shared" si="267"/>
        <v>3</v>
      </c>
      <c r="F3988" s="4">
        <f t="shared" si="268"/>
        <v>1998</v>
      </c>
      <c r="G3988" t="s">
        <v>21</v>
      </c>
      <c r="H3988" s="4" t="s">
        <v>1610</v>
      </c>
      <c r="I3988" s="4" t="str">
        <f t="shared" si="266"/>
        <v>k</v>
      </c>
      <c r="J3988" s="4">
        <v>22.6</v>
      </c>
      <c r="K3988" s="4" t="s">
        <v>946</v>
      </c>
      <c r="L3988" s="4">
        <v>0</v>
      </c>
      <c r="M3988" s="4" t="s">
        <v>4155</v>
      </c>
      <c r="R3988" t="s">
        <v>3053</v>
      </c>
      <c r="T3988" t="s">
        <v>1296</v>
      </c>
    </row>
    <row r="3989" spans="1:20">
      <c r="A3989" t="s">
        <v>7234</v>
      </c>
      <c r="B3989" t="s">
        <v>1291</v>
      </c>
      <c r="C3989" t="s">
        <v>74</v>
      </c>
      <c r="D3989" s="39" t="s">
        <v>1647</v>
      </c>
      <c r="E3989" s="11">
        <f t="shared" si="267"/>
        <v>3</v>
      </c>
      <c r="F3989" s="4">
        <f t="shared" si="268"/>
        <v>2000</v>
      </c>
      <c r="G3989" t="s">
        <v>21</v>
      </c>
      <c r="H3989" s="4" t="s">
        <v>126</v>
      </c>
      <c r="I3989" s="4" t="str">
        <f t="shared" si="266"/>
        <v>k</v>
      </c>
      <c r="J3989" s="4">
        <v>25.3</v>
      </c>
      <c r="K3989" s="4" t="s">
        <v>127</v>
      </c>
      <c r="L3989" s="4">
        <v>0</v>
      </c>
      <c r="M3989" s="4" t="s">
        <v>1381</v>
      </c>
      <c r="R3989" t="s">
        <v>585</v>
      </c>
      <c r="T3989" t="s">
        <v>1296</v>
      </c>
    </row>
    <row r="3990" spans="1:20">
      <c r="A3990" t="s">
        <v>7234</v>
      </c>
      <c r="B3990" t="s">
        <v>1291</v>
      </c>
      <c r="C3990" t="s">
        <v>74</v>
      </c>
      <c r="D3990" s="39" t="s">
        <v>1418</v>
      </c>
      <c r="E3990" s="11">
        <f t="shared" si="267"/>
        <v>5</v>
      </c>
      <c r="F3990" s="4">
        <f t="shared" si="268"/>
        <v>2001</v>
      </c>
      <c r="G3990" t="s">
        <v>21</v>
      </c>
      <c r="H3990" s="4" t="s">
        <v>496</v>
      </c>
      <c r="I3990" s="4" t="str">
        <f t="shared" si="266"/>
        <v>k</v>
      </c>
      <c r="J3990" s="4">
        <v>26.5</v>
      </c>
      <c r="K3990" s="4" t="s">
        <v>127</v>
      </c>
      <c r="L3990" s="4">
        <v>0</v>
      </c>
      <c r="M3990" s="4" t="s">
        <v>1593</v>
      </c>
      <c r="R3990" t="s">
        <v>585</v>
      </c>
      <c r="T3990" t="s">
        <v>1296</v>
      </c>
    </row>
    <row r="3991" spans="1:20">
      <c r="A3991" t="s">
        <v>7235</v>
      </c>
      <c r="B3991" t="s">
        <v>1291</v>
      </c>
      <c r="C3991" t="s">
        <v>20</v>
      </c>
      <c r="D3991" s="39" t="s">
        <v>1378</v>
      </c>
      <c r="E3991" s="11">
        <f t="shared" si="267"/>
        <v>5</v>
      </c>
      <c r="F3991" s="4">
        <f t="shared" si="268"/>
        <v>2002</v>
      </c>
      <c r="G3991" t="s">
        <v>25</v>
      </c>
      <c r="H3991" s="4">
        <v>7.8</v>
      </c>
      <c r="I3991" s="4" t="str">
        <f t="shared" si="266"/>
        <v>k</v>
      </c>
      <c r="J3991" s="4">
        <v>23.5</v>
      </c>
      <c r="K3991" s="4" t="s">
        <v>885</v>
      </c>
      <c r="L3991" s="4">
        <v>0</v>
      </c>
      <c r="M3991" s="4" t="s">
        <v>7236</v>
      </c>
      <c r="N3991" s="11" t="s">
        <v>7237</v>
      </c>
      <c r="R3991" t="s">
        <v>7238</v>
      </c>
      <c r="T3991" t="s">
        <v>1296</v>
      </c>
    </row>
    <row r="3992" spans="1:20">
      <c r="A3992" t="s">
        <v>7235</v>
      </c>
      <c r="B3992" t="s">
        <v>1291</v>
      </c>
      <c r="C3992" t="s">
        <v>74</v>
      </c>
      <c r="D3992" s="39" t="s">
        <v>2888</v>
      </c>
      <c r="E3992" s="11">
        <f t="shared" si="267"/>
        <v>1</v>
      </c>
      <c r="F3992" s="4">
        <f t="shared" si="268"/>
        <v>2005</v>
      </c>
      <c r="G3992" t="s">
        <v>25</v>
      </c>
      <c r="H3992" s="4">
        <v>10.3</v>
      </c>
      <c r="I3992" s="4" t="str">
        <f t="shared" si="266"/>
        <v>k</v>
      </c>
      <c r="J3992" s="4">
        <v>25.5</v>
      </c>
      <c r="K3992" s="4" t="s">
        <v>190</v>
      </c>
      <c r="L3992" s="4">
        <v>0</v>
      </c>
      <c r="M3992" s="4" t="s">
        <v>2419</v>
      </c>
      <c r="N3992" s="11" t="s">
        <v>7237</v>
      </c>
      <c r="R3992" t="s">
        <v>7239</v>
      </c>
      <c r="T3992" t="s">
        <v>1296</v>
      </c>
    </row>
    <row r="3993" spans="1:20">
      <c r="A3993" t="s">
        <v>7240</v>
      </c>
      <c r="B3993" t="s">
        <v>1291</v>
      </c>
      <c r="C3993" t="s">
        <v>20</v>
      </c>
      <c r="D3993" s="39" t="s">
        <v>1380</v>
      </c>
      <c r="E3993" s="11">
        <f t="shared" si="267"/>
        <v>5</v>
      </c>
      <c r="F3993" s="4">
        <f t="shared" si="268"/>
        <v>2004</v>
      </c>
      <c r="G3993" t="s">
        <v>103</v>
      </c>
      <c r="H3993" s="4" t="s">
        <v>1536</v>
      </c>
      <c r="I3993" s="4" t="str">
        <f t="shared" si="266"/>
        <v>k</v>
      </c>
      <c r="J3993" s="4">
        <v>10.1</v>
      </c>
      <c r="K3993" s="4" t="s">
        <v>777</v>
      </c>
      <c r="L3993" s="4">
        <v>0</v>
      </c>
      <c r="M3993" s="4" t="s">
        <v>704</v>
      </c>
      <c r="R3993" t="s">
        <v>7241</v>
      </c>
      <c r="T3993" t="s">
        <v>1296</v>
      </c>
    </row>
    <row r="3994" spans="1:20">
      <c r="A3994" t="s">
        <v>7242</v>
      </c>
      <c r="B3994" t="s">
        <v>1291</v>
      </c>
      <c r="C3994" t="s">
        <v>20</v>
      </c>
      <c r="D3994" s="39" t="s">
        <v>1380</v>
      </c>
      <c r="E3994" s="11">
        <f t="shared" si="267"/>
        <v>5</v>
      </c>
      <c r="F3994" s="4">
        <f t="shared" si="268"/>
        <v>2004</v>
      </c>
      <c r="G3994" t="s">
        <v>103</v>
      </c>
      <c r="H3994" s="4" t="s">
        <v>1536</v>
      </c>
      <c r="I3994" s="4" t="str">
        <f t="shared" si="266"/>
        <v>k</v>
      </c>
      <c r="J3994" s="4">
        <v>10.5</v>
      </c>
      <c r="K3994" s="4" t="s">
        <v>5945</v>
      </c>
      <c r="L3994" s="4">
        <v>0</v>
      </c>
      <c r="M3994" s="4" t="s">
        <v>704</v>
      </c>
      <c r="R3994" t="s">
        <v>7243</v>
      </c>
      <c r="T3994" t="s">
        <v>1296</v>
      </c>
    </row>
    <row r="3995" spans="1:20">
      <c r="A3995" t="s">
        <v>7244</v>
      </c>
      <c r="B3995" t="s">
        <v>1291</v>
      </c>
      <c r="C3995" t="s">
        <v>20</v>
      </c>
      <c r="D3995" s="39" t="s">
        <v>1380</v>
      </c>
      <c r="E3995" s="11">
        <f t="shared" si="267"/>
        <v>5</v>
      </c>
      <c r="F3995" s="4">
        <f t="shared" si="268"/>
        <v>2004</v>
      </c>
      <c r="G3995" t="s">
        <v>25</v>
      </c>
      <c r="H3995" s="4" t="s">
        <v>1536</v>
      </c>
      <c r="I3995" s="4" t="str">
        <f t="shared" si="266"/>
        <v>k</v>
      </c>
      <c r="J3995" s="4">
        <v>10</v>
      </c>
      <c r="K3995" s="4" t="s">
        <v>3778</v>
      </c>
      <c r="L3995" s="4">
        <v>0</v>
      </c>
      <c r="M3995" s="4" t="s">
        <v>1115</v>
      </c>
      <c r="N3995" s="11" t="s">
        <v>7245</v>
      </c>
      <c r="R3995" t="s">
        <v>7243</v>
      </c>
      <c r="T3995" t="s">
        <v>1296</v>
      </c>
    </row>
    <row r="3996" spans="1:20">
      <c r="A3996" t="s">
        <v>7244</v>
      </c>
      <c r="B3996" t="s">
        <v>1291</v>
      </c>
      <c r="C3996" t="s">
        <v>74</v>
      </c>
      <c r="D3996" s="39" t="s">
        <v>1435</v>
      </c>
      <c r="E3996" s="11">
        <f t="shared" si="267"/>
        <v>5</v>
      </c>
      <c r="F3996" s="4">
        <f t="shared" si="268"/>
        <v>2015</v>
      </c>
      <c r="G3996" t="s">
        <v>25</v>
      </c>
      <c r="H3996" s="4" t="s">
        <v>410</v>
      </c>
      <c r="I3996" s="4" t="str">
        <f t="shared" si="266"/>
        <v>k</v>
      </c>
      <c r="J3996" s="4">
        <v>21.8</v>
      </c>
      <c r="K3996" s="4" t="s">
        <v>88</v>
      </c>
      <c r="L3996" s="4">
        <v>0</v>
      </c>
      <c r="M3996" s="4" t="s">
        <v>3722</v>
      </c>
      <c r="N3996" s="11" t="s">
        <v>7245</v>
      </c>
      <c r="R3996" t="s">
        <v>7246</v>
      </c>
      <c r="T3996" t="s">
        <v>1296</v>
      </c>
    </row>
    <row r="3997" spans="1:20">
      <c r="A3997" t="s">
        <v>7244</v>
      </c>
      <c r="B3997" t="s">
        <v>1291</v>
      </c>
      <c r="C3997" t="s">
        <v>74</v>
      </c>
      <c r="D3997" s="39" t="s">
        <v>1412</v>
      </c>
      <c r="E3997" s="11">
        <f t="shared" si="267"/>
        <v>5</v>
      </c>
      <c r="F3997" s="4">
        <f t="shared" si="268"/>
        <v>2019</v>
      </c>
      <c r="G3997" t="s">
        <v>25</v>
      </c>
      <c r="H3997" s="4" t="s">
        <v>977</v>
      </c>
      <c r="I3997" s="4" t="str">
        <f t="shared" si="266"/>
        <v>k</v>
      </c>
      <c r="J3997" s="4">
        <v>23.5</v>
      </c>
      <c r="K3997" s="4" t="s">
        <v>385</v>
      </c>
      <c r="L3997" s="4">
        <v>0</v>
      </c>
      <c r="M3997" s="4" t="s">
        <v>1476</v>
      </c>
      <c r="N3997" s="11" t="s">
        <v>7245</v>
      </c>
      <c r="R3997" t="s">
        <v>7247</v>
      </c>
      <c r="T3997" t="s">
        <v>1296</v>
      </c>
    </row>
    <row r="3998" spans="1:20">
      <c r="A3998" t="s">
        <v>7244</v>
      </c>
      <c r="B3998" t="s">
        <v>1291</v>
      </c>
      <c r="C3998" t="s">
        <v>74</v>
      </c>
      <c r="D3998" s="39" t="s">
        <v>1992</v>
      </c>
      <c r="E3998" s="11">
        <f t="shared" si="267"/>
        <v>5</v>
      </c>
      <c r="F3998" s="4">
        <f t="shared" si="268"/>
        <v>2021</v>
      </c>
      <c r="G3998" t="s">
        <v>25</v>
      </c>
      <c r="H3998" s="4">
        <v>17.7</v>
      </c>
      <c r="I3998" s="4" t="str">
        <f t="shared" si="266"/>
        <v>k</v>
      </c>
      <c r="J3998" s="4">
        <v>25.2</v>
      </c>
      <c r="K3998" s="4" t="s">
        <v>591</v>
      </c>
      <c r="L3998" s="4">
        <v>0</v>
      </c>
      <c r="M3998" s="4" t="s">
        <v>3168</v>
      </c>
      <c r="N3998" s="11" t="s">
        <v>7245</v>
      </c>
      <c r="Q3998" t="s">
        <v>7248</v>
      </c>
      <c r="R3998" t="s">
        <v>7249</v>
      </c>
    </row>
    <row r="3999" spans="1:20">
      <c r="A3999" t="s">
        <v>7244</v>
      </c>
      <c r="B3999" s="4" t="s">
        <v>1291</v>
      </c>
      <c r="C3999" s="4" t="s">
        <v>74</v>
      </c>
      <c r="D3999" s="39" t="s">
        <v>1793</v>
      </c>
      <c r="E3999" s="11">
        <f t="shared" si="267"/>
        <v>4</v>
      </c>
      <c r="F3999" s="4">
        <f t="shared" si="268"/>
        <v>2026</v>
      </c>
      <c r="G3999" s="4" t="s">
        <v>25</v>
      </c>
      <c r="H3999" s="4">
        <v>22.6</v>
      </c>
      <c r="I3999" s="4" t="str">
        <f t="shared" si="266"/>
        <v>k</v>
      </c>
      <c r="J3999" s="4">
        <v>25.7</v>
      </c>
      <c r="K3999" s="4">
        <v>32.6</v>
      </c>
      <c r="L3999" s="4">
        <v>0</v>
      </c>
      <c r="M3999" s="4">
        <v>620</v>
      </c>
      <c r="N3999" s="11" t="s">
        <v>7245</v>
      </c>
      <c r="R3999" s="4" t="s">
        <v>1471</v>
      </c>
    </row>
    <row r="4000" spans="1:20">
      <c r="A4000" t="s">
        <v>7250</v>
      </c>
      <c r="B4000" t="s">
        <v>1291</v>
      </c>
      <c r="C4000" t="s">
        <v>20</v>
      </c>
      <c r="D4000" s="39" t="s">
        <v>1435</v>
      </c>
      <c r="E4000" s="11">
        <f t="shared" si="267"/>
        <v>5</v>
      </c>
      <c r="F4000" s="4">
        <f t="shared" si="268"/>
        <v>2015</v>
      </c>
      <c r="G4000" t="s">
        <v>21</v>
      </c>
      <c r="I4000" s="4" t="str">
        <f t="shared" si="266"/>
        <v/>
      </c>
      <c r="J4000" s="4">
        <v>26.2</v>
      </c>
      <c r="K4000" s="4" t="s">
        <v>729</v>
      </c>
      <c r="L4000" s="4">
        <v>0</v>
      </c>
      <c r="M4000" s="4" t="s">
        <v>1436</v>
      </c>
      <c r="N4000" s="11" t="s">
        <v>7251</v>
      </c>
      <c r="R4000" t="s">
        <v>7252</v>
      </c>
      <c r="T4000" t="s">
        <v>1296</v>
      </c>
    </row>
    <row r="4001" spans="1:20">
      <c r="A4001" t="s">
        <v>7250</v>
      </c>
      <c r="B4001" t="s">
        <v>1291</v>
      </c>
      <c r="C4001" t="s">
        <v>74</v>
      </c>
      <c r="D4001" s="39" t="s">
        <v>1349</v>
      </c>
      <c r="E4001" s="11">
        <f t="shared" si="267"/>
        <v>5</v>
      </c>
      <c r="F4001" s="4">
        <f t="shared" si="268"/>
        <v>2016</v>
      </c>
      <c r="G4001" t="s">
        <v>21</v>
      </c>
      <c r="I4001" s="4" t="str">
        <f t="shared" si="266"/>
        <v/>
      </c>
      <c r="J4001" s="4">
        <v>26.7</v>
      </c>
      <c r="K4001" s="4" t="s">
        <v>1140</v>
      </c>
      <c r="L4001" s="4">
        <v>0</v>
      </c>
      <c r="M4001" s="4" t="s">
        <v>1438</v>
      </c>
      <c r="N4001" s="11" t="s">
        <v>7251</v>
      </c>
      <c r="R4001" t="s">
        <v>7253</v>
      </c>
      <c r="T4001" t="s">
        <v>1296</v>
      </c>
    </row>
    <row r="4002" spans="1:20">
      <c r="A4002" t="s">
        <v>7250</v>
      </c>
      <c r="B4002" t="s">
        <v>1291</v>
      </c>
      <c r="C4002" t="s">
        <v>74</v>
      </c>
      <c r="D4002" s="39" t="s">
        <v>1582</v>
      </c>
      <c r="E4002" s="11">
        <f t="shared" si="267"/>
        <v>5</v>
      </c>
      <c r="F4002" s="4">
        <f t="shared" si="268"/>
        <v>2019</v>
      </c>
      <c r="G4002" t="s">
        <v>21</v>
      </c>
      <c r="I4002" s="4" t="str">
        <f t="shared" si="266"/>
        <v/>
      </c>
      <c r="J4002" s="4">
        <v>28.2</v>
      </c>
      <c r="K4002" s="4" t="s">
        <v>898</v>
      </c>
      <c r="L4002" s="4">
        <v>0</v>
      </c>
      <c r="M4002" s="4" t="s">
        <v>1739</v>
      </c>
      <c r="N4002" s="11" t="s">
        <v>7251</v>
      </c>
      <c r="R4002" t="s">
        <v>7254</v>
      </c>
      <c r="T4002" t="s">
        <v>1296</v>
      </c>
    </row>
    <row r="4003" spans="1:20">
      <c r="A4003" t="s">
        <v>7255</v>
      </c>
      <c r="B4003" t="s">
        <v>1291</v>
      </c>
      <c r="C4003" t="s">
        <v>20</v>
      </c>
      <c r="D4003" s="39" t="s">
        <v>1435</v>
      </c>
      <c r="E4003" s="11">
        <f t="shared" si="267"/>
        <v>5</v>
      </c>
      <c r="F4003" s="4">
        <f t="shared" si="268"/>
        <v>2015</v>
      </c>
      <c r="G4003" t="s">
        <v>21</v>
      </c>
      <c r="I4003" s="4" t="str">
        <f t="shared" si="266"/>
        <v/>
      </c>
      <c r="J4003" s="4">
        <v>23</v>
      </c>
      <c r="K4003" s="4" t="s">
        <v>303</v>
      </c>
      <c r="L4003" s="4">
        <v>0</v>
      </c>
      <c r="M4003" s="4" t="s">
        <v>2455</v>
      </c>
      <c r="N4003" s="11" t="s">
        <v>7256</v>
      </c>
      <c r="R4003" t="s">
        <v>7257</v>
      </c>
      <c r="T4003" t="s">
        <v>1296</v>
      </c>
    </row>
    <row r="4004" spans="1:20">
      <c r="A4004" t="s">
        <v>7255</v>
      </c>
      <c r="B4004" t="s">
        <v>1291</v>
      </c>
      <c r="C4004" t="s">
        <v>74</v>
      </c>
      <c r="D4004" s="39" t="s">
        <v>877</v>
      </c>
      <c r="E4004" s="11">
        <f t="shared" si="267"/>
        <v>6</v>
      </c>
      <c r="F4004" s="4">
        <f t="shared" si="268"/>
        <v>2016</v>
      </c>
      <c r="G4004" t="s">
        <v>21</v>
      </c>
      <c r="I4004" s="4" t="str">
        <f t="shared" si="266"/>
        <v/>
      </c>
      <c r="J4004" s="4">
        <v>23.3</v>
      </c>
      <c r="K4004" s="4" t="s">
        <v>1106</v>
      </c>
      <c r="L4004" s="4">
        <v>0</v>
      </c>
      <c r="M4004" s="4" t="s">
        <v>1750</v>
      </c>
      <c r="N4004" s="11" t="s">
        <v>7256</v>
      </c>
      <c r="Q4004" t="s">
        <v>7258</v>
      </c>
      <c r="R4004" t="s">
        <v>7259</v>
      </c>
      <c r="T4004" t="s">
        <v>1296</v>
      </c>
    </row>
    <row r="4005" spans="1:20">
      <c r="A4005" t="s">
        <v>7255</v>
      </c>
      <c r="B4005" t="s">
        <v>1291</v>
      </c>
      <c r="C4005" t="s">
        <v>74</v>
      </c>
      <c r="D4005" s="39" t="s">
        <v>1455</v>
      </c>
      <c r="E4005" s="11">
        <f t="shared" si="267"/>
        <v>5</v>
      </c>
      <c r="F4005" s="4">
        <f t="shared" si="268"/>
        <v>2017</v>
      </c>
      <c r="G4005" t="s">
        <v>21</v>
      </c>
      <c r="I4005" s="4" t="str">
        <f t="shared" si="266"/>
        <v/>
      </c>
      <c r="J4005" s="4">
        <v>23.7</v>
      </c>
      <c r="K4005" s="4" t="s">
        <v>264</v>
      </c>
      <c r="L4005" s="4">
        <v>0</v>
      </c>
      <c r="M4005" s="4" t="s">
        <v>1752</v>
      </c>
      <c r="N4005" s="11" t="s">
        <v>7256</v>
      </c>
      <c r="Q4005" t="s">
        <v>7260</v>
      </c>
      <c r="R4005" t="s">
        <v>7261</v>
      </c>
      <c r="T4005" t="s">
        <v>1296</v>
      </c>
    </row>
    <row r="4006" spans="1:20">
      <c r="A4006" t="s">
        <v>7255</v>
      </c>
      <c r="B4006" t="s">
        <v>1291</v>
      </c>
      <c r="C4006" t="s">
        <v>74</v>
      </c>
      <c r="D4006" s="39" t="s">
        <v>1582</v>
      </c>
      <c r="E4006" s="11">
        <f t="shared" si="267"/>
        <v>5</v>
      </c>
      <c r="F4006" s="4">
        <f t="shared" si="268"/>
        <v>2019</v>
      </c>
      <c r="G4006" t="s">
        <v>21</v>
      </c>
      <c r="I4006" s="4" t="str">
        <f t="shared" si="266"/>
        <v/>
      </c>
      <c r="J4006" s="4">
        <v>24.7</v>
      </c>
      <c r="K4006" s="4" t="s">
        <v>591</v>
      </c>
      <c r="L4006" s="4">
        <v>0</v>
      </c>
      <c r="M4006" s="4" t="s">
        <v>7262</v>
      </c>
      <c r="N4006" s="11" t="s">
        <v>7256</v>
      </c>
      <c r="R4006" t="s">
        <v>5117</v>
      </c>
      <c r="T4006" t="s">
        <v>1296</v>
      </c>
    </row>
    <row r="4007" spans="1:20">
      <c r="A4007" s="9" t="s">
        <v>7255</v>
      </c>
      <c r="B4007" t="s">
        <v>1291</v>
      </c>
      <c r="C4007" t="s">
        <v>74</v>
      </c>
      <c r="D4007" s="39" t="s">
        <v>1491</v>
      </c>
      <c r="E4007" s="11">
        <f t="shared" si="267"/>
        <v>4</v>
      </c>
      <c r="F4007" s="4">
        <f t="shared" si="268"/>
        <v>2024</v>
      </c>
      <c r="G4007" t="s">
        <v>21</v>
      </c>
      <c r="I4007" s="4" t="str">
        <f t="shared" si="266"/>
        <v/>
      </c>
      <c r="J4007" s="4">
        <v>28</v>
      </c>
      <c r="K4007" s="4" t="s">
        <v>475</v>
      </c>
      <c r="L4007" s="4">
        <v>0</v>
      </c>
      <c r="M4007" s="4" t="s">
        <v>1904</v>
      </c>
      <c r="N4007" s="11" t="s">
        <v>7256</v>
      </c>
      <c r="R4007" t="s">
        <v>7263</v>
      </c>
    </row>
    <row r="4008" spans="1:20">
      <c r="A4008" s="4" t="s">
        <v>7255</v>
      </c>
      <c r="B4008" s="4" t="s">
        <v>1291</v>
      </c>
      <c r="C4008" s="4" t="s">
        <v>74</v>
      </c>
      <c r="D4008" s="39" t="s">
        <v>1793</v>
      </c>
      <c r="E4008" s="11">
        <f t="shared" si="267"/>
        <v>4</v>
      </c>
      <c r="F4008" s="4">
        <f t="shared" si="268"/>
        <v>2026</v>
      </c>
      <c r="G4008" s="4" t="s">
        <v>21</v>
      </c>
      <c r="I4008" s="4" t="str">
        <f t="shared" si="266"/>
        <v/>
      </c>
      <c r="J4008" s="4">
        <v>29.5</v>
      </c>
      <c r="K4008" s="13">
        <v>36.200000000000003</v>
      </c>
      <c r="L4008" s="4">
        <v>0</v>
      </c>
      <c r="M4008" s="4">
        <v>880</v>
      </c>
      <c r="N4008" s="11" t="s">
        <v>7256</v>
      </c>
      <c r="O4008" s="4"/>
      <c r="P4008" s="4"/>
      <c r="Q4008" s="4"/>
      <c r="R4008" s="4" t="s">
        <v>7264</v>
      </c>
      <c r="S4008" s="4"/>
      <c r="T4008" s="4"/>
    </row>
    <row r="4009" spans="1:20">
      <c r="A4009" t="s">
        <v>7265</v>
      </c>
      <c r="B4009" t="s">
        <v>1291</v>
      </c>
      <c r="C4009" t="s">
        <v>20</v>
      </c>
      <c r="D4009" s="39" t="s">
        <v>1380</v>
      </c>
      <c r="E4009" s="11">
        <f t="shared" si="267"/>
        <v>5</v>
      </c>
      <c r="F4009" s="4">
        <f t="shared" si="268"/>
        <v>2004</v>
      </c>
      <c r="G4009" t="s">
        <v>103</v>
      </c>
      <c r="H4009" s="4" t="s">
        <v>1536</v>
      </c>
      <c r="I4009" s="4" t="str">
        <f t="shared" si="266"/>
        <v>k</v>
      </c>
      <c r="J4009" s="4">
        <v>9.8000000000000007</v>
      </c>
      <c r="K4009" s="4" t="s">
        <v>3778</v>
      </c>
      <c r="L4009" s="4">
        <v>0</v>
      </c>
      <c r="M4009" s="4" t="s">
        <v>199</v>
      </c>
      <c r="R4009" t="s">
        <v>7266</v>
      </c>
      <c r="T4009" t="s">
        <v>1296</v>
      </c>
    </row>
    <row r="4010" spans="1:20">
      <c r="A4010" t="s">
        <v>177</v>
      </c>
      <c r="B4010" t="s">
        <v>1291</v>
      </c>
      <c r="C4010" t="s">
        <v>20</v>
      </c>
      <c r="D4010" s="39" t="s">
        <v>1620</v>
      </c>
      <c r="E4010" s="11">
        <f t="shared" si="267"/>
        <v>3</v>
      </c>
      <c r="F4010" s="4">
        <f t="shared" si="268"/>
        <v>1994</v>
      </c>
      <c r="G4010" t="s">
        <v>25</v>
      </c>
      <c r="H4010" s="4" t="s">
        <v>2693</v>
      </c>
      <c r="I4010" s="4" t="str">
        <f t="shared" si="266"/>
        <v>k</v>
      </c>
      <c r="J4010" s="4">
        <v>14</v>
      </c>
      <c r="K4010" s="4" t="s">
        <v>345</v>
      </c>
      <c r="L4010" s="4">
        <v>0</v>
      </c>
      <c r="M4010" s="4" t="s">
        <v>5496</v>
      </c>
      <c r="N4010" s="11" t="s">
        <v>7267</v>
      </c>
      <c r="R4010" t="s">
        <v>607</v>
      </c>
      <c r="T4010" t="s">
        <v>1296</v>
      </c>
    </row>
    <row r="4011" spans="1:20">
      <c r="A4011" t="s">
        <v>177</v>
      </c>
      <c r="B4011" t="s">
        <v>1291</v>
      </c>
      <c r="C4011" t="s">
        <v>74</v>
      </c>
      <c r="D4011" s="39" t="s">
        <v>3709</v>
      </c>
      <c r="E4011" s="11">
        <f t="shared" si="267"/>
        <v>6</v>
      </c>
      <c r="F4011" s="4">
        <f t="shared" si="268"/>
        <v>2001</v>
      </c>
      <c r="G4011" t="s">
        <v>25</v>
      </c>
      <c r="H4011" s="4" t="s">
        <v>474</v>
      </c>
      <c r="I4011" s="4" t="str">
        <f t="shared" si="266"/>
        <v>k</v>
      </c>
      <c r="J4011" s="4">
        <v>26</v>
      </c>
      <c r="K4011" s="4" t="s">
        <v>715</v>
      </c>
      <c r="L4011" s="4">
        <v>0</v>
      </c>
      <c r="N4011" s="11" t="s">
        <v>7267</v>
      </c>
      <c r="R4011" t="s">
        <v>7268</v>
      </c>
      <c r="T4011" t="s">
        <v>1296</v>
      </c>
    </row>
    <row r="4012" spans="1:20">
      <c r="A4012" t="s">
        <v>177</v>
      </c>
      <c r="B4012" t="s">
        <v>1291</v>
      </c>
      <c r="C4012" t="s">
        <v>74</v>
      </c>
      <c r="D4012" s="39" t="s">
        <v>1378</v>
      </c>
      <c r="E4012" s="11">
        <f t="shared" si="267"/>
        <v>5</v>
      </c>
      <c r="F4012" s="4">
        <f t="shared" si="268"/>
        <v>2002</v>
      </c>
      <c r="G4012" t="s">
        <v>25</v>
      </c>
      <c r="H4012" s="4" t="s">
        <v>496</v>
      </c>
      <c r="I4012" s="4" t="str">
        <f t="shared" si="266"/>
        <v>k</v>
      </c>
      <c r="J4012" s="4">
        <v>26</v>
      </c>
      <c r="K4012" s="4" t="s">
        <v>127</v>
      </c>
      <c r="L4012" s="4">
        <v>0</v>
      </c>
      <c r="M4012" s="4" t="s">
        <v>1671</v>
      </c>
      <c r="N4012" s="11" t="s">
        <v>7267</v>
      </c>
      <c r="R4012" t="s">
        <v>7269</v>
      </c>
      <c r="T4012" t="s">
        <v>1296</v>
      </c>
    </row>
    <row r="4013" spans="1:20">
      <c r="A4013" t="s">
        <v>177</v>
      </c>
      <c r="B4013" t="s">
        <v>1291</v>
      </c>
      <c r="C4013" t="s">
        <v>74</v>
      </c>
      <c r="D4013" s="39" t="s">
        <v>2126</v>
      </c>
      <c r="E4013" s="11">
        <f t="shared" si="267"/>
        <v>5</v>
      </c>
      <c r="F4013" s="4">
        <f t="shared" si="268"/>
        <v>2008</v>
      </c>
      <c r="G4013" t="s">
        <v>25</v>
      </c>
      <c r="H4013" s="4" t="s">
        <v>893</v>
      </c>
      <c r="I4013" s="4" t="str">
        <f t="shared" si="266"/>
        <v>k</v>
      </c>
      <c r="J4013" s="4">
        <v>30.2</v>
      </c>
      <c r="K4013" s="4" t="s">
        <v>36</v>
      </c>
      <c r="L4013" s="4">
        <v>0</v>
      </c>
      <c r="M4013" s="4" t="s">
        <v>2320</v>
      </c>
      <c r="N4013" s="11" t="s">
        <v>7267</v>
      </c>
      <c r="R4013" t="s">
        <v>7270</v>
      </c>
      <c r="T4013" t="s">
        <v>1296</v>
      </c>
    </row>
    <row r="4014" spans="1:20">
      <c r="A4014" t="s">
        <v>177</v>
      </c>
      <c r="B4014" t="s">
        <v>1291</v>
      </c>
      <c r="C4014" t="s">
        <v>74</v>
      </c>
      <c r="D4014" s="39" t="s">
        <v>1535</v>
      </c>
      <c r="E4014" s="11">
        <f t="shared" si="267"/>
        <v>5</v>
      </c>
      <c r="F4014" s="4">
        <f t="shared" si="268"/>
        <v>2010</v>
      </c>
      <c r="G4014" t="s">
        <v>25</v>
      </c>
      <c r="H4014" s="4" t="s">
        <v>1046</v>
      </c>
      <c r="I4014" s="4" t="str">
        <f t="shared" ref="I4014:I4045" si="269">IF(ISBLANK(H4014), "", "k")</f>
        <v>k</v>
      </c>
      <c r="J4014" s="4">
        <v>30.3</v>
      </c>
      <c r="K4014" s="4" t="s">
        <v>704</v>
      </c>
      <c r="L4014" s="4">
        <v>0</v>
      </c>
      <c r="M4014" s="4" t="s">
        <v>2570</v>
      </c>
      <c r="N4014" s="11" t="s">
        <v>7267</v>
      </c>
      <c r="R4014" t="s">
        <v>7271</v>
      </c>
      <c r="T4014" t="s">
        <v>1296</v>
      </c>
    </row>
    <row r="4015" spans="1:20">
      <c r="A4015" t="s">
        <v>177</v>
      </c>
      <c r="B4015" t="s">
        <v>1291</v>
      </c>
      <c r="C4015" t="s">
        <v>74</v>
      </c>
      <c r="D4015" s="39" t="s">
        <v>1432</v>
      </c>
      <c r="E4015" s="11">
        <f t="shared" si="267"/>
        <v>5</v>
      </c>
      <c r="F4015" s="4">
        <f t="shared" si="268"/>
        <v>2013</v>
      </c>
      <c r="G4015" t="s">
        <v>25</v>
      </c>
      <c r="H4015" s="4" t="s">
        <v>772</v>
      </c>
      <c r="I4015" s="4" t="str">
        <f t="shared" si="269"/>
        <v>k</v>
      </c>
      <c r="J4015" s="4">
        <v>32.1</v>
      </c>
      <c r="K4015" s="4" t="s">
        <v>828</v>
      </c>
      <c r="L4015" s="4">
        <v>0</v>
      </c>
      <c r="M4015" s="4" t="s">
        <v>3314</v>
      </c>
      <c r="N4015" s="11" t="s">
        <v>7267</v>
      </c>
      <c r="R4015" t="s">
        <v>7272</v>
      </c>
      <c r="T4015" t="s">
        <v>1296</v>
      </c>
    </row>
    <row r="4016" spans="1:20">
      <c r="A4016" t="s">
        <v>177</v>
      </c>
      <c r="B4016" t="s">
        <v>1291</v>
      </c>
      <c r="C4016" t="s">
        <v>74</v>
      </c>
      <c r="D4016" s="39" t="s">
        <v>1402</v>
      </c>
      <c r="E4016" s="11">
        <f t="shared" si="267"/>
        <v>5</v>
      </c>
      <c r="F4016" s="4">
        <f t="shared" si="268"/>
        <v>2015</v>
      </c>
      <c r="G4016" t="s">
        <v>25</v>
      </c>
      <c r="H4016" s="4" t="s">
        <v>997</v>
      </c>
      <c r="I4016" s="4" t="str">
        <f t="shared" si="269"/>
        <v>k</v>
      </c>
      <c r="J4016" s="4">
        <v>32</v>
      </c>
      <c r="K4016" s="4" t="s">
        <v>1121</v>
      </c>
      <c r="L4016" s="4">
        <v>0</v>
      </c>
      <c r="M4016" s="4" t="s">
        <v>3314</v>
      </c>
      <c r="N4016" s="11" t="s">
        <v>7267</v>
      </c>
      <c r="R4016" t="s">
        <v>7273</v>
      </c>
      <c r="T4016" t="s">
        <v>1296</v>
      </c>
    </row>
    <row r="4017" spans="1:20">
      <c r="A4017" t="s">
        <v>177</v>
      </c>
      <c r="B4017" t="s">
        <v>1291</v>
      </c>
      <c r="C4017" t="s">
        <v>74</v>
      </c>
      <c r="D4017" s="39" t="s">
        <v>1590</v>
      </c>
      <c r="E4017" s="11">
        <f t="shared" si="267"/>
        <v>5</v>
      </c>
      <c r="F4017" s="4">
        <f t="shared" si="268"/>
        <v>2016</v>
      </c>
      <c r="G4017" t="s">
        <v>25</v>
      </c>
      <c r="H4017" s="4" t="s">
        <v>1389</v>
      </c>
      <c r="I4017" s="4" t="str">
        <f t="shared" si="269"/>
        <v>k</v>
      </c>
      <c r="J4017" s="4">
        <v>32.4</v>
      </c>
      <c r="K4017" s="4" t="s">
        <v>1121</v>
      </c>
      <c r="L4017" s="4">
        <v>0</v>
      </c>
      <c r="M4017" s="4" t="s">
        <v>2110</v>
      </c>
      <c r="N4017" s="11" t="s">
        <v>7267</v>
      </c>
      <c r="Q4017">
        <v>47</v>
      </c>
      <c r="R4017" t="s">
        <v>7274</v>
      </c>
      <c r="T4017" t="s">
        <v>1296</v>
      </c>
    </row>
    <row r="4018" spans="1:20">
      <c r="A4018" t="s">
        <v>177</v>
      </c>
      <c r="B4018" t="s">
        <v>1291</v>
      </c>
      <c r="C4018" t="s">
        <v>74</v>
      </c>
      <c r="D4018" s="39" t="s">
        <v>1104</v>
      </c>
      <c r="E4018" s="11">
        <f t="shared" si="267"/>
        <v>5</v>
      </c>
      <c r="F4018" s="4">
        <f t="shared" si="268"/>
        <v>2017</v>
      </c>
      <c r="G4018" t="s">
        <v>25</v>
      </c>
      <c r="H4018" s="4" t="s">
        <v>742</v>
      </c>
      <c r="I4018" s="4" t="str">
        <f t="shared" si="269"/>
        <v>k</v>
      </c>
      <c r="J4018" s="4">
        <v>32.5</v>
      </c>
      <c r="K4018" s="4" t="s">
        <v>828</v>
      </c>
      <c r="L4018" s="4">
        <v>0</v>
      </c>
      <c r="M4018" s="4" t="s">
        <v>2248</v>
      </c>
      <c r="N4018" s="11" t="s">
        <v>7267</v>
      </c>
      <c r="R4018" t="s">
        <v>7275</v>
      </c>
      <c r="T4018" t="s">
        <v>1296</v>
      </c>
    </row>
    <row r="4019" spans="1:20">
      <c r="A4019" t="s">
        <v>177</v>
      </c>
      <c r="B4019" t="s">
        <v>1291</v>
      </c>
      <c r="C4019" t="s">
        <v>74</v>
      </c>
      <c r="D4019" s="39" t="s">
        <v>1459</v>
      </c>
      <c r="E4019" s="11">
        <f t="shared" si="267"/>
        <v>9</v>
      </c>
      <c r="F4019" s="4">
        <f t="shared" si="268"/>
        <v>2018</v>
      </c>
      <c r="G4019" t="s">
        <v>25</v>
      </c>
      <c r="H4019" s="4" t="s">
        <v>758</v>
      </c>
      <c r="I4019" s="4" t="str">
        <f t="shared" si="269"/>
        <v>k</v>
      </c>
      <c r="J4019" s="4">
        <v>32.799999999999997</v>
      </c>
      <c r="K4019" s="4" t="s">
        <v>690</v>
      </c>
      <c r="L4019" s="4">
        <v>0</v>
      </c>
      <c r="M4019" s="4" t="s">
        <v>2057</v>
      </c>
      <c r="N4019" s="11" t="s">
        <v>7267</v>
      </c>
      <c r="R4019" t="s">
        <v>7276</v>
      </c>
      <c r="T4019" t="s">
        <v>1296</v>
      </c>
    </row>
    <row r="4020" spans="1:20">
      <c r="A4020" t="s">
        <v>177</v>
      </c>
      <c r="B4020" t="s">
        <v>1291</v>
      </c>
      <c r="C4020" t="s">
        <v>74</v>
      </c>
      <c r="D4020" s="39" t="s">
        <v>1412</v>
      </c>
      <c r="E4020" s="11">
        <f t="shared" si="267"/>
        <v>5</v>
      </c>
      <c r="F4020" s="4">
        <f t="shared" si="268"/>
        <v>2019</v>
      </c>
      <c r="G4020" t="s">
        <v>25</v>
      </c>
      <c r="H4020" s="4">
        <v>27.7</v>
      </c>
      <c r="I4020" s="4" t="str">
        <f t="shared" si="269"/>
        <v>k</v>
      </c>
      <c r="L4020" s="4">
        <v>0</v>
      </c>
      <c r="N4020" s="11" t="s">
        <v>7267</v>
      </c>
      <c r="R4020" t="s">
        <v>7277</v>
      </c>
      <c r="T4020" t="s">
        <v>1296</v>
      </c>
    </row>
    <row r="4021" spans="1:20">
      <c r="A4021" t="s">
        <v>7278</v>
      </c>
      <c r="B4021" t="s">
        <v>1291</v>
      </c>
      <c r="C4021" t="s">
        <v>20</v>
      </c>
      <c r="D4021" s="39" t="s">
        <v>1378</v>
      </c>
      <c r="E4021" s="11">
        <f t="shared" si="267"/>
        <v>5</v>
      </c>
      <c r="F4021" s="4">
        <f t="shared" si="268"/>
        <v>2002</v>
      </c>
      <c r="G4021" t="s">
        <v>21</v>
      </c>
      <c r="I4021" s="4" t="str">
        <f t="shared" si="269"/>
        <v/>
      </c>
      <c r="J4021" s="4">
        <v>27.3</v>
      </c>
      <c r="K4021" s="4" t="s">
        <v>1282</v>
      </c>
      <c r="L4021" s="4">
        <v>0</v>
      </c>
      <c r="M4021" s="4" t="s">
        <v>2090</v>
      </c>
      <c r="N4021" s="11" t="s">
        <v>7279</v>
      </c>
      <c r="R4021" t="s">
        <v>2956</v>
      </c>
      <c r="T4021" t="s">
        <v>1296</v>
      </c>
    </row>
    <row r="4022" spans="1:20">
      <c r="A4022" t="s">
        <v>7278</v>
      </c>
      <c r="B4022" t="s">
        <v>1291</v>
      </c>
      <c r="C4022" t="s">
        <v>74</v>
      </c>
      <c r="D4022" s="39" t="s">
        <v>1720</v>
      </c>
      <c r="E4022" s="11">
        <f t="shared" si="267"/>
        <v>5</v>
      </c>
      <c r="F4022" s="4">
        <f t="shared" si="268"/>
        <v>2004</v>
      </c>
      <c r="G4022" t="s">
        <v>21</v>
      </c>
      <c r="I4022" s="4" t="str">
        <f t="shared" si="269"/>
        <v/>
      </c>
      <c r="J4022" s="4">
        <v>28.1</v>
      </c>
      <c r="K4022" s="4" t="s">
        <v>441</v>
      </c>
      <c r="L4022" s="4">
        <v>0</v>
      </c>
      <c r="M4022" s="4" t="s">
        <v>5657</v>
      </c>
      <c r="N4022" s="11" t="s">
        <v>7279</v>
      </c>
      <c r="R4022" t="s">
        <v>7280</v>
      </c>
      <c r="T4022" t="s">
        <v>1296</v>
      </c>
    </row>
    <row r="4023" spans="1:20">
      <c r="A4023" t="s">
        <v>7278</v>
      </c>
      <c r="B4023" t="s">
        <v>1291</v>
      </c>
      <c r="C4023" t="s">
        <v>74</v>
      </c>
      <c r="D4023" s="39" t="s">
        <v>1310</v>
      </c>
      <c r="E4023" s="11">
        <f t="shared" si="267"/>
        <v>5</v>
      </c>
      <c r="F4023" s="4">
        <f t="shared" si="268"/>
        <v>2005</v>
      </c>
      <c r="G4023" t="s">
        <v>21</v>
      </c>
      <c r="I4023" s="4" t="str">
        <f t="shared" si="269"/>
        <v/>
      </c>
      <c r="J4023" s="4">
        <v>28.1</v>
      </c>
      <c r="K4023" s="4" t="s">
        <v>58</v>
      </c>
      <c r="L4023" s="4">
        <v>0</v>
      </c>
      <c r="M4023" s="4" t="s">
        <v>2504</v>
      </c>
      <c r="N4023" s="11" t="s">
        <v>7279</v>
      </c>
      <c r="R4023" t="s">
        <v>7281</v>
      </c>
      <c r="T4023" t="s">
        <v>1296</v>
      </c>
    </row>
    <row r="4024" spans="1:20">
      <c r="A4024" t="s">
        <v>7278</v>
      </c>
      <c r="B4024" t="s">
        <v>1291</v>
      </c>
      <c r="C4024" t="s">
        <v>74</v>
      </c>
      <c r="D4024" s="39" t="s">
        <v>1663</v>
      </c>
      <c r="E4024" s="11">
        <f t="shared" si="267"/>
        <v>5</v>
      </c>
      <c r="F4024" s="4">
        <f t="shared" si="268"/>
        <v>2009</v>
      </c>
      <c r="G4024" t="s">
        <v>21</v>
      </c>
      <c r="I4024" s="4" t="str">
        <f t="shared" si="269"/>
        <v/>
      </c>
      <c r="J4024" s="4">
        <v>28.6</v>
      </c>
      <c r="K4024" s="4" t="s">
        <v>854</v>
      </c>
      <c r="L4024" s="4">
        <v>0</v>
      </c>
      <c r="M4024" s="4" t="s">
        <v>7282</v>
      </c>
      <c r="N4024" s="11" t="s">
        <v>7279</v>
      </c>
      <c r="R4024" t="s">
        <v>1662</v>
      </c>
      <c r="T4024" t="s">
        <v>1296</v>
      </c>
    </row>
    <row r="4025" spans="1:20">
      <c r="A4025" t="s">
        <v>7278</v>
      </c>
      <c r="B4025" t="s">
        <v>1291</v>
      </c>
      <c r="C4025" t="s">
        <v>74</v>
      </c>
      <c r="D4025" s="39" t="s">
        <v>1586</v>
      </c>
      <c r="E4025" s="11">
        <f t="shared" si="267"/>
        <v>5</v>
      </c>
      <c r="F4025" s="4">
        <f t="shared" si="268"/>
        <v>2013</v>
      </c>
      <c r="G4025" t="s">
        <v>21</v>
      </c>
      <c r="I4025" s="4" t="str">
        <f t="shared" si="269"/>
        <v/>
      </c>
      <c r="J4025" s="4">
        <v>29</v>
      </c>
      <c r="K4025" s="4" t="s">
        <v>1879</v>
      </c>
      <c r="L4025" s="4">
        <v>0</v>
      </c>
      <c r="M4025" s="4" t="s">
        <v>2485</v>
      </c>
      <c r="N4025" s="11" t="s">
        <v>7279</v>
      </c>
      <c r="R4025" t="s">
        <v>1662</v>
      </c>
      <c r="T4025" t="s">
        <v>1296</v>
      </c>
    </row>
    <row r="4026" spans="1:20">
      <c r="A4026" t="s">
        <v>7278</v>
      </c>
      <c r="B4026" t="s">
        <v>1291</v>
      </c>
      <c r="C4026" t="s">
        <v>74</v>
      </c>
      <c r="D4026" s="39" t="s">
        <v>1349</v>
      </c>
      <c r="E4026" s="11">
        <f t="shared" si="267"/>
        <v>5</v>
      </c>
      <c r="F4026" s="4">
        <f t="shared" si="268"/>
        <v>2016</v>
      </c>
      <c r="G4026" t="s">
        <v>21</v>
      </c>
      <c r="I4026" s="4" t="str">
        <f t="shared" si="269"/>
        <v/>
      </c>
      <c r="J4026" s="4">
        <v>28</v>
      </c>
      <c r="K4026" s="4" t="s">
        <v>571</v>
      </c>
      <c r="L4026" s="4">
        <v>0</v>
      </c>
      <c r="M4026" s="4" t="s">
        <v>1778</v>
      </c>
      <c r="N4026" s="11" t="s">
        <v>7279</v>
      </c>
      <c r="R4026" t="s">
        <v>2483</v>
      </c>
      <c r="T4026" t="s">
        <v>1296</v>
      </c>
    </row>
    <row r="4027" spans="1:20">
      <c r="A4027" t="s">
        <v>7283</v>
      </c>
      <c r="B4027" t="s">
        <v>1291</v>
      </c>
      <c r="C4027" t="s">
        <v>20</v>
      </c>
      <c r="D4027" s="39" t="s">
        <v>1322</v>
      </c>
      <c r="E4027" s="11">
        <f t="shared" si="267"/>
        <v>3</v>
      </c>
      <c r="F4027" s="4">
        <f t="shared" si="268"/>
        <v>1998</v>
      </c>
      <c r="G4027" t="s">
        <v>21</v>
      </c>
      <c r="H4027" s="4" t="s">
        <v>2274</v>
      </c>
      <c r="I4027" s="4" t="str">
        <f t="shared" si="269"/>
        <v>k</v>
      </c>
      <c r="J4027" s="4">
        <v>17.600000000000001</v>
      </c>
      <c r="K4027" s="4" t="s">
        <v>1886</v>
      </c>
      <c r="L4027" s="4">
        <v>0</v>
      </c>
      <c r="M4027" s="4" t="s">
        <v>3720</v>
      </c>
      <c r="N4027" s="11" t="s">
        <v>7284</v>
      </c>
      <c r="R4027" t="s">
        <v>7285</v>
      </c>
      <c r="T4027" t="s">
        <v>1296</v>
      </c>
    </row>
    <row r="4028" spans="1:20">
      <c r="A4028" t="s">
        <v>7283</v>
      </c>
      <c r="B4028" t="s">
        <v>1291</v>
      </c>
      <c r="C4028" t="s">
        <v>74</v>
      </c>
      <c r="D4028" s="39" t="s">
        <v>1325</v>
      </c>
      <c r="E4028" s="11">
        <f t="shared" si="267"/>
        <v>3</v>
      </c>
      <c r="F4028" s="4">
        <f t="shared" si="268"/>
        <v>2000</v>
      </c>
      <c r="G4028" t="s">
        <v>21</v>
      </c>
      <c r="H4028" s="4" t="s">
        <v>87</v>
      </c>
      <c r="I4028" s="4" t="str">
        <f t="shared" si="269"/>
        <v>k</v>
      </c>
      <c r="J4028" s="4">
        <v>22.5</v>
      </c>
      <c r="K4028" s="4" t="s">
        <v>881</v>
      </c>
      <c r="L4028" s="4">
        <v>0</v>
      </c>
      <c r="M4028" s="4" t="s">
        <v>1747</v>
      </c>
      <c r="N4028" s="11" t="s">
        <v>7284</v>
      </c>
      <c r="R4028" t="s">
        <v>585</v>
      </c>
      <c r="T4028" t="s">
        <v>1296</v>
      </c>
    </row>
    <row r="4029" spans="1:20">
      <c r="A4029" t="s">
        <v>7283</v>
      </c>
      <c r="B4029" t="s">
        <v>1291</v>
      </c>
      <c r="C4029" t="s">
        <v>74</v>
      </c>
      <c r="D4029" s="39" t="s">
        <v>1299</v>
      </c>
      <c r="E4029" s="11">
        <f t="shared" si="267"/>
        <v>5</v>
      </c>
      <c r="F4029" s="4">
        <f t="shared" si="268"/>
        <v>2001</v>
      </c>
      <c r="G4029" t="s">
        <v>21</v>
      </c>
      <c r="H4029" s="4" t="s">
        <v>682</v>
      </c>
      <c r="I4029" s="4" t="str">
        <f t="shared" si="269"/>
        <v>k</v>
      </c>
      <c r="J4029" s="4">
        <v>24.2</v>
      </c>
      <c r="K4029" s="4" t="s">
        <v>127</v>
      </c>
      <c r="L4029" s="4">
        <v>0</v>
      </c>
      <c r="M4029" s="4" t="s">
        <v>2350</v>
      </c>
      <c r="N4029" s="11" t="s">
        <v>7284</v>
      </c>
      <c r="R4029" t="s">
        <v>7286</v>
      </c>
      <c r="T4029" t="s">
        <v>1296</v>
      </c>
    </row>
    <row r="4030" spans="1:20">
      <c r="A4030" t="s">
        <v>7283</v>
      </c>
      <c r="B4030" t="s">
        <v>1291</v>
      </c>
      <c r="C4030" t="s">
        <v>74</v>
      </c>
      <c r="D4030" s="39" t="s">
        <v>1302</v>
      </c>
      <c r="E4030" s="11">
        <f t="shared" si="267"/>
        <v>5</v>
      </c>
      <c r="F4030" s="4">
        <f t="shared" si="268"/>
        <v>2002</v>
      </c>
      <c r="G4030" t="s">
        <v>21</v>
      </c>
      <c r="H4030" s="4" t="s">
        <v>57</v>
      </c>
      <c r="I4030" s="4" t="str">
        <f t="shared" si="269"/>
        <v>k</v>
      </c>
      <c r="J4030" s="4">
        <v>25</v>
      </c>
      <c r="K4030" s="4" t="s">
        <v>127</v>
      </c>
      <c r="L4030" s="4">
        <v>0</v>
      </c>
      <c r="M4030" s="4" t="s">
        <v>6843</v>
      </c>
      <c r="N4030" s="11" t="s">
        <v>7284</v>
      </c>
      <c r="R4030" t="s">
        <v>2031</v>
      </c>
      <c r="T4030" t="s">
        <v>1296</v>
      </c>
    </row>
    <row r="4031" spans="1:20">
      <c r="A4031" t="s">
        <v>7283</v>
      </c>
      <c r="B4031" t="s">
        <v>1291</v>
      </c>
      <c r="C4031" t="s">
        <v>74</v>
      </c>
      <c r="D4031" s="39" t="s">
        <v>1335</v>
      </c>
      <c r="E4031" s="11">
        <f t="shared" si="267"/>
        <v>5</v>
      </c>
      <c r="F4031" s="4">
        <f t="shared" si="268"/>
        <v>2004</v>
      </c>
      <c r="G4031" t="s">
        <v>21</v>
      </c>
      <c r="H4031" s="4" t="s">
        <v>496</v>
      </c>
      <c r="I4031" s="4" t="str">
        <f t="shared" si="269"/>
        <v>k</v>
      </c>
      <c r="J4031" s="4">
        <v>27</v>
      </c>
      <c r="K4031" s="4" t="s">
        <v>854</v>
      </c>
      <c r="L4031" s="4">
        <v>0</v>
      </c>
      <c r="M4031" s="4" t="s">
        <v>4429</v>
      </c>
      <c r="N4031" s="11" t="s">
        <v>7284</v>
      </c>
      <c r="R4031" t="s">
        <v>1722</v>
      </c>
      <c r="T4031" t="s">
        <v>1296</v>
      </c>
    </row>
    <row r="4032" spans="1:20">
      <c r="A4032" t="s">
        <v>7283</v>
      </c>
      <c r="B4032" t="s">
        <v>1291</v>
      </c>
      <c r="C4032" t="s">
        <v>74</v>
      </c>
      <c r="D4032" s="39" t="s">
        <v>2888</v>
      </c>
      <c r="E4032" s="11">
        <f t="shared" si="267"/>
        <v>1</v>
      </c>
      <c r="F4032" s="4">
        <f t="shared" si="268"/>
        <v>2005</v>
      </c>
      <c r="G4032" t="s">
        <v>21</v>
      </c>
      <c r="H4032" s="4" t="s">
        <v>7287</v>
      </c>
      <c r="I4032" s="4" t="str">
        <f t="shared" si="269"/>
        <v>k</v>
      </c>
      <c r="J4032" s="4">
        <v>27</v>
      </c>
      <c r="K4032" s="4" t="s">
        <v>203</v>
      </c>
      <c r="L4032" s="4">
        <v>0</v>
      </c>
      <c r="M4032" s="4" t="s">
        <v>1593</v>
      </c>
      <c r="N4032" s="11" t="s">
        <v>7284</v>
      </c>
      <c r="R4032" t="s">
        <v>7288</v>
      </c>
      <c r="T4032" t="s">
        <v>1296</v>
      </c>
    </row>
    <row r="4033" spans="1:20">
      <c r="A4033" t="s">
        <v>7289</v>
      </c>
      <c r="B4033" t="s">
        <v>1291</v>
      </c>
      <c r="C4033" t="s">
        <v>20</v>
      </c>
      <c r="D4033" s="39" t="s">
        <v>1378</v>
      </c>
      <c r="E4033" s="11">
        <f t="shared" si="267"/>
        <v>5</v>
      </c>
      <c r="F4033" s="4">
        <f t="shared" si="268"/>
        <v>2002</v>
      </c>
      <c r="G4033" t="s">
        <v>25</v>
      </c>
      <c r="I4033" s="4" t="str">
        <f t="shared" si="269"/>
        <v/>
      </c>
      <c r="J4033" s="4">
        <v>32.5</v>
      </c>
      <c r="K4033" s="4" t="s">
        <v>233</v>
      </c>
      <c r="L4033" s="4">
        <v>0</v>
      </c>
      <c r="M4033" s="4" t="s">
        <v>3657</v>
      </c>
      <c r="N4033" s="11" t="s">
        <v>7290</v>
      </c>
      <c r="R4033" t="s">
        <v>7291</v>
      </c>
      <c r="T4033" t="s">
        <v>1296</v>
      </c>
    </row>
    <row r="4034" spans="1:20">
      <c r="A4034" t="s">
        <v>7289</v>
      </c>
      <c r="B4034" t="s">
        <v>1291</v>
      </c>
      <c r="C4034" t="s">
        <v>74</v>
      </c>
      <c r="D4034" s="39" t="s">
        <v>2040</v>
      </c>
      <c r="E4034" s="11">
        <f t="shared" si="267"/>
        <v>5</v>
      </c>
      <c r="F4034" s="4">
        <f t="shared" si="268"/>
        <v>2003</v>
      </c>
      <c r="G4034" t="s">
        <v>25</v>
      </c>
      <c r="I4034" s="4" t="str">
        <f t="shared" si="269"/>
        <v/>
      </c>
      <c r="J4034" s="4">
        <v>33.700000000000003</v>
      </c>
      <c r="K4034" s="4" t="s">
        <v>1712</v>
      </c>
      <c r="L4034" s="4">
        <v>0</v>
      </c>
      <c r="M4034" s="4" t="s">
        <v>1848</v>
      </c>
      <c r="N4034" s="11" t="s">
        <v>7290</v>
      </c>
      <c r="R4034" t="s">
        <v>7292</v>
      </c>
      <c r="T4034" t="s">
        <v>1296</v>
      </c>
    </row>
    <row r="4035" spans="1:20">
      <c r="A4035" t="s">
        <v>7289</v>
      </c>
      <c r="B4035" t="s">
        <v>1291</v>
      </c>
      <c r="C4035" t="s">
        <v>74</v>
      </c>
      <c r="D4035" s="39" t="s">
        <v>1720</v>
      </c>
      <c r="E4035" s="11">
        <f t="shared" si="267"/>
        <v>5</v>
      </c>
      <c r="F4035" s="4">
        <f t="shared" si="268"/>
        <v>2004</v>
      </c>
      <c r="G4035" t="s">
        <v>25</v>
      </c>
      <c r="I4035" s="4" t="str">
        <f t="shared" si="269"/>
        <v/>
      </c>
      <c r="J4035" s="4">
        <v>35</v>
      </c>
      <c r="K4035" s="4" t="s">
        <v>233</v>
      </c>
      <c r="L4035" s="4">
        <v>0</v>
      </c>
      <c r="M4035" s="4" t="s">
        <v>7293</v>
      </c>
      <c r="N4035" s="11" t="s">
        <v>7290</v>
      </c>
      <c r="R4035" t="s">
        <v>7294</v>
      </c>
      <c r="T4035" t="s">
        <v>1296</v>
      </c>
    </row>
    <row r="4036" spans="1:20">
      <c r="A4036" t="s">
        <v>7295</v>
      </c>
      <c r="B4036" t="s">
        <v>1291</v>
      </c>
      <c r="C4036" t="s">
        <v>20</v>
      </c>
      <c r="D4036" s="39" t="s">
        <v>1380</v>
      </c>
      <c r="E4036" s="11">
        <f t="shared" si="267"/>
        <v>5</v>
      </c>
      <c r="F4036" s="4">
        <f t="shared" si="268"/>
        <v>2004</v>
      </c>
      <c r="G4036" t="s">
        <v>103</v>
      </c>
      <c r="H4036" s="4" t="s">
        <v>1536</v>
      </c>
      <c r="I4036" s="4" t="str">
        <f t="shared" si="269"/>
        <v>k</v>
      </c>
      <c r="J4036" s="4">
        <v>10.5</v>
      </c>
      <c r="K4036" s="4" t="s">
        <v>2924</v>
      </c>
      <c r="L4036" s="4">
        <v>0</v>
      </c>
      <c r="M4036" s="4" t="s">
        <v>182</v>
      </c>
      <c r="R4036" t="s">
        <v>7296</v>
      </c>
      <c r="T4036" t="s">
        <v>1296</v>
      </c>
    </row>
    <row r="4037" spans="1:20">
      <c r="A4037" t="s">
        <v>7297</v>
      </c>
      <c r="B4037" t="s">
        <v>1291</v>
      </c>
      <c r="C4037" t="s">
        <v>20</v>
      </c>
      <c r="D4037" s="39" t="s">
        <v>1380</v>
      </c>
      <c r="E4037" s="11">
        <f t="shared" si="267"/>
        <v>5</v>
      </c>
      <c r="F4037" s="4">
        <f t="shared" si="268"/>
        <v>2004</v>
      </c>
      <c r="G4037" t="s">
        <v>103</v>
      </c>
      <c r="H4037" s="4" t="s">
        <v>1536</v>
      </c>
      <c r="I4037" s="4" t="str">
        <f t="shared" si="269"/>
        <v>k</v>
      </c>
      <c r="J4037" s="4">
        <v>9.8000000000000007</v>
      </c>
      <c r="K4037" s="4" t="s">
        <v>3778</v>
      </c>
      <c r="L4037" s="4">
        <v>0</v>
      </c>
      <c r="M4037" s="4" t="s">
        <v>674</v>
      </c>
      <c r="R4037" t="s">
        <v>7296</v>
      </c>
      <c r="T4037" t="s">
        <v>1296</v>
      </c>
    </row>
    <row r="4038" spans="1:20">
      <c r="A4038" t="s">
        <v>7298</v>
      </c>
      <c r="B4038" t="s">
        <v>1291</v>
      </c>
      <c r="C4038" t="s">
        <v>20</v>
      </c>
      <c r="D4038" s="39" t="s">
        <v>1380</v>
      </c>
      <c r="E4038" s="11">
        <f t="shared" si="267"/>
        <v>5</v>
      </c>
      <c r="F4038" s="4">
        <f t="shared" si="268"/>
        <v>2004</v>
      </c>
      <c r="G4038" t="s">
        <v>103</v>
      </c>
      <c r="H4038" s="4" t="s">
        <v>1536</v>
      </c>
      <c r="I4038" s="4" t="str">
        <f t="shared" si="269"/>
        <v>k</v>
      </c>
      <c r="J4038" s="4">
        <v>10.199999999999999</v>
      </c>
      <c r="K4038" s="4" t="s">
        <v>3295</v>
      </c>
      <c r="L4038" s="4">
        <v>0</v>
      </c>
      <c r="M4038" s="4" t="s">
        <v>435</v>
      </c>
      <c r="R4038" t="s">
        <v>7296</v>
      </c>
      <c r="T4038" t="s">
        <v>1296</v>
      </c>
    </row>
    <row r="4039" spans="1:20">
      <c r="A4039" t="s">
        <v>7299</v>
      </c>
      <c r="B4039" t="s">
        <v>1291</v>
      </c>
      <c r="C4039" t="s">
        <v>20</v>
      </c>
      <c r="D4039" s="39" t="s">
        <v>1380</v>
      </c>
      <c r="E4039" s="11">
        <f t="shared" si="267"/>
        <v>5</v>
      </c>
      <c r="F4039" s="4">
        <f t="shared" si="268"/>
        <v>2004</v>
      </c>
      <c r="G4039" t="s">
        <v>103</v>
      </c>
      <c r="H4039" s="4" t="s">
        <v>1536</v>
      </c>
      <c r="I4039" s="4" t="str">
        <f t="shared" si="269"/>
        <v>k</v>
      </c>
      <c r="J4039" s="4">
        <v>10.1</v>
      </c>
      <c r="K4039" s="4" t="s">
        <v>2410</v>
      </c>
      <c r="L4039" s="4">
        <v>0</v>
      </c>
      <c r="M4039" s="4" t="s">
        <v>870</v>
      </c>
      <c r="R4039" t="s">
        <v>7300</v>
      </c>
      <c r="T4039" t="s">
        <v>1296</v>
      </c>
    </row>
    <row r="4040" spans="1:20">
      <c r="A4040" t="s">
        <v>181</v>
      </c>
      <c r="B4040" t="s">
        <v>1291</v>
      </c>
      <c r="C4040" t="s">
        <v>20</v>
      </c>
      <c r="D4040" s="39" t="s">
        <v>6900</v>
      </c>
      <c r="E4040" s="11">
        <f t="shared" si="267"/>
        <v>3</v>
      </c>
      <c r="F4040" s="4">
        <f t="shared" si="268"/>
        <v>1982</v>
      </c>
      <c r="G4040" t="s">
        <v>25</v>
      </c>
      <c r="H4040" s="4">
        <v>16.5</v>
      </c>
      <c r="I4040" s="4" t="s">
        <v>35</v>
      </c>
      <c r="J4040" s="4">
        <v>34.93</v>
      </c>
      <c r="K4040" s="4" t="s">
        <v>1292</v>
      </c>
      <c r="L4040" s="4">
        <v>0</v>
      </c>
      <c r="M4040" s="4" t="s">
        <v>6531</v>
      </c>
      <c r="R4040" t="s">
        <v>2221</v>
      </c>
      <c r="T4040" t="s">
        <v>1296</v>
      </c>
    </row>
    <row r="4041" spans="1:20">
      <c r="A4041" t="s">
        <v>181</v>
      </c>
      <c r="B4041" t="s">
        <v>1291</v>
      </c>
      <c r="C4041" t="s">
        <v>74</v>
      </c>
      <c r="D4041" s="39" t="s">
        <v>3045</v>
      </c>
      <c r="E4041" s="11">
        <f t="shared" si="267"/>
        <v>3</v>
      </c>
      <c r="F4041" s="4">
        <f t="shared" si="268"/>
        <v>1983</v>
      </c>
      <c r="G4041" t="s">
        <v>25</v>
      </c>
      <c r="H4041" s="4">
        <v>17.5</v>
      </c>
      <c r="I4041" s="4" t="s">
        <v>35</v>
      </c>
      <c r="J4041" s="4">
        <v>36.200000000000003</v>
      </c>
      <c r="K4041" s="4" t="s">
        <v>2299</v>
      </c>
      <c r="L4041" s="4">
        <v>0</v>
      </c>
      <c r="M4041" s="4" t="s">
        <v>1925</v>
      </c>
      <c r="T4041" t="s">
        <v>1296</v>
      </c>
    </row>
    <row r="4042" spans="1:20">
      <c r="A4042" t="s">
        <v>7301</v>
      </c>
      <c r="B4042" t="s">
        <v>1291</v>
      </c>
      <c r="C4042" t="s">
        <v>20</v>
      </c>
      <c r="D4042" s="39" t="s">
        <v>2401</v>
      </c>
      <c r="E4042" s="11">
        <f t="shared" si="267"/>
        <v>3</v>
      </c>
      <c r="F4042" s="4">
        <f t="shared" si="268"/>
        <v>1992</v>
      </c>
      <c r="G4042" t="s">
        <v>21</v>
      </c>
      <c r="H4042" s="4">
        <v>12.5</v>
      </c>
      <c r="I4042" s="4" t="s">
        <v>35</v>
      </c>
      <c r="J4042" s="4">
        <v>26.04</v>
      </c>
      <c r="K4042" s="4" t="s">
        <v>2923</v>
      </c>
      <c r="L4042" s="4">
        <v>0</v>
      </c>
      <c r="M4042" s="4" t="s">
        <v>1843</v>
      </c>
      <c r="N4042" s="11" t="s">
        <v>7302</v>
      </c>
      <c r="R4042" t="s">
        <v>1711</v>
      </c>
      <c r="T4042" t="s">
        <v>1296</v>
      </c>
    </row>
    <row r="4043" spans="1:20">
      <c r="A4043" t="s">
        <v>7301</v>
      </c>
      <c r="B4043" t="s">
        <v>1291</v>
      </c>
      <c r="C4043" t="s">
        <v>74</v>
      </c>
      <c r="D4043" s="39" t="s">
        <v>1416</v>
      </c>
      <c r="E4043" s="11">
        <f t="shared" si="267"/>
        <v>3</v>
      </c>
      <c r="F4043" s="4">
        <f t="shared" si="268"/>
        <v>1996</v>
      </c>
      <c r="G4043" t="s">
        <v>21</v>
      </c>
      <c r="H4043" s="4">
        <v>16.5</v>
      </c>
      <c r="I4043" s="4" t="s">
        <v>35</v>
      </c>
      <c r="J4043" s="4">
        <v>28.5</v>
      </c>
      <c r="K4043" s="4" t="s">
        <v>674</v>
      </c>
      <c r="L4043" s="4">
        <v>0</v>
      </c>
      <c r="M4043" s="4" t="s">
        <v>3570</v>
      </c>
      <c r="N4043" s="11" t="s">
        <v>7302</v>
      </c>
      <c r="R4043" t="s">
        <v>7303</v>
      </c>
      <c r="T4043" t="s">
        <v>1296</v>
      </c>
    </row>
    <row r="4044" spans="1:20">
      <c r="A4044" t="s">
        <v>7301</v>
      </c>
      <c r="B4044" t="s">
        <v>1291</v>
      </c>
      <c r="C4044" t="s">
        <v>74</v>
      </c>
      <c r="D4044" s="39" t="s">
        <v>1715</v>
      </c>
      <c r="E4044" s="11">
        <f t="shared" si="267"/>
        <v>3</v>
      </c>
      <c r="F4044" s="4">
        <f t="shared" si="268"/>
        <v>2000</v>
      </c>
      <c r="G4044" t="s">
        <v>21</v>
      </c>
      <c r="H4044" s="4">
        <v>20.5</v>
      </c>
      <c r="I4044" s="4" t="s">
        <v>35</v>
      </c>
      <c r="J4044" s="4">
        <v>29.5</v>
      </c>
      <c r="K4044" s="4" t="s">
        <v>1115</v>
      </c>
      <c r="L4044" s="4">
        <v>0</v>
      </c>
      <c r="M4044" s="4" t="s">
        <v>3253</v>
      </c>
      <c r="N4044" s="11" t="s">
        <v>7302</v>
      </c>
      <c r="R4044" t="s">
        <v>439</v>
      </c>
      <c r="T4044" t="s">
        <v>1296</v>
      </c>
    </row>
    <row r="4045" spans="1:20">
      <c r="A4045" t="s">
        <v>7301</v>
      </c>
      <c r="B4045" t="s">
        <v>1291</v>
      </c>
      <c r="C4045" t="s">
        <v>74</v>
      </c>
      <c r="D4045" s="39" t="s">
        <v>1418</v>
      </c>
      <c r="E4045" s="11">
        <f t="shared" si="267"/>
        <v>5</v>
      </c>
      <c r="F4045" s="4">
        <f t="shared" si="268"/>
        <v>2001</v>
      </c>
      <c r="G4045" t="s">
        <v>21</v>
      </c>
      <c r="H4045" s="4">
        <v>21.7</v>
      </c>
      <c r="I4045" s="4" t="s">
        <v>35</v>
      </c>
      <c r="J4045" s="4">
        <v>28</v>
      </c>
      <c r="K4045" s="4" t="s">
        <v>378</v>
      </c>
      <c r="L4045" s="4">
        <v>0</v>
      </c>
      <c r="M4045" s="4" t="s">
        <v>3342</v>
      </c>
      <c r="N4045" s="11" t="s">
        <v>7302</v>
      </c>
      <c r="R4045" t="s">
        <v>7304</v>
      </c>
      <c r="T4045" t="s">
        <v>1296</v>
      </c>
    </row>
    <row r="4046" spans="1:20">
      <c r="A4046" t="s">
        <v>7301</v>
      </c>
      <c r="B4046" t="s">
        <v>1291</v>
      </c>
      <c r="C4046" t="s">
        <v>74</v>
      </c>
      <c r="D4046" s="39" t="s">
        <v>1378</v>
      </c>
      <c r="E4046" s="11">
        <f t="shared" si="267"/>
        <v>5</v>
      </c>
      <c r="F4046" s="4">
        <f t="shared" si="268"/>
        <v>2002</v>
      </c>
      <c r="G4046" t="s">
        <v>21</v>
      </c>
      <c r="H4046" s="4">
        <v>22.7</v>
      </c>
      <c r="I4046" s="4" t="s">
        <v>35</v>
      </c>
      <c r="J4046" s="4">
        <v>29.3</v>
      </c>
      <c r="K4046" s="4" t="s">
        <v>182</v>
      </c>
      <c r="L4046" s="4">
        <v>0</v>
      </c>
      <c r="M4046" s="4" t="s">
        <v>7305</v>
      </c>
      <c r="N4046" s="11" t="s">
        <v>7302</v>
      </c>
      <c r="R4046" t="s">
        <v>1630</v>
      </c>
      <c r="T4046" t="s">
        <v>1296</v>
      </c>
    </row>
    <row r="4047" spans="1:20">
      <c r="A4047" t="s">
        <v>7301</v>
      </c>
      <c r="B4047" t="s">
        <v>1291</v>
      </c>
      <c r="C4047" t="s">
        <v>74</v>
      </c>
      <c r="D4047" s="39" t="s">
        <v>1674</v>
      </c>
      <c r="E4047" s="11">
        <f t="shared" si="267"/>
        <v>5</v>
      </c>
      <c r="F4047" s="4">
        <f t="shared" si="268"/>
        <v>2004</v>
      </c>
      <c r="G4047" t="s">
        <v>21</v>
      </c>
      <c r="H4047" s="4">
        <v>24.7</v>
      </c>
      <c r="I4047" s="4" t="s">
        <v>35</v>
      </c>
      <c r="J4047" s="4">
        <v>30</v>
      </c>
      <c r="K4047" s="4" t="s">
        <v>193</v>
      </c>
      <c r="L4047" s="4">
        <v>0</v>
      </c>
      <c r="M4047" s="4" t="s">
        <v>1732</v>
      </c>
      <c r="N4047" s="11" t="s">
        <v>7302</v>
      </c>
      <c r="R4047" t="s">
        <v>7306</v>
      </c>
      <c r="T4047" t="s">
        <v>1296</v>
      </c>
    </row>
    <row r="4048" spans="1:20">
      <c r="A4048" t="s">
        <v>7301</v>
      </c>
      <c r="B4048" t="s">
        <v>1291</v>
      </c>
      <c r="C4048" t="s">
        <v>74</v>
      </c>
      <c r="D4048" s="39" t="s">
        <v>1337</v>
      </c>
      <c r="E4048" s="11">
        <f t="shared" si="267"/>
        <v>5</v>
      </c>
      <c r="F4048" s="4">
        <f t="shared" si="268"/>
        <v>2005</v>
      </c>
      <c r="G4048" t="s">
        <v>21</v>
      </c>
      <c r="H4048" s="4">
        <v>25.7</v>
      </c>
      <c r="I4048" s="4" t="s">
        <v>35</v>
      </c>
      <c r="L4048" s="4">
        <v>0</v>
      </c>
      <c r="N4048" s="11" t="s">
        <v>7302</v>
      </c>
      <c r="R4048" t="s">
        <v>7307</v>
      </c>
      <c r="T4048" t="s">
        <v>1296</v>
      </c>
    </row>
    <row r="4049" spans="1:20">
      <c r="A4049" t="s">
        <v>7308</v>
      </c>
      <c r="B4049" t="s">
        <v>1291</v>
      </c>
      <c r="C4049" t="s">
        <v>20</v>
      </c>
      <c r="D4049" s="39" t="s">
        <v>1715</v>
      </c>
      <c r="E4049" s="11">
        <f t="shared" si="267"/>
        <v>3</v>
      </c>
      <c r="F4049" s="4">
        <f t="shared" si="268"/>
        <v>2000</v>
      </c>
      <c r="G4049" t="s">
        <v>25</v>
      </c>
      <c r="H4049" s="4">
        <v>14.5</v>
      </c>
      <c r="I4049" s="4" t="s">
        <v>35</v>
      </c>
      <c r="J4049" s="4">
        <v>32</v>
      </c>
      <c r="K4049" s="4" t="s">
        <v>426</v>
      </c>
      <c r="L4049" s="4">
        <v>0</v>
      </c>
      <c r="M4049" s="4" t="s">
        <v>7309</v>
      </c>
      <c r="N4049" s="11" t="s">
        <v>7310</v>
      </c>
      <c r="R4049" t="s">
        <v>7311</v>
      </c>
      <c r="T4049" t="s">
        <v>1296</v>
      </c>
    </row>
    <row r="4050" spans="1:20">
      <c r="A4050" t="s">
        <v>7308</v>
      </c>
      <c r="B4050" t="s">
        <v>1291</v>
      </c>
      <c r="C4050" t="s">
        <v>74</v>
      </c>
      <c r="D4050" s="39" t="s">
        <v>5716</v>
      </c>
      <c r="E4050" s="11">
        <f t="shared" si="267"/>
        <v>6</v>
      </c>
      <c r="F4050" s="4">
        <f t="shared" si="268"/>
        <v>2001</v>
      </c>
      <c r="G4050" t="s">
        <v>25</v>
      </c>
      <c r="H4050" s="4">
        <v>15.8</v>
      </c>
      <c r="I4050" s="4" t="s">
        <v>35</v>
      </c>
      <c r="J4050" s="4">
        <v>32.200000000000003</v>
      </c>
      <c r="K4050" s="4" t="s">
        <v>1158</v>
      </c>
      <c r="L4050" s="4">
        <v>0</v>
      </c>
      <c r="N4050" s="11" t="s">
        <v>7310</v>
      </c>
      <c r="R4050" t="s">
        <v>7312</v>
      </c>
      <c r="T4050" t="s">
        <v>1296</v>
      </c>
    </row>
    <row r="4051" spans="1:20">
      <c r="A4051" t="s">
        <v>7308</v>
      </c>
      <c r="B4051" t="s">
        <v>1291</v>
      </c>
      <c r="C4051" t="s">
        <v>74</v>
      </c>
      <c r="D4051" s="39" t="s">
        <v>2040</v>
      </c>
      <c r="E4051" s="11">
        <f t="shared" ref="E4051:E4114" si="270">MONTH(D4051)</f>
        <v>5</v>
      </c>
      <c r="F4051" s="4">
        <f t="shared" ref="F4051:F4114" si="271">YEAR(D4051)</f>
        <v>2003</v>
      </c>
      <c r="G4051" t="s">
        <v>25</v>
      </c>
      <c r="H4051" s="4">
        <v>17.7</v>
      </c>
      <c r="I4051" s="4" t="s">
        <v>35</v>
      </c>
      <c r="J4051" s="4">
        <v>33.5</v>
      </c>
      <c r="K4051" s="4" t="s">
        <v>163</v>
      </c>
      <c r="L4051" s="4">
        <v>0</v>
      </c>
      <c r="M4051" s="4" t="s">
        <v>7313</v>
      </c>
      <c r="N4051" s="11" t="s">
        <v>7310</v>
      </c>
      <c r="R4051" t="s">
        <v>3153</v>
      </c>
      <c r="T4051" t="s">
        <v>1296</v>
      </c>
    </row>
    <row r="4052" spans="1:20">
      <c r="A4052" t="s">
        <v>7308</v>
      </c>
      <c r="B4052" t="s">
        <v>1291</v>
      </c>
      <c r="C4052" t="s">
        <v>74</v>
      </c>
      <c r="D4052" s="39" t="s">
        <v>1674</v>
      </c>
      <c r="E4052" s="11">
        <f t="shared" si="270"/>
        <v>5</v>
      </c>
      <c r="F4052" s="4">
        <f t="shared" si="271"/>
        <v>2004</v>
      </c>
      <c r="G4052" t="s">
        <v>25</v>
      </c>
      <c r="H4052" s="4">
        <v>18.7</v>
      </c>
      <c r="I4052" s="4" t="s">
        <v>35</v>
      </c>
      <c r="J4052" s="4">
        <v>35.5</v>
      </c>
      <c r="K4052" s="4" t="s">
        <v>447</v>
      </c>
      <c r="L4052" s="4">
        <v>0</v>
      </c>
      <c r="M4052" s="4" t="s">
        <v>4687</v>
      </c>
      <c r="N4052" s="11" t="s">
        <v>7310</v>
      </c>
      <c r="R4052" t="s">
        <v>7306</v>
      </c>
      <c r="T4052" t="s">
        <v>1296</v>
      </c>
    </row>
    <row r="4053" spans="1:20">
      <c r="A4053" t="s">
        <v>7308</v>
      </c>
      <c r="B4053" t="s">
        <v>1291</v>
      </c>
      <c r="C4053" t="s">
        <v>74</v>
      </c>
      <c r="D4053" s="39" t="s">
        <v>2194</v>
      </c>
      <c r="E4053" s="11">
        <f t="shared" si="270"/>
        <v>5</v>
      </c>
      <c r="F4053" s="4">
        <f t="shared" si="271"/>
        <v>2005</v>
      </c>
      <c r="G4053" t="s">
        <v>25</v>
      </c>
      <c r="H4053" s="4">
        <v>19.7</v>
      </c>
      <c r="I4053" s="4" t="s">
        <v>35</v>
      </c>
      <c r="J4053" s="4">
        <v>37.5</v>
      </c>
      <c r="K4053" s="4" t="s">
        <v>212</v>
      </c>
      <c r="L4053" s="4">
        <v>0</v>
      </c>
      <c r="M4053" s="4" t="s">
        <v>7314</v>
      </c>
      <c r="N4053" s="11" t="s">
        <v>7310</v>
      </c>
      <c r="R4053" t="s">
        <v>1340</v>
      </c>
      <c r="T4053" t="s">
        <v>1296</v>
      </c>
    </row>
    <row r="4054" spans="1:20">
      <c r="A4054" t="s">
        <v>7308</v>
      </c>
      <c r="B4054" t="s">
        <v>1291</v>
      </c>
      <c r="C4054" t="s">
        <v>74</v>
      </c>
      <c r="D4054" s="39" t="s">
        <v>2575</v>
      </c>
      <c r="E4054" s="11">
        <f t="shared" si="270"/>
        <v>5</v>
      </c>
      <c r="F4054" s="4">
        <f t="shared" si="271"/>
        <v>2008</v>
      </c>
      <c r="G4054" t="s">
        <v>25</v>
      </c>
      <c r="H4054" s="4">
        <v>22.7</v>
      </c>
      <c r="I4054" s="4" t="s">
        <v>35</v>
      </c>
      <c r="J4054" s="4">
        <v>40.5</v>
      </c>
      <c r="K4054" s="4" t="s">
        <v>1237</v>
      </c>
      <c r="L4054" s="4">
        <v>0</v>
      </c>
      <c r="M4054" s="4" t="s">
        <v>7315</v>
      </c>
      <c r="N4054" s="11" t="s">
        <v>7310</v>
      </c>
      <c r="R4054" t="s">
        <v>1662</v>
      </c>
      <c r="T4054" t="s">
        <v>1296</v>
      </c>
    </row>
    <row r="4055" spans="1:20">
      <c r="A4055" t="s">
        <v>7308</v>
      </c>
      <c r="B4055" t="s">
        <v>1291</v>
      </c>
      <c r="C4055" t="s">
        <v>74</v>
      </c>
      <c r="D4055" s="39" t="s">
        <v>2533</v>
      </c>
      <c r="E4055" s="11">
        <f t="shared" si="270"/>
        <v>5</v>
      </c>
      <c r="F4055" s="4">
        <f t="shared" si="271"/>
        <v>2010</v>
      </c>
      <c r="G4055" t="s">
        <v>25</v>
      </c>
      <c r="H4055" s="4">
        <v>24.7</v>
      </c>
      <c r="I4055" s="4" t="s">
        <v>35</v>
      </c>
      <c r="J4055" s="4">
        <v>41</v>
      </c>
      <c r="K4055" s="4" t="s">
        <v>62</v>
      </c>
      <c r="L4055" s="4">
        <v>0</v>
      </c>
      <c r="M4055" s="4" t="s">
        <v>7316</v>
      </c>
      <c r="N4055" s="11" t="s">
        <v>7310</v>
      </c>
      <c r="R4055" t="s">
        <v>2689</v>
      </c>
      <c r="T4055" t="s">
        <v>1296</v>
      </c>
    </row>
    <row r="4056" spans="1:20">
      <c r="A4056" t="s">
        <v>7317</v>
      </c>
      <c r="B4056" t="s">
        <v>1291</v>
      </c>
      <c r="C4056" t="s">
        <v>20</v>
      </c>
      <c r="D4056" s="39" t="s">
        <v>1424</v>
      </c>
      <c r="E4056" s="11">
        <f t="shared" si="270"/>
        <v>5</v>
      </c>
      <c r="F4056" s="4">
        <f t="shared" si="271"/>
        <v>2004</v>
      </c>
      <c r="G4056" t="s">
        <v>25</v>
      </c>
      <c r="H4056" s="4">
        <v>13.7</v>
      </c>
      <c r="I4056" s="4" t="s">
        <v>35</v>
      </c>
      <c r="J4056" s="4">
        <v>31.9</v>
      </c>
      <c r="K4056" s="4" t="s">
        <v>248</v>
      </c>
      <c r="L4056" s="4">
        <v>0</v>
      </c>
      <c r="M4056" s="4" t="s">
        <v>1614</v>
      </c>
      <c r="N4056" s="11" t="s">
        <v>7318</v>
      </c>
      <c r="R4056" t="s">
        <v>7319</v>
      </c>
      <c r="T4056" t="s">
        <v>1296</v>
      </c>
    </row>
    <row r="4057" spans="1:20">
      <c r="A4057" t="s">
        <v>7317</v>
      </c>
      <c r="B4057" t="s">
        <v>1291</v>
      </c>
      <c r="C4057" t="s">
        <v>74</v>
      </c>
      <c r="D4057" s="39" t="s">
        <v>2126</v>
      </c>
      <c r="E4057" s="11">
        <f t="shared" si="270"/>
        <v>5</v>
      </c>
      <c r="F4057" s="4">
        <f t="shared" si="271"/>
        <v>2008</v>
      </c>
      <c r="G4057" t="s">
        <v>25</v>
      </c>
      <c r="H4057" s="4">
        <v>17.7</v>
      </c>
      <c r="I4057" s="4" t="s">
        <v>35</v>
      </c>
      <c r="J4057" s="4">
        <v>32.1</v>
      </c>
      <c r="K4057" s="4" t="s">
        <v>341</v>
      </c>
      <c r="L4057" s="4">
        <v>0</v>
      </c>
      <c r="M4057" s="4" t="s">
        <v>2678</v>
      </c>
      <c r="N4057" s="11" t="s">
        <v>7318</v>
      </c>
      <c r="R4057" t="s">
        <v>4649</v>
      </c>
      <c r="T4057" t="s">
        <v>1296</v>
      </c>
    </row>
    <row r="4058" spans="1:20">
      <c r="A4058" t="s">
        <v>7320</v>
      </c>
      <c r="B4058" t="s">
        <v>1291</v>
      </c>
      <c r="C4058" t="s">
        <v>20</v>
      </c>
      <c r="D4058" s="39" t="s">
        <v>1349</v>
      </c>
      <c r="E4058" s="11">
        <f t="shared" si="270"/>
        <v>5</v>
      </c>
      <c r="F4058" s="4">
        <f t="shared" si="271"/>
        <v>2016</v>
      </c>
      <c r="G4058" t="s">
        <v>21</v>
      </c>
      <c r="I4058" s="4" t="str">
        <f t="shared" ref="I4058:I4080" si="272">IF(ISBLANK(H4058), "", "k")</f>
        <v/>
      </c>
      <c r="J4058" s="4">
        <v>24.3</v>
      </c>
      <c r="K4058" s="4" t="s">
        <v>326</v>
      </c>
      <c r="L4058" s="4">
        <v>0</v>
      </c>
      <c r="M4058" s="4" t="s">
        <v>1419</v>
      </c>
      <c r="N4058" s="11" t="s">
        <v>7321</v>
      </c>
      <c r="R4058" t="s">
        <v>7322</v>
      </c>
      <c r="T4058" t="s">
        <v>1296</v>
      </c>
    </row>
    <row r="4059" spans="1:20">
      <c r="A4059" t="s">
        <v>7320</v>
      </c>
      <c r="B4059" t="s">
        <v>1291</v>
      </c>
      <c r="C4059" t="s">
        <v>74</v>
      </c>
      <c r="D4059" s="39" t="s">
        <v>1455</v>
      </c>
      <c r="E4059" s="11">
        <f t="shared" si="270"/>
        <v>5</v>
      </c>
      <c r="F4059" s="4">
        <f t="shared" si="271"/>
        <v>2017</v>
      </c>
      <c r="G4059" t="s">
        <v>21</v>
      </c>
      <c r="I4059" s="4" t="str">
        <f t="shared" si="272"/>
        <v/>
      </c>
      <c r="J4059" s="4">
        <v>24.5</v>
      </c>
      <c r="K4059" s="4" t="s">
        <v>1160</v>
      </c>
      <c r="L4059" s="4">
        <v>0</v>
      </c>
      <c r="M4059" s="4" t="s">
        <v>1987</v>
      </c>
      <c r="N4059" s="11" t="s">
        <v>7321</v>
      </c>
      <c r="Q4059" t="s">
        <v>7323</v>
      </c>
      <c r="R4059" t="s">
        <v>7324</v>
      </c>
      <c r="T4059" t="s">
        <v>1296</v>
      </c>
    </row>
    <row r="4060" spans="1:20">
      <c r="A4060" t="s">
        <v>7320</v>
      </c>
      <c r="B4060" t="s">
        <v>1291</v>
      </c>
      <c r="C4060" t="s">
        <v>74</v>
      </c>
      <c r="D4060" s="39" t="s">
        <v>1260</v>
      </c>
      <c r="E4060" s="11">
        <f t="shared" si="270"/>
        <v>5</v>
      </c>
      <c r="F4060" s="4">
        <f t="shared" si="271"/>
        <v>2024</v>
      </c>
      <c r="G4060" t="s">
        <v>21</v>
      </c>
      <c r="I4060" s="4" t="str">
        <f t="shared" si="272"/>
        <v/>
      </c>
      <c r="J4060" s="4">
        <v>29.5</v>
      </c>
      <c r="K4060" s="4" t="s">
        <v>182</v>
      </c>
      <c r="L4060" s="4">
        <v>0</v>
      </c>
      <c r="M4060" s="4" t="s">
        <v>2259</v>
      </c>
      <c r="N4060" s="11" t="s">
        <v>7321</v>
      </c>
      <c r="R4060" t="s">
        <v>3019</v>
      </c>
    </row>
    <row r="4061" spans="1:20">
      <c r="A4061" t="s">
        <v>7320</v>
      </c>
      <c r="B4061" s="4" t="s">
        <v>1291</v>
      </c>
      <c r="C4061" s="4" t="s">
        <v>74</v>
      </c>
      <c r="D4061" s="39" t="s">
        <v>1793</v>
      </c>
      <c r="E4061" s="11">
        <f t="shared" si="270"/>
        <v>4</v>
      </c>
      <c r="F4061" s="4">
        <f t="shared" si="271"/>
        <v>2026</v>
      </c>
      <c r="G4061" s="4" t="s">
        <v>21</v>
      </c>
      <c r="I4061" s="4" t="str">
        <f t="shared" si="272"/>
        <v/>
      </c>
      <c r="J4061" s="4">
        <v>29.6</v>
      </c>
      <c r="K4061" s="4">
        <v>38</v>
      </c>
      <c r="L4061" s="4">
        <v>0</v>
      </c>
      <c r="M4061" s="4">
        <v>925</v>
      </c>
      <c r="N4061" s="11" t="s">
        <v>7321</v>
      </c>
      <c r="R4061" s="4" t="s">
        <v>1471</v>
      </c>
    </row>
    <row r="4062" spans="1:20">
      <c r="A4062" t="s">
        <v>7325</v>
      </c>
      <c r="B4062" t="s">
        <v>1291</v>
      </c>
      <c r="C4062" t="s">
        <v>20</v>
      </c>
      <c r="D4062" s="39" t="s">
        <v>1322</v>
      </c>
      <c r="E4062" s="11">
        <f t="shared" si="270"/>
        <v>3</v>
      </c>
      <c r="F4062" s="4">
        <f t="shared" si="271"/>
        <v>1998</v>
      </c>
      <c r="G4062" t="s">
        <v>21</v>
      </c>
      <c r="H4062" s="4" t="s">
        <v>87</v>
      </c>
      <c r="I4062" s="4" t="str">
        <f t="shared" si="272"/>
        <v>k</v>
      </c>
      <c r="J4062" s="4">
        <v>20.5</v>
      </c>
      <c r="K4062" s="4" t="s">
        <v>2341</v>
      </c>
      <c r="L4062" s="4">
        <v>0</v>
      </c>
      <c r="M4062" s="4" t="s">
        <v>3127</v>
      </c>
      <c r="N4062" s="11" t="s">
        <v>7326</v>
      </c>
      <c r="R4062" t="s">
        <v>2823</v>
      </c>
      <c r="T4062" t="s">
        <v>1296</v>
      </c>
    </row>
    <row r="4063" spans="1:20">
      <c r="A4063" t="s">
        <v>7325</v>
      </c>
      <c r="B4063" t="s">
        <v>1291</v>
      </c>
      <c r="C4063" t="s">
        <v>74</v>
      </c>
      <c r="D4063" s="39" t="s">
        <v>1647</v>
      </c>
      <c r="E4063" s="11">
        <f t="shared" si="270"/>
        <v>3</v>
      </c>
      <c r="F4063" s="4">
        <f t="shared" si="271"/>
        <v>2000</v>
      </c>
      <c r="G4063" t="s">
        <v>21</v>
      </c>
      <c r="H4063" s="4" t="s">
        <v>1635</v>
      </c>
      <c r="I4063" s="4" t="str">
        <f t="shared" si="272"/>
        <v>k</v>
      </c>
      <c r="J4063" s="4">
        <v>22.2</v>
      </c>
      <c r="K4063" s="4" t="s">
        <v>836</v>
      </c>
      <c r="L4063" s="4">
        <v>0</v>
      </c>
      <c r="M4063" s="4" t="s">
        <v>1750</v>
      </c>
      <c r="N4063" s="11" t="s">
        <v>7326</v>
      </c>
      <c r="R4063" t="s">
        <v>1750</v>
      </c>
      <c r="T4063" t="s">
        <v>1296</v>
      </c>
    </row>
    <row r="4064" spans="1:20">
      <c r="A4064" t="s">
        <v>7325</v>
      </c>
      <c r="B4064" t="s">
        <v>1291</v>
      </c>
      <c r="C4064" t="s">
        <v>74</v>
      </c>
      <c r="D4064" s="39" t="s">
        <v>1418</v>
      </c>
      <c r="E4064" s="11">
        <f t="shared" si="270"/>
        <v>5</v>
      </c>
      <c r="F4064" s="4">
        <f t="shared" si="271"/>
        <v>2001</v>
      </c>
      <c r="G4064" t="s">
        <v>21</v>
      </c>
      <c r="H4064" s="4" t="s">
        <v>477</v>
      </c>
      <c r="I4064" s="4" t="str">
        <f t="shared" si="272"/>
        <v>k</v>
      </c>
      <c r="J4064" s="4">
        <v>23.5</v>
      </c>
      <c r="K4064" s="4" t="s">
        <v>614</v>
      </c>
      <c r="L4064" s="4">
        <v>0</v>
      </c>
      <c r="M4064" s="4" t="s">
        <v>2441</v>
      </c>
      <c r="N4064" s="11" t="s">
        <v>7326</v>
      </c>
      <c r="T4064" t="s">
        <v>1296</v>
      </c>
    </row>
    <row r="4065" spans="1:20">
      <c r="A4065" t="s">
        <v>7325</v>
      </c>
      <c r="B4065" t="s">
        <v>1291</v>
      </c>
      <c r="C4065" t="s">
        <v>74</v>
      </c>
      <c r="D4065" s="39" t="s">
        <v>1302</v>
      </c>
      <c r="E4065" s="11">
        <f t="shared" si="270"/>
        <v>5</v>
      </c>
      <c r="F4065" s="4">
        <f t="shared" si="271"/>
        <v>2002</v>
      </c>
      <c r="G4065" t="s">
        <v>21</v>
      </c>
      <c r="H4065" s="4" t="s">
        <v>496</v>
      </c>
      <c r="I4065" s="4" t="str">
        <f t="shared" si="272"/>
        <v>k</v>
      </c>
      <c r="J4065" s="4">
        <v>25.2</v>
      </c>
      <c r="K4065" s="4" t="s">
        <v>58</v>
      </c>
      <c r="L4065" s="4">
        <v>0</v>
      </c>
      <c r="M4065" s="4" t="s">
        <v>1623</v>
      </c>
      <c r="N4065" s="11" t="s">
        <v>7326</v>
      </c>
      <c r="R4065" t="s">
        <v>2031</v>
      </c>
      <c r="T4065" t="s">
        <v>1296</v>
      </c>
    </row>
    <row r="4066" spans="1:20">
      <c r="A4066" t="s">
        <v>7325</v>
      </c>
      <c r="B4066" t="s">
        <v>1291</v>
      </c>
      <c r="C4066" t="s">
        <v>74</v>
      </c>
      <c r="D4066" s="39" t="s">
        <v>1335</v>
      </c>
      <c r="E4066" s="11">
        <f t="shared" si="270"/>
        <v>5</v>
      </c>
      <c r="F4066" s="4">
        <f t="shared" si="271"/>
        <v>2004</v>
      </c>
      <c r="G4066" t="s">
        <v>21</v>
      </c>
      <c r="H4066" s="4" t="s">
        <v>717</v>
      </c>
      <c r="I4066" s="4" t="str">
        <f t="shared" si="272"/>
        <v>k</v>
      </c>
      <c r="J4066" s="4">
        <v>30</v>
      </c>
      <c r="K4066" s="4" t="s">
        <v>1121</v>
      </c>
      <c r="L4066" s="4">
        <v>0</v>
      </c>
      <c r="M4066" s="4" t="s">
        <v>4352</v>
      </c>
      <c r="N4066" s="11" t="s">
        <v>7326</v>
      </c>
      <c r="R4066" t="s">
        <v>1722</v>
      </c>
      <c r="T4066" t="s">
        <v>1296</v>
      </c>
    </row>
    <row r="4067" spans="1:20">
      <c r="A4067" t="s">
        <v>7325</v>
      </c>
      <c r="B4067" t="s">
        <v>1291</v>
      </c>
      <c r="C4067" t="s">
        <v>74</v>
      </c>
      <c r="D4067" s="39" t="s">
        <v>1310</v>
      </c>
      <c r="E4067" s="11">
        <f t="shared" si="270"/>
        <v>5</v>
      </c>
      <c r="F4067" s="4">
        <f t="shared" si="271"/>
        <v>2005</v>
      </c>
      <c r="G4067" t="s">
        <v>21</v>
      </c>
      <c r="H4067" s="4" t="s">
        <v>712</v>
      </c>
      <c r="I4067" s="4" t="str">
        <f t="shared" si="272"/>
        <v>k</v>
      </c>
      <c r="J4067" s="4">
        <v>29.1</v>
      </c>
      <c r="K4067" s="4" t="s">
        <v>3225</v>
      </c>
      <c r="L4067" s="4">
        <v>0</v>
      </c>
      <c r="M4067" s="4" t="s">
        <v>4724</v>
      </c>
      <c r="N4067" s="11" t="s">
        <v>7326</v>
      </c>
      <c r="R4067" t="s">
        <v>7327</v>
      </c>
      <c r="T4067" t="s">
        <v>1296</v>
      </c>
    </row>
    <row r="4068" spans="1:20">
      <c r="A4068" t="s">
        <v>7325</v>
      </c>
      <c r="B4068" t="s">
        <v>1291</v>
      </c>
      <c r="C4068" t="s">
        <v>74</v>
      </c>
      <c r="D4068" s="39" t="s">
        <v>2126</v>
      </c>
      <c r="E4068" s="11">
        <f t="shared" si="270"/>
        <v>5</v>
      </c>
      <c r="F4068" s="4">
        <f t="shared" si="271"/>
        <v>2008</v>
      </c>
      <c r="G4068" t="s">
        <v>21</v>
      </c>
      <c r="H4068" s="4" t="s">
        <v>893</v>
      </c>
      <c r="I4068" s="4" t="str">
        <f t="shared" si="272"/>
        <v>k</v>
      </c>
      <c r="J4068" s="4">
        <v>31</v>
      </c>
      <c r="K4068" s="4" t="s">
        <v>1699</v>
      </c>
      <c r="L4068" s="4">
        <v>0</v>
      </c>
      <c r="M4068" s="4" t="s">
        <v>7328</v>
      </c>
      <c r="N4068" s="11" t="s">
        <v>7326</v>
      </c>
      <c r="R4068" t="s">
        <v>7329</v>
      </c>
      <c r="T4068" t="s">
        <v>1296</v>
      </c>
    </row>
    <row r="4069" spans="1:20">
      <c r="A4069" t="s">
        <v>7325</v>
      </c>
      <c r="B4069" t="s">
        <v>1291</v>
      </c>
      <c r="C4069" t="s">
        <v>74</v>
      </c>
      <c r="D4069" s="39" t="s">
        <v>1663</v>
      </c>
      <c r="E4069" s="11">
        <f t="shared" si="270"/>
        <v>5</v>
      </c>
      <c r="F4069" s="4">
        <f t="shared" si="271"/>
        <v>2009</v>
      </c>
      <c r="G4069" t="s">
        <v>21</v>
      </c>
      <c r="H4069" s="4" t="s">
        <v>1038</v>
      </c>
      <c r="I4069" s="4" t="str">
        <f t="shared" si="272"/>
        <v>k</v>
      </c>
      <c r="J4069" s="4">
        <v>31.8</v>
      </c>
      <c r="K4069" s="4" t="s">
        <v>828</v>
      </c>
      <c r="L4069" s="4">
        <v>0</v>
      </c>
      <c r="M4069" s="4" t="s">
        <v>7330</v>
      </c>
      <c r="N4069" s="11" t="s">
        <v>7326</v>
      </c>
      <c r="R4069" t="s">
        <v>1662</v>
      </c>
      <c r="T4069" t="s">
        <v>1296</v>
      </c>
    </row>
    <row r="4070" spans="1:20">
      <c r="A4070" t="s">
        <v>7325</v>
      </c>
      <c r="B4070" t="s">
        <v>1291</v>
      </c>
      <c r="C4070" t="s">
        <v>74</v>
      </c>
      <c r="D4070" s="39" t="s">
        <v>1392</v>
      </c>
      <c r="E4070" s="11">
        <f t="shared" si="270"/>
        <v>5</v>
      </c>
      <c r="F4070" s="4">
        <f t="shared" si="271"/>
        <v>2010</v>
      </c>
      <c r="G4070" t="s">
        <v>21</v>
      </c>
      <c r="H4070" s="4" t="s">
        <v>1046</v>
      </c>
      <c r="I4070" s="4" t="str">
        <f t="shared" si="272"/>
        <v>k</v>
      </c>
      <c r="J4070" s="4">
        <v>30.9</v>
      </c>
      <c r="K4070" s="4" t="s">
        <v>828</v>
      </c>
      <c r="L4070" s="4">
        <v>0</v>
      </c>
      <c r="M4070" s="4" t="s">
        <v>2886</v>
      </c>
      <c r="N4070" s="11" t="s">
        <v>7326</v>
      </c>
      <c r="R4070" t="s">
        <v>7331</v>
      </c>
      <c r="T4070" t="s">
        <v>1296</v>
      </c>
    </row>
    <row r="4071" spans="1:20">
      <c r="A4071" t="s">
        <v>7325</v>
      </c>
      <c r="B4071" t="s">
        <v>1291</v>
      </c>
      <c r="C4071" t="s">
        <v>74</v>
      </c>
      <c r="D4071" s="39" t="s">
        <v>1561</v>
      </c>
      <c r="E4071" s="11">
        <f t="shared" si="270"/>
        <v>5</v>
      </c>
      <c r="F4071" s="4">
        <f t="shared" si="271"/>
        <v>2011</v>
      </c>
      <c r="G4071" t="s">
        <v>21</v>
      </c>
      <c r="H4071" s="4" t="s">
        <v>488</v>
      </c>
      <c r="I4071" s="4" t="str">
        <f t="shared" si="272"/>
        <v>k</v>
      </c>
      <c r="J4071" s="4">
        <v>31.7</v>
      </c>
      <c r="K4071" s="4" t="s">
        <v>227</v>
      </c>
      <c r="L4071" s="4">
        <v>0</v>
      </c>
      <c r="M4071" s="4" t="s">
        <v>2952</v>
      </c>
      <c r="N4071" s="11" t="s">
        <v>7326</v>
      </c>
      <c r="R4071" t="s">
        <v>1762</v>
      </c>
      <c r="T4071" t="s">
        <v>1296</v>
      </c>
    </row>
    <row r="4072" spans="1:20">
      <c r="A4072" t="s">
        <v>7325</v>
      </c>
      <c r="B4072" t="s">
        <v>1291</v>
      </c>
      <c r="C4072" t="s">
        <v>74</v>
      </c>
      <c r="D4072" s="39" t="s">
        <v>1586</v>
      </c>
      <c r="E4072" s="11">
        <f t="shared" si="270"/>
        <v>5</v>
      </c>
      <c r="F4072" s="4">
        <f t="shared" si="271"/>
        <v>2013</v>
      </c>
      <c r="G4072" t="s">
        <v>21</v>
      </c>
      <c r="H4072" s="4" t="s">
        <v>772</v>
      </c>
      <c r="I4072" s="4" t="str">
        <f t="shared" si="272"/>
        <v>k</v>
      </c>
      <c r="J4072" s="4">
        <v>31</v>
      </c>
      <c r="K4072" s="4" t="s">
        <v>1393</v>
      </c>
      <c r="L4072" s="4">
        <v>0</v>
      </c>
      <c r="M4072" s="4" t="s">
        <v>5964</v>
      </c>
      <c r="N4072" s="11" t="s">
        <v>7326</v>
      </c>
      <c r="R4072" t="s">
        <v>1953</v>
      </c>
      <c r="T4072" t="s">
        <v>1296</v>
      </c>
    </row>
    <row r="4073" spans="1:20">
      <c r="A4073" t="s">
        <v>7325</v>
      </c>
      <c r="B4073" t="s">
        <v>1291</v>
      </c>
      <c r="C4073" t="s">
        <v>74</v>
      </c>
      <c r="D4073" s="39" t="s">
        <v>1349</v>
      </c>
      <c r="E4073" s="11">
        <f t="shared" si="270"/>
        <v>5</v>
      </c>
      <c r="F4073" s="4">
        <f t="shared" si="271"/>
        <v>2016</v>
      </c>
      <c r="G4073" t="s">
        <v>21</v>
      </c>
      <c r="H4073" s="4" t="s">
        <v>1389</v>
      </c>
      <c r="I4073" s="4" t="str">
        <f t="shared" si="272"/>
        <v>k</v>
      </c>
      <c r="J4073" s="4">
        <v>31.2</v>
      </c>
      <c r="K4073" s="4" t="s">
        <v>690</v>
      </c>
      <c r="L4073" s="4">
        <v>0</v>
      </c>
      <c r="M4073" s="4" t="s">
        <v>2181</v>
      </c>
      <c r="N4073" s="11" t="s">
        <v>7326</v>
      </c>
      <c r="R4073" t="s">
        <v>2471</v>
      </c>
      <c r="T4073" t="s">
        <v>1296</v>
      </c>
    </row>
    <row r="4074" spans="1:20">
      <c r="A4074" t="s">
        <v>7325</v>
      </c>
      <c r="B4074" t="s">
        <v>1291</v>
      </c>
      <c r="C4074" t="s">
        <v>74</v>
      </c>
      <c r="D4074" s="39" t="s">
        <v>1104</v>
      </c>
      <c r="E4074" s="11">
        <f t="shared" si="270"/>
        <v>5</v>
      </c>
      <c r="F4074" s="4">
        <f t="shared" si="271"/>
        <v>2017</v>
      </c>
      <c r="G4074" t="s">
        <v>21</v>
      </c>
      <c r="H4074" s="4" t="s">
        <v>742</v>
      </c>
      <c r="I4074" s="4" t="str">
        <f t="shared" si="272"/>
        <v>k</v>
      </c>
      <c r="J4074" s="4">
        <v>31</v>
      </c>
      <c r="K4074" s="4" t="s">
        <v>828</v>
      </c>
      <c r="L4074" s="4">
        <v>0</v>
      </c>
      <c r="M4074" s="4" t="s">
        <v>2886</v>
      </c>
      <c r="N4074" s="11" t="s">
        <v>7326</v>
      </c>
      <c r="Q4074" t="s">
        <v>7332</v>
      </c>
      <c r="R4074" t="s">
        <v>7333</v>
      </c>
      <c r="T4074" t="s">
        <v>1296</v>
      </c>
    </row>
    <row r="4075" spans="1:20">
      <c r="A4075" t="s">
        <v>7325</v>
      </c>
      <c r="B4075" s="4" t="s">
        <v>1291</v>
      </c>
      <c r="C4075" s="4" t="s">
        <v>74</v>
      </c>
      <c r="D4075" s="39" t="s">
        <v>1470</v>
      </c>
      <c r="E4075" s="11">
        <f t="shared" si="270"/>
        <v>4</v>
      </c>
      <c r="F4075" s="4">
        <f t="shared" si="271"/>
        <v>2026</v>
      </c>
      <c r="G4075" s="4" t="s">
        <v>21</v>
      </c>
      <c r="H4075" s="4">
        <v>34.6</v>
      </c>
      <c r="I4075" s="4" t="str">
        <f t="shared" si="272"/>
        <v>k</v>
      </c>
      <c r="J4075" s="4">
        <v>31.5</v>
      </c>
      <c r="K4075" s="4">
        <v>39.5</v>
      </c>
      <c r="L4075" s="4">
        <v>0</v>
      </c>
      <c r="M4075" s="4">
        <v>905</v>
      </c>
      <c r="N4075" s="11" t="s">
        <v>7326</v>
      </c>
      <c r="R4075" s="4" t="s">
        <v>1471</v>
      </c>
    </row>
    <row r="4076" spans="1:20">
      <c r="A4076" t="s">
        <v>7334</v>
      </c>
      <c r="B4076" t="s">
        <v>1291</v>
      </c>
      <c r="C4076" t="s">
        <v>20</v>
      </c>
      <c r="D4076" s="39" t="s">
        <v>1378</v>
      </c>
      <c r="E4076" s="11">
        <f t="shared" si="270"/>
        <v>5</v>
      </c>
      <c r="F4076" s="4">
        <f t="shared" si="271"/>
        <v>2002</v>
      </c>
      <c r="G4076" t="s">
        <v>25</v>
      </c>
      <c r="H4076" s="4">
        <v>7.8</v>
      </c>
      <c r="I4076" s="4" t="str">
        <f t="shared" si="272"/>
        <v>k</v>
      </c>
      <c r="J4076" s="4">
        <v>22.5</v>
      </c>
      <c r="K4076" s="4" t="s">
        <v>358</v>
      </c>
      <c r="L4076" s="4">
        <v>0</v>
      </c>
      <c r="M4076" s="4" t="s">
        <v>1752</v>
      </c>
      <c r="R4076" t="s">
        <v>7335</v>
      </c>
      <c r="T4076" t="s">
        <v>1296</v>
      </c>
    </row>
    <row r="4077" spans="1:20">
      <c r="A4077" t="s">
        <v>7336</v>
      </c>
      <c r="B4077" t="s">
        <v>1291</v>
      </c>
      <c r="C4077" t="s">
        <v>20</v>
      </c>
      <c r="D4077" s="39" t="s">
        <v>1380</v>
      </c>
      <c r="E4077" s="11">
        <f t="shared" si="270"/>
        <v>5</v>
      </c>
      <c r="F4077" s="4">
        <f t="shared" si="271"/>
        <v>2004</v>
      </c>
      <c r="G4077" t="s">
        <v>103</v>
      </c>
      <c r="H4077" s="4" t="s">
        <v>1536</v>
      </c>
      <c r="I4077" s="4" t="str">
        <f t="shared" si="272"/>
        <v>k</v>
      </c>
      <c r="J4077" s="4">
        <v>9.9</v>
      </c>
      <c r="K4077" s="4" t="s">
        <v>2924</v>
      </c>
      <c r="L4077" s="4">
        <v>0</v>
      </c>
      <c r="M4077" s="4" t="s">
        <v>648</v>
      </c>
      <c r="R4077" t="s">
        <v>7337</v>
      </c>
      <c r="T4077" t="s">
        <v>1296</v>
      </c>
    </row>
    <row r="4078" spans="1:20">
      <c r="A4078" t="s">
        <v>7338</v>
      </c>
      <c r="B4078" t="s">
        <v>1291</v>
      </c>
      <c r="C4078" t="s">
        <v>20</v>
      </c>
      <c r="D4078" s="39" t="s">
        <v>1380</v>
      </c>
      <c r="E4078" s="11">
        <f t="shared" si="270"/>
        <v>5</v>
      </c>
      <c r="F4078" s="4">
        <f t="shared" si="271"/>
        <v>2004</v>
      </c>
      <c r="G4078" t="s">
        <v>103</v>
      </c>
      <c r="H4078" s="4" t="s">
        <v>1536</v>
      </c>
      <c r="I4078" s="4" t="str">
        <f t="shared" si="272"/>
        <v>k</v>
      </c>
      <c r="J4078" s="4">
        <v>10.5</v>
      </c>
      <c r="K4078" s="4" t="s">
        <v>3778</v>
      </c>
      <c r="L4078" s="4">
        <v>0</v>
      </c>
      <c r="M4078" s="4" t="s">
        <v>1121</v>
      </c>
      <c r="R4078" t="s">
        <v>7339</v>
      </c>
      <c r="T4078" t="s">
        <v>1296</v>
      </c>
    </row>
    <row r="4079" spans="1:20">
      <c r="A4079" t="s">
        <v>7340</v>
      </c>
      <c r="B4079" t="s">
        <v>1291</v>
      </c>
      <c r="C4079" t="s">
        <v>20</v>
      </c>
      <c r="D4079" s="39" t="s">
        <v>1380</v>
      </c>
      <c r="E4079" s="11">
        <f t="shared" si="270"/>
        <v>5</v>
      </c>
      <c r="F4079" s="4">
        <f t="shared" si="271"/>
        <v>2004</v>
      </c>
      <c r="G4079" t="s">
        <v>103</v>
      </c>
      <c r="H4079" s="4" t="s">
        <v>1536</v>
      </c>
      <c r="I4079" s="4" t="str">
        <f t="shared" si="272"/>
        <v>k</v>
      </c>
      <c r="J4079" s="4">
        <v>9.8000000000000007</v>
      </c>
      <c r="K4079" s="4" t="s">
        <v>5945</v>
      </c>
      <c r="L4079" s="4">
        <v>0</v>
      </c>
      <c r="M4079" s="4" t="s">
        <v>814</v>
      </c>
      <c r="R4079" t="s">
        <v>7339</v>
      </c>
      <c r="T4079" t="s">
        <v>1296</v>
      </c>
    </row>
    <row r="4080" spans="1:20">
      <c r="A4080" t="s">
        <v>7341</v>
      </c>
      <c r="B4080" t="s">
        <v>1291</v>
      </c>
      <c r="C4080" t="s">
        <v>20</v>
      </c>
      <c r="D4080" s="39" t="s">
        <v>1380</v>
      </c>
      <c r="E4080" s="11">
        <f t="shared" si="270"/>
        <v>5</v>
      </c>
      <c r="F4080" s="4">
        <f t="shared" si="271"/>
        <v>2004</v>
      </c>
      <c r="G4080" t="s">
        <v>103</v>
      </c>
      <c r="H4080" s="4" t="s">
        <v>1536</v>
      </c>
      <c r="I4080" s="4" t="str">
        <f t="shared" si="272"/>
        <v>k</v>
      </c>
      <c r="J4080" s="4">
        <v>9.6</v>
      </c>
      <c r="K4080" s="4" t="s">
        <v>3043</v>
      </c>
      <c r="L4080" s="4">
        <v>0</v>
      </c>
      <c r="M4080" s="4" t="s">
        <v>2179</v>
      </c>
      <c r="R4080" t="s">
        <v>7339</v>
      </c>
      <c r="T4080" t="s">
        <v>1296</v>
      </c>
    </row>
    <row r="4081" spans="1:20">
      <c r="A4081" t="s">
        <v>185</v>
      </c>
      <c r="B4081" t="s">
        <v>1291</v>
      </c>
      <c r="C4081" t="s">
        <v>20</v>
      </c>
      <c r="D4081" s="39" t="s">
        <v>2401</v>
      </c>
      <c r="E4081" s="11">
        <f t="shared" si="270"/>
        <v>3</v>
      </c>
      <c r="F4081" s="4">
        <f t="shared" si="271"/>
        <v>1992</v>
      </c>
      <c r="G4081" t="s">
        <v>25</v>
      </c>
      <c r="H4081" s="4">
        <v>12.5</v>
      </c>
      <c r="I4081" s="4" t="s">
        <v>35</v>
      </c>
      <c r="J4081" s="4">
        <v>29.21</v>
      </c>
      <c r="K4081" s="4" t="s">
        <v>1495</v>
      </c>
      <c r="L4081" s="4">
        <v>0</v>
      </c>
      <c r="M4081" s="4" t="s">
        <v>7342</v>
      </c>
      <c r="N4081" s="11" t="s">
        <v>7343</v>
      </c>
      <c r="R4081" t="s">
        <v>1711</v>
      </c>
      <c r="T4081" t="s">
        <v>1296</v>
      </c>
    </row>
    <row r="4082" spans="1:20">
      <c r="A4082" t="s">
        <v>185</v>
      </c>
      <c r="B4082" t="s">
        <v>1291</v>
      </c>
      <c r="C4082" t="s">
        <v>74</v>
      </c>
      <c r="D4082" s="39" t="s">
        <v>1524</v>
      </c>
      <c r="E4082" s="11">
        <f t="shared" si="270"/>
        <v>3</v>
      </c>
      <c r="F4082" s="4">
        <f t="shared" si="271"/>
        <v>1995</v>
      </c>
      <c r="G4082" t="s">
        <v>25</v>
      </c>
      <c r="H4082" s="4">
        <v>15.5</v>
      </c>
      <c r="I4082" s="4" t="s">
        <v>35</v>
      </c>
      <c r="J4082" s="4">
        <v>31.5</v>
      </c>
      <c r="K4082" s="4" t="s">
        <v>2252</v>
      </c>
      <c r="L4082" s="4">
        <v>0</v>
      </c>
      <c r="M4082" s="4" t="s">
        <v>3182</v>
      </c>
      <c r="N4082" s="11" t="s">
        <v>7343</v>
      </c>
      <c r="T4082" t="s">
        <v>1296</v>
      </c>
    </row>
    <row r="4083" spans="1:20">
      <c r="A4083" t="s">
        <v>185</v>
      </c>
      <c r="B4083" t="s">
        <v>1291</v>
      </c>
      <c r="C4083" t="s">
        <v>74</v>
      </c>
      <c r="D4083" s="39" t="s">
        <v>1527</v>
      </c>
      <c r="E4083" s="11">
        <f t="shared" si="270"/>
        <v>3</v>
      </c>
      <c r="F4083" s="4">
        <f t="shared" si="271"/>
        <v>1998</v>
      </c>
      <c r="G4083" t="s">
        <v>25</v>
      </c>
      <c r="H4083" s="4">
        <v>18.5</v>
      </c>
      <c r="I4083" s="4" t="s">
        <v>35</v>
      </c>
      <c r="J4083" s="4">
        <v>33</v>
      </c>
      <c r="K4083" s="4" t="s">
        <v>305</v>
      </c>
      <c r="L4083" s="4">
        <v>0</v>
      </c>
      <c r="M4083" s="4" t="s">
        <v>7344</v>
      </c>
      <c r="N4083" s="11" t="s">
        <v>7343</v>
      </c>
      <c r="R4083" t="s">
        <v>7345</v>
      </c>
      <c r="T4083" t="s">
        <v>1296</v>
      </c>
    </row>
    <row r="4084" spans="1:20">
      <c r="A4084" t="s">
        <v>7346</v>
      </c>
      <c r="B4084" t="s">
        <v>1291</v>
      </c>
      <c r="C4084" t="s">
        <v>20</v>
      </c>
      <c r="D4084" s="39" t="s">
        <v>6900</v>
      </c>
      <c r="E4084" s="11">
        <f t="shared" si="270"/>
        <v>3</v>
      </c>
      <c r="F4084" s="4">
        <f t="shared" si="271"/>
        <v>1982</v>
      </c>
      <c r="G4084" t="s">
        <v>21</v>
      </c>
      <c r="H4084" s="4" t="s">
        <v>1635</v>
      </c>
      <c r="I4084" s="4" t="str">
        <f t="shared" ref="I4084:I4107" si="273">IF(ISBLANK(H4084), "", "k")</f>
        <v>k</v>
      </c>
      <c r="J4084" s="4">
        <v>24.13</v>
      </c>
      <c r="K4084" s="4" t="s">
        <v>1611</v>
      </c>
      <c r="L4084" s="4">
        <v>0</v>
      </c>
      <c r="M4084" s="4" t="s">
        <v>1463</v>
      </c>
      <c r="N4084" s="11" t="s">
        <v>7347</v>
      </c>
      <c r="R4084" t="s">
        <v>422</v>
      </c>
      <c r="T4084" t="s">
        <v>1296</v>
      </c>
    </row>
    <row r="4085" spans="1:20">
      <c r="A4085" t="s">
        <v>7346</v>
      </c>
      <c r="B4085" t="s">
        <v>1291</v>
      </c>
      <c r="C4085" t="s">
        <v>74</v>
      </c>
      <c r="D4085" s="39" t="s">
        <v>2002</v>
      </c>
      <c r="E4085" s="11">
        <f t="shared" si="270"/>
        <v>3</v>
      </c>
      <c r="F4085" s="4">
        <f t="shared" si="271"/>
        <v>1988</v>
      </c>
      <c r="G4085" t="s">
        <v>21</v>
      </c>
      <c r="H4085" s="4" t="s">
        <v>2924</v>
      </c>
      <c r="I4085" s="4" t="str">
        <f t="shared" si="273"/>
        <v>k</v>
      </c>
      <c r="J4085" s="4">
        <v>29.21</v>
      </c>
      <c r="K4085" s="4" t="s">
        <v>435</v>
      </c>
      <c r="L4085" s="4">
        <v>0</v>
      </c>
      <c r="M4085" s="4" t="s">
        <v>1526</v>
      </c>
      <c r="N4085" s="11" t="s">
        <v>7347</v>
      </c>
      <c r="T4085" t="s">
        <v>1296</v>
      </c>
    </row>
    <row r="4086" spans="1:20">
      <c r="A4086" t="s">
        <v>7346</v>
      </c>
      <c r="B4086" t="s">
        <v>1291</v>
      </c>
      <c r="C4086" t="s">
        <v>74</v>
      </c>
      <c r="D4086" s="39" t="s">
        <v>1372</v>
      </c>
      <c r="E4086" s="11">
        <f t="shared" si="270"/>
        <v>3</v>
      </c>
      <c r="F4086" s="4">
        <f t="shared" si="271"/>
        <v>1990</v>
      </c>
      <c r="G4086" t="s">
        <v>21</v>
      </c>
      <c r="H4086" s="4" t="s">
        <v>2927</v>
      </c>
      <c r="I4086" s="4" t="str">
        <f t="shared" si="273"/>
        <v>k</v>
      </c>
      <c r="J4086" s="4">
        <v>29.85</v>
      </c>
      <c r="K4086" s="4" t="s">
        <v>3080</v>
      </c>
      <c r="L4086" s="4">
        <v>0</v>
      </c>
      <c r="M4086" s="4" t="s">
        <v>2931</v>
      </c>
      <c r="N4086" s="11" t="s">
        <v>7347</v>
      </c>
      <c r="T4086" t="s">
        <v>1296</v>
      </c>
    </row>
    <row r="4087" spans="1:20">
      <c r="A4087" t="s">
        <v>7346</v>
      </c>
      <c r="B4087" t="s">
        <v>1291</v>
      </c>
      <c r="C4087" t="s">
        <v>74</v>
      </c>
      <c r="D4087" s="39" t="s">
        <v>2313</v>
      </c>
      <c r="E4087" s="11">
        <f t="shared" si="270"/>
        <v>3</v>
      </c>
      <c r="F4087" s="4">
        <f t="shared" si="271"/>
        <v>1993</v>
      </c>
      <c r="G4087" t="s">
        <v>21</v>
      </c>
      <c r="H4087" s="4" t="s">
        <v>1756</v>
      </c>
      <c r="I4087" s="4" t="str">
        <f t="shared" si="273"/>
        <v>k</v>
      </c>
      <c r="J4087" s="4">
        <v>31.4</v>
      </c>
      <c r="K4087" s="4" t="s">
        <v>1246</v>
      </c>
      <c r="L4087" s="4">
        <v>0</v>
      </c>
      <c r="M4087" s="4" t="s">
        <v>3685</v>
      </c>
      <c r="N4087" s="11" t="s">
        <v>7347</v>
      </c>
      <c r="R4087" t="s">
        <v>2070</v>
      </c>
      <c r="T4087" t="s">
        <v>1296</v>
      </c>
    </row>
    <row r="4088" spans="1:20">
      <c r="A4088" t="s">
        <v>7346</v>
      </c>
      <c r="B4088" t="s">
        <v>1291</v>
      </c>
      <c r="C4088" t="s">
        <v>74</v>
      </c>
      <c r="D4088" s="39" t="s">
        <v>1320</v>
      </c>
      <c r="E4088" s="11">
        <f t="shared" si="270"/>
        <v>3</v>
      </c>
      <c r="F4088" s="4">
        <f t="shared" si="271"/>
        <v>1996</v>
      </c>
      <c r="G4088" t="s">
        <v>21</v>
      </c>
      <c r="H4088" s="4" t="s">
        <v>563</v>
      </c>
      <c r="I4088" s="4" t="str">
        <f t="shared" si="273"/>
        <v>k</v>
      </c>
      <c r="J4088" s="4">
        <v>32.200000000000003</v>
      </c>
      <c r="K4088" s="4" t="s">
        <v>209</v>
      </c>
      <c r="L4088" s="4">
        <v>0</v>
      </c>
      <c r="M4088" s="4" t="s">
        <v>3122</v>
      </c>
      <c r="N4088" s="11" t="s">
        <v>7347</v>
      </c>
      <c r="R4088" t="s">
        <v>7348</v>
      </c>
      <c r="T4088" t="s">
        <v>1296</v>
      </c>
    </row>
    <row r="4089" spans="1:20">
      <c r="A4089" t="s">
        <v>7349</v>
      </c>
      <c r="B4089" t="s">
        <v>1291</v>
      </c>
      <c r="C4089" t="s">
        <v>20</v>
      </c>
      <c r="D4089" s="39" t="s">
        <v>2899</v>
      </c>
      <c r="E4089" s="11">
        <f t="shared" si="270"/>
        <v>6</v>
      </c>
      <c r="F4089" s="4">
        <f t="shared" si="271"/>
        <v>2001</v>
      </c>
      <c r="G4089" t="s">
        <v>25</v>
      </c>
      <c r="H4089" s="4">
        <v>6.8</v>
      </c>
      <c r="I4089" s="4" t="str">
        <f t="shared" si="273"/>
        <v>k</v>
      </c>
      <c r="J4089" s="4">
        <v>20.100000000000001</v>
      </c>
      <c r="K4089" s="4" t="s">
        <v>521</v>
      </c>
      <c r="L4089" s="4">
        <v>0</v>
      </c>
      <c r="N4089" s="11" t="s">
        <v>7350</v>
      </c>
      <c r="R4089" t="s">
        <v>7351</v>
      </c>
      <c r="T4089" t="s">
        <v>1296</v>
      </c>
    </row>
    <row r="4090" spans="1:20">
      <c r="A4090" t="s">
        <v>7349</v>
      </c>
      <c r="B4090" t="s">
        <v>1291</v>
      </c>
      <c r="C4090" t="s">
        <v>74</v>
      </c>
      <c r="D4090" s="39" t="s">
        <v>1302</v>
      </c>
      <c r="E4090" s="11">
        <f t="shared" si="270"/>
        <v>5</v>
      </c>
      <c r="F4090" s="4">
        <f t="shared" si="271"/>
        <v>2002</v>
      </c>
      <c r="G4090" t="s">
        <v>25</v>
      </c>
      <c r="H4090" s="4">
        <v>7.7</v>
      </c>
      <c r="I4090" s="4" t="str">
        <f t="shared" si="273"/>
        <v>k</v>
      </c>
      <c r="J4090" s="4">
        <v>20</v>
      </c>
      <c r="K4090" s="4" t="s">
        <v>723</v>
      </c>
      <c r="L4090" s="4">
        <v>0</v>
      </c>
      <c r="M4090" s="4" t="s">
        <v>3782</v>
      </c>
      <c r="N4090" s="11" t="s">
        <v>7350</v>
      </c>
      <c r="R4090" t="s">
        <v>7352</v>
      </c>
      <c r="T4090" t="s">
        <v>1296</v>
      </c>
    </row>
    <row r="4091" spans="1:20">
      <c r="A4091" t="s">
        <v>7349</v>
      </c>
      <c r="B4091" t="s">
        <v>1291</v>
      </c>
      <c r="C4091" t="s">
        <v>74</v>
      </c>
      <c r="D4091" s="39" t="s">
        <v>2040</v>
      </c>
      <c r="E4091" s="11">
        <f t="shared" si="270"/>
        <v>5</v>
      </c>
      <c r="F4091" s="4">
        <f t="shared" si="271"/>
        <v>2003</v>
      </c>
      <c r="G4091" t="s">
        <v>25</v>
      </c>
      <c r="H4091" s="4">
        <v>8.6999999999999993</v>
      </c>
      <c r="I4091" s="4" t="str">
        <f t="shared" si="273"/>
        <v>k</v>
      </c>
      <c r="J4091" s="4">
        <v>22.3</v>
      </c>
      <c r="K4091" s="4" t="s">
        <v>190</v>
      </c>
      <c r="L4091" s="4">
        <v>0</v>
      </c>
      <c r="M4091" s="4" t="s">
        <v>2455</v>
      </c>
      <c r="N4091" s="11" t="s">
        <v>7350</v>
      </c>
      <c r="R4091" t="s">
        <v>7353</v>
      </c>
      <c r="T4091" t="s">
        <v>1296</v>
      </c>
    </row>
    <row r="4092" spans="1:20">
      <c r="A4092" t="s">
        <v>7349</v>
      </c>
      <c r="B4092" t="s">
        <v>1291</v>
      </c>
      <c r="C4092" t="s">
        <v>74</v>
      </c>
      <c r="D4092" s="39" t="s">
        <v>2126</v>
      </c>
      <c r="E4092" s="11">
        <f t="shared" si="270"/>
        <v>5</v>
      </c>
      <c r="F4092" s="4">
        <f t="shared" si="271"/>
        <v>2008</v>
      </c>
      <c r="G4092" t="s">
        <v>25</v>
      </c>
      <c r="H4092" s="4">
        <v>13.7</v>
      </c>
      <c r="I4092" s="4" t="str">
        <f t="shared" si="273"/>
        <v>k</v>
      </c>
      <c r="J4092" s="4">
        <v>36</v>
      </c>
      <c r="K4092" s="4" t="s">
        <v>1023</v>
      </c>
      <c r="L4092" s="4">
        <v>0</v>
      </c>
      <c r="M4092" s="4" t="s">
        <v>1962</v>
      </c>
      <c r="N4092" s="11" t="s">
        <v>7350</v>
      </c>
      <c r="R4092" t="s">
        <v>7354</v>
      </c>
      <c r="T4092" t="s">
        <v>1296</v>
      </c>
    </row>
    <row r="4093" spans="1:20">
      <c r="A4093" t="s">
        <v>7349</v>
      </c>
      <c r="B4093" t="s">
        <v>1291</v>
      </c>
      <c r="C4093" t="s">
        <v>74</v>
      </c>
      <c r="D4093" s="39" t="s">
        <v>1535</v>
      </c>
      <c r="E4093" s="11">
        <f t="shared" si="270"/>
        <v>5</v>
      </c>
      <c r="F4093" s="4">
        <f t="shared" si="271"/>
        <v>2010</v>
      </c>
      <c r="G4093" t="s">
        <v>25</v>
      </c>
      <c r="H4093" s="4">
        <v>15.7</v>
      </c>
      <c r="I4093" s="4" t="str">
        <f t="shared" si="273"/>
        <v>k</v>
      </c>
      <c r="J4093" s="4">
        <v>39.799999999999997</v>
      </c>
      <c r="K4093" s="4" t="s">
        <v>2529</v>
      </c>
      <c r="L4093" s="4">
        <v>0</v>
      </c>
      <c r="M4093" s="4" t="s">
        <v>7355</v>
      </c>
      <c r="N4093" s="11" t="s">
        <v>7350</v>
      </c>
      <c r="R4093" t="s">
        <v>7356</v>
      </c>
      <c r="T4093" t="s">
        <v>1296</v>
      </c>
    </row>
    <row r="4094" spans="1:20">
      <c r="A4094" t="s">
        <v>7357</v>
      </c>
      <c r="B4094" t="s">
        <v>1291</v>
      </c>
      <c r="C4094" t="s">
        <v>20</v>
      </c>
      <c r="D4094" s="39" t="s">
        <v>839</v>
      </c>
      <c r="E4094" s="11">
        <f t="shared" si="270"/>
        <v>5</v>
      </c>
      <c r="F4094" s="4">
        <f t="shared" si="271"/>
        <v>2016</v>
      </c>
      <c r="G4094" t="s">
        <v>21</v>
      </c>
      <c r="I4094" s="4" t="str">
        <f t="shared" si="273"/>
        <v/>
      </c>
      <c r="J4094" s="4">
        <v>26.7</v>
      </c>
      <c r="K4094" s="4" t="s">
        <v>40</v>
      </c>
      <c r="L4094" s="4">
        <v>0</v>
      </c>
      <c r="M4094" s="4" t="s">
        <v>1323</v>
      </c>
      <c r="N4094" s="11" t="s">
        <v>7358</v>
      </c>
      <c r="R4094" t="s">
        <v>7359</v>
      </c>
      <c r="T4094" t="s">
        <v>1296</v>
      </c>
    </row>
    <row r="4095" spans="1:20">
      <c r="A4095" t="s">
        <v>7357</v>
      </c>
      <c r="B4095" t="s">
        <v>1291</v>
      </c>
      <c r="C4095" t="s">
        <v>74</v>
      </c>
      <c r="D4095" s="39" t="s">
        <v>1412</v>
      </c>
      <c r="E4095" s="11">
        <f t="shared" si="270"/>
        <v>5</v>
      </c>
      <c r="F4095" s="4">
        <f t="shared" si="271"/>
        <v>2019</v>
      </c>
      <c r="G4095" t="s">
        <v>21</v>
      </c>
      <c r="I4095" s="4" t="str">
        <f t="shared" si="273"/>
        <v/>
      </c>
      <c r="J4095" s="4">
        <v>29.1</v>
      </c>
      <c r="K4095" s="4" t="s">
        <v>1699</v>
      </c>
      <c r="L4095" s="4">
        <v>0</v>
      </c>
      <c r="M4095" s="4" t="s">
        <v>3663</v>
      </c>
      <c r="N4095" s="11" t="s">
        <v>7358</v>
      </c>
      <c r="R4095" t="s">
        <v>2972</v>
      </c>
      <c r="T4095" t="s">
        <v>1296</v>
      </c>
    </row>
    <row r="4096" spans="1:20">
      <c r="A4096" t="s">
        <v>7357</v>
      </c>
      <c r="B4096" t="s">
        <v>1291</v>
      </c>
      <c r="C4096" t="s">
        <v>74</v>
      </c>
      <c r="D4096" s="39" t="s">
        <v>1491</v>
      </c>
      <c r="E4096" s="11">
        <f t="shared" si="270"/>
        <v>4</v>
      </c>
      <c r="F4096" s="4">
        <f t="shared" si="271"/>
        <v>2024</v>
      </c>
      <c r="G4096" t="s">
        <v>21</v>
      </c>
      <c r="I4096" s="4" t="str">
        <f t="shared" si="273"/>
        <v/>
      </c>
      <c r="J4096" s="4">
        <v>31.2</v>
      </c>
      <c r="K4096" s="4" t="s">
        <v>426</v>
      </c>
      <c r="L4096" s="4">
        <v>0</v>
      </c>
      <c r="M4096" s="4" t="s">
        <v>2830</v>
      </c>
      <c r="N4096" s="11" t="s">
        <v>7358</v>
      </c>
      <c r="Q4096" t="s">
        <v>7360</v>
      </c>
      <c r="R4096" t="s">
        <v>7361</v>
      </c>
    </row>
    <row r="4097" spans="1:20">
      <c r="A4097" t="s">
        <v>7362</v>
      </c>
      <c r="B4097" t="s">
        <v>1291</v>
      </c>
      <c r="C4097" t="s">
        <v>20</v>
      </c>
      <c r="D4097" s="39" t="s">
        <v>1322</v>
      </c>
      <c r="E4097" s="11">
        <f t="shared" si="270"/>
        <v>3</v>
      </c>
      <c r="F4097" s="4">
        <f t="shared" si="271"/>
        <v>1998</v>
      </c>
      <c r="G4097" t="s">
        <v>21</v>
      </c>
      <c r="H4097" s="4">
        <v>7.5</v>
      </c>
      <c r="I4097" s="4" t="str">
        <f t="shared" si="273"/>
        <v>k</v>
      </c>
      <c r="J4097" s="4">
        <v>21</v>
      </c>
      <c r="K4097" s="4" t="s">
        <v>2176</v>
      </c>
      <c r="L4097" s="4">
        <v>0</v>
      </c>
      <c r="M4097" s="4" t="s">
        <v>2156</v>
      </c>
      <c r="R4097" t="s">
        <v>7363</v>
      </c>
      <c r="T4097" t="s">
        <v>1296</v>
      </c>
    </row>
    <row r="4098" spans="1:20">
      <c r="A4098" t="s">
        <v>7362</v>
      </c>
      <c r="B4098" t="s">
        <v>1291</v>
      </c>
      <c r="C4098" t="s">
        <v>74</v>
      </c>
      <c r="D4098" s="39" t="s">
        <v>1647</v>
      </c>
      <c r="E4098" s="11">
        <f t="shared" si="270"/>
        <v>3</v>
      </c>
      <c r="F4098" s="4">
        <f t="shared" si="271"/>
        <v>2000</v>
      </c>
      <c r="G4098" t="s">
        <v>21</v>
      </c>
      <c r="H4098" s="4">
        <v>9.5</v>
      </c>
      <c r="I4098" s="4" t="str">
        <f t="shared" si="273"/>
        <v>k</v>
      </c>
      <c r="J4098" s="4">
        <v>24</v>
      </c>
      <c r="K4098" s="4" t="s">
        <v>2619</v>
      </c>
      <c r="L4098" s="4">
        <v>0</v>
      </c>
      <c r="M4098" s="4" t="s">
        <v>2441</v>
      </c>
      <c r="R4098" t="s">
        <v>2441</v>
      </c>
      <c r="T4098" t="s">
        <v>1296</v>
      </c>
    </row>
    <row r="4099" spans="1:20">
      <c r="A4099" t="s">
        <v>7364</v>
      </c>
      <c r="B4099" t="s">
        <v>1291</v>
      </c>
      <c r="C4099" t="s">
        <v>20</v>
      </c>
      <c r="D4099" s="39" t="s">
        <v>1378</v>
      </c>
      <c r="E4099" s="11">
        <f t="shared" si="270"/>
        <v>5</v>
      </c>
      <c r="F4099" s="4">
        <f t="shared" si="271"/>
        <v>2002</v>
      </c>
      <c r="G4099" t="s">
        <v>25</v>
      </c>
      <c r="H4099" s="4" t="s">
        <v>1456</v>
      </c>
      <c r="I4099" s="4" t="str">
        <f t="shared" si="273"/>
        <v>k</v>
      </c>
      <c r="J4099" s="4">
        <v>17.600000000000001</v>
      </c>
      <c r="K4099" s="4" t="s">
        <v>3088</v>
      </c>
      <c r="L4099" s="4">
        <v>0</v>
      </c>
      <c r="M4099" s="4" t="s">
        <v>7365</v>
      </c>
      <c r="N4099" s="11" t="s">
        <v>7366</v>
      </c>
      <c r="R4099" t="s">
        <v>7367</v>
      </c>
      <c r="T4099" t="s">
        <v>1296</v>
      </c>
    </row>
    <row r="4100" spans="1:20">
      <c r="A4100" t="s">
        <v>7364</v>
      </c>
      <c r="B4100" t="s">
        <v>1291</v>
      </c>
      <c r="C4100" t="s">
        <v>74</v>
      </c>
      <c r="D4100" s="39" t="s">
        <v>2040</v>
      </c>
      <c r="E4100" s="11">
        <f t="shared" si="270"/>
        <v>5</v>
      </c>
      <c r="F4100" s="4">
        <f t="shared" si="271"/>
        <v>2003</v>
      </c>
      <c r="G4100" t="s">
        <v>25</v>
      </c>
      <c r="H4100" s="4" t="s">
        <v>654</v>
      </c>
      <c r="I4100" s="4" t="str">
        <f t="shared" si="273"/>
        <v>k</v>
      </c>
      <c r="J4100" s="4">
        <v>18.3</v>
      </c>
      <c r="K4100" s="4" t="s">
        <v>658</v>
      </c>
      <c r="L4100" s="4">
        <v>0</v>
      </c>
      <c r="M4100" s="4" t="s">
        <v>3816</v>
      </c>
      <c r="N4100" s="11" t="s">
        <v>7366</v>
      </c>
      <c r="R4100" t="s">
        <v>2191</v>
      </c>
      <c r="T4100" t="s">
        <v>1296</v>
      </c>
    </row>
    <row r="4101" spans="1:20">
      <c r="A4101" t="s">
        <v>7364</v>
      </c>
      <c r="B4101" t="s">
        <v>1291</v>
      </c>
      <c r="C4101" t="s">
        <v>74</v>
      </c>
      <c r="D4101" s="39" t="s">
        <v>1385</v>
      </c>
      <c r="E4101" s="11">
        <f t="shared" si="270"/>
        <v>5</v>
      </c>
      <c r="F4101" s="4">
        <f t="shared" si="271"/>
        <v>2008</v>
      </c>
      <c r="G4101" t="s">
        <v>25</v>
      </c>
      <c r="H4101" s="4" t="s">
        <v>496</v>
      </c>
      <c r="I4101" s="4" t="str">
        <f t="shared" si="273"/>
        <v>k</v>
      </c>
      <c r="J4101" s="4">
        <v>25.5</v>
      </c>
      <c r="K4101" s="4" t="s">
        <v>794</v>
      </c>
      <c r="L4101" s="4">
        <v>0</v>
      </c>
      <c r="M4101" s="4" t="s">
        <v>2353</v>
      </c>
      <c r="N4101" s="11" t="s">
        <v>7366</v>
      </c>
      <c r="R4101" t="s">
        <v>1698</v>
      </c>
      <c r="T4101" t="s">
        <v>1296</v>
      </c>
    </row>
    <row r="4102" spans="1:20">
      <c r="A4102" t="s">
        <v>7364</v>
      </c>
      <c r="B4102" t="s">
        <v>1291</v>
      </c>
      <c r="C4102" t="s">
        <v>74</v>
      </c>
      <c r="D4102" s="39" t="s">
        <v>1392</v>
      </c>
      <c r="E4102" s="11">
        <f t="shared" si="270"/>
        <v>5</v>
      </c>
      <c r="F4102" s="4">
        <f t="shared" si="271"/>
        <v>2010</v>
      </c>
      <c r="G4102" t="s">
        <v>25</v>
      </c>
      <c r="H4102" s="4" t="s">
        <v>717</v>
      </c>
      <c r="I4102" s="4" t="str">
        <f t="shared" si="273"/>
        <v>k</v>
      </c>
      <c r="J4102" s="4">
        <v>30.5</v>
      </c>
      <c r="K4102" s="4" t="s">
        <v>138</v>
      </c>
      <c r="L4102" s="4">
        <v>0</v>
      </c>
      <c r="M4102" s="4" t="s">
        <v>3314</v>
      </c>
      <c r="N4102" s="11" t="s">
        <v>7366</v>
      </c>
      <c r="R4102" t="s">
        <v>7368</v>
      </c>
      <c r="T4102" t="s">
        <v>1296</v>
      </c>
    </row>
    <row r="4103" spans="1:20">
      <c r="A4103" t="s">
        <v>7364</v>
      </c>
      <c r="B4103" t="s">
        <v>1291</v>
      </c>
      <c r="C4103" t="s">
        <v>74</v>
      </c>
      <c r="D4103" s="39" t="s">
        <v>1396</v>
      </c>
      <c r="E4103" s="11">
        <f t="shared" si="270"/>
        <v>5</v>
      </c>
      <c r="F4103" s="4">
        <f t="shared" si="271"/>
        <v>2011</v>
      </c>
      <c r="G4103" t="s">
        <v>25</v>
      </c>
      <c r="H4103" s="4" t="s">
        <v>712</v>
      </c>
      <c r="I4103" s="4" t="str">
        <f t="shared" si="273"/>
        <v>k</v>
      </c>
      <c r="J4103" s="4">
        <v>32.5</v>
      </c>
      <c r="K4103" s="4" t="s">
        <v>1279</v>
      </c>
      <c r="L4103" s="4">
        <v>0</v>
      </c>
      <c r="M4103" s="4" t="s">
        <v>3513</v>
      </c>
      <c r="N4103" s="11" t="s">
        <v>7366</v>
      </c>
      <c r="R4103" t="s">
        <v>1762</v>
      </c>
      <c r="T4103" t="s">
        <v>1296</v>
      </c>
    </row>
    <row r="4104" spans="1:20">
      <c r="A4104" t="s">
        <v>7364</v>
      </c>
      <c r="B4104" t="s">
        <v>1291</v>
      </c>
      <c r="C4104" t="s">
        <v>74</v>
      </c>
      <c r="D4104" s="39" t="s">
        <v>1402</v>
      </c>
      <c r="E4104" s="11">
        <f t="shared" si="270"/>
        <v>5</v>
      </c>
      <c r="F4104" s="4">
        <f t="shared" si="271"/>
        <v>2015</v>
      </c>
      <c r="G4104" t="s">
        <v>25</v>
      </c>
      <c r="H4104" s="4" t="s">
        <v>1038</v>
      </c>
      <c r="I4104" s="4" t="str">
        <f t="shared" si="273"/>
        <v>k</v>
      </c>
      <c r="J4104" s="4">
        <v>36.700000000000003</v>
      </c>
      <c r="K4104" s="4" t="s">
        <v>1575</v>
      </c>
      <c r="L4104" s="4">
        <v>0</v>
      </c>
      <c r="M4104" s="4" t="s">
        <v>1580</v>
      </c>
      <c r="N4104" s="11" t="s">
        <v>7366</v>
      </c>
      <c r="R4104" t="s">
        <v>7369</v>
      </c>
      <c r="T4104" t="s">
        <v>1296</v>
      </c>
    </row>
    <row r="4105" spans="1:20">
      <c r="A4105" t="s">
        <v>7364</v>
      </c>
      <c r="B4105" t="s">
        <v>1291</v>
      </c>
      <c r="C4105" t="s">
        <v>74</v>
      </c>
      <c r="D4105" s="39" t="s">
        <v>1349</v>
      </c>
      <c r="E4105" s="11">
        <f t="shared" si="270"/>
        <v>5</v>
      </c>
      <c r="F4105" s="4">
        <f t="shared" si="271"/>
        <v>2016</v>
      </c>
      <c r="G4105" t="s">
        <v>25</v>
      </c>
      <c r="H4105" s="4" t="s">
        <v>1046</v>
      </c>
      <c r="I4105" s="4" t="str">
        <f t="shared" si="273"/>
        <v>k</v>
      </c>
      <c r="J4105" s="4">
        <v>37.200000000000003</v>
      </c>
      <c r="K4105" s="4" t="s">
        <v>1020</v>
      </c>
      <c r="L4105" s="4">
        <v>0</v>
      </c>
      <c r="M4105" s="4" t="s">
        <v>7370</v>
      </c>
      <c r="N4105" s="11" t="s">
        <v>7366</v>
      </c>
      <c r="R4105" t="s">
        <v>2471</v>
      </c>
      <c r="T4105" t="s">
        <v>1296</v>
      </c>
    </row>
    <row r="4106" spans="1:20">
      <c r="A4106" t="s">
        <v>7364</v>
      </c>
      <c r="B4106" t="s">
        <v>1291</v>
      </c>
      <c r="C4106" t="s">
        <v>74</v>
      </c>
      <c r="D4106" s="39" t="s">
        <v>1104</v>
      </c>
      <c r="E4106" s="11">
        <f t="shared" si="270"/>
        <v>5</v>
      </c>
      <c r="F4106" s="4">
        <f t="shared" si="271"/>
        <v>2017</v>
      </c>
      <c r="G4106" t="s">
        <v>25</v>
      </c>
      <c r="H4106" s="4" t="s">
        <v>488</v>
      </c>
      <c r="I4106" s="4" t="str">
        <f t="shared" si="273"/>
        <v>k</v>
      </c>
      <c r="J4106" s="4">
        <v>38</v>
      </c>
      <c r="K4106" s="4" t="s">
        <v>1579</v>
      </c>
      <c r="L4106" s="4">
        <v>0</v>
      </c>
      <c r="M4106" s="4" t="s">
        <v>1602</v>
      </c>
      <c r="N4106" s="11" t="s">
        <v>7366</v>
      </c>
      <c r="Q4106" t="s">
        <v>7371</v>
      </c>
      <c r="R4106" t="s">
        <v>7372</v>
      </c>
      <c r="T4106" t="s">
        <v>1296</v>
      </c>
    </row>
    <row r="4107" spans="1:20">
      <c r="A4107" t="s">
        <v>7364</v>
      </c>
      <c r="B4107" t="s">
        <v>1291</v>
      </c>
      <c r="C4107" t="s">
        <v>74</v>
      </c>
      <c r="D4107" s="39" t="s">
        <v>1412</v>
      </c>
      <c r="E4107" s="11">
        <f t="shared" si="270"/>
        <v>5</v>
      </c>
      <c r="F4107" s="4">
        <f t="shared" si="271"/>
        <v>2019</v>
      </c>
      <c r="G4107" t="s">
        <v>25</v>
      </c>
      <c r="H4107" s="4" t="s">
        <v>401</v>
      </c>
      <c r="I4107" s="4" t="str">
        <f t="shared" si="273"/>
        <v>k</v>
      </c>
      <c r="J4107" s="4">
        <v>38.5</v>
      </c>
      <c r="K4107" s="4" t="s">
        <v>6094</v>
      </c>
      <c r="L4107" s="4">
        <v>0</v>
      </c>
      <c r="M4107" s="4" t="s">
        <v>7373</v>
      </c>
      <c r="N4107" s="11" t="s">
        <v>7366</v>
      </c>
      <c r="R4107" t="s">
        <v>4531</v>
      </c>
      <c r="T4107" t="s">
        <v>1296</v>
      </c>
    </row>
    <row r="4108" spans="1:20">
      <c r="A4108" t="s">
        <v>192</v>
      </c>
      <c r="B4108" t="s">
        <v>1291</v>
      </c>
      <c r="C4108" t="s">
        <v>20</v>
      </c>
      <c r="D4108" s="39" t="s">
        <v>6900</v>
      </c>
      <c r="E4108" s="11">
        <f t="shared" si="270"/>
        <v>3</v>
      </c>
      <c r="F4108" s="4">
        <f t="shared" si="271"/>
        <v>1982</v>
      </c>
      <c r="G4108" t="s">
        <v>25</v>
      </c>
      <c r="H4108" s="4">
        <v>12.5</v>
      </c>
      <c r="I4108" s="4" t="s">
        <v>35</v>
      </c>
      <c r="J4108" s="4">
        <v>29.85</v>
      </c>
      <c r="K4108" s="4" t="s">
        <v>435</v>
      </c>
      <c r="L4108" s="4">
        <v>0</v>
      </c>
      <c r="M4108" s="4" t="s">
        <v>1732</v>
      </c>
      <c r="R4108" t="s">
        <v>2001</v>
      </c>
      <c r="T4108" t="s">
        <v>1296</v>
      </c>
    </row>
    <row r="4109" spans="1:20">
      <c r="A4109" t="s">
        <v>192</v>
      </c>
      <c r="B4109" t="s">
        <v>1291</v>
      </c>
      <c r="C4109" t="s">
        <v>74</v>
      </c>
      <c r="D4109" s="39" t="s">
        <v>3045</v>
      </c>
      <c r="E4109" s="11">
        <f t="shared" si="270"/>
        <v>3</v>
      </c>
      <c r="F4109" s="4">
        <f t="shared" si="271"/>
        <v>1983</v>
      </c>
      <c r="G4109" t="s">
        <v>25</v>
      </c>
      <c r="H4109" s="4">
        <v>13.5</v>
      </c>
      <c r="I4109" s="4" t="s">
        <v>35</v>
      </c>
      <c r="J4109" s="4">
        <v>31.75</v>
      </c>
      <c r="K4109" s="4" t="s">
        <v>3561</v>
      </c>
      <c r="L4109" s="4">
        <v>0</v>
      </c>
      <c r="M4109" s="4" t="s">
        <v>3314</v>
      </c>
      <c r="T4109" t="s">
        <v>1296</v>
      </c>
    </row>
    <row r="4110" spans="1:20">
      <c r="A4110" t="s">
        <v>7374</v>
      </c>
      <c r="B4110" t="s">
        <v>1291</v>
      </c>
      <c r="C4110" t="s">
        <v>20</v>
      </c>
      <c r="D4110" s="39" t="s">
        <v>2401</v>
      </c>
      <c r="E4110" s="11">
        <f t="shared" si="270"/>
        <v>3</v>
      </c>
      <c r="F4110" s="4">
        <f t="shared" si="271"/>
        <v>1992</v>
      </c>
      <c r="G4110" t="s">
        <v>21</v>
      </c>
      <c r="H4110" s="4">
        <v>11.5</v>
      </c>
      <c r="I4110" s="4" t="s">
        <v>35</v>
      </c>
      <c r="J4110" s="4">
        <v>25.4</v>
      </c>
      <c r="K4110" s="4" t="s">
        <v>444</v>
      </c>
      <c r="L4110" s="4">
        <v>0</v>
      </c>
      <c r="M4110" s="4" t="s">
        <v>1726</v>
      </c>
      <c r="R4110" t="s">
        <v>1725</v>
      </c>
      <c r="T4110" t="s">
        <v>1296</v>
      </c>
    </row>
    <row r="4111" spans="1:20">
      <c r="A4111" t="s">
        <v>7374</v>
      </c>
      <c r="B4111" t="s">
        <v>1291</v>
      </c>
      <c r="C4111" t="s">
        <v>74</v>
      </c>
      <c r="D4111" s="39" t="s">
        <v>2363</v>
      </c>
      <c r="E4111" s="11">
        <f t="shared" si="270"/>
        <v>6</v>
      </c>
      <c r="F4111" s="4">
        <f t="shared" si="271"/>
        <v>2001</v>
      </c>
      <c r="G4111" t="s">
        <v>21</v>
      </c>
      <c r="H4111" s="4">
        <v>20.8</v>
      </c>
      <c r="I4111" s="4" t="s">
        <v>35</v>
      </c>
      <c r="J4111" s="4">
        <v>27.8</v>
      </c>
      <c r="K4111" s="4" t="s">
        <v>854</v>
      </c>
      <c r="L4111" s="4">
        <v>0</v>
      </c>
      <c r="R4111" t="s">
        <v>4892</v>
      </c>
      <c r="T4111" t="s">
        <v>1296</v>
      </c>
    </row>
    <row r="4112" spans="1:20">
      <c r="A4112" t="s">
        <v>7375</v>
      </c>
      <c r="B4112" t="s">
        <v>1291</v>
      </c>
      <c r="C4112" t="s">
        <v>20</v>
      </c>
      <c r="D4112" s="39" t="s">
        <v>1620</v>
      </c>
      <c r="E4112" s="11">
        <f t="shared" si="270"/>
        <v>3</v>
      </c>
      <c r="F4112" s="4">
        <f t="shared" si="271"/>
        <v>1994</v>
      </c>
      <c r="G4112" t="s">
        <v>25</v>
      </c>
      <c r="H4112" s="4">
        <v>11.5</v>
      </c>
      <c r="I4112" s="4" t="s">
        <v>35</v>
      </c>
      <c r="J4112" s="4">
        <v>28.4</v>
      </c>
      <c r="K4112" s="4" t="s">
        <v>620</v>
      </c>
      <c r="L4112" s="4">
        <v>0</v>
      </c>
      <c r="M4112" s="4" t="s">
        <v>3301</v>
      </c>
      <c r="R4112" t="s">
        <v>1725</v>
      </c>
      <c r="T4112" t="s">
        <v>1296</v>
      </c>
    </row>
    <row r="4113" spans="1:20">
      <c r="A4113" t="s">
        <v>7375</v>
      </c>
      <c r="B4113" t="s">
        <v>1291</v>
      </c>
      <c r="C4113" t="s">
        <v>74</v>
      </c>
      <c r="D4113" s="39" t="s">
        <v>1316</v>
      </c>
      <c r="E4113" s="11">
        <f t="shared" si="270"/>
        <v>3</v>
      </c>
      <c r="F4113" s="4">
        <f t="shared" si="271"/>
        <v>1995</v>
      </c>
      <c r="G4113" t="s">
        <v>25</v>
      </c>
      <c r="H4113" s="4">
        <v>12.5</v>
      </c>
      <c r="I4113" s="4" t="s">
        <v>35</v>
      </c>
      <c r="J4113" s="4">
        <v>32</v>
      </c>
      <c r="K4113" s="4" t="s">
        <v>209</v>
      </c>
      <c r="L4113" s="4">
        <v>0</v>
      </c>
      <c r="M4113" s="4" t="s">
        <v>6531</v>
      </c>
      <c r="T4113" t="s">
        <v>1296</v>
      </c>
    </row>
    <row r="4114" spans="1:20">
      <c r="A4114" t="s">
        <v>7376</v>
      </c>
      <c r="B4114" t="s">
        <v>1291</v>
      </c>
      <c r="C4114" t="s">
        <v>20</v>
      </c>
      <c r="D4114" s="39" t="s">
        <v>1435</v>
      </c>
      <c r="E4114" s="11">
        <f t="shared" si="270"/>
        <v>5</v>
      </c>
      <c r="F4114" s="4">
        <f t="shared" si="271"/>
        <v>2015</v>
      </c>
      <c r="G4114" t="s">
        <v>25</v>
      </c>
      <c r="J4114" s="4">
        <v>24.5</v>
      </c>
      <c r="K4114" s="4" t="s">
        <v>870</v>
      </c>
      <c r="L4114" s="4">
        <v>0</v>
      </c>
      <c r="M4114" s="4" t="s">
        <v>2382</v>
      </c>
      <c r="N4114" s="11" t="s">
        <v>7377</v>
      </c>
      <c r="R4114" t="s">
        <v>7378</v>
      </c>
      <c r="T4114" t="s">
        <v>1296</v>
      </c>
    </row>
    <row r="4115" spans="1:20">
      <c r="A4115" t="s">
        <v>7376</v>
      </c>
      <c r="B4115" t="s">
        <v>1291</v>
      </c>
      <c r="C4115" t="s">
        <v>74</v>
      </c>
      <c r="D4115" s="39" t="s">
        <v>1349</v>
      </c>
      <c r="E4115" s="11">
        <f t="shared" ref="E4115:E4178" si="274">MONTH(D4115)</f>
        <v>5</v>
      </c>
      <c r="F4115" s="4">
        <f t="shared" ref="F4115:F4178" si="275">YEAR(D4115)</f>
        <v>2016</v>
      </c>
      <c r="G4115" t="s">
        <v>25</v>
      </c>
      <c r="I4115" s="4" t="str">
        <f t="shared" ref="I4115:I4136" si="276">IF(ISBLANK(H4115), "", "k")</f>
        <v/>
      </c>
      <c r="J4115" s="4">
        <v>25.5</v>
      </c>
      <c r="K4115" s="4" t="s">
        <v>1072</v>
      </c>
      <c r="L4115" s="4">
        <v>0</v>
      </c>
      <c r="M4115" s="4" t="s">
        <v>1765</v>
      </c>
      <c r="N4115" s="11" t="s">
        <v>7377</v>
      </c>
      <c r="R4115" t="s">
        <v>7379</v>
      </c>
      <c r="T4115" t="s">
        <v>1296</v>
      </c>
    </row>
    <row r="4116" spans="1:20">
      <c r="A4116" t="s">
        <v>7376</v>
      </c>
      <c r="B4116" t="s">
        <v>1291</v>
      </c>
      <c r="C4116" t="s">
        <v>74</v>
      </c>
      <c r="D4116" s="39" t="s">
        <v>1412</v>
      </c>
      <c r="E4116" s="11">
        <f t="shared" si="274"/>
        <v>5</v>
      </c>
      <c r="F4116" s="4">
        <f t="shared" si="275"/>
        <v>2019</v>
      </c>
      <c r="G4116" t="s">
        <v>25</v>
      </c>
      <c r="I4116" s="4" t="str">
        <f t="shared" si="276"/>
        <v/>
      </c>
      <c r="J4116" s="4">
        <v>30.2</v>
      </c>
      <c r="K4116" s="4" t="s">
        <v>1158</v>
      </c>
      <c r="L4116" s="4">
        <v>0</v>
      </c>
      <c r="M4116" s="4" t="s">
        <v>1645</v>
      </c>
      <c r="N4116" s="11" t="s">
        <v>7377</v>
      </c>
      <c r="R4116" t="s">
        <v>1414</v>
      </c>
      <c r="T4116" t="s">
        <v>1296</v>
      </c>
    </row>
    <row r="4117" spans="1:20">
      <c r="A4117" t="s">
        <v>7376</v>
      </c>
      <c r="B4117" t="s">
        <v>1291</v>
      </c>
      <c r="C4117" t="s">
        <v>74</v>
      </c>
      <c r="D4117" s="39" t="s">
        <v>1260</v>
      </c>
      <c r="E4117" s="11">
        <f t="shared" si="274"/>
        <v>5</v>
      </c>
      <c r="F4117" s="4">
        <f t="shared" si="275"/>
        <v>2024</v>
      </c>
      <c r="G4117" t="s">
        <v>25</v>
      </c>
      <c r="I4117" s="4" t="str">
        <f t="shared" si="276"/>
        <v/>
      </c>
      <c r="J4117" s="4">
        <v>34.799999999999997</v>
      </c>
      <c r="K4117" s="4" t="s">
        <v>30</v>
      </c>
      <c r="L4117" s="4">
        <v>0</v>
      </c>
      <c r="M4117" s="4" t="s">
        <v>4439</v>
      </c>
      <c r="N4117" s="11" t="s">
        <v>7377</v>
      </c>
      <c r="R4117" t="s">
        <v>2101</v>
      </c>
    </row>
    <row r="4118" spans="1:20">
      <c r="A4118" t="s">
        <v>7380</v>
      </c>
      <c r="B4118" t="s">
        <v>1291</v>
      </c>
      <c r="C4118" t="s">
        <v>20</v>
      </c>
      <c r="D4118" s="39" t="s">
        <v>839</v>
      </c>
      <c r="E4118" s="11">
        <f t="shared" si="274"/>
        <v>5</v>
      </c>
      <c r="F4118" s="4">
        <f t="shared" si="275"/>
        <v>2016</v>
      </c>
      <c r="G4118" t="s">
        <v>21</v>
      </c>
      <c r="I4118" s="4" t="str">
        <f t="shared" si="276"/>
        <v/>
      </c>
      <c r="J4118" s="4">
        <v>27</v>
      </c>
      <c r="K4118" s="4" t="s">
        <v>326</v>
      </c>
      <c r="L4118" s="4">
        <v>0</v>
      </c>
      <c r="M4118" s="4" t="s">
        <v>1323</v>
      </c>
      <c r="R4118" t="s">
        <v>7381</v>
      </c>
      <c r="T4118" t="s">
        <v>1296</v>
      </c>
    </row>
    <row r="4119" spans="1:20">
      <c r="A4119" t="s">
        <v>7380</v>
      </c>
      <c r="B4119" s="4" t="s">
        <v>1291</v>
      </c>
      <c r="C4119" s="4" t="s">
        <v>74</v>
      </c>
      <c r="D4119" s="39" t="s">
        <v>1553</v>
      </c>
      <c r="E4119" s="11">
        <f t="shared" si="274"/>
        <v>4</v>
      </c>
      <c r="F4119" s="4">
        <f t="shared" si="275"/>
        <v>2026</v>
      </c>
      <c r="G4119" s="4" t="s">
        <v>21</v>
      </c>
      <c r="I4119" s="4" t="str">
        <f t="shared" si="276"/>
        <v/>
      </c>
      <c r="J4119" s="4">
        <v>32.6</v>
      </c>
      <c r="K4119" s="4">
        <v>25</v>
      </c>
      <c r="L4119" s="4">
        <v>1.2</v>
      </c>
      <c r="M4119" s="4">
        <v>1250</v>
      </c>
      <c r="N4119" s="11" t="s">
        <v>7382</v>
      </c>
      <c r="R4119" s="4" t="s">
        <v>7383</v>
      </c>
    </row>
    <row r="4120" spans="1:20">
      <c r="A4120" t="s">
        <v>7384</v>
      </c>
      <c r="B4120" t="s">
        <v>1291</v>
      </c>
      <c r="C4120" t="s">
        <v>20</v>
      </c>
      <c r="D4120" s="39" t="s">
        <v>1744</v>
      </c>
      <c r="E4120" s="11">
        <f t="shared" si="274"/>
        <v>3</v>
      </c>
      <c r="F4120" s="4">
        <f t="shared" si="275"/>
        <v>1998</v>
      </c>
      <c r="G4120" t="s">
        <v>103</v>
      </c>
      <c r="H4120" s="4" t="s">
        <v>149</v>
      </c>
      <c r="I4120" s="4" t="str">
        <f t="shared" si="276"/>
        <v>k</v>
      </c>
      <c r="J4120" s="4">
        <v>19.3</v>
      </c>
      <c r="K4120" s="4" t="s">
        <v>648</v>
      </c>
      <c r="L4120" s="4">
        <v>0</v>
      </c>
      <c r="M4120" s="4" t="s">
        <v>2453</v>
      </c>
      <c r="R4120" t="s">
        <v>607</v>
      </c>
      <c r="T4120" t="s">
        <v>1296</v>
      </c>
    </row>
    <row r="4121" spans="1:20">
      <c r="A4121" t="s">
        <v>7385</v>
      </c>
      <c r="B4121" t="s">
        <v>1291</v>
      </c>
      <c r="C4121" t="s">
        <v>74</v>
      </c>
      <c r="D4121" s="39" t="s">
        <v>1378</v>
      </c>
      <c r="E4121" s="11">
        <f t="shared" si="274"/>
        <v>5</v>
      </c>
      <c r="F4121" s="4">
        <f t="shared" si="275"/>
        <v>2002</v>
      </c>
      <c r="G4121" t="s">
        <v>25</v>
      </c>
      <c r="H4121" s="4" t="s">
        <v>1444</v>
      </c>
      <c r="I4121" s="4" t="str">
        <f t="shared" si="276"/>
        <v>k</v>
      </c>
      <c r="J4121" s="4">
        <v>14.5</v>
      </c>
      <c r="K4121" s="4" t="s">
        <v>345</v>
      </c>
      <c r="L4121" s="4">
        <v>0</v>
      </c>
      <c r="M4121" s="4" t="s">
        <v>7386</v>
      </c>
      <c r="N4121" s="11" t="s">
        <v>7387</v>
      </c>
      <c r="R4121" t="s">
        <v>7388</v>
      </c>
      <c r="T4121" t="s">
        <v>1296</v>
      </c>
    </row>
    <row r="4122" spans="1:20">
      <c r="A4122" t="s">
        <v>7385</v>
      </c>
      <c r="B4122" t="s">
        <v>1291</v>
      </c>
      <c r="C4122" t="s">
        <v>74</v>
      </c>
      <c r="D4122" s="39" t="s">
        <v>2126</v>
      </c>
      <c r="E4122" s="11">
        <f t="shared" si="274"/>
        <v>5</v>
      </c>
      <c r="F4122" s="4">
        <f t="shared" si="275"/>
        <v>2008</v>
      </c>
      <c r="G4122" t="s">
        <v>25</v>
      </c>
      <c r="H4122" s="4" t="s">
        <v>57</v>
      </c>
      <c r="I4122" s="4" t="str">
        <f t="shared" si="276"/>
        <v>k</v>
      </c>
      <c r="J4122" s="4">
        <v>22.2</v>
      </c>
      <c r="K4122" s="4" t="s">
        <v>617</v>
      </c>
      <c r="L4122" s="4">
        <v>0</v>
      </c>
      <c r="M4122" s="4" t="s">
        <v>3831</v>
      </c>
      <c r="N4122" s="11" t="s">
        <v>7387</v>
      </c>
      <c r="R4122" t="s">
        <v>1698</v>
      </c>
      <c r="T4122" t="s">
        <v>1296</v>
      </c>
    </row>
    <row r="4123" spans="1:20">
      <c r="A4123" t="s">
        <v>7385</v>
      </c>
      <c r="B4123" t="s">
        <v>1291</v>
      </c>
      <c r="C4123" t="s">
        <v>74</v>
      </c>
      <c r="D4123" s="39" t="s">
        <v>1396</v>
      </c>
      <c r="E4123" s="11">
        <f t="shared" si="274"/>
        <v>5</v>
      </c>
      <c r="F4123" s="4">
        <f t="shared" si="275"/>
        <v>2011</v>
      </c>
      <c r="G4123" t="s">
        <v>25</v>
      </c>
      <c r="H4123" s="4" t="s">
        <v>410</v>
      </c>
      <c r="I4123" s="4" t="str">
        <f t="shared" si="276"/>
        <v>k</v>
      </c>
      <c r="J4123" s="4">
        <v>25.5</v>
      </c>
      <c r="K4123" s="4" t="s">
        <v>303</v>
      </c>
      <c r="L4123" s="4">
        <v>0</v>
      </c>
      <c r="M4123" s="4" t="s">
        <v>1489</v>
      </c>
      <c r="N4123" s="11" t="s">
        <v>7387</v>
      </c>
      <c r="R4123" t="s">
        <v>7389</v>
      </c>
      <c r="T4123" t="s">
        <v>1296</v>
      </c>
    </row>
    <row r="4124" spans="1:20">
      <c r="A4124" t="s">
        <v>7385</v>
      </c>
      <c r="B4124" t="s">
        <v>1291</v>
      </c>
      <c r="C4124" t="s">
        <v>74</v>
      </c>
      <c r="D4124" s="39" t="s">
        <v>1356</v>
      </c>
      <c r="E4124" s="11">
        <f t="shared" si="274"/>
        <v>5</v>
      </c>
      <c r="F4124" s="4">
        <f t="shared" si="275"/>
        <v>2015</v>
      </c>
      <c r="G4124" t="s">
        <v>25</v>
      </c>
      <c r="H4124" s="4" t="s">
        <v>977</v>
      </c>
      <c r="I4124" s="4" t="str">
        <f t="shared" si="276"/>
        <v>k</v>
      </c>
      <c r="J4124" s="4">
        <v>29.2</v>
      </c>
      <c r="K4124" s="4" t="s">
        <v>870</v>
      </c>
      <c r="L4124" s="4">
        <v>0</v>
      </c>
      <c r="M4124" s="4" t="s">
        <v>7390</v>
      </c>
      <c r="N4124" s="11" t="s">
        <v>7387</v>
      </c>
      <c r="R4124" t="s">
        <v>5986</v>
      </c>
      <c r="T4124" t="s">
        <v>1296</v>
      </c>
    </row>
    <row r="4125" spans="1:20">
      <c r="A4125" t="s">
        <v>7385</v>
      </c>
      <c r="B4125" t="s">
        <v>1291</v>
      </c>
      <c r="C4125" t="s">
        <v>74</v>
      </c>
      <c r="D4125" s="39" t="s">
        <v>1349</v>
      </c>
      <c r="E4125" s="11">
        <f t="shared" si="274"/>
        <v>5</v>
      </c>
      <c r="F4125" s="4">
        <f t="shared" si="275"/>
        <v>2016</v>
      </c>
      <c r="G4125" t="s">
        <v>25</v>
      </c>
      <c r="H4125" s="4" t="s">
        <v>893</v>
      </c>
      <c r="I4125" s="4" t="str">
        <f t="shared" si="276"/>
        <v>k</v>
      </c>
      <c r="J4125" s="4">
        <v>29.8</v>
      </c>
      <c r="K4125" s="4" t="s">
        <v>842</v>
      </c>
      <c r="L4125" s="4">
        <v>0</v>
      </c>
      <c r="M4125" s="4" t="s">
        <v>5964</v>
      </c>
      <c r="N4125" s="11" t="s">
        <v>7387</v>
      </c>
      <c r="R4125" t="s">
        <v>1953</v>
      </c>
      <c r="T4125" t="s">
        <v>1296</v>
      </c>
    </row>
    <row r="4126" spans="1:20">
      <c r="A4126" t="s">
        <v>7385</v>
      </c>
      <c r="B4126" t="s">
        <v>1291</v>
      </c>
      <c r="C4126" t="s">
        <v>74</v>
      </c>
      <c r="D4126" s="39" t="s">
        <v>877</v>
      </c>
      <c r="E4126" s="11">
        <f t="shared" si="274"/>
        <v>6</v>
      </c>
      <c r="F4126" s="4">
        <f t="shared" si="275"/>
        <v>2016</v>
      </c>
      <c r="G4126" t="s">
        <v>25</v>
      </c>
      <c r="H4126" s="4" t="s">
        <v>568</v>
      </c>
      <c r="I4126" s="4" t="str">
        <f t="shared" si="276"/>
        <v>k</v>
      </c>
      <c r="J4126" s="4">
        <v>30.2</v>
      </c>
      <c r="K4126" s="4" t="s">
        <v>842</v>
      </c>
      <c r="L4126" s="4">
        <v>0</v>
      </c>
      <c r="M4126" s="4" t="s">
        <v>1548</v>
      </c>
      <c r="N4126" s="11" t="s">
        <v>7387</v>
      </c>
      <c r="Q4126" t="s">
        <v>7391</v>
      </c>
      <c r="R4126" t="s">
        <v>7392</v>
      </c>
      <c r="T4126" t="s">
        <v>1296</v>
      </c>
    </row>
    <row r="4127" spans="1:20">
      <c r="A4127" t="s">
        <v>195</v>
      </c>
      <c r="B4127" t="s">
        <v>1291</v>
      </c>
      <c r="C4127" t="s">
        <v>20</v>
      </c>
      <c r="D4127" s="39" t="s">
        <v>6900</v>
      </c>
      <c r="E4127" s="11">
        <f t="shared" si="274"/>
        <v>3</v>
      </c>
      <c r="F4127" s="4">
        <f t="shared" si="275"/>
        <v>1982</v>
      </c>
      <c r="G4127" t="s">
        <v>25</v>
      </c>
      <c r="H4127" s="4" t="s">
        <v>149</v>
      </c>
      <c r="I4127" s="4" t="str">
        <f t="shared" si="276"/>
        <v>k</v>
      </c>
      <c r="J4127" s="4">
        <v>18.420000000000002</v>
      </c>
      <c r="K4127" s="4" t="s">
        <v>5542</v>
      </c>
      <c r="L4127" s="4">
        <v>0</v>
      </c>
      <c r="M4127" s="4" t="s">
        <v>2453</v>
      </c>
      <c r="R4127" t="s">
        <v>2070</v>
      </c>
      <c r="T4127" t="s">
        <v>1296</v>
      </c>
    </row>
    <row r="4128" spans="1:20">
      <c r="A4128" t="s">
        <v>7393</v>
      </c>
      <c r="B4128" t="s">
        <v>1291</v>
      </c>
      <c r="C4128" t="s">
        <v>20</v>
      </c>
      <c r="D4128" s="39" t="s">
        <v>1320</v>
      </c>
      <c r="E4128" s="11">
        <f t="shared" si="274"/>
        <v>3</v>
      </c>
      <c r="F4128" s="4">
        <f t="shared" si="275"/>
        <v>1996</v>
      </c>
      <c r="G4128" t="s">
        <v>25</v>
      </c>
      <c r="H4128" s="4" t="s">
        <v>149</v>
      </c>
      <c r="I4128" s="4" t="str">
        <f t="shared" si="276"/>
        <v>k</v>
      </c>
      <c r="J4128" s="4">
        <v>18.5</v>
      </c>
      <c r="K4128" s="4" t="s">
        <v>6479</v>
      </c>
      <c r="L4128" s="4">
        <v>0</v>
      </c>
      <c r="M4128" s="4" t="s">
        <v>3720</v>
      </c>
      <c r="N4128" s="11" t="s">
        <v>7394</v>
      </c>
      <c r="O4128" t="s">
        <v>7395</v>
      </c>
      <c r="R4128" t="s">
        <v>7396</v>
      </c>
      <c r="T4128" t="s">
        <v>1296</v>
      </c>
    </row>
    <row r="4129" spans="1:20">
      <c r="A4129" t="s">
        <v>7393</v>
      </c>
      <c r="B4129" t="s">
        <v>1291</v>
      </c>
      <c r="C4129" t="s">
        <v>74</v>
      </c>
      <c r="D4129" s="39" t="s">
        <v>2900</v>
      </c>
      <c r="E4129" s="11">
        <f t="shared" si="274"/>
        <v>6</v>
      </c>
      <c r="F4129" s="4">
        <f t="shared" si="275"/>
        <v>2002</v>
      </c>
      <c r="G4129" t="s">
        <v>25</v>
      </c>
      <c r="H4129" s="4" t="s">
        <v>412</v>
      </c>
      <c r="I4129" s="4" t="str">
        <f t="shared" si="276"/>
        <v>k</v>
      </c>
      <c r="J4129" s="4">
        <v>23.8</v>
      </c>
      <c r="K4129" s="4" t="s">
        <v>881</v>
      </c>
      <c r="L4129" s="4">
        <v>0</v>
      </c>
      <c r="M4129" s="4" t="s">
        <v>1969</v>
      </c>
      <c r="N4129" s="11" t="s">
        <v>7394</v>
      </c>
      <c r="O4129" t="s">
        <v>7395</v>
      </c>
      <c r="R4129" t="s">
        <v>7397</v>
      </c>
      <c r="T4129" t="s">
        <v>1296</v>
      </c>
    </row>
    <row r="4130" spans="1:20">
      <c r="A4130" t="s">
        <v>7393</v>
      </c>
      <c r="B4130" t="s">
        <v>1291</v>
      </c>
      <c r="C4130" t="s">
        <v>74</v>
      </c>
      <c r="D4130" s="39" t="s">
        <v>1335</v>
      </c>
      <c r="E4130" s="11">
        <f t="shared" si="274"/>
        <v>5</v>
      </c>
      <c r="F4130" s="4">
        <f t="shared" si="275"/>
        <v>2004</v>
      </c>
      <c r="G4130" t="s">
        <v>25</v>
      </c>
      <c r="H4130" s="4" t="s">
        <v>712</v>
      </c>
      <c r="I4130" s="4" t="str">
        <f t="shared" si="276"/>
        <v>k</v>
      </c>
      <c r="J4130" s="4">
        <v>25.5</v>
      </c>
      <c r="K4130" s="4" t="s">
        <v>116</v>
      </c>
      <c r="L4130" s="4">
        <v>0</v>
      </c>
      <c r="M4130" s="4" t="s">
        <v>1419</v>
      </c>
      <c r="N4130" s="11" t="s">
        <v>7394</v>
      </c>
      <c r="O4130" t="s">
        <v>7395</v>
      </c>
      <c r="R4130" t="s">
        <v>7398</v>
      </c>
      <c r="T4130" t="s">
        <v>1296</v>
      </c>
    </row>
    <row r="4131" spans="1:20">
      <c r="A4131" t="s">
        <v>7393</v>
      </c>
      <c r="B4131" t="s">
        <v>1291</v>
      </c>
      <c r="C4131" t="s">
        <v>74</v>
      </c>
      <c r="D4131" s="39" t="s">
        <v>1337</v>
      </c>
      <c r="E4131" s="11">
        <f t="shared" si="274"/>
        <v>5</v>
      </c>
      <c r="F4131" s="4">
        <f t="shared" si="275"/>
        <v>2005</v>
      </c>
      <c r="G4131" t="s">
        <v>25</v>
      </c>
      <c r="H4131" s="4" t="s">
        <v>609</v>
      </c>
      <c r="I4131" s="4" t="str">
        <f t="shared" si="276"/>
        <v>k</v>
      </c>
      <c r="J4131" s="4">
        <v>27.1</v>
      </c>
      <c r="K4131" s="4" t="s">
        <v>729</v>
      </c>
      <c r="L4131" s="4">
        <v>0</v>
      </c>
      <c r="M4131" s="4" t="s">
        <v>5049</v>
      </c>
      <c r="N4131" s="11" t="s">
        <v>7394</v>
      </c>
      <c r="O4131" t="s">
        <v>7395</v>
      </c>
      <c r="R4131" t="s">
        <v>7399</v>
      </c>
      <c r="T4131" t="s">
        <v>1296</v>
      </c>
    </row>
    <row r="4132" spans="1:20">
      <c r="A4132" t="s">
        <v>7393</v>
      </c>
      <c r="B4132" t="s">
        <v>1291</v>
      </c>
      <c r="C4132" t="s">
        <v>74</v>
      </c>
      <c r="D4132" s="39" t="s">
        <v>1385</v>
      </c>
      <c r="E4132" s="11">
        <f t="shared" si="274"/>
        <v>5</v>
      </c>
      <c r="F4132" s="4">
        <f t="shared" si="275"/>
        <v>2008</v>
      </c>
      <c r="G4132" t="s">
        <v>25</v>
      </c>
      <c r="H4132" s="4" t="s">
        <v>1038</v>
      </c>
      <c r="I4132" s="4" t="str">
        <f t="shared" si="276"/>
        <v>k</v>
      </c>
      <c r="J4132" s="4">
        <v>30.4</v>
      </c>
      <c r="K4132" s="4" t="s">
        <v>397</v>
      </c>
      <c r="L4132" s="4">
        <v>0</v>
      </c>
      <c r="M4132" s="4" t="s">
        <v>2952</v>
      </c>
      <c r="N4132" s="11" t="s">
        <v>7394</v>
      </c>
      <c r="O4132" t="s">
        <v>7395</v>
      </c>
      <c r="R4132" t="s">
        <v>7400</v>
      </c>
      <c r="T4132" t="s">
        <v>1296</v>
      </c>
    </row>
    <row r="4133" spans="1:20">
      <c r="A4133" t="s">
        <v>7393</v>
      </c>
      <c r="B4133" t="s">
        <v>1291</v>
      </c>
      <c r="C4133" t="s">
        <v>74</v>
      </c>
      <c r="D4133" s="39" t="s">
        <v>1663</v>
      </c>
      <c r="E4133" s="11">
        <f t="shared" si="274"/>
        <v>5</v>
      </c>
      <c r="F4133" s="4">
        <f t="shared" si="275"/>
        <v>2009</v>
      </c>
      <c r="G4133" t="s">
        <v>25</v>
      </c>
      <c r="H4133" s="4" t="s">
        <v>1046</v>
      </c>
      <c r="I4133" s="4" t="str">
        <f t="shared" si="276"/>
        <v>k</v>
      </c>
      <c r="J4133" s="4">
        <v>30.5</v>
      </c>
      <c r="K4133" s="4" t="s">
        <v>182</v>
      </c>
      <c r="L4133" s="4">
        <v>0</v>
      </c>
      <c r="M4133" s="4" t="s">
        <v>2025</v>
      </c>
      <c r="N4133" s="11" t="s">
        <v>7394</v>
      </c>
      <c r="O4133" t="s">
        <v>7395</v>
      </c>
      <c r="R4133" t="s">
        <v>7401</v>
      </c>
      <c r="T4133" t="s">
        <v>1296</v>
      </c>
    </row>
    <row r="4134" spans="1:20">
      <c r="A4134" t="s">
        <v>7393</v>
      </c>
      <c r="B4134" t="s">
        <v>1291</v>
      </c>
      <c r="C4134" t="s">
        <v>74</v>
      </c>
      <c r="D4134" s="39" t="s">
        <v>1556</v>
      </c>
      <c r="E4134" s="11">
        <f t="shared" si="274"/>
        <v>5</v>
      </c>
      <c r="F4134" s="4">
        <f t="shared" si="275"/>
        <v>2010</v>
      </c>
      <c r="G4134" t="s">
        <v>25</v>
      </c>
      <c r="H4134" s="4" t="s">
        <v>488</v>
      </c>
      <c r="I4134" s="4" t="str">
        <f t="shared" si="276"/>
        <v>k</v>
      </c>
      <c r="J4134" s="4">
        <v>32.299999999999997</v>
      </c>
      <c r="K4134" s="4" t="s">
        <v>577</v>
      </c>
      <c r="L4134" s="4">
        <v>0</v>
      </c>
      <c r="M4134" s="4" t="s">
        <v>3886</v>
      </c>
      <c r="N4134" s="11" t="s">
        <v>7394</v>
      </c>
      <c r="O4134" t="s">
        <v>7395</v>
      </c>
      <c r="R4134" t="s">
        <v>7402</v>
      </c>
      <c r="T4134" t="s">
        <v>1296</v>
      </c>
    </row>
    <row r="4135" spans="1:20">
      <c r="A4135" t="s">
        <v>7393</v>
      </c>
      <c r="B4135" t="s">
        <v>1291</v>
      </c>
      <c r="C4135" t="s">
        <v>74</v>
      </c>
      <c r="D4135" s="39" t="s">
        <v>1396</v>
      </c>
      <c r="E4135" s="11">
        <f t="shared" si="274"/>
        <v>5</v>
      </c>
      <c r="F4135" s="4">
        <f t="shared" si="275"/>
        <v>2011</v>
      </c>
      <c r="G4135" t="s">
        <v>25</v>
      </c>
      <c r="H4135" s="4" t="s">
        <v>401</v>
      </c>
      <c r="I4135" s="4" t="str">
        <f t="shared" si="276"/>
        <v>k</v>
      </c>
      <c r="J4135" s="4">
        <v>34</v>
      </c>
      <c r="K4135" s="4" t="s">
        <v>1814</v>
      </c>
      <c r="L4135" s="4">
        <v>0</v>
      </c>
      <c r="M4135" s="4" t="s">
        <v>4261</v>
      </c>
      <c r="N4135" s="11" t="s">
        <v>7394</v>
      </c>
      <c r="O4135" t="s">
        <v>7395</v>
      </c>
      <c r="R4135" t="s">
        <v>6593</v>
      </c>
      <c r="T4135" t="s">
        <v>1296</v>
      </c>
    </row>
    <row r="4136" spans="1:20">
      <c r="A4136" t="s">
        <v>7393</v>
      </c>
      <c r="B4136" t="s">
        <v>1291</v>
      </c>
      <c r="C4136" t="s">
        <v>74</v>
      </c>
      <c r="D4136" s="39" t="s">
        <v>1342</v>
      </c>
      <c r="E4136" s="11">
        <f t="shared" si="274"/>
        <v>5</v>
      </c>
      <c r="F4136" s="4">
        <f t="shared" si="275"/>
        <v>2013</v>
      </c>
      <c r="G4136" t="s">
        <v>25</v>
      </c>
      <c r="H4136" s="4" t="s">
        <v>600</v>
      </c>
      <c r="I4136" s="4" t="str">
        <f t="shared" si="276"/>
        <v>k</v>
      </c>
      <c r="J4136" s="4">
        <v>33.700000000000003</v>
      </c>
      <c r="K4136" s="4" t="s">
        <v>209</v>
      </c>
      <c r="L4136" s="4">
        <v>0</v>
      </c>
      <c r="M4136" s="4" t="s">
        <v>7403</v>
      </c>
      <c r="N4136" s="11" t="s">
        <v>7394</v>
      </c>
      <c r="O4136" t="s">
        <v>7395</v>
      </c>
      <c r="R4136" t="s">
        <v>1662</v>
      </c>
      <c r="T4136" t="s">
        <v>1296</v>
      </c>
    </row>
    <row r="4137" spans="1:20">
      <c r="A4137" t="s">
        <v>7404</v>
      </c>
      <c r="B4137" t="s">
        <v>1291</v>
      </c>
      <c r="C4137" t="s">
        <v>20</v>
      </c>
      <c r="D4137" s="39" t="s">
        <v>1620</v>
      </c>
      <c r="E4137" s="11">
        <f t="shared" si="274"/>
        <v>3</v>
      </c>
      <c r="F4137" s="4">
        <f t="shared" si="275"/>
        <v>1994</v>
      </c>
      <c r="G4137" t="s">
        <v>25</v>
      </c>
      <c r="H4137" s="4">
        <v>12.5</v>
      </c>
      <c r="I4137" s="4" t="s">
        <v>35</v>
      </c>
      <c r="J4137" s="4">
        <v>29.6</v>
      </c>
      <c r="K4137" s="4" t="s">
        <v>138</v>
      </c>
      <c r="L4137" s="4">
        <v>0</v>
      </c>
      <c r="M4137" s="4" t="s">
        <v>2504</v>
      </c>
      <c r="N4137" s="11" t="s">
        <v>7405</v>
      </c>
      <c r="R4137" t="s">
        <v>7406</v>
      </c>
      <c r="T4137" t="s">
        <v>1296</v>
      </c>
    </row>
    <row r="4138" spans="1:20">
      <c r="A4138" t="s">
        <v>7404</v>
      </c>
      <c r="B4138" t="s">
        <v>1291</v>
      </c>
      <c r="C4138" t="s">
        <v>74</v>
      </c>
      <c r="D4138" s="39" t="s">
        <v>1715</v>
      </c>
      <c r="E4138" s="11">
        <f t="shared" si="274"/>
        <v>3</v>
      </c>
      <c r="F4138" s="4">
        <f t="shared" si="275"/>
        <v>2000</v>
      </c>
      <c r="G4138" t="s">
        <v>25</v>
      </c>
      <c r="H4138" s="4">
        <v>18.5</v>
      </c>
      <c r="I4138" s="4" t="s">
        <v>35</v>
      </c>
      <c r="J4138" s="4">
        <v>32</v>
      </c>
      <c r="K4138" s="4" t="s">
        <v>338</v>
      </c>
      <c r="L4138" s="4">
        <v>0</v>
      </c>
      <c r="M4138" s="4" t="s">
        <v>4129</v>
      </c>
      <c r="N4138" s="11" t="s">
        <v>7405</v>
      </c>
      <c r="R4138" t="s">
        <v>7407</v>
      </c>
      <c r="T4138" t="s">
        <v>1296</v>
      </c>
    </row>
    <row r="4139" spans="1:20">
      <c r="A4139" t="s">
        <v>7408</v>
      </c>
      <c r="B4139" t="s">
        <v>1291</v>
      </c>
      <c r="C4139" t="s">
        <v>20</v>
      </c>
      <c r="D4139" s="39" t="s">
        <v>2888</v>
      </c>
      <c r="E4139" s="11">
        <f t="shared" si="274"/>
        <v>1</v>
      </c>
      <c r="F4139" s="4">
        <f t="shared" si="275"/>
        <v>2005</v>
      </c>
      <c r="G4139" t="s">
        <v>373</v>
      </c>
      <c r="H4139" s="4" t="s">
        <v>7409</v>
      </c>
      <c r="I4139" s="4" t="str">
        <f t="shared" ref="I4139:I4171" si="277">IF(ISBLANK(H4139), "", "k")</f>
        <v>k</v>
      </c>
      <c r="J4139" s="4">
        <v>9.8000000000000007</v>
      </c>
      <c r="K4139" s="4" t="s">
        <v>176</v>
      </c>
      <c r="L4139" s="4">
        <v>0</v>
      </c>
      <c r="M4139" s="4" t="s">
        <v>341</v>
      </c>
      <c r="R4139" t="s">
        <v>7410</v>
      </c>
      <c r="T4139" t="s">
        <v>1296</v>
      </c>
    </row>
    <row r="4140" spans="1:20">
      <c r="A4140" t="s">
        <v>7411</v>
      </c>
      <c r="B4140" t="s">
        <v>1291</v>
      </c>
      <c r="C4140" t="s">
        <v>20</v>
      </c>
      <c r="D4140" s="39" t="s">
        <v>839</v>
      </c>
      <c r="E4140" s="11">
        <f t="shared" si="274"/>
        <v>5</v>
      </c>
      <c r="F4140" s="4">
        <f t="shared" si="275"/>
        <v>2016</v>
      </c>
      <c r="G4140" t="s">
        <v>21</v>
      </c>
      <c r="H4140" s="4" t="s">
        <v>654</v>
      </c>
      <c r="I4140" s="4" t="str">
        <f t="shared" si="277"/>
        <v>k</v>
      </c>
      <c r="J4140" s="4">
        <v>18</v>
      </c>
      <c r="K4140" s="4" t="s">
        <v>604</v>
      </c>
      <c r="L4140" s="4">
        <v>0</v>
      </c>
      <c r="M4140" s="4" t="s">
        <v>1887</v>
      </c>
      <c r="N4140" s="11" t="s">
        <v>7412</v>
      </c>
      <c r="R4140" t="s">
        <v>7413</v>
      </c>
      <c r="T4140" t="s">
        <v>1296</v>
      </c>
    </row>
    <row r="4141" spans="1:20">
      <c r="A4141" t="s">
        <v>7411</v>
      </c>
      <c r="B4141" t="s">
        <v>1291</v>
      </c>
      <c r="C4141" t="s">
        <v>74</v>
      </c>
      <c r="D4141" s="39" t="s">
        <v>1582</v>
      </c>
      <c r="E4141" s="11">
        <f t="shared" si="274"/>
        <v>5</v>
      </c>
      <c r="F4141" s="4">
        <f t="shared" si="275"/>
        <v>2019</v>
      </c>
      <c r="G4141" t="s">
        <v>21</v>
      </c>
      <c r="H4141" s="4" t="s">
        <v>57</v>
      </c>
      <c r="I4141" s="4" t="str">
        <f t="shared" si="277"/>
        <v>k</v>
      </c>
      <c r="J4141" s="4">
        <v>23.2</v>
      </c>
      <c r="K4141" s="4" t="s">
        <v>240</v>
      </c>
      <c r="L4141" s="4">
        <v>0</v>
      </c>
      <c r="M4141" s="4" t="s">
        <v>2419</v>
      </c>
      <c r="N4141" s="11" t="s">
        <v>7412</v>
      </c>
      <c r="Q4141" t="s">
        <v>7414</v>
      </c>
      <c r="R4141" t="s">
        <v>7415</v>
      </c>
      <c r="T4141" t="s">
        <v>1296</v>
      </c>
    </row>
    <row r="4142" spans="1:20">
      <c r="A4142" t="s">
        <v>7411</v>
      </c>
      <c r="B4142" s="4" t="s">
        <v>1291</v>
      </c>
      <c r="C4142" s="4" t="s">
        <v>74</v>
      </c>
      <c r="D4142" s="39" t="s">
        <v>1553</v>
      </c>
      <c r="E4142" s="11">
        <f t="shared" si="274"/>
        <v>4</v>
      </c>
      <c r="F4142" s="4">
        <f t="shared" si="275"/>
        <v>2026</v>
      </c>
      <c r="G4142" s="4" t="s">
        <v>21</v>
      </c>
      <c r="H4142" s="4">
        <v>15.6</v>
      </c>
      <c r="I4142" s="4" t="str">
        <f t="shared" si="277"/>
        <v>k</v>
      </c>
      <c r="J4142" s="4">
        <v>27.6</v>
      </c>
      <c r="K4142" s="4">
        <v>36.200000000000003</v>
      </c>
      <c r="L4142" s="4">
        <v>0</v>
      </c>
      <c r="M4142" s="4">
        <v>763</v>
      </c>
      <c r="N4142" s="11" t="s">
        <v>7412</v>
      </c>
      <c r="R4142" s="4" t="s">
        <v>1471</v>
      </c>
    </row>
    <row r="4143" spans="1:20">
      <c r="A4143" t="s">
        <v>7411</v>
      </c>
      <c r="B4143" s="4" t="s">
        <v>1291</v>
      </c>
      <c r="C4143" s="4" t="s">
        <v>74</v>
      </c>
      <c r="D4143" s="39" t="s">
        <v>1470</v>
      </c>
      <c r="E4143" s="11">
        <f t="shared" si="274"/>
        <v>4</v>
      </c>
      <c r="F4143" s="4">
        <f t="shared" si="275"/>
        <v>2026</v>
      </c>
      <c r="G4143" s="4" t="s">
        <v>21</v>
      </c>
      <c r="H4143" s="4">
        <v>15.6</v>
      </c>
      <c r="I4143" s="4" t="str">
        <f t="shared" si="277"/>
        <v>k</v>
      </c>
      <c r="J4143" s="4">
        <v>27.2</v>
      </c>
      <c r="K4143" s="4">
        <v>36.4</v>
      </c>
      <c r="L4143" s="4">
        <v>0</v>
      </c>
      <c r="M4143" s="4">
        <v>735</v>
      </c>
      <c r="N4143" s="11" t="s">
        <v>7412</v>
      </c>
      <c r="R4143" s="4" t="s">
        <v>7416</v>
      </c>
    </row>
    <row r="4144" spans="1:20">
      <c r="A4144" t="s">
        <v>7417</v>
      </c>
      <c r="B4144" t="s">
        <v>1291</v>
      </c>
      <c r="C4144" t="s">
        <v>20</v>
      </c>
      <c r="D4144" s="39" t="s">
        <v>1744</v>
      </c>
      <c r="E4144" s="11">
        <f t="shared" si="274"/>
        <v>3</v>
      </c>
      <c r="F4144" s="4">
        <f t="shared" si="275"/>
        <v>1998</v>
      </c>
      <c r="G4144" t="s">
        <v>21</v>
      </c>
      <c r="H4144" s="4" t="s">
        <v>87</v>
      </c>
      <c r="I4144" s="4" t="str">
        <f t="shared" si="277"/>
        <v>k</v>
      </c>
      <c r="J4144" s="4">
        <v>20.2</v>
      </c>
      <c r="K4144" s="4" t="s">
        <v>929</v>
      </c>
      <c r="L4144" s="4">
        <v>0</v>
      </c>
      <c r="M4144" s="4" t="s">
        <v>3794</v>
      </c>
      <c r="N4144" s="11" t="s">
        <v>7418</v>
      </c>
      <c r="R4144" t="s">
        <v>607</v>
      </c>
      <c r="T4144" t="s">
        <v>1296</v>
      </c>
    </row>
    <row r="4145" spans="1:20">
      <c r="A4145" t="s">
        <v>7417</v>
      </c>
      <c r="B4145" t="s">
        <v>1291</v>
      </c>
      <c r="C4145" t="s">
        <v>74</v>
      </c>
      <c r="D4145" s="39" t="s">
        <v>24</v>
      </c>
      <c r="E4145" s="11">
        <f t="shared" si="274"/>
        <v>5</v>
      </c>
      <c r="F4145" s="4">
        <f t="shared" si="275"/>
        <v>2001</v>
      </c>
      <c r="G4145" t="s">
        <v>21</v>
      </c>
      <c r="H4145" s="4" t="s">
        <v>477</v>
      </c>
      <c r="I4145" s="4" t="str">
        <f t="shared" si="277"/>
        <v>k</v>
      </c>
      <c r="J4145" s="4">
        <v>22.2</v>
      </c>
      <c r="K4145" s="4" t="s">
        <v>1215</v>
      </c>
      <c r="L4145" s="4">
        <v>0</v>
      </c>
      <c r="M4145" s="4" t="s">
        <v>1857</v>
      </c>
      <c r="N4145" s="11" t="s">
        <v>7418</v>
      </c>
      <c r="R4145" t="s">
        <v>1751</v>
      </c>
      <c r="T4145" t="s">
        <v>1296</v>
      </c>
    </row>
    <row r="4146" spans="1:20">
      <c r="A4146" t="s">
        <v>7417</v>
      </c>
      <c r="B4146" t="s">
        <v>1291</v>
      </c>
      <c r="C4146" t="s">
        <v>74</v>
      </c>
      <c r="D4146" s="39" t="s">
        <v>2040</v>
      </c>
      <c r="E4146" s="11">
        <f t="shared" si="274"/>
        <v>5</v>
      </c>
      <c r="F4146" s="4">
        <f t="shared" si="275"/>
        <v>2003</v>
      </c>
      <c r="G4146" t="s">
        <v>21</v>
      </c>
      <c r="H4146" s="4" t="s">
        <v>410</v>
      </c>
      <c r="I4146" s="4" t="str">
        <f t="shared" si="277"/>
        <v>k</v>
      </c>
      <c r="J4146" s="4">
        <v>23</v>
      </c>
      <c r="K4146" s="4" t="s">
        <v>836</v>
      </c>
      <c r="L4146" s="4">
        <v>0</v>
      </c>
      <c r="M4146" s="4" t="s">
        <v>1343</v>
      </c>
      <c r="N4146" s="11" t="s">
        <v>7418</v>
      </c>
      <c r="R4146" t="s">
        <v>7419</v>
      </c>
      <c r="T4146" t="s">
        <v>1296</v>
      </c>
    </row>
    <row r="4147" spans="1:20">
      <c r="A4147" t="s">
        <v>7417</v>
      </c>
      <c r="B4147" t="s">
        <v>1291</v>
      </c>
      <c r="C4147" t="s">
        <v>74</v>
      </c>
      <c r="D4147" s="39" t="s">
        <v>1335</v>
      </c>
      <c r="E4147" s="11">
        <f t="shared" si="274"/>
        <v>5</v>
      </c>
      <c r="F4147" s="4">
        <f t="shared" si="275"/>
        <v>2004</v>
      </c>
      <c r="G4147" t="s">
        <v>21</v>
      </c>
      <c r="H4147" s="4" t="s">
        <v>717</v>
      </c>
      <c r="I4147" s="4" t="str">
        <f t="shared" si="277"/>
        <v>k</v>
      </c>
      <c r="J4147" s="4">
        <v>23.2</v>
      </c>
      <c r="K4147" s="4" t="s">
        <v>492</v>
      </c>
      <c r="L4147" s="4">
        <v>0</v>
      </c>
      <c r="M4147" s="4" t="s">
        <v>6853</v>
      </c>
      <c r="N4147" s="11" t="s">
        <v>7418</v>
      </c>
      <c r="R4147" t="s">
        <v>7420</v>
      </c>
      <c r="T4147" t="s">
        <v>1296</v>
      </c>
    </row>
    <row r="4148" spans="1:20">
      <c r="A4148" t="s">
        <v>7417</v>
      </c>
      <c r="B4148" t="s">
        <v>1291</v>
      </c>
      <c r="C4148" t="s">
        <v>74</v>
      </c>
      <c r="D4148" s="39" t="s">
        <v>2888</v>
      </c>
      <c r="E4148" s="11">
        <f t="shared" si="274"/>
        <v>1</v>
      </c>
      <c r="F4148" s="4">
        <f t="shared" si="275"/>
        <v>2005</v>
      </c>
      <c r="G4148" t="s">
        <v>21</v>
      </c>
      <c r="H4148" s="4" t="s">
        <v>5051</v>
      </c>
      <c r="I4148" s="4" t="str">
        <f t="shared" si="277"/>
        <v>k</v>
      </c>
      <c r="J4148" s="4">
        <v>23.2</v>
      </c>
      <c r="K4148" s="4" t="s">
        <v>836</v>
      </c>
      <c r="L4148" s="4">
        <v>0</v>
      </c>
      <c r="M4148" s="4" t="s">
        <v>3072</v>
      </c>
      <c r="N4148" s="11" t="s">
        <v>7418</v>
      </c>
      <c r="R4148" t="s">
        <v>7421</v>
      </c>
      <c r="T4148" t="s">
        <v>1296</v>
      </c>
    </row>
    <row r="4149" spans="1:20">
      <c r="A4149" t="s">
        <v>7422</v>
      </c>
      <c r="B4149" t="s">
        <v>1291</v>
      </c>
      <c r="C4149" t="s">
        <v>20</v>
      </c>
      <c r="D4149" s="39" t="s">
        <v>1378</v>
      </c>
      <c r="E4149" s="11">
        <f t="shared" si="274"/>
        <v>5</v>
      </c>
      <c r="F4149" s="4">
        <f t="shared" si="275"/>
        <v>2002</v>
      </c>
      <c r="G4149" t="s">
        <v>25</v>
      </c>
      <c r="H4149" s="4">
        <v>9.8000000000000007</v>
      </c>
      <c r="I4149" s="4" t="str">
        <f t="shared" si="277"/>
        <v>k</v>
      </c>
      <c r="J4149" s="4">
        <v>26.1</v>
      </c>
      <c r="K4149" s="4" t="s">
        <v>444</v>
      </c>
      <c r="L4149" s="4">
        <v>0</v>
      </c>
      <c r="M4149" s="4" t="s">
        <v>6346</v>
      </c>
      <c r="R4149" t="s">
        <v>7423</v>
      </c>
      <c r="T4149" t="s">
        <v>1296</v>
      </c>
    </row>
    <row r="4150" spans="1:20">
      <c r="A4150" t="s">
        <v>7422</v>
      </c>
      <c r="B4150" t="s">
        <v>1291</v>
      </c>
      <c r="C4150" t="s">
        <v>74</v>
      </c>
      <c r="D4150" s="39" t="s">
        <v>2575</v>
      </c>
      <c r="E4150" s="11">
        <f t="shared" si="274"/>
        <v>5</v>
      </c>
      <c r="F4150" s="4">
        <f t="shared" si="275"/>
        <v>2008</v>
      </c>
      <c r="G4150" t="s">
        <v>25</v>
      </c>
      <c r="H4150" s="4">
        <v>15.7</v>
      </c>
      <c r="I4150" s="4" t="str">
        <f t="shared" si="277"/>
        <v>k</v>
      </c>
      <c r="J4150" s="4">
        <v>29.6</v>
      </c>
      <c r="K4150" s="4" t="s">
        <v>571</v>
      </c>
      <c r="L4150" s="4">
        <v>0</v>
      </c>
      <c r="M4150" s="4" t="s">
        <v>1825</v>
      </c>
      <c r="R4150" t="s">
        <v>7424</v>
      </c>
      <c r="T4150" t="s">
        <v>1296</v>
      </c>
    </row>
    <row r="4151" spans="1:20">
      <c r="A4151" t="s">
        <v>198</v>
      </c>
      <c r="B4151" t="s">
        <v>1291</v>
      </c>
      <c r="C4151" t="s">
        <v>20</v>
      </c>
      <c r="D4151" s="39" t="s">
        <v>6900</v>
      </c>
      <c r="E4151" s="11">
        <f t="shared" si="274"/>
        <v>3</v>
      </c>
      <c r="F4151" s="4">
        <f t="shared" si="275"/>
        <v>1982</v>
      </c>
      <c r="G4151" t="s">
        <v>21</v>
      </c>
      <c r="H4151" s="4" t="s">
        <v>87</v>
      </c>
      <c r="I4151" s="4" t="str">
        <f t="shared" si="277"/>
        <v>k</v>
      </c>
      <c r="J4151" s="4">
        <v>20.96</v>
      </c>
      <c r="K4151" s="4" t="s">
        <v>4639</v>
      </c>
      <c r="L4151" s="4">
        <v>0</v>
      </c>
      <c r="M4151" s="4" t="s">
        <v>3831</v>
      </c>
      <c r="R4151" t="s">
        <v>2921</v>
      </c>
      <c r="T4151" t="s">
        <v>1296</v>
      </c>
    </row>
    <row r="4152" spans="1:20">
      <c r="A4152" t="s">
        <v>198</v>
      </c>
      <c r="B4152" t="s">
        <v>1291</v>
      </c>
      <c r="C4152" t="s">
        <v>74</v>
      </c>
      <c r="D4152" s="39" t="s">
        <v>3045</v>
      </c>
      <c r="E4152" s="11">
        <f t="shared" si="274"/>
        <v>3</v>
      </c>
      <c r="F4152" s="4">
        <f t="shared" si="275"/>
        <v>1983</v>
      </c>
      <c r="G4152" t="s">
        <v>21</v>
      </c>
      <c r="H4152" s="4" t="s">
        <v>1610</v>
      </c>
      <c r="I4152" s="4" t="str">
        <f t="shared" si="277"/>
        <v>k</v>
      </c>
      <c r="J4152" s="4">
        <v>24.13</v>
      </c>
      <c r="K4152" s="4" t="s">
        <v>6012</v>
      </c>
      <c r="L4152" s="4">
        <v>0</v>
      </c>
      <c r="M4152" s="4" t="s">
        <v>1381</v>
      </c>
      <c r="R4152" t="s">
        <v>6127</v>
      </c>
      <c r="T4152" t="s">
        <v>1296</v>
      </c>
    </row>
    <row r="4153" spans="1:20">
      <c r="A4153" t="s">
        <v>198</v>
      </c>
      <c r="B4153" t="s">
        <v>1291</v>
      </c>
      <c r="C4153" t="s">
        <v>74</v>
      </c>
      <c r="D4153" s="39" t="s">
        <v>1494</v>
      </c>
      <c r="E4153" s="11">
        <f t="shared" si="274"/>
        <v>3</v>
      </c>
      <c r="F4153" s="4">
        <f t="shared" si="275"/>
        <v>1986</v>
      </c>
      <c r="G4153" t="s">
        <v>21</v>
      </c>
      <c r="H4153" s="4" t="s">
        <v>1622</v>
      </c>
      <c r="I4153" s="4" t="str">
        <f t="shared" si="277"/>
        <v>k</v>
      </c>
      <c r="J4153" s="4">
        <v>29.53</v>
      </c>
      <c r="K4153" s="4" t="s">
        <v>3080</v>
      </c>
      <c r="L4153" s="4">
        <v>0</v>
      </c>
      <c r="M4153" s="4" t="s">
        <v>7425</v>
      </c>
      <c r="T4153" t="s">
        <v>1296</v>
      </c>
    </row>
    <row r="4154" spans="1:20">
      <c r="A4154" t="s">
        <v>198</v>
      </c>
      <c r="B4154" t="s">
        <v>1291</v>
      </c>
      <c r="C4154" t="s">
        <v>74</v>
      </c>
      <c r="D4154" s="39" t="s">
        <v>3452</v>
      </c>
      <c r="E4154" s="11">
        <f t="shared" si="274"/>
        <v>3</v>
      </c>
      <c r="F4154" s="4">
        <f t="shared" si="275"/>
        <v>1988</v>
      </c>
      <c r="G4154" t="s">
        <v>21</v>
      </c>
      <c r="H4154" s="4" t="s">
        <v>1639</v>
      </c>
      <c r="I4154" s="4" t="str">
        <f t="shared" si="277"/>
        <v>k</v>
      </c>
      <c r="J4154" s="4">
        <v>30.48</v>
      </c>
      <c r="K4154" s="4" t="s">
        <v>1613</v>
      </c>
      <c r="L4154" s="4">
        <v>0</v>
      </c>
      <c r="M4154" s="4" t="s">
        <v>7189</v>
      </c>
      <c r="T4154" t="s">
        <v>1296</v>
      </c>
    </row>
    <row r="4155" spans="1:20">
      <c r="A4155" t="s">
        <v>198</v>
      </c>
      <c r="B4155" t="s">
        <v>1291</v>
      </c>
      <c r="C4155" t="s">
        <v>74</v>
      </c>
      <c r="D4155" s="39" t="s">
        <v>1372</v>
      </c>
      <c r="E4155" s="11">
        <f t="shared" si="274"/>
        <v>3</v>
      </c>
      <c r="F4155" s="4">
        <f t="shared" si="275"/>
        <v>1990</v>
      </c>
      <c r="G4155" t="s">
        <v>21</v>
      </c>
      <c r="H4155" s="4" t="s">
        <v>2924</v>
      </c>
      <c r="I4155" s="4" t="str">
        <f t="shared" si="277"/>
        <v>k</v>
      </c>
      <c r="J4155" s="4">
        <v>33.020000000000003</v>
      </c>
      <c r="K4155" s="4" t="s">
        <v>1811</v>
      </c>
      <c r="L4155" s="4">
        <v>0</v>
      </c>
      <c r="M4155" s="4" t="s">
        <v>1848</v>
      </c>
      <c r="T4155" t="s">
        <v>1296</v>
      </c>
    </row>
    <row r="4156" spans="1:20">
      <c r="A4156" t="s">
        <v>198</v>
      </c>
      <c r="B4156" t="s">
        <v>1291</v>
      </c>
      <c r="C4156" t="s">
        <v>74</v>
      </c>
      <c r="D4156" s="39" t="s">
        <v>2401</v>
      </c>
      <c r="E4156" s="11">
        <f t="shared" si="274"/>
        <v>3</v>
      </c>
      <c r="F4156" s="4">
        <f t="shared" si="275"/>
        <v>1992</v>
      </c>
      <c r="G4156" t="s">
        <v>21</v>
      </c>
      <c r="H4156" s="4" t="s">
        <v>2927</v>
      </c>
      <c r="I4156" s="4" t="str">
        <f t="shared" si="277"/>
        <v>k</v>
      </c>
      <c r="J4156" s="4">
        <v>33.020000000000003</v>
      </c>
      <c r="K4156" s="4">
        <v>37.15</v>
      </c>
      <c r="L4156" s="4">
        <v>0</v>
      </c>
      <c r="M4156" s="4" t="s">
        <v>7426</v>
      </c>
      <c r="R4156" t="s">
        <v>7427</v>
      </c>
      <c r="T4156" t="s">
        <v>1296</v>
      </c>
    </row>
    <row r="4157" spans="1:20">
      <c r="A4157" t="s">
        <v>1134</v>
      </c>
      <c r="B4157" t="s">
        <v>1291</v>
      </c>
      <c r="C4157" t="s">
        <v>20</v>
      </c>
      <c r="D4157" s="39" t="s">
        <v>1620</v>
      </c>
      <c r="E4157" s="11">
        <f t="shared" si="274"/>
        <v>3</v>
      </c>
      <c r="F4157" s="4">
        <f t="shared" si="275"/>
        <v>1994</v>
      </c>
      <c r="G4157" t="s">
        <v>25</v>
      </c>
      <c r="H4157" s="4" t="s">
        <v>1610</v>
      </c>
      <c r="I4157" s="4" t="str">
        <f t="shared" si="277"/>
        <v>k</v>
      </c>
      <c r="J4157" s="4">
        <v>21.5</v>
      </c>
      <c r="K4157" s="4" t="s">
        <v>1782</v>
      </c>
      <c r="L4157" s="4">
        <v>0</v>
      </c>
      <c r="M4157" s="4" t="s">
        <v>2622</v>
      </c>
      <c r="N4157" s="11" t="s">
        <v>7428</v>
      </c>
      <c r="R4157" t="s">
        <v>607</v>
      </c>
      <c r="T4157" t="s">
        <v>1296</v>
      </c>
    </row>
    <row r="4158" spans="1:20">
      <c r="A4158" t="s">
        <v>1134</v>
      </c>
      <c r="B4158" t="s">
        <v>1291</v>
      </c>
      <c r="C4158" t="s">
        <v>74</v>
      </c>
      <c r="D4158" s="39" t="s">
        <v>1744</v>
      </c>
      <c r="E4158" s="11">
        <f t="shared" si="274"/>
        <v>3</v>
      </c>
      <c r="F4158" s="4">
        <f t="shared" si="275"/>
        <v>1998</v>
      </c>
      <c r="G4158" t="s">
        <v>25</v>
      </c>
      <c r="H4158" s="4" t="s">
        <v>1376</v>
      </c>
      <c r="I4158" s="4" t="str">
        <f t="shared" si="277"/>
        <v>k</v>
      </c>
      <c r="J4158" s="4">
        <v>25.8</v>
      </c>
      <c r="K4158" s="4" t="s">
        <v>369</v>
      </c>
      <c r="L4158" s="4">
        <v>0</v>
      </c>
      <c r="M4158" s="4" t="s">
        <v>2353</v>
      </c>
      <c r="N4158" s="11" t="s">
        <v>7428</v>
      </c>
      <c r="R4158" t="s">
        <v>585</v>
      </c>
      <c r="T4158" t="s">
        <v>1296</v>
      </c>
    </row>
    <row r="4159" spans="1:20">
      <c r="A4159" t="s">
        <v>1134</v>
      </c>
      <c r="B4159" t="s">
        <v>1291</v>
      </c>
      <c r="C4159" t="s">
        <v>74</v>
      </c>
      <c r="D4159" s="39" t="s">
        <v>1746</v>
      </c>
      <c r="E4159" s="11">
        <f t="shared" si="274"/>
        <v>5</v>
      </c>
      <c r="F4159" s="4">
        <f t="shared" si="275"/>
        <v>2001</v>
      </c>
      <c r="G4159" t="s">
        <v>25</v>
      </c>
      <c r="H4159" s="4" t="s">
        <v>609</v>
      </c>
      <c r="I4159" s="4" t="str">
        <f t="shared" si="277"/>
        <v>k</v>
      </c>
      <c r="J4159" s="4">
        <v>28.2</v>
      </c>
      <c r="K4159" s="4" t="s">
        <v>436</v>
      </c>
      <c r="L4159" s="4">
        <v>0</v>
      </c>
      <c r="M4159" s="4" t="s">
        <v>2485</v>
      </c>
      <c r="N4159" s="11" t="s">
        <v>7428</v>
      </c>
      <c r="R4159" t="s">
        <v>7429</v>
      </c>
      <c r="T4159" t="s">
        <v>1296</v>
      </c>
    </row>
    <row r="4160" spans="1:20">
      <c r="A4160" t="s">
        <v>1134</v>
      </c>
      <c r="B4160" t="s">
        <v>1291</v>
      </c>
      <c r="C4160" t="s">
        <v>74</v>
      </c>
      <c r="D4160" s="39" t="s">
        <v>1302</v>
      </c>
      <c r="E4160" s="11">
        <f t="shared" si="274"/>
        <v>5</v>
      </c>
      <c r="F4160" s="4">
        <f t="shared" si="275"/>
        <v>2002</v>
      </c>
      <c r="G4160" t="s">
        <v>25</v>
      </c>
      <c r="H4160" s="4" t="s">
        <v>977</v>
      </c>
      <c r="I4160" s="4" t="str">
        <f t="shared" si="277"/>
        <v>k</v>
      </c>
      <c r="J4160" s="4">
        <v>28.5</v>
      </c>
      <c r="K4160" s="4" t="s">
        <v>690</v>
      </c>
      <c r="L4160" s="4">
        <v>0</v>
      </c>
      <c r="M4160" s="4" t="s">
        <v>2829</v>
      </c>
      <c r="N4160" s="11" t="s">
        <v>7428</v>
      </c>
      <c r="R4160" t="s">
        <v>1630</v>
      </c>
      <c r="T4160" t="s">
        <v>1296</v>
      </c>
    </row>
    <row r="4161" spans="1:20">
      <c r="A4161" t="s">
        <v>1134</v>
      </c>
      <c r="B4161" t="s">
        <v>1291</v>
      </c>
      <c r="C4161" t="s">
        <v>74</v>
      </c>
      <c r="D4161" s="39" t="s">
        <v>2262</v>
      </c>
      <c r="E4161" s="11">
        <f t="shared" si="274"/>
        <v>6</v>
      </c>
      <c r="F4161" s="4">
        <f t="shared" si="275"/>
        <v>2002</v>
      </c>
      <c r="G4161" t="s">
        <v>25</v>
      </c>
      <c r="H4161" s="4" t="s">
        <v>431</v>
      </c>
      <c r="I4161" s="4" t="str">
        <f t="shared" si="277"/>
        <v>k</v>
      </c>
      <c r="J4161" s="4">
        <v>29.7</v>
      </c>
      <c r="K4161" s="4" t="s">
        <v>3312</v>
      </c>
      <c r="L4161" s="4">
        <v>0</v>
      </c>
      <c r="M4161" s="4" t="s">
        <v>7342</v>
      </c>
      <c r="N4161" s="11" t="s">
        <v>7428</v>
      </c>
      <c r="R4161" t="s">
        <v>7430</v>
      </c>
      <c r="T4161" t="s">
        <v>1296</v>
      </c>
    </row>
    <row r="4162" spans="1:20">
      <c r="A4162" t="s">
        <v>1134</v>
      </c>
      <c r="B4162" t="s">
        <v>1291</v>
      </c>
      <c r="C4162" t="s">
        <v>74</v>
      </c>
      <c r="D4162" s="39" t="s">
        <v>2040</v>
      </c>
      <c r="E4162" s="11">
        <f t="shared" si="274"/>
        <v>5</v>
      </c>
      <c r="F4162" s="4">
        <f t="shared" si="275"/>
        <v>2003</v>
      </c>
      <c r="G4162" t="s">
        <v>25</v>
      </c>
      <c r="H4162" s="4" t="s">
        <v>893</v>
      </c>
      <c r="I4162" s="4" t="str">
        <f t="shared" si="277"/>
        <v>k</v>
      </c>
      <c r="J4162" s="4">
        <v>32</v>
      </c>
      <c r="K4162" s="4" t="s">
        <v>209</v>
      </c>
      <c r="L4162" s="4">
        <v>0</v>
      </c>
      <c r="M4162" s="4" t="s">
        <v>6704</v>
      </c>
      <c r="N4162" s="11" t="s">
        <v>7428</v>
      </c>
      <c r="R4162" t="s">
        <v>1334</v>
      </c>
      <c r="T4162" t="s">
        <v>1296</v>
      </c>
    </row>
    <row r="4163" spans="1:20">
      <c r="A4163" t="s">
        <v>1134</v>
      </c>
      <c r="B4163" t="s">
        <v>1291</v>
      </c>
      <c r="C4163" t="s">
        <v>74</v>
      </c>
      <c r="D4163" s="39" t="s">
        <v>1335</v>
      </c>
      <c r="E4163" s="11">
        <f t="shared" si="274"/>
        <v>5</v>
      </c>
      <c r="F4163" s="4">
        <f t="shared" si="275"/>
        <v>2004</v>
      </c>
      <c r="G4163" t="s">
        <v>25</v>
      </c>
      <c r="H4163" s="4" t="s">
        <v>1038</v>
      </c>
      <c r="I4163" s="4" t="str">
        <f t="shared" si="277"/>
        <v>k</v>
      </c>
      <c r="J4163" s="4">
        <v>34</v>
      </c>
      <c r="K4163" s="4" t="s">
        <v>248</v>
      </c>
      <c r="L4163" s="4">
        <v>0</v>
      </c>
      <c r="M4163" s="4" t="s">
        <v>7431</v>
      </c>
      <c r="N4163" s="11" t="s">
        <v>7428</v>
      </c>
      <c r="R4163" t="s">
        <v>5748</v>
      </c>
      <c r="T4163" t="s">
        <v>1296</v>
      </c>
    </row>
    <row r="4164" spans="1:20">
      <c r="A4164" t="s">
        <v>1134</v>
      </c>
      <c r="B4164" t="s">
        <v>1291</v>
      </c>
      <c r="C4164" t="s">
        <v>74</v>
      </c>
      <c r="D4164" s="39" t="s">
        <v>1310</v>
      </c>
      <c r="E4164" s="11">
        <f t="shared" si="274"/>
        <v>5</v>
      </c>
      <c r="F4164" s="4">
        <f t="shared" si="275"/>
        <v>2005</v>
      </c>
      <c r="G4164" t="s">
        <v>25</v>
      </c>
      <c r="H4164" s="4">
        <v>18.7</v>
      </c>
      <c r="I4164" s="4" t="str">
        <f t="shared" si="277"/>
        <v>k</v>
      </c>
      <c r="J4164" s="4">
        <v>32</v>
      </c>
      <c r="L4164" s="4">
        <v>0</v>
      </c>
      <c r="N4164" s="11" t="s">
        <v>7428</v>
      </c>
      <c r="R4164" t="s">
        <v>7432</v>
      </c>
      <c r="T4164" t="s">
        <v>1296</v>
      </c>
    </row>
    <row r="4165" spans="1:20">
      <c r="A4165" t="s">
        <v>7433</v>
      </c>
      <c r="B4165" t="s">
        <v>1291</v>
      </c>
      <c r="C4165" t="s">
        <v>20</v>
      </c>
      <c r="D4165" s="39" t="s">
        <v>2363</v>
      </c>
      <c r="E4165" s="11">
        <f t="shared" si="274"/>
        <v>6</v>
      </c>
      <c r="F4165" s="4">
        <f t="shared" si="275"/>
        <v>2001</v>
      </c>
      <c r="G4165" t="s">
        <v>25</v>
      </c>
      <c r="H4165" s="4">
        <v>8.8000000000000007</v>
      </c>
      <c r="I4165" s="4" t="str">
        <f t="shared" si="277"/>
        <v>k</v>
      </c>
      <c r="J4165" s="4">
        <v>23.9</v>
      </c>
      <c r="K4165" s="4" t="s">
        <v>2619</v>
      </c>
      <c r="L4165" s="4">
        <v>0</v>
      </c>
      <c r="R4165" t="s">
        <v>6644</v>
      </c>
      <c r="T4165" t="s">
        <v>1296</v>
      </c>
    </row>
    <row r="4166" spans="1:20">
      <c r="A4166" t="s">
        <v>7433</v>
      </c>
      <c r="B4166" t="s">
        <v>1291</v>
      </c>
      <c r="C4166" t="s">
        <v>74</v>
      </c>
      <c r="D4166" s="39" t="s">
        <v>1749</v>
      </c>
      <c r="E4166" s="11">
        <f t="shared" si="274"/>
        <v>5</v>
      </c>
      <c r="F4166" s="4">
        <f t="shared" si="275"/>
        <v>2002</v>
      </c>
      <c r="G4166" t="s">
        <v>25</v>
      </c>
      <c r="H4166" s="4">
        <v>9.6999999999999993</v>
      </c>
      <c r="I4166" s="4" t="str">
        <f t="shared" si="277"/>
        <v>k</v>
      </c>
      <c r="J4166" s="4">
        <v>24</v>
      </c>
      <c r="K4166" s="4" t="s">
        <v>303</v>
      </c>
      <c r="L4166" s="4">
        <v>0</v>
      </c>
      <c r="M4166" s="4" t="s">
        <v>2384</v>
      </c>
      <c r="R4166" t="s">
        <v>7434</v>
      </c>
      <c r="T4166" t="s">
        <v>1296</v>
      </c>
    </row>
    <row r="4167" spans="1:20">
      <c r="A4167" t="s">
        <v>7433</v>
      </c>
      <c r="B4167" t="s">
        <v>1291</v>
      </c>
      <c r="C4167" t="s">
        <v>74</v>
      </c>
      <c r="D4167" s="39" t="s">
        <v>34</v>
      </c>
      <c r="E4167" s="11">
        <f t="shared" si="274"/>
        <v>5</v>
      </c>
      <c r="F4167" s="4">
        <f t="shared" si="275"/>
        <v>2003</v>
      </c>
      <c r="G4167" t="s">
        <v>25</v>
      </c>
      <c r="H4167" s="4">
        <v>10.7</v>
      </c>
      <c r="I4167" s="4" t="str">
        <f t="shared" si="277"/>
        <v>k</v>
      </c>
      <c r="J4167" s="4">
        <v>24</v>
      </c>
      <c r="K4167" s="4" t="s">
        <v>264</v>
      </c>
      <c r="L4167" s="4">
        <v>0</v>
      </c>
      <c r="M4167" s="4" t="s">
        <v>2441</v>
      </c>
      <c r="R4167" t="s">
        <v>2151</v>
      </c>
      <c r="T4167" t="s">
        <v>1296</v>
      </c>
    </row>
    <row r="4168" spans="1:20">
      <c r="A4168" t="s">
        <v>7435</v>
      </c>
      <c r="B4168" t="s">
        <v>1291</v>
      </c>
      <c r="C4168" t="s">
        <v>20</v>
      </c>
      <c r="D4168" s="39" t="s">
        <v>839</v>
      </c>
      <c r="E4168" s="11">
        <f t="shared" si="274"/>
        <v>5</v>
      </c>
      <c r="F4168" s="4">
        <f t="shared" si="275"/>
        <v>2016</v>
      </c>
      <c r="G4168" t="s">
        <v>21</v>
      </c>
      <c r="H4168" s="4">
        <v>23.7</v>
      </c>
      <c r="I4168" s="4" t="str">
        <f t="shared" si="277"/>
        <v>k</v>
      </c>
      <c r="J4168" s="4">
        <v>22.9</v>
      </c>
      <c r="K4168" s="4" t="s">
        <v>1856</v>
      </c>
      <c r="L4168" s="4">
        <v>0</v>
      </c>
      <c r="M4168" s="4" t="s">
        <v>2439</v>
      </c>
      <c r="N4168" s="11" t="s">
        <v>7436</v>
      </c>
      <c r="R4168" t="s">
        <v>7437</v>
      </c>
      <c r="T4168" t="s">
        <v>1296</v>
      </c>
    </row>
    <row r="4169" spans="1:20">
      <c r="A4169" t="s">
        <v>7435</v>
      </c>
      <c r="B4169" t="s">
        <v>1291</v>
      </c>
      <c r="C4169" t="s">
        <v>74</v>
      </c>
      <c r="D4169" s="39" t="s">
        <v>1491</v>
      </c>
      <c r="E4169" s="11">
        <f t="shared" si="274"/>
        <v>4</v>
      </c>
      <c r="F4169" s="4">
        <f t="shared" si="275"/>
        <v>2024</v>
      </c>
      <c r="G4169" t="s">
        <v>21</v>
      </c>
      <c r="H4169" s="4">
        <v>31.6</v>
      </c>
      <c r="I4169" s="4" t="str">
        <f t="shared" si="277"/>
        <v>k</v>
      </c>
      <c r="J4169" s="4">
        <v>28</v>
      </c>
      <c r="K4169" s="4" t="s">
        <v>475</v>
      </c>
      <c r="L4169" s="4">
        <v>0</v>
      </c>
      <c r="M4169" s="4" t="s">
        <v>1323</v>
      </c>
      <c r="N4169" s="11" t="s">
        <v>7436</v>
      </c>
      <c r="Q4169" t="s">
        <v>7438</v>
      </c>
      <c r="R4169" t="s">
        <v>7439</v>
      </c>
    </row>
    <row r="4170" spans="1:20">
      <c r="A4170" t="s">
        <v>7435</v>
      </c>
      <c r="B4170" s="4" t="s">
        <v>1291</v>
      </c>
      <c r="C4170" s="4" t="s">
        <v>74</v>
      </c>
      <c r="D4170" s="39" t="s">
        <v>1793</v>
      </c>
      <c r="E4170" s="11">
        <f t="shared" si="274"/>
        <v>4</v>
      </c>
      <c r="F4170" s="4">
        <f t="shared" si="275"/>
        <v>2026</v>
      </c>
      <c r="G4170" s="4" t="s">
        <v>21</v>
      </c>
      <c r="H4170" s="4">
        <v>33.6</v>
      </c>
      <c r="I4170" s="4" t="str">
        <f t="shared" si="277"/>
        <v>k</v>
      </c>
      <c r="J4170" s="4">
        <v>29.2</v>
      </c>
      <c r="K4170" s="4">
        <v>36.299999999999997</v>
      </c>
      <c r="L4170" s="4">
        <v>0</v>
      </c>
      <c r="M4170" s="4">
        <v>885</v>
      </c>
      <c r="N4170" s="11" t="s">
        <v>7436</v>
      </c>
      <c r="R4170" s="4" t="s">
        <v>5890</v>
      </c>
    </row>
    <row r="4171" spans="1:20">
      <c r="A4171" t="s">
        <v>7440</v>
      </c>
      <c r="B4171" t="s">
        <v>1291</v>
      </c>
      <c r="C4171" t="s">
        <v>20</v>
      </c>
      <c r="D4171" s="39" t="s">
        <v>1574</v>
      </c>
      <c r="E4171" s="11">
        <f t="shared" si="274"/>
        <v>6</v>
      </c>
      <c r="F4171" s="4">
        <f t="shared" si="275"/>
        <v>2018</v>
      </c>
      <c r="G4171" t="s">
        <v>25</v>
      </c>
      <c r="H4171" s="4" t="s">
        <v>1536</v>
      </c>
      <c r="I4171" s="4" t="str">
        <f t="shared" si="277"/>
        <v>k</v>
      </c>
      <c r="J4171" s="4">
        <v>9.6999999999999993</v>
      </c>
      <c r="K4171" s="4" t="s">
        <v>431</v>
      </c>
      <c r="L4171" s="4">
        <v>0</v>
      </c>
      <c r="M4171" s="4" t="s">
        <v>341</v>
      </c>
      <c r="N4171" s="11" t="s">
        <v>7441</v>
      </c>
      <c r="R4171" t="s">
        <v>7442</v>
      </c>
      <c r="T4171" t="s">
        <v>1296</v>
      </c>
    </row>
    <row r="4172" spans="1:20">
      <c r="A4172" t="s">
        <v>7443</v>
      </c>
      <c r="B4172" t="s">
        <v>1291</v>
      </c>
      <c r="C4172" t="s">
        <v>20</v>
      </c>
      <c r="D4172" s="39" t="s">
        <v>1325</v>
      </c>
      <c r="E4172" s="11">
        <f t="shared" si="274"/>
        <v>3</v>
      </c>
      <c r="F4172" s="4">
        <f t="shared" si="275"/>
        <v>2000</v>
      </c>
      <c r="G4172" t="s">
        <v>25</v>
      </c>
      <c r="H4172" s="4">
        <v>9.5</v>
      </c>
      <c r="I4172" s="4" t="s">
        <v>35</v>
      </c>
      <c r="J4172" s="4">
        <v>25.6</v>
      </c>
      <c r="K4172" s="4">
        <v>25.5</v>
      </c>
      <c r="L4172" s="4">
        <v>1.1000000000000001</v>
      </c>
      <c r="M4172" s="4" t="s">
        <v>1765</v>
      </c>
      <c r="N4172" s="11" t="s">
        <v>7444</v>
      </c>
      <c r="R4172" t="s">
        <v>7445</v>
      </c>
      <c r="T4172" t="s">
        <v>1296</v>
      </c>
    </row>
    <row r="4173" spans="1:20">
      <c r="A4173" t="s">
        <v>7443</v>
      </c>
      <c r="B4173" t="s">
        <v>1291</v>
      </c>
      <c r="C4173" t="s">
        <v>74</v>
      </c>
      <c r="D4173" s="39" t="s">
        <v>1418</v>
      </c>
      <c r="E4173" s="11">
        <f t="shared" si="274"/>
        <v>5</v>
      </c>
      <c r="F4173" s="4">
        <f t="shared" si="275"/>
        <v>2001</v>
      </c>
      <c r="G4173" t="s">
        <v>25</v>
      </c>
      <c r="H4173" s="4">
        <v>10.7</v>
      </c>
      <c r="I4173" s="4" t="s">
        <v>35</v>
      </c>
      <c r="J4173" s="4">
        <v>25.5</v>
      </c>
      <c r="K4173" s="4">
        <v>26.3</v>
      </c>
      <c r="L4173" s="4">
        <v>1.2</v>
      </c>
      <c r="M4173" s="4" t="s">
        <v>1381</v>
      </c>
      <c r="N4173" s="11" t="s">
        <v>7444</v>
      </c>
      <c r="R4173" t="s">
        <v>7446</v>
      </c>
      <c r="T4173" t="s">
        <v>1296</v>
      </c>
    </row>
    <row r="4174" spans="1:20">
      <c r="A4174" t="s">
        <v>7443</v>
      </c>
      <c r="B4174" t="s">
        <v>1291</v>
      </c>
      <c r="C4174" t="s">
        <v>74</v>
      </c>
      <c r="D4174" s="39" t="s">
        <v>1302</v>
      </c>
      <c r="E4174" s="11">
        <f t="shared" si="274"/>
        <v>5</v>
      </c>
      <c r="F4174" s="4">
        <f t="shared" si="275"/>
        <v>2002</v>
      </c>
      <c r="G4174" t="s">
        <v>25</v>
      </c>
      <c r="H4174" s="4">
        <v>11.7</v>
      </c>
      <c r="I4174" s="4" t="s">
        <v>35</v>
      </c>
      <c r="J4174" s="4">
        <v>27.2</v>
      </c>
      <c r="K4174" s="4">
        <v>28</v>
      </c>
      <c r="L4174" s="4">
        <v>1.4</v>
      </c>
      <c r="M4174" s="4" t="s">
        <v>1765</v>
      </c>
      <c r="N4174" s="11" t="s">
        <v>7444</v>
      </c>
      <c r="R4174" t="s">
        <v>7447</v>
      </c>
      <c r="T4174" t="s">
        <v>1296</v>
      </c>
    </row>
    <row r="4175" spans="1:20">
      <c r="A4175" t="s">
        <v>7443</v>
      </c>
      <c r="B4175" t="s">
        <v>1291</v>
      </c>
      <c r="C4175" t="s">
        <v>74</v>
      </c>
      <c r="D4175" s="39" t="s">
        <v>1331</v>
      </c>
      <c r="E4175" s="11">
        <f t="shared" si="274"/>
        <v>5</v>
      </c>
      <c r="F4175" s="4">
        <f t="shared" si="275"/>
        <v>2003</v>
      </c>
      <c r="G4175" t="s">
        <v>25</v>
      </c>
      <c r="H4175" s="4">
        <v>12.7</v>
      </c>
      <c r="I4175" s="4" t="s">
        <v>35</v>
      </c>
      <c r="J4175" s="4">
        <v>27.1</v>
      </c>
      <c r="K4175" s="4">
        <v>27.6</v>
      </c>
      <c r="L4175" s="4">
        <v>1</v>
      </c>
      <c r="M4175" s="4" t="s">
        <v>2325</v>
      </c>
      <c r="N4175" s="11" t="s">
        <v>7444</v>
      </c>
      <c r="R4175" t="s">
        <v>7448</v>
      </c>
      <c r="T4175" t="s">
        <v>1296</v>
      </c>
    </row>
    <row r="4176" spans="1:20">
      <c r="A4176" t="s">
        <v>7443</v>
      </c>
      <c r="B4176" t="s">
        <v>1291</v>
      </c>
      <c r="C4176" t="s">
        <v>74</v>
      </c>
      <c r="D4176" s="39" t="s">
        <v>1335</v>
      </c>
      <c r="E4176" s="11">
        <f t="shared" si="274"/>
        <v>5</v>
      </c>
      <c r="F4176" s="4">
        <f t="shared" si="275"/>
        <v>2004</v>
      </c>
      <c r="G4176" t="s">
        <v>25</v>
      </c>
      <c r="H4176" s="4">
        <v>13.7</v>
      </c>
      <c r="I4176" s="4" t="s">
        <v>35</v>
      </c>
      <c r="J4176" s="4">
        <v>28.5</v>
      </c>
      <c r="K4176" s="4">
        <v>28.2</v>
      </c>
      <c r="L4176" s="4">
        <v>1.7</v>
      </c>
      <c r="M4176" s="4" t="s">
        <v>2236</v>
      </c>
      <c r="N4176" s="11" t="s">
        <v>7444</v>
      </c>
      <c r="R4176" t="s">
        <v>7449</v>
      </c>
      <c r="T4176" t="s">
        <v>1296</v>
      </c>
    </row>
    <row r="4177" spans="1:20">
      <c r="A4177" t="s">
        <v>7443</v>
      </c>
      <c r="B4177" t="s">
        <v>1291</v>
      </c>
      <c r="C4177" t="s">
        <v>74</v>
      </c>
      <c r="D4177" s="39" t="s">
        <v>1337</v>
      </c>
      <c r="E4177" s="11">
        <f t="shared" si="274"/>
        <v>5</v>
      </c>
      <c r="F4177" s="4">
        <f t="shared" si="275"/>
        <v>2005</v>
      </c>
      <c r="G4177" t="s">
        <v>25</v>
      </c>
      <c r="H4177" s="4">
        <v>14.7</v>
      </c>
      <c r="I4177" s="4" t="s">
        <v>35</v>
      </c>
      <c r="J4177" s="4">
        <v>28.5</v>
      </c>
      <c r="K4177" s="4">
        <v>29.6</v>
      </c>
      <c r="L4177" s="4">
        <v>1.6</v>
      </c>
      <c r="M4177" s="4" t="s">
        <v>4466</v>
      </c>
      <c r="N4177" s="11" t="s">
        <v>7444</v>
      </c>
      <c r="R4177" t="s">
        <v>7450</v>
      </c>
      <c r="T4177" t="s">
        <v>1296</v>
      </c>
    </row>
    <row r="4178" spans="1:20">
      <c r="A4178" t="s">
        <v>7443</v>
      </c>
      <c r="B4178" t="s">
        <v>1291</v>
      </c>
      <c r="C4178" t="s">
        <v>74</v>
      </c>
      <c r="D4178" s="39" t="s">
        <v>2575</v>
      </c>
      <c r="E4178" s="11">
        <f t="shared" si="274"/>
        <v>5</v>
      </c>
      <c r="F4178" s="4">
        <f t="shared" si="275"/>
        <v>2008</v>
      </c>
      <c r="G4178" t="s">
        <v>25</v>
      </c>
      <c r="H4178" s="4">
        <v>17.7</v>
      </c>
      <c r="I4178" s="4" t="s">
        <v>35</v>
      </c>
      <c r="J4178" s="4">
        <v>31</v>
      </c>
      <c r="K4178" s="4">
        <v>31.5</v>
      </c>
      <c r="L4178" s="4">
        <v>1.6</v>
      </c>
      <c r="M4178" s="4" t="s">
        <v>3227</v>
      </c>
      <c r="N4178" s="11" t="s">
        <v>7444</v>
      </c>
      <c r="R4178" t="s">
        <v>7451</v>
      </c>
      <c r="T4178" t="s">
        <v>1296</v>
      </c>
    </row>
    <row r="4179" spans="1:20">
      <c r="A4179" t="s">
        <v>7443</v>
      </c>
      <c r="B4179" t="s">
        <v>1291</v>
      </c>
      <c r="C4179" t="s">
        <v>74</v>
      </c>
      <c r="D4179" s="39" t="s">
        <v>2129</v>
      </c>
      <c r="E4179" s="11">
        <f t="shared" ref="E4179:E4242" si="278">MONTH(D4179)</f>
        <v>4</v>
      </c>
      <c r="F4179" s="4">
        <f t="shared" ref="F4179:F4242" si="279">YEAR(D4179)</f>
        <v>2010</v>
      </c>
      <c r="G4179" t="s">
        <v>25</v>
      </c>
      <c r="H4179" s="4">
        <v>19.600000000000001</v>
      </c>
      <c r="I4179" s="4" t="s">
        <v>35</v>
      </c>
      <c r="J4179" s="4">
        <v>30.4</v>
      </c>
      <c r="K4179" s="4">
        <v>31.1</v>
      </c>
      <c r="L4179" s="4">
        <v>1.5</v>
      </c>
      <c r="M4179" s="4" t="s">
        <v>1394</v>
      </c>
      <c r="N4179" s="11" t="s">
        <v>7444</v>
      </c>
      <c r="R4179" t="s">
        <v>7452</v>
      </c>
      <c r="T4179" t="s">
        <v>1296</v>
      </c>
    </row>
    <row r="4180" spans="1:20">
      <c r="A4180" t="s">
        <v>7443</v>
      </c>
      <c r="B4180" t="s">
        <v>1291</v>
      </c>
      <c r="C4180" t="s">
        <v>74</v>
      </c>
      <c r="D4180" s="39" t="s">
        <v>1342</v>
      </c>
      <c r="E4180" s="11">
        <f t="shared" si="278"/>
        <v>5</v>
      </c>
      <c r="F4180" s="4">
        <f t="shared" si="279"/>
        <v>2013</v>
      </c>
      <c r="G4180" t="s">
        <v>25</v>
      </c>
      <c r="H4180" s="4">
        <v>22.7</v>
      </c>
      <c r="I4180" s="4" t="s">
        <v>35</v>
      </c>
      <c r="J4180" s="4">
        <v>31.8</v>
      </c>
      <c r="K4180" s="4">
        <v>33.5</v>
      </c>
      <c r="L4180" s="4">
        <v>0</v>
      </c>
      <c r="M4180" s="4" t="s">
        <v>7453</v>
      </c>
      <c r="N4180" s="11" t="s">
        <v>7444</v>
      </c>
      <c r="R4180" t="s">
        <v>7454</v>
      </c>
      <c r="T4180" t="s">
        <v>1296</v>
      </c>
    </row>
    <row r="4181" spans="1:20">
      <c r="A4181" t="s">
        <v>7443</v>
      </c>
      <c r="B4181" t="s">
        <v>1291</v>
      </c>
      <c r="C4181" t="s">
        <v>74</v>
      </c>
      <c r="D4181" s="39" t="s">
        <v>1356</v>
      </c>
      <c r="E4181" s="11">
        <f t="shared" si="278"/>
        <v>5</v>
      </c>
      <c r="F4181" s="4">
        <f t="shared" si="279"/>
        <v>2015</v>
      </c>
      <c r="G4181" t="s">
        <v>25</v>
      </c>
      <c r="H4181" s="4">
        <v>24.7</v>
      </c>
      <c r="I4181" s="4" t="s">
        <v>35</v>
      </c>
      <c r="J4181" s="4">
        <v>32.9</v>
      </c>
      <c r="K4181" s="4">
        <v>32.5</v>
      </c>
      <c r="L4181" s="4">
        <v>1.1000000000000001</v>
      </c>
      <c r="M4181" s="4" t="s">
        <v>7455</v>
      </c>
      <c r="N4181" s="11" t="s">
        <v>7444</v>
      </c>
      <c r="R4181" t="s">
        <v>7456</v>
      </c>
      <c r="T4181" t="s">
        <v>1296</v>
      </c>
    </row>
    <row r="4182" spans="1:20">
      <c r="A4182" t="s">
        <v>7443</v>
      </c>
      <c r="B4182" t="s">
        <v>1291</v>
      </c>
      <c r="C4182" t="s">
        <v>74</v>
      </c>
      <c r="D4182" s="39" t="s">
        <v>1349</v>
      </c>
      <c r="E4182" s="11">
        <f t="shared" si="278"/>
        <v>5</v>
      </c>
      <c r="F4182" s="4">
        <f t="shared" si="279"/>
        <v>2016</v>
      </c>
      <c r="G4182" t="s">
        <v>25</v>
      </c>
      <c r="H4182" s="4">
        <v>25.7</v>
      </c>
      <c r="I4182" s="4" t="s">
        <v>35</v>
      </c>
      <c r="J4182" s="4">
        <v>33.5</v>
      </c>
      <c r="K4182" s="4">
        <v>33</v>
      </c>
      <c r="L4182" s="4">
        <v>1.3</v>
      </c>
      <c r="N4182" s="11" t="s">
        <v>7444</v>
      </c>
      <c r="R4182" t="s">
        <v>7457</v>
      </c>
      <c r="T4182" t="s">
        <v>1296</v>
      </c>
    </row>
    <row r="4183" spans="1:20">
      <c r="A4183" t="s">
        <v>7458</v>
      </c>
      <c r="B4183" t="s">
        <v>1291</v>
      </c>
      <c r="C4183" t="s">
        <v>20</v>
      </c>
      <c r="D4183" s="39" t="s">
        <v>3055</v>
      </c>
      <c r="E4183" s="11">
        <f t="shared" si="278"/>
        <v>5</v>
      </c>
      <c r="F4183" s="4">
        <f t="shared" si="279"/>
        <v>2001</v>
      </c>
      <c r="G4183" t="s">
        <v>21</v>
      </c>
      <c r="H4183" s="4" t="s">
        <v>477</v>
      </c>
      <c r="I4183" s="4" t="str">
        <f>IF(ISBLANK(H4183), "", "k")</f>
        <v>k</v>
      </c>
      <c r="J4183" s="4">
        <v>24.4</v>
      </c>
      <c r="K4183" s="4" t="s">
        <v>116</v>
      </c>
      <c r="L4183" s="4">
        <v>0</v>
      </c>
      <c r="M4183" s="4" t="s">
        <v>2920</v>
      </c>
      <c r="R4183" t="s">
        <v>7459</v>
      </c>
      <c r="T4183" t="s">
        <v>1296</v>
      </c>
    </row>
    <row r="4184" spans="1:20">
      <c r="A4184" t="s">
        <v>7458</v>
      </c>
      <c r="B4184" t="s">
        <v>1291</v>
      </c>
      <c r="C4184" t="s">
        <v>74</v>
      </c>
      <c r="D4184" s="39" t="s">
        <v>2262</v>
      </c>
      <c r="E4184" s="11">
        <f t="shared" si="278"/>
        <v>6</v>
      </c>
      <c r="F4184" s="4">
        <f t="shared" si="279"/>
        <v>2002</v>
      </c>
      <c r="G4184" t="s">
        <v>21</v>
      </c>
      <c r="H4184" s="4" t="s">
        <v>297</v>
      </c>
      <c r="I4184" s="4" t="str">
        <f>IF(ISBLANK(H4184), "", "k")</f>
        <v>k</v>
      </c>
      <c r="J4184" s="4">
        <v>24.4</v>
      </c>
      <c r="K4184" s="4" t="s">
        <v>326</v>
      </c>
      <c r="L4184" s="4">
        <v>0</v>
      </c>
      <c r="M4184" s="4" t="s">
        <v>4155</v>
      </c>
      <c r="R4184" t="s">
        <v>7460</v>
      </c>
      <c r="T4184" t="s">
        <v>1296</v>
      </c>
    </row>
    <row r="4185" spans="1:20">
      <c r="A4185" t="s">
        <v>7461</v>
      </c>
      <c r="B4185" t="s">
        <v>1291</v>
      </c>
      <c r="C4185" t="s">
        <v>20</v>
      </c>
      <c r="D4185" s="39" t="s">
        <v>1328</v>
      </c>
      <c r="E4185" s="11">
        <f t="shared" si="278"/>
        <v>6</v>
      </c>
      <c r="F4185" s="4">
        <f t="shared" si="279"/>
        <v>2002</v>
      </c>
      <c r="G4185" t="s">
        <v>25</v>
      </c>
      <c r="H4185" s="4">
        <v>10.8</v>
      </c>
      <c r="I4185" s="4" t="str">
        <f>IF(ISBLANK(H4185), "", "k")</f>
        <v>k</v>
      </c>
      <c r="J4185" s="4">
        <v>28.2</v>
      </c>
      <c r="K4185" s="4" t="s">
        <v>182</v>
      </c>
      <c r="L4185" s="4">
        <v>0</v>
      </c>
      <c r="M4185" s="4" t="s">
        <v>1528</v>
      </c>
      <c r="N4185" s="11" t="s">
        <v>7462</v>
      </c>
      <c r="R4185" t="s">
        <v>7463</v>
      </c>
      <c r="T4185" t="s">
        <v>1296</v>
      </c>
    </row>
    <row r="4186" spans="1:20">
      <c r="A4186" t="s">
        <v>7461</v>
      </c>
      <c r="B4186" t="s">
        <v>1291</v>
      </c>
      <c r="C4186" t="s">
        <v>74</v>
      </c>
      <c r="D4186" s="39" t="s">
        <v>1331</v>
      </c>
      <c r="E4186" s="11">
        <f t="shared" si="278"/>
        <v>5</v>
      </c>
      <c r="F4186" s="4">
        <f t="shared" si="279"/>
        <v>2003</v>
      </c>
      <c r="G4186" t="s">
        <v>25</v>
      </c>
      <c r="H4186" s="4">
        <v>11.7</v>
      </c>
      <c r="I4186" s="4" t="str">
        <f>IF(ISBLANK(H4186), "", "k")</f>
        <v>k</v>
      </c>
      <c r="J4186" s="4">
        <v>27.8</v>
      </c>
      <c r="K4186" s="4" t="s">
        <v>182</v>
      </c>
      <c r="L4186" s="4">
        <v>0</v>
      </c>
      <c r="M4186" s="4" t="s">
        <v>1468</v>
      </c>
      <c r="N4186" s="11" t="s">
        <v>7462</v>
      </c>
      <c r="R4186" t="s">
        <v>7464</v>
      </c>
      <c r="T4186" t="s">
        <v>1296</v>
      </c>
    </row>
    <row r="4187" spans="1:20">
      <c r="A4187" t="s">
        <v>202</v>
      </c>
      <c r="B4187" t="s">
        <v>1291</v>
      </c>
      <c r="C4187" t="s">
        <v>20</v>
      </c>
      <c r="D4187" s="39" t="s">
        <v>1620</v>
      </c>
      <c r="E4187" s="11">
        <f t="shared" si="278"/>
        <v>3</v>
      </c>
      <c r="F4187" s="4">
        <f t="shared" si="279"/>
        <v>1994</v>
      </c>
      <c r="G4187" t="s">
        <v>21</v>
      </c>
      <c r="H4187" s="4" t="s">
        <v>1610</v>
      </c>
      <c r="I4187" s="4" t="str">
        <f>IF(ISBLANK(H4187), "", "k")</f>
        <v>k</v>
      </c>
      <c r="J4187" s="4">
        <v>21.7</v>
      </c>
      <c r="K4187" s="4" t="s">
        <v>1215</v>
      </c>
      <c r="L4187" s="4">
        <v>0</v>
      </c>
      <c r="M4187" s="4" t="s">
        <v>1857</v>
      </c>
      <c r="R4187" t="s">
        <v>7465</v>
      </c>
      <c r="T4187" t="s">
        <v>1296</v>
      </c>
    </row>
    <row r="4188" spans="1:20">
      <c r="A4188" t="s">
        <v>1274</v>
      </c>
      <c r="B4188" t="s">
        <v>1291</v>
      </c>
      <c r="C4188" t="s">
        <v>20</v>
      </c>
      <c r="D4188" s="39" t="s">
        <v>1524</v>
      </c>
      <c r="E4188" s="11">
        <f t="shared" si="278"/>
        <v>3</v>
      </c>
      <c r="F4188" s="4">
        <f t="shared" si="279"/>
        <v>1995</v>
      </c>
      <c r="G4188" t="s">
        <v>25</v>
      </c>
      <c r="H4188" s="4">
        <v>10.5</v>
      </c>
      <c r="I4188" s="4" t="s">
        <v>35</v>
      </c>
      <c r="J4188" s="4">
        <v>27.5</v>
      </c>
      <c r="K4188" s="4" t="s">
        <v>203</v>
      </c>
      <c r="L4188" s="4">
        <v>0</v>
      </c>
      <c r="M4188" s="4" t="s">
        <v>2236</v>
      </c>
      <c r="R4188" t="s">
        <v>1931</v>
      </c>
      <c r="T4188" t="s">
        <v>1296</v>
      </c>
    </row>
    <row r="4189" spans="1:20">
      <c r="A4189" t="s">
        <v>1274</v>
      </c>
      <c r="B4189" t="s">
        <v>1291</v>
      </c>
      <c r="C4189" t="s">
        <v>74</v>
      </c>
      <c r="D4189" s="39" t="s">
        <v>1729</v>
      </c>
      <c r="E4189" s="11">
        <f t="shared" si="278"/>
        <v>6</v>
      </c>
      <c r="F4189" s="4">
        <f t="shared" si="279"/>
        <v>2001</v>
      </c>
      <c r="G4189" t="s">
        <v>25</v>
      </c>
      <c r="H4189" s="4">
        <v>16.8</v>
      </c>
      <c r="I4189" s="4" t="s">
        <v>35</v>
      </c>
      <c r="J4189" s="4">
        <v>28</v>
      </c>
      <c r="K4189" s="4" t="s">
        <v>378</v>
      </c>
      <c r="L4189" s="4">
        <v>0</v>
      </c>
      <c r="R4189" t="s">
        <v>7466</v>
      </c>
      <c r="T4189" t="s">
        <v>1296</v>
      </c>
    </row>
    <row r="4190" spans="1:20">
      <c r="A4190" t="s">
        <v>7467</v>
      </c>
      <c r="B4190" t="s">
        <v>1291</v>
      </c>
      <c r="C4190" t="s">
        <v>20</v>
      </c>
      <c r="D4190" s="39" t="s">
        <v>839</v>
      </c>
      <c r="E4190" s="11">
        <f t="shared" si="278"/>
        <v>5</v>
      </c>
      <c r="F4190" s="4">
        <f t="shared" si="279"/>
        <v>2016</v>
      </c>
      <c r="G4190" t="s">
        <v>21</v>
      </c>
      <c r="H4190" s="4" t="s">
        <v>1444</v>
      </c>
      <c r="I4190" s="4" t="str">
        <f>IF(ISBLANK(H4190), "", "k")</f>
        <v>k</v>
      </c>
      <c r="J4190" s="4">
        <v>14.8</v>
      </c>
      <c r="K4190" s="4" t="s">
        <v>768</v>
      </c>
      <c r="L4190" s="4">
        <v>0</v>
      </c>
      <c r="M4190" s="4" t="s">
        <v>1449</v>
      </c>
      <c r="N4190" s="11" t="s">
        <v>7468</v>
      </c>
      <c r="R4190" t="s">
        <v>7469</v>
      </c>
      <c r="T4190" t="s">
        <v>1296</v>
      </c>
    </row>
    <row r="4191" spans="1:20">
      <c r="A4191" t="s">
        <v>7467</v>
      </c>
      <c r="B4191" s="4" t="s">
        <v>1291</v>
      </c>
      <c r="C4191" s="4" t="s">
        <v>74</v>
      </c>
      <c r="D4191" s="39" t="s">
        <v>1470</v>
      </c>
      <c r="E4191" s="11">
        <f t="shared" si="278"/>
        <v>4</v>
      </c>
      <c r="F4191" s="4">
        <f t="shared" si="279"/>
        <v>2026</v>
      </c>
      <c r="G4191" s="4" t="s">
        <v>21</v>
      </c>
      <c r="H4191" s="4">
        <v>12.6</v>
      </c>
      <c r="I4191" s="4" t="str">
        <f>IF(ISBLANK(H4191), "", "k")</f>
        <v>k</v>
      </c>
      <c r="J4191" s="4">
        <v>25.5</v>
      </c>
      <c r="K4191" s="4">
        <v>37</v>
      </c>
      <c r="L4191" s="4">
        <v>0</v>
      </c>
      <c r="M4191" s="4">
        <v>715</v>
      </c>
      <c r="N4191" s="11" t="s">
        <v>7468</v>
      </c>
      <c r="R4191" s="4" t="s">
        <v>7470</v>
      </c>
    </row>
    <row r="4192" spans="1:20">
      <c r="A4192" t="s">
        <v>7471</v>
      </c>
      <c r="B4192" t="s">
        <v>1291</v>
      </c>
      <c r="C4192" t="s">
        <v>20</v>
      </c>
      <c r="D4192" s="39" t="s">
        <v>1574</v>
      </c>
      <c r="E4192" s="11">
        <f t="shared" si="278"/>
        <v>6</v>
      </c>
      <c r="F4192" s="4">
        <f t="shared" si="279"/>
        <v>2018</v>
      </c>
      <c r="G4192" t="s">
        <v>25</v>
      </c>
      <c r="I4192" s="4" t="str">
        <f>IF(ISBLANK(H4192), "", "k")</f>
        <v/>
      </c>
      <c r="J4192" s="4">
        <v>26.2</v>
      </c>
      <c r="K4192" s="4" t="s">
        <v>127</v>
      </c>
      <c r="L4192" s="4">
        <v>0</v>
      </c>
      <c r="M4192" s="4" t="s">
        <v>1866</v>
      </c>
      <c r="N4192" s="11" t="s">
        <v>1922</v>
      </c>
      <c r="R4192" t="s">
        <v>7472</v>
      </c>
      <c r="T4192" t="s">
        <v>1296</v>
      </c>
    </row>
    <row r="4193" spans="1:20">
      <c r="A4193" t="s">
        <v>7471</v>
      </c>
      <c r="B4193" t="s">
        <v>1291</v>
      </c>
      <c r="C4193" t="s">
        <v>74</v>
      </c>
      <c r="D4193" s="39" t="s">
        <v>1459</v>
      </c>
      <c r="E4193" s="11">
        <f t="shared" si="278"/>
        <v>9</v>
      </c>
      <c r="F4193" s="4">
        <f t="shared" si="279"/>
        <v>2018</v>
      </c>
      <c r="G4193" t="s">
        <v>25</v>
      </c>
      <c r="I4193" s="4" t="str">
        <f>IF(ISBLANK(H4193), "", "k")</f>
        <v/>
      </c>
      <c r="J4193" s="4">
        <v>28.3</v>
      </c>
      <c r="K4193" s="4" t="s">
        <v>49</v>
      </c>
      <c r="L4193" s="4">
        <v>0</v>
      </c>
      <c r="M4193" s="4" t="s">
        <v>3669</v>
      </c>
      <c r="N4193" s="11" t="s">
        <v>1922</v>
      </c>
      <c r="R4193" t="s">
        <v>7473</v>
      </c>
      <c r="T4193" t="s">
        <v>1296</v>
      </c>
    </row>
    <row r="4194" spans="1:20">
      <c r="A4194" t="s">
        <v>7474</v>
      </c>
      <c r="B4194" t="s">
        <v>1291</v>
      </c>
      <c r="C4194" t="s">
        <v>20</v>
      </c>
      <c r="D4194" s="39" t="s">
        <v>2390</v>
      </c>
      <c r="E4194" s="11">
        <f t="shared" si="278"/>
        <v>3</v>
      </c>
      <c r="F4194" s="4">
        <f t="shared" si="279"/>
        <v>1980</v>
      </c>
      <c r="G4194" t="s">
        <v>25</v>
      </c>
      <c r="H4194" s="4">
        <v>13.5</v>
      </c>
      <c r="I4194" s="4" t="s">
        <v>35</v>
      </c>
      <c r="J4194" s="4">
        <v>31.75</v>
      </c>
      <c r="K4194" s="4" t="s">
        <v>1292</v>
      </c>
      <c r="L4194" s="4">
        <v>0</v>
      </c>
      <c r="M4194" s="4" t="s">
        <v>1507</v>
      </c>
      <c r="R4194" t="s">
        <v>1813</v>
      </c>
      <c r="T4194" t="s">
        <v>5579</v>
      </c>
    </row>
    <row r="4195" spans="1:20">
      <c r="A4195" t="s">
        <v>7474</v>
      </c>
      <c r="B4195" t="s">
        <v>1291</v>
      </c>
      <c r="C4195" t="s">
        <v>74</v>
      </c>
      <c r="D4195" s="39" t="s">
        <v>3045</v>
      </c>
      <c r="E4195" s="11">
        <f t="shared" si="278"/>
        <v>3</v>
      </c>
      <c r="F4195" s="4">
        <f t="shared" si="279"/>
        <v>1983</v>
      </c>
      <c r="G4195" t="s">
        <v>25</v>
      </c>
      <c r="H4195" s="4">
        <v>16.5</v>
      </c>
      <c r="I4195" s="4" t="s">
        <v>35</v>
      </c>
      <c r="J4195" s="4">
        <v>37.47</v>
      </c>
      <c r="K4195" s="4" t="s">
        <v>1502</v>
      </c>
      <c r="L4195" s="4">
        <v>0</v>
      </c>
      <c r="M4195" s="4" t="s">
        <v>3944</v>
      </c>
      <c r="T4195" t="s">
        <v>5579</v>
      </c>
    </row>
    <row r="4196" spans="1:20">
      <c r="A4196" t="s">
        <v>7474</v>
      </c>
      <c r="B4196" t="s">
        <v>1291</v>
      </c>
      <c r="C4196" t="s">
        <v>74</v>
      </c>
      <c r="D4196" s="39" t="s">
        <v>1494</v>
      </c>
      <c r="E4196" s="11">
        <f t="shared" si="278"/>
        <v>3</v>
      </c>
      <c r="F4196" s="4">
        <f t="shared" si="279"/>
        <v>1986</v>
      </c>
      <c r="G4196" t="s">
        <v>25</v>
      </c>
      <c r="H4196" s="4">
        <v>19.5</v>
      </c>
      <c r="I4196" s="4" t="s">
        <v>35</v>
      </c>
      <c r="J4196" s="4">
        <v>42.23</v>
      </c>
      <c r="K4196" s="4" t="s">
        <v>829</v>
      </c>
      <c r="L4196" s="4">
        <v>0</v>
      </c>
      <c r="M4196" s="4" t="s">
        <v>7475</v>
      </c>
      <c r="R4196" t="s">
        <v>7476</v>
      </c>
      <c r="T4196" t="s">
        <v>5579</v>
      </c>
    </row>
    <row r="4197" spans="1:20">
      <c r="A4197" t="s">
        <v>7474</v>
      </c>
      <c r="B4197" t="s">
        <v>1291</v>
      </c>
      <c r="C4197" t="s">
        <v>74</v>
      </c>
      <c r="D4197" s="39" t="s">
        <v>2002</v>
      </c>
      <c r="E4197" s="11">
        <f t="shared" si="278"/>
        <v>3</v>
      </c>
      <c r="F4197" s="4">
        <f t="shared" si="279"/>
        <v>1988</v>
      </c>
      <c r="G4197" t="s">
        <v>25</v>
      </c>
      <c r="H4197" s="4">
        <v>21.5</v>
      </c>
      <c r="I4197" s="4" t="s">
        <v>35</v>
      </c>
      <c r="J4197" s="4">
        <v>41.91</v>
      </c>
      <c r="K4197" s="4" t="s">
        <v>2397</v>
      </c>
      <c r="L4197" s="4">
        <v>0</v>
      </c>
      <c r="M4197" s="4" t="s">
        <v>7477</v>
      </c>
      <c r="R4197" t="s">
        <v>7478</v>
      </c>
      <c r="T4197" t="s">
        <v>5579</v>
      </c>
    </row>
    <row r="4198" spans="1:20">
      <c r="A4198" t="s">
        <v>7479</v>
      </c>
      <c r="B4198" t="s">
        <v>1291</v>
      </c>
      <c r="C4198" t="s">
        <v>20</v>
      </c>
      <c r="D4198" s="39" t="s">
        <v>1494</v>
      </c>
      <c r="E4198" s="11">
        <f t="shared" si="278"/>
        <v>3</v>
      </c>
      <c r="F4198" s="4">
        <f t="shared" si="279"/>
        <v>1986</v>
      </c>
      <c r="G4198" t="s">
        <v>25</v>
      </c>
      <c r="H4198" s="4">
        <v>22.5</v>
      </c>
      <c r="I4198" s="4" t="s">
        <v>35</v>
      </c>
      <c r="J4198" s="4">
        <v>41.28</v>
      </c>
      <c r="K4198" s="4" t="s">
        <v>829</v>
      </c>
      <c r="L4198" s="4">
        <v>0</v>
      </c>
      <c r="M4198" s="4" t="s">
        <v>7480</v>
      </c>
      <c r="R4198" t="s">
        <v>7481</v>
      </c>
      <c r="T4198" t="s">
        <v>5579</v>
      </c>
    </row>
    <row r="4199" spans="1:20">
      <c r="A4199" t="s">
        <v>7482</v>
      </c>
      <c r="B4199" t="s">
        <v>1291</v>
      </c>
      <c r="C4199" t="s">
        <v>20</v>
      </c>
      <c r="D4199" s="39" t="s">
        <v>2309</v>
      </c>
      <c r="E4199" s="11">
        <f t="shared" si="278"/>
        <v>3</v>
      </c>
      <c r="F4199" s="4">
        <f t="shared" si="279"/>
        <v>1992</v>
      </c>
      <c r="G4199" t="s">
        <v>21</v>
      </c>
      <c r="H4199" s="4" t="s">
        <v>149</v>
      </c>
      <c r="I4199" s="4" t="str">
        <f t="shared" ref="I4199:I4209" si="280">IF(ISBLANK(H4199), "", "k")</f>
        <v>k</v>
      </c>
      <c r="J4199" s="4">
        <v>18.100000000000001</v>
      </c>
      <c r="K4199" s="4" t="s">
        <v>7483</v>
      </c>
      <c r="L4199" s="4">
        <v>0</v>
      </c>
      <c r="M4199" s="4" t="s">
        <v>7484</v>
      </c>
      <c r="N4199" s="11" t="s">
        <v>7485</v>
      </c>
      <c r="R4199" t="s">
        <v>585</v>
      </c>
      <c r="T4199" t="s">
        <v>5579</v>
      </c>
    </row>
    <row r="4200" spans="1:20">
      <c r="A4200" t="s">
        <v>7482</v>
      </c>
      <c r="B4200" t="s">
        <v>1291</v>
      </c>
      <c r="C4200" t="s">
        <v>74</v>
      </c>
      <c r="D4200" s="39" t="s">
        <v>1632</v>
      </c>
      <c r="E4200" s="11">
        <f t="shared" si="278"/>
        <v>3</v>
      </c>
      <c r="F4200" s="4">
        <f t="shared" si="279"/>
        <v>1993</v>
      </c>
      <c r="G4200" t="s">
        <v>21</v>
      </c>
      <c r="H4200" s="4" t="s">
        <v>87</v>
      </c>
      <c r="I4200" s="4" t="str">
        <f t="shared" si="280"/>
        <v>k</v>
      </c>
      <c r="J4200" s="4">
        <v>20.5</v>
      </c>
      <c r="K4200" s="4" t="s">
        <v>542</v>
      </c>
      <c r="L4200" s="4">
        <v>0</v>
      </c>
      <c r="M4200" s="4" t="s">
        <v>7486</v>
      </c>
      <c r="N4200" s="11" t="s">
        <v>7485</v>
      </c>
      <c r="R4200" t="s">
        <v>7487</v>
      </c>
      <c r="T4200" t="s">
        <v>5579</v>
      </c>
    </row>
    <row r="4201" spans="1:20">
      <c r="A4201" t="s">
        <v>7482</v>
      </c>
      <c r="B4201" t="s">
        <v>1291</v>
      </c>
      <c r="C4201" t="s">
        <v>74</v>
      </c>
      <c r="D4201" s="39" t="s">
        <v>1620</v>
      </c>
      <c r="E4201" s="11">
        <f t="shared" si="278"/>
        <v>3</v>
      </c>
      <c r="F4201" s="4">
        <f t="shared" si="279"/>
        <v>1994</v>
      </c>
      <c r="G4201" t="s">
        <v>21</v>
      </c>
      <c r="H4201" s="4" t="s">
        <v>1610</v>
      </c>
      <c r="I4201" s="4" t="str">
        <f t="shared" si="280"/>
        <v>k</v>
      </c>
      <c r="J4201" s="4">
        <v>21.6</v>
      </c>
      <c r="K4201" s="4" t="s">
        <v>1215</v>
      </c>
      <c r="L4201" s="4">
        <v>0</v>
      </c>
      <c r="M4201" s="4" t="s">
        <v>3646</v>
      </c>
      <c r="N4201" s="11" t="s">
        <v>7485</v>
      </c>
      <c r="R4201" t="s">
        <v>7488</v>
      </c>
      <c r="T4201" t="s">
        <v>5579</v>
      </c>
    </row>
    <row r="4202" spans="1:20">
      <c r="A4202" t="s">
        <v>7482</v>
      </c>
      <c r="B4202" t="s">
        <v>1291</v>
      </c>
      <c r="C4202" t="s">
        <v>74</v>
      </c>
      <c r="D4202" s="39" t="s">
        <v>1524</v>
      </c>
      <c r="E4202" s="11">
        <f t="shared" si="278"/>
        <v>3</v>
      </c>
      <c r="F4202" s="4">
        <f t="shared" si="279"/>
        <v>1995</v>
      </c>
      <c r="G4202" t="s">
        <v>21</v>
      </c>
      <c r="H4202" s="4" t="s">
        <v>1635</v>
      </c>
      <c r="I4202" s="4" t="str">
        <f t="shared" si="280"/>
        <v>k</v>
      </c>
      <c r="J4202" s="4">
        <v>23</v>
      </c>
      <c r="K4202" s="4" t="s">
        <v>1875</v>
      </c>
      <c r="L4202" s="4">
        <v>0</v>
      </c>
      <c r="M4202" s="4" t="s">
        <v>7489</v>
      </c>
      <c r="N4202" s="11" t="s">
        <v>7485</v>
      </c>
      <c r="T4202" t="s">
        <v>5579</v>
      </c>
    </row>
    <row r="4203" spans="1:20">
      <c r="A4203" t="s">
        <v>7482</v>
      </c>
      <c r="B4203" t="s">
        <v>1291</v>
      </c>
      <c r="C4203" t="s">
        <v>74</v>
      </c>
      <c r="D4203" s="39" t="s">
        <v>1320</v>
      </c>
      <c r="E4203" s="11">
        <f t="shared" si="278"/>
        <v>3</v>
      </c>
      <c r="F4203" s="4">
        <f t="shared" si="279"/>
        <v>1996</v>
      </c>
      <c r="G4203" t="s">
        <v>21</v>
      </c>
      <c r="H4203" s="4" t="s">
        <v>126</v>
      </c>
      <c r="I4203" s="4" t="str">
        <f t="shared" si="280"/>
        <v>k</v>
      </c>
      <c r="J4203" s="4">
        <v>24.7</v>
      </c>
      <c r="K4203" s="4" t="s">
        <v>814</v>
      </c>
      <c r="L4203" s="4">
        <v>0</v>
      </c>
      <c r="M4203" s="4" t="s">
        <v>1591</v>
      </c>
      <c r="N4203" s="11" t="s">
        <v>7485</v>
      </c>
      <c r="T4203" t="s">
        <v>5579</v>
      </c>
    </row>
    <row r="4204" spans="1:20">
      <c r="A4204" t="s">
        <v>7482</v>
      </c>
      <c r="B4204" t="s">
        <v>1291</v>
      </c>
      <c r="C4204" t="s">
        <v>74</v>
      </c>
      <c r="D4204" s="39" t="s">
        <v>1322</v>
      </c>
      <c r="E4204" s="11">
        <f t="shared" si="278"/>
        <v>3</v>
      </c>
      <c r="F4204" s="4">
        <f t="shared" si="279"/>
        <v>1998</v>
      </c>
      <c r="G4204" t="s">
        <v>21</v>
      </c>
      <c r="H4204" s="4" t="s">
        <v>1376</v>
      </c>
      <c r="I4204" s="4" t="str">
        <f t="shared" si="280"/>
        <v>k</v>
      </c>
      <c r="J4204" s="4">
        <v>25.8</v>
      </c>
      <c r="K4204" s="4" t="s">
        <v>154</v>
      </c>
      <c r="L4204" s="4">
        <v>0</v>
      </c>
      <c r="M4204" s="4" t="s">
        <v>2729</v>
      </c>
      <c r="N4204" s="11" t="s">
        <v>7485</v>
      </c>
      <c r="R4204" t="s">
        <v>7490</v>
      </c>
      <c r="T4204" t="s">
        <v>5579</v>
      </c>
    </row>
    <row r="4205" spans="1:20">
      <c r="A4205" t="s">
        <v>7482</v>
      </c>
      <c r="B4205" t="s">
        <v>1291</v>
      </c>
      <c r="C4205" t="s">
        <v>74</v>
      </c>
      <c r="D4205" s="39" t="s">
        <v>1715</v>
      </c>
      <c r="E4205" s="11">
        <f t="shared" si="278"/>
        <v>3</v>
      </c>
      <c r="F4205" s="4">
        <f t="shared" si="279"/>
        <v>2000</v>
      </c>
      <c r="G4205" t="s">
        <v>21</v>
      </c>
      <c r="H4205" s="4" t="s">
        <v>137</v>
      </c>
      <c r="I4205" s="4" t="str">
        <f t="shared" si="280"/>
        <v>k</v>
      </c>
      <c r="J4205" s="4">
        <v>27</v>
      </c>
      <c r="K4205" s="4" t="s">
        <v>127</v>
      </c>
      <c r="L4205" s="4">
        <v>0</v>
      </c>
      <c r="M4205" s="4" t="s">
        <v>1947</v>
      </c>
      <c r="N4205" s="11" t="s">
        <v>7485</v>
      </c>
      <c r="R4205" t="s">
        <v>585</v>
      </c>
      <c r="T4205" t="s">
        <v>5579</v>
      </c>
    </row>
    <row r="4206" spans="1:20">
      <c r="A4206" t="s">
        <v>7482</v>
      </c>
      <c r="B4206" t="s">
        <v>1291</v>
      </c>
      <c r="C4206" t="s">
        <v>74</v>
      </c>
      <c r="D4206" s="39" t="s">
        <v>1418</v>
      </c>
      <c r="E4206" s="11">
        <f t="shared" si="278"/>
        <v>5</v>
      </c>
      <c r="F4206" s="4">
        <f t="shared" si="279"/>
        <v>2001</v>
      </c>
      <c r="G4206" t="s">
        <v>21</v>
      </c>
      <c r="H4206" s="4" t="s">
        <v>609</v>
      </c>
      <c r="I4206" s="4" t="str">
        <f t="shared" si="280"/>
        <v>k</v>
      </c>
      <c r="J4206" s="4">
        <v>27</v>
      </c>
      <c r="K4206" s="4" t="s">
        <v>456</v>
      </c>
      <c r="L4206" s="4">
        <v>0</v>
      </c>
      <c r="M4206" s="4" t="s">
        <v>2145</v>
      </c>
      <c r="N4206" s="11" t="s">
        <v>7485</v>
      </c>
      <c r="R4206" t="s">
        <v>585</v>
      </c>
      <c r="T4206" t="s">
        <v>5579</v>
      </c>
    </row>
    <row r="4207" spans="1:20">
      <c r="A4207" t="s">
        <v>7482</v>
      </c>
      <c r="B4207" t="s">
        <v>1291</v>
      </c>
      <c r="C4207" t="s">
        <v>74</v>
      </c>
      <c r="D4207" s="39" t="s">
        <v>1302</v>
      </c>
      <c r="E4207" s="11">
        <f t="shared" si="278"/>
        <v>5</v>
      </c>
      <c r="F4207" s="4">
        <f t="shared" si="279"/>
        <v>2002</v>
      </c>
      <c r="G4207" t="s">
        <v>21</v>
      </c>
      <c r="H4207" s="4" t="s">
        <v>977</v>
      </c>
      <c r="I4207" s="4" t="str">
        <f t="shared" si="280"/>
        <v>k</v>
      </c>
      <c r="J4207" s="4">
        <v>29</v>
      </c>
      <c r="K4207" s="4" t="s">
        <v>571</v>
      </c>
      <c r="L4207" s="4">
        <v>0</v>
      </c>
      <c r="M4207" s="4" t="s">
        <v>2990</v>
      </c>
      <c r="N4207" s="11" t="s">
        <v>7485</v>
      </c>
      <c r="R4207" t="s">
        <v>1630</v>
      </c>
      <c r="T4207" t="s">
        <v>5579</v>
      </c>
    </row>
    <row r="4208" spans="1:20">
      <c r="A4208" t="s">
        <v>7491</v>
      </c>
      <c r="B4208" t="s">
        <v>1291</v>
      </c>
      <c r="C4208" t="s">
        <v>74</v>
      </c>
      <c r="D4208" s="39" t="s">
        <v>3124</v>
      </c>
      <c r="E4208" s="11">
        <f t="shared" si="278"/>
        <v>6</v>
      </c>
      <c r="F4208" s="4">
        <f t="shared" si="279"/>
        <v>2002</v>
      </c>
      <c r="G4208" t="s">
        <v>25</v>
      </c>
      <c r="H4208" s="4">
        <v>14.8</v>
      </c>
      <c r="I4208" s="4" t="str">
        <f t="shared" si="280"/>
        <v>k</v>
      </c>
      <c r="J4208" s="4">
        <v>34.5</v>
      </c>
      <c r="K4208" s="4" t="s">
        <v>338</v>
      </c>
      <c r="L4208" s="4">
        <v>0</v>
      </c>
      <c r="M4208" s="4" t="s">
        <v>4162</v>
      </c>
      <c r="N4208" s="11" t="s">
        <v>7492</v>
      </c>
      <c r="R4208" t="s">
        <v>7493</v>
      </c>
      <c r="T4208" t="s">
        <v>1421</v>
      </c>
    </row>
    <row r="4209" spans="1:20">
      <c r="A4209" t="s">
        <v>7491</v>
      </c>
      <c r="B4209" t="s">
        <v>1291</v>
      </c>
      <c r="C4209" t="s">
        <v>20</v>
      </c>
      <c r="D4209" s="39" t="s">
        <v>1388</v>
      </c>
      <c r="E4209" s="11">
        <f t="shared" si="278"/>
        <v>5</v>
      </c>
      <c r="F4209" s="4">
        <f t="shared" si="279"/>
        <v>2009</v>
      </c>
      <c r="G4209" t="s">
        <v>25</v>
      </c>
      <c r="H4209" s="4">
        <v>21.7</v>
      </c>
      <c r="I4209" s="4" t="str">
        <f t="shared" si="280"/>
        <v>k</v>
      </c>
      <c r="J4209" s="4">
        <v>34.299999999999997</v>
      </c>
      <c r="K4209" s="4" t="s">
        <v>338</v>
      </c>
      <c r="L4209" s="4">
        <v>0</v>
      </c>
      <c r="M4209" s="4" t="s">
        <v>7494</v>
      </c>
      <c r="N4209" s="11" t="s">
        <v>7492</v>
      </c>
      <c r="R4209" t="s">
        <v>7495</v>
      </c>
      <c r="T4209" t="s">
        <v>1421</v>
      </c>
    </row>
    <row r="4210" spans="1:20">
      <c r="A4210" t="s">
        <v>7496</v>
      </c>
      <c r="B4210" t="s">
        <v>1291</v>
      </c>
      <c r="C4210" t="s">
        <v>20</v>
      </c>
      <c r="D4210" s="39" t="s">
        <v>1360</v>
      </c>
      <c r="E4210" s="11">
        <f t="shared" si="278"/>
        <v>3</v>
      </c>
      <c r="F4210" s="4">
        <f t="shared" si="279"/>
        <v>1986</v>
      </c>
      <c r="G4210" t="s">
        <v>25</v>
      </c>
      <c r="H4210" s="4">
        <v>12.5</v>
      </c>
      <c r="I4210" s="4" t="s">
        <v>35</v>
      </c>
      <c r="J4210" s="4">
        <v>30.48</v>
      </c>
      <c r="K4210" s="4" t="s">
        <v>2925</v>
      </c>
      <c r="L4210" s="4">
        <v>0</v>
      </c>
      <c r="M4210" s="4" t="s">
        <v>7497</v>
      </c>
      <c r="N4210" s="11" t="s">
        <v>7498</v>
      </c>
      <c r="R4210" t="s">
        <v>2001</v>
      </c>
      <c r="T4210" t="s">
        <v>5579</v>
      </c>
    </row>
    <row r="4211" spans="1:20">
      <c r="A4211" t="s">
        <v>7496</v>
      </c>
      <c r="B4211" t="s">
        <v>1291</v>
      </c>
      <c r="C4211" t="s">
        <v>74</v>
      </c>
      <c r="D4211" s="39" t="s">
        <v>2106</v>
      </c>
      <c r="E4211" s="11">
        <f t="shared" si="278"/>
        <v>3</v>
      </c>
      <c r="F4211" s="4">
        <f t="shared" si="279"/>
        <v>1990</v>
      </c>
      <c r="G4211" t="s">
        <v>25</v>
      </c>
      <c r="H4211" s="4">
        <v>16.5</v>
      </c>
      <c r="I4211" s="4" t="s">
        <v>35</v>
      </c>
      <c r="J4211" s="4">
        <v>33.020000000000003</v>
      </c>
      <c r="K4211" s="4" t="s">
        <v>1297</v>
      </c>
      <c r="L4211" s="4">
        <v>0</v>
      </c>
      <c r="M4211" s="4" t="s">
        <v>7499</v>
      </c>
      <c r="N4211" s="11" t="s">
        <v>7498</v>
      </c>
      <c r="T4211" t="s">
        <v>5579</v>
      </c>
    </row>
    <row r="4212" spans="1:20">
      <c r="A4212" t="s">
        <v>7496</v>
      </c>
      <c r="B4212" t="s">
        <v>1291</v>
      </c>
      <c r="C4212" t="s">
        <v>74</v>
      </c>
      <c r="D4212" s="39" t="s">
        <v>2401</v>
      </c>
      <c r="E4212" s="11">
        <f t="shared" si="278"/>
        <v>3</v>
      </c>
      <c r="F4212" s="4">
        <f t="shared" si="279"/>
        <v>1992</v>
      </c>
      <c r="G4212" t="s">
        <v>25</v>
      </c>
      <c r="H4212" s="4">
        <v>18.5</v>
      </c>
      <c r="I4212" s="4" t="s">
        <v>35</v>
      </c>
      <c r="J4212" s="4">
        <v>33.97</v>
      </c>
      <c r="K4212" s="4" t="s">
        <v>2299</v>
      </c>
      <c r="L4212" s="4">
        <v>0</v>
      </c>
      <c r="M4212" s="4" t="s">
        <v>7500</v>
      </c>
      <c r="N4212" s="11" t="s">
        <v>7498</v>
      </c>
      <c r="T4212" t="s">
        <v>5579</v>
      </c>
    </row>
    <row r="4213" spans="1:20">
      <c r="A4213" t="s">
        <v>7496</v>
      </c>
      <c r="B4213" t="s">
        <v>1291</v>
      </c>
      <c r="C4213" t="s">
        <v>74</v>
      </c>
      <c r="D4213" s="39" t="s">
        <v>2313</v>
      </c>
      <c r="E4213" s="11">
        <f t="shared" si="278"/>
        <v>3</v>
      </c>
      <c r="F4213" s="4">
        <f t="shared" si="279"/>
        <v>1993</v>
      </c>
      <c r="G4213" t="s">
        <v>25</v>
      </c>
      <c r="H4213" s="4">
        <v>19.5</v>
      </c>
      <c r="I4213" s="4" t="s">
        <v>35</v>
      </c>
      <c r="J4213" s="4">
        <v>35.5</v>
      </c>
      <c r="K4213" s="4" t="s">
        <v>95</v>
      </c>
      <c r="L4213" s="4">
        <v>0</v>
      </c>
      <c r="M4213" s="4" t="s">
        <v>3947</v>
      </c>
      <c r="N4213" s="11" t="s">
        <v>7498</v>
      </c>
      <c r="R4213" t="s">
        <v>2649</v>
      </c>
      <c r="T4213" t="s">
        <v>5579</v>
      </c>
    </row>
    <row r="4214" spans="1:20">
      <c r="A4214" t="s">
        <v>7496</v>
      </c>
      <c r="B4214" t="s">
        <v>1291</v>
      </c>
      <c r="C4214" t="s">
        <v>74</v>
      </c>
      <c r="D4214" s="39" t="s">
        <v>1708</v>
      </c>
      <c r="E4214" s="11">
        <f t="shared" si="278"/>
        <v>3</v>
      </c>
      <c r="F4214" s="4">
        <f t="shared" si="279"/>
        <v>1994</v>
      </c>
      <c r="G4214" t="s">
        <v>25</v>
      </c>
      <c r="H4214" s="4">
        <v>20.5</v>
      </c>
      <c r="I4214" s="4" t="s">
        <v>35</v>
      </c>
      <c r="J4214" s="4">
        <v>36</v>
      </c>
      <c r="K4214" s="4" t="s">
        <v>332</v>
      </c>
      <c r="L4214" s="4">
        <v>0</v>
      </c>
      <c r="M4214" s="4" t="s">
        <v>7501</v>
      </c>
      <c r="N4214" s="11" t="s">
        <v>7498</v>
      </c>
      <c r="R4214" t="s">
        <v>7502</v>
      </c>
      <c r="T4214" t="s">
        <v>5579</v>
      </c>
    </row>
    <row r="4215" spans="1:20">
      <c r="A4215" t="s">
        <v>7496</v>
      </c>
      <c r="B4215" t="s">
        <v>1291</v>
      </c>
      <c r="C4215" t="s">
        <v>74</v>
      </c>
      <c r="D4215" s="39" t="s">
        <v>1524</v>
      </c>
      <c r="E4215" s="11">
        <f t="shared" si="278"/>
        <v>3</v>
      </c>
      <c r="F4215" s="4">
        <f t="shared" si="279"/>
        <v>1995</v>
      </c>
      <c r="G4215" t="s">
        <v>25</v>
      </c>
      <c r="H4215" s="4">
        <v>21.5</v>
      </c>
      <c r="I4215" s="4" t="s">
        <v>35</v>
      </c>
      <c r="J4215" s="4">
        <v>36.5</v>
      </c>
      <c r="K4215" s="4" t="s">
        <v>981</v>
      </c>
      <c r="L4215" s="4">
        <v>0</v>
      </c>
      <c r="M4215" s="4" t="s">
        <v>5104</v>
      </c>
      <c r="N4215" s="11" t="s">
        <v>7498</v>
      </c>
      <c r="R4215" t="s">
        <v>7503</v>
      </c>
      <c r="T4215" t="s">
        <v>5579</v>
      </c>
    </row>
    <row r="4216" spans="1:20">
      <c r="A4216" t="s">
        <v>7496</v>
      </c>
      <c r="B4216" t="s">
        <v>1291</v>
      </c>
      <c r="C4216" t="s">
        <v>74</v>
      </c>
      <c r="D4216" s="39" t="s">
        <v>1416</v>
      </c>
      <c r="E4216" s="11">
        <f t="shared" si="278"/>
        <v>3</v>
      </c>
      <c r="F4216" s="4">
        <f t="shared" si="279"/>
        <v>1996</v>
      </c>
      <c r="G4216" t="s">
        <v>25</v>
      </c>
      <c r="H4216" s="4">
        <v>22.5</v>
      </c>
      <c r="I4216" s="4" t="s">
        <v>35</v>
      </c>
      <c r="J4216" s="4">
        <v>37</v>
      </c>
      <c r="K4216" s="4" t="s">
        <v>30</v>
      </c>
      <c r="L4216" s="4">
        <v>0</v>
      </c>
      <c r="M4216" s="4" t="s">
        <v>7504</v>
      </c>
      <c r="N4216" s="11" t="s">
        <v>7498</v>
      </c>
      <c r="R4216" t="s">
        <v>7505</v>
      </c>
      <c r="T4216" t="s">
        <v>5579</v>
      </c>
    </row>
    <row r="4217" spans="1:20">
      <c r="A4217" t="s">
        <v>7496</v>
      </c>
      <c r="B4217" t="s">
        <v>1291</v>
      </c>
      <c r="C4217" t="s">
        <v>74</v>
      </c>
      <c r="D4217" s="39" t="s">
        <v>1527</v>
      </c>
      <c r="E4217" s="11">
        <f t="shared" si="278"/>
        <v>3</v>
      </c>
      <c r="F4217" s="4">
        <f t="shared" si="279"/>
        <v>1998</v>
      </c>
      <c r="G4217" t="s">
        <v>25</v>
      </c>
      <c r="H4217" s="4">
        <v>24.5</v>
      </c>
      <c r="I4217" s="4" t="s">
        <v>35</v>
      </c>
      <c r="J4217" s="4">
        <v>37.5</v>
      </c>
      <c r="K4217" s="4" t="s">
        <v>30</v>
      </c>
      <c r="L4217" s="4">
        <v>0</v>
      </c>
      <c r="M4217" s="4" t="s">
        <v>4617</v>
      </c>
      <c r="N4217" s="11" t="s">
        <v>7498</v>
      </c>
      <c r="R4217" t="s">
        <v>7506</v>
      </c>
      <c r="T4217" t="s">
        <v>5579</v>
      </c>
    </row>
    <row r="4218" spans="1:20">
      <c r="A4218" t="s">
        <v>7507</v>
      </c>
      <c r="B4218" t="s">
        <v>1291</v>
      </c>
      <c r="C4218" t="s">
        <v>20</v>
      </c>
      <c r="D4218" s="39" t="s">
        <v>2309</v>
      </c>
      <c r="E4218" s="11">
        <f t="shared" si="278"/>
        <v>3</v>
      </c>
      <c r="F4218" s="4">
        <f t="shared" si="279"/>
        <v>1992</v>
      </c>
      <c r="G4218" t="s">
        <v>21</v>
      </c>
      <c r="H4218" s="4">
        <v>14.5</v>
      </c>
      <c r="I4218" s="4" t="s">
        <v>35</v>
      </c>
      <c r="J4218" s="4">
        <v>27.94</v>
      </c>
      <c r="K4218" s="4" t="s">
        <v>3597</v>
      </c>
      <c r="L4218" s="4">
        <v>0</v>
      </c>
      <c r="M4218" s="4" t="s">
        <v>1548</v>
      </c>
      <c r="N4218" s="11" t="s">
        <v>7508</v>
      </c>
      <c r="R4218" t="s">
        <v>7509</v>
      </c>
      <c r="T4218" t="s">
        <v>5579</v>
      </c>
    </row>
    <row r="4219" spans="1:20">
      <c r="A4219" t="s">
        <v>7507</v>
      </c>
      <c r="B4219" t="s">
        <v>1291</v>
      </c>
      <c r="C4219" t="s">
        <v>74</v>
      </c>
      <c r="D4219" s="39" t="s">
        <v>2313</v>
      </c>
      <c r="E4219" s="11">
        <f t="shared" si="278"/>
        <v>3</v>
      </c>
      <c r="F4219" s="4">
        <f t="shared" si="279"/>
        <v>1993</v>
      </c>
      <c r="G4219" t="s">
        <v>21</v>
      </c>
      <c r="H4219" s="4">
        <v>15.5</v>
      </c>
      <c r="I4219" s="4" t="s">
        <v>35</v>
      </c>
      <c r="J4219" s="4">
        <v>29.8</v>
      </c>
      <c r="K4219" s="4" t="s">
        <v>1814</v>
      </c>
      <c r="L4219" s="4">
        <v>0</v>
      </c>
      <c r="M4219" s="4" t="s">
        <v>5089</v>
      </c>
      <c r="N4219" s="11" t="s">
        <v>7508</v>
      </c>
      <c r="R4219" t="s">
        <v>2649</v>
      </c>
      <c r="T4219" t="s">
        <v>5579</v>
      </c>
    </row>
    <row r="4220" spans="1:20">
      <c r="A4220" t="s">
        <v>7507</v>
      </c>
      <c r="B4220" t="s">
        <v>1291</v>
      </c>
      <c r="C4220" t="s">
        <v>74</v>
      </c>
      <c r="D4220" s="39" t="s">
        <v>1620</v>
      </c>
      <c r="E4220" s="11">
        <f t="shared" si="278"/>
        <v>3</v>
      </c>
      <c r="F4220" s="4">
        <f t="shared" si="279"/>
        <v>1994</v>
      </c>
      <c r="G4220" t="s">
        <v>21</v>
      </c>
      <c r="H4220" s="4">
        <v>16.5</v>
      </c>
      <c r="I4220" s="4" t="s">
        <v>35</v>
      </c>
      <c r="J4220" s="4">
        <v>30.2</v>
      </c>
      <c r="K4220" s="4" t="s">
        <v>690</v>
      </c>
      <c r="L4220" s="4">
        <v>0</v>
      </c>
      <c r="M4220" s="4" t="s">
        <v>4382</v>
      </c>
      <c r="N4220" s="11" t="s">
        <v>7508</v>
      </c>
      <c r="T4220" t="s">
        <v>5579</v>
      </c>
    </row>
    <row r="4221" spans="1:20">
      <c r="A4221" t="s">
        <v>7507</v>
      </c>
      <c r="B4221" t="s">
        <v>1291</v>
      </c>
      <c r="C4221" t="s">
        <v>74</v>
      </c>
      <c r="D4221" s="39" t="s">
        <v>1320</v>
      </c>
      <c r="E4221" s="11">
        <f t="shared" si="278"/>
        <v>3</v>
      </c>
      <c r="F4221" s="4">
        <f t="shared" si="279"/>
        <v>1996</v>
      </c>
      <c r="G4221" t="s">
        <v>21</v>
      </c>
      <c r="H4221" s="4">
        <v>18.5</v>
      </c>
      <c r="I4221" s="4" t="s">
        <v>35</v>
      </c>
      <c r="J4221" s="4">
        <v>31.2</v>
      </c>
      <c r="K4221" s="4" t="s">
        <v>1158</v>
      </c>
      <c r="L4221" s="4">
        <v>0</v>
      </c>
      <c r="M4221" s="4" t="s">
        <v>3182</v>
      </c>
      <c r="N4221" s="11" t="s">
        <v>7508</v>
      </c>
      <c r="R4221" t="s">
        <v>7510</v>
      </c>
      <c r="T4221" t="s">
        <v>5579</v>
      </c>
    </row>
    <row r="4222" spans="1:20">
      <c r="A4222" t="s">
        <v>7507</v>
      </c>
      <c r="B4222" t="s">
        <v>1291</v>
      </c>
      <c r="C4222" t="s">
        <v>74</v>
      </c>
      <c r="D4222" s="39" t="s">
        <v>1527</v>
      </c>
      <c r="E4222" s="11">
        <f t="shared" si="278"/>
        <v>3</v>
      </c>
      <c r="F4222" s="4">
        <f t="shared" si="279"/>
        <v>1998</v>
      </c>
      <c r="G4222" t="s">
        <v>21</v>
      </c>
      <c r="H4222" s="4">
        <v>20.5</v>
      </c>
      <c r="I4222" s="4" t="s">
        <v>35</v>
      </c>
      <c r="J4222" s="4">
        <v>33.5</v>
      </c>
      <c r="K4222" s="4" t="s">
        <v>166</v>
      </c>
      <c r="L4222" s="4">
        <v>0</v>
      </c>
      <c r="M4222" s="4" t="s">
        <v>3542</v>
      </c>
      <c r="N4222" s="11" t="s">
        <v>7508</v>
      </c>
      <c r="R4222" t="s">
        <v>439</v>
      </c>
      <c r="T4222" t="s">
        <v>5579</v>
      </c>
    </row>
    <row r="4223" spans="1:20">
      <c r="A4223" t="s">
        <v>7511</v>
      </c>
      <c r="B4223" t="s">
        <v>1291</v>
      </c>
      <c r="C4223" t="s">
        <v>20</v>
      </c>
      <c r="D4223" s="39" t="s">
        <v>1356</v>
      </c>
      <c r="E4223" s="11">
        <f t="shared" si="278"/>
        <v>5</v>
      </c>
      <c r="F4223" s="4">
        <f t="shared" si="279"/>
        <v>2015</v>
      </c>
      <c r="G4223" t="s">
        <v>25</v>
      </c>
      <c r="H4223" s="4" t="s">
        <v>1444</v>
      </c>
      <c r="I4223" s="4" t="str">
        <f t="shared" ref="I4223:I4254" si="281">IF(ISBLANK(H4223), "", "k")</f>
        <v>k</v>
      </c>
      <c r="J4223" s="4">
        <v>15.1</v>
      </c>
      <c r="K4223" s="4" t="s">
        <v>407</v>
      </c>
      <c r="L4223" s="4">
        <v>0</v>
      </c>
      <c r="M4223" s="4" t="s">
        <v>1453</v>
      </c>
      <c r="N4223" s="11" t="s">
        <v>7512</v>
      </c>
      <c r="R4223" t="s">
        <v>7513</v>
      </c>
      <c r="T4223" t="s">
        <v>1296</v>
      </c>
    </row>
    <row r="4224" spans="1:20">
      <c r="A4224" t="s">
        <v>7511</v>
      </c>
      <c r="B4224" t="s">
        <v>1291</v>
      </c>
      <c r="C4224" t="s">
        <v>74</v>
      </c>
      <c r="D4224" s="39" t="s">
        <v>1349</v>
      </c>
      <c r="E4224" s="11">
        <f t="shared" si="278"/>
        <v>5</v>
      </c>
      <c r="F4224" s="4">
        <f t="shared" si="279"/>
        <v>2016</v>
      </c>
      <c r="G4224" t="s">
        <v>25</v>
      </c>
      <c r="H4224" s="4" t="s">
        <v>1452</v>
      </c>
      <c r="I4224" s="4" t="str">
        <f t="shared" si="281"/>
        <v>k</v>
      </c>
      <c r="J4224" s="4">
        <v>17.8</v>
      </c>
      <c r="K4224" s="4" t="s">
        <v>3781</v>
      </c>
      <c r="L4224" s="4">
        <v>0</v>
      </c>
      <c r="M4224" s="4" t="s">
        <v>6354</v>
      </c>
      <c r="N4224" s="11" t="s">
        <v>7512</v>
      </c>
      <c r="R4224" t="s">
        <v>7514</v>
      </c>
      <c r="T4224" t="s">
        <v>1296</v>
      </c>
    </row>
    <row r="4225" spans="1:20">
      <c r="A4225" t="s">
        <v>7511</v>
      </c>
      <c r="B4225" t="s">
        <v>1291</v>
      </c>
      <c r="C4225" t="s">
        <v>74</v>
      </c>
      <c r="D4225" s="39" t="s">
        <v>1455</v>
      </c>
      <c r="E4225" s="11">
        <f t="shared" si="278"/>
        <v>5</v>
      </c>
      <c r="F4225" s="4">
        <f t="shared" si="279"/>
        <v>2017</v>
      </c>
      <c r="G4225" t="s">
        <v>25</v>
      </c>
      <c r="H4225" s="4" t="s">
        <v>1456</v>
      </c>
      <c r="I4225" s="4" t="str">
        <f t="shared" si="281"/>
        <v>k</v>
      </c>
      <c r="J4225" s="4">
        <v>19.7</v>
      </c>
      <c r="K4225" s="4" t="s">
        <v>5705</v>
      </c>
      <c r="L4225" s="4">
        <v>0</v>
      </c>
      <c r="M4225" s="4" t="s">
        <v>7515</v>
      </c>
      <c r="N4225" s="11" t="s">
        <v>7512</v>
      </c>
      <c r="R4225" t="s">
        <v>4738</v>
      </c>
      <c r="T4225" t="s">
        <v>1296</v>
      </c>
    </row>
    <row r="4226" spans="1:20">
      <c r="A4226" t="s">
        <v>7511</v>
      </c>
      <c r="B4226" t="s">
        <v>1291</v>
      </c>
      <c r="C4226" t="s">
        <v>74</v>
      </c>
      <c r="D4226" s="39" t="s">
        <v>1878</v>
      </c>
      <c r="E4226" s="11">
        <f t="shared" si="278"/>
        <v>5</v>
      </c>
      <c r="F4226" s="4">
        <f t="shared" si="279"/>
        <v>2019</v>
      </c>
      <c r="G4226" t="s">
        <v>25</v>
      </c>
      <c r="H4226" s="4" t="s">
        <v>482</v>
      </c>
      <c r="I4226" s="4" t="str">
        <f t="shared" si="281"/>
        <v>k</v>
      </c>
      <c r="J4226" s="4">
        <v>24.5</v>
      </c>
      <c r="K4226" s="4" t="s">
        <v>919</v>
      </c>
      <c r="L4226" s="4">
        <v>0</v>
      </c>
      <c r="M4226" s="4" t="s">
        <v>2209</v>
      </c>
      <c r="N4226" s="11" t="s">
        <v>7512</v>
      </c>
      <c r="R4226" t="s">
        <v>7516</v>
      </c>
      <c r="T4226" t="s">
        <v>1296</v>
      </c>
    </row>
    <row r="4227" spans="1:20">
      <c r="A4227" t="s">
        <v>7511</v>
      </c>
      <c r="B4227" t="s">
        <v>1291</v>
      </c>
      <c r="C4227" t="s">
        <v>74</v>
      </c>
      <c r="D4227" s="39" t="s">
        <v>1211</v>
      </c>
      <c r="E4227" s="11">
        <f t="shared" si="278"/>
        <v>5</v>
      </c>
      <c r="F4227" s="4">
        <f t="shared" si="279"/>
        <v>2021</v>
      </c>
      <c r="G4227" t="s">
        <v>25</v>
      </c>
      <c r="H4227" s="4">
        <v>8.6999999999999993</v>
      </c>
      <c r="I4227" s="4" t="str">
        <f t="shared" si="281"/>
        <v>k</v>
      </c>
      <c r="J4227" s="4">
        <v>27.5</v>
      </c>
      <c r="K4227" s="4" t="s">
        <v>1879</v>
      </c>
      <c r="L4227" s="4">
        <v>0</v>
      </c>
      <c r="M4227" s="4" t="s">
        <v>2083</v>
      </c>
      <c r="N4227" s="11" t="s">
        <v>7512</v>
      </c>
      <c r="Q4227" t="s">
        <v>7517</v>
      </c>
      <c r="R4227" t="s">
        <v>7518</v>
      </c>
    </row>
    <row r="4228" spans="1:20">
      <c r="A4228" t="s">
        <v>7511</v>
      </c>
      <c r="B4228" t="s">
        <v>1291</v>
      </c>
      <c r="C4228" t="s">
        <v>74</v>
      </c>
      <c r="D4228" s="39" t="s">
        <v>1491</v>
      </c>
      <c r="E4228" s="11">
        <f t="shared" si="278"/>
        <v>4</v>
      </c>
      <c r="F4228" s="4">
        <f t="shared" si="279"/>
        <v>2024</v>
      </c>
      <c r="G4228" t="s">
        <v>25</v>
      </c>
      <c r="H4228" s="4" t="s">
        <v>410</v>
      </c>
      <c r="I4228" s="4" t="str">
        <f t="shared" si="281"/>
        <v>k</v>
      </c>
      <c r="J4228" s="4">
        <v>33.1</v>
      </c>
      <c r="K4228" s="4" t="s">
        <v>701</v>
      </c>
      <c r="L4228" s="4">
        <v>0</v>
      </c>
      <c r="M4228" s="4" t="s">
        <v>7519</v>
      </c>
      <c r="N4228" s="11" t="s">
        <v>7512</v>
      </c>
      <c r="Q4228" t="s">
        <v>7520</v>
      </c>
      <c r="R4228" t="s">
        <v>7521</v>
      </c>
    </row>
    <row r="4229" spans="1:20">
      <c r="A4229" t="s">
        <v>7511</v>
      </c>
      <c r="B4229" s="4" t="s">
        <v>1291</v>
      </c>
      <c r="C4229" s="4" t="s">
        <v>74</v>
      </c>
      <c r="D4229" s="39" t="s">
        <v>1793</v>
      </c>
      <c r="E4229" s="11">
        <f t="shared" si="278"/>
        <v>4</v>
      </c>
      <c r="F4229" s="4">
        <f t="shared" si="279"/>
        <v>2026</v>
      </c>
      <c r="G4229" s="4" t="s">
        <v>25</v>
      </c>
      <c r="H4229" s="4">
        <v>13.6</v>
      </c>
      <c r="I4229" s="4" t="str">
        <f t="shared" si="281"/>
        <v>k</v>
      </c>
      <c r="J4229" s="4">
        <v>36.200000000000003</v>
      </c>
      <c r="K4229" s="4">
        <v>45.5</v>
      </c>
      <c r="L4229" s="4">
        <v>0</v>
      </c>
      <c r="M4229" s="13">
        <v>2185</v>
      </c>
      <c r="N4229" s="11" t="s">
        <v>7512</v>
      </c>
      <c r="R4229" s="4" t="s">
        <v>1471</v>
      </c>
    </row>
    <row r="4230" spans="1:20">
      <c r="A4230" t="s">
        <v>7522</v>
      </c>
      <c r="B4230" t="s">
        <v>1291</v>
      </c>
      <c r="C4230" t="s">
        <v>20</v>
      </c>
      <c r="D4230" s="39" t="s">
        <v>1356</v>
      </c>
      <c r="E4230" s="11">
        <f t="shared" si="278"/>
        <v>5</v>
      </c>
      <c r="F4230" s="4">
        <f t="shared" si="279"/>
        <v>2015</v>
      </c>
      <c r="G4230" t="s">
        <v>21</v>
      </c>
      <c r="H4230" s="4" t="s">
        <v>1456</v>
      </c>
      <c r="I4230" s="4" t="str">
        <f t="shared" si="281"/>
        <v>k</v>
      </c>
      <c r="J4230" s="4">
        <v>17.5</v>
      </c>
      <c r="K4230" s="4" t="s">
        <v>529</v>
      </c>
      <c r="L4230" s="4">
        <v>0</v>
      </c>
      <c r="M4230" s="4" t="s">
        <v>5356</v>
      </c>
      <c r="N4230" s="11" t="s">
        <v>7523</v>
      </c>
      <c r="R4230" t="s">
        <v>7524</v>
      </c>
      <c r="T4230" t="s">
        <v>1296</v>
      </c>
    </row>
    <row r="4231" spans="1:20">
      <c r="A4231" t="s">
        <v>7522</v>
      </c>
      <c r="B4231" t="s">
        <v>1291</v>
      </c>
      <c r="C4231" t="s">
        <v>74</v>
      </c>
      <c r="D4231" s="39" t="s">
        <v>1590</v>
      </c>
      <c r="E4231" s="11">
        <f t="shared" si="278"/>
        <v>5</v>
      </c>
      <c r="F4231" s="4">
        <f t="shared" si="279"/>
        <v>2016</v>
      </c>
      <c r="G4231" t="s">
        <v>21</v>
      </c>
      <c r="H4231" s="4" t="s">
        <v>654</v>
      </c>
      <c r="I4231" s="4" t="str">
        <f t="shared" si="281"/>
        <v>k</v>
      </c>
      <c r="J4231" s="4">
        <v>20</v>
      </c>
      <c r="K4231" s="4" t="s">
        <v>2341</v>
      </c>
      <c r="L4231" s="4">
        <v>0</v>
      </c>
      <c r="M4231" s="4" t="s">
        <v>7525</v>
      </c>
      <c r="N4231" s="11" t="s">
        <v>7523</v>
      </c>
      <c r="R4231" t="s">
        <v>7526</v>
      </c>
      <c r="T4231" t="s">
        <v>1296</v>
      </c>
    </row>
    <row r="4232" spans="1:20">
      <c r="A4232" t="s">
        <v>7522</v>
      </c>
      <c r="B4232" t="s">
        <v>1291</v>
      </c>
      <c r="C4232" t="s">
        <v>74</v>
      </c>
      <c r="D4232" s="39" t="s">
        <v>1455</v>
      </c>
      <c r="E4232" s="11">
        <f t="shared" si="278"/>
        <v>5</v>
      </c>
      <c r="F4232" s="4">
        <f t="shared" si="279"/>
        <v>2017</v>
      </c>
      <c r="G4232" t="s">
        <v>21</v>
      </c>
      <c r="H4232" s="4" t="s">
        <v>482</v>
      </c>
      <c r="I4232" s="4" t="str">
        <f t="shared" si="281"/>
        <v>k</v>
      </c>
      <c r="J4232" s="4">
        <v>21.3</v>
      </c>
      <c r="K4232" s="4" t="s">
        <v>946</v>
      </c>
      <c r="L4232" s="4">
        <v>0</v>
      </c>
      <c r="M4232" s="4" t="s">
        <v>2761</v>
      </c>
      <c r="N4232" s="11" t="s">
        <v>7523</v>
      </c>
      <c r="R4232" t="s">
        <v>7527</v>
      </c>
      <c r="T4232" t="s">
        <v>1296</v>
      </c>
    </row>
    <row r="4233" spans="1:20">
      <c r="A4233" t="s">
        <v>7522</v>
      </c>
      <c r="B4233" t="s">
        <v>1291</v>
      </c>
      <c r="C4233" t="s">
        <v>74</v>
      </c>
      <c r="D4233" s="39" t="s">
        <v>1574</v>
      </c>
      <c r="E4233" s="11">
        <f t="shared" si="278"/>
        <v>6</v>
      </c>
      <c r="F4233" s="4">
        <f t="shared" si="279"/>
        <v>2018</v>
      </c>
      <c r="G4233" t="s">
        <v>21</v>
      </c>
      <c r="H4233" s="4" t="s">
        <v>682</v>
      </c>
      <c r="I4233" s="4" t="str">
        <f t="shared" si="281"/>
        <v>k</v>
      </c>
      <c r="J4233" s="4">
        <v>22</v>
      </c>
      <c r="K4233" s="4" t="s">
        <v>264</v>
      </c>
      <c r="L4233" s="4">
        <v>0</v>
      </c>
      <c r="M4233" s="4" t="s">
        <v>2441</v>
      </c>
      <c r="N4233" s="11" t="s">
        <v>7523</v>
      </c>
      <c r="Q4233" t="s">
        <v>7528</v>
      </c>
      <c r="R4233" t="s">
        <v>7529</v>
      </c>
      <c r="T4233" t="s">
        <v>1296</v>
      </c>
    </row>
    <row r="4234" spans="1:20">
      <c r="A4234" t="s">
        <v>7522</v>
      </c>
      <c r="B4234" t="s">
        <v>1291</v>
      </c>
      <c r="C4234" t="s">
        <v>74</v>
      </c>
      <c r="D4234" s="39" t="s">
        <v>1412</v>
      </c>
      <c r="E4234" s="11">
        <f t="shared" si="278"/>
        <v>5</v>
      </c>
      <c r="F4234" s="4">
        <f t="shared" si="279"/>
        <v>2019</v>
      </c>
      <c r="G4234" t="s">
        <v>21</v>
      </c>
      <c r="H4234" s="4" t="s">
        <v>57</v>
      </c>
      <c r="I4234" s="4" t="str">
        <f t="shared" si="281"/>
        <v>k</v>
      </c>
      <c r="J4234" s="4">
        <v>24.1</v>
      </c>
      <c r="K4234" s="4" t="s">
        <v>814</v>
      </c>
      <c r="L4234" s="4">
        <v>0</v>
      </c>
      <c r="M4234" s="4" t="s">
        <v>1350</v>
      </c>
      <c r="N4234" s="11" t="s">
        <v>7523</v>
      </c>
      <c r="R4234" t="s">
        <v>6846</v>
      </c>
      <c r="T4234" t="s">
        <v>1296</v>
      </c>
    </row>
    <row r="4235" spans="1:20">
      <c r="A4235" t="s">
        <v>7522</v>
      </c>
      <c r="B4235" t="s">
        <v>1291</v>
      </c>
      <c r="C4235" t="s">
        <v>74</v>
      </c>
      <c r="D4235" s="39" t="s">
        <v>1491</v>
      </c>
      <c r="E4235" s="11">
        <f t="shared" si="278"/>
        <v>4</v>
      </c>
      <c r="F4235" s="4">
        <f t="shared" si="279"/>
        <v>2024</v>
      </c>
      <c r="G4235" t="s">
        <v>21</v>
      </c>
      <c r="H4235" s="4" t="s">
        <v>712</v>
      </c>
      <c r="I4235" s="4" t="str">
        <f t="shared" si="281"/>
        <v>k</v>
      </c>
      <c r="J4235" s="4">
        <v>25.5</v>
      </c>
      <c r="K4235" s="4" t="s">
        <v>369</v>
      </c>
      <c r="L4235" s="4">
        <v>0</v>
      </c>
      <c r="M4235" s="4" t="s">
        <v>1476</v>
      </c>
      <c r="N4235" s="11" t="s">
        <v>7523</v>
      </c>
      <c r="R4235" t="s">
        <v>7530</v>
      </c>
    </row>
    <row r="4236" spans="1:20">
      <c r="A4236" t="s">
        <v>7522</v>
      </c>
      <c r="B4236" s="4" t="s">
        <v>1291</v>
      </c>
      <c r="C4236" s="4" t="s">
        <v>74</v>
      </c>
      <c r="D4236" s="39" t="s">
        <v>1553</v>
      </c>
      <c r="E4236" s="11">
        <f t="shared" si="278"/>
        <v>4</v>
      </c>
      <c r="F4236" s="4">
        <f t="shared" si="279"/>
        <v>2026</v>
      </c>
      <c r="G4236" s="4" t="s">
        <v>21</v>
      </c>
      <c r="H4236" s="4">
        <v>15.6</v>
      </c>
      <c r="I4236" s="4" t="str">
        <f t="shared" si="281"/>
        <v>k</v>
      </c>
      <c r="J4236" s="4">
        <v>25.5</v>
      </c>
      <c r="K4236" s="4">
        <v>35</v>
      </c>
      <c r="L4236" s="4">
        <v>0</v>
      </c>
      <c r="M4236" s="4">
        <v>585</v>
      </c>
      <c r="N4236" s="11" t="s">
        <v>7523</v>
      </c>
      <c r="R4236" s="4" t="s">
        <v>1481</v>
      </c>
    </row>
    <row r="4237" spans="1:20">
      <c r="A4237" t="s">
        <v>7531</v>
      </c>
      <c r="B4237" t="s">
        <v>1291</v>
      </c>
      <c r="C4237" t="s">
        <v>20</v>
      </c>
      <c r="D4237" s="39" t="s">
        <v>1402</v>
      </c>
      <c r="E4237" s="11">
        <f t="shared" si="278"/>
        <v>5</v>
      </c>
      <c r="F4237" s="4">
        <f t="shared" si="279"/>
        <v>2015</v>
      </c>
      <c r="G4237" t="s">
        <v>25</v>
      </c>
      <c r="H4237" s="4" t="s">
        <v>1444</v>
      </c>
      <c r="I4237" s="4" t="str">
        <f t="shared" si="281"/>
        <v>k</v>
      </c>
      <c r="J4237" s="4">
        <v>14.6</v>
      </c>
      <c r="K4237" s="4" t="s">
        <v>488</v>
      </c>
      <c r="L4237" s="4">
        <v>0</v>
      </c>
      <c r="M4237" s="4" t="s">
        <v>3678</v>
      </c>
      <c r="N4237" s="11" t="s">
        <v>7532</v>
      </c>
      <c r="R4237" t="s">
        <v>7533</v>
      </c>
      <c r="T4237" t="s">
        <v>1366</v>
      </c>
    </row>
    <row r="4238" spans="1:20">
      <c r="A4238" t="s">
        <v>7531</v>
      </c>
      <c r="B4238" t="s">
        <v>1291</v>
      </c>
      <c r="C4238" t="s">
        <v>74</v>
      </c>
      <c r="D4238" s="39" t="s">
        <v>1349</v>
      </c>
      <c r="E4238" s="11">
        <f t="shared" si="278"/>
        <v>5</v>
      </c>
      <c r="F4238" s="4">
        <f t="shared" si="279"/>
        <v>2016</v>
      </c>
      <c r="G4238" t="s">
        <v>25</v>
      </c>
      <c r="H4238" s="4" t="s">
        <v>1452</v>
      </c>
      <c r="I4238" s="4" t="str">
        <f t="shared" si="281"/>
        <v>k</v>
      </c>
      <c r="J4238" s="4">
        <v>16.600000000000001</v>
      </c>
      <c r="K4238" s="4" t="s">
        <v>746</v>
      </c>
      <c r="L4238" s="4">
        <v>0</v>
      </c>
      <c r="M4238" s="4" t="s">
        <v>5618</v>
      </c>
      <c r="N4238" s="11" t="s">
        <v>7532</v>
      </c>
      <c r="R4238" t="s">
        <v>7534</v>
      </c>
      <c r="T4238" t="s">
        <v>1366</v>
      </c>
    </row>
    <row r="4239" spans="1:20">
      <c r="A4239" t="s">
        <v>7531</v>
      </c>
      <c r="B4239" t="s">
        <v>1291</v>
      </c>
      <c r="C4239" t="s">
        <v>74</v>
      </c>
      <c r="D4239" s="39" t="s">
        <v>1455</v>
      </c>
      <c r="E4239" s="11">
        <f t="shared" si="278"/>
        <v>5</v>
      </c>
      <c r="F4239" s="4">
        <f t="shared" si="279"/>
        <v>2017</v>
      </c>
      <c r="G4239" t="s">
        <v>25</v>
      </c>
      <c r="H4239" s="4" t="s">
        <v>1456</v>
      </c>
      <c r="I4239" s="4" t="str">
        <f t="shared" si="281"/>
        <v>k</v>
      </c>
      <c r="J4239" s="4">
        <v>18.399999999999999</v>
      </c>
      <c r="K4239" s="4" t="s">
        <v>1000</v>
      </c>
      <c r="L4239" s="4">
        <v>0</v>
      </c>
      <c r="M4239" s="4" t="s">
        <v>2474</v>
      </c>
      <c r="N4239" s="11" t="s">
        <v>7532</v>
      </c>
      <c r="R4239" t="s">
        <v>5537</v>
      </c>
      <c r="T4239" t="s">
        <v>1366</v>
      </c>
    </row>
    <row r="4240" spans="1:20">
      <c r="A4240" t="s">
        <v>7531</v>
      </c>
      <c r="B4240" t="s">
        <v>1291</v>
      </c>
      <c r="C4240" t="s">
        <v>74</v>
      </c>
      <c r="D4240" s="39" t="s">
        <v>2079</v>
      </c>
      <c r="E4240" s="11">
        <f t="shared" si="278"/>
        <v>6</v>
      </c>
      <c r="F4240" s="4">
        <f t="shared" si="279"/>
        <v>2018</v>
      </c>
      <c r="G4240" t="s">
        <v>25</v>
      </c>
      <c r="H4240" s="4" t="s">
        <v>654</v>
      </c>
      <c r="I4240" s="4" t="str">
        <f t="shared" si="281"/>
        <v>k</v>
      </c>
      <c r="J4240" s="4">
        <v>22</v>
      </c>
      <c r="K4240" s="4" t="s">
        <v>1215</v>
      </c>
      <c r="L4240" s="4">
        <v>0</v>
      </c>
      <c r="M4240" s="4" t="s">
        <v>2455</v>
      </c>
      <c r="N4240" s="11" t="s">
        <v>7532</v>
      </c>
      <c r="Q4240" t="s">
        <v>7535</v>
      </c>
      <c r="R4240" t="s">
        <v>7536</v>
      </c>
      <c r="T4240" t="s">
        <v>1366</v>
      </c>
    </row>
    <row r="4241" spans="1:20">
      <c r="A4241" t="s">
        <v>7531</v>
      </c>
      <c r="B4241" t="s">
        <v>1291</v>
      </c>
      <c r="C4241" t="s">
        <v>74</v>
      </c>
      <c r="D4241" s="39" t="s">
        <v>1878</v>
      </c>
      <c r="E4241" s="11">
        <f t="shared" si="278"/>
        <v>5</v>
      </c>
      <c r="F4241" s="4">
        <f t="shared" si="279"/>
        <v>2019</v>
      </c>
      <c r="G4241" t="s">
        <v>25</v>
      </c>
      <c r="H4241" s="4" t="s">
        <v>482</v>
      </c>
      <c r="I4241" s="4" t="str">
        <f t="shared" si="281"/>
        <v>k</v>
      </c>
      <c r="J4241" s="4">
        <v>23.6</v>
      </c>
      <c r="K4241" s="4" t="s">
        <v>326</v>
      </c>
      <c r="L4241" s="4">
        <v>0</v>
      </c>
      <c r="M4241" s="4" t="s">
        <v>3782</v>
      </c>
      <c r="N4241" s="11" t="s">
        <v>7532</v>
      </c>
      <c r="Q4241" t="s">
        <v>7537</v>
      </c>
      <c r="R4241" t="s">
        <v>7538</v>
      </c>
      <c r="T4241" t="s">
        <v>1366</v>
      </c>
    </row>
    <row r="4242" spans="1:20">
      <c r="A4242" t="s">
        <v>7531</v>
      </c>
      <c r="B4242" s="4" t="s">
        <v>1291</v>
      </c>
      <c r="C4242" s="4" t="s">
        <v>74</v>
      </c>
      <c r="D4242" s="39" t="s">
        <v>1793</v>
      </c>
      <c r="E4242" s="11">
        <f t="shared" si="278"/>
        <v>4</v>
      </c>
      <c r="F4242" s="4">
        <f t="shared" si="279"/>
        <v>2026</v>
      </c>
      <c r="G4242" s="13" t="s">
        <v>2839</v>
      </c>
      <c r="H4242" s="4">
        <v>13.6</v>
      </c>
      <c r="I4242" s="4" t="str">
        <f t="shared" si="281"/>
        <v>k</v>
      </c>
      <c r="J4242" s="4">
        <v>36.700000000000003</v>
      </c>
      <c r="K4242" s="4">
        <v>43.6</v>
      </c>
      <c r="L4242" s="4">
        <v>0</v>
      </c>
      <c r="M4242" s="4">
        <v>2260</v>
      </c>
      <c r="N4242" s="11" t="s">
        <v>7532</v>
      </c>
      <c r="R4242" s="4" t="s">
        <v>7539</v>
      </c>
    </row>
    <row r="4243" spans="1:20">
      <c r="A4243" t="s">
        <v>7540</v>
      </c>
      <c r="B4243" t="s">
        <v>1291</v>
      </c>
      <c r="C4243" t="s">
        <v>20</v>
      </c>
      <c r="D4243" s="39" t="s">
        <v>1342</v>
      </c>
      <c r="E4243" s="11">
        <f t="shared" ref="E4243:E4306" si="282">MONTH(D4243)</f>
        <v>5</v>
      </c>
      <c r="F4243" s="4">
        <f t="shared" ref="F4243:F4306" si="283">YEAR(D4243)</f>
        <v>2013</v>
      </c>
      <c r="G4243" t="s">
        <v>25</v>
      </c>
      <c r="H4243" s="4" t="s">
        <v>1452</v>
      </c>
      <c r="I4243" s="4" t="str">
        <f t="shared" si="281"/>
        <v>k</v>
      </c>
      <c r="J4243" s="4">
        <v>15.6</v>
      </c>
      <c r="K4243" s="4" t="s">
        <v>563</v>
      </c>
      <c r="L4243" s="4">
        <v>0</v>
      </c>
      <c r="M4243" s="4" t="s">
        <v>3449</v>
      </c>
      <c r="N4243" s="11" t="s">
        <v>7541</v>
      </c>
      <c r="R4243" t="s">
        <v>7542</v>
      </c>
      <c r="T4243" t="s">
        <v>1296</v>
      </c>
    </row>
    <row r="4244" spans="1:20">
      <c r="A4244" t="s">
        <v>7540</v>
      </c>
      <c r="B4244" t="s">
        <v>1291</v>
      </c>
      <c r="C4244" t="s">
        <v>74</v>
      </c>
      <c r="D4244" s="39" t="s">
        <v>1356</v>
      </c>
      <c r="E4244" s="11">
        <f t="shared" si="282"/>
        <v>5</v>
      </c>
      <c r="F4244" s="4">
        <f t="shared" si="283"/>
        <v>2015</v>
      </c>
      <c r="G4244" t="s">
        <v>25</v>
      </c>
      <c r="H4244" s="4" t="s">
        <v>654</v>
      </c>
      <c r="I4244" s="4" t="str">
        <f t="shared" si="281"/>
        <v>k</v>
      </c>
      <c r="J4244" s="4">
        <v>19.2</v>
      </c>
      <c r="K4244" s="4" t="s">
        <v>1075</v>
      </c>
      <c r="L4244" s="4">
        <v>0</v>
      </c>
      <c r="M4244" s="4" t="s">
        <v>2614</v>
      </c>
      <c r="N4244" s="11" t="s">
        <v>7541</v>
      </c>
      <c r="R4244" t="s">
        <v>7543</v>
      </c>
      <c r="T4244" t="s">
        <v>1296</v>
      </c>
    </row>
    <row r="4245" spans="1:20">
      <c r="A4245" t="s">
        <v>7540</v>
      </c>
      <c r="B4245" t="s">
        <v>1291</v>
      </c>
      <c r="C4245" t="s">
        <v>74</v>
      </c>
      <c r="D4245" s="39" t="s">
        <v>1349</v>
      </c>
      <c r="E4245" s="11">
        <f t="shared" si="282"/>
        <v>5</v>
      </c>
      <c r="F4245" s="4">
        <f t="shared" si="283"/>
        <v>2016</v>
      </c>
      <c r="G4245" t="s">
        <v>25</v>
      </c>
      <c r="H4245" s="4" t="s">
        <v>482</v>
      </c>
      <c r="I4245" s="4" t="str">
        <f t="shared" si="281"/>
        <v>k</v>
      </c>
      <c r="J4245" s="4">
        <v>22.5</v>
      </c>
      <c r="K4245" s="4" t="s">
        <v>199</v>
      </c>
      <c r="L4245" s="4">
        <v>0</v>
      </c>
      <c r="M4245" s="4" t="s">
        <v>2439</v>
      </c>
      <c r="N4245" s="11" t="s">
        <v>7541</v>
      </c>
      <c r="R4245" t="s">
        <v>7544</v>
      </c>
      <c r="T4245" t="s">
        <v>1296</v>
      </c>
    </row>
    <row r="4246" spans="1:20">
      <c r="A4246" t="s">
        <v>7540</v>
      </c>
      <c r="B4246" t="s">
        <v>1291</v>
      </c>
      <c r="C4246" t="s">
        <v>74</v>
      </c>
      <c r="D4246" s="39" t="s">
        <v>5649</v>
      </c>
      <c r="E4246" s="11">
        <f t="shared" si="282"/>
        <v>6</v>
      </c>
      <c r="F4246" s="4">
        <f t="shared" si="283"/>
        <v>2016</v>
      </c>
      <c r="G4246" t="s">
        <v>25</v>
      </c>
      <c r="H4246" s="4" t="s">
        <v>189</v>
      </c>
      <c r="I4246" s="4" t="str">
        <f t="shared" si="281"/>
        <v>k</v>
      </c>
      <c r="J4246" s="4">
        <v>23.5</v>
      </c>
      <c r="K4246" s="4" t="s">
        <v>464</v>
      </c>
      <c r="L4246" s="4">
        <v>0</v>
      </c>
      <c r="M4246" s="4" t="s">
        <v>3215</v>
      </c>
      <c r="N4246" s="11" t="s">
        <v>7541</v>
      </c>
      <c r="Q4246" t="s">
        <v>7545</v>
      </c>
      <c r="R4246" t="s">
        <v>7546</v>
      </c>
      <c r="T4246" t="s">
        <v>1296</v>
      </c>
    </row>
    <row r="4247" spans="1:20">
      <c r="A4247" t="s">
        <v>7540</v>
      </c>
      <c r="B4247" t="s">
        <v>1291</v>
      </c>
      <c r="C4247" t="s">
        <v>74</v>
      </c>
      <c r="D4247" s="39" t="s">
        <v>1455</v>
      </c>
      <c r="E4247" s="11">
        <f t="shared" si="282"/>
        <v>5</v>
      </c>
      <c r="F4247" s="4">
        <f t="shared" si="283"/>
        <v>2017</v>
      </c>
      <c r="G4247" t="s">
        <v>25</v>
      </c>
      <c r="H4247" s="4" t="s">
        <v>682</v>
      </c>
      <c r="I4247" s="4" t="str">
        <f t="shared" si="281"/>
        <v>k</v>
      </c>
      <c r="J4247" s="4">
        <v>25.5</v>
      </c>
      <c r="K4247" s="4" t="s">
        <v>369</v>
      </c>
      <c r="L4247" s="4">
        <v>0</v>
      </c>
      <c r="M4247" s="4" t="s">
        <v>1593</v>
      </c>
      <c r="N4247" s="11" t="s">
        <v>7541</v>
      </c>
      <c r="R4247" t="s">
        <v>4262</v>
      </c>
      <c r="T4247" t="s">
        <v>1296</v>
      </c>
    </row>
    <row r="4248" spans="1:20">
      <c r="A4248" t="s">
        <v>7540</v>
      </c>
      <c r="B4248" t="s">
        <v>1291</v>
      </c>
      <c r="C4248" t="s">
        <v>74</v>
      </c>
      <c r="D4248" s="39" t="s">
        <v>1459</v>
      </c>
      <c r="E4248" s="11">
        <f t="shared" si="282"/>
        <v>9</v>
      </c>
      <c r="F4248" s="4">
        <f t="shared" si="283"/>
        <v>2018</v>
      </c>
      <c r="G4248" t="s">
        <v>25</v>
      </c>
      <c r="H4248" s="4" t="s">
        <v>5653</v>
      </c>
      <c r="I4248" s="4" t="str">
        <f t="shared" si="281"/>
        <v>k</v>
      </c>
      <c r="J4248" s="4">
        <v>30.1</v>
      </c>
      <c r="K4248" s="4" t="s">
        <v>3315</v>
      </c>
      <c r="L4248" s="4">
        <v>0</v>
      </c>
      <c r="M4248" s="4" t="s">
        <v>3082</v>
      </c>
      <c r="N4248" s="11" t="s">
        <v>7541</v>
      </c>
      <c r="R4248" t="s">
        <v>7547</v>
      </c>
      <c r="T4248" t="s">
        <v>1296</v>
      </c>
    </row>
    <row r="4249" spans="1:20">
      <c r="A4249" t="s">
        <v>7540</v>
      </c>
      <c r="B4249" t="s">
        <v>1291</v>
      </c>
      <c r="C4249" t="s">
        <v>74</v>
      </c>
      <c r="D4249" s="39" t="s">
        <v>1412</v>
      </c>
      <c r="E4249" s="11">
        <f t="shared" si="282"/>
        <v>5</v>
      </c>
      <c r="F4249" s="4">
        <f t="shared" si="283"/>
        <v>2019</v>
      </c>
      <c r="G4249" t="s">
        <v>25</v>
      </c>
      <c r="H4249" s="4" t="s">
        <v>477</v>
      </c>
      <c r="I4249" s="4" t="str">
        <f t="shared" si="281"/>
        <v>k</v>
      </c>
      <c r="J4249" s="4">
        <v>31.8</v>
      </c>
      <c r="K4249" s="4" t="s">
        <v>248</v>
      </c>
      <c r="L4249" s="4">
        <v>0</v>
      </c>
      <c r="M4249" s="4" t="s">
        <v>3766</v>
      </c>
      <c r="N4249" s="11" t="s">
        <v>7541</v>
      </c>
      <c r="R4249" t="s">
        <v>7548</v>
      </c>
      <c r="T4249" t="s">
        <v>1296</v>
      </c>
    </row>
    <row r="4250" spans="1:20">
      <c r="A4250" s="4" t="s">
        <v>7540</v>
      </c>
      <c r="B4250" s="4" t="s">
        <v>1291</v>
      </c>
      <c r="C4250" s="4" t="s">
        <v>74</v>
      </c>
      <c r="D4250" s="39" t="s">
        <v>1793</v>
      </c>
      <c r="E4250" s="11">
        <f t="shared" si="282"/>
        <v>4</v>
      </c>
      <c r="F4250" s="4">
        <f t="shared" si="283"/>
        <v>2026</v>
      </c>
      <c r="G4250" s="4" t="s">
        <v>25</v>
      </c>
      <c r="H4250" s="4">
        <v>16.600000000000001</v>
      </c>
      <c r="I4250" s="4" t="str">
        <f t="shared" si="281"/>
        <v>k</v>
      </c>
      <c r="J4250" s="4">
        <v>43</v>
      </c>
      <c r="K4250" s="4">
        <v>51.6</v>
      </c>
      <c r="L4250" s="4">
        <v>0</v>
      </c>
      <c r="M4250" s="4">
        <v>3200</v>
      </c>
      <c r="N4250" s="11" t="s">
        <v>7541</v>
      </c>
      <c r="R4250" s="4" t="s">
        <v>1471</v>
      </c>
    </row>
    <row r="4251" spans="1:20">
      <c r="A4251" t="s">
        <v>7549</v>
      </c>
      <c r="B4251" t="s">
        <v>1291</v>
      </c>
      <c r="C4251" t="s">
        <v>20</v>
      </c>
      <c r="D4251" s="39" t="s">
        <v>1402</v>
      </c>
      <c r="E4251" s="11">
        <f t="shared" si="282"/>
        <v>5</v>
      </c>
      <c r="F4251" s="4">
        <f t="shared" si="283"/>
        <v>2015</v>
      </c>
      <c r="G4251" t="s">
        <v>25</v>
      </c>
      <c r="H4251" s="4" t="s">
        <v>1444</v>
      </c>
      <c r="I4251" s="4" t="str">
        <f t="shared" si="281"/>
        <v>k</v>
      </c>
      <c r="J4251" s="4">
        <v>14.4</v>
      </c>
      <c r="K4251" s="4" t="s">
        <v>7550</v>
      </c>
      <c r="L4251" s="4">
        <v>0</v>
      </c>
      <c r="M4251" s="4" t="s">
        <v>2163</v>
      </c>
      <c r="N4251" s="11" t="s">
        <v>7551</v>
      </c>
      <c r="R4251" t="s">
        <v>7552</v>
      </c>
      <c r="T4251" t="s">
        <v>1366</v>
      </c>
    </row>
    <row r="4252" spans="1:20">
      <c r="A4252" t="s">
        <v>7549</v>
      </c>
      <c r="B4252" t="s">
        <v>1291</v>
      </c>
      <c r="C4252" t="s">
        <v>74</v>
      </c>
      <c r="D4252" s="39" t="s">
        <v>1349</v>
      </c>
      <c r="E4252" s="11">
        <f t="shared" si="282"/>
        <v>5</v>
      </c>
      <c r="F4252" s="4">
        <f t="shared" si="283"/>
        <v>2016</v>
      </c>
      <c r="G4252" t="s">
        <v>25</v>
      </c>
      <c r="H4252" s="4" t="s">
        <v>1452</v>
      </c>
      <c r="I4252" s="4" t="str">
        <f t="shared" si="281"/>
        <v>k</v>
      </c>
      <c r="J4252" s="4">
        <v>15.2</v>
      </c>
      <c r="K4252" s="4" t="s">
        <v>388</v>
      </c>
      <c r="L4252" s="4">
        <v>0</v>
      </c>
      <c r="M4252" s="4" t="s">
        <v>6336</v>
      </c>
      <c r="N4252" s="11" t="s">
        <v>7551</v>
      </c>
      <c r="R4252" t="s">
        <v>7553</v>
      </c>
      <c r="T4252" t="s">
        <v>1366</v>
      </c>
    </row>
    <row r="4253" spans="1:20">
      <c r="A4253" t="s">
        <v>7549</v>
      </c>
      <c r="B4253" t="s">
        <v>1291</v>
      </c>
      <c r="C4253" t="s">
        <v>74</v>
      </c>
      <c r="D4253" s="39" t="s">
        <v>1455</v>
      </c>
      <c r="E4253" s="11">
        <f t="shared" si="282"/>
        <v>5</v>
      </c>
      <c r="F4253" s="4">
        <f t="shared" si="283"/>
        <v>2017</v>
      </c>
      <c r="G4253" t="s">
        <v>25</v>
      </c>
      <c r="H4253" s="4" t="s">
        <v>1456</v>
      </c>
      <c r="I4253" s="4" t="str">
        <f t="shared" si="281"/>
        <v>k</v>
      </c>
      <c r="J4253" s="4">
        <v>16.5</v>
      </c>
      <c r="K4253" s="4" t="s">
        <v>600</v>
      </c>
      <c r="L4253" s="4">
        <v>0</v>
      </c>
      <c r="M4253" s="4" t="s">
        <v>2975</v>
      </c>
      <c r="N4253" s="11" t="s">
        <v>7551</v>
      </c>
      <c r="R4253" t="s">
        <v>7554</v>
      </c>
      <c r="T4253" t="s">
        <v>1366</v>
      </c>
    </row>
    <row r="4254" spans="1:20">
      <c r="A4254" t="s">
        <v>7549</v>
      </c>
      <c r="B4254" t="s">
        <v>1291</v>
      </c>
      <c r="C4254" t="s">
        <v>74</v>
      </c>
      <c r="D4254" s="39" t="s">
        <v>1574</v>
      </c>
      <c r="E4254" s="11">
        <f t="shared" si="282"/>
        <v>6</v>
      </c>
      <c r="F4254" s="4">
        <f t="shared" si="283"/>
        <v>2018</v>
      </c>
      <c r="G4254" t="s">
        <v>25</v>
      </c>
      <c r="H4254" s="4" t="s">
        <v>654</v>
      </c>
      <c r="I4254" s="4" t="str">
        <f t="shared" si="281"/>
        <v>k</v>
      </c>
      <c r="J4254" s="4">
        <v>18</v>
      </c>
      <c r="K4254" s="4" t="s">
        <v>604</v>
      </c>
      <c r="L4254" s="4">
        <v>0</v>
      </c>
      <c r="M4254" s="4" t="s">
        <v>1894</v>
      </c>
      <c r="N4254" s="11" t="s">
        <v>7551</v>
      </c>
      <c r="Q4254" t="s">
        <v>7555</v>
      </c>
      <c r="R4254" t="s">
        <v>7556</v>
      </c>
      <c r="T4254" t="s">
        <v>1366</v>
      </c>
    </row>
    <row r="4255" spans="1:20">
      <c r="A4255" t="s">
        <v>7549</v>
      </c>
      <c r="B4255" t="s">
        <v>1291</v>
      </c>
      <c r="C4255" t="s">
        <v>74</v>
      </c>
      <c r="D4255" s="39" t="s">
        <v>1412</v>
      </c>
      <c r="E4255" s="11">
        <f t="shared" si="282"/>
        <v>5</v>
      </c>
      <c r="F4255" s="4">
        <f t="shared" si="283"/>
        <v>2019</v>
      </c>
      <c r="G4255" t="s">
        <v>25</v>
      </c>
      <c r="H4255" s="4" t="s">
        <v>482</v>
      </c>
      <c r="I4255" s="4" t="str">
        <f t="shared" ref="I4255:I4286" si="284">IF(ISBLANK(H4255), "", "k")</f>
        <v>k</v>
      </c>
      <c r="J4255" s="4">
        <v>20.6</v>
      </c>
      <c r="K4255" s="4" t="s">
        <v>521</v>
      </c>
      <c r="L4255" s="4">
        <v>0</v>
      </c>
      <c r="M4255" s="4" t="s">
        <v>2414</v>
      </c>
      <c r="N4255" s="11" t="s">
        <v>7551</v>
      </c>
      <c r="R4255" t="s">
        <v>1414</v>
      </c>
      <c r="T4255" t="s">
        <v>1366</v>
      </c>
    </row>
    <row r="4256" spans="1:20">
      <c r="A4256" t="s">
        <v>7549</v>
      </c>
      <c r="B4256" t="s">
        <v>1291</v>
      </c>
      <c r="C4256" t="s">
        <v>74</v>
      </c>
      <c r="D4256" s="39" t="s">
        <v>2803</v>
      </c>
      <c r="E4256" s="11">
        <f t="shared" si="282"/>
        <v>4</v>
      </c>
      <c r="F4256" s="4">
        <f t="shared" si="283"/>
        <v>2024</v>
      </c>
      <c r="G4256" t="s">
        <v>25</v>
      </c>
      <c r="H4256" s="4" t="s">
        <v>410</v>
      </c>
      <c r="I4256" s="4" t="str">
        <f t="shared" si="284"/>
        <v>k</v>
      </c>
      <c r="J4256" s="4">
        <v>28</v>
      </c>
      <c r="K4256" s="4" t="s">
        <v>397</v>
      </c>
      <c r="L4256" s="4">
        <v>0</v>
      </c>
      <c r="M4256" s="4" t="s">
        <v>2651</v>
      </c>
      <c r="N4256" s="11" t="s">
        <v>7551</v>
      </c>
      <c r="R4256" t="s">
        <v>7557</v>
      </c>
    </row>
    <row r="4257" spans="1:20">
      <c r="A4257" t="s">
        <v>7558</v>
      </c>
      <c r="B4257" t="s">
        <v>1291</v>
      </c>
      <c r="C4257" t="s">
        <v>20</v>
      </c>
      <c r="D4257" s="39" t="s">
        <v>1360</v>
      </c>
      <c r="E4257" s="11">
        <f t="shared" si="282"/>
        <v>3</v>
      </c>
      <c r="F4257" s="4">
        <f t="shared" si="283"/>
        <v>1986</v>
      </c>
      <c r="G4257" t="s">
        <v>103</v>
      </c>
      <c r="H4257" s="4" t="s">
        <v>2693</v>
      </c>
      <c r="I4257" s="4" t="str">
        <f t="shared" si="284"/>
        <v>k</v>
      </c>
      <c r="J4257" s="4">
        <v>13.65</v>
      </c>
      <c r="K4257" s="4" t="s">
        <v>3259</v>
      </c>
      <c r="L4257" s="4">
        <v>0</v>
      </c>
      <c r="M4257" s="4" t="s">
        <v>3068</v>
      </c>
      <c r="T4257" t="s">
        <v>1296</v>
      </c>
    </row>
    <row r="4258" spans="1:20">
      <c r="A4258" t="s">
        <v>7559</v>
      </c>
      <c r="B4258" t="s">
        <v>1291</v>
      </c>
      <c r="C4258" t="s">
        <v>20</v>
      </c>
      <c r="D4258" s="39" t="s">
        <v>3055</v>
      </c>
      <c r="E4258" s="11">
        <f t="shared" si="282"/>
        <v>5</v>
      </c>
      <c r="F4258" s="4">
        <f t="shared" si="283"/>
        <v>2001</v>
      </c>
      <c r="G4258" t="s">
        <v>25</v>
      </c>
      <c r="H4258" s="4">
        <v>10.7</v>
      </c>
      <c r="I4258" s="4" t="str">
        <f t="shared" si="284"/>
        <v>k</v>
      </c>
      <c r="J4258" s="4">
        <v>27</v>
      </c>
      <c r="K4258" s="4" t="s">
        <v>456</v>
      </c>
      <c r="L4258" s="4">
        <v>0</v>
      </c>
      <c r="M4258" s="4" t="s">
        <v>2120</v>
      </c>
      <c r="R4258" t="s">
        <v>7560</v>
      </c>
      <c r="T4258" t="s">
        <v>1296</v>
      </c>
    </row>
    <row r="4259" spans="1:20">
      <c r="A4259" t="s">
        <v>7561</v>
      </c>
      <c r="B4259" t="s">
        <v>1291</v>
      </c>
      <c r="C4259" t="s">
        <v>20</v>
      </c>
      <c r="D4259" s="39" t="s">
        <v>3055</v>
      </c>
      <c r="E4259" s="11">
        <f t="shared" si="282"/>
        <v>5</v>
      </c>
      <c r="F4259" s="4">
        <f t="shared" si="283"/>
        <v>2001</v>
      </c>
      <c r="G4259" t="s">
        <v>25</v>
      </c>
      <c r="H4259" s="4" t="s">
        <v>482</v>
      </c>
      <c r="I4259" s="4" t="str">
        <f t="shared" si="284"/>
        <v>k</v>
      </c>
      <c r="J4259" s="4">
        <v>20.2</v>
      </c>
      <c r="K4259" s="4" t="s">
        <v>362</v>
      </c>
      <c r="L4259" s="4">
        <v>0</v>
      </c>
      <c r="M4259" s="4" t="s">
        <v>2764</v>
      </c>
      <c r="N4259" s="11" t="s">
        <v>7562</v>
      </c>
      <c r="R4259" t="s">
        <v>7563</v>
      </c>
      <c r="T4259" t="s">
        <v>1296</v>
      </c>
    </row>
    <row r="4260" spans="1:20">
      <c r="A4260" t="s">
        <v>7561</v>
      </c>
      <c r="B4260" t="s">
        <v>1291</v>
      </c>
      <c r="C4260" t="s">
        <v>74</v>
      </c>
      <c r="D4260" s="39" t="s">
        <v>1302</v>
      </c>
      <c r="E4260" s="11">
        <f t="shared" si="282"/>
        <v>5</v>
      </c>
      <c r="F4260" s="4">
        <f t="shared" si="283"/>
        <v>2002</v>
      </c>
      <c r="G4260" t="s">
        <v>25</v>
      </c>
      <c r="H4260" s="4" t="s">
        <v>682</v>
      </c>
      <c r="I4260" s="4" t="str">
        <f t="shared" si="284"/>
        <v>k</v>
      </c>
      <c r="J4260" s="4">
        <v>20.5</v>
      </c>
      <c r="K4260" s="4" t="s">
        <v>929</v>
      </c>
      <c r="L4260" s="4">
        <v>0</v>
      </c>
      <c r="M4260" s="4" t="s">
        <v>7564</v>
      </c>
      <c r="N4260" s="11" t="s">
        <v>7562</v>
      </c>
      <c r="R4260" t="s">
        <v>7565</v>
      </c>
      <c r="T4260" t="s">
        <v>1296</v>
      </c>
    </row>
    <row r="4261" spans="1:20">
      <c r="A4261" t="s">
        <v>7561</v>
      </c>
      <c r="B4261" t="s">
        <v>1291</v>
      </c>
      <c r="C4261" t="s">
        <v>74</v>
      </c>
      <c r="D4261" s="39" t="s">
        <v>1396</v>
      </c>
      <c r="E4261" s="11">
        <f t="shared" si="282"/>
        <v>5</v>
      </c>
      <c r="F4261" s="4">
        <f t="shared" si="283"/>
        <v>2011</v>
      </c>
      <c r="G4261" t="s">
        <v>25</v>
      </c>
      <c r="H4261" s="4" t="s">
        <v>893</v>
      </c>
      <c r="I4261" s="4" t="str">
        <f t="shared" si="284"/>
        <v>k</v>
      </c>
      <c r="J4261" s="4">
        <v>28.2</v>
      </c>
      <c r="K4261" s="4" t="s">
        <v>2179</v>
      </c>
      <c r="L4261" s="4">
        <v>0</v>
      </c>
      <c r="M4261" s="4" t="s">
        <v>1441</v>
      </c>
      <c r="N4261" s="11" t="s">
        <v>7562</v>
      </c>
      <c r="R4261" t="s">
        <v>7566</v>
      </c>
      <c r="T4261" t="s">
        <v>1296</v>
      </c>
    </row>
    <row r="4262" spans="1:20">
      <c r="A4262" t="s">
        <v>7561</v>
      </c>
      <c r="B4262" t="s">
        <v>1291</v>
      </c>
      <c r="C4262" t="s">
        <v>74</v>
      </c>
      <c r="D4262" s="39" t="s">
        <v>1586</v>
      </c>
      <c r="E4262" s="11">
        <f t="shared" si="282"/>
        <v>5</v>
      </c>
      <c r="F4262" s="4">
        <f t="shared" si="283"/>
        <v>2013</v>
      </c>
      <c r="G4262" t="s">
        <v>25</v>
      </c>
      <c r="H4262" s="4" t="s">
        <v>1046</v>
      </c>
      <c r="I4262" s="4" t="str">
        <f t="shared" si="284"/>
        <v>k</v>
      </c>
      <c r="J4262" s="4">
        <v>33</v>
      </c>
      <c r="K4262" s="4" t="s">
        <v>441</v>
      </c>
      <c r="L4262" s="4">
        <v>0</v>
      </c>
      <c r="M4262" s="4" t="s">
        <v>1850</v>
      </c>
      <c r="N4262" s="11" t="s">
        <v>7562</v>
      </c>
      <c r="R4262" t="s">
        <v>1953</v>
      </c>
      <c r="T4262" t="s">
        <v>1296</v>
      </c>
    </row>
    <row r="4263" spans="1:20">
      <c r="A4263" t="s">
        <v>7567</v>
      </c>
      <c r="B4263" t="s">
        <v>1291</v>
      </c>
      <c r="C4263" t="s">
        <v>20</v>
      </c>
      <c r="D4263" s="39" t="s">
        <v>1342</v>
      </c>
      <c r="E4263" s="11">
        <f t="shared" si="282"/>
        <v>5</v>
      </c>
      <c r="F4263" s="4">
        <f t="shared" si="283"/>
        <v>2013</v>
      </c>
      <c r="G4263" t="s">
        <v>25</v>
      </c>
      <c r="I4263" s="4" t="str">
        <f t="shared" si="284"/>
        <v/>
      </c>
      <c r="J4263" s="4">
        <v>30.3</v>
      </c>
      <c r="K4263" s="4" t="s">
        <v>3225</v>
      </c>
      <c r="L4263" s="4">
        <v>0</v>
      </c>
      <c r="M4263" s="4" t="s">
        <v>2291</v>
      </c>
      <c r="R4263" t="s">
        <v>7568</v>
      </c>
      <c r="T4263" t="s">
        <v>1296</v>
      </c>
    </row>
    <row r="4264" spans="1:20">
      <c r="A4264" t="s">
        <v>7569</v>
      </c>
      <c r="B4264" t="s">
        <v>1291</v>
      </c>
      <c r="C4264" t="s">
        <v>20</v>
      </c>
      <c r="D4264" s="39" t="s">
        <v>1356</v>
      </c>
      <c r="E4264" s="11">
        <f t="shared" si="282"/>
        <v>5</v>
      </c>
      <c r="F4264" s="4">
        <f t="shared" si="283"/>
        <v>2015</v>
      </c>
      <c r="G4264" t="s">
        <v>21</v>
      </c>
      <c r="I4264" s="4" t="str">
        <f t="shared" si="284"/>
        <v/>
      </c>
      <c r="J4264" s="4">
        <v>26.2</v>
      </c>
      <c r="K4264" s="4" t="s">
        <v>312</v>
      </c>
      <c r="L4264" s="4">
        <v>0</v>
      </c>
      <c r="M4264" s="4" t="s">
        <v>1468</v>
      </c>
      <c r="N4264" s="11" t="s">
        <v>7570</v>
      </c>
      <c r="R4264" t="s">
        <v>7571</v>
      </c>
      <c r="T4264" t="s">
        <v>1296</v>
      </c>
    </row>
    <row r="4265" spans="1:20">
      <c r="A4265" t="s">
        <v>7569</v>
      </c>
      <c r="B4265" t="s">
        <v>1291</v>
      </c>
      <c r="C4265" t="s">
        <v>74</v>
      </c>
      <c r="D4265" s="39" t="s">
        <v>1349</v>
      </c>
      <c r="E4265" s="11">
        <f t="shared" si="282"/>
        <v>5</v>
      </c>
      <c r="F4265" s="4">
        <f t="shared" si="283"/>
        <v>2016</v>
      </c>
      <c r="G4265" t="s">
        <v>21</v>
      </c>
      <c r="I4265" s="4" t="str">
        <f t="shared" si="284"/>
        <v/>
      </c>
      <c r="J4265" s="4">
        <v>28.1</v>
      </c>
      <c r="K4265" s="4" t="s">
        <v>203</v>
      </c>
      <c r="L4265" s="4">
        <v>0</v>
      </c>
      <c r="M4265" s="4" t="s">
        <v>2259</v>
      </c>
      <c r="N4265" s="11" t="s">
        <v>7570</v>
      </c>
      <c r="R4265" t="s">
        <v>7572</v>
      </c>
      <c r="T4265" t="s">
        <v>1296</v>
      </c>
    </row>
    <row r="4266" spans="1:20">
      <c r="A4266" t="s">
        <v>7569</v>
      </c>
      <c r="B4266" t="s">
        <v>1291</v>
      </c>
      <c r="C4266" t="s">
        <v>74</v>
      </c>
      <c r="D4266" s="39" t="s">
        <v>1104</v>
      </c>
      <c r="E4266" s="11">
        <f t="shared" si="282"/>
        <v>5</v>
      </c>
      <c r="F4266" s="4">
        <f t="shared" si="283"/>
        <v>2017</v>
      </c>
      <c r="G4266" t="s">
        <v>21</v>
      </c>
      <c r="I4266" s="4" t="str">
        <f t="shared" si="284"/>
        <v/>
      </c>
      <c r="J4266" s="4">
        <v>28</v>
      </c>
      <c r="K4266" s="4" t="s">
        <v>949</v>
      </c>
      <c r="L4266" s="4">
        <v>0</v>
      </c>
      <c r="M4266" s="4" t="s">
        <v>2773</v>
      </c>
      <c r="N4266" s="11" t="s">
        <v>7570</v>
      </c>
      <c r="Q4266" t="s">
        <v>7573</v>
      </c>
      <c r="R4266" t="s">
        <v>7574</v>
      </c>
      <c r="T4266" t="s">
        <v>1296</v>
      </c>
    </row>
    <row r="4267" spans="1:20">
      <c r="A4267" t="s">
        <v>7575</v>
      </c>
      <c r="B4267" t="s">
        <v>1291</v>
      </c>
      <c r="C4267" t="s">
        <v>20</v>
      </c>
      <c r="D4267" s="39" t="s">
        <v>1342</v>
      </c>
      <c r="E4267" s="11">
        <f t="shared" si="282"/>
        <v>5</v>
      </c>
      <c r="F4267" s="4">
        <f t="shared" si="283"/>
        <v>2013</v>
      </c>
      <c r="G4267" t="s">
        <v>25</v>
      </c>
      <c r="H4267" s="4" t="s">
        <v>1452</v>
      </c>
      <c r="I4267" s="4" t="str">
        <f t="shared" si="284"/>
        <v>k</v>
      </c>
      <c r="J4267" s="4">
        <v>15.5</v>
      </c>
      <c r="K4267" s="4" t="s">
        <v>1557</v>
      </c>
      <c r="L4267" s="4">
        <v>0</v>
      </c>
      <c r="M4267" s="4" t="s">
        <v>2594</v>
      </c>
      <c r="N4267" s="11" t="s">
        <v>7576</v>
      </c>
      <c r="R4267" t="s">
        <v>7577</v>
      </c>
      <c r="T4267" t="s">
        <v>1296</v>
      </c>
    </row>
    <row r="4268" spans="1:20">
      <c r="A4268" t="s">
        <v>7575</v>
      </c>
      <c r="B4268" t="s">
        <v>1291</v>
      </c>
      <c r="C4268" t="s">
        <v>74</v>
      </c>
      <c r="D4268" s="39" t="s">
        <v>1402</v>
      </c>
      <c r="E4268" s="11">
        <f t="shared" si="282"/>
        <v>5</v>
      </c>
      <c r="F4268" s="4">
        <f t="shared" si="283"/>
        <v>2015</v>
      </c>
      <c r="G4268" t="s">
        <v>25</v>
      </c>
      <c r="H4268" s="4" t="s">
        <v>654</v>
      </c>
      <c r="I4268" s="4" t="str">
        <f t="shared" si="284"/>
        <v>k</v>
      </c>
      <c r="J4268" s="4">
        <v>17.7</v>
      </c>
      <c r="K4268" s="4" t="s">
        <v>3781</v>
      </c>
      <c r="L4268" s="4">
        <v>0</v>
      </c>
      <c r="M4268" s="4" t="s">
        <v>4714</v>
      </c>
      <c r="N4268" s="11" t="s">
        <v>7576</v>
      </c>
      <c r="R4268" t="s">
        <v>7578</v>
      </c>
      <c r="T4268" t="s">
        <v>1296</v>
      </c>
    </row>
    <row r="4269" spans="1:20">
      <c r="A4269" t="s">
        <v>7575</v>
      </c>
      <c r="B4269" t="s">
        <v>1291</v>
      </c>
      <c r="C4269" t="s">
        <v>74</v>
      </c>
      <c r="D4269" s="39" t="s">
        <v>1349</v>
      </c>
      <c r="E4269" s="11">
        <f t="shared" si="282"/>
        <v>5</v>
      </c>
      <c r="F4269" s="4">
        <f t="shared" si="283"/>
        <v>2016</v>
      </c>
      <c r="G4269" t="s">
        <v>25</v>
      </c>
      <c r="H4269" s="4" t="s">
        <v>482</v>
      </c>
      <c r="I4269" s="4" t="str">
        <f t="shared" si="284"/>
        <v>k</v>
      </c>
      <c r="J4269" s="4">
        <v>19.899999999999999</v>
      </c>
      <c r="K4269" s="4" t="s">
        <v>485</v>
      </c>
      <c r="L4269" s="4">
        <v>0</v>
      </c>
      <c r="M4269" s="4" t="s">
        <v>1742</v>
      </c>
      <c r="N4269" s="11" t="s">
        <v>7576</v>
      </c>
      <c r="R4269" t="s">
        <v>7514</v>
      </c>
      <c r="T4269" t="s">
        <v>1296</v>
      </c>
    </row>
    <row r="4270" spans="1:20">
      <c r="A4270" t="s">
        <v>7575</v>
      </c>
      <c r="B4270" t="s">
        <v>1291</v>
      </c>
      <c r="C4270" t="s">
        <v>74</v>
      </c>
      <c r="D4270" s="39" t="s">
        <v>1455</v>
      </c>
      <c r="E4270" s="11">
        <f t="shared" si="282"/>
        <v>5</v>
      </c>
      <c r="F4270" s="4">
        <f t="shared" si="283"/>
        <v>2017</v>
      </c>
      <c r="G4270" t="s">
        <v>25</v>
      </c>
      <c r="H4270" s="4" t="s">
        <v>682</v>
      </c>
      <c r="I4270" s="4" t="str">
        <f t="shared" si="284"/>
        <v>k</v>
      </c>
      <c r="J4270" s="4">
        <v>20.2</v>
      </c>
      <c r="K4270" s="4" t="s">
        <v>1075</v>
      </c>
      <c r="L4270" s="4">
        <v>0</v>
      </c>
      <c r="M4270" s="4" t="s">
        <v>3782</v>
      </c>
      <c r="N4270" s="11" t="s">
        <v>7576</v>
      </c>
      <c r="R4270" t="s">
        <v>5704</v>
      </c>
      <c r="T4270" t="s">
        <v>1296</v>
      </c>
    </row>
    <row r="4271" spans="1:20">
      <c r="A4271" t="s">
        <v>7575</v>
      </c>
      <c r="B4271" t="s">
        <v>1291</v>
      </c>
      <c r="C4271" t="s">
        <v>74</v>
      </c>
      <c r="D4271" s="39" t="s">
        <v>1412</v>
      </c>
      <c r="E4271" s="11">
        <f t="shared" si="282"/>
        <v>5</v>
      </c>
      <c r="F4271" s="4">
        <f t="shared" si="283"/>
        <v>2019</v>
      </c>
      <c r="G4271" t="s">
        <v>25</v>
      </c>
      <c r="H4271" s="4" t="s">
        <v>477</v>
      </c>
      <c r="I4271" s="4" t="str">
        <f t="shared" si="284"/>
        <v>k</v>
      </c>
      <c r="J4271" s="4">
        <v>24</v>
      </c>
      <c r="K4271" s="4" t="s">
        <v>508</v>
      </c>
      <c r="L4271" s="4">
        <v>0</v>
      </c>
      <c r="M4271" s="4" t="s">
        <v>1419</v>
      </c>
      <c r="N4271" s="11" t="s">
        <v>7576</v>
      </c>
      <c r="R4271" t="s">
        <v>7579</v>
      </c>
      <c r="T4271" t="s">
        <v>1296</v>
      </c>
    </row>
    <row r="4272" spans="1:20">
      <c r="A4272" t="s">
        <v>7575</v>
      </c>
      <c r="B4272" t="s">
        <v>1291</v>
      </c>
      <c r="C4272" t="s">
        <v>74</v>
      </c>
      <c r="D4272" s="39" t="s">
        <v>1211</v>
      </c>
      <c r="E4272" s="11">
        <f t="shared" si="282"/>
        <v>5</v>
      </c>
      <c r="F4272" s="4">
        <f t="shared" si="283"/>
        <v>2021</v>
      </c>
      <c r="G4272" t="s">
        <v>25</v>
      </c>
      <c r="H4272" s="4">
        <v>11.7</v>
      </c>
      <c r="I4272" s="4" t="str">
        <f t="shared" si="284"/>
        <v>k</v>
      </c>
      <c r="J4272" s="4">
        <v>25.8</v>
      </c>
      <c r="K4272" s="4" t="s">
        <v>49</v>
      </c>
      <c r="L4272" s="4">
        <v>0</v>
      </c>
      <c r="M4272" s="4" t="s">
        <v>1907</v>
      </c>
      <c r="N4272" s="11" t="s">
        <v>7576</v>
      </c>
      <c r="R4272" t="s">
        <v>7580</v>
      </c>
    </row>
    <row r="4273" spans="1:20">
      <c r="A4273" s="9" t="s">
        <v>7575</v>
      </c>
      <c r="B4273" t="s">
        <v>1291</v>
      </c>
      <c r="C4273" t="s">
        <v>74</v>
      </c>
      <c r="D4273" s="39" t="s">
        <v>1491</v>
      </c>
      <c r="E4273" s="11">
        <f t="shared" si="282"/>
        <v>4</v>
      </c>
      <c r="F4273" s="4">
        <f t="shared" si="283"/>
        <v>2024</v>
      </c>
      <c r="G4273" t="s">
        <v>25</v>
      </c>
      <c r="H4273" s="4" t="s">
        <v>609</v>
      </c>
      <c r="I4273" s="4" t="str">
        <f t="shared" si="284"/>
        <v>k</v>
      </c>
      <c r="J4273" s="4">
        <v>30.1</v>
      </c>
      <c r="K4273" s="4" t="s">
        <v>230</v>
      </c>
      <c r="L4273" s="4">
        <v>0</v>
      </c>
      <c r="M4273" s="4" t="s">
        <v>2110</v>
      </c>
      <c r="N4273" s="11" t="s">
        <v>7581</v>
      </c>
      <c r="R4273" t="s">
        <v>7582</v>
      </c>
    </row>
    <row r="4274" spans="1:20">
      <c r="A4274" t="s">
        <v>7575</v>
      </c>
      <c r="B4274" s="4" t="s">
        <v>1291</v>
      </c>
      <c r="C4274" s="4" t="s">
        <v>74</v>
      </c>
      <c r="D4274" s="39" t="s">
        <v>1793</v>
      </c>
      <c r="E4274" s="11">
        <f t="shared" si="282"/>
        <v>4</v>
      </c>
      <c r="F4274" s="4">
        <f t="shared" si="283"/>
        <v>2026</v>
      </c>
      <c r="G4274" s="4" t="s">
        <v>25</v>
      </c>
      <c r="H4274" s="4">
        <v>16.600000000000001</v>
      </c>
      <c r="I4274" s="4" t="str">
        <f t="shared" si="284"/>
        <v>k</v>
      </c>
      <c r="J4274" s="4">
        <v>32</v>
      </c>
      <c r="K4274" s="4">
        <v>41.8</v>
      </c>
      <c r="L4274" s="4">
        <v>0</v>
      </c>
      <c r="M4274" s="4">
        <v>1310</v>
      </c>
      <c r="N4274" s="11" t="s">
        <v>7581</v>
      </c>
      <c r="R4274" s="4" t="s">
        <v>1471</v>
      </c>
    </row>
    <row r="4275" spans="1:20">
      <c r="A4275" t="s">
        <v>7583</v>
      </c>
      <c r="B4275" t="s">
        <v>1291</v>
      </c>
      <c r="C4275" t="s">
        <v>20</v>
      </c>
      <c r="D4275" s="39" t="s">
        <v>1342</v>
      </c>
      <c r="E4275" s="11">
        <f t="shared" si="282"/>
        <v>5</v>
      </c>
      <c r="F4275" s="4">
        <f t="shared" si="283"/>
        <v>2013</v>
      </c>
      <c r="G4275" t="s">
        <v>25</v>
      </c>
      <c r="I4275" s="4" t="str">
        <f t="shared" si="284"/>
        <v/>
      </c>
      <c r="J4275" s="4">
        <v>22.2</v>
      </c>
      <c r="K4275" s="4" t="s">
        <v>2619</v>
      </c>
      <c r="L4275" s="4">
        <v>0</v>
      </c>
      <c r="M4275" s="4" t="s">
        <v>1377</v>
      </c>
      <c r="N4275" s="11" t="s">
        <v>7584</v>
      </c>
      <c r="R4275" t="s">
        <v>7585</v>
      </c>
      <c r="T4275" t="s">
        <v>1296</v>
      </c>
    </row>
    <row r="4276" spans="1:20">
      <c r="A4276" t="s">
        <v>7583</v>
      </c>
      <c r="B4276" t="s">
        <v>1291</v>
      </c>
      <c r="C4276" t="s">
        <v>74</v>
      </c>
      <c r="D4276" s="39" t="s">
        <v>1402</v>
      </c>
      <c r="E4276" s="11">
        <f t="shared" si="282"/>
        <v>5</v>
      </c>
      <c r="F4276" s="4">
        <f t="shared" si="283"/>
        <v>2015</v>
      </c>
      <c r="G4276" t="s">
        <v>25</v>
      </c>
      <c r="I4276" s="4" t="str">
        <f t="shared" si="284"/>
        <v/>
      </c>
      <c r="J4276" s="4">
        <v>24.1</v>
      </c>
      <c r="K4276" s="4" t="s">
        <v>1160</v>
      </c>
      <c r="L4276" s="4">
        <v>0</v>
      </c>
      <c r="M4276" s="4" t="s">
        <v>2443</v>
      </c>
      <c r="N4276" s="11" t="s">
        <v>7584</v>
      </c>
      <c r="R4276" t="s">
        <v>7586</v>
      </c>
      <c r="T4276" t="s">
        <v>1296</v>
      </c>
    </row>
    <row r="4277" spans="1:20">
      <c r="A4277" t="s">
        <v>7583</v>
      </c>
      <c r="B4277" t="s">
        <v>1291</v>
      </c>
      <c r="C4277" t="s">
        <v>74</v>
      </c>
      <c r="D4277" s="39" t="s">
        <v>1349</v>
      </c>
      <c r="E4277" s="11">
        <f t="shared" si="282"/>
        <v>5</v>
      </c>
      <c r="F4277" s="4">
        <f t="shared" si="283"/>
        <v>2016</v>
      </c>
      <c r="G4277" t="s">
        <v>25</v>
      </c>
      <c r="I4277" s="4" t="str">
        <f t="shared" si="284"/>
        <v/>
      </c>
      <c r="J4277" s="4">
        <v>26.7</v>
      </c>
      <c r="K4277" s="4" t="s">
        <v>1061</v>
      </c>
      <c r="L4277" s="4">
        <v>0</v>
      </c>
      <c r="M4277" s="4" t="s">
        <v>2773</v>
      </c>
      <c r="N4277" s="11" t="s">
        <v>7584</v>
      </c>
      <c r="R4277" t="s">
        <v>2471</v>
      </c>
      <c r="T4277" t="s">
        <v>1296</v>
      </c>
    </row>
    <row r="4278" spans="1:20">
      <c r="A4278" t="s">
        <v>7583</v>
      </c>
      <c r="B4278" t="s">
        <v>1291</v>
      </c>
      <c r="C4278" t="s">
        <v>74</v>
      </c>
      <c r="D4278" s="39" t="s">
        <v>1455</v>
      </c>
      <c r="E4278" s="11">
        <f t="shared" si="282"/>
        <v>5</v>
      </c>
      <c r="F4278" s="4">
        <f t="shared" si="283"/>
        <v>2017</v>
      </c>
      <c r="G4278" t="s">
        <v>25</v>
      </c>
      <c r="I4278" s="4" t="str">
        <f t="shared" si="284"/>
        <v/>
      </c>
      <c r="J4278" s="4">
        <v>27.8</v>
      </c>
      <c r="K4278" s="4" t="s">
        <v>206</v>
      </c>
      <c r="L4278" s="4">
        <v>0</v>
      </c>
      <c r="M4278" s="4" t="s">
        <v>1323</v>
      </c>
      <c r="N4278" s="11" t="s">
        <v>7584</v>
      </c>
      <c r="Q4278" t="s">
        <v>7587</v>
      </c>
      <c r="R4278" t="s">
        <v>7588</v>
      </c>
      <c r="T4278" t="s">
        <v>1296</v>
      </c>
    </row>
    <row r="4279" spans="1:20">
      <c r="A4279" t="s">
        <v>7583</v>
      </c>
      <c r="B4279" t="s">
        <v>1291</v>
      </c>
      <c r="C4279" t="s">
        <v>74</v>
      </c>
      <c r="D4279" s="39" t="s">
        <v>1582</v>
      </c>
      <c r="E4279" s="11">
        <f t="shared" si="282"/>
        <v>5</v>
      </c>
      <c r="F4279" s="4">
        <f t="shared" si="283"/>
        <v>2019</v>
      </c>
      <c r="G4279" t="s">
        <v>25</v>
      </c>
      <c r="I4279" s="4" t="str">
        <f t="shared" si="284"/>
        <v/>
      </c>
      <c r="J4279" s="4">
        <v>34.200000000000003</v>
      </c>
      <c r="K4279" s="4" t="s">
        <v>1020</v>
      </c>
      <c r="L4279" s="4">
        <v>0</v>
      </c>
      <c r="M4279" s="4" t="s">
        <v>7589</v>
      </c>
      <c r="N4279" s="11" t="s">
        <v>7584</v>
      </c>
      <c r="Q4279" t="s">
        <v>7590</v>
      </c>
      <c r="R4279" t="s">
        <v>7591</v>
      </c>
      <c r="T4279" t="s">
        <v>1296</v>
      </c>
    </row>
    <row r="4280" spans="1:20">
      <c r="A4280" t="s">
        <v>7583</v>
      </c>
      <c r="B4280" t="s">
        <v>1291</v>
      </c>
      <c r="C4280" t="s">
        <v>74</v>
      </c>
      <c r="D4280" s="39" t="s">
        <v>1992</v>
      </c>
      <c r="E4280" s="11">
        <f t="shared" si="282"/>
        <v>5</v>
      </c>
      <c r="F4280" s="4">
        <f t="shared" si="283"/>
        <v>2021</v>
      </c>
      <c r="G4280" t="s">
        <v>25</v>
      </c>
      <c r="I4280" s="4" t="str">
        <f t="shared" si="284"/>
        <v/>
      </c>
      <c r="J4280" s="4">
        <v>40.1</v>
      </c>
      <c r="K4280" s="4" t="s">
        <v>76</v>
      </c>
      <c r="L4280" s="4">
        <v>0</v>
      </c>
      <c r="M4280" s="4" t="s">
        <v>3865</v>
      </c>
      <c r="N4280" s="11" t="s">
        <v>7584</v>
      </c>
      <c r="Q4280" t="s">
        <v>7592</v>
      </c>
      <c r="R4280" t="s">
        <v>7593</v>
      </c>
    </row>
    <row r="4281" spans="1:20">
      <c r="A4281" t="s">
        <v>7594</v>
      </c>
      <c r="B4281" t="s">
        <v>1291</v>
      </c>
      <c r="C4281" t="s">
        <v>20</v>
      </c>
      <c r="D4281" s="39" t="s">
        <v>1402</v>
      </c>
      <c r="E4281" s="11">
        <f t="shared" si="282"/>
        <v>5</v>
      </c>
      <c r="F4281" s="4">
        <f t="shared" si="283"/>
        <v>2015</v>
      </c>
      <c r="G4281" t="s">
        <v>21</v>
      </c>
      <c r="H4281" s="4" t="s">
        <v>654</v>
      </c>
      <c r="I4281" s="4" t="str">
        <f t="shared" si="284"/>
        <v>k</v>
      </c>
      <c r="J4281" s="4">
        <v>19.2</v>
      </c>
      <c r="K4281" s="4" t="s">
        <v>2176</v>
      </c>
      <c r="L4281" s="4">
        <v>0</v>
      </c>
      <c r="M4281" s="4" t="s">
        <v>1773</v>
      </c>
      <c r="N4281" s="11" t="s">
        <v>7595</v>
      </c>
      <c r="R4281" t="s">
        <v>7596</v>
      </c>
      <c r="T4281" t="s">
        <v>1296</v>
      </c>
    </row>
    <row r="4282" spans="1:20">
      <c r="A4282" t="s">
        <v>7594</v>
      </c>
      <c r="B4282" t="s">
        <v>1291</v>
      </c>
      <c r="C4282" t="s">
        <v>74</v>
      </c>
      <c r="D4282" s="39" t="s">
        <v>839</v>
      </c>
      <c r="E4282" s="11">
        <f t="shared" si="282"/>
        <v>5</v>
      </c>
      <c r="F4282" s="4">
        <f t="shared" si="283"/>
        <v>2016</v>
      </c>
      <c r="G4282" t="s">
        <v>21</v>
      </c>
      <c r="H4282" s="4" t="s">
        <v>482</v>
      </c>
      <c r="I4282" s="4" t="str">
        <f t="shared" si="284"/>
        <v>k</v>
      </c>
      <c r="J4282" s="4">
        <v>21.8</v>
      </c>
      <c r="K4282" s="4" t="s">
        <v>779</v>
      </c>
      <c r="L4282" s="4">
        <v>0</v>
      </c>
      <c r="M4282" s="4" t="s">
        <v>7597</v>
      </c>
      <c r="N4282" s="11" t="s">
        <v>7595</v>
      </c>
      <c r="R4282" t="s">
        <v>7598</v>
      </c>
      <c r="T4282" t="s">
        <v>1296</v>
      </c>
    </row>
    <row r="4283" spans="1:20">
      <c r="A4283" t="s">
        <v>7594</v>
      </c>
      <c r="B4283" t="s">
        <v>1291</v>
      </c>
      <c r="C4283" t="s">
        <v>74</v>
      </c>
      <c r="D4283" s="39" t="s">
        <v>1574</v>
      </c>
      <c r="E4283" s="11">
        <f t="shared" si="282"/>
        <v>6</v>
      </c>
      <c r="F4283" s="4">
        <f t="shared" si="283"/>
        <v>2018</v>
      </c>
      <c r="G4283" t="s">
        <v>21</v>
      </c>
      <c r="H4283" s="4" t="s">
        <v>57</v>
      </c>
      <c r="I4283" s="4" t="str">
        <f t="shared" si="284"/>
        <v>k</v>
      </c>
      <c r="J4283" s="4">
        <v>25.7</v>
      </c>
      <c r="K4283" s="4" t="s">
        <v>1061</v>
      </c>
      <c r="L4283" s="4">
        <v>0</v>
      </c>
      <c r="M4283" s="4" t="s">
        <v>1833</v>
      </c>
      <c r="N4283" s="11" t="s">
        <v>7595</v>
      </c>
      <c r="Q4283" t="s">
        <v>7599</v>
      </c>
      <c r="R4283" t="s">
        <v>7600</v>
      </c>
      <c r="T4283" t="s">
        <v>1296</v>
      </c>
    </row>
    <row r="4284" spans="1:20">
      <c r="A4284" t="s">
        <v>7594</v>
      </c>
      <c r="B4284" t="s">
        <v>1291</v>
      </c>
      <c r="C4284" t="s">
        <v>74</v>
      </c>
      <c r="D4284" s="39" t="s">
        <v>2440</v>
      </c>
      <c r="E4284" s="11">
        <f t="shared" si="282"/>
        <v>9</v>
      </c>
      <c r="F4284" s="4">
        <f t="shared" si="283"/>
        <v>2018</v>
      </c>
      <c r="G4284" t="s">
        <v>21</v>
      </c>
      <c r="H4284" s="4" t="s">
        <v>5653</v>
      </c>
      <c r="I4284" s="4" t="str">
        <f t="shared" si="284"/>
        <v>k</v>
      </c>
      <c r="J4284" s="4">
        <v>26</v>
      </c>
      <c r="K4284" s="4" t="s">
        <v>397</v>
      </c>
      <c r="L4284" s="4">
        <v>0</v>
      </c>
      <c r="M4284" s="4" t="s">
        <v>2120</v>
      </c>
      <c r="N4284" s="11" t="s">
        <v>7595</v>
      </c>
      <c r="R4284" t="s">
        <v>1414</v>
      </c>
      <c r="T4284" t="s">
        <v>1296</v>
      </c>
    </row>
    <row r="4285" spans="1:20">
      <c r="A4285" t="s">
        <v>7594</v>
      </c>
      <c r="B4285" t="s">
        <v>1291</v>
      </c>
      <c r="C4285" t="s">
        <v>74</v>
      </c>
      <c r="D4285" s="39" t="s">
        <v>1878</v>
      </c>
      <c r="E4285" s="11">
        <f t="shared" si="282"/>
        <v>5</v>
      </c>
      <c r="F4285" s="4">
        <f t="shared" si="283"/>
        <v>2019</v>
      </c>
      <c r="G4285" t="s">
        <v>21</v>
      </c>
      <c r="H4285" s="4" t="s">
        <v>477</v>
      </c>
      <c r="I4285" s="4" t="str">
        <f t="shared" si="284"/>
        <v>k</v>
      </c>
      <c r="J4285" s="4">
        <v>29.3</v>
      </c>
      <c r="K4285" s="4" t="s">
        <v>182</v>
      </c>
      <c r="L4285" s="4">
        <v>0</v>
      </c>
      <c r="M4285" s="4" t="s">
        <v>3899</v>
      </c>
      <c r="N4285" s="11" t="s">
        <v>7595</v>
      </c>
      <c r="R4285" t="s">
        <v>7601</v>
      </c>
      <c r="T4285" t="s">
        <v>1296</v>
      </c>
    </row>
    <row r="4286" spans="1:20">
      <c r="A4286" s="4" t="s">
        <v>7594</v>
      </c>
      <c r="B4286" s="4" t="s">
        <v>1291</v>
      </c>
      <c r="C4286" s="4" t="s">
        <v>74</v>
      </c>
      <c r="D4286" s="39" t="s">
        <v>1793</v>
      </c>
      <c r="E4286" s="11">
        <f t="shared" si="282"/>
        <v>4</v>
      </c>
      <c r="F4286" s="4">
        <f t="shared" si="283"/>
        <v>2026</v>
      </c>
      <c r="G4286" s="4" t="s">
        <v>21</v>
      </c>
      <c r="H4286" s="4">
        <v>16.600000000000001</v>
      </c>
      <c r="I4286" s="4" t="str">
        <f t="shared" si="284"/>
        <v>k</v>
      </c>
      <c r="J4286" s="4">
        <v>32.700000000000003</v>
      </c>
      <c r="K4286" s="4">
        <v>41.8</v>
      </c>
      <c r="L4286" s="4">
        <v>0</v>
      </c>
      <c r="M4286" s="4">
        <v>1075</v>
      </c>
      <c r="N4286" s="11" t="s">
        <v>7595</v>
      </c>
      <c r="O4286" s="4"/>
      <c r="P4286" s="4"/>
      <c r="Q4286" s="4"/>
      <c r="R4286" s="4" t="s">
        <v>7602</v>
      </c>
      <c r="S4286" s="4"/>
      <c r="T4286" s="4"/>
    </row>
    <row r="4287" spans="1:20">
      <c r="A4287" t="s">
        <v>7603</v>
      </c>
      <c r="B4287" t="s">
        <v>1291</v>
      </c>
      <c r="C4287" t="s">
        <v>20</v>
      </c>
      <c r="D4287" s="39" t="s">
        <v>1342</v>
      </c>
      <c r="E4287" s="11">
        <f t="shared" si="282"/>
        <v>5</v>
      </c>
      <c r="F4287" s="4">
        <f t="shared" si="283"/>
        <v>2013</v>
      </c>
      <c r="G4287" t="s">
        <v>25</v>
      </c>
      <c r="H4287" s="4" t="s">
        <v>1444</v>
      </c>
      <c r="I4287" s="4" t="str">
        <f t="shared" ref="I4287:I4318" si="285">IF(ISBLANK(H4287), "", "k")</f>
        <v>k</v>
      </c>
      <c r="J4287" s="4">
        <v>14.7</v>
      </c>
      <c r="K4287" s="4" t="s">
        <v>407</v>
      </c>
      <c r="L4287" s="4">
        <v>0</v>
      </c>
      <c r="M4287" s="4" t="s">
        <v>3449</v>
      </c>
      <c r="N4287" s="11" t="s">
        <v>7604</v>
      </c>
      <c r="R4287" t="s">
        <v>7605</v>
      </c>
      <c r="T4287" t="s">
        <v>1296</v>
      </c>
    </row>
    <row r="4288" spans="1:20">
      <c r="A4288" t="s">
        <v>7603</v>
      </c>
      <c r="B4288" t="s">
        <v>1291</v>
      </c>
      <c r="C4288" t="s">
        <v>74</v>
      </c>
      <c r="D4288" s="39" t="s">
        <v>1402</v>
      </c>
      <c r="E4288" s="11">
        <f t="shared" si="282"/>
        <v>5</v>
      </c>
      <c r="F4288" s="4">
        <f t="shared" si="283"/>
        <v>2015</v>
      </c>
      <c r="G4288" t="s">
        <v>25</v>
      </c>
      <c r="H4288" s="4" t="s">
        <v>1456</v>
      </c>
      <c r="I4288" s="4" t="str">
        <f t="shared" si="285"/>
        <v>k</v>
      </c>
      <c r="J4288" s="4">
        <v>17.899999999999999</v>
      </c>
      <c r="K4288" s="4" t="s">
        <v>742</v>
      </c>
      <c r="L4288" s="4">
        <v>0</v>
      </c>
      <c r="M4288" s="4" t="s">
        <v>7606</v>
      </c>
      <c r="N4288" s="11" t="s">
        <v>7604</v>
      </c>
      <c r="R4288" t="s">
        <v>7607</v>
      </c>
      <c r="T4288" t="s">
        <v>1296</v>
      </c>
    </row>
    <row r="4289" spans="1:20">
      <c r="A4289" t="s">
        <v>7603</v>
      </c>
      <c r="B4289" t="s">
        <v>1291</v>
      </c>
      <c r="C4289" t="s">
        <v>74</v>
      </c>
      <c r="D4289" s="39" t="s">
        <v>1349</v>
      </c>
      <c r="E4289" s="11">
        <f t="shared" si="282"/>
        <v>5</v>
      </c>
      <c r="F4289" s="4">
        <f t="shared" si="283"/>
        <v>2016</v>
      </c>
      <c r="G4289" t="s">
        <v>25</v>
      </c>
      <c r="H4289" s="4" t="s">
        <v>654</v>
      </c>
      <c r="I4289" s="4" t="str">
        <f t="shared" si="285"/>
        <v>k</v>
      </c>
      <c r="J4289" s="4">
        <v>20.2</v>
      </c>
      <c r="K4289" s="4" t="s">
        <v>789</v>
      </c>
      <c r="L4289" s="4">
        <v>0</v>
      </c>
      <c r="M4289" s="4" t="s">
        <v>1473</v>
      </c>
      <c r="N4289" s="11" t="s">
        <v>7604</v>
      </c>
      <c r="R4289" t="s">
        <v>7514</v>
      </c>
      <c r="T4289" t="s">
        <v>1296</v>
      </c>
    </row>
    <row r="4290" spans="1:20">
      <c r="A4290" t="s">
        <v>7603</v>
      </c>
      <c r="B4290" t="s">
        <v>1291</v>
      </c>
      <c r="C4290" t="s">
        <v>74</v>
      </c>
      <c r="D4290" s="39" t="s">
        <v>1455</v>
      </c>
      <c r="E4290" s="11">
        <f t="shared" si="282"/>
        <v>5</v>
      </c>
      <c r="F4290" s="4">
        <f t="shared" si="283"/>
        <v>2017</v>
      </c>
      <c r="G4290" t="s">
        <v>25</v>
      </c>
      <c r="H4290" s="4" t="s">
        <v>482</v>
      </c>
      <c r="I4290" s="4" t="str">
        <f t="shared" si="285"/>
        <v>k</v>
      </c>
      <c r="J4290" s="4">
        <v>22.2</v>
      </c>
      <c r="K4290" s="4" t="s">
        <v>1875</v>
      </c>
      <c r="L4290" s="4">
        <v>0</v>
      </c>
      <c r="M4290" s="4" t="s">
        <v>1876</v>
      </c>
      <c r="N4290" s="11" t="s">
        <v>7604</v>
      </c>
      <c r="R4290" t="s">
        <v>7608</v>
      </c>
      <c r="T4290" t="s">
        <v>1296</v>
      </c>
    </row>
    <row r="4291" spans="1:20">
      <c r="A4291" t="s">
        <v>7603</v>
      </c>
      <c r="B4291" t="s">
        <v>1291</v>
      </c>
      <c r="C4291" t="s">
        <v>74</v>
      </c>
      <c r="D4291" s="39" t="s">
        <v>1582</v>
      </c>
      <c r="E4291" s="11">
        <f t="shared" si="282"/>
        <v>5</v>
      </c>
      <c r="F4291" s="4">
        <f t="shared" si="283"/>
        <v>2019</v>
      </c>
      <c r="G4291" t="s">
        <v>25</v>
      </c>
      <c r="H4291" s="4" t="s">
        <v>57</v>
      </c>
      <c r="I4291" s="4" t="str">
        <f t="shared" si="285"/>
        <v>k</v>
      </c>
      <c r="J4291" s="4">
        <v>28.5</v>
      </c>
      <c r="K4291" s="4" t="s">
        <v>690</v>
      </c>
      <c r="L4291" s="4">
        <v>0</v>
      </c>
      <c r="M4291" s="4" t="s">
        <v>2320</v>
      </c>
      <c r="N4291" s="11" t="s">
        <v>7604</v>
      </c>
      <c r="R4291" t="s">
        <v>7609</v>
      </c>
      <c r="T4291" t="s">
        <v>1296</v>
      </c>
    </row>
    <row r="4292" spans="1:20">
      <c r="A4292" t="s">
        <v>7603</v>
      </c>
      <c r="B4292" s="4" t="s">
        <v>1291</v>
      </c>
      <c r="C4292" s="4" t="s">
        <v>74</v>
      </c>
      <c r="D4292" s="39" t="s">
        <v>1793</v>
      </c>
      <c r="E4292" s="11">
        <f t="shared" si="282"/>
        <v>4</v>
      </c>
      <c r="F4292" s="4">
        <f t="shared" si="283"/>
        <v>2026</v>
      </c>
      <c r="G4292" s="4" t="s">
        <v>25</v>
      </c>
      <c r="H4292" s="4">
        <v>15.6</v>
      </c>
      <c r="I4292" s="4" t="str">
        <f t="shared" si="285"/>
        <v>k</v>
      </c>
      <c r="J4292" s="4">
        <v>37.1</v>
      </c>
      <c r="K4292" s="4">
        <v>46.8</v>
      </c>
      <c r="L4292" s="4">
        <v>0</v>
      </c>
      <c r="M4292" s="4">
        <v>2283</v>
      </c>
      <c r="N4292" s="11" t="s">
        <v>7604</v>
      </c>
      <c r="R4292" s="4" t="s">
        <v>1471</v>
      </c>
    </row>
    <row r="4293" spans="1:20">
      <c r="A4293" t="s">
        <v>311</v>
      </c>
      <c r="B4293" t="s">
        <v>1291</v>
      </c>
      <c r="C4293" t="s">
        <v>20</v>
      </c>
      <c r="D4293" s="39" t="s">
        <v>1606</v>
      </c>
      <c r="E4293" s="11">
        <f t="shared" si="282"/>
        <v>3</v>
      </c>
      <c r="F4293" s="4">
        <f t="shared" si="283"/>
        <v>1982</v>
      </c>
      <c r="G4293" t="s">
        <v>25</v>
      </c>
      <c r="H4293" s="4">
        <v>9.5</v>
      </c>
      <c r="I4293" s="4" t="s">
        <v>35</v>
      </c>
      <c r="J4293" s="4">
        <v>26.04</v>
      </c>
      <c r="K4293" s="4" t="s">
        <v>2103</v>
      </c>
      <c r="L4293" s="4">
        <v>0</v>
      </c>
      <c r="M4293" s="4" t="s">
        <v>1427</v>
      </c>
      <c r="R4293" t="s">
        <v>2588</v>
      </c>
      <c r="T4293" t="s">
        <v>1296</v>
      </c>
    </row>
    <row r="4294" spans="1:20">
      <c r="A4294" t="s">
        <v>311</v>
      </c>
      <c r="B4294" t="s">
        <v>1291</v>
      </c>
      <c r="C4294" t="s">
        <v>74</v>
      </c>
      <c r="D4294" s="39" t="s">
        <v>3045</v>
      </c>
      <c r="E4294" s="11">
        <f t="shared" si="282"/>
        <v>3</v>
      </c>
      <c r="F4294" s="4">
        <f t="shared" si="283"/>
        <v>1983</v>
      </c>
      <c r="G4294" t="s">
        <v>25</v>
      </c>
      <c r="H4294" s="4">
        <v>10.5</v>
      </c>
      <c r="I4294" s="4" t="s">
        <v>35</v>
      </c>
      <c r="J4294" s="4">
        <v>28.26</v>
      </c>
      <c r="K4294" s="4" t="s">
        <v>4949</v>
      </c>
      <c r="L4294" s="4">
        <v>0</v>
      </c>
      <c r="M4294" s="4" t="s">
        <v>2607</v>
      </c>
      <c r="T4294" t="s">
        <v>1296</v>
      </c>
    </row>
    <row r="4295" spans="1:20">
      <c r="A4295" t="s">
        <v>311</v>
      </c>
      <c r="B4295" t="s">
        <v>1291</v>
      </c>
      <c r="C4295" t="s">
        <v>74</v>
      </c>
      <c r="D4295" s="39" t="s">
        <v>1494</v>
      </c>
      <c r="E4295" s="11">
        <f t="shared" si="282"/>
        <v>3</v>
      </c>
      <c r="F4295" s="4">
        <f t="shared" si="283"/>
        <v>1986</v>
      </c>
      <c r="G4295" t="s">
        <v>25</v>
      </c>
      <c r="H4295" s="4">
        <v>13.5</v>
      </c>
      <c r="I4295" s="4" t="s">
        <v>35</v>
      </c>
      <c r="J4295" s="4">
        <v>37.78</v>
      </c>
      <c r="K4295" s="4" t="s">
        <v>2397</v>
      </c>
      <c r="L4295" s="4">
        <v>0</v>
      </c>
      <c r="M4295" s="4" t="s">
        <v>7610</v>
      </c>
      <c r="R4295" t="s">
        <v>7611</v>
      </c>
      <c r="T4295" t="s">
        <v>1296</v>
      </c>
    </row>
    <row r="4296" spans="1:20">
      <c r="A4296" t="s">
        <v>316</v>
      </c>
      <c r="B4296" t="s">
        <v>1291</v>
      </c>
      <c r="C4296" t="s">
        <v>20</v>
      </c>
      <c r="D4296" s="39" t="s">
        <v>2401</v>
      </c>
      <c r="E4296" s="11">
        <f t="shared" si="282"/>
        <v>3</v>
      </c>
      <c r="F4296" s="4">
        <f t="shared" si="283"/>
        <v>1992</v>
      </c>
      <c r="G4296" t="s">
        <v>25</v>
      </c>
      <c r="H4296" s="4" t="s">
        <v>87</v>
      </c>
      <c r="I4296" s="4" t="str">
        <f t="shared" ref="I4296:I4308" si="286">IF(ISBLANK(H4296), "", "k")</f>
        <v>k</v>
      </c>
      <c r="J4296" s="4">
        <v>20.32</v>
      </c>
      <c r="K4296" s="4" t="s">
        <v>6762</v>
      </c>
      <c r="L4296" s="4">
        <v>0</v>
      </c>
      <c r="M4296" s="4" t="s">
        <v>4763</v>
      </c>
      <c r="N4296" s="11" t="s">
        <v>7612</v>
      </c>
      <c r="O4296" t="s">
        <v>7613</v>
      </c>
      <c r="R4296" t="s">
        <v>2823</v>
      </c>
      <c r="T4296" t="s">
        <v>1296</v>
      </c>
    </row>
    <row r="4297" spans="1:20">
      <c r="A4297" t="s">
        <v>316</v>
      </c>
      <c r="B4297" t="s">
        <v>1291</v>
      </c>
      <c r="C4297" t="s">
        <v>74</v>
      </c>
      <c r="D4297" s="39" t="s">
        <v>2313</v>
      </c>
      <c r="E4297" s="11">
        <f t="shared" si="282"/>
        <v>3</v>
      </c>
      <c r="F4297" s="4">
        <f t="shared" si="283"/>
        <v>1993</v>
      </c>
      <c r="G4297" t="s">
        <v>25</v>
      </c>
      <c r="H4297" s="4" t="s">
        <v>1610</v>
      </c>
      <c r="I4297" s="4" t="str">
        <f t="shared" si="286"/>
        <v>k</v>
      </c>
      <c r="J4297" s="4">
        <v>23.7</v>
      </c>
      <c r="K4297" s="4" t="s">
        <v>186</v>
      </c>
      <c r="L4297" s="4">
        <v>0</v>
      </c>
      <c r="M4297" s="4" t="s">
        <v>7614</v>
      </c>
      <c r="N4297" s="11" t="s">
        <v>7612</v>
      </c>
      <c r="O4297" t="s">
        <v>7613</v>
      </c>
      <c r="T4297" t="s">
        <v>1296</v>
      </c>
    </row>
    <row r="4298" spans="1:20">
      <c r="A4298" t="s">
        <v>316</v>
      </c>
      <c r="B4298" t="s">
        <v>1291</v>
      </c>
      <c r="C4298" t="s">
        <v>74</v>
      </c>
      <c r="D4298" s="39" t="s">
        <v>1620</v>
      </c>
      <c r="E4298" s="11">
        <f t="shared" si="282"/>
        <v>3</v>
      </c>
      <c r="F4298" s="4">
        <f t="shared" si="283"/>
        <v>1994</v>
      </c>
      <c r="G4298" t="s">
        <v>25</v>
      </c>
      <c r="H4298" s="4" t="s">
        <v>1635</v>
      </c>
      <c r="I4298" s="4" t="str">
        <f t="shared" si="286"/>
        <v>k</v>
      </c>
      <c r="J4298" s="4">
        <v>24.1</v>
      </c>
      <c r="K4298" s="4" t="s">
        <v>264</v>
      </c>
      <c r="L4298" s="4">
        <v>0</v>
      </c>
      <c r="M4298" s="4" t="s">
        <v>1987</v>
      </c>
      <c r="N4298" s="11" t="s">
        <v>7612</v>
      </c>
      <c r="O4298" t="s">
        <v>7613</v>
      </c>
      <c r="T4298" t="s">
        <v>1296</v>
      </c>
    </row>
    <row r="4299" spans="1:20">
      <c r="A4299" t="s">
        <v>316</v>
      </c>
      <c r="B4299" t="s">
        <v>1291</v>
      </c>
      <c r="C4299" t="s">
        <v>74</v>
      </c>
      <c r="D4299" s="39" t="s">
        <v>24</v>
      </c>
      <c r="E4299" s="11">
        <f t="shared" si="282"/>
        <v>5</v>
      </c>
      <c r="F4299" s="4">
        <f t="shared" si="283"/>
        <v>2001</v>
      </c>
      <c r="G4299" t="s">
        <v>25</v>
      </c>
      <c r="H4299" s="4" t="s">
        <v>977</v>
      </c>
      <c r="I4299" s="4" t="str">
        <f t="shared" si="286"/>
        <v>k</v>
      </c>
      <c r="J4299" s="4">
        <v>34.799999999999997</v>
      </c>
      <c r="K4299" s="4" t="s">
        <v>638</v>
      </c>
      <c r="L4299" s="4">
        <v>0</v>
      </c>
      <c r="M4299" s="4" t="s">
        <v>7039</v>
      </c>
      <c r="N4299" s="11" t="s">
        <v>7612</v>
      </c>
      <c r="O4299" t="s">
        <v>7613</v>
      </c>
      <c r="R4299" t="s">
        <v>7615</v>
      </c>
      <c r="T4299" t="s">
        <v>1296</v>
      </c>
    </row>
    <row r="4300" spans="1:20">
      <c r="A4300" t="s">
        <v>316</v>
      </c>
      <c r="B4300" t="s">
        <v>1291</v>
      </c>
      <c r="C4300" t="s">
        <v>74</v>
      </c>
      <c r="D4300" s="39" t="s">
        <v>1378</v>
      </c>
      <c r="E4300" s="11">
        <f t="shared" si="282"/>
        <v>5</v>
      </c>
      <c r="F4300" s="4">
        <f t="shared" si="283"/>
        <v>2002</v>
      </c>
      <c r="G4300" t="s">
        <v>25</v>
      </c>
      <c r="H4300" s="4" t="s">
        <v>893</v>
      </c>
      <c r="I4300" s="4" t="str">
        <f t="shared" si="286"/>
        <v>k</v>
      </c>
      <c r="J4300" s="4">
        <v>37.5</v>
      </c>
      <c r="K4300" s="4" t="s">
        <v>6094</v>
      </c>
      <c r="L4300" s="4">
        <v>0</v>
      </c>
      <c r="M4300" s="4" t="s">
        <v>5869</v>
      </c>
      <c r="N4300" s="11" t="s">
        <v>7612</v>
      </c>
      <c r="O4300" t="s">
        <v>7613</v>
      </c>
      <c r="R4300" t="s">
        <v>1630</v>
      </c>
      <c r="T4300" t="s">
        <v>1296</v>
      </c>
    </row>
    <row r="4301" spans="1:20">
      <c r="A4301" t="s">
        <v>316</v>
      </c>
      <c r="B4301" t="s">
        <v>1291</v>
      </c>
      <c r="C4301" t="s">
        <v>74</v>
      </c>
      <c r="D4301" s="39" t="s">
        <v>2040</v>
      </c>
      <c r="E4301" s="11">
        <f t="shared" si="282"/>
        <v>5</v>
      </c>
      <c r="F4301" s="4">
        <f t="shared" si="283"/>
        <v>2003</v>
      </c>
      <c r="G4301" t="s">
        <v>25</v>
      </c>
      <c r="H4301" s="4" t="s">
        <v>1038</v>
      </c>
      <c r="I4301" s="4" t="str">
        <f t="shared" si="286"/>
        <v>k</v>
      </c>
      <c r="J4301" s="4">
        <v>39.700000000000003</v>
      </c>
      <c r="K4301" s="4" t="s">
        <v>1704</v>
      </c>
      <c r="L4301" s="4">
        <v>0</v>
      </c>
      <c r="M4301" s="4" t="s">
        <v>7616</v>
      </c>
      <c r="N4301" s="11" t="s">
        <v>7612</v>
      </c>
      <c r="O4301" t="s">
        <v>7613</v>
      </c>
      <c r="R4301" t="s">
        <v>7617</v>
      </c>
      <c r="T4301" t="s">
        <v>1296</v>
      </c>
    </row>
    <row r="4302" spans="1:20">
      <c r="A4302" t="s">
        <v>316</v>
      </c>
      <c r="B4302" t="s">
        <v>1291</v>
      </c>
      <c r="C4302" t="s">
        <v>74</v>
      </c>
      <c r="D4302" s="39" t="s">
        <v>1335</v>
      </c>
      <c r="E4302" s="11">
        <f t="shared" si="282"/>
        <v>5</v>
      </c>
      <c r="F4302" s="4">
        <f t="shared" si="283"/>
        <v>2004</v>
      </c>
      <c r="G4302" t="s">
        <v>25</v>
      </c>
      <c r="H4302" s="4" t="s">
        <v>1046</v>
      </c>
      <c r="I4302" s="4" t="str">
        <f t="shared" si="286"/>
        <v>k</v>
      </c>
      <c r="J4302" s="4">
        <v>40.1</v>
      </c>
      <c r="K4302" s="4" t="s">
        <v>99</v>
      </c>
      <c r="L4302" s="4">
        <v>0</v>
      </c>
      <c r="M4302" s="4" t="s">
        <v>6879</v>
      </c>
      <c r="N4302" s="11" t="s">
        <v>7612</v>
      </c>
      <c r="O4302" t="s">
        <v>7613</v>
      </c>
      <c r="R4302" t="s">
        <v>7618</v>
      </c>
      <c r="T4302" t="s">
        <v>1296</v>
      </c>
    </row>
    <row r="4303" spans="1:20">
      <c r="A4303" t="s">
        <v>316</v>
      </c>
      <c r="B4303" t="s">
        <v>1291</v>
      </c>
      <c r="C4303" t="s">
        <v>74</v>
      </c>
      <c r="D4303" s="39" t="s">
        <v>1310</v>
      </c>
      <c r="E4303" s="11">
        <f t="shared" si="282"/>
        <v>5</v>
      </c>
      <c r="F4303" s="4">
        <f t="shared" si="283"/>
        <v>2005</v>
      </c>
      <c r="G4303" t="s">
        <v>25</v>
      </c>
      <c r="H4303" s="4" t="s">
        <v>488</v>
      </c>
      <c r="I4303" s="4" t="str">
        <f t="shared" si="286"/>
        <v>k</v>
      </c>
      <c r="J4303" s="4">
        <v>40</v>
      </c>
      <c r="K4303" s="4" t="s">
        <v>271</v>
      </c>
      <c r="L4303" s="4">
        <v>0</v>
      </c>
      <c r="M4303" s="4" t="s">
        <v>1721</v>
      </c>
      <c r="N4303" s="11" t="s">
        <v>7612</v>
      </c>
      <c r="O4303" t="s">
        <v>7613</v>
      </c>
      <c r="R4303" t="s">
        <v>7619</v>
      </c>
      <c r="T4303" t="s">
        <v>1296</v>
      </c>
    </row>
    <row r="4304" spans="1:20">
      <c r="A4304" t="s">
        <v>316</v>
      </c>
      <c r="B4304" t="s">
        <v>1291</v>
      </c>
      <c r="C4304" t="s">
        <v>74</v>
      </c>
      <c r="D4304" s="39" t="s">
        <v>1429</v>
      </c>
      <c r="E4304" s="11">
        <f t="shared" si="282"/>
        <v>3</v>
      </c>
      <c r="F4304" s="4">
        <f t="shared" si="283"/>
        <v>2008</v>
      </c>
      <c r="G4304" t="s">
        <v>25</v>
      </c>
      <c r="H4304" s="4" t="s">
        <v>600</v>
      </c>
      <c r="I4304" s="4" t="str">
        <f t="shared" si="286"/>
        <v>k</v>
      </c>
      <c r="J4304" s="4">
        <v>40.5</v>
      </c>
      <c r="K4304" s="4" t="s">
        <v>99</v>
      </c>
      <c r="L4304" s="4">
        <v>0</v>
      </c>
      <c r="M4304" s="4" t="s">
        <v>1329</v>
      </c>
      <c r="N4304" s="11" t="s">
        <v>7612</v>
      </c>
      <c r="O4304" t="s">
        <v>7613</v>
      </c>
      <c r="R4304" t="s">
        <v>7620</v>
      </c>
      <c r="T4304" t="s">
        <v>1296</v>
      </c>
    </row>
    <row r="4305" spans="1:20">
      <c r="A4305" t="s">
        <v>316</v>
      </c>
      <c r="B4305" t="s">
        <v>1291</v>
      </c>
      <c r="C4305" t="s">
        <v>74</v>
      </c>
      <c r="D4305" s="39" t="s">
        <v>1663</v>
      </c>
      <c r="E4305" s="11">
        <f t="shared" si="282"/>
        <v>5</v>
      </c>
      <c r="F4305" s="4">
        <f t="shared" si="283"/>
        <v>2009</v>
      </c>
      <c r="G4305" t="s">
        <v>25</v>
      </c>
      <c r="H4305" s="4" t="s">
        <v>997</v>
      </c>
      <c r="I4305" s="4" t="str">
        <f t="shared" si="286"/>
        <v>k</v>
      </c>
      <c r="J4305" s="4">
        <v>41.5</v>
      </c>
      <c r="K4305" s="4" t="s">
        <v>123</v>
      </c>
      <c r="L4305" s="4">
        <v>0</v>
      </c>
      <c r="M4305" s="4" t="s">
        <v>3581</v>
      </c>
      <c r="N4305" s="11" t="s">
        <v>7612</v>
      </c>
      <c r="O4305" t="s">
        <v>7613</v>
      </c>
      <c r="R4305" t="s">
        <v>7621</v>
      </c>
      <c r="T4305" t="s">
        <v>1296</v>
      </c>
    </row>
    <row r="4306" spans="1:20">
      <c r="A4306" t="s">
        <v>316</v>
      </c>
      <c r="B4306" t="s">
        <v>1291</v>
      </c>
      <c r="C4306" t="s">
        <v>74</v>
      </c>
      <c r="D4306" s="39" t="s">
        <v>2129</v>
      </c>
      <c r="E4306" s="11">
        <f t="shared" si="282"/>
        <v>4</v>
      </c>
      <c r="F4306" s="4">
        <f t="shared" si="283"/>
        <v>2010</v>
      </c>
      <c r="G4306" t="s">
        <v>25</v>
      </c>
      <c r="H4306" s="4" t="s">
        <v>285</v>
      </c>
      <c r="I4306" s="4" t="str">
        <f t="shared" si="286"/>
        <v>k</v>
      </c>
      <c r="J4306" s="4">
        <v>39.9</v>
      </c>
      <c r="K4306" s="4" t="s">
        <v>99</v>
      </c>
      <c r="L4306" s="4">
        <v>0</v>
      </c>
      <c r="M4306" s="4" t="s">
        <v>3566</v>
      </c>
      <c r="N4306" s="11" t="s">
        <v>7612</v>
      </c>
      <c r="O4306" t="s">
        <v>7613</v>
      </c>
      <c r="R4306" t="s">
        <v>7622</v>
      </c>
      <c r="T4306" t="s">
        <v>1296</v>
      </c>
    </row>
    <row r="4307" spans="1:20">
      <c r="A4307" t="s">
        <v>316</v>
      </c>
      <c r="B4307" t="s">
        <v>1291</v>
      </c>
      <c r="C4307" t="s">
        <v>74</v>
      </c>
      <c r="D4307" s="39" t="s">
        <v>1342</v>
      </c>
      <c r="E4307" s="11">
        <f t="shared" ref="E4307:E4370" si="287">MONTH(D4307)</f>
        <v>5</v>
      </c>
      <c r="F4307" s="4">
        <f t="shared" ref="F4307:F4370" si="288">YEAR(D4307)</f>
        <v>2013</v>
      </c>
      <c r="G4307" t="s">
        <v>25</v>
      </c>
      <c r="H4307" s="4" t="s">
        <v>362</v>
      </c>
      <c r="I4307" s="4" t="str">
        <f t="shared" si="286"/>
        <v>k</v>
      </c>
      <c r="J4307" s="4">
        <v>40.5</v>
      </c>
      <c r="K4307" s="4" t="s">
        <v>134</v>
      </c>
      <c r="L4307" s="4">
        <v>0</v>
      </c>
      <c r="M4307" s="4" t="s">
        <v>7623</v>
      </c>
      <c r="N4307" s="11" t="s">
        <v>7612</v>
      </c>
      <c r="O4307" t="s">
        <v>7613</v>
      </c>
      <c r="R4307" t="s">
        <v>7624</v>
      </c>
      <c r="T4307" t="s">
        <v>1296</v>
      </c>
    </row>
    <row r="4308" spans="1:20">
      <c r="A4308" t="s">
        <v>460</v>
      </c>
      <c r="B4308" t="s">
        <v>1291</v>
      </c>
      <c r="C4308" t="s">
        <v>20</v>
      </c>
      <c r="D4308" s="39" t="s">
        <v>1749</v>
      </c>
      <c r="E4308" s="11">
        <f t="shared" si="287"/>
        <v>5</v>
      </c>
      <c r="F4308" s="4">
        <f t="shared" si="288"/>
        <v>2002</v>
      </c>
      <c r="G4308" t="s">
        <v>103</v>
      </c>
      <c r="H4308" s="4" t="s">
        <v>1536</v>
      </c>
      <c r="I4308" s="4" t="str">
        <f t="shared" si="286"/>
        <v>k</v>
      </c>
      <c r="J4308" s="4">
        <v>11.5</v>
      </c>
      <c r="K4308" s="4" t="s">
        <v>196</v>
      </c>
      <c r="L4308" s="4">
        <v>0</v>
      </c>
      <c r="M4308" s="4" t="s">
        <v>30</v>
      </c>
      <c r="R4308" t="s">
        <v>7625</v>
      </c>
      <c r="T4308" t="s">
        <v>1296</v>
      </c>
    </row>
    <row r="4309" spans="1:20">
      <c r="A4309" t="s">
        <v>7626</v>
      </c>
      <c r="B4309" t="s">
        <v>1291</v>
      </c>
      <c r="C4309" t="s">
        <v>20</v>
      </c>
      <c r="D4309" s="39" t="s">
        <v>1325</v>
      </c>
      <c r="E4309" s="11">
        <f t="shared" si="287"/>
        <v>3</v>
      </c>
      <c r="F4309" s="4">
        <f t="shared" si="288"/>
        <v>2000</v>
      </c>
      <c r="G4309" t="s">
        <v>25</v>
      </c>
      <c r="H4309" s="4">
        <v>12.5</v>
      </c>
      <c r="I4309" s="4" t="s">
        <v>35</v>
      </c>
      <c r="J4309" s="4">
        <v>30.5</v>
      </c>
      <c r="K4309" s="4" t="s">
        <v>801</v>
      </c>
      <c r="L4309" s="4">
        <v>0</v>
      </c>
      <c r="M4309" s="4" t="s">
        <v>1853</v>
      </c>
      <c r="R4309" t="s">
        <v>1711</v>
      </c>
      <c r="T4309" t="s">
        <v>1296</v>
      </c>
    </row>
    <row r="4310" spans="1:20">
      <c r="A4310" t="s">
        <v>7626</v>
      </c>
      <c r="B4310" t="s">
        <v>1291</v>
      </c>
      <c r="C4310" t="s">
        <v>74</v>
      </c>
      <c r="D4310" s="39" t="s">
        <v>1418</v>
      </c>
      <c r="E4310" s="11">
        <f t="shared" si="287"/>
        <v>5</v>
      </c>
      <c r="F4310" s="4">
        <f t="shared" si="288"/>
        <v>2001</v>
      </c>
      <c r="G4310" t="s">
        <v>25</v>
      </c>
      <c r="H4310" s="4">
        <v>13.7</v>
      </c>
      <c r="I4310" s="4" t="s">
        <v>35</v>
      </c>
      <c r="J4310" s="4">
        <v>31</v>
      </c>
      <c r="K4310" s="4" t="s">
        <v>426</v>
      </c>
      <c r="L4310" s="4">
        <v>0</v>
      </c>
      <c r="M4310" s="4" t="s">
        <v>3880</v>
      </c>
      <c r="R4310" t="s">
        <v>7627</v>
      </c>
      <c r="T4310" t="s">
        <v>1296</v>
      </c>
    </row>
    <row r="4311" spans="1:20">
      <c r="A4311" t="s">
        <v>7628</v>
      </c>
      <c r="B4311" t="s">
        <v>1291</v>
      </c>
      <c r="C4311" t="s">
        <v>20</v>
      </c>
      <c r="D4311" s="39" t="s">
        <v>3055</v>
      </c>
      <c r="E4311" s="11">
        <f t="shared" si="287"/>
        <v>5</v>
      </c>
      <c r="F4311" s="4">
        <f t="shared" si="288"/>
        <v>2001</v>
      </c>
      <c r="G4311" t="s">
        <v>21</v>
      </c>
      <c r="H4311" s="4" t="s">
        <v>482</v>
      </c>
      <c r="I4311" s="4" t="str">
        <f t="shared" ref="I4311:I4340" si="289">IF(ISBLANK(H4311), "", "k")</f>
        <v>k</v>
      </c>
      <c r="J4311" s="4">
        <v>21.5</v>
      </c>
      <c r="K4311" s="4" t="s">
        <v>885</v>
      </c>
      <c r="L4311" s="4">
        <v>0</v>
      </c>
      <c r="M4311" s="4" t="s">
        <v>1747</v>
      </c>
      <c r="N4311" s="11" t="s">
        <v>7629</v>
      </c>
      <c r="O4311" t="s">
        <v>7630</v>
      </c>
      <c r="R4311" t="s">
        <v>7631</v>
      </c>
      <c r="T4311" t="s">
        <v>1296</v>
      </c>
    </row>
    <row r="4312" spans="1:20">
      <c r="A4312" t="s">
        <v>7628</v>
      </c>
      <c r="B4312" t="s">
        <v>1291</v>
      </c>
      <c r="C4312" t="s">
        <v>74</v>
      </c>
      <c r="D4312" s="39" t="s">
        <v>1302</v>
      </c>
      <c r="E4312" s="11">
        <f t="shared" si="287"/>
        <v>5</v>
      </c>
      <c r="F4312" s="4">
        <f t="shared" si="288"/>
        <v>2002</v>
      </c>
      <c r="G4312" t="s">
        <v>21</v>
      </c>
      <c r="H4312" s="4" t="s">
        <v>682</v>
      </c>
      <c r="I4312" s="4" t="str">
        <f t="shared" si="289"/>
        <v>k</v>
      </c>
      <c r="J4312" s="4">
        <v>23.5</v>
      </c>
      <c r="K4312" s="4" t="s">
        <v>2381</v>
      </c>
      <c r="L4312" s="4">
        <v>0</v>
      </c>
      <c r="M4312" s="4" t="s">
        <v>4432</v>
      </c>
      <c r="N4312" s="11" t="s">
        <v>7629</v>
      </c>
      <c r="O4312" t="s">
        <v>7630</v>
      </c>
      <c r="R4312" t="s">
        <v>7632</v>
      </c>
      <c r="T4312" t="s">
        <v>1296</v>
      </c>
    </row>
    <row r="4313" spans="1:20">
      <c r="A4313" t="s">
        <v>7628</v>
      </c>
      <c r="B4313" t="s">
        <v>1291</v>
      </c>
      <c r="C4313" t="s">
        <v>74</v>
      </c>
      <c r="D4313" s="39" t="s">
        <v>2900</v>
      </c>
      <c r="E4313" s="11">
        <f t="shared" si="287"/>
        <v>6</v>
      </c>
      <c r="F4313" s="4">
        <f t="shared" si="288"/>
        <v>2002</v>
      </c>
      <c r="G4313" t="s">
        <v>21</v>
      </c>
      <c r="H4313" s="4" t="s">
        <v>239</v>
      </c>
      <c r="I4313" s="4" t="str">
        <f t="shared" si="289"/>
        <v>k</v>
      </c>
      <c r="J4313" s="4">
        <v>23.7</v>
      </c>
      <c r="K4313" s="4" t="s">
        <v>924</v>
      </c>
      <c r="L4313" s="4">
        <v>0</v>
      </c>
      <c r="M4313" s="4" t="s">
        <v>2419</v>
      </c>
      <c r="N4313" s="11" t="s">
        <v>7629</v>
      </c>
      <c r="O4313" t="s">
        <v>7630</v>
      </c>
      <c r="R4313" t="s">
        <v>7633</v>
      </c>
      <c r="T4313" t="s">
        <v>1296</v>
      </c>
    </row>
    <row r="4314" spans="1:20">
      <c r="A4314" t="s">
        <v>7628</v>
      </c>
      <c r="B4314" t="s">
        <v>1291</v>
      </c>
      <c r="C4314" t="s">
        <v>74</v>
      </c>
      <c r="D4314" s="39" t="s">
        <v>1305</v>
      </c>
      <c r="E4314" s="11">
        <f t="shared" si="287"/>
        <v>5</v>
      </c>
      <c r="F4314" s="4">
        <f t="shared" si="288"/>
        <v>2003</v>
      </c>
      <c r="G4314" t="s">
        <v>21</v>
      </c>
      <c r="H4314" s="4" t="s">
        <v>57</v>
      </c>
      <c r="I4314" s="4" t="str">
        <f t="shared" si="289"/>
        <v>k</v>
      </c>
      <c r="J4314" s="4">
        <v>24.5</v>
      </c>
      <c r="K4314" s="4" t="s">
        <v>464</v>
      </c>
      <c r="L4314" s="4">
        <v>0</v>
      </c>
      <c r="M4314" s="4" t="s">
        <v>4373</v>
      </c>
      <c r="N4314" s="11" t="s">
        <v>7629</v>
      </c>
      <c r="O4314" t="s">
        <v>7630</v>
      </c>
      <c r="R4314" t="s">
        <v>7634</v>
      </c>
      <c r="T4314" t="s">
        <v>1296</v>
      </c>
    </row>
    <row r="4315" spans="1:20">
      <c r="A4315" t="s">
        <v>7628</v>
      </c>
      <c r="B4315" t="s">
        <v>1291</v>
      </c>
      <c r="C4315" t="s">
        <v>74</v>
      </c>
      <c r="D4315" s="39" t="s">
        <v>1720</v>
      </c>
      <c r="E4315" s="11">
        <f t="shared" si="287"/>
        <v>5</v>
      </c>
      <c r="F4315" s="4">
        <f t="shared" si="288"/>
        <v>2004</v>
      </c>
      <c r="G4315" t="s">
        <v>21</v>
      </c>
      <c r="H4315" s="4" t="s">
        <v>477</v>
      </c>
      <c r="I4315" s="4" t="str">
        <f t="shared" si="289"/>
        <v>k</v>
      </c>
      <c r="J4315" s="4">
        <v>26</v>
      </c>
      <c r="K4315" s="4" t="s">
        <v>127</v>
      </c>
      <c r="L4315" s="4">
        <v>0</v>
      </c>
      <c r="M4315" s="4" t="s">
        <v>2209</v>
      </c>
      <c r="N4315" s="11" t="s">
        <v>7629</v>
      </c>
      <c r="O4315" t="s">
        <v>7630</v>
      </c>
      <c r="R4315" t="s">
        <v>7635</v>
      </c>
      <c r="T4315" t="s">
        <v>1296</v>
      </c>
    </row>
    <row r="4316" spans="1:20">
      <c r="A4316" t="s">
        <v>7628</v>
      </c>
      <c r="B4316" t="s">
        <v>1291</v>
      </c>
      <c r="C4316" t="s">
        <v>74</v>
      </c>
      <c r="D4316" s="39" t="s">
        <v>1310</v>
      </c>
      <c r="E4316" s="11">
        <f t="shared" si="287"/>
        <v>5</v>
      </c>
      <c r="F4316" s="4">
        <f t="shared" si="288"/>
        <v>2005</v>
      </c>
      <c r="G4316" t="s">
        <v>21</v>
      </c>
      <c r="H4316" s="4" t="s">
        <v>496</v>
      </c>
      <c r="I4316" s="4" t="str">
        <f t="shared" si="289"/>
        <v>k</v>
      </c>
      <c r="J4316" s="4">
        <v>26.5</v>
      </c>
      <c r="K4316" s="4" t="s">
        <v>571</v>
      </c>
      <c r="L4316" s="4">
        <v>0</v>
      </c>
      <c r="M4316" s="4" t="s">
        <v>7636</v>
      </c>
      <c r="N4316" s="11" t="s">
        <v>7629</v>
      </c>
      <c r="O4316" t="s">
        <v>7630</v>
      </c>
      <c r="R4316" t="s">
        <v>7637</v>
      </c>
      <c r="T4316" t="s">
        <v>1296</v>
      </c>
    </row>
    <row r="4317" spans="1:20">
      <c r="A4317" t="s">
        <v>7628</v>
      </c>
      <c r="B4317" t="s">
        <v>1291</v>
      </c>
      <c r="C4317" t="s">
        <v>74</v>
      </c>
      <c r="D4317" s="39" t="s">
        <v>3093</v>
      </c>
      <c r="E4317" s="11">
        <f t="shared" si="287"/>
        <v>3</v>
      </c>
      <c r="F4317" s="4">
        <f t="shared" si="288"/>
        <v>2006</v>
      </c>
      <c r="G4317" t="s">
        <v>21</v>
      </c>
      <c r="H4317" s="4" t="s">
        <v>1376</v>
      </c>
      <c r="I4317" s="4" t="str">
        <f t="shared" si="289"/>
        <v>k</v>
      </c>
      <c r="L4317" s="4">
        <v>0</v>
      </c>
      <c r="N4317" s="11" t="s">
        <v>7629</v>
      </c>
      <c r="O4317" t="s">
        <v>7630</v>
      </c>
      <c r="R4317" t="s">
        <v>7638</v>
      </c>
      <c r="T4317" t="s">
        <v>1296</v>
      </c>
    </row>
    <row r="4318" spans="1:20">
      <c r="A4318" t="s">
        <v>7628</v>
      </c>
      <c r="B4318" t="s">
        <v>1291</v>
      </c>
      <c r="C4318" t="s">
        <v>74</v>
      </c>
      <c r="D4318" s="39" t="s">
        <v>1385</v>
      </c>
      <c r="E4318" s="11">
        <f t="shared" si="287"/>
        <v>5</v>
      </c>
      <c r="F4318" s="4">
        <f t="shared" si="288"/>
        <v>2008</v>
      </c>
      <c r="G4318" t="s">
        <v>21</v>
      </c>
      <c r="H4318" s="4" t="s">
        <v>712</v>
      </c>
      <c r="I4318" s="4" t="str">
        <f t="shared" si="289"/>
        <v>k</v>
      </c>
      <c r="J4318" s="4">
        <v>29.5</v>
      </c>
      <c r="K4318" s="4" t="s">
        <v>40</v>
      </c>
      <c r="L4318" s="4">
        <v>0</v>
      </c>
      <c r="M4318" s="4" t="s">
        <v>2990</v>
      </c>
      <c r="N4318" s="11" t="s">
        <v>7629</v>
      </c>
      <c r="O4318" t="s">
        <v>7630</v>
      </c>
      <c r="R4318" t="s">
        <v>7639</v>
      </c>
      <c r="T4318" t="s">
        <v>1296</v>
      </c>
    </row>
    <row r="4319" spans="1:20">
      <c r="A4319" t="s">
        <v>7628</v>
      </c>
      <c r="B4319" t="s">
        <v>1291</v>
      </c>
      <c r="C4319" t="s">
        <v>74</v>
      </c>
      <c r="D4319" s="39" t="s">
        <v>1663</v>
      </c>
      <c r="E4319" s="11">
        <f t="shared" si="287"/>
        <v>5</v>
      </c>
      <c r="F4319" s="4">
        <f t="shared" si="288"/>
        <v>2009</v>
      </c>
      <c r="G4319" t="s">
        <v>21</v>
      </c>
      <c r="H4319" s="4" t="s">
        <v>609</v>
      </c>
      <c r="I4319" s="4" t="str">
        <f t="shared" si="289"/>
        <v>k</v>
      </c>
      <c r="J4319" s="4">
        <v>29</v>
      </c>
      <c r="K4319" s="4" t="s">
        <v>577</v>
      </c>
      <c r="L4319" s="4">
        <v>0</v>
      </c>
      <c r="M4319" s="4" t="s">
        <v>3725</v>
      </c>
      <c r="N4319" s="11" t="s">
        <v>7629</v>
      </c>
      <c r="O4319" t="s">
        <v>7630</v>
      </c>
      <c r="R4319" t="s">
        <v>7640</v>
      </c>
      <c r="T4319" t="s">
        <v>1296</v>
      </c>
    </row>
    <row r="4320" spans="1:20">
      <c r="A4320" t="s">
        <v>7628</v>
      </c>
      <c r="B4320" t="s">
        <v>1291</v>
      </c>
      <c r="C4320" t="s">
        <v>74</v>
      </c>
      <c r="D4320" s="39" t="s">
        <v>1392</v>
      </c>
      <c r="E4320" s="11">
        <f t="shared" si="287"/>
        <v>5</v>
      </c>
      <c r="F4320" s="4">
        <f t="shared" si="288"/>
        <v>2010</v>
      </c>
      <c r="G4320" t="s">
        <v>21</v>
      </c>
      <c r="H4320" s="4" t="s">
        <v>977</v>
      </c>
      <c r="I4320" s="4" t="str">
        <f t="shared" si="289"/>
        <v>k</v>
      </c>
      <c r="J4320" s="4">
        <v>29.2</v>
      </c>
      <c r="K4320" s="4" t="s">
        <v>620</v>
      </c>
      <c r="L4320" s="4">
        <v>0</v>
      </c>
      <c r="M4320" s="4" t="s">
        <v>3267</v>
      </c>
      <c r="N4320" s="11" t="s">
        <v>7629</v>
      </c>
      <c r="O4320" t="s">
        <v>7630</v>
      </c>
      <c r="R4320" t="s">
        <v>7641</v>
      </c>
      <c r="T4320" t="s">
        <v>1296</v>
      </c>
    </row>
    <row r="4321" spans="1:20">
      <c r="A4321" t="s">
        <v>7628</v>
      </c>
      <c r="B4321" t="s">
        <v>1291</v>
      </c>
      <c r="C4321" t="s">
        <v>74</v>
      </c>
      <c r="D4321" s="39" t="s">
        <v>1396</v>
      </c>
      <c r="E4321" s="11">
        <f t="shared" si="287"/>
        <v>5</v>
      </c>
      <c r="F4321" s="4">
        <f t="shared" si="288"/>
        <v>2011</v>
      </c>
      <c r="G4321" t="s">
        <v>21</v>
      </c>
      <c r="H4321" s="4" t="s">
        <v>893</v>
      </c>
      <c r="I4321" s="4" t="str">
        <f t="shared" si="289"/>
        <v>k</v>
      </c>
      <c r="J4321" s="4">
        <v>29.5</v>
      </c>
      <c r="K4321" s="4" t="s">
        <v>620</v>
      </c>
      <c r="L4321" s="4">
        <v>0</v>
      </c>
      <c r="M4321" s="4" t="s">
        <v>2226</v>
      </c>
      <c r="N4321" s="11" t="s">
        <v>7629</v>
      </c>
      <c r="O4321" t="s">
        <v>7630</v>
      </c>
      <c r="R4321" t="s">
        <v>1762</v>
      </c>
      <c r="T4321" t="s">
        <v>1296</v>
      </c>
    </row>
    <row r="4322" spans="1:20">
      <c r="A4322" t="s">
        <v>7628</v>
      </c>
      <c r="B4322" t="s">
        <v>1291</v>
      </c>
      <c r="C4322" t="s">
        <v>74</v>
      </c>
      <c r="D4322" s="39" t="s">
        <v>1680</v>
      </c>
      <c r="E4322" s="11">
        <f t="shared" si="287"/>
        <v>4</v>
      </c>
      <c r="F4322" s="4">
        <f t="shared" si="288"/>
        <v>2012</v>
      </c>
      <c r="G4322" t="s">
        <v>21</v>
      </c>
      <c r="H4322" s="4" t="s">
        <v>1119</v>
      </c>
      <c r="I4322" s="4" t="str">
        <f t="shared" si="289"/>
        <v>k</v>
      </c>
      <c r="J4322" s="4">
        <v>28.7</v>
      </c>
      <c r="K4322" s="4" t="s">
        <v>138</v>
      </c>
      <c r="L4322" s="4">
        <v>0</v>
      </c>
      <c r="M4322" s="4" t="s">
        <v>1528</v>
      </c>
      <c r="N4322" s="11" t="s">
        <v>7629</v>
      </c>
      <c r="O4322" t="s">
        <v>7630</v>
      </c>
      <c r="R4322" t="s">
        <v>7642</v>
      </c>
      <c r="T4322" t="s">
        <v>1296</v>
      </c>
    </row>
    <row r="4323" spans="1:20">
      <c r="A4323" t="s">
        <v>7628</v>
      </c>
      <c r="B4323" t="s">
        <v>1291</v>
      </c>
      <c r="C4323" t="s">
        <v>74</v>
      </c>
      <c r="D4323" s="39" t="s">
        <v>1531</v>
      </c>
      <c r="E4323" s="11">
        <f t="shared" si="287"/>
        <v>5</v>
      </c>
      <c r="F4323" s="4">
        <f t="shared" si="288"/>
        <v>2013</v>
      </c>
      <c r="G4323" t="s">
        <v>21</v>
      </c>
      <c r="H4323" s="4" t="s">
        <v>1046</v>
      </c>
      <c r="I4323" s="4" t="str">
        <f t="shared" si="289"/>
        <v>k</v>
      </c>
      <c r="J4323" s="4">
        <v>30.1</v>
      </c>
      <c r="K4323" s="4" t="s">
        <v>182</v>
      </c>
      <c r="L4323" s="4">
        <v>0</v>
      </c>
      <c r="M4323" s="4" t="s">
        <v>2323</v>
      </c>
      <c r="N4323" s="11" t="s">
        <v>7629</v>
      </c>
      <c r="O4323" t="s">
        <v>7630</v>
      </c>
      <c r="R4323" t="s">
        <v>7643</v>
      </c>
      <c r="T4323" t="s">
        <v>1296</v>
      </c>
    </row>
    <row r="4324" spans="1:20">
      <c r="A4324" t="s">
        <v>7628</v>
      </c>
      <c r="B4324" t="s">
        <v>1291</v>
      </c>
      <c r="C4324" t="s">
        <v>74</v>
      </c>
      <c r="D4324" s="39" t="s">
        <v>1402</v>
      </c>
      <c r="E4324" s="11">
        <f t="shared" si="287"/>
        <v>5</v>
      </c>
      <c r="F4324" s="4">
        <f t="shared" si="288"/>
        <v>2015</v>
      </c>
      <c r="G4324" t="s">
        <v>21</v>
      </c>
      <c r="H4324" s="4" t="s">
        <v>401</v>
      </c>
      <c r="I4324" s="4" t="str">
        <f t="shared" si="289"/>
        <v>k</v>
      </c>
      <c r="J4324" s="4">
        <v>30.5</v>
      </c>
      <c r="K4324" s="4" t="s">
        <v>1699</v>
      </c>
      <c r="L4324" s="4">
        <v>0</v>
      </c>
      <c r="M4324" s="4" t="s">
        <v>1645</v>
      </c>
      <c r="N4324" s="11" t="s">
        <v>7629</v>
      </c>
      <c r="O4324" t="s">
        <v>7630</v>
      </c>
      <c r="R4324" t="s">
        <v>7644</v>
      </c>
      <c r="T4324" t="s">
        <v>1296</v>
      </c>
    </row>
    <row r="4325" spans="1:20">
      <c r="A4325" t="s">
        <v>7628</v>
      </c>
      <c r="B4325" t="s">
        <v>1291</v>
      </c>
      <c r="C4325" t="s">
        <v>74</v>
      </c>
      <c r="D4325" s="39" t="s">
        <v>1349</v>
      </c>
      <c r="E4325" s="11">
        <f t="shared" si="287"/>
        <v>5</v>
      </c>
      <c r="F4325" s="4">
        <f t="shared" si="288"/>
        <v>2016</v>
      </c>
      <c r="G4325" t="s">
        <v>21</v>
      </c>
      <c r="H4325" s="4" t="s">
        <v>772</v>
      </c>
      <c r="I4325" s="4" t="str">
        <f t="shared" si="289"/>
        <v>k</v>
      </c>
      <c r="J4325" s="4">
        <v>30.3</v>
      </c>
      <c r="K4325" s="4" t="s">
        <v>193</v>
      </c>
      <c r="L4325" s="4">
        <v>0</v>
      </c>
      <c r="M4325" s="4" t="s">
        <v>1550</v>
      </c>
      <c r="N4325" s="11" t="s">
        <v>7629</v>
      </c>
      <c r="O4325" t="s">
        <v>7630</v>
      </c>
      <c r="R4325" t="s">
        <v>7645</v>
      </c>
      <c r="T4325" t="s">
        <v>1296</v>
      </c>
    </row>
    <row r="4326" spans="1:20">
      <c r="A4326" t="s">
        <v>7628</v>
      </c>
      <c r="B4326" t="s">
        <v>1291</v>
      </c>
      <c r="C4326" t="s">
        <v>74</v>
      </c>
      <c r="D4326" s="39" t="s">
        <v>1455</v>
      </c>
      <c r="E4326" s="11">
        <f t="shared" si="287"/>
        <v>5</v>
      </c>
      <c r="F4326" s="4">
        <f t="shared" si="288"/>
        <v>2017</v>
      </c>
      <c r="G4326" t="s">
        <v>21</v>
      </c>
      <c r="H4326" s="4" t="s">
        <v>600</v>
      </c>
      <c r="I4326" s="4" t="str">
        <f t="shared" si="289"/>
        <v>k</v>
      </c>
      <c r="J4326" s="4">
        <v>30.5</v>
      </c>
      <c r="K4326" s="4" t="s">
        <v>1121</v>
      </c>
      <c r="L4326" s="4">
        <v>0</v>
      </c>
      <c r="M4326" s="4" t="s">
        <v>1790</v>
      </c>
      <c r="N4326" s="11" t="s">
        <v>7629</v>
      </c>
      <c r="O4326" t="s">
        <v>7630</v>
      </c>
      <c r="Q4326" t="s">
        <v>7646</v>
      </c>
      <c r="R4326" t="s">
        <v>7647</v>
      </c>
      <c r="T4326" t="s">
        <v>1296</v>
      </c>
    </row>
    <row r="4327" spans="1:20">
      <c r="A4327" t="s">
        <v>7628</v>
      </c>
      <c r="B4327" t="s">
        <v>1291</v>
      </c>
      <c r="C4327" t="s">
        <v>74</v>
      </c>
      <c r="D4327" s="39" t="s">
        <v>1878</v>
      </c>
      <c r="E4327" s="11">
        <f t="shared" si="287"/>
        <v>5</v>
      </c>
      <c r="F4327" s="4">
        <f t="shared" si="288"/>
        <v>2019</v>
      </c>
      <c r="G4327" t="s">
        <v>21</v>
      </c>
      <c r="H4327" s="4" t="s">
        <v>1389</v>
      </c>
      <c r="I4327" s="4" t="str">
        <f t="shared" si="289"/>
        <v>k</v>
      </c>
      <c r="J4327" s="4">
        <v>30.4</v>
      </c>
      <c r="K4327" s="4" t="s">
        <v>620</v>
      </c>
      <c r="L4327" s="4">
        <v>0</v>
      </c>
      <c r="M4327" s="4" t="s">
        <v>1350</v>
      </c>
      <c r="N4327" s="11" t="s">
        <v>7629</v>
      </c>
      <c r="O4327" t="s">
        <v>7630</v>
      </c>
      <c r="R4327" t="s">
        <v>7648</v>
      </c>
      <c r="T4327" t="s">
        <v>1296</v>
      </c>
    </row>
    <row r="4328" spans="1:20">
      <c r="A4328" t="s">
        <v>7649</v>
      </c>
      <c r="B4328" t="s">
        <v>1291</v>
      </c>
      <c r="C4328" t="s">
        <v>20</v>
      </c>
      <c r="D4328" s="39" t="s">
        <v>1380</v>
      </c>
      <c r="E4328" s="11">
        <f t="shared" si="287"/>
        <v>5</v>
      </c>
      <c r="F4328" s="4">
        <f t="shared" si="288"/>
        <v>2004</v>
      </c>
      <c r="G4328" t="s">
        <v>103</v>
      </c>
      <c r="H4328" s="4" t="s">
        <v>1536</v>
      </c>
      <c r="I4328" s="4" t="str">
        <f t="shared" si="289"/>
        <v>k</v>
      </c>
      <c r="J4328" s="4">
        <v>10.6</v>
      </c>
      <c r="K4328" s="4" t="s">
        <v>3043</v>
      </c>
      <c r="L4328" s="4">
        <v>0</v>
      </c>
      <c r="M4328" s="4" t="s">
        <v>436</v>
      </c>
      <c r="R4328" t="s">
        <v>7650</v>
      </c>
      <c r="T4328" t="s">
        <v>1296</v>
      </c>
    </row>
    <row r="4329" spans="1:20">
      <c r="A4329" t="s">
        <v>7651</v>
      </c>
      <c r="B4329" t="s">
        <v>1291</v>
      </c>
      <c r="C4329" t="s">
        <v>20</v>
      </c>
      <c r="D4329" s="39" t="s">
        <v>1380</v>
      </c>
      <c r="E4329" s="11">
        <f t="shared" si="287"/>
        <v>5</v>
      </c>
      <c r="F4329" s="4">
        <f t="shared" si="288"/>
        <v>2004</v>
      </c>
      <c r="G4329" t="s">
        <v>103</v>
      </c>
      <c r="H4329" s="4" t="s">
        <v>1536</v>
      </c>
      <c r="I4329" s="4" t="str">
        <f t="shared" si="289"/>
        <v>k</v>
      </c>
      <c r="J4329" s="4">
        <v>10.4</v>
      </c>
      <c r="K4329" s="4" t="s">
        <v>2331</v>
      </c>
      <c r="L4329" s="4">
        <v>0</v>
      </c>
      <c r="M4329" s="4" t="s">
        <v>801</v>
      </c>
      <c r="R4329" t="s">
        <v>7296</v>
      </c>
      <c r="T4329" t="s">
        <v>1296</v>
      </c>
    </row>
    <row r="4330" spans="1:20">
      <c r="A4330" t="s">
        <v>7652</v>
      </c>
      <c r="B4330" t="s">
        <v>1291</v>
      </c>
      <c r="C4330" t="s">
        <v>20</v>
      </c>
      <c r="D4330" s="39" t="s">
        <v>1380</v>
      </c>
      <c r="E4330" s="11">
        <f t="shared" si="287"/>
        <v>5</v>
      </c>
      <c r="F4330" s="4">
        <f t="shared" si="288"/>
        <v>2004</v>
      </c>
      <c r="G4330" t="s">
        <v>21</v>
      </c>
      <c r="H4330" s="4" t="s">
        <v>1536</v>
      </c>
      <c r="I4330" s="4" t="str">
        <f t="shared" si="289"/>
        <v>k</v>
      </c>
      <c r="J4330" s="4">
        <v>11.2</v>
      </c>
      <c r="K4330" s="4" t="s">
        <v>749</v>
      </c>
      <c r="L4330" s="4">
        <v>0</v>
      </c>
      <c r="M4330" s="4" t="s">
        <v>2813</v>
      </c>
      <c r="N4330" s="11" t="s">
        <v>7653</v>
      </c>
      <c r="R4330" t="s">
        <v>7654</v>
      </c>
      <c r="T4330" t="s">
        <v>1296</v>
      </c>
    </row>
    <row r="4331" spans="1:20">
      <c r="A4331" t="s">
        <v>7652</v>
      </c>
      <c r="B4331" t="s">
        <v>1291</v>
      </c>
      <c r="C4331" t="s">
        <v>74</v>
      </c>
      <c r="D4331" s="39" t="s">
        <v>2575</v>
      </c>
      <c r="E4331" s="11">
        <f t="shared" si="287"/>
        <v>5</v>
      </c>
      <c r="F4331" s="4">
        <f t="shared" si="288"/>
        <v>2008</v>
      </c>
      <c r="G4331" t="s">
        <v>21</v>
      </c>
      <c r="H4331" s="4" t="s">
        <v>1456</v>
      </c>
      <c r="I4331" s="4" t="str">
        <f t="shared" si="289"/>
        <v>k</v>
      </c>
      <c r="J4331" s="4">
        <v>16.600000000000001</v>
      </c>
      <c r="K4331" s="4" t="s">
        <v>563</v>
      </c>
      <c r="L4331" s="4">
        <v>0</v>
      </c>
      <c r="M4331" s="4" t="s">
        <v>4193</v>
      </c>
      <c r="N4331" s="11" t="s">
        <v>7653</v>
      </c>
      <c r="R4331" t="s">
        <v>7655</v>
      </c>
      <c r="T4331" t="s">
        <v>1296</v>
      </c>
    </row>
    <row r="4332" spans="1:20">
      <c r="A4332" t="s">
        <v>7652</v>
      </c>
      <c r="B4332" t="s">
        <v>1291</v>
      </c>
      <c r="C4332" t="s">
        <v>74</v>
      </c>
      <c r="D4332" s="39" t="s">
        <v>1556</v>
      </c>
      <c r="E4332" s="11">
        <f t="shared" si="287"/>
        <v>5</v>
      </c>
      <c r="F4332" s="4">
        <f t="shared" si="288"/>
        <v>2010</v>
      </c>
      <c r="G4332" t="s">
        <v>21</v>
      </c>
      <c r="H4332" s="4" t="s">
        <v>482</v>
      </c>
      <c r="I4332" s="4" t="str">
        <f t="shared" si="289"/>
        <v>k</v>
      </c>
      <c r="J4332" s="4">
        <v>20.2</v>
      </c>
      <c r="K4332" s="4" t="s">
        <v>293</v>
      </c>
      <c r="L4332" s="4">
        <v>0</v>
      </c>
      <c r="M4332" s="4" t="s">
        <v>2453</v>
      </c>
      <c r="N4332" s="11" t="s">
        <v>7653</v>
      </c>
      <c r="R4332" t="s">
        <v>7656</v>
      </c>
      <c r="T4332" t="s">
        <v>1296</v>
      </c>
    </row>
    <row r="4333" spans="1:20">
      <c r="A4333" t="s">
        <v>7652</v>
      </c>
      <c r="B4333" t="s">
        <v>1291</v>
      </c>
      <c r="C4333" t="s">
        <v>74</v>
      </c>
      <c r="D4333" s="39" t="s">
        <v>1531</v>
      </c>
      <c r="E4333" s="11">
        <f t="shared" si="287"/>
        <v>5</v>
      </c>
      <c r="F4333" s="4">
        <f t="shared" si="288"/>
        <v>2013</v>
      </c>
      <c r="G4333" t="s">
        <v>21</v>
      </c>
      <c r="H4333" s="4" t="s">
        <v>477</v>
      </c>
      <c r="I4333" s="4" t="str">
        <f t="shared" si="289"/>
        <v>k</v>
      </c>
      <c r="J4333" s="4">
        <v>25.1</v>
      </c>
      <c r="K4333" s="4" t="s">
        <v>814</v>
      </c>
      <c r="L4333" s="4">
        <v>0</v>
      </c>
      <c r="M4333" s="4" t="s">
        <v>1767</v>
      </c>
      <c r="N4333" s="11" t="s">
        <v>7653</v>
      </c>
      <c r="R4333" t="s">
        <v>7657</v>
      </c>
      <c r="T4333" t="s">
        <v>1296</v>
      </c>
    </row>
    <row r="4334" spans="1:20">
      <c r="A4334" t="s">
        <v>7652</v>
      </c>
      <c r="B4334" t="s">
        <v>1291</v>
      </c>
      <c r="C4334" t="s">
        <v>74</v>
      </c>
      <c r="D4334" s="39" t="s">
        <v>1356</v>
      </c>
      <c r="E4334" s="11">
        <f t="shared" si="287"/>
        <v>5</v>
      </c>
      <c r="F4334" s="4">
        <f t="shared" si="288"/>
        <v>2015</v>
      </c>
      <c r="G4334" t="s">
        <v>21</v>
      </c>
      <c r="H4334" s="4" t="s">
        <v>410</v>
      </c>
      <c r="I4334" s="4" t="str">
        <f t="shared" si="289"/>
        <v>k</v>
      </c>
      <c r="J4334" s="4">
        <v>29</v>
      </c>
      <c r="K4334" s="4" t="s">
        <v>182</v>
      </c>
      <c r="L4334" s="4">
        <v>0</v>
      </c>
      <c r="M4334" s="4" t="s">
        <v>2792</v>
      </c>
      <c r="N4334" s="11" t="s">
        <v>7653</v>
      </c>
      <c r="R4334" t="s">
        <v>7658</v>
      </c>
      <c r="T4334" t="s">
        <v>1296</v>
      </c>
    </row>
    <row r="4335" spans="1:20">
      <c r="A4335" t="s">
        <v>7652</v>
      </c>
      <c r="B4335" t="s">
        <v>1291</v>
      </c>
      <c r="C4335" t="s">
        <v>74</v>
      </c>
      <c r="D4335" s="39" t="s">
        <v>1590</v>
      </c>
      <c r="E4335" s="11">
        <f t="shared" si="287"/>
        <v>5</v>
      </c>
      <c r="F4335" s="4">
        <f t="shared" si="288"/>
        <v>2016</v>
      </c>
      <c r="G4335" t="s">
        <v>21</v>
      </c>
      <c r="H4335" s="4" t="s">
        <v>717</v>
      </c>
      <c r="I4335" s="4" t="str">
        <f t="shared" si="289"/>
        <v>k</v>
      </c>
      <c r="J4335" s="4">
        <v>30</v>
      </c>
      <c r="K4335" s="4" t="s">
        <v>227</v>
      </c>
      <c r="L4335" s="4">
        <v>0</v>
      </c>
      <c r="M4335" s="4" t="s">
        <v>2228</v>
      </c>
      <c r="N4335" s="11" t="s">
        <v>7653</v>
      </c>
      <c r="Q4335">
        <v>29</v>
      </c>
      <c r="R4335" t="s">
        <v>7659</v>
      </c>
      <c r="T4335" t="s">
        <v>1296</v>
      </c>
    </row>
    <row r="4336" spans="1:20">
      <c r="A4336" t="s">
        <v>7652</v>
      </c>
      <c r="B4336" t="s">
        <v>1291</v>
      </c>
      <c r="C4336" t="s">
        <v>74</v>
      </c>
      <c r="D4336" s="39" t="s">
        <v>1408</v>
      </c>
      <c r="E4336" s="11">
        <f t="shared" si="287"/>
        <v>9</v>
      </c>
      <c r="F4336" s="4">
        <f t="shared" si="288"/>
        <v>2016</v>
      </c>
      <c r="G4336" t="s">
        <v>21</v>
      </c>
      <c r="H4336" s="4" t="s">
        <v>3386</v>
      </c>
      <c r="I4336" s="4" t="str">
        <f t="shared" si="289"/>
        <v>k</v>
      </c>
      <c r="J4336" s="4">
        <v>31.3</v>
      </c>
      <c r="K4336" s="4" t="s">
        <v>801</v>
      </c>
      <c r="L4336" s="4">
        <v>0</v>
      </c>
      <c r="M4336" s="4" t="s">
        <v>1815</v>
      </c>
      <c r="N4336" s="11" t="s">
        <v>7653</v>
      </c>
      <c r="Q4336" t="s">
        <v>7660</v>
      </c>
      <c r="R4336" t="s">
        <v>7661</v>
      </c>
      <c r="T4336" t="s">
        <v>1296</v>
      </c>
    </row>
    <row r="4337" spans="1:20">
      <c r="A4337" t="s">
        <v>7652</v>
      </c>
      <c r="B4337" t="s">
        <v>1291</v>
      </c>
      <c r="C4337" t="s">
        <v>74</v>
      </c>
      <c r="D4337" s="39" t="s">
        <v>1455</v>
      </c>
      <c r="E4337" s="11">
        <f t="shared" si="287"/>
        <v>5</v>
      </c>
      <c r="F4337" s="4">
        <f t="shared" si="288"/>
        <v>2017</v>
      </c>
      <c r="G4337" t="s">
        <v>21</v>
      </c>
      <c r="H4337" s="4" t="s">
        <v>712</v>
      </c>
      <c r="I4337" s="4" t="str">
        <f t="shared" si="289"/>
        <v>k</v>
      </c>
      <c r="J4337" s="4">
        <v>32.299999999999997</v>
      </c>
      <c r="K4337" s="4" t="s">
        <v>256</v>
      </c>
      <c r="L4337" s="4">
        <v>0</v>
      </c>
      <c r="M4337" s="4" t="s">
        <v>1853</v>
      </c>
      <c r="N4337" s="11" t="s">
        <v>7653</v>
      </c>
      <c r="R4337" t="s">
        <v>2483</v>
      </c>
      <c r="T4337" t="s">
        <v>1296</v>
      </c>
    </row>
    <row r="4338" spans="1:20">
      <c r="A4338" t="s">
        <v>7652</v>
      </c>
      <c r="B4338" t="s">
        <v>1291</v>
      </c>
      <c r="C4338" t="s">
        <v>74</v>
      </c>
      <c r="D4338" s="39" t="s">
        <v>1211</v>
      </c>
      <c r="E4338" s="11">
        <f t="shared" si="287"/>
        <v>5</v>
      </c>
      <c r="F4338" s="4">
        <f t="shared" si="288"/>
        <v>2021</v>
      </c>
      <c r="G4338" t="s">
        <v>25</v>
      </c>
      <c r="I4338" s="4" t="str">
        <f t="shared" si="289"/>
        <v/>
      </c>
      <c r="J4338" s="4">
        <v>37.6</v>
      </c>
      <c r="K4338" s="4" t="s">
        <v>1020</v>
      </c>
      <c r="L4338" s="4">
        <v>0</v>
      </c>
      <c r="M4338" s="4" t="s">
        <v>5520</v>
      </c>
      <c r="N4338" s="11" t="s">
        <v>7653</v>
      </c>
      <c r="R4338" t="s">
        <v>7662</v>
      </c>
    </row>
    <row r="4339" spans="1:20">
      <c r="A4339" t="s">
        <v>7663</v>
      </c>
      <c r="B4339" t="s">
        <v>1291</v>
      </c>
      <c r="C4339" t="s">
        <v>20</v>
      </c>
      <c r="D4339" s="39" t="s">
        <v>1380</v>
      </c>
      <c r="E4339" s="11">
        <f t="shared" si="287"/>
        <v>5</v>
      </c>
      <c r="F4339" s="4">
        <f t="shared" si="288"/>
        <v>2004</v>
      </c>
      <c r="G4339" t="s">
        <v>103</v>
      </c>
      <c r="I4339" s="4" t="str">
        <f t="shared" si="289"/>
        <v/>
      </c>
      <c r="J4339" s="4">
        <v>26.1</v>
      </c>
      <c r="K4339" s="4" t="s">
        <v>350</v>
      </c>
      <c r="L4339" s="4">
        <v>0</v>
      </c>
      <c r="M4339" s="4" t="s">
        <v>1593</v>
      </c>
      <c r="R4339" t="s">
        <v>7664</v>
      </c>
      <c r="T4339" t="s">
        <v>1296</v>
      </c>
    </row>
    <row r="4340" spans="1:20">
      <c r="A4340" t="s">
        <v>7665</v>
      </c>
      <c r="B4340" t="s">
        <v>1291</v>
      </c>
      <c r="C4340" t="s">
        <v>20</v>
      </c>
      <c r="D4340" s="39" t="s">
        <v>1674</v>
      </c>
      <c r="E4340" s="11">
        <f t="shared" si="287"/>
        <v>5</v>
      </c>
      <c r="F4340" s="4">
        <f t="shared" si="288"/>
        <v>2004</v>
      </c>
      <c r="G4340" t="s">
        <v>21</v>
      </c>
      <c r="I4340" s="4" t="str">
        <f t="shared" si="289"/>
        <v/>
      </c>
      <c r="J4340" s="4">
        <v>26.1</v>
      </c>
      <c r="K4340" s="4" t="s">
        <v>1875</v>
      </c>
      <c r="L4340" s="4">
        <v>0</v>
      </c>
      <c r="M4340" s="4" t="s">
        <v>2086</v>
      </c>
      <c r="R4340" t="s">
        <v>7666</v>
      </c>
      <c r="T4340" t="s">
        <v>1296</v>
      </c>
    </row>
    <row r="4341" spans="1:20">
      <c r="A4341" t="s">
        <v>208</v>
      </c>
      <c r="B4341" t="s">
        <v>1291</v>
      </c>
      <c r="C4341" t="s">
        <v>20</v>
      </c>
      <c r="D4341" s="39" t="s">
        <v>1606</v>
      </c>
      <c r="E4341" s="11">
        <f t="shared" si="287"/>
        <v>3</v>
      </c>
      <c r="F4341" s="4">
        <f t="shared" si="288"/>
        <v>1982</v>
      </c>
      <c r="G4341" t="s">
        <v>25</v>
      </c>
      <c r="H4341" s="4">
        <v>13.5</v>
      </c>
      <c r="I4341" s="4" t="s">
        <v>35</v>
      </c>
      <c r="J4341" s="4">
        <v>31.75</v>
      </c>
      <c r="K4341" s="4" t="s">
        <v>1811</v>
      </c>
      <c r="L4341" s="4">
        <v>0</v>
      </c>
      <c r="M4341" s="4" t="s">
        <v>2248</v>
      </c>
      <c r="R4341" t="s">
        <v>7667</v>
      </c>
      <c r="T4341" t="s">
        <v>1296</v>
      </c>
    </row>
    <row r="4342" spans="1:20">
      <c r="A4342" t="s">
        <v>7668</v>
      </c>
      <c r="B4342" t="s">
        <v>1291</v>
      </c>
      <c r="C4342" t="s">
        <v>20</v>
      </c>
      <c r="D4342" s="39" t="s">
        <v>2401</v>
      </c>
      <c r="E4342" s="11">
        <f t="shared" si="287"/>
        <v>3</v>
      </c>
      <c r="F4342" s="4">
        <f t="shared" si="288"/>
        <v>1992</v>
      </c>
      <c r="G4342" t="s">
        <v>21</v>
      </c>
      <c r="H4342" s="4">
        <v>26.5</v>
      </c>
      <c r="I4342" s="4" t="s">
        <v>35</v>
      </c>
      <c r="J4342" s="4">
        <v>33.340000000000003</v>
      </c>
      <c r="K4342" s="4" t="s">
        <v>1297</v>
      </c>
      <c r="L4342" s="4">
        <v>0</v>
      </c>
      <c r="M4342" s="4" t="s">
        <v>4133</v>
      </c>
      <c r="R4342" t="s">
        <v>7669</v>
      </c>
      <c r="T4342" t="s">
        <v>1296</v>
      </c>
    </row>
    <row r="4343" spans="1:20">
      <c r="A4343" t="s">
        <v>7670</v>
      </c>
      <c r="B4343" t="s">
        <v>1291</v>
      </c>
      <c r="C4343" t="s">
        <v>20</v>
      </c>
      <c r="D4343" s="39" t="s">
        <v>1715</v>
      </c>
      <c r="E4343" s="11">
        <f t="shared" si="287"/>
        <v>3</v>
      </c>
      <c r="F4343" s="4">
        <f t="shared" si="288"/>
        <v>2000</v>
      </c>
      <c r="G4343" t="s">
        <v>25</v>
      </c>
      <c r="H4343" s="4">
        <v>17.5</v>
      </c>
      <c r="I4343" s="4" t="s">
        <v>35</v>
      </c>
      <c r="J4343" s="4">
        <v>36.5</v>
      </c>
      <c r="K4343" s="4" t="s">
        <v>888</v>
      </c>
      <c r="L4343" s="4">
        <v>0</v>
      </c>
      <c r="M4343" s="4" t="s">
        <v>7671</v>
      </c>
      <c r="N4343" s="11" t="s">
        <v>7672</v>
      </c>
      <c r="R4343" t="s">
        <v>7673</v>
      </c>
      <c r="T4343" t="s">
        <v>1296</v>
      </c>
    </row>
    <row r="4344" spans="1:20">
      <c r="A4344" t="s">
        <v>7670</v>
      </c>
      <c r="B4344" t="s">
        <v>1291</v>
      </c>
      <c r="C4344" t="s">
        <v>74</v>
      </c>
      <c r="D4344" s="39" t="s">
        <v>1418</v>
      </c>
      <c r="E4344" s="11">
        <f t="shared" si="287"/>
        <v>5</v>
      </c>
      <c r="F4344" s="4">
        <f t="shared" si="288"/>
        <v>2001</v>
      </c>
      <c r="G4344" t="s">
        <v>25</v>
      </c>
      <c r="H4344" s="4">
        <v>18.7</v>
      </c>
      <c r="I4344" s="4" t="s">
        <v>35</v>
      </c>
      <c r="J4344" s="4">
        <v>35.700000000000003</v>
      </c>
      <c r="K4344" s="4" t="s">
        <v>419</v>
      </c>
      <c r="L4344" s="4">
        <v>0</v>
      </c>
      <c r="M4344" s="4" t="s">
        <v>3333</v>
      </c>
      <c r="N4344" s="11" t="s">
        <v>7672</v>
      </c>
      <c r="R4344" t="s">
        <v>7674</v>
      </c>
      <c r="T4344" t="s">
        <v>1296</v>
      </c>
    </row>
    <row r="4345" spans="1:20">
      <c r="A4345" t="s">
        <v>7670</v>
      </c>
      <c r="B4345" t="s">
        <v>1291</v>
      </c>
      <c r="C4345" t="s">
        <v>74</v>
      </c>
      <c r="D4345" s="39" t="s">
        <v>1731</v>
      </c>
      <c r="E4345" s="11">
        <f t="shared" si="287"/>
        <v>6</v>
      </c>
      <c r="F4345" s="4">
        <f t="shared" si="288"/>
        <v>2002</v>
      </c>
      <c r="G4345" t="s">
        <v>25</v>
      </c>
      <c r="H4345" s="4">
        <v>19.8</v>
      </c>
      <c r="I4345" s="4" t="s">
        <v>35</v>
      </c>
      <c r="J4345" s="4">
        <v>36.5</v>
      </c>
      <c r="K4345" s="4" t="s">
        <v>134</v>
      </c>
      <c r="L4345" s="4">
        <v>0</v>
      </c>
      <c r="M4345" s="4" t="s">
        <v>6046</v>
      </c>
      <c r="N4345" s="11" t="s">
        <v>7672</v>
      </c>
      <c r="R4345" t="s">
        <v>7675</v>
      </c>
      <c r="T4345" t="s">
        <v>1296</v>
      </c>
    </row>
    <row r="4346" spans="1:20">
      <c r="A4346" t="s">
        <v>7670</v>
      </c>
      <c r="B4346" t="s">
        <v>1291</v>
      </c>
      <c r="C4346" t="s">
        <v>74</v>
      </c>
      <c r="D4346" s="39" t="s">
        <v>1331</v>
      </c>
      <c r="E4346" s="11">
        <f t="shared" si="287"/>
        <v>5</v>
      </c>
      <c r="F4346" s="4">
        <f t="shared" si="288"/>
        <v>2003</v>
      </c>
      <c r="G4346" t="s">
        <v>25</v>
      </c>
      <c r="H4346" s="4">
        <v>20.7</v>
      </c>
      <c r="I4346" s="4" t="s">
        <v>35</v>
      </c>
      <c r="J4346" s="4">
        <v>36</v>
      </c>
      <c r="K4346" s="4" t="s">
        <v>134</v>
      </c>
      <c r="L4346" s="4">
        <v>0</v>
      </c>
      <c r="M4346" s="4" t="s">
        <v>1580</v>
      </c>
      <c r="N4346" s="11" t="s">
        <v>7672</v>
      </c>
      <c r="R4346" t="s">
        <v>7676</v>
      </c>
      <c r="T4346" t="s">
        <v>1296</v>
      </c>
    </row>
    <row r="4347" spans="1:20">
      <c r="A4347" t="s">
        <v>7670</v>
      </c>
      <c r="B4347" t="s">
        <v>1291</v>
      </c>
      <c r="C4347" t="s">
        <v>74</v>
      </c>
      <c r="D4347" s="39" t="s">
        <v>1380</v>
      </c>
      <c r="E4347" s="11">
        <f t="shared" si="287"/>
        <v>5</v>
      </c>
      <c r="F4347" s="4">
        <f t="shared" si="288"/>
        <v>2004</v>
      </c>
      <c r="G4347" t="s">
        <v>25</v>
      </c>
      <c r="H4347" s="4">
        <v>21.7</v>
      </c>
      <c r="I4347" s="4" t="s">
        <v>35</v>
      </c>
      <c r="J4347" s="4">
        <v>37.5</v>
      </c>
      <c r="K4347" s="4" t="s">
        <v>458</v>
      </c>
      <c r="L4347" s="4">
        <v>0</v>
      </c>
      <c r="M4347" s="4" t="s">
        <v>5217</v>
      </c>
      <c r="N4347" s="11" t="s">
        <v>7672</v>
      </c>
      <c r="R4347" t="s">
        <v>1309</v>
      </c>
      <c r="T4347" t="s">
        <v>1296</v>
      </c>
    </row>
    <row r="4348" spans="1:20">
      <c r="A4348" t="s">
        <v>7670</v>
      </c>
      <c r="B4348" t="s">
        <v>1291</v>
      </c>
      <c r="C4348" t="s">
        <v>74</v>
      </c>
      <c r="D4348" s="39" t="s">
        <v>1337</v>
      </c>
      <c r="E4348" s="11">
        <f t="shared" si="287"/>
        <v>5</v>
      </c>
      <c r="F4348" s="4">
        <f t="shared" si="288"/>
        <v>2005</v>
      </c>
      <c r="G4348" t="s">
        <v>25</v>
      </c>
      <c r="H4348" s="4">
        <v>22.7</v>
      </c>
      <c r="I4348" s="4" t="s">
        <v>35</v>
      </c>
      <c r="J4348" s="4">
        <v>39.4</v>
      </c>
      <c r="K4348" s="4" t="s">
        <v>76</v>
      </c>
      <c r="L4348" s="4">
        <v>0</v>
      </c>
      <c r="M4348" s="4" t="s">
        <v>7677</v>
      </c>
      <c r="N4348" s="11" t="s">
        <v>7672</v>
      </c>
      <c r="R4348" t="s">
        <v>1340</v>
      </c>
      <c r="T4348" t="s">
        <v>1296</v>
      </c>
    </row>
    <row r="4349" spans="1:20">
      <c r="A4349" t="s">
        <v>7670</v>
      </c>
      <c r="B4349" t="s">
        <v>1291</v>
      </c>
      <c r="C4349" t="s">
        <v>74</v>
      </c>
      <c r="D4349" s="39" t="s">
        <v>1429</v>
      </c>
      <c r="E4349" s="11">
        <f t="shared" si="287"/>
        <v>3</v>
      </c>
      <c r="F4349" s="4">
        <f t="shared" si="288"/>
        <v>2008</v>
      </c>
      <c r="G4349" t="s">
        <v>25</v>
      </c>
      <c r="H4349" s="4">
        <v>25.5</v>
      </c>
      <c r="I4349" s="4" t="s">
        <v>35</v>
      </c>
      <c r="J4349" s="4">
        <v>40.9</v>
      </c>
      <c r="K4349" s="4" t="s">
        <v>7678</v>
      </c>
      <c r="L4349" s="4">
        <v>0</v>
      </c>
      <c r="M4349" s="4" t="s">
        <v>7679</v>
      </c>
      <c r="N4349" s="11" t="s">
        <v>7672</v>
      </c>
      <c r="R4349" t="s">
        <v>7680</v>
      </c>
      <c r="T4349" t="s">
        <v>1296</v>
      </c>
    </row>
    <row r="4350" spans="1:20">
      <c r="A4350" t="s">
        <v>7681</v>
      </c>
      <c r="B4350" t="s">
        <v>1291</v>
      </c>
      <c r="C4350" t="s">
        <v>20</v>
      </c>
      <c r="D4350" s="39" t="s">
        <v>2363</v>
      </c>
      <c r="E4350" s="11">
        <f t="shared" si="287"/>
        <v>6</v>
      </c>
      <c r="F4350" s="4">
        <f t="shared" si="288"/>
        <v>2001</v>
      </c>
      <c r="G4350" t="s">
        <v>21</v>
      </c>
      <c r="H4350" s="4">
        <v>6.8</v>
      </c>
      <c r="I4350" s="4" t="str">
        <f>IF(ISBLANK(H4350), "", "k")</f>
        <v>k</v>
      </c>
      <c r="J4350" s="4">
        <v>20.100000000000001</v>
      </c>
      <c r="K4350" s="4" t="s">
        <v>529</v>
      </c>
      <c r="L4350" s="4">
        <v>0</v>
      </c>
      <c r="R4350" t="s">
        <v>7682</v>
      </c>
      <c r="T4350" t="s">
        <v>1296</v>
      </c>
    </row>
    <row r="4351" spans="1:20">
      <c r="A4351" t="s">
        <v>7681</v>
      </c>
      <c r="B4351" t="s">
        <v>1291</v>
      </c>
      <c r="C4351" t="s">
        <v>74</v>
      </c>
      <c r="D4351" s="39" t="s">
        <v>1378</v>
      </c>
      <c r="E4351" s="11">
        <f t="shared" si="287"/>
        <v>5</v>
      </c>
      <c r="F4351" s="4">
        <f t="shared" si="288"/>
        <v>2002</v>
      </c>
      <c r="G4351" t="s">
        <v>21</v>
      </c>
      <c r="H4351" s="4">
        <v>7.7</v>
      </c>
      <c r="I4351" s="4" t="str">
        <f>IF(ISBLANK(H4351), "", "k")</f>
        <v>k</v>
      </c>
      <c r="J4351" s="4">
        <v>20</v>
      </c>
      <c r="K4351" s="4" t="s">
        <v>661</v>
      </c>
      <c r="L4351" s="4">
        <v>0</v>
      </c>
      <c r="M4351" s="4" t="s">
        <v>2342</v>
      </c>
      <c r="R4351" t="s">
        <v>7683</v>
      </c>
      <c r="T4351" t="s">
        <v>1296</v>
      </c>
    </row>
    <row r="4352" spans="1:20">
      <c r="A4352" t="s">
        <v>7684</v>
      </c>
      <c r="B4352" t="s">
        <v>1291</v>
      </c>
      <c r="C4352" t="s">
        <v>20</v>
      </c>
      <c r="D4352" s="39" t="s">
        <v>1937</v>
      </c>
      <c r="E4352" s="11">
        <f t="shared" si="287"/>
        <v>7</v>
      </c>
      <c r="F4352" s="4">
        <f t="shared" si="288"/>
        <v>2002</v>
      </c>
      <c r="G4352" t="s">
        <v>25</v>
      </c>
      <c r="H4352" s="4">
        <v>14.8</v>
      </c>
      <c r="I4352" s="4" t="str">
        <f>IF(ISBLANK(H4352), "", "k")</f>
        <v>k</v>
      </c>
      <c r="J4352" s="4">
        <v>33</v>
      </c>
      <c r="K4352" s="4">
        <v>16.600000000000001</v>
      </c>
      <c r="L4352" s="4">
        <v>11.5</v>
      </c>
      <c r="M4352" s="4" t="s">
        <v>2926</v>
      </c>
      <c r="R4352" t="s">
        <v>7685</v>
      </c>
      <c r="T4352" t="s">
        <v>1296</v>
      </c>
    </row>
    <row r="4353" spans="1:20">
      <c r="A4353" t="s">
        <v>7686</v>
      </c>
      <c r="B4353" t="s">
        <v>1291</v>
      </c>
      <c r="C4353" t="s">
        <v>20</v>
      </c>
      <c r="D4353" s="39" t="s">
        <v>1831</v>
      </c>
      <c r="E4353" s="11">
        <f t="shared" si="287"/>
        <v>5</v>
      </c>
      <c r="F4353" s="4">
        <f t="shared" si="288"/>
        <v>2008</v>
      </c>
      <c r="G4353" t="s">
        <v>103</v>
      </c>
      <c r="H4353" s="4" t="s">
        <v>1536</v>
      </c>
      <c r="I4353" s="4" t="str">
        <f>IF(ISBLANK(H4353), "", "k")</f>
        <v>k</v>
      </c>
      <c r="J4353" s="4">
        <v>10.7</v>
      </c>
      <c r="K4353" s="4" t="s">
        <v>597</v>
      </c>
      <c r="L4353" s="4">
        <v>0</v>
      </c>
      <c r="M4353" s="4" t="s">
        <v>888</v>
      </c>
      <c r="N4353" s="11" t="s">
        <v>7687</v>
      </c>
      <c r="R4353" t="s">
        <v>7688</v>
      </c>
      <c r="T4353" t="s">
        <v>1296</v>
      </c>
    </row>
    <row r="4354" spans="1:20">
      <c r="A4354" t="s">
        <v>7689</v>
      </c>
      <c r="B4354" t="s">
        <v>1291</v>
      </c>
      <c r="C4354" t="s">
        <v>20</v>
      </c>
      <c r="D4354" s="39" t="s">
        <v>1325</v>
      </c>
      <c r="E4354" s="11">
        <f t="shared" si="287"/>
        <v>3</v>
      </c>
      <c r="F4354" s="4">
        <f t="shared" si="288"/>
        <v>2000</v>
      </c>
      <c r="G4354" t="s">
        <v>25</v>
      </c>
      <c r="H4354" s="4">
        <v>15.5</v>
      </c>
      <c r="I4354" s="4" t="s">
        <v>35</v>
      </c>
      <c r="J4354" s="4">
        <v>33</v>
      </c>
      <c r="K4354" s="4" t="s">
        <v>309</v>
      </c>
      <c r="L4354" s="4">
        <v>0</v>
      </c>
      <c r="M4354" s="4" t="s">
        <v>1713</v>
      </c>
      <c r="N4354" s="11" t="s">
        <v>7690</v>
      </c>
      <c r="R4354" t="s">
        <v>1913</v>
      </c>
      <c r="T4354" t="s">
        <v>1296</v>
      </c>
    </row>
    <row r="4355" spans="1:20">
      <c r="A4355" t="s">
        <v>7689</v>
      </c>
      <c r="B4355" t="s">
        <v>1291</v>
      </c>
      <c r="C4355" t="s">
        <v>74</v>
      </c>
      <c r="D4355" s="39" t="s">
        <v>1418</v>
      </c>
      <c r="E4355" s="11">
        <f t="shared" si="287"/>
        <v>5</v>
      </c>
      <c r="F4355" s="4">
        <f t="shared" si="288"/>
        <v>2001</v>
      </c>
      <c r="G4355" t="s">
        <v>25</v>
      </c>
      <c r="H4355" s="4">
        <v>16.7</v>
      </c>
      <c r="I4355" s="4" t="s">
        <v>35</v>
      </c>
      <c r="J4355" s="4">
        <v>3</v>
      </c>
      <c r="K4355" s="4" t="s">
        <v>95</v>
      </c>
      <c r="L4355" s="4">
        <v>0</v>
      </c>
      <c r="M4355" s="4" t="s">
        <v>6531</v>
      </c>
      <c r="N4355" s="11" t="s">
        <v>7690</v>
      </c>
      <c r="R4355" t="s">
        <v>7691</v>
      </c>
      <c r="T4355" t="s">
        <v>1296</v>
      </c>
    </row>
    <row r="4356" spans="1:20">
      <c r="A4356" t="s">
        <v>7689</v>
      </c>
      <c r="B4356" t="s">
        <v>1291</v>
      </c>
      <c r="C4356" t="s">
        <v>74</v>
      </c>
      <c r="D4356" s="39" t="s">
        <v>1378</v>
      </c>
      <c r="E4356" s="11">
        <f t="shared" si="287"/>
        <v>5</v>
      </c>
      <c r="F4356" s="4">
        <f t="shared" si="288"/>
        <v>2002</v>
      </c>
      <c r="G4356" t="s">
        <v>25</v>
      </c>
      <c r="H4356" s="4">
        <v>17.7</v>
      </c>
      <c r="I4356" s="4" t="s">
        <v>35</v>
      </c>
      <c r="J4356" s="4">
        <v>36</v>
      </c>
      <c r="K4356" s="4" t="s">
        <v>2550</v>
      </c>
      <c r="L4356" s="4">
        <v>0</v>
      </c>
      <c r="M4356" s="4" t="s">
        <v>3927</v>
      </c>
      <c r="N4356" s="11" t="s">
        <v>7690</v>
      </c>
      <c r="R4356" t="s">
        <v>7692</v>
      </c>
      <c r="T4356" t="s">
        <v>1296</v>
      </c>
    </row>
    <row r="4357" spans="1:20">
      <c r="A4357" t="s">
        <v>7689</v>
      </c>
      <c r="B4357" t="s">
        <v>1291</v>
      </c>
      <c r="C4357" t="s">
        <v>74</v>
      </c>
      <c r="D4357" s="39" t="s">
        <v>1305</v>
      </c>
      <c r="E4357" s="11">
        <f t="shared" si="287"/>
        <v>5</v>
      </c>
      <c r="F4357" s="4">
        <f t="shared" si="288"/>
        <v>2003</v>
      </c>
      <c r="G4357" t="s">
        <v>25</v>
      </c>
      <c r="H4357" s="4">
        <v>18.7</v>
      </c>
      <c r="I4357" s="4" t="s">
        <v>35</v>
      </c>
      <c r="J4357" s="4">
        <v>37.799999999999997</v>
      </c>
      <c r="K4357" s="4" t="s">
        <v>2609</v>
      </c>
      <c r="L4357" s="4">
        <v>0</v>
      </c>
      <c r="M4357" s="4" t="s">
        <v>4504</v>
      </c>
      <c r="N4357" s="11" t="s">
        <v>7690</v>
      </c>
      <c r="R4357" t="s">
        <v>7693</v>
      </c>
      <c r="T4357" t="s">
        <v>1296</v>
      </c>
    </row>
    <row r="4358" spans="1:20">
      <c r="A4358" t="s">
        <v>7694</v>
      </c>
      <c r="B4358" t="s">
        <v>1291</v>
      </c>
      <c r="C4358" t="s">
        <v>20</v>
      </c>
      <c r="D4358" s="39" t="s">
        <v>1746</v>
      </c>
      <c r="E4358" s="11">
        <f t="shared" si="287"/>
        <v>5</v>
      </c>
      <c r="F4358" s="4">
        <f t="shared" si="288"/>
        <v>2001</v>
      </c>
      <c r="G4358" t="s">
        <v>21</v>
      </c>
      <c r="H4358" s="4">
        <v>11.7</v>
      </c>
      <c r="I4358" s="4" t="s">
        <v>35</v>
      </c>
      <c r="J4358" s="4">
        <v>27.2</v>
      </c>
      <c r="K4358" s="4" t="s">
        <v>1115</v>
      </c>
      <c r="L4358" s="4">
        <v>0</v>
      </c>
      <c r="M4358" s="4" t="s">
        <v>2120</v>
      </c>
      <c r="N4358" s="11" t="s">
        <v>7695</v>
      </c>
      <c r="R4358" t="s">
        <v>7696</v>
      </c>
      <c r="T4358" t="s">
        <v>1296</v>
      </c>
    </row>
    <row r="4359" spans="1:20">
      <c r="A4359" t="s">
        <v>7694</v>
      </c>
      <c r="B4359" t="s">
        <v>1291</v>
      </c>
      <c r="C4359" t="s">
        <v>74</v>
      </c>
      <c r="D4359" s="39" t="s">
        <v>1378</v>
      </c>
      <c r="E4359" s="11">
        <f t="shared" si="287"/>
        <v>5</v>
      </c>
      <c r="F4359" s="4">
        <f t="shared" si="288"/>
        <v>2002</v>
      </c>
      <c r="G4359" t="s">
        <v>21</v>
      </c>
      <c r="H4359" s="4">
        <v>12.7</v>
      </c>
      <c r="I4359" s="4" t="s">
        <v>35</v>
      </c>
      <c r="J4359" s="4">
        <v>28</v>
      </c>
      <c r="K4359" s="4" t="s">
        <v>206</v>
      </c>
      <c r="L4359" s="4">
        <v>0</v>
      </c>
      <c r="M4359" s="4" t="s">
        <v>1550</v>
      </c>
      <c r="N4359" s="11" t="s">
        <v>7695</v>
      </c>
      <c r="R4359" t="s">
        <v>7697</v>
      </c>
      <c r="T4359" t="s">
        <v>1296</v>
      </c>
    </row>
    <row r="4360" spans="1:20">
      <c r="A4360" t="s">
        <v>7694</v>
      </c>
      <c r="B4360" t="s">
        <v>1291</v>
      </c>
      <c r="C4360" t="s">
        <v>74</v>
      </c>
      <c r="D4360" s="39" t="s">
        <v>34</v>
      </c>
      <c r="E4360" s="11">
        <f t="shared" si="287"/>
        <v>5</v>
      </c>
      <c r="F4360" s="4">
        <f t="shared" si="288"/>
        <v>2003</v>
      </c>
      <c r="G4360" t="s">
        <v>21</v>
      </c>
      <c r="H4360" s="4">
        <v>13.7</v>
      </c>
      <c r="I4360" s="4" t="s">
        <v>35</v>
      </c>
      <c r="J4360" s="4">
        <v>28.2</v>
      </c>
      <c r="K4360" s="4" t="s">
        <v>182</v>
      </c>
      <c r="L4360" s="4">
        <v>0</v>
      </c>
      <c r="M4360" s="4" t="s">
        <v>1666</v>
      </c>
      <c r="N4360" s="11" t="s">
        <v>7695</v>
      </c>
      <c r="R4360" t="s">
        <v>7698</v>
      </c>
      <c r="T4360" t="s">
        <v>1296</v>
      </c>
    </row>
    <row r="4361" spans="1:20">
      <c r="A4361" t="s">
        <v>7694</v>
      </c>
      <c r="B4361" t="s">
        <v>1291</v>
      </c>
      <c r="C4361" t="s">
        <v>74</v>
      </c>
      <c r="D4361" s="39" t="s">
        <v>1424</v>
      </c>
      <c r="E4361" s="11">
        <f t="shared" si="287"/>
        <v>5</v>
      </c>
      <c r="F4361" s="4">
        <f t="shared" si="288"/>
        <v>2004</v>
      </c>
      <c r="G4361" t="s">
        <v>21</v>
      </c>
      <c r="H4361" s="4">
        <v>14.7</v>
      </c>
      <c r="I4361" s="4" t="s">
        <v>35</v>
      </c>
      <c r="J4361" s="4">
        <v>28.4</v>
      </c>
      <c r="K4361" s="4" t="s">
        <v>1699</v>
      </c>
      <c r="L4361" s="4">
        <v>0</v>
      </c>
      <c r="M4361" s="4" t="s">
        <v>2670</v>
      </c>
      <c r="N4361" s="11" t="s">
        <v>7695</v>
      </c>
      <c r="R4361" t="s">
        <v>7699</v>
      </c>
      <c r="T4361" t="s">
        <v>1296</v>
      </c>
    </row>
    <row r="4362" spans="1:20">
      <c r="A4362" t="s">
        <v>7694</v>
      </c>
      <c r="B4362" t="s">
        <v>1291</v>
      </c>
      <c r="C4362" t="s">
        <v>74</v>
      </c>
      <c r="D4362" s="39" t="s">
        <v>2194</v>
      </c>
      <c r="E4362" s="11">
        <f t="shared" si="287"/>
        <v>5</v>
      </c>
      <c r="F4362" s="4">
        <f t="shared" si="288"/>
        <v>2005</v>
      </c>
      <c r="G4362" t="s">
        <v>21</v>
      </c>
      <c r="H4362" s="4">
        <v>15.7</v>
      </c>
      <c r="I4362" s="4" t="s">
        <v>35</v>
      </c>
      <c r="J4362" s="4">
        <v>29.4</v>
      </c>
      <c r="K4362" s="4" t="s">
        <v>642</v>
      </c>
      <c r="L4362" s="4">
        <v>0</v>
      </c>
      <c r="M4362" s="4" t="s">
        <v>3250</v>
      </c>
      <c r="N4362" s="11" t="s">
        <v>7695</v>
      </c>
      <c r="R4362" t="s">
        <v>1917</v>
      </c>
      <c r="T4362" t="s">
        <v>1296</v>
      </c>
    </row>
    <row r="4363" spans="1:20">
      <c r="A4363" t="s">
        <v>7694</v>
      </c>
      <c r="B4363" t="s">
        <v>1291</v>
      </c>
      <c r="C4363" t="s">
        <v>74</v>
      </c>
      <c r="D4363" s="39" t="s">
        <v>1863</v>
      </c>
      <c r="E4363" s="11">
        <f t="shared" si="287"/>
        <v>4</v>
      </c>
      <c r="F4363" s="4">
        <f t="shared" si="288"/>
        <v>2010</v>
      </c>
      <c r="G4363" t="s">
        <v>21</v>
      </c>
      <c r="H4363" s="4">
        <v>20.6</v>
      </c>
      <c r="I4363" s="4" t="s">
        <v>35</v>
      </c>
      <c r="J4363" s="4">
        <v>29</v>
      </c>
      <c r="K4363" s="4" t="s">
        <v>690</v>
      </c>
      <c r="L4363" s="4">
        <v>0</v>
      </c>
      <c r="M4363" s="4" t="s">
        <v>1925</v>
      </c>
      <c r="N4363" s="11" t="s">
        <v>7695</v>
      </c>
      <c r="R4363" t="s">
        <v>7700</v>
      </c>
      <c r="T4363" t="s">
        <v>1296</v>
      </c>
    </row>
    <row r="4364" spans="1:20">
      <c r="A4364" t="s">
        <v>7694</v>
      </c>
      <c r="B4364" t="s">
        <v>1291</v>
      </c>
      <c r="C4364" t="s">
        <v>74</v>
      </c>
      <c r="D4364" s="39" t="s">
        <v>1432</v>
      </c>
      <c r="E4364" s="11">
        <f t="shared" si="287"/>
        <v>5</v>
      </c>
      <c r="F4364" s="4">
        <f t="shared" si="288"/>
        <v>2013</v>
      </c>
      <c r="G4364" t="s">
        <v>21</v>
      </c>
      <c r="H4364" s="4">
        <v>23.7</v>
      </c>
      <c r="I4364" s="4" t="s">
        <v>35</v>
      </c>
      <c r="J4364" s="4">
        <v>29.1</v>
      </c>
      <c r="K4364" s="4" t="s">
        <v>1814</v>
      </c>
      <c r="L4364" s="4">
        <v>0</v>
      </c>
      <c r="M4364" s="4" t="s">
        <v>1433</v>
      </c>
      <c r="N4364" s="11" t="s">
        <v>7695</v>
      </c>
      <c r="R4364" t="s">
        <v>7701</v>
      </c>
      <c r="T4364" t="s">
        <v>1296</v>
      </c>
    </row>
    <row r="4365" spans="1:20">
      <c r="A4365" t="s">
        <v>7702</v>
      </c>
      <c r="B4365" t="s">
        <v>1291</v>
      </c>
      <c r="C4365" t="s">
        <v>20</v>
      </c>
      <c r="D4365" s="39" t="s">
        <v>1211</v>
      </c>
      <c r="E4365" s="11">
        <f t="shared" si="287"/>
        <v>5</v>
      </c>
      <c r="F4365" s="4">
        <f t="shared" si="288"/>
        <v>2021</v>
      </c>
      <c r="G4365" t="s">
        <v>25</v>
      </c>
      <c r="I4365" s="4" t="str">
        <f t="shared" ref="I4365:I4396" si="290">IF(ISBLANK(H4365), "", "k")</f>
        <v/>
      </c>
      <c r="J4365" s="4">
        <v>30.3</v>
      </c>
      <c r="K4365" s="4" t="s">
        <v>209</v>
      </c>
      <c r="L4365" s="4">
        <v>0</v>
      </c>
      <c r="M4365" s="4" t="s">
        <v>3082</v>
      </c>
      <c r="N4365" s="11" t="s">
        <v>7703</v>
      </c>
      <c r="Q4365" t="s">
        <v>7704</v>
      </c>
      <c r="R4365" t="s">
        <v>6256</v>
      </c>
    </row>
    <row r="4366" spans="1:20">
      <c r="A4366" t="s">
        <v>7702</v>
      </c>
      <c r="B4366" t="s">
        <v>1291</v>
      </c>
      <c r="C4366" t="s">
        <v>74</v>
      </c>
      <c r="D4366" s="39" t="s">
        <v>1491</v>
      </c>
      <c r="E4366" s="11">
        <f t="shared" si="287"/>
        <v>4</v>
      </c>
      <c r="F4366" s="4">
        <f t="shared" si="288"/>
        <v>2024</v>
      </c>
      <c r="G4366" t="s">
        <v>25</v>
      </c>
      <c r="I4366" s="4" t="str">
        <f t="shared" si="290"/>
        <v/>
      </c>
      <c r="J4366" s="4">
        <v>36</v>
      </c>
      <c r="K4366" s="4" t="s">
        <v>419</v>
      </c>
      <c r="L4366" s="4">
        <v>0</v>
      </c>
      <c r="M4366" s="4" t="s">
        <v>7705</v>
      </c>
      <c r="N4366" s="11" t="s">
        <v>7703</v>
      </c>
      <c r="R4366" t="s">
        <v>7706</v>
      </c>
    </row>
    <row r="4367" spans="1:20">
      <c r="A4367" t="s">
        <v>7702</v>
      </c>
      <c r="B4367" s="4" t="s">
        <v>1291</v>
      </c>
      <c r="C4367" s="4" t="s">
        <v>74</v>
      </c>
      <c r="D4367" s="39" t="s">
        <v>1553</v>
      </c>
      <c r="E4367" s="11">
        <f t="shared" si="287"/>
        <v>4</v>
      </c>
      <c r="F4367" s="4">
        <f t="shared" si="288"/>
        <v>2026</v>
      </c>
      <c r="G4367" s="4" t="s">
        <v>25</v>
      </c>
      <c r="I4367" s="4" t="str">
        <f t="shared" si="290"/>
        <v/>
      </c>
      <c r="J4367" s="4">
        <v>47.2</v>
      </c>
      <c r="K4367" s="4">
        <v>49.3</v>
      </c>
      <c r="L4367" s="4">
        <v>0</v>
      </c>
      <c r="M4367" s="4">
        <v>2233</v>
      </c>
      <c r="N4367" s="11">
        <v>982091061237786</v>
      </c>
      <c r="R4367" s="4" t="s">
        <v>7707</v>
      </c>
    </row>
    <row r="4368" spans="1:20">
      <c r="A4368" t="s">
        <v>7708</v>
      </c>
      <c r="B4368" t="s">
        <v>1291</v>
      </c>
      <c r="C4368" t="s">
        <v>20</v>
      </c>
      <c r="D4368" s="39" t="s">
        <v>1380</v>
      </c>
      <c r="E4368" s="11">
        <f t="shared" si="287"/>
        <v>5</v>
      </c>
      <c r="F4368" s="4">
        <f t="shared" si="288"/>
        <v>2004</v>
      </c>
      <c r="G4368" t="s">
        <v>103</v>
      </c>
      <c r="H4368" s="4" t="s">
        <v>1536</v>
      </c>
      <c r="I4368" s="4" t="str">
        <f t="shared" si="290"/>
        <v>k</v>
      </c>
      <c r="J4368" s="4">
        <v>11.1</v>
      </c>
      <c r="K4368" s="4" t="s">
        <v>984</v>
      </c>
      <c r="L4368" s="4">
        <v>0</v>
      </c>
      <c r="M4368" s="4" t="s">
        <v>7709</v>
      </c>
      <c r="N4368" s="11" t="s">
        <v>7710</v>
      </c>
      <c r="R4368" t="s">
        <v>7711</v>
      </c>
      <c r="T4368" t="s">
        <v>1296</v>
      </c>
    </row>
    <row r="4369" spans="1:20">
      <c r="A4369" t="s">
        <v>7708</v>
      </c>
      <c r="B4369" t="s">
        <v>1291</v>
      </c>
      <c r="C4369" t="s">
        <v>74</v>
      </c>
      <c r="D4369" s="39" t="s">
        <v>1385</v>
      </c>
      <c r="E4369" s="11">
        <f t="shared" si="287"/>
        <v>5</v>
      </c>
      <c r="F4369" s="4">
        <f t="shared" si="288"/>
        <v>2008</v>
      </c>
      <c r="G4369" t="s">
        <v>21</v>
      </c>
      <c r="H4369" s="4" t="s">
        <v>1456</v>
      </c>
      <c r="I4369" s="4" t="str">
        <f t="shared" si="290"/>
        <v>k</v>
      </c>
      <c r="J4369" s="4">
        <v>20.100000000000001</v>
      </c>
      <c r="K4369" s="4" t="s">
        <v>172</v>
      </c>
      <c r="L4369" s="4">
        <v>0</v>
      </c>
      <c r="M4369" s="4" t="s">
        <v>2414</v>
      </c>
      <c r="N4369" s="11" t="s">
        <v>7710</v>
      </c>
      <c r="R4369" t="s">
        <v>1698</v>
      </c>
      <c r="T4369" t="s">
        <v>1296</v>
      </c>
    </row>
    <row r="4370" spans="1:20">
      <c r="A4370" t="s">
        <v>7708</v>
      </c>
      <c r="B4370" t="s">
        <v>1291</v>
      </c>
      <c r="C4370" t="s">
        <v>74</v>
      </c>
      <c r="D4370" s="39" t="s">
        <v>1663</v>
      </c>
      <c r="E4370" s="11">
        <f t="shared" si="287"/>
        <v>5</v>
      </c>
      <c r="F4370" s="4">
        <f t="shared" si="288"/>
        <v>2009</v>
      </c>
      <c r="G4370" t="s">
        <v>21</v>
      </c>
      <c r="H4370" s="4" t="s">
        <v>654</v>
      </c>
      <c r="I4370" s="4" t="str">
        <f t="shared" si="290"/>
        <v>k</v>
      </c>
      <c r="J4370" s="4">
        <v>23.5</v>
      </c>
      <c r="K4370" s="4" t="s">
        <v>831</v>
      </c>
      <c r="L4370" s="4">
        <v>0</v>
      </c>
      <c r="M4370" s="4" t="s">
        <v>5510</v>
      </c>
      <c r="N4370" s="11" t="s">
        <v>7710</v>
      </c>
      <c r="R4370" t="s">
        <v>1698</v>
      </c>
      <c r="T4370" t="s">
        <v>1296</v>
      </c>
    </row>
    <row r="4371" spans="1:20">
      <c r="A4371" t="s">
        <v>7708</v>
      </c>
      <c r="B4371" t="s">
        <v>1291</v>
      </c>
      <c r="C4371" t="s">
        <v>74</v>
      </c>
      <c r="D4371" s="39" t="s">
        <v>1392</v>
      </c>
      <c r="E4371" s="11">
        <f t="shared" ref="E4371:E4434" si="291">MONTH(D4371)</f>
        <v>5</v>
      </c>
      <c r="F4371" s="4">
        <f t="shared" ref="F4371:F4434" si="292">YEAR(D4371)</f>
        <v>2010</v>
      </c>
      <c r="G4371" t="s">
        <v>21</v>
      </c>
      <c r="H4371" s="4" t="s">
        <v>482</v>
      </c>
      <c r="I4371" s="4" t="str">
        <f t="shared" si="290"/>
        <v>k</v>
      </c>
      <c r="J4371" s="4">
        <v>26.9</v>
      </c>
      <c r="K4371" s="4" t="s">
        <v>444</v>
      </c>
      <c r="L4371" s="4">
        <v>0</v>
      </c>
      <c r="M4371" s="4" t="s">
        <v>2419</v>
      </c>
      <c r="N4371" s="11" t="s">
        <v>7710</v>
      </c>
      <c r="R4371" t="s">
        <v>7712</v>
      </c>
      <c r="T4371" t="s">
        <v>1296</v>
      </c>
    </row>
    <row r="4372" spans="1:20">
      <c r="A4372" t="s">
        <v>7708</v>
      </c>
      <c r="B4372" t="s">
        <v>1291</v>
      </c>
      <c r="C4372" t="s">
        <v>74</v>
      </c>
      <c r="D4372" s="39" t="s">
        <v>1396</v>
      </c>
      <c r="E4372" s="11">
        <f t="shared" si="291"/>
        <v>5</v>
      </c>
      <c r="F4372" s="4">
        <f t="shared" si="292"/>
        <v>2011</v>
      </c>
      <c r="G4372" t="s">
        <v>21</v>
      </c>
      <c r="H4372" s="4" t="s">
        <v>682</v>
      </c>
      <c r="I4372" s="4" t="str">
        <f t="shared" si="290"/>
        <v>k</v>
      </c>
      <c r="J4372" s="4">
        <v>27.5</v>
      </c>
      <c r="K4372" s="4" t="s">
        <v>203</v>
      </c>
      <c r="L4372" s="4">
        <v>0</v>
      </c>
      <c r="M4372" s="4" t="s">
        <v>1650</v>
      </c>
      <c r="N4372" s="11" t="s">
        <v>7710</v>
      </c>
      <c r="R4372" t="s">
        <v>7713</v>
      </c>
      <c r="T4372" t="s">
        <v>1296</v>
      </c>
    </row>
    <row r="4373" spans="1:20">
      <c r="A4373" t="s">
        <v>7708</v>
      </c>
      <c r="B4373" t="s">
        <v>1291</v>
      </c>
      <c r="C4373" t="s">
        <v>74</v>
      </c>
      <c r="D4373" s="39" t="s">
        <v>1531</v>
      </c>
      <c r="E4373" s="11">
        <f t="shared" si="291"/>
        <v>5</v>
      </c>
      <c r="F4373" s="4">
        <f t="shared" si="292"/>
        <v>2013</v>
      </c>
      <c r="G4373" t="s">
        <v>21</v>
      </c>
      <c r="H4373" s="4" t="s">
        <v>477</v>
      </c>
      <c r="I4373" s="4" t="str">
        <f t="shared" si="290"/>
        <v>k</v>
      </c>
      <c r="J4373" s="4">
        <v>29.8</v>
      </c>
      <c r="K4373" s="4" t="s">
        <v>577</v>
      </c>
      <c r="L4373" s="4">
        <v>0</v>
      </c>
      <c r="M4373" s="4" t="s">
        <v>1521</v>
      </c>
      <c r="N4373" s="11" t="s">
        <v>7710</v>
      </c>
      <c r="R4373" t="s">
        <v>7714</v>
      </c>
      <c r="T4373" t="s">
        <v>1296</v>
      </c>
    </row>
    <row r="4374" spans="1:20">
      <c r="A4374" t="s">
        <v>7708</v>
      </c>
      <c r="B4374" t="s">
        <v>1291</v>
      </c>
      <c r="C4374" t="s">
        <v>74</v>
      </c>
      <c r="D4374" s="39" t="s">
        <v>1356</v>
      </c>
      <c r="E4374" s="11">
        <f t="shared" si="291"/>
        <v>5</v>
      </c>
      <c r="F4374" s="4">
        <f t="shared" si="292"/>
        <v>2015</v>
      </c>
      <c r="G4374" t="s">
        <v>21</v>
      </c>
      <c r="H4374" s="4" t="s">
        <v>410</v>
      </c>
      <c r="I4374" s="4" t="str">
        <f t="shared" si="290"/>
        <v>k</v>
      </c>
      <c r="J4374" s="4">
        <v>29.1</v>
      </c>
      <c r="K4374" s="4" t="s">
        <v>182</v>
      </c>
      <c r="L4374" s="4">
        <v>0</v>
      </c>
      <c r="M4374" s="4" t="s">
        <v>4895</v>
      </c>
      <c r="N4374" s="11" t="s">
        <v>7710</v>
      </c>
      <c r="R4374" t="s">
        <v>7715</v>
      </c>
      <c r="T4374" t="s">
        <v>1296</v>
      </c>
    </row>
    <row r="4375" spans="1:20">
      <c r="A4375" t="s">
        <v>7708</v>
      </c>
      <c r="B4375" t="s">
        <v>1291</v>
      </c>
      <c r="C4375" t="s">
        <v>74</v>
      </c>
      <c r="D4375" s="39" t="s">
        <v>1349</v>
      </c>
      <c r="E4375" s="11">
        <f t="shared" si="291"/>
        <v>5</v>
      </c>
      <c r="F4375" s="4">
        <f t="shared" si="292"/>
        <v>2016</v>
      </c>
      <c r="G4375" t="s">
        <v>21</v>
      </c>
      <c r="H4375" s="4" t="s">
        <v>717</v>
      </c>
      <c r="I4375" s="4" t="str">
        <f t="shared" si="290"/>
        <v>k</v>
      </c>
      <c r="J4375" s="4">
        <v>29.5</v>
      </c>
      <c r="K4375" s="4" t="s">
        <v>704</v>
      </c>
      <c r="L4375" s="4">
        <v>0</v>
      </c>
      <c r="M4375" s="4" t="s">
        <v>1548</v>
      </c>
      <c r="N4375" s="11" t="s">
        <v>7710</v>
      </c>
      <c r="R4375" t="s">
        <v>2483</v>
      </c>
      <c r="T4375" t="s">
        <v>1296</v>
      </c>
    </row>
    <row r="4376" spans="1:20">
      <c r="A4376" t="s">
        <v>7708</v>
      </c>
      <c r="B4376" t="s">
        <v>1291</v>
      </c>
      <c r="C4376" t="s">
        <v>74</v>
      </c>
      <c r="D4376" s="39" t="s">
        <v>877</v>
      </c>
      <c r="E4376" s="11">
        <f t="shared" si="291"/>
        <v>6</v>
      </c>
      <c r="F4376" s="4">
        <f t="shared" si="292"/>
        <v>2016</v>
      </c>
      <c r="G4376" t="s">
        <v>21</v>
      </c>
      <c r="H4376" s="4" t="s">
        <v>573</v>
      </c>
      <c r="I4376" s="4" t="str">
        <f t="shared" si="290"/>
        <v>k</v>
      </c>
      <c r="J4376" s="4">
        <v>29.8</v>
      </c>
      <c r="K4376" s="4" t="s">
        <v>577</v>
      </c>
      <c r="L4376" s="4">
        <v>0</v>
      </c>
      <c r="M4376" s="4" t="s">
        <v>2150</v>
      </c>
      <c r="N4376" s="11" t="s">
        <v>7710</v>
      </c>
      <c r="Q4376" t="s">
        <v>7716</v>
      </c>
      <c r="R4376" t="s">
        <v>7717</v>
      </c>
      <c r="T4376" t="s">
        <v>1296</v>
      </c>
    </row>
    <row r="4377" spans="1:20">
      <c r="A4377" t="s">
        <v>7708</v>
      </c>
      <c r="B4377" t="s">
        <v>1291</v>
      </c>
      <c r="C4377" t="s">
        <v>74</v>
      </c>
      <c r="D4377" s="39" t="s">
        <v>1455</v>
      </c>
      <c r="E4377" s="11">
        <f t="shared" si="291"/>
        <v>5</v>
      </c>
      <c r="F4377" s="4">
        <f t="shared" si="292"/>
        <v>2017</v>
      </c>
      <c r="G4377" t="s">
        <v>21</v>
      </c>
      <c r="H4377" s="4" t="s">
        <v>712</v>
      </c>
      <c r="I4377" s="4" t="str">
        <f t="shared" si="290"/>
        <v>k</v>
      </c>
      <c r="J4377" s="4">
        <v>30.5</v>
      </c>
      <c r="K4377" s="4" t="s">
        <v>182</v>
      </c>
      <c r="L4377" s="4">
        <v>0</v>
      </c>
      <c r="M4377" s="4" t="s">
        <v>7718</v>
      </c>
      <c r="N4377" s="11" t="s">
        <v>7710</v>
      </c>
      <c r="R4377" t="s">
        <v>7719</v>
      </c>
      <c r="T4377" t="s">
        <v>1296</v>
      </c>
    </row>
    <row r="4378" spans="1:20">
      <c r="A4378" t="s">
        <v>7708</v>
      </c>
      <c r="B4378" t="s">
        <v>1291</v>
      </c>
      <c r="C4378" t="s">
        <v>74</v>
      </c>
      <c r="D4378" s="39" t="s">
        <v>1878</v>
      </c>
      <c r="E4378" s="11">
        <f t="shared" si="291"/>
        <v>5</v>
      </c>
      <c r="F4378" s="4">
        <f t="shared" si="292"/>
        <v>2019</v>
      </c>
      <c r="G4378" t="s">
        <v>21</v>
      </c>
      <c r="H4378" s="4" t="s">
        <v>977</v>
      </c>
      <c r="I4378" s="4" t="str">
        <f t="shared" si="290"/>
        <v>k</v>
      </c>
      <c r="J4378" s="4">
        <v>30.3</v>
      </c>
      <c r="K4378" s="4" t="s">
        <v>436</v>
      </c>
      <c r="L4378" s="4">
        <v>0</v>
      </c>
      <c r="M4378" s="4" t="s">
        <v>7720</v>
      </c>
      <c r="N4378" s="11" t="s">
        <v>7710</v>
      </c>
      <c r="R4378" t="s">
        <v>7721</v>
      </c>
      <c r="T4378" t="s">
        <v>1296</v>
      </c>
    </row>
    <row r="4379" spans="1:20">
      <c r="A4379" t="s">
        <v>7708</v>
      </c>
      <c r="B4379" t="s">
        <v>1291</v>
      </c>
      <c r="C4379" t="s">
        <v>74</v>
      </c>
      <c r="D4379" s="39" t="s">
        <v>1992</v>
      </c>
      <c r="E4379" s="11">
        <f t="shared" si="291"/>
        <v>5</v>
      </c>
      <c r="F4379" s="4">
        <f t="shared" si="292"/>
        <v>2021</v>
      </c>
      <c r="G4379" t="s">
        <v>25</v>
      </c>
      <c r="I4379" s="4" t="str">
        <f t="shared" si="290"/>
        <v/>
      </c>
      <c r="J4379" s="4">
        <v>34.9</v>
      </c>
      <c r="K4379" s="4" t="s">
        <v>227</v>
      </c>
      <c r="L4379" s="4">
        <v>0</v>
      </c>
      <c r="M4379" s="4" t="s">
        <v>6089</v>
      </c>
      <c r="N4379" s="11" t="s">
        <v>7710</v>
      </c>
      <c r="Q4379" t="s">
        <v>7722</v>
      </c>
      <c r="R4379" t="s">
        <v>7723</v>
      </c>
    </row>
    <row r="4380" spans="1:20">
      <c r="A4380" s="9" t="s">
        <v>7708</v>
      </c>
      <c r="B4380" t="s">
        <v>1291</v>
      </c>
      <c r="C4380" t="s">
        <v>74</v>
      </c>
      <c r="D4380" s="39" t="s">
        <v>1491</v>
      </c>
      <c r="E4380" s="11">
        <f t="shared" si="291"/>
        <v>4</v>
      </c>
      <c r="F4380" s="4">
        <f t="shared" si="292"/>
        <v>2024</v>
      </c>
      <c r="G4380" t="s">
        <v>21</v>
      </c>
      <c r="H4380" s="4" t="s">
        <v>401</v>
      </c>
      <c r="I4380" s="4" t="str">
        <f t="shared" si="290"/>
        <v>k</v>
      </c>
      <c r="J4380" s="4">
        <v>30.1</v>
      </c>
      <c r="K4380" s="4">
        <v>26</v>
      </c>
      <c r="L4380" s="4">
        <v>0</v>
      </c>
      <c r="M4380" s="4" t="s">
        <v>1952</v>
      </c>
      <c r="N4380" s="11" t="s">
        <v>7710</v>
      </c>
      <c r="R4380" t="s">
        <v>7724</v>
      </c>
    </row>
    <row r="4381" spans="1:20">
      <c r="A4381" t="s">
        <v>7708</v>
      </c>
      <c r="B4381" s="4" t="s">
        <v>1291</v>
      </c>
      <c r="C4381" s="4" t="s">
        <v>74</v>
      </c>
      <c r="D4381" s="39" t="s">
        <v>1793</v>
      </c>
      <c r="E4381" s="11">
        <f t="shared" si="291"/>
        <v>4</v>
      </c>
      <c r="F4381" s="4">
        <f t="shared" si="292"/>
        <v>2026</v>
      </c>
      <c r="G4381" s="4" t="s">
        <v>21</v>
      </c>
      <c r="H4381" s="4">
        <v>22.6</v>
      </c>
      <c r="I4381" s="4" t="str">
        <f t="shared" si="290"/>
        <v>k</v>
      </c>
      <c r="J4381" s="4">
        <v>31</v>
      </c>
      <c r="K4381" s="4">
        <v>25.6</v>
      </c>
      <c r="L4381" s="4">
        <v>0</v>
      </c>
      <c r="M4381" s="4">
        <v>1030</v>
      </c>
      <c r="N4381" s="11" t="s">
        <v>7710</v>
      </c>
      <c r="R4381" s="4" t="s">
        <v>2531</v>
      </c>
    </row>
    <row r="4382" spans="1:20">
      <c r="A4382" t="s">
        <v>7725</v>
      </c>
      <c r="B4382" t="s">
        <v>1291</v>
      </c>
      <c r="C4382" t="s">
        <v>20</v>
      </c>
      <c r="D4382" s="39" t="s">
        <v>1531</v>
      </c>
      <c r="E4382" s="11">
        <f t="shared" si="291"/>
        <v>5</v>
      </c>
      <c r="F4382" s="4">
        <f t="shared" si="292"/>
        <v>2013</v>
      </c>
      <c r="G4382" t="s">
        <v>25</v>
      </c>
      <c r="I4382" s="4" t="str">
        <f t="shared" si="290"/>
        <v/>
      </c>
      <c r="J4382" s="4">
        <v>28</v>
      </c>
      <c r="K4382" s="4" t="s">
        <v>919</v>
      </c>
      <c r="L4382" s="4">
        <v>0</v>
      </c>
      <c r="M4382" s="4" t="s">
        <v>2808</v>
      </c>
      <c r="N4382" s="11" t="s">
        <v>7726</v>
      </c>
      <c r="R4382" t="s">
        <v>7727</v>
      </c>
      <c r="T4382" t="s">
        <v>1296</v>
      </c>
    </row>
    <row r="4383" spans="1:20">
      <c r="A4383" t="s">
        <v>7725</v>
      </c>
      <c r="B4383" t="s">
        <v>1291</v>
      </c>
      <c r="C4383" t="s">
        <v>74</v>
      </c>
      <c r="D4383" s="39" t="s">
        <v>1356</v>
      </c>
      <c r="E4383" s="11">
        <f t="shared" si="291"/>
        <v>5</v>
      </c>
      <c r="F4383" s="4">
        <f t="shared" si="292"/>
        <v>2015</v>
      </c>
      <c r="G4383" t="s">
        <v>25</v>
      </c>
      <c r="I4383" s="4" t="str">
        <f t="shared" si="290"/>
        <v/>
      </c>
      <c r="J4383" s="4">
        <v>30.2</v>
      </c>
      <c r="K4383" s="4" t="s">
        <v>571</v>
      </c>
      <c r="L4383" s="4">
        <v>0</v>
      </c>
      <c r="M4383" s="4" t="s">
        <v>7728</v>
      </c>
      <c r="N4383" s="11" t="s">
        <v>7726</v>
      </c>
      <c r="R4383" t="s">
        <v>7729</v>
      </c>
      <c r="T4383" t="s">
        <v>1296</v>
      </c>
    </row>
    <row r="4384" spans="1:20">
      <c r="A4384" t="s">
        <v>7725</v>
      </c>
      <c r="B4384" t="s">
        <v>1291</v>
      </c>
      <c r="C4384" t="s">
        <v>74</v>
      </c>
      <c r="D4384" s="39" t="s">
        <v>1349</v>
      </c>
      <c r="E4384" s="11">
        <f t="shared" si="291"/>
        <v>5</v>
      </c>
      <c r="F4384" s="4">
        <f t="shared" si="292"/>
        <v>2016</v>
      </c>
      <c r="G4384" t="s">
        <v>25</v>
      </c>
      <c r="I4384" s="4" t="str">
        <f t="shared" si="290"/>
        <v/>
      </c>
      <c r="J4384" s="4">
        <v>30.2</v>
      </c>
      <c r="K4384" s="4" t="s">
        <v>1879</v>
      </c>
      <c r="L4384" s="4">
        <v>0</v>
      </c>
      <c r="M4384" s="4" t="s">
        <v>1676</v>
      </c>
      <c r="N4384" s="11" t="s">
        <v>7726</v>
      </c>
      <c r="R4384" t="s">
        <v>6832</v>
      </c>
      <c r="T4384" t="s">
        <v>1296</v>
      </c>
    </row>
    <row r="4385" spans="1:20">
      <c r="A4385" t="s">
        <v>7725</v>
      </c>
      <c r="B4385" t="s">
        <v>1291</v>
      </c>
      <c r="C4385" t="s">
        <v>74</v>
      </c>
      <c r="D4385" s="39" t="s">
        <v>1455</v>
      </c>
      <c r="E4385" s="11">
        <f t="shared" si="291"/>
        <v>5</v>
      </c>
      <c r="F4385" s="4">
        <f t="shared" si="292"/>
        <v>2017</v>
      </c>
      <c r="G4385" t="s">
        <v>25</v>
      </c>
      <c r="I4385" s="4" t="str">
        <f t="shared" si="290"/>
        <v/>
      </c>
      <c r="J4385" s="4">
        <v>31.4</v>
      </c>
      <c r="K4385" s="4" t="s">
        <v>203</v>
      </c>
      <c r="L4385" s="4">
        <v>0</v>
      </c>
      <c r="M4385" s="4" t="s">
        <v>2361</v>
      </c>
      <c r="N4385" s="11" t="s">
        <v>7726</v>
      </c>
      <c r="R4385" t="s">
        <v>1953</v>
      </c>
      <c r="T4385" t="s">
        <v>1296</v>
      </c>
    </row>
    <row r="4386" spans="1:20">
      <c r="A4386" t="s">
        <v>7725</v>
      </c>
      <c r="B4386" t="s">
        <v>1291</v>
      </c>
      <c r="C4386" t="s">
        <v>74</v>
      </c>
      <c r="D4386" s="39" t="s">
        <v>1412</v>
      </c>
      <c r="E4386" s="11">
        <f t="shared" si="291"/>
        <v>5</v>
      </c>
      <c r="F4386" s="4">
        <f t="shared" si="292"/>
        <v>2019</v>
      </c>
      <c r="G4386" t="s">
        <v>25</v>
      </c>
      <c r="I4386" s="4" t="str">
        <f t="shared" si="290"/>
        <v/>
      </c>
      <c r="J4386" s="4">
        <v>32.5</v>
      </c>
      <c r="K4386" s="4" t="s">
        <v>138</v>
      </c>
      <c r="L4386" s="4">
        <v>0</v>
      </c>
      <c r="M4386" s="4" t="s">
        <v>4880</v>
      </c>
      <c r="N4386" s="11" t="s">
        <v>7726</v>
      </c>
      <c r="R4386" t="s">
        <v>7730</v>
      </c>
      <c r="T4386" t="s">
        <v>1296</v>
      </c>
    </row>
    <row r="4387" spans="1:20">
      <c r="A4387" t="s">
        <v>7731</v>
      </c>
      <c r="B4387" t="s">
        <v>1291</v>
      </c>
      <c r="C4387" t="s">
        <v>20</v>
      </c>
      <c r="D4387" s="39" t="s">
        <v>1380</v>
      </c>
      <c r="E4387" s="11">
        <f t="shared" si="291"/>
        <v>5</v>
      </c>
      <c r="F4387" s="4">
        <f t="shared" si="292"/>
        <v>2004</v>
      </c>
      <c r="G4387" t="s">
        <v>103</v>
      </c>
      <c r="H4387" s="4" t="s">
        <v>1536</v>
      </c>
      <c r="I4387" s="4" t="str">
        <f t="shared" si="290"/>
        <v>k</v>
      </c>
      <c r="J4387" s="4">
        <v>10.4</v>
      </c>
      <c r="K4387" s="4" t="s">
        <v>431</v>
      </c>
      <c r="L4387" s="4">
        <v>0</v>
      </c>
      <c r="M4387" s="4" t="s">
        <v>7732</v>
      </c>
      <c r="R4387" t="s">
        <v>7733</v>
      </c>
      <c r="T4387" t="s">
        <v>1296</v>
      </c>
    </row>
    <row r="4388" spans="1:20">
      <c r="A4388" t="s">
        <v>7734</v>
      </c>
      <c r="B4388" t="s">
        <v>1291</v>
      </c>
      <c r="C4388" t="s">
        <v>20</v>
      </c>
      <c r="D4388" s="39" t="s">
        <v>1380</v>
      </c>
      <c r="E4388" s="11">
        <f t="shared" si="291"/>
        <v>5</v>
      </c>
      <c r="F4388" s="4">
        <f t="shared" si="292"/>
        <v>2004</v>
      </c>
      <c r="G4388" t="s">
        <v>25</v>
      </c>
      <c r="H4388" s="4" t="s">
        <v>1539</v>
      </c>
      <c r="I4388" s="4" t="str">
        <f t="shared" si="290"/>
        <v>k</v>
      </c>
      <c r="J4388" s="4">
        <v>11.9</v>
      </c>
      <c r="K4388" s="4" t="s">
        <v>893</v>
      </c>
      <c r="L4388" s="4">
        <v>0</v>
      </c>
      <c r="M4388" s="4" t="s">
        <v>5300</v>
      </c>
      <c r="N4388" s="11" t="s">
        <v>7735</v>
      </c>
      <c r="R4388" t="s">
        <v>7736</v>
      </c>
      <c r="T4388" t="s">
        <v>1296</v>
      </c>
    </row>
    <row r="4389" spans="1:20">
      <c r="A4389" t="s">
        <v>7734</v>
      </c>
      <c r="B4389" t="s">
        <v>1291</v>
      </c>
      <c r="C4389" t="s">
        <v>74</v>
      </c>
      <c r="D4389" s="39" t="s">
        <v>1385</v>
      </c>
      <c r="E4389" s="11">
        <f t="shared" si="291"/>
        <v>5</v>
      </c>
      <c r="F4389" s="4">
        <f t="shared" si="292"/>
        <v>2008</v>
      </c>
      <c r="G4389" t="s">
        <v>25</v>
      </c>
      <c r="H4389" s="4" t="s">
        <v>654</v>
      </c>
      <c r="I4389" s="4" t="str">
        <f t="shared" si="290"/>
        <v>k</v>
      </c>
      <c r="J4389" s="4">
        <v>20.100000000000001</v>
      </c>
      <c r="K4389" s="4" t="s">
        <v>723</v>
      </c>
      <c r="L4389" s="4">
        <v>0</v>
      </c>
      <c r="M4389" s="4" t="s">
        <v>3794</v>
      </c>
      <c r="N4389" s="11" t="s">
        <v>7735</v>
      </c>
      <c r="R4389" t="s">
        <v>7737</v>
      </c>
      <c r="T4389" t="s">
        <v>1296</v>
      </c>
    </row>
    <row r="4390" spans="1:20">
      <c r="A4390" t="s">
        <v>7734</v>
      </c>
      <c r="B4390" t="s">
        <v>1291</v>
      </c>
      <c r="C4390" t="s">
        <v>74</v>
      </c>
      <c r="D4390" s="39" t="s">
        <v>1663</v>
      </c>
      <c r="E4390" s="11">
        <f t="shared" si="291"/>
        <v>5</v>
      </c>
      <c r="F4390" s="4">
        <f t="shared" si="292"/>
        <v>2009</v>
      </c>
      <c r="G4390" t="s">
        <v>25</v>
      </c>
      <c r="H4390" s="4" t="s">
        <v>482</v>
      </c>
      <c r="I4390" s="4" t="str">
        <f t="shared" si="290"/>
        <v>k</v>
      </c>
      <c r="J4390" s="4">
        <v>22.8</v>
      </c>
      <c r="K4390" s="4" t="s">
        <v>264</v>
      </c>
      <c r="L4390" s="4">
        <v>0</v>
      </c>
      <c r="M4390" s="4" t="s">
        <v>2439</v>
      </c>
      <c r="N4390" s="11" t="s">
        <v>7735</v>
      </c>
      <c r="R4390" t="s">
        <v>1698</v>
      </c>
      <c r="T4390" t="s">
        <v>1296</v>
      </c>
    </row>
    <row r="4391" spans="1:20">
      <c r="A4391" t="s">
        <v>7734</v>
      </c>
      <c r="B4391" t="s">
        <v>1291</v>
      </c>
      <c r="C4391" t="s">
        <v>74</v>
      </c>
      <c r="D4391" s="39" t="s">
        <v>1392</v>
      </c>
      <c r="E4391" s="11">
        <f t="shared" si="291"/>
        <v>5</v>
      </c>
      <c r="F4391" s="4">
        <f t="shared" si="292"/>
        <v>2010</v>
      </c>
      <c r="G4391" t="s">
        <v>25</v>
      </c>
      <c r="H4391" s="4" t="s">
        <v>682</v>
      </c>
      <c r="I4391" s="4" t="str">
        <f t="shared" si="290"/>
        <v>k</v>
      </c>
      <c r="J4391" s="4">
        <v>24.8</v>
      </c>
      <c r="K4391" s="4" t="s">
        <v>350</v>
      </c>
      <c r="L4391" s="4">
        <v>0</v>
      </c>
      <c r="M4391" s="4" t="s">
        <v>3168</v>
      </c>
      <c r="N4391" s="11" t="s">
        <v>7735</v>
      </c>
      <c r="R4391" t="s">
        <v>7738</v>
      </c>
      <c r="T4391" t="s">
        <v>1296</v>
      </c>
    </row>
    <row r="4392" spans="1:20">
      <c r="A4392" t="s">
        <v>7734</v>
      </c>
      <c r="B4392" t="s">
        <v>1291</v>
      </c>
      <c r="C4392" t="s">
        <v>74</v>
      </c>
      <c r="D4392" s="39" t="s">
        <v>1561</v>
      </c>
      <c r="E4392" s="11">
        <f t="shared" si="291"/>
        <v>5</v>
      </c>
      <c r="F4392" s="4">
        <f t="shared" si="292"/>
        <v>2011</v>
      </c>
      <c r="G4392" t="s">
        <v>25</v>
      </c>
      <c r="H4392" s="4" t="s">
        <v>57</v>
      </c>
      <c r="I4392" s="4" t="str">
        <f t="shared" si="290"/>
        <v>k</v>
      </c>
      <c r="J4392" s="4">
        <v>27</v>
      </c>
      <c r="K4392" s="4" t="s">
        <v>378</v>
      </c>
      <c r="L4392" s="4">
        <v>0</v>
      </c>
      <c r="M4392" s="4" t="s">
        <v>7739</v>
      </c>
      <c r="N4392" s="11" t="s">
        <v>7735</v>
      </c>
      <c r="R4392" t="s">
        <v>7740</v>
      </c>
      <c r="T4392" t="s">
        <v>1296</v>
      </c>
    </row>
    <row r="4393" spans="1:20">
      <c r="A4393" t="s">
        <v>7734</v>
      </c>
      <c r="B4393" t="s">
        <v>1291</v>
      </c>
      <c r="C4393" t="s">
        <v>74</v>
      </c>
      <c r="D4393" s="39" t="s">
        <v>1342</v>
      </c>
      <c r="E4393" s="11">
        <f t="shared" si="291"/>
        <v>5</v>
      </c>
      <c r="F4393" s="4">
        <f t="shared" si="292"/>
        <v>2013</v>
      </c>
      <c r="G4393" t="s">
        <v>25</v>
      </c>
      <c r="H4393" s="4" t="s">
        <v>496</v>
      </c>
      <c r="I4393" s="4" t="str">
        <f t="shared" si="290"/>
        <v>k</v>
      </c>
      <c r="J4393" s="4">
        <v>31.1</v>
      </c>
      <c r="K4393" s="4" t="s">
        <v>307</v>
      </c>
      <c r="L4393" s="4">
        <v>0</v>
      </c>
      <c r="M4393" s="4" t="s">
        <v>4133</v>
      </c>
      <c r="N4393" s="11" t="s">
        <v>7735</v>
      </c>
      <c r="R4393" t="s">
        <v>1662</v>
      </c>
      <c r="T4393" t="s">
        <v>1296</v>
      </c>
    </row>
    <row r="4394" spans="1:20">
      <c r="A4394" t="s">
        <v>7734</v>
      </c>
      <c r="B4394" t="s">
        <v>1291</v>
      </c>
      <c r="C4394" t="s">
        <v>74</v>
      </c>
      <c r="D4394" s="39" t="s">
        <v>1356</v>
      </c>
      <c r="E4394" s="11">
        <f t="shared" si="291"/>
        <v>5</v>
      </c>
      <c r="F4394" s="4">
        <f t="shared" si="292"/>
        <v>2015</v>
      </c>
      <c r="G4394" t="s">
        <v>25</v>
      </c>
      <c r="H4394" s="4" t="s">
        <v>717</v>
      </c>
      <c r="I4394" s="4" t="str">
        <f t="shared" si="290"/>
        <v>k</v>
      </c>
      <c r="J4394" s="4">
        <v>36.5</v>
      </c>
      <c r="K4394" s="4" t="s">
        <v>429</v>
      </c>
      <c r="L4394" s="4">
        <v>0</v>
      </c>
      <c r="M4394" s="4" t="s">
        <v>7741</v>
      </c>
      <c r="N4394" s="11" t="s">
        <v>7735</v>
      </c>
      <c r="R4394" t="s">
        <v>7742</v>
      </c>
      <c r="T4394" t="s">
        <v>1296</v>
      </c>
    </row>
    <row r="4395" spans="1:20">
      <c r="A4395" t="s">
        <v>7734</v>
      </c>
      <c r="B4395" t="s">
        <v>1291</v>
      </c>
      <c r="C4395" t="s">
        <v>74</v>
      </c>
      <c r="D4395" s="39" t="s">
        <v>1349</v>
      </c>
      <c r="E4395" s="11">
        <f t="shared" si="291"/>
        <v>5</v>
      </c>
      <c r="F4395" s="4">
        <f t="shared" si="292"/>
        <v>2016</v>
      </c>
      <c r="G4395" t="s">
        <v>25</v>
      </c>
      <c r="H4395" s="4" t="s">
        <v>712</v>
      </c>
      <c r="I4395" s="4" t="str">
        <f t="shared" si="290"/>
        <v>k</v>
      </c>
      <c r="J4395" s="4">
        <v>38</v>
      </c>
      <c r="K4395" s="4" t="s">
        <v>703</v>
      </c>
      <c r="L4395" s="4">
        <v>0</v>
      </c>
      <c r="M4395" s="4" t="s">
        <v>7743</v>
      </c>
      <c r="N4395" s="11" t="s">
        <v>7735</v>
      </c>
      <c r="R4395" t="s">
        <v>7744</v>
      </c>
      <c r="T4395" t="s">
        <v>1296</v>
      </c>
    </row>
    <row r="4396" spans="1:20">
      <c r="A4396" t="s">
        <v>7734</v>
      </c>
      <c r="B4396" t="s">
        <v>1291</v>
      </c>
      <c r="C4396" t="s">
        <v>74</v>
      </c>
      <c r="D4396" s="39" t="s">
        <v>1352</v>
      </c>
      <c r="E4396" s="11">
        <f t="shared" si="291"/>
        <v>5</v>
      </c>
      <c r="F4396" s="4">
        <f t="shared" si="292"/>
        <v>2017</v>
      </c>
      <c r="G4396" t="s">
        <v>25</v>
      </c>
      <c r="H4396" s="4" t="s">
        <v>609</v>
      </c>
      <c r="I4396" s="4" t="str">
        <f t="shared" si="290"/>
        <v>k</v>
      </c>
      <c r="J4396" s="4">
        <v>41.8</v>
      </c>
      <c r="K4396" s="4" t="s">
        <v>1124</v>
      </c>
      <c r="L4396" s="4">
        <v>0</v>
      </c>
      <c r="M4396" s="4" t="s">
        <v>7745</v>
      </c>
      <c r="N4396" s="11" t="s">
        <v>7735</v>
      </c>
      <c r="R4396" t="s">
        <v>7746</v>
      </c>
      <c r="T4396" t="s">
        <v>1296</v>
      </c>
    </row>
    <row r="4397" spans="1:20">
      <c r="A4397" t="s">
        <v>7747</v>
      </c>
      <c r="B4397" t="s">
        <v>1291</v>
      </c>
      <c r="C4397" t="s">
        <v>20</v>
      </c>
      <c r="D4397" s="39" t="s">
        <v>1586</v>
      </c>
      <c r="E4397" s="11">
        <f t="shared" si="291"/>
        <v>5</v>
      </c>
      <c r="F4397" s="4">
        <f t="shared" si="292"/>
        <v>2013</v>
      </c>
      <c r="G4397" t="s">
        <v>21</v>
      </c>
      <c r="I4397" s="4" t="str">
        <f t="shared" ref="I4397:I4428" si="293">IF(ISBLANK(H4397), "", "k")</f>
        <v/>
      </c>
      <c r="J4397" s="4">
        <v>25.5</v>
      </c>
      <c r="K4397" s="4" t="s">
        <v>433</v>
      </c>
      <c r="L4397" s="4">
        <v>0</v>
      </c>
      <c r="M4397" s="4" t="s">
        <v>1765</v>
      </c>
      <c r="N4397" s="11" t="s">
        <v>7748</v>
      </c>
      <c r="R4397" t="s">
        <v>7749</v>
      </c>
      <c r="T4397" t="s">
        <v>1296</v>
      </c>
    </row>
    <row r="4398" spans="1:20">
      <c r="A4398" t="s">
        <v>7747</v>
      </c>
      <c r="B4398" t="s">
        <v>1291</v>
      </c>
      <c r="C4398" t="s">
        <v>74</v>
      </c>
      <c r="D4398" s="39" t="s">
        <v>1356</v>
      </c>
      <c r="E4398" s="11">
        <f t="shared" si="291"/>
        <v>5</v>
      </c>
      <c r="F4398" s="4">
        <f t="shared" si="292"/>
        <v>2015</v>
      </c>
      <c r="G4398" t="s">
        <v>21</v>
      </c>
      <c r="I4398" s="4" t="str">
        <f t="shared" si="293"/>
        <v/>
      </c>
      <c r="J4398" s="4">
        <v>26.5</v>
      </c>
      <c r="K4398" s="4" t="s">
        <v>441</v>
      </c>
      <c r="L4398" s="4">
        <v>0</v>
      </c>
      <c r="M4398" s="4" t="s">
        <v>1786</v>
      </c>
      <c r="N4398" s="11" t="s">
        <v>7748</v>
      </c>
      <c r="R4398" t="s">
        <v>7750</v>
      </c>
      <c r="T4398" t="s">
        <v>1296</v>
      </c>
    </row>
    <row r="4399" spans="1:20">
      <c r="A4399" t="s">
        <v>7747</v>
      </c>
      <c r="B4399" t="s">
        <v>1291</v>
      </c>
      <c r="C4399" t="s">
        <v>74</v>
      </c>
      <c r="D4399" s="39" t="s">
        <v>839</v>
      </c>
      <c r="E4399" s="11">
        <f t="shared" si="291"/>
        <v>5</v>
      </c>
      <c r="F4399" s="4">
        <f t="shared" si="292"/>
        <v>2016</v>
      </c>
      <c r="G4399" t="s">
        <v>21</v>
      </c>
      <c r="I4399" s="4" t="str">
        <f t="shared" si="293"/>
        <v/>
      </c>
      <c r="J4399" s="4">
        <v>26.1</v>
      </c>
      <c r="K4399" s="4" t="s">
        <v>571</v>
      </c>
      <c r="L4399" s="4">
        <v>0</v>
      </c>
      <c r="M4399" s="4" t="s">
        <v>2120</v>
      </c>
      <c r="N4399" s="11" t="s">
        <v>7748</v>
      </c>
      <c r="R4399" t="s">
        <v>7751</v>
      </c>
      <c r="T4399" t="s">
        <v>1296</v>
      </c>
    </row>
    <row r="4400" spans="1:20">
      <c r="A4400" t="s">
        <v>7747</v>
      </c>
      <c r="B4400" t="s">
        <v>1291</v>
      </c>
      <c r="C4400" t="s">
        <v>74</v>
      </c>
      <c r="D4400" s="39" t="s">
        <v>1455</v>
      </c>
      <c r="E4400" s="11">
        <f t="shared" si="291"/>
        <v>5</v>
      </c>
      <c r="F4400" s="4">
        <f t="shared" si="292"/>
        <v>2017</v>
      </c>
      <c r="G4400" t="s">
        <v>21</v>
      </c>
      <c r="I4400" s="4" t="str">
        <f t="shared" si="293"/>
        <v/>
      </c>
      <c r="J4400" s="4">
        <v>27.4</v>
      </c>
      <c r="K4400" s="4" t="s">
        <v>933</v>
      </c>
      <c r="L4400" s="4">
        <v>0</v>
      </c>
      <c r="M4400" s="4" t="s">
        <v>1932</v>
      </c>
      <c r="N4400" s="11" t="s">
        <v>7748</v>
      </c>
      <c r="R4400" t="s">
        <v>5756</v>
      </c>
      <c r="T4400" t="s">
        <v>1296</v>
      </c>
    </row>
    <row r="4401" spans="1:20">
      <c r="A4401" t="s">
        <v>7747</v>
      </c>
      <c r="B4401" t="s">
        <v>1291</v>
      </c>
      <c r="C4401" t="s">
        <v>74</v>
      </c>
      <c r="D4401" s="39" t="s">
        <v>1412</v>
      </c>
      <c r="E4401" s="11">
        <f t="shared" si="291"/>
        <v>5</v>
      </c>
      <c r="F4401" s="4">
        <f t="shared" si="292"/>
        <v>2019</v>
      </c>
      <c r="G4401" t="s">
        <v>21</v>
      </c>
      <c r="I4401" s="4" t="str">
        <f t="shared" si="293"/>
        <v/>
      </c>
      <c r="J4401" s="4">
        <v>29</v>
      </c>
      <c r="K4401" s="4" t="s">
        <v>40</v>
      </c>
      <c r="L4401" s="4">
        <v>0</v>
      </c>
      <c r="M4401" s="4" t="s">
        <v>1952</v>
      </c>
      <c r="N4401" s="11" t="s">
        <v>7748</v>
      </c>
      <c r="R4401" t="s">
        <v>7752</v>
      </c>
      <c r="T4401" t="s">
        <v>1296</v>
      </c>
    </row>
    <row r="4402" spans="1:20">
      <c r="A4402" t="s">
        <v>7747</v>
      </c>
      <c r="B4402" t="s">
        <v>1291</v>
      </c>
      <c r="C4402" t="s">
        <v>74</v>
      </c>
      <c r="D4402" s="39" t="s">
        <v>1211</v>
      </c>
      <c r="E4402" s="11">
        <f t="shared" si="291"/>
        <v>5</v>
      </c>
      <c r="F4402" s="4">
        <f t="shared" si="292"/>
        <v>2021</v>
      </c>
      <c r="G4402" t="s">
        <v>21</v>
      </c>
      <c r="I4402" s="4" t="str">
        <f t="shared" si="293"/>
        <v/>
      </c>
      <c r="J4402" s="4">
        <v>29.6</v>
      </c>
      <c r="K4402" s="4" t="s">
        <v>674</v>
      </c>
      <c r="L4402" s="4">
        <v>0</v>
      </c>
      <c r="M4402" s="4" t="s">
        <v>4352</v>
      </c>
      <c r="N4402" s="11" t="s">
        <v>7748</v>
      </c>
      <c r="Q4402" t="s">
        <v>7753</v>
      </c>
      <c r="R4402" t="s">
        <v>7754</v>
      </c>
    </row>
    <row r="4403" spans="1:20">
      <c r="A4403" t="s">
        <v>7747</v>
      </c>
      <c r="B4403" s="4" t="s">
        <v>1291</v>
      </c>
      <c r="C4403" s="4" t="s">
        <v>74</v>
      </c>
      <c r="D4403" s="39" t="s">
        <v>1553</v>
      </c>
      <c r="E4403" s="11">
        <f t="shared" si="291"/>
        <v>4</v>
      </c>
      <c r="F4403" s="4">
        <f t="shared" si="292"/>
        <v>2026</v>
      </c>
      <c r="G4403" s="4" t="s">
        <v>21</v>
      </c>
      <c r="I4403" s="4" t="str">
        <f t="shared" si="293"/>
        <v/>
      </c>
      <c r="J4403" s="4">
        <v>30</v>
      </c>
      <c r="K4403" s="4">
        <v>38.9</v>
      </c>
      <c r="L4403" s="4">
        <v>0</v>
      </c>
      <c r="M4403" s="4">
        <v>900</v>
      </c>
      <c r="N4403" s="11" t="s">
        <v>7748</v>
      </c>
      <c r="R4403" s="4" t="s">
        <v>2449</v>
      </c>
    </row>
    <row r="4404" spans="1:20">
      <c r="A4404" t="s">
        <v>7755</v>
      </c>
      <c r="B4404" t="s">
        <v>1291</v>
      </c>
      <c r="C4404" t="s">
        <v>20</v>
      </c>
      <c r="D4404" s="39" t="s">
        <v>1380</v>
      </c>
      <c r="E4404" s="11">
        <f t="shared" si="291"/>
        <v>5</v>
      </c>
      <c r="F4404" s="4">
        <f t="shared" si="292"/>
        <v>2004</v>
      </c>
      <c r="G4404" t="s">
        <v>25</v>
      </c>
      <c r="I4404" s="4" t="str">
        <f t="shared" si="293"/>
        <v/>
      </c>
      <c r="J4404" s="4">
        <v>27.5</v>
      </c>
      <c r="K4404" s="4" t="s">
        <v>350</v>
      </c>
      <c r="L4404" s="4">
        <v>0</v>
      </c>
      <c r="M4404" s="4" t="s">
        <v>1671</v>
      </c>
      <c r="N4404" s="11" t="s">
        <v>7756</v>
      </c>
      <c r="R4404" t="s">
        <v>7757</v>
      </c>
      <c r="T4404" t="s">
        <v>1296</v>
      </c>
    </row>
    <row r="4405" spans="1:20">
      <c r="A4405" t="s">
        <v>7755</v>
      </c>
      <c r="B4405" t="s">
        <v>1291</v>
      </c>
      <c r="C4405" t="s">
        <v>74</v>
      </c>
      <c r="D4405" s="39" t="s">
        <v>2199</v>
      </c>
      <c r="E4405" s="11">
        <f t="shared" si="291"/>
        <v>5</v>
      </c>
      <c r="F4405" s="4">
        <f t="shared" si="292"/>
        <v>2011</v>
      </c>
      <c r="G4405" t="s">
        <v>25</v>
      </c>
      <c r="I4405" s="4" t="str">
        <f t="shared" si="293"/>
        <v/>
      </c>
      <c r="J4405" s="4">
        <v>29</v>
      </c>
      <c r="K4405" s="4" t="s">
        <v>800</v>
      </c>
      <c r="L4405" s="4">
        <v>0</v>
      </c>
      <c r="M4405" s="4" t="s">
        <v>1607</v>
      </c>
      <c r="N4405" s="11" t="s">
        <v>7756</v>
      </c>
      <c r="R4405" t="s">
        <v>7758</v>
      </c>
      <c r="T4405" t="s">
        <v>1296</v>
      </c>
    </row>
    <row r="4406" spans="1:20">
      <c r="A4406" t="s">
        <v>7755</v>
      </c>
      <c r="B4406" t="s">
        <v>1291</v>
      </c>
      <c r="C4406" t="s">
        <v>74</v>
      </c>
      <c r="D4406" s="39" t="s">
        <v>839</v>
      </c>
      <c r="E4406" s="11">
        <f t="shared" si="291"/>
        <v>5</v>
      </c>
      <c r="F4406" s="4">
        <f t="shared" si="292"/>
        <v>2016</v>
      </c>
      <c r="G4406" t="s">
        <v>25</v>
      </c>
      <c r="I4406" s="4" t="str">
        <f t="shared" si="293"/>
        <v/>
      </c>
      <c r="J4406" s="4">
        <v>28.3</v>
      </c>
      <c r="K4406" s="4" t="s">
        <v>397</v>
      </c>
      <c r="L4406" s="4">
        <v>0</v>
      </c>
      <c r="M4406" s="4" t="s">
        <v>1593</v>
      </c>
      <c r="N4406" s="11" t="s">
        <v>7756</v>
      </c>
      <c r="R4406" t="s">
        <v>7759</v>
      </c>
      <c r="T4406" t="s">
        <v>1296</v>
      </c>
    </row>
    <row r="4407" spans="1:20">
      <c r="A4407" t="s">
        <v>7760</v>
      </c>
      <c r="B4407" t="s">
        <v>1291</v>
      </c>
      <c r="C4407" t="s">
        <v>20</v>
      </c>
      <c r="D4407" s="39" t="s">
        <v>1586</v>
      </c>
      <c r="E4407" s="11">
        <f t="shared" si="291"/>
        <v>5</v>
      </c>
      <c r="F4407" s="4">
        <f t="shared" si="292"/>
        <v>2013</v>
      </c>
      <c r="G4407" t="s">
        <v>21</v>
      </c>
      <c r="I4407" s="4" t="str">
        <f t="shared" si="293"/>
        <v/>
      </c>
      <c r="J4407" s="4">
        <v>22.6</v>
      </c>
      <c r="K4407" s="4" t="s">
        <v>1861</v>
      </c>
      <c r="L4407" s="4">
        <v>0</v>
      </c>
      <c r="M4407" s="4" t="s">
        <v>5469</v>
      </c>
      <c r="N4407" s="11" t="s">
        <v>7761</v>
      </c>
      <c r="R4407" t="s">
        <v>7762</v>
      </c>
      <c r="T4407" t="s">
        <v>1296</v>
      </c>
    </row>
    <row r="4408" spans="1:20">
      <c r="A4408" t="s">
        <v>7760</v>
      </c>
      <c r="B4408" t="s">
        <v>1291</v>
      </c>
      <c r="C4408" t="s">
        <v>74</v>
      </c>
      <c r="D4408" s="39" t="s">
        <v>1590</v>
      </c>
      <c r="E4408" s="11">
        <f t="shared" si="291"/>
        <v>5</v>
      </c>
      <c r="F4408" s="4">
        <f t="shared" si="292"/>
        <v>2016</v>
      </c>
      <c r="G4408" t="s">
        <v>21</v>
      </c>
      <c r="I4408" s="4" t="str">
        <f t="shared" si="293"/>
        <v/>
      </c>
      <c r="J4408" s="4">
        <v>26.1</v>
      </c>
      <c r="K4408" s="4" t="s">
        <v>870</v>
      </c>
      <c r="L4408" s="4">
        <v>0</v>
      </c>
      <c r="M4408" s="4" t="s">
        <v>1607</v>
      </c>
      <c r="N4408" s="11" t="s">
        <v>7761</v>
      </c>
      <c r="Q4408">
        <v>32</v>
      </c>
      <c r="R4408" t="s">
        <v>7763</v>
      </c>
      <c r="T4408" t="s">
        <v>1296</v>
      </c>
    </row>
    <row r="4409" spans="1:20">
      <c r="A4409" t="s">
        <v>7760</v>
      </c>
      <c r="B4409" t="s">
        <v>1291</v>
      </c>
      <c r="C4409" t="s">
        <v>74</v>
      </c>
      <c r="D4409" s="39" t="s">
        <v>1455</v>
      </c>
      <c r="E4409" s="11">
        <f t="shared" si="291"/>
        <v>5</v>
      </c>
      <c r="F4409" s="4">
        <f t="shared" si="292"/>
        <v>2017</v>
      </c>
      <c r="G4409" t="s">
        <v>21</v>
      </c>
      <c r="I4409" s="4" t="str">
        <f t="shared" si="293"/>
        <v/>
      </c>
      <c r="J4409" s="4">
        <v>28.1</v>
      </c>
      <c r="K4409" s="4" t="s">
        <v>1879</v>
      </c>
      <c r="L4409" s="4">
        <v>0</v>
      </c>
      <c r="M4409" s="4" t="s">
        <v>3342</v>
      </c>
      <c r="N4409" s="11" t="s">
        <v>7761</v>
      </c>
      <c r="Q4409" t="s">
        <v>7764</v>
      </c>
      <c r="R4409" t="s">
        <v>7765</v>
      </c>
      <c r="T4409" t="s">
        <v>1296</v>
      </c>
    </row>
    <row r="4410" spans="1:20">
      <c r="A4410" t="s">
        <v>7760</v>
      </c>
      <c r="B4410" t="s">
        <v>1291</v>
      </c>
      <c r="C4410" t="s">
        <v>74</v>
      </c>
      <c r="D4410" s="39" t="s">
        <v>1412</v>
      </c>
      <c r="E4410" s="11">
        <f t="shared" si="291"/>
        <v>5</v>
      </c>
      <c r="F4410" s="4">
        <f t="shared" si="292"/>
        <v>2019</v>
      </c>
      <c r="G4410" t="s">
        <v>21</v>
      </c>
      <c r="I4410" s="4" t="str">
        <f t="shared" si="293"/>
        <v/>
      </c>
      <c r="J4410" s="4">
        <v>30.5</v>
      </c>
      <c r="K4410" s="4" t="s">
        <v>182</v>
      </c>
      <c r="L4410" s="4">
        <v>0</v>
      </c>
      <c r="M4410" s="4" t="s">
        <v>3886</v>
      </c>
      <c r="N4410" s="11" t="s">
        <v>7761</v>
      </c>
      <c r="R4410" t="s">
        <v>3414</v>
      </c>
      <c r="T4410" t="s">
        <v>1296</v>
      </c>
    </row>
    <row r="4411" spans="1:20">
      <c r="A4411" s="9" t="s">
        <v>7760</v>
      </c>
      <c r="B4411" t="s">
        <v>1291</v>
      </c>
      <c r="C4411" t="s">
        <v>74</v>
      </c>
      <c r="D4411" s="39" t="s">
        <v>1491</v>
      </c>
      <c r="E4411" s="11">
        <f t="shared" si="291"/>
        <v>4</v>
      </c>
      <c r="F4411" s="4">
        <f t="shared" si="292"/>
        <v>2024</v>
      </c>
      <c r="G4411" t="s">
        <v>21</v>
      </c>
      <c r="I4411" s="4" t="str">
        <f t="shared" si="293"/>
        <v/>
      </c>
      <c r="J4411" s="4">
        <v>33</v>
      </c>
      <c r="K4411" s="4" t="s">
        <v>569</v>
      </c>
      <c r="L4411" s="4">
        <v>0</v>
      </c>
      <c r="M4411" s="4" t="s">
        <v>4119</v>
      </c>
      <c r="N4411" s="11" t="s">
        <v>7761</v>
      </c>
      <c r="R4411" t="s">
        <v>3854</v>
      </c>
    </row>
    <row r="4412" spans="1:20">
      <c r="A4412" t="s">
        <v>7760</v>
      </c>
      <c r="B4412" s="4" t="s">
        <v>1291</v>
      </c>
      <c r="C4412" s="4" t="s">
        <v>74</v>
      </c>
      <c r="D4412" s="39" t="s">
        <v>1553</v>
      </c>
      <c r="E4412" s="11">
        <f t="shared" si="291"/>
        <v>4</v>
      </c>
      <c r="F4412" s="4">
        <f t="shared" si="292"/>
        <v>2026</v>
      </c>
      <c r="G4412" s="4" t="s">
        <v>21</v>
      </c>
      <c r="I4412" s="4" t="str">
        <f t="shared" si="293"/>
        <v/>
      </c>
      <c r="J4412" s="4">
        <v>34.4</v>
      </c>
      <c r="K4412" s="4">
        <v>41.2</v>
      </c>
      <c r="L4412" s="4">
        <v>0</v>
      </c>
      <c r="M4412" s="4">
        <v>1520</v>
      </c>
      <c r="N4412" s="11" t="s">
        <v>7761</v>
      </c>
      <c r="R4412" s="4" t="s">
        <v>2449</v>
      </c>
    </row>
    <row r="4413" spans="1:20">
      <c r="A4413" t="s">
        <v>213</v>
      </c>
      <c r="B4413" t="s">
        <v>1291</v>
      </c>
      <c r="C4413" t="s">
        <v>20</v>
      </c>
      <c r="D4413" s="39" t="s">
        <v>6900</v>
      </c>
      <c r="E4413" s="11">
        <f t="shared" si="291"/>
        <v>3</v>
      </c>
      <c r="F4413" s="4">
        <f t="shared" si="292"/>
        <v>1982</v>
      </c>
      <c r="G4413" t="s">
        <v>103</v>
      </c>
      <c r="H4413" s="4" t="s">
        <v>1368</v>
      </c>
      <c r="I4413" s="4" t="str">
        <f t="shared" si="293"/>
        <v>k</v>
      </c>
      <c r="J4413" s="4">
        <v>16.510000000000002</v>
      </c>
      <c r="K4413" s="4" t="s">
        <v>7766</v>
      </c>
      <c r="L4413" s="4">
        <v>0</v>
      </c>
      <c r="M4413" s="4" t="s">
        <v>7767</v>
      </c>
      <c r="T4413" t="s">
        <v>1296</v>
      </c>
    </row>
    <row r="4414" spans="1:20">
      <c r="A4414" t="s">
        <v>7768</v>
      </c>
      <c r="B4414" t="s">
        <v>1291</v>
      </c>
      <c r="C4414" t="s">
        <v>20</v>
      </c>
      <c r="D4414" s="39" t="s">
        <v>1620</v>
      </c>
      <c r="E4414" s="11">
        <f t="shared" si="291"/>
        <v>3</v>
      </c>
      <c r="F4414" s="4">
        <f t="shared" si="292"/>
        <v>1994</v>
      </c>
      <c r="G4414" t="s">
        <v>25</v>
      </c>
      <c r="H4414" s="4" t="s">
        <v>149</v>
      </c>
      <c r="I4414" s="4" t="str">
        <f t="shared" si="293"/>
        <v>k</v>
      </c>
      <c r="J4414" s="4">
        <v>18.3</v>
      </c>
      <c r="K4414" s="4" t="s">
        <v>1389</v>
      </c>
      <c r="L4414" s="4">
        <v>0</v>
      </c>
      <c r="M4414" s="4" t="s">
        <v>7769</v>
      </c>
      <c r="N4414" s="11" t="s">
        <v>7770</v>
      </c>
      <c r="R4414" t="s">
        <v>593</v>
      </c>
      <c r="T4414" t="s">
        <v>1296</v>
      </c>
    </row>
    <row r="4415" spans="1:20">
      <c r="A4415" t="s">
        <v>7768</v>
      </c>
      <c r="B4415" t="s">
        <v>1291</v>
      </c>
      <c r="C4415" t="s">
        <v>74</v>
      </c>
      <c r="D4415" s="39" t="s">
        <v>1378</v>
      </c>
      <c r="E4415" s="11">
        <f t="shared" si="291"/>
        <v>5</v>
      </c>
      <c r="F4415" s="4">
        <f t="shared" si="292"/>
        <v>2002</v>
      </c>
      <c r="G4415" t="s">
        <v>25</v>
      </c>
      <c r="H4415" s="4" t="s">
        <v>712</v>
      </c>
      <c r="I4415" s="4" t="str">
        <f t="shared" si="293"/>
        <v>k</v>
      </c>
      <c r="J4415" s="4">
        <v>25.5</v>
      </c>
      <c r="K4415" s="4" t="s">
        <v>954</v>
      </c>
      <c r="L4415" s="4">
        <v>0</v>
      </c>
      <c r="M4415" s="4" t="s">
        <v>7771</v>
      </c>
      <c r="N4415" s="11" t="s">
        <v>7770</v>
      </c>
      <c r="R4415" t="s">
        <v>7772</v>
      </c>
      <c r="T4415" t="s">
        <v>1296</v>
      </c>
    </row>
    <row r="4416" spans="1:20">
      <c r="A4416" t="s">
        <v>7768</v>
      </c>
      <c r="B4416" t="s">
        <v>1291</v>
      </c>
      <c r="C4416" t="s">
        <v>74</v>
      </c>
      <c r="D4416" s="39" t="s">
        <v>1335</v>
      </c>
      <c r="E4416" s="11">
        <f t="shared" si="291"/>
        <v>5</v>
      </c>
      <c r="F4416" s="4">
        <f t="shared" si="292"/>
        <v>2004</v>
      </c>
      <c r="G4416" t="s">
        <v>25</v>
      </c>
      <c r="H4416" s="4" t="s">
        <v>977</v>
      </c>
      <c r="I4416" s="4" t="str">
        <f t="shared" si="293"/>
        <v>k</v>
      </c>
      <c r="J4416" s="4">
        <v>27</v>
      </c>
      <c r="K4416" s="4" t="s">
        <v>58</v>
      </c>
      <c r="L4416" s="4">
        <v>0</v>
      </c>
      <c r="M4416" s="4" t="s">
        <v>1623</v>
      </c>
      <c r="N4416" s="11" t="s">
        <v>7770</v>
      </c>
      <c r="R4416" t="s">
        <v>1722</v>
      </c>
      <c r="T4416" t="s">
        <v>1296</v>
      </c>
    </row>
    <row r="4417" spans="1:20">
      <c r="A4417" t="s">
        <v>7768</v>
      </c>
      <c r="B4417" t="s">
        <v>1291</v>
      </c>
      <c r="C4417" t="s">
        <v>74</v>
      </c>
      <c r="D4417" s="39" t="s">
        <v>1310</v>
      </c>
      <c r="E4417" s="11">
        <f t="shared" si="291"/>
        <v>5</v>
      </c>
      <c r="F4417" s="4">
        <f t="shared" si="292"/>
        <v>2005</v>
      </c>
      <c r="G4417" t="s">
        <v>25</v>
      </c>
      <c r="H4417" s="4" t="s">
        <v>893</v>
      </c>
      <c r="I4417" s="4" t="str">
        <f t="shared" si="293"/>
        <v>k</v>
      </c>
      <c r="J4417" s="4">
        <v>27.5</v>
      </c>
      <c r="K4417" s="4" t="s">
        <v>949</v>
      </c>
      <c r="L4417" s="4">
        <v>0</v>
      </c>
      <c r="M4417" s="4" t="s">
        <v>1880</v>
      </c>
      <c r="N4417" s="11" t="s">
        <v>7770</v>
      </c>
      <c r="R4417" t="s">
        <v>7773</v>
      </c>
      <c r="T4417" t="s">
        <v>1296</v>
      </c>
    </row>
    <row r="4418" spans="1:20">
      <c r="A4418" t="s">
        <v>7768</v>
      </c>
      <c r="B4418" t="s">
        <v>1291</v>
      </c>
      <c r="C4418" t="s">
        <v>74</v>
      </c>
      <c r="D4418" s="39" t="s">
        <v>1385</v>
      </c>
      <c r="E4418" s="11">
        <f t="shared" si="291"/>
        <v>5</v>
      </c>
      <c r="F4418" s="4">
        <f t="shared" si="292"/>
        <v>2008</v>
      </c>
      <c r="G4418" t="s">
        <v>25</v>
      </c>
      <c r="H4418" s="4" t="s">
        <v>488</v>
      </c>
      <c r="I4418" s="4" t="str">
        <f t="shared" si="293"/>
        <v>k</v>
      </c>
      <c r="J4418" s="4">
        <v>31.6</v>
      </c>
      <c r="K4418" s="4" t="s">
        <v>1253</v>
      </c>
      <c r="L4418" s="4">
        <v>0</v>
      </c>
      <c r="M4418" s="4" t="s">
        <v>2374</v>
      </c>
      <c r="N4418" s="11" t="s">
        <v>7770</v>
      </c>
      <c r="R4418" t="s">
        <v>7774</v>
      </c>
      <c r="T4418" t="s">
        <v>1296</v>
      </c>
    </row>
    <row r="4419" spans="1:20">
      <c r="A4419" t="s">
        <v>7768</v>
      </c>
      <c r="B4419" t="s">
        <v>1291</v>
      </c>
      <c r="C4419" t="s">
        <v>74</v>
      </c>
      <c r="D4419" s="39" t="s">
        <v>1535</v>
      </c>
      <c r="E4419" s="11">
        <f t="shared" si="291"/>
        <v>5</v>
      </c>
      <c r="F4419" s="4">
        <f t="shared" si="292"/>
        <v>2010</v>
      </c>
      <c r="G4419" t="s">
        <v>25</v>
      </c>
      <c r="H4419" s="4" t="s">
        <v>772</v>
      </c>
      <c r="I4419" s="4" t="str">
        <f t="shared" si="293"/>
        <v>k</v>
      </c>
      <c r="J4419" s="4">
        <v>33</v>
      </c>
      <c r="K4419" s="4" t="s">
        <v>1712</v>
      </c>
      <c r="L4419" s="4">
        <v>0</v>
      </c>
      <c r="M4419" s="4" t="s">
        <v>2982</v>
      </c>
      <c r="N4419" s="11" t="s">
        <v>7770</v>
      </c>
      <c r="R4419" t="s">
        <v>1834</v>
      </c>
      <c r="T4419" t="s">
        <v>1296</v>
      </c>
    </row>
    <row r="4420" spans="1:20">
      <c r="A4420" t="s">
        <v>7768</v>
      </c>
      <c r="B4420" t="s">
        <v>1291</v>
      </c>
      <c r="C4420" t="s">
        <v>74</v>
      </c>
      <c r="D4420" s="39" t="s">
        <v>2199</v>
      </c>
      <c r="E4420" s="11">
        <f t="shared" si="291"/>
        <v>5</v>
      </c>
      <c r="F4420" s="4">
        <f t="shared" si="292"/>
        <v>2011</v>
      </c>
      <c r="G4420" t="s">
        <v>25</v>
      </c>
      <c r="H4420" s="4" t="s">
        <v>600</v>
      </c>
      <c r="I4420" s="4" t="str">
        <f t="shared" si="293"/>
        <v>k</v>
      </c>
      <c r="J4420" s="4">
        <v>34.299999999999997</v>
      </c>
      <c r="K4420" s="4" t="s">
        <v>166</v>
      </c>
      <c r="L4420" s="4">
        <v>0</v>
      </c>
      <c r="M4420" s="4" t="s">
        <v>3095</v>
      </c>
      <c r="N4420" s="11" t="s">
        <v>7770</v>
      </c>
      <c r="R4420" t="s">
        <v>7775</v>
      </c>
      <c r="T4420" t="s">
        <v>1296</v>
      </c>
    </row>
    <row r="4421" spans="1:20">
      <c r="A4421" t="s">
        <v>7776</v>
      </c>
      <c r="B4421" t="s">
        <v>1291</v>
      </c>
      <c r="C4421" t="s">
        <v>20</v>
      </c>
      <c r="D4421" s="39" t="s">
        <v>1316</v>
      </c>
      <c r="E4421" s="11">
        <f t="shared" si="291"/>
        <v>3</v>
      </c>
      <c r="F4421" s="4">
        <f t="shared" si="292"/>
        <v>1995</v>
      </c>
      <c r="G4421" t="s">
        <v>21</v>
      </c>
      <c r="H4421" s="4">
        <v>15.5</v>
      </c>
      <c r="I4421" s="4" t="s">
        <v>35</v>
      </c>
      <c r="J4421" s="4">
        <v>28</v>
      </c>
      <c r="K4421" s="4" t="s">
        <v>643</v>
      </c>
      <c r="L4421" s="4">
        <v>0</v>
      </c>
      <c r="M4421" s="4" t="s">
        <v>2256</v>
      </c>
      <c r="R4421" t="s">
        <v>7777</v>
      </c>
      <c r="T4421" t="s">
        <v>1296</v>
      </c>
    </row>
    <row r="4422" spans="1:20">
      <c r="A4422" t="s">
        <v>7776</v>
      </c>
      <c r="B4422" t="s">
        <v>1291</v>
      </c>
      <c r="C4422" t="s">
        <v>74</v>
      </c>
      <c r="D4422" s="39" t="s">
        <v>1647</v>
      </c>
      <c r="E4422" s="11">
        <f t="shared" si="291"/>
        <v>3</v>
      </c>
      <c r="F4422" s="4">
        <f t="shared" si="292"/>
        <v>2000</v>
      </c>
      <c r="G4422" t="s">
        <v>21</v>
      </c>
      <c r="H4422" s="4">
        <v>20.5</v>
      </c>
      <c r="I4422" s="4" t="s">
        <v>35</v>
      </c>
      <c r="J4422" s="4">
        <v>28.5</v>
      </c>
      <c r="K4422" s="4" t="s">
        <v>193</v>
      </c>
      <c r="L4422" s="4">
        <v>0</v>
      </c>
      <c r="M4422" s="4" t="s">
        <v>1638</v>
      </c>
      <c r="T4422" t="s">
        <v>1296</v>
      </c>
    </row>
    <row r="4423" spans="1:20">
      <c r="A4423" t="s">
        <v>7776</v>
      </c>
      <c r="B4423" t="s">
        <v>1291</v>
      </c>
      <c r="C4423" t="s">
        <v>74</v>
      </c>
      <c r="D4423" s="39" t="s">
        <v>1299</v>
      </c>
      <c r="E4423" s="11">
        <f t="shared" si="291"/>
        <v>5</v>
      </c>
      <c r="F4423" s="4">
        <f t="shared" si="292"/>
        <v>2001</v>
      </c>
      <c r="G4423" t="s">
        <v>21</v>
      </c>
      <c r="H4423" s="4">
        <v>21.7</v>
      </c>
      <c r="I4423" s="4" t="s">
        <v>35</v>
      </c>
      <c r="J4423" s="4">
        <v>31.1</v>
      </c>
      <c r="K4423" s="4" t="s">
        <v>298</v>
      </c>
      <c r="L4423" s="4">
        <v>0</v>
      </c>
      <c r="R4423" t="s">
        <v>7778</v>
      </c>
      <c r="T4423" t="s">
        <v>1296</v>
      </c>
    </row>
    <row r="4424" spans="1:20">
      <c r="A4424" t="s">
        <v>7776</v>
      </c>
      <c r="B4424" t="s">
        <v>1291</v>
      </c>
      <c r="C4424" t="s">
        <v>74</v>
      </c>
      <c r="D4424" s="39" t="s">
        <v>2037</v>
      </c>
      <c r="E4424" s="11">
        <f t="shared" si="291"/>
        <v>7</v>
      </c>
      <c r="F4424" s="4">
        <f t="shared" si="292"/>
        <v>2001</v>
      </c>
      <c r="G4424" t="s">
        <v>21</v>
      </c>
      <c r="H4424" s="4">
        <v>21.8</v>
      </c>
      <c r="I4424" s="4" t="s">
        <v>35</v>
      </c>
      <c r="J4424" s="4">
        <v>31.1</v>
      </c>
      <c r="L4424" s="4">
        <v>0</v>
      </c>
      <c r="R4424" t="s">
        <v>7779</v>
      </c>
      <c r="T4424" t="s">
        <v>1296</v>
      </c>
    </row>
    <row r="4425" spans="1:20">
      <c r="A4425" t="s">
        <v>7780</v>
      </c>
      <c r="B4425" t="s">
        <v>1291</v>
      </c>
      <c r="C4425" t="s">
        <v>20</v>
      </c>
      <c r="D4425" s="39" t="s">
        <v>1574</v>
      </c>
      <c r="E4425" s="11">
        <f t="shared" si="291"/>
        <v>6</v>
      </c>
      <c r="F4425" s="4">
        <f t="shared" si="292"/>
        <v>2018</v>
      </c>
      <c r="G4425" t="s">
        <v>21</v>
      </c>
      <c r="I4425" s="4" t="str">
        <f t="shared" ref="I4425:I4440" si="294">IF(ISBLANK(H4425), "", "k")</f>
        <v/>
      </c>
      <c r="J4425" s="4">
        <v>24.5</v>
      </c>
      <c r="K4425" s="4" t="s">
        <v>954</v>
      </c>
      <c r="L4425" s="4">
        <v>0</v>
      </c>
      <c r="M4425" s="4" t="s">
        <v>1650</v>
      </c>
      <c r="N4425" s="11" t="s">
        <v>3172</v>
      </c>
      <c r="R4425" t="s">
        <v>7781</v>
      </c>
      <c r="T4425" t="s">
        <v>1296</v>
      </c>
    </row>
    <row r="4426" spans="1:20">
      <c r="A4426" t="s">
        <v>7782</v>
      </c>
      <c r="B4426" t="s">
        <v>1291</v>
      </c>
      <c r="C4426" t="s">
        <v>20</v>
      </c>
      <c r="D4426" s="39" t="s">
        <v>1325</v>
      </c>
      <c r="E4426" s="11">
        <f t="shared" si="291"/>
        <v>3</v>
      </c>
      <c r="F4426" s="4">
        <f t="shared" si="292"/>
        <v>2000</v>
      </c>
      <c r="G4426" t="s">
        <v>25</v>
      </c>
      <c r="H4426" s="4" t="s">
        <v>1368</v>
      </c>
      <c r="I4426" s="4" t="str">
        <f t="shared" si="294"/>
        <v>k</v>
      </c>
      <c r="J4426" s="4">
        <v>16</v>
      </c>
      <c r="K4426" s="4" t="s">
        <v>451</v>
      </c>
      <c r="L4426" s="4">
        <v>0</v>
      </c>
      <c r="M4426" s="4" t="s">
        <v>2975</v>
      </c>
      <c r="N4426" s="11" t="s">
        <v>7783</v>
      </c>
      <c r="O4426" t="s">
        <v>7784</v>
      </c>
      <c r="R4426" t="s">
        <v>607</v>
      </c>
      <c r="T4426" t="s">
        <v>1296</v>
      </c>
    </row>
    <row r="4427" spans="1:20">
      <c r="A4427" t="s">
        <v>7782</v>
      </c>
      <c r="B4427" t="s">
        <v>1291</v>
      </c>
      <c r="C4427" t="s">
        <v>74</v>
      </c>
      <c r="D4427" s="39" t="s">
        <v>1299</v>
      </c>
      <c r="E4427" s="11">
        <f t="shared" si="291"/>
        <v>5</v>
      </c>
      <c r="F4427" s="4">
        <f t="shared" si="292"/>
        <v>2001</v>
      </c>
      <c r="G4427" t="s">
        <v>25</v>
      </c>
      <c r="H4427" s="4" t="s">
        <v>1456</v>
      </c>
      <c r="I4427" s="4" t="str">
        <f t="shared" si="294"/>
        <v>k</v>
      </c>
      <c r="J4427" s="4">
        <v>19.600000000000001</v>
      </c>
      <c r="K4427" s="4" t="s">
        <v>929</v>
      </c>
      <c r="L4427" s="4">
        <v>0</v>
      </c>
      <c r="M4427" s="4" t="s">
        <v>1473</v>
      </c>
      <c r="N4427" s="11" t="s">
        <v>7783</v>
      </c>
      <c r="O4427" t="s">
        <v>7784</v>
      </c>
      <c r="R4427" t="s">
        <v>585</v>
      </c>
      <c r="T4427" t="s">
        <v>1296</v>
      </c>
    </row>
    <row r="4428" spans="1:20">
      <c r="A4428" t="s">
        <v>7782</v>
      </c>
      <c r="B4428" t="s">
        <v>1291</v>
      </c>
      <c r="C4428" t="s">
        <v>74</v>
      </c>
      <c r="D4428" s="39" t="s">
        <v>7785</v>
      </c>
      <c r="E4428" s="11">
        <f t="shared" si="291"/>
        <v>7</v>
      </c>
      <c r="F4428" s="4">
        <f t="shared" si="292"/>
        <v>2001</v>
      </c>
      <c r="G4428" t="s">
        <v>25</v>
      </c>
      <c r="H4428" s="4" t="s">
        <v>2658</v>
      </c>
      <c r="I4428" s="4" t="str">
        <f t="shared" si="294"/>
        <v>k</v>
      </c>
      <c r="J4428" s="4">
        <v>20.2</v>
      </c>
      <c r="K4428" s="4" t="s">
        <v>385</v>
      </c>
      <c r="L4428" s="4">
        <v>0</v>
      </c>
      <c r="N4428" s="11" t="s">
        <v>7783</v>
      </c>
      <c r="O4428" t="s">
        <v>7784</v>
      </c>
      <c r="R4428" t="s">
        <v>2295</v>
      </c>
      <c r="T4428" t="s">
        <v>1296</v>
      </c>
    </row>
    <row r="4429" spans="1:20">
      <c r="A4429" t="s">
        <v>7782</v>
      </c>
      <c r="B4429" t="s">
        <v>1291</v>
      </c>
      <c r="C4429" t="s">
        <v>74</v>
      </c>
      <c r="D4429" s="39" t="s">
        <v>1302</v>
      </c>
      <c r="E4429" s="11">
        <f t="shared" si="291"/>
        <v>5</v>
      </c>
      <c r="F4429" s="4">
        <f t="shared" si="292"/>
        <v>2002</v>
      </c>
      <c r="G4429" t="s">
        <v>25</v>
      </c>
      <c r="H4429" s="4" t="s">
        <v>654</v>
      </c>
      <c r="I4429" s="4" t="str">
        <f t="shared" si="294"/>
        <v>k</v>
      </c>
      <c r="J4429" s="4">
        <v>22</v>
      </c>
      <c r="K4429" s="4" t="s">
        <v>924</v>
      </c>
      <c r="L4429" s="4">
        <v>0</v>
      </c>
      <c r="M4429" s="4" t="s">
        <v>1750</v>
      </c>
      <c r="N4429" s="11" t="s">
        <v>7783</v>
      </c>
      <c r="O4429" t="s">
        <v>7784</v>
      </c>
      <c r="R4429" t="s">
        <v>2031</v>
      </c>
      <c r="T4429" t="s">
        <v>1296</v>
      </c>
    </row>
    <row r="4430" spans="1:20">
      <c r="A4430" t="s">
        <v>7782</v>
      </c>
      <c r="B4430" t="s">
        <v>1291</v>
      </c>
      <c r="C4430" t="s">
        <v>74</v>
      </c>
      <c r="D4430" s="39" t="s">
        <v>7786</v>
      </c>
      <c r="E4430" s="11">
        <f t="shared" si="291"/>
        <v>7</v>
      </c>
      <c r="F4430" s="4">
        <f t="shared" si="292"/>
        <v>2002</v>
      </c>
      <c r="G4430" t="s">
        <v>25</v>
      </c>
      <c r="H4430" s="4" t="s">
        <v>1693</v>
      </c>
      <c r="I4430" s="4" t="str">
        <f t="shared" si="294"/>
        <v>k</v>
      </c>
      <c r="J4430" s="4">
        <v>23.2</v>
      </c>
      <c r="K4430" s="4" t="s">
        <v>614</v>
      </c>
      <c r="L4430" s="4">
        <v>0</v>
      </c>
      <c r="M4430" s="4" t="s">
        <v>1463</v>
      </c>
      <c r="N4430" s="11" t="s">
        <v>7783</v>
      </c>
      <c r="O4430" t="s">
        <v>7784</v>
      </c>
      <c r="R4430" t="s">
        <v>7787</v>
      </c>
      <c r="T4430" t="s">
        <v>1296</v>
      </c>
    </row>
    <row r="4431" spans="1:20">
      <c r="A4431" t="s">
        <v>7782</v>
      </c>
      <c r="B4431" t="s">
        <v>1291</v>
      </c>
      <c r="C4431" t="s">
        <v>74</v>
      </c>
      <c r="D4431" s="39" t="s">
        <v>1335</v>
      </c>
      <c r="E4431" s="11">
        <f t="shared" si="291"/>
        <v>5</v>
      </c>
      <c r="F4431" s="4">
        <f t="shared" si="292"/>
        <v>2004</v>
      </c>
      <c r="G4431" t="s">
        <v>25</v>
      </c>
      <c r="H4431" s="4" t="s">
        <v>682</v>
      </c>
      <c r="I4431" s="4" t="str">
        <f t="shared" si="294"/>
        <v>k</v>
      </c>
      <c r="J4431" s="4">
        <v>27.3</v>
      </c>
      <c r="K4431" s="4" t="s">
        <v>1115</v>
      </c>
      <c r="L4431" s="4">
        <v>0</v>
      </c>
      <c r="M4431" s="4" t="s">
        <v>7788</v>
      </c>
      <c r="N4431" s="11" t="s">
        <v>7783</v>
      </c>
      <c r="O4431" t="s">
        <v>7784</v>
      </c>
      <c r="R4431" t="s">
        <v>7789</v>
      </c>
      <c r="T4431" t="s">
        <v>1296</v>
      </c>
    </row>
    <row r="4432" spans="1:20">
      <c r="A4432" t="s">
        <v>7782</v>
      </c>
      <c r="B4432" t="s">
        <v>1291</v>
      </c>
      <c r="C4432" t="s">
        <v>74</v>
      </c>
      <c r="D4432" s="39" t="s">
        <v>1310</v>
      </c>
      <c r="E4432" s="11">
        <f t="shared" si="291"/>
        <v>5</v>
      </c>
      <c r="F4432" s="4">
        <f t="shared" si="292"/>
        <v>2005</v>
      </c>
      <c r="G4432" t="s">
        <v>25</v>
      </c>
      <c r="H4432" s="4" t="s">
        <v>57</v>
      </c>
      <c r="I4432" s="4" t="str">
        <f t="shared" si="294"/>
        <v>k</v>
      </c>
      <c r="J4432" s="4">
        <v>29.1</v>
      </c>
      <c r="K4432" s="4" t="s">
        <v>1279</v>
      </c>
      <c r="L4432" s="4">
        <v>0</v>
      </c>
      <c r="M4432" s="4" t="s">
        <v>3663</v>
      </c>
      <c r="N4432" s="11" t="s">
        <v>7783</v>
      </c>
      <c r="O4432" t="s">
        <v>7784</v>
      </c>
      <c r="R4432" t="s">
        <v>7790</v>
      </c>
      <c r="T4432" t="s">
        <v>1296</v>
      </c>
    </row>
    <row r="4433" spans="1:20">
      <c r="A4433" t="s">
        <v>7782</v>
      </c>
      <c r="B4433" t="s">
        <v>1291</v>
      </c>
      <c r="C4433" t="s">
        <v>74</v>
      </c>
      <c r="D4433" s="39" t="s">
        <v>1385</v>
      </c>
      <c r="E4433" s="11">
        <f t="shared" si="291"/>
        <v>5</v>
      </c>
      <c r="F4433" s="4">
        <f t="shared" si="292"/>
        <v>2008</v>
      </c>
      <c r="G4433" t="s">
        <v>25</v>
      </c>
      <c r="H4433" s="4" t="s">
        <v>410</v>
      </c>
      <c r="I4433" s="4" t="str">
        <f t="shared" si="294"/>
        <v>k</v>
      </c>
      <c r="J4433" s="4">
        <v>37.200000000000003</v>
      </c>
      <c r="K4433" s="4" t="s">
        <v>320</v>
      </c>
      <c r="L4433" s="4">
        <v>0</v>
      </c>
      <c r="M4433" s="4" t="s">
        <v>1719</v>
      </c>
      <c r="N4433" s="11" t="s">
        <v>7783</v>
      </c>
      <c r="O4433" t="s">
        <v>7784</v>
      </c>
      <c r="R4433" t="s">
        <v>7791</v>
      </c>
      <c r="T4433" t="s">
        <v>1296</v>
      </c>
    </row>
    <row r="4434" spans="1:20">
      <c r="A4434" t="s">
        <v>7782</v>
      </c>
      <c r="B4434" t="s">
        <v>1291</v>
      </c>
      <c r="C4434" t="s">
        <v>74</v>
      </c>
      <c r="D4434" s="39" t="s">
        <v>1556</v>
      </c>
      <c r="E4434" s="11">
        <f t="shared" si="291"/>
        <v>5</v>
      </c>
      <c r="F4434" s="4">
        <f t="shared" si="292"/>
        <v>2010</v>
      </c>
      <c r="G4434" t="s">
        <v>25</v>
      </c>
      <c r="H4434" s="4" t="s">
        <v>712</v>
      </c>
      <c r="I4434" s="4" t="str">
        <f t="shared" si="294"/>
        <v>k</v>
      </c>
      <c r="J4434" s="4">
        <v>40.299999999999997</v>
      </c>
      <c r="K4434" s="4" t="s">
        <v>26</v>
      </c>
      <c r="L4434" s="4">
        <v>0</v>
      </c>
      <c r="M4434" s="4" t="s">
        <v>7792</v>
      </c>
      <c r="N4434" s="11" t="s">
        <v>7783</v>
      </c>
      <c r="O4434" t="s">
        <v>7784</v>
      </c>
      <c r="R4434" t="s">
        <v>7793</v>
      </c>
      <c r="T4434" t="s">
        <v>1296</v>
      </c>
    </row>
    <row r="4435" spans="1:20">
      <c r="A4435" t="s">
        <v>7794</v>
      </c>
      <c r="B4435" t="s">
        <v>1291</v>
      </c>
      <c r="C4435" t="s">
        <v>20</v>
      </c>
      <c r="D4435" s="39" t="s">
        <v>1746</v>
      </c>
      <c r="E4435" s="11">
        <f t="shared" ref="E4435:E4498" si="295">MONTH(D4435)</f>
        <v>5</v>
      </c>
      <c r="F4435" s="4">
        <f t="shared" ref="F4435:F4498" si="296">YEAR(D4435)</f>
        <v>2001</v>
      </c>
      <c r="G4435" t="s">
        <v>21</v>
      </c>
      <c r="H4435" s="4">
        <v>11.7</v>
      </c>
      <c r="I4435" s="4" t="str">
        <f t="shared" si="294"/>
        <v>k</v>
      </c>
      <c r="J4435" s="4">
        <v>26.8</v>
      </c>
      <c r="K4435" s="4" t="s">
        <v>842</v>
      </c>
      <c r="L4435" s="4">
        <v>0</v>
      </c>
      <c r="M4435" s="4" t="s">
        <v>1468</v>
      </c>
      <c r="N4435" s="11" t="s">
        <v>7795</v>
      </c>
      <c r="R4435" t="s">
        <v>7796</v>
      </c>
      <c r="T4435" t="s">
        <v>1296</v>
      </c>
    </row>
    <row r="4436" spans="1:20">
      <c r="A4436" t="s">
        <v>7794</v>
      </c>
      <c r="B4436" t="s">
        <v>1291</v>
      </c>
      <c r="C4436" t="s">
        <v>74</v>
      </c>
      <c r="D4436" s="39" t="s">
        <v>1424</v>
      </c>
      <c r="E4436" s="11">
        <f t="shared" si="295"/>
        <v>5</v>
      </c>
      <c r="F4436" s="4">
        <f t="shared" si="296"/>
        <v>2004</v>
      </c>
      <c r="G4436" t="s">
        <v>21</v>
      </c>
      <c r="H4436" s="4">
        <v>14.7</v>
      </c>
      <c r="I4436" s="4" t="str">
        <f t="shared" si="294"/>
        <v>k</v>
      </c>
      <c r="J4436" s="4">
        <v>27.4</v>
      </c>
      <c r="K4436" s="4" t="s">
        <v>456</v>
      </c>
      <c r="L4436" s="4">
        <v>0</v>
      </c>
      <c r="M4436" s="4" t="s">
        <v>2083</v>
      </c>
      <c r="N4436" s="11" t="s">
        <v>7795</v>
      </c>
      <c r="R4436" t="s">
        <v>7797</v>
      </c>
      <c r="T4436" t="s">
        <v>1296</v>
      </c>
    </row>
    <row r="4437" spans="1:20">
      <c r="A4437" t="s">
        <v>7798</v>
      </c>
      <c r="B4437" t="s">
        <v>1291</v>
      </c>
      <c r="C4437" t="s">
        <v>20</v>
      </c>
      <c r="D4437" s="39" t="s">
        <v>1380</v>
      </c>
      <c r="E4437" s="11">
        <f t="shared" si="295"/>
        <v>5</v>
      </c>
      <c r="F4437" s="4">
        <f t="shared" si="296"/>
        <v>2004</v>
      </c>
      <c r="G4437" t="s">
        <v>103</v>
      </c>
      <c r="H4437" s="4" t="s">
        <v>1536</v>
      </c>
      <c r="I4437" s="4" t="str">
        <f t="shared" si="294"/>
        <v>k</v>
      </c>
      <c r="J4437" s="4">
        <v>9.5</v>
      </c>
      <c r="K4437" s="4" t="s">
        <v>3295</v>
      </c>
      <c r="L4437" s="4">
        <v>0</v>
      </c>
      <c r="M4437" s="4" t="s">
        <v>2341</v>
      </c>
      <c r="R4437" t="s">
        <v>7799</v>
      </c>
      <c r="T4437" t="s">
        <v>1296</v>
      </c>
    </row>
    <row r="4438" spans="1:20">
      <c r="A4438" t="s">
        <v>7800</v>
      </c>
      <c r="B4438" t="s">
        <v>1291</v>
      </c>
      <c r="C4438" t="s">
        <v>20</v>
      </c>
      <c r="D4438" s="39" t="s">
        <v>1380</v>
      </c>
      <c r="E4438" s="11">
        <f t="shared" si="295"/>
        <v>5</v>
      </c>
      <c r="F4438" s="4">
        <f t="shared" si="296"/>
        <v>2004</v>
      </c>
      <c r="G4438" t="s">
        <v>103</v>
      </c>
      <c r="H4438" s="4" t="s">
        <v>1536</v>
      </c>
      <c r="I4438" s="4" t="str">
        <f t="shared" si="294"/>
        <v>k</v>
      </c>
      <c r="J4438" s="4">
        <v>11</v>
      </c>
      <c r="K4438" s="4" t="s">
        <v>5299</v>
      </c>
      <c r="L4438" s="4">
        <v>0</v>
      </c>
      <c r="M4438" s="4" t="s">
        <v>949</v>
      </c>
      <c r="R4438" t="s">
        <v>7801</v>
      </c>
      <c r="T4438" t="s">
        <v>1296</v>
      </c>
    </row>
    <row r="4439" spans="1:20">
      <c r="A4439" t="s">
        <v>7802</v>
      </c>
      <c r="B4439" t="s">
        <v>1291</v>
      </c>
      <c r="C4439" t="s">
        <v>20</v>
      </c>
      <c r="D4439" s="39" t="s">
        <v>1380</v>
      </c>
      <c r="E4439" s="11">
        <f t="shared" si="295"/>
        <v>5</v>
      </c>
      <c r="F4439" s="4">
        <f t="shared" si="296"/>
        <v>2004</v>
      </c>
      <c r="G4439" t="s">
        <v>103</v>
      </c>
      <c r="H4439" s="4" t="s">
        <v>1536</v>
      </c>
      <c r="I4439" s="4" t="str">
        <f t="shared" si="294"/>
        <v>k</v>
      </c>
      <c r="J4439" s="4">
        <v>9.1</v>
      </c>
      <c r="K4439" s="4" t="s">
        <v>3295</v>
      </c>
      <c r="L4439" s="4">
        <v>0</v>
      </c>
      <c r="M4439" s="4" t="s">
        <v>1869</v>
      </c>
      <c r="R4439" t="s">
        <v>7799</v>
      </c>
      <c r="T4439" t="s">
        <v>1296</v>
      </c>
    </row>
    <row r="4440" spans="1:20">
      <c r="A4440" t="s">
        <v>7803</v>
      </c>
      <c r="B4440" t="s">
        <v>1291</v>
      </c>
      <c r="C4440" t="s">
        <v>20</v>
      </c>
      <c r="D4440" s="39" t="s">
        <v>1674</v>
      </c>
      <c r="E4440" s="11">
        <f t="shared" si="295"/>
        <v>5</v>
      </c>
      <c r="F4440" s="4">
        <f t="shared" si="296"/>
        <v>2004</v>
      </c>
      <c r="G4440" t="s">
        <v>103</v>
      </c>
      <c r="H4440" s="4" t="s">
        <v>1536</v>
      </c>
      <c r="I4440" s="4" t="str">
        <f t="shared" si="294"/>
        <v>k</v>
      </c>
      <c r="J4440" s="4">
        <v>10.8</v>
      </c>
      <c r="K4440" s="4" t="s">
        <v>7804</v>
      </c>
      <c r="L4440" s="4">
        <v>0</v>
      </c>
      <c r="M4440" s="4" t="s">
        <v>898</v>
      </c>
      <c r="R4440" t="s">
        <v>7805</v>
      </c>
      <c r="T4440" t="s">
        <v>1296</v>
      </c>
    </row>
    <row r="4441" spans="1:20">
      <c r="A4441" t="s">
        <v>217</v>
      </c>
      <c r="B4441" t="s">
        <v>1291</v>
      </c>
      <c r="C4441" t="s">
        <v>20</v>
      </c>
      <c r="D4441" s="39" t="s">
        <v>6900</v>
      </c>
      <c r="E4441" s="11">
        <f t="shared" si="295"/>
        <v>3</v>
      </c>
      <c r="F4441" s="4">
        <f t="shared" si="296"/>
        <v>1982</v>
      </c>
      <c r="G4441" t="s">
        <v>25</v>
      </c>
      <c r="H4441" s="4">
        <v>14.5</v>
      </c>
      <c r="I4441" s="4" t="s">
        <v>35</v>
      </c>
      <c r="J4441" s="4">
        <v>32.07</v>
      </c>
      <c r="L4441" s="4">
        <v>0</v>
      </c>
      <c r="M4441" s="4" t="s">
        <v>2248</v>
      </c>
      <c r="R4441" t="s">
        <v>7806</v>
      </c>
      <c r="T4441" t="s">
        <v>1296</v>
      </c>
    </row>
    <row r="4442" spans="1:20">
      <c r="A4442" t="s">
        <v>217</v>
      </c>
      <c r="B4442" t="s">
        <v>1291</v>
      </c>
      <c r="C4442" t="s">
        <v>74</v>
      </c>
      <c r="D4442" s="39" t="s">
        <v>2922</v>
      </c>
      <c r="E4442" s="11">
        <f t="shared" si="295"/>
        <v>3</v>
      </c>
      <c r="F4442" s="4">
        <f t="shared" si="296"/>
        <v>1983</v>
      </c>
      <c r="G4442" t="s">
        <v>25</v>
      </c>
      <c r="H4442" s="4">
        <v>15.5</v>
      </c>
      <c r="I4442" s="4" t="s">
        <v>35</v>
      </c>
      <c r="J4442" s="4">
        <v>33.340000000000003</v>
      </c>
      <c r="L4442" s="4">
        <v>0</v>
      </c>
      <c r="M4442" s="4" t="s">
        <v>3766</v>
      </c>
      <c r="R4442" t="s">
        <v>7807</v>
      </c>
      <c r="T4442" t="s">
        <v>1296</v>
      </c>
    </row>
    <row r="4443" spans="1:20">
      <c r="A4443" t="s">
        <v>7808</v>
      </c>
      <c r="B4443" t="s">
        <v>1291</v>
      </c>
      <c r="C4443" t="s">
        <v>20</v>
      </c>
      <c r="D4443" s="39" t="s">
        <v>2106</v>
      </c>
      <c r="E4443" s="11">
        <f t="shared" si="295"/>
        <v>3</v>
      </c>
      <c r="F4443" s="4">
        <f t="shared" si="296"/>
        <v>1990</v>
      </c>
      <c r="G4443" t="s">
        <v>21</v>
      </c>
      <c r="H4443" s="4">
        <v>11.5</v>
      </c>
      <c r="I4443" s="4" t="s">
        <v>35</v>
      </c>
      <c r="J4443" s="4">
        <v>25.4</v>
      </c>
      <c r="K4443" s="4" t="s">
        <v>4897</v>
      </c>
      <c r="L4443" s="4">
        <v>0</v>
      </c>
      <c r="M4443" s="4" t="s">
        <v>7809</v>
      </c>
      <c r="R4443" t="s">
        <v>7810</v>
      </c>
      <c r="T4443" t="s">
        <v>1296</v>
      </c>
    </row>
    <row r="4444" spans="1:20">
      <c r="A4444" t="s">
        <v>7808</v>
      </c>
      <c r="B4444" t="s">
        <v>1291</v>
      </c>
      <c r="C4444" t="s">
        <v>74</v>
      </c>
      <c r="D4444" s="39" t="s">
        <v>1708</v>
      </c>
      <c r="E4444" s="11">
        <f t="shared" si="295"/>
        <v>3</v>
      </c>
      <c r="F4444" s="4">
        <f t="shared" si="296"/>
        <v>1994</v>
      </c>
      <c r="G4444" t="s">
        <v>21</v>
      </c>
      <c r="H4444" s="4">
        <v>15.5</v>
      </c>
      <c r="I4444" s="4" t="s">
        <v>35</v>
      </c>
      <c r="J4444" s="4">
        <v>28.2</v>
      </c>
      <c r="K4444" s="4" t="s">
        <v>674</v>
      </c>
      <c r="L4444" s="4">
        <v>0</v>
      </c>
      <c r="M4444" s="4" t="s">
        <v>3648</v>
      </c>
      <c r="T4444" t="s">
        <v>1296</v>
      </c>
    </row>
    <row r="4445" spans="1:20">
      <c r="A4445" t="s">
        <v>7808</v>
      </c>
      <c r="B4445" t="s">
        <v>1291</v>
      </c>
      <c r="C4445" t="s">
        <v>74</v>
      </c>
      <c r="D4445" s="39" t="s">
        <v>1316</v>
      </c>
      <c r="E4445" s="11">
        <f t="shared" si="295"/>
        <v>3</v>
      </c>
      <c r="F4445" s="4">
        <f t="shared" si="296"/>
        <v>1995</v>
      </c>
      <c r="G4445" t="s">
        <v>21</v>
      </c>
      <c r="H4445" s="4">
        <v>16.5</v>
      </c>
      <c r="I4445" s="4" t="s">
        <v>35</v>
      </c>
      <c r="J4445" s="4">
        <v>29</v>
      </c>
      <c r="K4445" s="4" t="s">
        <v>36</v>
      </c>
      <c r="L4445" s="4">
        <v>0</v>
      </c>
      <c r="M4445" s="4" t="s">
        <v>2150</v>
      </c>
      <c r="T4445" t="s">
        <v>1296</v>
      </c>
    </row>
    <row r="4446" spans="1:20">
      <c r="A4446" t="s">
        <v>7808</v>
      </c>
      <c r="B4446" t="s">
        <v>1291</v>
      </c>
      <c r="C4446" t="s">
        <v>74</v>
      </c>
      <c r="D4446" s="39" t="s">
        <v>1320</v>
      </c>
      <c r="E4446" s="11">
        <f t="shared" si="295"/>
        <v>3</v>
      </c>
      <c r="F4446" s="4">
        <f t="shared" si="296"/>
        <v>1996</v>
      </c>
      <c r="G4446" t="s">
        <v>21</v>
      </c>
      <c r="H4446" s="4">
        <v>17.5</v>
      </c>
      <c r="I4446" s="4" t="s">
        <v>35</v>
      </c>
      <c r="J4446" s="4">
        <v>29.5</v>
      </c>
      <c r="K4446" s="4" t="s">
        <v>828</v>
      </c>
      <c r="L4446" s="4">
        <v>0</v>
      </c>
      <c r="M4446" s="4" t="s">
        <v>3578</v>
      </c>
      <c r="T4446" t="s">
        <v>1296</v>
      </c>
    </row>
    <row r="4447" spans="1:20">
      <c r="A4447" t="s">
        <v>7811</v>
      </c>
      <c r="B4447" t="s">
        <v>1291</v>
      </c>
      <c r="C4447" t="s">
        <v>20</v>
      </c>
      <c r="D4447" s="39" t="s">
        <v>1524</v>
      </c>
      <c r="E4447" s="11">
        <f t="shared" si="295"/>
        <v>3</v>
      </c>
      <c r="F4447" s="4">
        <f t="shared" si="296"/>
        <v>1995</v>
      </c>
      <c r="G4447" t="s">
        <v>25</v>
      </c>
      <c r="H4447" s="4">
        <v>9.5</v>
      </c>
      <c r="I4447" s="4" t="s">
        <v>35</v>
      </c>
      <c r="J4447" s="4">
        <v>25.3</v>
      </c>
      <c r="K4447" s="4" t="s">
        <v>814</v>
      </c>
      <c r="L4447" s="4">
        <v>0</v>
      </c>
      <c r="M4447" s="4" t="s">
        <v>1591</v>
      </c>
      <c r="N4447" s="11" t="s">
        <v>7812</v>
      </c>
      <c r="R4447" t="s">
        <v>1319</v>
      </c>
      <c r="T4447" t="s">
        <v>1296</v>
      </c>
    </row>
    <row r="4448" spans="1:20">
      <c r="A4448" t="s">
        <v>7811</v>
      </c>
      <c r="B4448" t="s">
        <v>1291</v>
      </c>
      <c r="C4448" t="s">
        <v>74</v>
      </c>
      <c r="D4448" s="39" t="s">
        <v>1320</v>
      </c>
      <c r="E4448" s="11">
        <f t="shared" si="295"/>
        <v>3</v>
      </c>
      <c r="F4448" s="4">
        <f t="shared" si="296"/>
        <v>1996</v>
      </c>
      <c r="G4448" t="s">
        <v>25</v>
      </c>
      <c r="H4448" s="4">
        <v>10.5</v>
      </c>
      <c r="I4448" s="4" t="s">
        <v>35</v>
      </c>
      <c r="J4448" s="4">
        <v>25.7</v>
      </c>
      <c r="K4448" s="4" t="s">
        <v>116</v>
      </c>
      <c r="L4448" s="4">
        <v>0</v>
      </c>
      <c r="M4448" s="4" t="s">
        <v>1591</v>
      </c>
      <c r="N4448" s="11" t="s">
        <v>7812</v>
      </c>
      <c r="R4448" t="s">
        <v>422</v>
      </c>
      <c r="T4448" t="s">
        <v>1296</v>
      </c>
    </row>
    <row r="4449" spans="1:20">
      <c r="A4449" t="s">
        <v>7811</v>
      </c>
      <c r="B4449" t="s">
        <v>1291</v>
      </c>
      <c r="C4449" t="s">
        <v>74</v>
      </c>
      <c r="D4449" s="39" t="s">
        <v>1715</v>
      </c>
      <c r="E4449" s="11">
        <f t="shared" si="295"/>
        <v>3</v>
      </c>
      <c r="F4449" s="4">
        <f t="shared" si="296"/>
        <v>2000</v>
      </c>
      <c r="G4449" t="s">
        <v>25</v>
      </c>
      <c r="H4449" s="4">
        <v>14.5</v>
      </c>
      <c r="I4449" s="4" t="s">
        <v>35</v>
      </c>
      <c r="J4449" s="4">
        <v>28</v>
      </c>
      <c r="K4449" s="4" t="s">
        <v>1282</v>
      </c>
      <c r="L4449" s="4">
        <v>0</v>
      </c>
      <c r="M4449" s="4" t="s">
        <v>1528</v>
      </c>
      <c r="N4449" s="11" t="s">
        <v>7812</v>
      </c>
      <c r="R4449" t="s">
        <v>7813</v>
      </c>
      <c r="T4449" t="s">
        <v>1296</v>
      </c>
    </row>
    <row r="4450" spans="1:20">
      <c r="A4450" t="s">
        <v>7811</v>
      </c>
      <c r="B4450" t="s">
        <v>1291</v>
      </c>
      <c r="C4450" t="s">
        <v>74</v>
      </c>
      <c r="D4450" s="39" t="s">
        <v>1418</v>
      </c>
      <c r="E4450" s="11">
        <f t="shared" si="295"/>
        <v>5</v>
      </c>
      <c r="F4450" s="4">
        <f t="shared" si="296"/>
        <v>2001</v>
      </c>
      <c r="G4450" t="s">
        <v>25</v>
      </c>
      <c r="H4450" s="4">
        <v>15.7</v>
      </c>
      <c r="I4450" s="4" t="s">
        <v>35</v>
      </c>
      <c r="J4450" s="4">
        <v>27</v>
      </c>
      <c r="K4450" s="4" t="s">
        <v>842</v>
      </c>
      <c r="L4450" s="4">
        <v>0</v>
      </c>
      <c r="M4450" s="4" t="s">
        <v>1607</v>
      </c>
      <c r="N4450" s="11" t="s">
        <v>7812</v>
      </c>
      <c r="R4450" t="s">
        <v>7814</v>
      </c>
      <c r="T4450" t="s">
        <v>1296</v>
      </c>
    </row>
    <row r="4451" spans="1:20">
      <c r="A4451" t="s">
        <v>7811</v>
      </c>
      <c r="B4451" t="s">
        <v>1291</v>
      </c>
      <c r="C4451" t="s">
        <v>74</v>
      </c>
      <c r="D4451" s="39" t="s">
        <v>2900</v>
      </c>
      <c r="E4451" s="11">
        <f t="shared" si="295"/>
        <v>6</v>
      </c>
      <c r="F4451" s="4">
        <f t="shared" si="296"/>
        <v>2002</v>
      </c>
      <c r="G4451" t="s">
        <v>25</v>
      </c>
      <c r="H4451" s="4">
        <v>16.8</v>
      </c>
      <c r="I4451" s="4" t="s">
        <v>35</v>
      </c>
      <c r="J4451" s="4">
        <v>27.5</v>
      </c>
      <c r="K4451" s="4" t="s">
        <v>1282</v>
      </c>
      <c r="L4451" s="4">
        <v>0</v>
      </c>
      <c r="M4451" s="4" t="s">
        <v>1833</v>
      </c>
      <c r="N4451" s="11" t="s">
        <v>7812</v>
      </c>
      <c r="R4451" t="s">
        <v>7815</v>
      </c>
      <c r="T4451" t="s">
        <v>1296</v>
      </c>
    </row>
    <row r="4452" spans="1:20">
      <c r="A4452" t="s">
        <v>7811</v>
      </c>
      <c r="B4452" s="4" t="s">
        <v>1291</v>
      </c>
      <c r="C4452" s="4" t="s">
        <v>74</v>
      </c>
      <c r="D4452" s="39" t="s">
        <v>1793</v>
      </c>
      <c r="E4452" s="11">
        <f t="shared" si="295"/>
        <v>4</v>
      </c>
      <c r="F4452" s="4">
        <f t="shared" si="296"/>
        <v>2026</v>
      </c>
      <c r="G4452" s="4" t="s">
        <v>25</v>
      </c>
      <c r="H4452" s="4">
        <v>40.6</v>
      </c>
      <c r="I4452" s="4" t="s">
        <v>35</v>
      </c>
      <c r="J4452" s="4">
        <v>34</v>
      </c>
      <c r="K4452" s="4">
        <v>40.700000000000003</v>
      </c>
      <c r="L4452" s="4">
        <v>0</v>
      </c>
      <c r="M4452" s="4">
        <v>1700</v>
      </c>
      <c r="R4452" s="4" t="s">
        <v>7816</v>
      </c>
    </row>
    <row r="4453" spans="1:20">
      <c r="A4453" t="s">
        <v>7817</v>
      </c>
      <c r="B4453" t="s">
        <v>1291</v>
      </c>
      <c r="C4453" t="s">
        <v>20</v>
      </c>
      <c r="D4453" s="39" t="s">
        <v>1349</v>
      </c>
      <c r="E4453" s="11">
        <f t="shared" si="295"/>
        <v>5</v>
      </c>
      <c r="F4453" s="4">
        <f t="shared" si="296"/>
        <v>2016</v>
      </c>
      <c r="G4453" t="s">
        <v>21</v>
      </c>
      <c r="I4453" s="4" t="str">
        <f t="shared" ref="I4453:I4486" si="297">IF(ISBLANK(H4453), "", "k")</f>
        <v/>
      </c>
      <c r="J4453" s="4">
        <v>26.5</v>
      </c>
      <c r="K4453" s="4" t="s">
        <v>49</v>
      </c>
      <c r="L4453" s="4">
        <v>0</v>
      </c>
      <c r="M4453" s="4" t="s">
        <v>2281</v>
      </c>
      <c r="R4453" t="s">
        <v>7818</v>
      </c>
      <c r="T4453" t="s">
        <v>1296</v>
      </c>
    </row>
    <row r="4454" spans="1:20">
      <c r="A4454" t="s">
        <v>7819</v>
      </c>
      <c r="B4454" t="s">
        <v>1291</v>
      </c>
      <c r="C4454" t="s">
        <v>20</v>
      </c>
      <c r="D4454" s="39" t="s">
        <v>2440</v>
      </c>
      <c r="E4454" s="11">
        <f t="shared" si="295"/>
        <v>9</v>
      </c>
      <c r="F4454" s="4">
        <f t="shared" si="296"/>
        <v>2018</v>
      </c>
      <c r="G4454" t="s">
        <v>25</v>
      </c>
      <c r="I4454" s="4" t="str">
        <f t="shared" si="297"/>
        <v/>
      </c>
      <c r="J4454" s="4">
        <v>31.8</v>
      </c>
      <c r="K4454" s="4" t="s">
        <v>1162</v>
      </c>
      <c r="L4454" s="4">
        <v>0</v>
      </c>
      <c r="M4454" s="4" t="s">
        <v>3184</v>
      </c>
      <c r="N4454" s="11" t="s">
        <v>7820</v>
      </c>
      <c r="R4454" t="s">
        <v>7821</v>
      </c>
      <c r="T4454" t="s">
        <v>1296</v>
      </c>
    </row>
    <row r="4455" spans="1:20">
      <c r="A4455" t="s">
        <v>7822</v>
      </c>
      <c r="B4455" t="s">
        <v>1291</v>
      </c>
      <c r="C4455" t="s">
        <v>20</v>
      </c>
      <c r="D4455" s="39" t="s">
        <v>1211</v>
      </c>
      <c r="E4455" s="11">
        <f t="shared" si="295"/>
        <v>5</v>
      </c>
      <c r="F4455" s="4">
        <f t="shared" si="296"/>
        <v>2021</v>
      </c>
      <c r="G4455" t="s">
        <v>25</v>
      </c>
      <c r="I4455" s="4" t="str">
        <f t="shared" si="297"/>
        <v/>
      </c>
      <c r="J4455" s="4">
        <v>16.5</v>
      </c>
      <c r="K4455" s="4" t="s">
        <v>739</v>
      </c>
      <c r="L4455" s="4">
        <v>0</v>
      </c>
      <c r="M4455" s="4" t="s">
        <v>3835</v>
      </c>
      <c r="N4455" s="15">
        <v>982091061237842</v>
      </c>
      <c r="R4455" t="s">
        <v>7823</v>
      </c>
    </row>
    <row r="4456" spans="1:20">
      <c r="A4456" t="s">
        <v>7824</v>
      </c>
      <c r="B4456" t="s">
        <v>1291</v>
      </c>
      <c r="C4456" t="s">
        <v>20</v>
      </c>
      <c r="D4456" s="39" t="s">
        <v>1325</v>
      </c>
      <c r="E4456" s="11">
        <f t="shared" si="295"/>
        <v>3</v>
      </c>
      <c r="F4456" s="4">
        <f t="shared" si="296"/>
        <v>2000</v>
      </c>
      <c r="G4456" t="s">
        <v>25</v>
      </c>
      <c r="H4456" s="4" t="s">
        <v>149</v>
      </c>
      <c r="I4456" s="4" t="str">
        <f t="shared" si="297"/>
        <v>k</v>
      </c>
      <c r="J4456" s="4">
        <v>19.5</v>
      </c>
      <c r="K4456" s="4" t="s">
        <v>91</v>
      </c>
      <c r="L4456" s="4">
        <v>0</v>
      </c>
      <c r="M4456" s="4" t="s">
        <v>2481</v>
      </c>
      <c r="N4456" s="11" t="s">
        <v>7825</v>
      </c>
      <c r="R4456" t="s">
        <v>593</v>
      </c>
      <c r="T4456" t="s">
        <v>1296</v>
      </c>
    </row>
    <row r="4457" spans="1:20">
      <c r="A4457" t="s">
        <v>7824</v>
      </c>
      <c r="B4457" t="s">
        <v>1291</v>
      </c>
      <c r="C4457" t="s">
        <v>74</v>
      </c>
      <c r="D4457" s="39" t="s">
        <v>1418</v>
      </c>
      <c r="E4457" s="11">
        <f t="shared" si="295"/>
        <v>5</v>
      </c>
      <c r="F4457" s="4">
        <f t="shared" si="296"/>
        <v>2001</v>
      </c>
      <c r="G4457" t="s">
        <v>25</v>
      </c>
      <c r="H4457" s="4" t="s">
        <v>482</v>
      </c>
      <c r="I4457" s="4" t="str">
        <f t="shared" si="297"/>
        <v>k</v>
      </c>
      <c r="J4457" s="4">
        <v>22</v>
      </c>
      <c r="K4457" s="4" t="s">
        <v>1220</v>
      </c>
      <c r="L4457" s="4">
        <v>0</v>
      </c>
      <c r="M4457" s="4" t="s">
        <v>1820</v>
      </c>
      <c r="N4457" s="11" t="s">
        <v>7825</v>
      </c>
      <c r="R4457" t="s">
        <v>7826</v>
      </c>
      <c r="T4457" t="s">
        <v>1296</v>
      </c>
    </row>
    <row r="4458" spans="1:20">
      <c r="A4458" t="s">
        <v>7824</v>
      </c>
      <c r="B4458" t="s">
        <v>1291</v>
      </c>
      <c r="C4458" t="s">
        <v>74</v>
      </c>
      <c r="D4458" s="39" t="s">
        <v>1302</v>
      </c>
      <c r="E4458" s="11">
        <f t="shared" si="295"/>
        <v>5</v>
      </c>
      <c r="F4458" s="4">
        <f t="shared" si="296"/>
        <v>2002</v>
      </c>
      <c r="G4458" t="s">
        <v>25</v>
      </c>
      <c r="H4458" s="4" t="s">
        <v>682</v>
      </c>
      <c r="I4458" s="4" t="str">
        <f t="shared" si="297"/>
        <v>k</v>
      </c>
      <c r="J4458" s="4">
        <v>24</v>
      </c>
      <c r="K4458" s="4" t="s">
        <v>814</v>
      </c>
      <c r="L4458" s="4">
        <v>0</v>
      </c>
      <c r="M4458" s="4" t="s">
        <v>7827</v>
      </c>
      <c r="N4458" s="11" t="s">
        <v>7825</v>
      </c>
      <c r="R4458" t="s">
        <v>7828</v>
      </c>
      <c r="T4458" t="s">
        <v>1296</v>
      </c>
    </row>
    <row r="4459" spans="1:20">
      <c r="A4459" t="s">
        <v>7824</v>
      </c>
      <c r="B4459" t="s">
        <v>1291</v>
      </c>
      <c r="C4459" t="s">
        <v>74</v>
      </c>
      <c r="D4459" s="39" t="s">
        <v>2040</v>
      </c>
      <c r="E4459" s="11">
        <f t="shared" si="295"/>
        <v>5</v>
      </c>
      <c r="F4459" s="4">
        <f t="shared" si="296"/>
        <v>2003</v>
      </c>
      <c r="G4459" t="s">
        <v>25</v>
      </c>
      <c r="H4459" s="4" t="s">
        <v>57</v>
      </c>
      <c r="I4459" s="4" t="str">
        <f t="shared" si="297"/>
        <v>k</v>
      </c>
      <c r="J4459" s="4">
        <v>27.1</v>
      </c>
      <c r="K4459" s="4" t="s">
        <v>674</v>
      </c>
      <c r="L4459" s="4">
        <v>0</v>
      </c>
      <c r="M4459" s="4" t="s">
        <v>1825</v>
      </c>
      <c r="N4459" s="11" t="s">
        <v>7825</v>
      </c>
      <c r="R4459" t="s">
        <v>2938</v>
      </c>
      <c r="T4459" t="s">
        <v>1296</v>
      </c>
    </row>
    <row r="4460" spans="1:20">
      <c r="A4460" t="s">
        <v>7824</v>
      </c>
      <c r="B4460" t="s">
        <v>1291</v>
      </c>
      <c r="C4460" t="s">
        <v>74</v>
      </c>
      <c r="D4460" s="39" t="s">
        <v>1720</v>
      </c>
      <c r="E4460" s="11">
        <f t="shared" si="295"/>
        <v>5</v>
      </c>
      <c r="F4460" s="4">
        <f t="shared" si="296"/>
        <v>2004</v>
      </c>
      <c r="G4460" t="s">
        <v>25</v>
      </c>
      <c r="H4460" s="4" t="s">
        <v>477</v>
      </c>
      <c r="I4460" s="4" t="str">
        <f t="shared" si="297"/>
        <v>k</v>
      </c>
      <c r="J4460" s="4">
        <v>30.6</v>
      </c>
      <c r="K4460" s="4" t="s">
        <v>256</v>
      </c>
      <c r="L4460" s="4">
        <v>0</v>
      </c>
      <c r="M4460" s="4" t="s">
        <v>7829</v>
      </c>
      <c r="N4460" s="11" t="s">
        <v>7825</v>
      </c>
      <c r="R4460" t="s">
        <v>7830</v>
      </c>
      <c r="T4460" t="s">
        <v>1296</v>
      </c>
    </row>
    <row r="4461" spans="1:20">
      <c r="A4461" t="s">
        <v>7831</v>
      </c>
      <c r="B4461" t="s">
        <v>1291</v>
      </c>
      <c r="C4461" t="s">
        <v>20</v>
      </c>
      <c r="D4461" s="39" t="s">
        <v>24</v>
      </c>
      <c r="E4461" s="11">
        <f t="shared" si="295"/>
        <v>5</v>
      </c>
      <c r="F4461" s="4">
        <f t="shared" si="296"/>
        <v>2001</v>
      </c>
      <c r="G4461" t="s">
        <v>21</v>
      </c>
      <c r="H4461" s="4">
        <v>11.7</v>
      </c>
      <c r="I4461" s="4" t="str">
        <f t="shared" si="297"/>
        <v>k</v>
      </c>
      <c r="J4461" s="4">
        <v>27</v>
      </c>
      <c r="K4461" s="4" t="s">
        <v>154</v>
      </c>
      <c r="L4461" s="4">
        <v>0</v>
      </c>
      <c r="M4461" s="4" t="s">
        <v>1866</v>
      </c>
      <c r="R4461" t="s">
        <v>7832</v>
      </c>
      <c r="T4461" t="s">
        <v>1296</v>
      </c>
    </row>
    <row r="4462" spans="1:20">
      <c r="A4462" t="s">
        <v>7833</v>
      </c>
      <c r="B4462" t="s">
        <v>1291</v>
      </c>
      <c r="C4462" t="s">
        <v>20</v>
      </c>
      <c r="D4462" s="39" t="s">
        <v>1674</v>
      </c>
      <c r="E4462" s="11">
        <f t="shared" si="295"/>
        <v>5</v>
      </c>
      <c r="F4462" s="4">
        <f t="shared" si="296"/>
        <v>2004</v>
      </c>
      <c r="G4462" t="s">
        <v>25</v>
      </c>
      <c r="H4462" s="4" t="s">
        <v>57</v>
      </c>
      <c r="I4462" s="4" t="str">
        <f t="shared" si="297"/>
        <v>k</v>
      </c>
      <c r="J4462" s="4">
        <v>23</v>
      </c>
      <c r="K4462" s="4" t="s">
        <v>1861</v>
      </c>
      <c r="L4462" s="4">
        <v>0</v>
      </c>
      <c r="M4462" s="4" t="s">
        <v>3072</v>
      </c>
      <c r="N4462" s="11" t="s">
        <v>7834</v>
      </c>
      <c r="O4462" t="s">
        <v>7835</v>
      </c>
      <c r="R4462" t="s">
        <v>7836</v>
      </c>
      <c r="T4462" t="s">
        <v>1296</v>
      </c>
    </row>
    <row r="4463" spans="1:20">
      <c r="A4463" t="s">
        <v>7833</v>
      </c>
      <c r="B4463" t="s">
        <v>1291</v>
      </c>
      <c r="C4463" t="s">
        <v>74</v>
      </c>
      <c r="D4463" s="39" t="s">
        <v>1385</v>
      </c>
      <c r="E4463" s="11">
        <f t="shared" si="295"/>
        <v>5</v>
      </c>
      <c r="F4463" s="4">
        <f t="shared" si="296"/>
        <v>2008</v>
      </c>
      <c r="G4463" t="s">
        <v>25</v>
      </c>
      <c r="H4463" s="4" t="s">
        <v>717</v>
      </c>
      <c r="I4463" s="4" t="str">
        <f t="shared" si="297"/>
        <v>k</v>
      </c>
      <c r="J4463" s="4">
        <v>25.8</v>
      </c>
      <c r="K4463" s="4" t="s">
        <v>475</v>
      </c>
      <c r="L4463" s="4">
        <v>0</v>
      </c>
      <c r="M4463" s="4" t="s">
        <v>7837</v>
      </c>
      <c r="N4463" s="11" t="s">
        <v>7834</v>
      </c>
      <c r="O4463" t="s">
        <v>7835</v>
      </c>
      <c r="R4463" t="s">
        <v>7838</v>
      </c>
      <c r="T4463" t="s">
        <v>1296</v>
      </c>
    </row>
    <row r="4464" spans="1:20">
      <c r="A4464" t="s">
        <v>7833</v>
      </c>
      <c r="B4464" t="s">
        <v>1291</v>
      </c>
      <c r="C4464" t="s">
        <v>74</v>
      </c>
      <c r="D4464" s="39" t="s">
        <v>1388</v>
      </c>
      <c r="E4464" s="11">
        <f t="shared" si="295"/>
        <v>5</v>
      </c>
      <c r="F4464" s="4">
        <f t="shared" si="296"/>
        <v>2009</v>
      </c>
      <c r="G4464" t="s">
        <v>25</v>
      </c>
      <c r="H4464" s="4" t="s">
        <v>712</v>
      </c>
      <c r="I4464" s="4" t="str">
        <f t="shared" si="297"/>
        <v>k</v>
      </c>
      <c r="J4464" s="4">
        <v>27.5</v>
      </c>
      <c r="K4464" s="4" t="s">
        <v>643</v>
      </c>
      <c r="L4464" s="4">
        <v>0</v>
      </c>
      <c r="M4464" s="4" t="s">
        <v>4970</v>
      </c>
      <c r="N4464" s="11" t="s">
        <v>7834</v>
      </c>
      <c r="O4464" t="s">
        <v>7835</v>
      </c>
      <c r="R4464" t="s">
        <v>7839</v>
      </c>
      <c r="T4464" t="s">
        <v>1296</v>
      </c>
    </row>
    <row r="4465" spans="1:20">
      <c r="A4465" t="s">
        <v>7833</v>
      </c>
      <c r="B4465" t="s">
        <v>1291</v>
      </c>
      <c r="C4465" t="s">
        <v>74</v>
      </c>
      <c r="D4465" s="39" t="s">
        <v>1556</v>
      </c>
      <c r="E4465" s="11">
        <f t="shared" si="295"/>
        <v>5</v>
      </c>
      <c r="F4465" s="4">
        <f t="shared" si="296"/>
        <v>2010</v>
      </c>
      <c r="G4465" t="s">
        <v>25</v>
      </c>
      <c r="H4465" s="4" t="s">
        <v>609</v>
      </c>
      <c r="I4465" s="4" t="str">
        <f t="shared" si="297"/>
        <v>k</v>
      </c>
      <c r="J4465" s="4">
        <v>29</v>
      </c>
      <c r="K4465" s="4" t="s">
        <v>577</v>
      </c>
      <c r="L4465" s="4">
        <v>0</v>
      </c>
      <c r="M4465" s="4" t="s">
        <v>1386</v>
      </c>
      <c r="N4465" s="11" t="s">
        <v>7834</v>
      </c>
      <c r="O4465" t="s">
        <v>7835</v>
      </c>
      <c r="R4465" t="s">
        <v>7840</v>
      </c>
      <c r="T4465" t="s">
        <v>1296</v>
      </c>
    </row>
    <row r="4466" spans="1:20">
      <c r="A4466" t="s">
        <v>7833</v>
      </c>
      <c r="B4466" t="s">
        <v>1291</v>
      </c>
      <c r="C4466" t="s">
        <v>74</v>
      </c>
      <c r="D4466" s="39" t="s">
        <v>1586</v>
      </c>
      <c r="E4466" s="11">
        <f t="shared" si="295"/>
        <v>5</v>
      </c>
      <c r="F4466" s="4">
        <f t="shared" si="296"/>
        <v>2013</v>
      </c>
      <c r="G4466" t="s">
        <v>25</v>
      </c>
      <c r="H4466" s="4" t="s">
        <v>1038</v>
      </c>
      <c r="I4466" s="4" t="str">
        <f t="shared" si="297"/>
        <v>k</v>
      </c>
      <c r="J4466" s="4">
        <v>31.8</v>
      </c>
      <c r="K4466" s="4" t="s">
        <v>209</v>
      </c>
      <c r="L4466" s="4">
        <v>0</v>
      </c>
      <c r="M4466" s="4" t="s">
        <v>7841</v>
      </c>
      <c r="N4466" s="11" t="s">
        <v>7834</v>
      </c>
      <c r="O4466" t="s">
        <v>7835</v>
      </c>
      <c r="R4466" t="s">
        <v>1662</v>
      </c>
      <c r="T4466" t="s">
        <v>1296</v>
      </c>
    </row>
    <row r="4467" spans="1:20">
      <c r="A4467" t="s">
        <v>7833</v>
      </c>
      <c r="B4467" t="s">
        <v>1291</v>
      </c>
      <c r="C4467" t="s">
        <v>74</v>
      </c>
      <c r="D4467" s="39" t="s">
        <v>1356</v>
      </c>
      <c r="E4467" s="11">
        <f t="shared" si="295"/>
        <v>5</v>
      </c>
      <c r="F4467" s="4">
        <f t="shared" si="296"/>
        <v>2015</v>
      </c>
      <c r="G4467" t="s">
        <v>25</v>
      </c>
      <c r="H4467" s="4" t="s">
        <v>488</v>
      </c>
      <c r="I4467" s="4" t="str">
        <f t="shared" si="297"/>
        <v>k</v>
      </c>
      <c r="J4467" s="4">
        <v>31.8</v>
      </c>
      <c r="K4467" s="4" t="s">
        <v>309</v>
      </c>
      <c r="L4467" s="4">
        <v>0</v>
      </c>
      <c r="M4467" s="4" t="s">
        <v>6830</v>
      </c>
      <c r="N4467" s="11" t="s">
        <v>7834</v>
      </c>
      <c r="O4467" t="s">
        <v>7835</v>
      </c>
      <c r="R4467" t="s">
        <v>1766</v>
      </c>
      <c r="T4467" t="s">
        <v>1296</v>
      </c>
    </row>
    <row r="4468" spans="1:20">
      <c r="A4468" t="s">
        <v>7833</v>
      </c>
      <c r="B4468" t="s">
        <v>1291</v>
      </c>
      <c r="C4468" t="s">
        <v>74</v>
      </c>
      <c r="D4468" s="39" t="s">
        <v>1568</v>
      </c>
      <c r="E4468" s="11">
        <f t="shared" si="295"/>
        <v>5</v>
      </c>
      <c r="F4468" s="4">
        <f t="shared" si="296"/>
        <v>2016</v>
      </c>
      <c r="G4468" t="s">
        <v>25</v>
      </c>
      <c r="H4468" s="4" t="s">
        <v>401</v>
      </c>
      <c r="I4468" s="4" t="str">
        <f t="shared" si="297"/>
        <v>k</v>
      </c>
      <c r="J4468" s="4">
        <v>32.1</v>
      </c>
      <c r="K4468" s="4" t="s">
        <v>309</v>
      </c>
      <c r="L4468" s="4">
        <v>0</v>
      </c>
      <c r="M4468" s="4" t="s">
        <v>3899</v>
      </c>
      <c r="N4468" s="11" t="s">
        <v>7834</v>
      </c>
      <c r="O4468" t="s">
        <v>7835</v>
      </c>
      <c r="Q4468">
        <v>11</v>
      </c>
      <c r="R4468" t="s">
        <v>7842</v>
      </c>
      <c r="T4468" t="s">
        <v>1296</v>
      </c>
    </row>
    <row r="4469" spans="1:20">
      <c r="A4469" t="s">
        <v>7833</v>
      </c>
      <c r="B4469" t="s">
        <v>1291</v>
      </c>
      <c r="C4469" t="s">
        <v>74</v>
      </c>
      <c r="D4469" s="39" t="s">
        <v>1455</v>
      </c>
      <c r="E4469" s="11">
        <f t="shared" si="295"/>
        <v>5</v>
      </c>
      <c r="F4469" s="4">
        <f t="shared" si="296"/>
        <v>2017</v>
      </c>
      <c r="G4469" t="s">
        <v>25</v>
      </c>
      <c r="H4469" s="4" t="s">
        <v>772</v>
      </c>
      <c r="I4469" s="4" t="str">
        <f t="shared" si="297"/>
        <v>k</v>
      </c>
      <c r="J4469" s="4">
        <v>32.5</v>
      </c>
      <c r="K4469" s="4" t="s">
        <v>163</v>
      </c>
      <c r="L4469" s="4">
        <v>0</v>
      </c>
      <c r="M4469" s="4" t="s">
        <v>2524</v>
      </c>
      <c r="N4469" s="11" t="s">
        <v>7834</v>
      </c>
      <c r="O4469" t="s">
        <v>7835</v>
      </c>
      <c r="R4469" t="s">
        <v>7843</v>
      </c>
      <c r="T4469" t="s">
        <v>1296</v>
      </c>
    </row>
    <row r="4470" spans="1:20">
      <c r="A4470" t="s">
        <v>7833</v>
      </c>
      <c r="B4470" t="s">
        <v>1291</v>
      </c>
      <c r="C4470" t="s">
        <v>74</v>
      </c>
      <c r="D4470" s="39" t="s">
        <v>1574</v>
      </c>
      <c r="E4470" s="11">
        <f t="shared" si="295"/>
        <v>6</v>
      </c>
      <c r="F4470" s="4">
        <f t="shared" si="296"/>
        <v>2018</v>
      </c>
      <c r="G4470" t="s">
        <v>25</v>
      </c>
      <c r="H4470" s="4" t="s">
        <v>600</v>
      </c>
      <c r="I4470" s="4" t="str">
        <f t="shared" si="297"/>
        <v>k</v>
      </c>
      <c r="J4470" s="22">
        <v>30.7</v>
      </c>
      <c r="K4470" s="4" t="s">
        <v>575</v>
      </c>
      <c r="L4470" s="4">
        <v>0</v>
      </c>
      <c r="M4470" s="4" t="s">
        <v>2567</v>
      </c>
      <c r="N4470" s="11" t="s">
        <v>7834</v>
      </c>
      <c r="O4470" t="s">
        <v>7835</v>
      </c>
      <c r="R4470" t="s">
        <v>7844</v>
      </c>
      <c r="S4470" t="s">
        <v>7845</v>
      </c>
      <c r="T4470" t="s">
        <v>1296</v>
      </c>
    </row>
    <row r="4471" spans="1:20">
      <c r="A4471" t="s">
        <v>7833</v>
      </c>
      <c r="B4471" t="s">
        <v>1291</v>
      </c>
      <c r="C4471" t="s">
        <v>74</v>
      </c>
      <c r="D4471" s="39" t="s">
        <v>1260</v>
      </c>
      <c r="E4471" s="11">
        <f t="shared" si="295"/>
        <v>5</v>
      </c>
      <c r="F4471" s="4">
        <f t="shared" si="296"/>
        <v>2024</v>
      </c>
      <c r="G4471" t="s">
        <v>25</v>
      </c>
      <c r="H4471" s="4" t="s">
        <v>172</v>
      </c>
      <c r="I4471" s="4" t="str">
        <f t="shared" si="297"/>
        <v>k</v>
      </c>
      <c r="J4471" s="4">
        <v>33.6</v>
      </c>
      <c r="K4471" s="4">
        <v>39</v>
      </c>
      <c r="L4471" s="4">
        <v>0</v>
      </c>
      <c r="M4471" s="4" t="s">
        <v>3277</v>
      </c>
      <c r="N4471" s="11" t="s">
        <v>7834</v>
      </c>
      <c r="O4471" t="s">
        <v>7835</v>
      </c>
      <c r="R4471" t="s">
        <v>7846</v>
      </c>
    </row>
    <row r="4472" spans="1:20">
      <c r="A4472" t="s">
        <v>7833</v>
      </c>
      <c r="B4472" s="4" t="s">
        <v>1291</v>
      </c>
      <c r="C4472" s="4" t="s">
        <v>74</v>
      </c>
      <c r="D4472" s="39" t="s">
        <v>1793</v>
      </c>
      <c r="E4472" s="11">
        <f t="shared" si="295"/>
        <v>4</v>
      </c>
      <c r="F4472" s="4">
        <f t="shared" si="296"/>
        <v>2026</v>
      </c>
      <c r="G4472" s="4" t="s">
        <v>25</v>
      </c>
      <c r="H4472" s="4">
        <v>30.6</v>
      </c>
      <c r="I4472" s="4" t="str">
        <f t="shared" si="297"/>
        <v>k</v>
      </c>
      <c r="J4472" s="4">
        <v>34.299999999999997</v>
      </c>
      <c r="K4472" s="4">
        <v>40.299999999999997</v>
      </c>
      <c r="L4472" s="4">
        <v>0</v>
      </c>
      <c r="M4472" s="4">
        <v>1085</v>
      </c>
      <c r="N4472" s="11" t="s">
        <v>7834</v>
      </c>
      <c r="R4472" s="4" t="s">
        <v>7847</v>
      </c>
    </row>
    <row r="4473" spans="1:20">
      <c r="A4473" t="s">
        <v>7848</v>
      </c>
      <c r="B4473" t="s">
        <v>1291</v>
      </c>
      <c r="C4473" t="s">
        <v>20</v>
      </c>
      <c r="D4473" s="39" t="s">
        <v>1736</v>
      </c>
      <c r="E4473" s="11">
        <f t="shared" si="295"/>
        <v>5</v>
      </c>
      <c r="F4473" s="4">
        <f t="shared" si="296"/>
        <v>2004</v>
      </c>
      <c r="G4473" t="s">
        <v>21</v>
      </c>
      <c r="H4473" s="4" t="s">
        <v>1456</v>
      </c>
      <c r="I4473" s="4" t="str">
        <f t="shared" si="297"/>
        <v>k</v>
      </c>
      <c r="J4473" s="4">
        <v>18.3</v>
      </c>
      <c r="K4473" s="4" t="s">
        <v>742</v>
      </c>
      <c r="L4473" s="4">
        <v>0</v>
      </c>
      <c r="M4473" s="4" t="s">
        <v>5930</v>
      </c>
      <c r="N4473" s="11" t="s">
        <v>7849</v>
      </c>
      <c r="R4473" t="s">
        <v>7850</v>
      </c>
      <c r="T4473" t="s">
        <v>1296</v>
      </c>
    </row>
    <row r="4474" spans="1:20">
      <c r="A4474" t="s">
        <v>7848</v>
      </c>
      <c r="B4474" t="s">
        <v>1291</v>
      </c>
      <c r="C4474" t="s">
        <v>74</v>
      </c>
      <c r="D4474" s="39" t="s">
        <v>1385</v>
      </c>
      <c r="E4474" s="11">
        <f t="shared" si="295"/>
        <v>5</v>
      </c>
      <c r="F4474" s="4">
        <f t="shared" si="296"/>
        <v>2008</v>
      </c>
      <c r="G4474" t="s">
        <v>21</v>
      </c>
      <c r="H4474" s="4" t="s">
        <v>57</v>
      </c>
      <c r="I4474" s="4" t="str">
        <f t="shared" si="297"/>
        <v>k</v>
      </c>
      <c r="J4474" s="4">
        <v>25</v>
      </c>
      <c r="K4474" s="4" t="s">
        <v>614</v>
      </c>
      <c r="L4474" s="4">
        <v>0</v>
      </c>
      <c r="M4474" s="4" t="s">
        <v>1381</v>
      </c>
      <c r="N4474" s="11" t="s">
        <v>7849</v>
      </c>
      <c r="R4474" t="s">
        <v>1698</v>
      </c>
      <c r="T4474" t="s">
        <v>1296</v>
      </c>
    </row>
    <row r="4475" spans="1:20">
      <c r="A4475" t="s">
        <v>7848</v>
      </c>
      <c r="B4475" t="s">
        <v>1291</v>
      </c>
      <c r="C4475" t="s">
        <v>74</v>
      </c>
      <c r="D4475" s="39" t="s">
        <v>1663</v>
      </c>
      <c r="E4475" s="11">
        <f t="shared" si="295"/>
        <v>5</v>
      </c>
      <c r="F4475" s="4">
        <f t="shared" si="296"/>
        <v>2009</v>
      </c>
      <c r="G4475" t="s">
        <v>21</v>
      </c>
      <c r="H4475" s="4" t="s">
        <v>477</v>
      </c>
      <c r="I4475" s="4" t="str">
        <f t="shared" si="297"/>
        <v>k</v>
      </c>
      <c r="J4475" s="4">
        <v>26</v>
      </c>
      <c r="K4475" s="4" t="s">
        <v>870</v>
      </c>
      <c r="L4475" s="4">
        <v>0</v>
      </c>
      <c r="M4475" s="4" t="s">
        <v>7851</v>
      </c>
      <c r="N4475" s="11" t="s">
        <v>7849</v>
      </c>
      <c r="R4475" t="s">
        <v>7852</v>
      </c>
      <c r="T4475" t="s">
        <v>1296</v>
      </c>
    </row>
    <row r="4476" spans="1:20">
      <c r="A4476" t="s">
        <v>7848</v>
      </c>
      <c r="B4476" t="s">
        <v>1291</v>
      </c>
      <c r="C4476" t="s">
        <v>74</v>
      </c>
      <c r="D4476" s="39" t="s">
        <v>1556</v>
      </c>
      <c r="E4476" s="11">
        <f t="shared" si="295"/>
        <v>5</v>
      </c>
      <c r="F4476" s="4">
        <f t="shared" si="296"/>
        <v>2010</v>
      </c>
      <c r="G4476" t="s">
        <v>21</v>
      </c>
      <c r="H4476" s="4" t="s">
        <v>496</v>
      </c>
      <c r="I4476" s="4" t="str">
        <f t="shared" si="297"/>
        <v>k</v>
      </c>
      <c r="J4476" s="4">
        <v>26.5</v>
      </c>
      <c r="K4476" s="4" t="s">
        <v>312</v>
      </c>
      <c r="L4476" s="4">
        <v>0</v>
      </c>
      <c r="M4476" s="4" t="s">
        <v>1866</v>
      </c>
      <c r="N4476" s="11" t="s">
        <v>7849</v>
      </c>
      <c r="R4476" t="s">
        <v>7853</v>
      </c>
      <c r="T4476" t="s">
        <v>1296</v>
      </c>
    </row>
    <row r="4477" spans="1:20">
      <c r="A4477" t="s">
        <v>7848</v>
      </c>
      <c r="B4477" t="s">
        <v>1291</v>
      </c>
      <c r="C4477" t="s">
        <v>74</v>
      </c>
      <c r="D4477" s="39" t="s">
        <v>1396</v>
      </c>
      <c r="E4477" s="11">
        <f t="shared" si="295"/>
        <v>5</v>
      </c>
      <c r="F4477" s="4">
        <f t="shared" si="296"/>
        <v>2011</v>
      </c>
      <c r="G4477" t="s">
        <v>21</v>
      </c>
      <c r="H4477" s="4" t="s">
        <v>410</v>
      </c>
      <c r="I4477" s="4" t="str">
        <f t="shared" si="297"/>
        <v>k</v>
      </c>
      <c r="J4477" s="4">
        <v>26.6</v>
      </c>
      <c r="K4477" s="4" t="s">
        <v>842</v>
      </c>
      <c r="L4477" s="4">
        <v>0</v>
      </c>
      <c r="M4477" s="4" t="s">
        <v>1776</v>
      </c>
      <c r="N4477" s="11" t="s">
        <v>7849</v>
      </c>
      <c r="R4477" t="s">
        <v>1762</v>
      </c>
      <c r="T4477" t="s">
        <v>1296</v>
      </c>
    </row>
    <row r="4478" spans="1:20">
      <c r="A4478" t="s">
        <v>7848</v>
      </c>
      <c r="B4478" t="s">
        <v>1291</v>
      </c>
      <c r="C4478" t="s">
        <v>74</v>
      </c>
      <c r="D4478" s="39" t="s">
        <v>1531</v>
      </c>
      <c r="E4478" s="11">
        <f t="shared" si="295"/>
        <v>5</v>
      </c>
      <c r="F4478" s="4">
        <f t="shared" si="296"/>
        <v>2013</v>
      </c>
      <c r="G4478" t="s">
        <v>21</v>
      </c>
      <c r="H4478" s="4" t="s">
        <v>712</v>
      </c>
      <c r="I4478" s="4" t="str">
        <f t="shared" si="297"/>
        <v>k</v>
      </c>
      <c r="J4478" s="4">
        <v>27.5</v>
      </c>
      <c r="K4478" s="4" t="s">
        <v>475</v>
      </c>
      <c r="L4478" s="4">
        <v>0</v>
      </c>
      <c r="M4478" s="4" t="s">
        <v>7854</v>
      </c>
      <c r="N4478" s="11" t="s">
        <v>7849</v>
      </c>
      <c r="R4478" t="s">
        <v>1764</v>
      </c>
      <c r="T4478" t="s">
        <v>1296</v>
      </c>
    </row>
    <row r="4479" spans="1:20">
      <c r="A4479" t="s">
        <v>7848</v>
      </c>
      <c r="B4479" t="s">
        <v>1291</v>
      </c>
      <c r="C4479" t="s">
        <v>74</v>
      </c>
      <c r="D4479" s="39" t="s">
        <v>5649</v>
      </c>
      <c r="E4479" s="11">
        <f t="shared" si="295"/>
        <v>6</v>
      </c>
      <c r="F4479" s="4">
        <f t="shared" si="296"/>
        <v>2016</v>
      </c>
      <c r="G4479" t="s">
        <v>21</v>
      </c>
      <c r="H4479" s="4" t="s">
        <v>568</v>
      </c>
      <c r="I4479" s="4" t="str">
        <f t="shared" si="297"/>
        <v>k</v>
      </c>
      <c r="J4479" s="4">
        <v>29.6</v>
      </c>
      <c r="K4479" s="4" t="s">
        <v>571</v>
      </c>
      <c r="L4479" s="4">
        <v>0</v>
      </c>
      <c r="M4479" s="4" t="s">
        <v>1386</v>
      </c>
      <c r="N4479" s="11" t="s">
        <v>7849</v>
      </c>
      <c r="Q4479" t="s">
        <v>7855</v>
      </c>
      <c r="R4479" t="s">
        <v>7856</v>
      </c>
      <c r="T4479" t="s">
        <v>1296</v>
      </c>
    </row>
    <row r="4480" spans="1:20">
      <c r="A4480" t="s">
        <v>7848</v>
      </c>
      <c r="B4480" t="s">
        <v>1291</v>
      </c>
      <c r="C4480" t="s">
        <v>74</v>
      </c>
      <c r="D4480" s="39" t="s">
        <v>1104</v>
      </c>
      <c r="E4480" s="11">
        <f t="shared" si="295"/>
        <v>5</v>
      </c>
      <c r="F4480" s="4">
        <f t="shared" si="296"/>
        <v>2017</v>
      </c>
      <c r="G4480" t="s">
        <v>21</v>
      </c>
      <c r="H4480" s="4" t="s">
        <v>1038</v>
      </c>
      <c r="I4480" s="4" t="str">
        <f t="shared" si="297"/>
        <v>k</v>
      </c>
      <c r="J4480" s="4">
        <v>29.5</v>
      </c>
      <c r="K4480" s="4" t="s">
        <v>49</v>
      </c>
      <c r="L4480" s="4">
        <v>0</v>
      </c>
      <c r="M4480" s="4" t="s">
        <v>7857</v>
      </c>
      <c r="N4480" s="11" t="s">
        <v>7849</v>
      </c>
      <c r="Q4480" t="s">
        <v>7858</v>
      </c>
      <c r="R4480" t="s">
        <v>7859</v>
      </c>
      <c r="T4480" t="s">
        <v>1296</v>
      </c>
    </row>
    <row r="4481" spans="1:20">
      <c r="A4481" t="s">
        <v>7848</v>
      </c>
      <c r="B4481" t="s">
        <v>1291</v>
      </c>
      <c r="C4481" t="s">
        <v>74</v>
      </c>
      <c r="D4481" s="39" t="s">
        <v>1582</v>
      </c>
      <c r="E4481" s="11">
        <f t="shared" si="295"/>
        <v>5</v>
      </c>
      <c r="F4481" s="4">
        <f t="shared" si="296"/>
        <v>2019</v>
      </c>
      <c r="G4481" t="s">
        <v>21</v>
      </c>
      <c r="H4481" s="4" t="s">
        <v>488</v>
      </c>
      <c r="I4481" s="4" t="str">
        <f t="shared" si="297"/>
        <v>k</v>
      </c>
      <c r="J4481" s="4">
        <v>29.2</v>
      </c>
      <c r="K4481" s="4" t="s">
        <v>1061</v>
      </c>
      <c r="L4481" s="4">
        <v>0</v>
      </c>
      <c r="M4481" s="4" t="s">
        <v>4662</v>
      </c>
      <c r="N4481" s="11" t="s">
        <v>7849</v>
      </c>
      <c r="R4481" t="s">
        <v>7721</v>
      </c>
      <c r="T4481" t="s">
        <v>1296</v>
      </c>
    </row>
    <row r="4482" spans="1:20">
      <c r="A4482" t="s">
        <v>7848</v>
      </c>
      <c r="B4482" s="4" t="s">
        <v>1291</v>
      </c>
      <c r="C4482" s="4" t="s">
        <v>74</v>
      </c>
      <c r="D4482" s="39" t="s">
        <v>1470</v>
      </c>
      <c r="E4482" s="11">
        <f t="shared" si="295"/>
        <v>4</v>
      </c>
      <c r="F4482" s="4">
        <f t="shared" si="296"/>
        <v>2026</v>
      </c>
      <c r="G4482" s="4" t="s">
        <v>21</v>
      </c>
      <c r="H4482" s="4">
        <v>26.6</v>
      </c>
      <c r="I4482" s="4" t="str">
        <f t="shared" si="297"/>
        <v>k</v>
      </c>
      <c r="J4482" s="4">
        <v>30.5</v>
      </c>
      <c r="K4482" s="4">
        <v>36.799999999999997</v>
      </c>
      <c r="L4482" s="4">
        <v>0</v>
      </c>
      <c r="M4482" s="4">
        <v>915</v>
      </c>
      <c r="N4482" s="11" t="s">
        <v>7849</v>
      </c>
      <c r="R4482" s="4" t="s">
        <v>1471</v>
      </c>
    </row>
    <row r="4483" spans="1:20">
      <c r="A4483" t="s">
        <v>7860</v>
      </c>
      <c r="B4483" t="s">
        <v>1291</v>
      </c>
      <c r="C4483" t="s">
        <v>20</v>
      </c>
      <c r="D4483" s="39" t="s">
        <v>1674</v>
      </c>
      <c r="E4483" s="11">
        <f t="shared" si="295"/>
        <v>5</v>
      </c>
      <c r="F4483" s="4">
        <f t="shared" si="296"/>
        <v>2004</v>
      </c>
      <c r="G4483" t="s">
        <v>25</v>
      </c>
      <c r="I4483" s="4" t="str">
        <f t="shared" si="297"/>
        <v/>
      </c>
      <c r="J4483" s="4">
        <v>27</v>
      </c>
      <c r="K4483" s="4" t="s">
        <v>369</v>
      </c>
      <c r="L4483" s="4">
        <v>0</v>
      </c>
      <c r="M4483" s="4" t="s">
        <v>1350</v>
      </c>
      <c r="N4483" s="11" t="s">
        <v>7861</v>
      </c>
      <c r="R4483" t="s">
        <v>7862</v>
      </c>
      <c r="T4483" t="s">
        <v>1296</v>
      </c>
    </row>
    <row r="4484" spans="1:20">
      <c r="A4484" t="s">
        <v>7860</v>
      </c>
      <c r="B4484" t="s">
        <v>1291</v>
      </c>
      <c r="C4484" t="s">
        <v>74</v>
      </c>
      <c r="D4484" s="39" t="s">
        <v>1435</v>
      </c>
      <c r="E4484" s="11">
        <f t="shared" si="295"/>
        <v>5</v>
      </c>
      <c r="F4484" s="4">
        <f t="shared" si="296"/>
        <v>2015</v>
      </c>
      <c r="G4484" t="s">
        <v>25</v>
      </c>
      <c r="I4484" s="4" t="str">
        <f t="shared" si="297"/>
        <v/>
      </c>
      <c r="J4484" s="4">
        <v>32.1</v>
      </c>
      <c r="K4484" s="4" t="s">
        <v>1393</v>
      </c>
      <c r="L4484" s="4">
        <v>0</v>
      </c>
      <c r="M4484" s="4" t="s">
        <v>3518</v>
      </c>
      <c r="N4484" s="11" t="s">
        <v>7861</v>
      </c>
      <c r="R4484" t="s">
        <v>7863</v>
      </c>
      <c r="T4484" t="s">
        <v>1296</v>
      </c>
    </row>
    <row r="4485" spans="1:20">
      <c r="A4485" t="s">
        <v>7860</v>
      </c>
      <c r="B4485" t="s">
        <v>1291</v>
      </c>
      <c r="C4485" t="s">
        <v>74</v>
      </c>
      <c r="D4485" s="39" t="s">
        <v>839</v>
      </c>
      <c r="E4485" s="11">
        <f t="shared" si="295"/>
        <v>5</v>
      </c>
      <c r="F4485" s="4">
        <f t="shared" si="296"/>
        <v>2016</v>
      </c>
      <c r="G4485" t="s">
        <v>25</v>
      </c>
      <c r="I4485" s="4" t="str">
        <f t="shared" si="297"/>
        <v/>
      </c>
      <c r="J4485" s="4">
        <v>32.799999999999997</v>
      </c>
      <c r="K4485" s="4" t="s">
        <v>801</v>
      </c>
      <c r="L4485" s="4">
        <v>0</v>
      </c>
      <c r="M4485" s="4" t="s">
        <v>2253</v>
      </c>
      <c r="N4485" s="11" t="s">
        <v>7861</v>
      </c>
      <c r="R4485" t="s">
        <v>7864</v>
      </c>
      <c r="T4485" t="s">
        <v>1296</v>
      </c>
    </row>
    <row r="4486" spans="1:20">
      <c r="A4486" t="s">
        <v>7860</v>
      </c>
      <c r="B4486" t="s">
        <v>1291</v>
      </c>
      <c r="C4486" t="s">
        <v>74</v>
      </c>
      <c r="D4486" s="39" t="s">
        <v>1455</v>
      </c>
      <c r="E4486" s="11">
        <f t="shared" si="295"/>
        <v>5</v>
      </c>
      <c r="F4486" s="4">
        <f t="shared" si="296"/>
        <v>2017</v>
      </c>
      <c r="G4486" t="s">
        <v>25</v>
      </c>
      <c r="I4486" s="4" t="str">
        <f t="shared" si="297"/>
        <v/>
      </c>
      <c r="J4486" s="4">
        <v>33.5</v>
      </c>
      <c r="K4486" s="4" t="s">
        <v>801</v>
      </c>
      <c r="L4486" s="4">
        <v>0</v>
      </c>
      <c r="M4486" s="4" t="s">
        <v>7865</v>
      </c>
      <c r="N4486" s="11" t="s">
        <v>7861</v>
      </c>
      <c r="R4486" t="s">
        <v>7866</v>
      </c>
      <c r="T4486" t="s">
        <v>1296</v>
      </c>
    </row>
    <row r="4487" spans="1:20">
      <c r="A4487" t="s">
        <v>7867</v>
      </c>
      <c r="B4487" t="s">
        <v>1291</v>
      </c>
      <c r="C4487" t="s">
        <v>20</v>
      </c>
      <c r="D4487" s="39" t="s">
        <v>44</v>
      </c>
      <c r="E4487" s="11">
        <f t="shared" si="295"/>
        <v>5</v>
      </c>
      <c r="F4487" s="4">
        <f t="shared" si="296"/>
        <v>2005</v>
      </c>
      <c r="G4487" t="s">
        <v>21</v>
      </c>
      <c r="H4487" s="4">
        <v>12.7</v>
      </c>
      <c r="I4487" s="4" t="s">
        <v>35</v>
      </c>
      <c r="J4487" s="4">
        <v>28</v>
      </c>
      <c r="K4487" s="4" t="s">
        <v>854</v>
      </c>
      <c r="L4487" s="4">
        <v>0</v>
      </c>
      <c r="M4487" s="4" t="s">
        <v>2504</v>
      </c>
      <c r="N4487" s="11" t="s">
        <v>7868</v>
      </c>
      <c r="R4487" t="s">
        <v>7869</v>
      </c>
      <c r="T4487" t="s">
        <v>1296</v>
      </c>
    </row>
    <row r="4488" spans="1:20">
      <c r="A4488" t="s">
        <v>7867</v>
      </c>
      <c r="B4488" t="s">
        <v>1291</v>
      </c>
      <c r="C4488" t="s">
        <v>74</v>
      </c>
      <c r="D4488" s="39" t="s">
        <v>1556</v>
      </c>
      <c r="E4488" s="11">
        <f t="shared" si="295"/>
        <v>5</v>
      </c>
      <c r="F4488" s="4">
        <f t="shared" si="296"/>
        <v>2010</v>
      </c>
      <c r="G4488" t="s">
        <v>21</v>
      </c>
      <c r="H4488" s="4">
        <v>17.7</v>
      </c>
      <c r="I4488" s="4" t="s">
        <v>35</v>
      </c>
      <c r="J4488" s="4">
        <v>28.7</v>
      </c>
      <c r="K4488" s="4">
        <v>31</v>
      </c>
      <c r="L4488" s="4">
        <v>0</v>
      </c>
      <c r="M4488" s="4" t="s">
        <v>2353</v>
      </c>
      <c r="N4488" s="11" t="s">
        <v>7868</v>
      </c>
      <c r="R4488" t="s">
        <v>7870</v>
      </c>
      <c r="T4488" t="s">
        <v>1296</v>
      </c>
    </row>
    <row r="4489" spans="1:20">
      <c r="A4489" t="s">
        <v>7867</v>
      </c>
      <c r="B4489" t="s">
        <v>1291</v>
      </c>
      <c r="C4489" t="s">
        <v>74</v>
      </c>
      <c r="D4489" s="39" t="s">
        <v>1561</v>
      </c>
      <c r="E4489" s="11">
        <f t="shared" si="295"/>
        <v>5</v>
      </c>
      <c r="F4489" s="4">
        <f t="shared" si="296"/>
        <v>2011</v>
      </c>
      <c r="G4489" t="s">
        <v>21</v>
      </c>
      <c r="H4489" s="4">
        <v>18.7</v>
      </c>
      <c r="I4489" s="4" t="s">
        <v>35</v>
      </c>
      <c r="J4489" s="4">
        <v>29</v>
      </c>
      <c r="K4489" s="4">
        <v>32</v>
      </c>
      <c r="L4489" s="4">
        <v>0</v>
      </c>
      <c r="M4489" s="4" t="s">
        <v>2808</v>
      </c>
      <c r="N4489" s="11" t="s">
        <v>7868</v>
      </c>
      <c r="R4489" t="s">
        <v>7871</v>
      </c>
      <c r="T4489" t="s">
        <v>1296</v>
      </c>
    </row>
    <row r="4490" spans="1:20">
      <c r="A4490" t="s">
        <v>7867</v>
      </c>
      <c r="B4490" t="s">
        <v>1291</v>
      </c>
      <c r="C4490" t="s">
        <v>74</v>
      </c>
      <c r="D4490" s="39" t="s">
        <v>1432</v>
      </c>
      <c r="E4490" s="11">
        <f t="shared" si="295"/>
        <v>5</v>
      </c>
      <c r="F4490" s="4">
        <f t="shared" si="296"/>
        <v>2013</v>
      </c>
      <c r="G4490" t="s">
        <v>21</v>
      </c>
      <c r="H4490" s="4">
        <v>20.7</v>
      </c>
      <c r="I4490" s="4" t="s">
        <v>35</v>
      </c>
      <c r="J4490" s="4">
        <v>28.5</v>
      </c>
      <c r="K4490" s="4">
        <v>31.9</v>
      </c>
      <c r="L4490" s="4">
        <v>0</v>
      </c>
      <c r="M4490" s="4" t="s">
        <v>7872</v>
      </c>
      <c r="N4490" s="11" t="s">
        <v>7868</v>
      </c>
      <c r="R4490" t="s">
        <v>7873</v>
      </c>
      <c r="T4490" t="s">
        <v>1296</v>
      </c>
    </row>
    <row r="4491" spans="1:20">
      <c r="A4491" t="s">
        <v>7867</v>
      </c>
      <c r="B4491" t="s">
        <v>1291</v>
      </c>
      <c r="C4491" t="s">
        <v>74</v>
      </c>
      <c r="D4491" s="39" t="s">
        <v>839</v>
      </c>
      <c r="E4491" s="11">
        <f t="shared" si="295"/>
        <v>5</v>
      </c>
      <c r="F4491" s="4">
        <f t="shared" si="296"/>
        <v>2016</v>
      </c>
      <c r="G4491" t="s">
        <v>21</v>
      </c>
      <c r="H4491" s="4">
        <v>23.7</v>
      </c>
      <c r="I4491" s="4" t="s">
        <v>35</v>
      </c>
      <c r="J4491" s="4">
        <v>29</v>
      </c>
      <c r="K4491" s="4">
        <v>31.9</v>
      </c>
      <c r="L4491" s="4">
        <v>0</v>
      </c>
      <c r="M4491" s="4" t="s">
        <v>1593</v>
      </c>
      <c r="N4491" s="11" t="s">
        <v>7868</v>
      </c>
      <c r="R4491" t="s">
        <v>7874</v>
      </c>
      <c r="T4491" t="s">
        <v>1296</v>
      </c>
    </row>
    <row r="4492" spans="1:20">
      <c r="A4492" t="s">
        <v>7875</v>
      </c>
      <c r="B4492" t="s">
        <v>1291</v>
      </c>
      <c r="C4492" t="s">
        <v>20</v>
      </c>
      <c r="D4492" s="39" t="s">
        <v>1736</v>
      </c>
      <c r="E4492" s="11">
        <f t="shared" si="295"/>
        <v>5</v>
      </c>
      <c r="F4492" s="4">
        <f t="shared" si="296"/>
        <v>2004</v>
      </c>
      <c r="G4492" t="s">
        <v>25</v>
      </c>
      <c r="H4492" s="4" t="s">
        <v>57</v>
      </c>
      <c r="I4492" s="4" t="str">
        <f t="shared" ref="I4492:I4504" si="298">IF(ISBLANK(H4492), "", "k")</f>
        <v>k</v>
      </c>
      <c r="J4492" s="4">
        <v>22.8</v>
      </c>
      <c r="K4492" s="4" t="s">
        <v>2619</v>
      </c>
      <c r="L4492" s="4">
        <v>0</v>
      </c>
      <c r="M4492" s="4" t="s">
        <v>7876</v>
      </c>
      <c r="R4492" t="s">
        <v>7877</v>
      </c>
      <c r="T4492" t="s">
        <v>1296</v>
      </c>
    </row>
    <row r="4493" spans="1:20">
      <c r="A4493" t="s">
        <v>7875</v>
      </c>
      <c r="B4493" t="s">
        <v>1291</v>
      </c>
      <c r="C4493" t="s">
        <v>74</v>
      </c>
      <c r="D4493" s="39" t="s">
        <v>1337</v>
      </c>
      <c r="E4493" s="11">
        <f t="shared" si="295"/>
        <v>5</v>
      </c>
      <c r="F4493" s="4">
        <f t="shared" si="296"/>
        <v>2005</v>
      </c>
      <c r="G4493" t="s">
        <v>25</v>
      </c>
      <c r="H4493" s="4" t="s">
        <v>477</v>
      </c>
      <c r="I4493" s="4" t="str">
        <f t="shared" si="298"/>
        <v>k</v>
      </c>
      <c r="J4493" s="4">
        <v>23.5</v>
      </c>
      <c r="K4493" s="4" t="s">
        <v>591</v>
      </c>
      <c r="L4493" s="4">
        <v>0</v>
      </c>
      <c r="M4493" s="4" t="s">
        <v>4823</v>
      </c>
      <c r="R4493" t="s">
        <v>7878</v>
      </c>
      <c r="T4493" t="s">
        <v>1296</v>
      </c>
    </row>
    <row r="4494" spans="1:20">
      <c r="A4494" t="s">
        <v>7879</v>
      </c>
      <c r="B4494" t="s">
        <v>1291</v>
      </c>
      <c r="C4494" t="s">
        <v>20</v>
      </c>
      <c r="D4494" s="39" t="s">
        <v>44</v>
      </c>
      <c r="E4494" s="11">
        <f t="shared" si="295"/>
        <v>5</v>
      </c>
      <c r="F4494" s="4">
        <f t="shared" si="296"/>
        <v>2005</v>
      </c>
      <c r="G4494" t="s">
        <v>21</v>
      </c>
      <c r="H4494" s="4" t="s">
        <v>654</v>
      </c>
      <c r="I4494" s="4" t="str">
        <f t="shared" si="298"/>
        <v>k</v>
      </c>
      <c r="J4494" s="4">
        <v>17.8</v>
      </c>
      <c r="K4494" s="4" t="s">
        <v>150</v>
      </c>
      <c r="L4494" s="4">
        <v>0</v>
      </c>
      <c r="M4494" s="4" t="s">
        <v>2135</v>
      </c>
      <c r="N4494" s="11" t="s">
        <v>7880</v>
      </c>
      <c r="R4494" t="s">
        <v>7881</v>
      </c>
      <c r="T4494" t="s">
        <v>1296</v>
      </c>
    </row>
    <row r="4495" spans="1:20">
      <c r="A4495" t="s">
        <v>7879</v>
      </c>
      <c r="B4495" t="s">
        <v>1291</v>
      </c>
      <c r="C4495" t="s">
        <v>74</v>
      </c>
      <c r="D4495" s="39" t="s">
        <v>1385</v>
      </c>
      <c r="E4495" s="11">
        <f t="shared" si="295"/>
        <v>5</v>
      </c>
      <c r="F4495" s="4">
        <f t="shared" si="296"/>
        <v>2008</v>
      </c>
      <c r="G4495" t="s">
        <v>21</v>
      </c>
      <c r="H4495" s="4" t="s">
        <v>57</v>
      </c>
      <c r="I4495" s="4" t="str">
        <f t="shared" si="298"/>
        <v>k</v>
      </c>
      <c r="J4495" s="4">
        <v>23.7</v>
      </c>
      <c r="K4495" s="4" t="s">
        <v>614</v>
      </c>
      <c r="L4495" s="4">
        <v>0</v>
      </c>
      <c r="M4495" s="4" t="s">
        <v>1476</v>
      </c>
      <c r="N4495" s="11" t="s">
        <v>7880</v>
      </c>
      <c r="R4495" t="s">
        <v>1698</v>
      </c>
      <c r="T4495" t="s">
        <v>1296</v>
      </c>
    </row>
    <row r="4496" spans="1:20">
      <c r="A4496" t="s">
        <v>7879</v>
      </c>
      <c r="B4496" t="s">
        <v>1291</v>
      </c>
      <c r="C4496" t="s">
        <v>74</v>
      </c>
      <c r="D4496" s="39" t="s">
        <v>1392</v>
      </c>
      <c r="E4496" s="11">
        <f t="shared" si="295"/>
        <v>5</v>
      </c>
      <c r="F4496" s="4">
        <f t="shared" si="296"/>
        <v>2010</v>
      </c>
      <c r="G4496" t="s">
        <v>21</v>
      </c>
      <c r="H4496" s="4" t="s">
        <v>496</v>
      </c>
      <c r="I4496" s="4" t="str">
        <f t="shared" si="298"/>
        <v>k</v>
      </c>
      <c r="J4496" s="4">
        <v>25.7</v>
      </c>
      <c r="K4496" s="4" t="s">
        <v>1072</v>
      </c>
      <c r="L4496" s="4">
        <v>0</v>
      </c>
      <c r="M4496" s="4" t="s">
        <v>7771</v>
      </c>
      <c r="N4496" s="11" t="s">
        <v>7880</v>
      </c>
      <c r="R4496" t="s">
        <v>7882</v>
      </c>
      <c r="T4496" t="s">
        <v>1296</v>
      </c>
    </row>
    <row r="4497" spans="1:20">
      <c r="A4497" t="s">
        <v>7879</v>
      </c>
      <c r="B4497" t="s">
        <v>1291</v>
      </c>
      <c r="C4497" t="s">
        <v>74</v>
      </c>
      <c r="D4497" s="39" t="s">
        <v>1561</v>
      </c>
      <c r="E4497" s="11">
        <f t="shared" si="295"/>
        <v>5</v>
      </c>
      <c r="F4497" s="4">
        <f t="shared" si="296"/>
        <v>2011</v>
      </c>
      <c r="G4497" t="s">
        <v>21</v>
      </c>
      <c r="H4497" s="4" t="s">
        <v>410</v>
      </c>
      <c r="I4497" s="4" t="str">
        <f t="shared" si="298"/>
        <v>k</v>
      </c>
      <c r="J4497" s="4">
        <v>26</v>
      </c>
      <c r="K4497" s="4" t="s">
        <v>842</v>
      </c>
      <c r="L4497" s="4">
        <v>0</v>
      </c>
      <c r="M4497" s="4" t="s">
        <v>2443</v>
      </c>
      <c r="N4497" s="11" t="s">
        <v>7880</v>
      </c>
      <c r="R4497" t="s">
        <v>7883</v>
      </c>
      <c r="T4497" t="s">
        <v>1296</v>
      </c>
    </row>
    <row r="4498" spans="1:20">
      <c r="A4498" t="s">
        <v>7879</v>
      </c>
      <c r="B4498" t="s">
        <v>1291</v>
      </c>
      <c r="C4498" t="s">
        <v>74</v>
      </c>
      <c r="D4498" s="39" t="s">
        <v>1342</v>
      </c>
      <c r="E4498" s="11">
        <f t="shared" si="295"/>
        <v>5</v>
      </c>
      <c r="F4498" s="4">
        <f t="shared" si="296"/>
        <v>2013</v>
      </c>
      <c r="G4498" t="s">
        <v>21</v>
      </c>
      <c r="H4498" s="4" t="s">
        <v>712</v>
      </c>
      <c r="I4498" s="4" t="str">
        <f t="shared" si="298"/>
        <v>k</v>
      </c>
      <c r="J4498" s="4">
        <v>27.5</v>
      </c>
      <c r="K4498" s="4" t="s">
        <v>40</v>
      </c>
      <c r="L4498" s="4">
        <v>0</v>
      </c>
      <c r="M4498" s="4" t="s">
        <v>2504</v>
      </c>
      <c r="N4498" s="11" t="s">
        <v>7880</v>
      </c>
      <c r="R4498" t="s">
        <v>3098</v>
      </c>
      <c r="T4498" t="s">
        <v>1296</v>
      </c>
    </row>
    <row r="4499" spans="1:20">
      <c r="A4499" t="s">
        <v>7879</v>
      </c>
      <c r="B4499" t="s">
        <v>1291</v>
      </c>
      <c r="C4499" t="s">
        <v>74</v>
      </c>
      <c r="D4499" s="39" t="s">
        <v>1402</v>
      </c>
      <c r="E4499" s="11">
        <f t="shared" ref="E4499:E4562" si="299">MONTH(D4499)</f>
        <v>5</v>
      </c>
      <c r="F4499" s="4">
        <f t="shared" ref="F4499:F4562" si="300">YEAR(D4499)</f>
        <v>2015</v>
      </c>
      <c r="G4499" t="s">
        <v>21</v>
      </c>
      <c r="H4499" s="4" t="s">
        <v>977</v>
      </c>
      <c r="I4499" s="4" t="str">
        <f t="shared" si="298"/>
        <v>k</v>
      </c>
      <c r="J4499" s="4">
        <v>27.9</v>
      </c>
      <c r="K4499" s="4" t="s">
        <v>1115</v>
      </c>
      <c r="L4499" s="4">
        <v>0</v>
      </c>
      <c r="M4499" s="4" t="s">
        <v>2256</v>
      </c>
      <c r="N4499" s="11" t="s">
        <v>7880</v>
      </c>
      <c r="R4499" t="s">
        <v>2847</v>
      </c>
      <c r="T4499" t="s">
        <v>1296</v>
      </c>
    </row>
    <row r="4500" spans="1:20">
      <c r="A4500" t="s">
        <v>7879</v>
      </c>
      <c r="B4500" t="s">
        <v>1291</v>
      </c>
      <c r="C4500" t="s">
        <v>74</v>
      </c>
      <c r="D4500" s="39" t="s">
        <v>839</v>
      </c>
      <c r="E4500" s="11">
        <f t="shared" si="299"/>
        <v>5</v>
      </c>
      <c r="F4500" s="4">
        <f t="shared" si="300"/>
        <v>2016</v>
      </c>
      <c r="G4500" t="s">
        <v>21</v>
      </c>
      <c r="H4500" s="4" t="s">
        <v>893</v>
      </c>
      <c r="I4500" s="4" t="str">
        <f t="shared" si="298"/>
        <v>k</v>
      </c>
      <c r="J4500" s="4">
        <v>27.8</v>
      </c>
      <c r="K4500" s="4" t="s">
        <v>36</v>
      </c>
      <c r="L4500" s="4">
        <v>0</v>
      </c>
      <c r="M4500" s="4" t="s">
        <v>2259</v>
      </c>
      <c r="N4500" s="11" t="s">
        <v>7880</v>
      </c>
      <c r="R4500" t="s">
        <v>2849</v>
      </c>
      <c r="T4500" t="s">
        <v>1296</v>
      </c>
    </row>
    <row r="4501" spans="1:20">
      <c r="A4501" t="s">
        <v>7879</v>
      </c>
      <c r="B4501" t="s">
        <v>1291</v>
      </c>
      <c r="C4501" t="s">
        <v>74</v>
      </c>
      <c r="D4501" s="39" t="s">
        <v>1412</v>
      </c>
      <c r="E4501" s="11">
        <f t="shared" si="299"/>
        <v>5</v>
      </c>
      <c r="F4501" s="4">
        <f t="shared" si="300"/>
        <v>2019</v>
      </c>
      <c r="G4501" t="s">
        <v>21</v>
      </c>
      <c r="H4501" s="4" t="s">
        <v>488</v>
      </c>
      <c r="I4501" s="4" t="str">
        <f t="shared" si="298"/>
        <v>k</v>
      </c>
      <c r="J4501" s="4">
        <v>29.3</v>
      </c>
      <c r="K4501" s="4" t="s">
        <v>378</v>
      </c>
      <c r="L4501" s="4">
        <v>0</v>
      </c>
      <c r="M4501" s="4" t="s">
        <v>2259</v>
      </c>
      <c r="N4501" s="11" t="s">
        <v>7880</v>
      </c>
      <c r="R4501" t="s">
        <v>7884</v>
      </c>
      <c r="T4501" t="s">
        <v>1296</v>
      </c>
    </row>
    <row r="4502" spans="1:20">
      <c r="A4502" t="s">
        <v>7879</v>
      </c>
      <c r="B4502" t="s">
        <v>1291</v>
      </c>
      <c r="C4502" t="s">
        <v>74</v>
      </c>
      <c r="D4502" s="39" t="s">
        <v>1440</v>
      </c>
      <c r="E4502" s="11">
        <f t="shared" si="299"/>
        <v>5</v>
      </c>
      <c r="F4502" s="4">
        <f t="shared" si="300"/>
        <v>2024</v>
      </c>
      <c r="G4502" t="s">
        <v>21</v>
      </c>
      <c r="H4502" s="4" t="s">
        <v>1389</v>
      </c>
      <c r="I4502" s="4" t="str">
        <f t="shared" si="298"/>
        <v>k</v>
      </c>
      <c r="J4502" s="4">
        <v>29</v>
      </c>
      <c r="K4502" s="4">
        <v>17.5</v>
      </c>
      <c r="L4502" s="4">
        <v>6.4</v>
      </c>
      <c r="M4502" s="4" t="s">
        <v>2651</v>
      </c>
      <c r="N4502" s="11" t="s">
        <v>7880</v>
      </c>
      <c r="R4502" t="s">
        <v>7885</v>
      </c>
    </row>
    <row r="4503" spans="1:20">
      <c r="A4503" t="s">
        <v>7879</v>
      </c>
      <c r="B4503" s="4" t="s">
        <v>1291</v>
      </c>
      <c r="C4503" s="17" t="s">
        <v>74</v>
      </c>
      <c r="D4503" s="39" t="s">
        <v>1480</v>
      </c>
      <c r="E4503" s="11">
        <f t="shared" si="299"/>
        <v>4</v>
      </c>
      <c r="F4503" s="4">
        <f t="shared" si="300"/>
        <v>2026</v>
      </c>
      <c r="G4503" s="4" t="s">
        <v>21</v>
      </c>
      <c r="H4503" s="4">
        <v>26.6</v>
      </c>
      <c r="I4503" s="4" t="str">
        <f t="shared" si="298"/>
        <v>k</v>
      </c>
      <c r="J4503" s="4">
        <v>29.5</v>
      </c>
      <c r="K4503" s="4">
        <v>17.5</v>
      </c>
      <c r="L4503" s="4">
        <v>6.4</v>
      </c>
      <c r="M4503" s="4">
        <v>890</v>
      </c>
      <c r="N4503" s="11" t="s">
        <v>7880</v>
      </c>
      <c r="R4503" s="4" t="s">
        <v>1481</v>
      </c>
    </row>
    <row r="4504" spans="1:20">
      <c r="A4504" t="s">
        <v>7886</v>
      </c>
      <c r="B4504" t="s">
        <v>1291</v>
      </c>
      <c r="C4504" t="s">
        <v>20</v>
      </c>
      <c r="D4504" s="39" t="s">
        <v>1424</v>
      </c>
      <c r="E4504" s="11">
        <f t="shared" si="299"/>
        <v>5</v>
      </c>
      <c r="F4504" s="4">
        <f t="shared" si="300"/>
        <v>2004</v>
      </c>
      <c r="G4504" t="s">
        <v>103</v>
      </c>
      <c r="H4504" s="4" t="s">
        <v>1536</v>
      </c>
      <c r="I4504" s="4" t="str">
        <f t="shared" si="298"/>
        <v>k</v>
      </c>
      <c r="J4504" s="4">
        <v>10.199999999999999</v>
      </c>
      <c r="K4504" s="4" t="s">
        <v>553</v>
      </c>
      <c r="L4504" s="4">
        <v>0</v>
      </c>
      <c r="M4504" s="4" t="s">
        <v>1253</v>
      </c>
      <c r="R4504" t="s">
        <v>7887</v>
      </c>
      <c r="T4504" t="s">
        <v>1296</v>
      </c>
    </row>
    <row r="4505" spans="1:20">
      <c r="A4505" t="s">
        <v>221</v>
      </c>
      <c r="B4505" t="s">
        <v>1291</v>
      </c>
      <c r="C4505" t="s">
        <v>20</v>
      </c>
      <c r="D4505" s="39" t="s">
        <v>6900</v>
      </c>
      <c r="E4505" s="11">
        <f t="shared" si="299"/>
        <v>3</v>
      </c>
      <c r="F4505" s="4">
        <f t="shared" si="300"/>
        <v>1982</v>
      </c>
      <c r="G4505" t="s">
        <v>25</v>
      </c>
      <c r="H4505" s="4">
        <v>18.5</v>
      </c>
      <c r="I4505" s="4" t="s">
        <v>35</v>
      </c>
      <c r="J4505" s="4">
        <v>37.78</v>
      </c>
      <c r="K4505" s="4" t="s">
        <v>7888</v>
      </c>
      <c r="L4505" s="4">
        <v>0</v>
      </c>
      <c r="M4505" s="4" t="s">
        <v>5520</v>
      </c>
      <c r="R4505" t="s">
        <v>3326</v>
      </c>
      <c r="T4505" t="s">
        <v>1296</v>
      </c>
    </row>
    <row r="4506" spans="1:20">
      <c r="A4506" t="s">
        <v>7889</v>
      </c>
      <c r="B4506" t="s">
        <v>1291</v>
      </c>
      <c r="C4506" t="s">
        <v>20</v>
      </c>
      <c r="D4506" s="39" t="s">
        <v>2401</v>
      </c>
      <c r="E4506" s="11">
        <f t="shared" si="299"/>
        <v>3</v>
      </c>
      <c r="F4506" s="4">
        <f t="shared" si="300"/>
        <v>1992</v>
      </c>
      <c r="G4506" t="s">
        <v>21</v>
      </c>
      <c r="H4506" s="4" t="s">
        <v>1635</v>
      </c>
      <c r="I4506" s="4" t="str">
        <f t="shared" ref="I4506:I4514" si="301">IF(ISBLANK(H4506), "", "k")</f>
        <v>k</v>
      </c>
      <c r="J4506" s="4">
        <v>24.13</v>
      </c>
      <c r="K4506" s="4" t="s">
        <v>3967</v>
      </c>
      <c r="L4506" s="4">
        <v>0</v>
      </c>
      <c r="M4506" s="4" t="s">
        <v>1945</v>
      </c>
      <c r="N4506" s="11" t="s">
        <v>7890</v>
      </c>
      <c r="R4506" t="s">
        <v>607</v>
      </c>
      <c r="T4506" t="s">
        <v>1296</v>
      </c>
    </row>
    <row r="4507" spans="1:20">
      <c r="A4507" t="s">
        <v>7889</v>
      </c>
      <c r="B4507" t="s">
        <v>1291</v>
      </c>
      <c r="C4507" t="s">
        <v>74</v>
      </c>
      <c r="D4507" s="39" t="s">
        <v>1647</v>
      </c>
      <c r="E4507" s="11">
        <f t="shared" si="299"/>
        <v>3</v>
      </c>
      <c r="F4507" s="4">
        <f t="shared" si="300"/>
        <v>2000</v>
      </c>
      <c r="G4507" t="s">
        <v>21</v>
      </c>
      <c r="H4507" s="4" t="s">
        <v>2927</v>
      </c>
      <c r="I4507" s="4" t="str">
        <f t="shared" si="301"/>
        <v>k</v>
      </c>
      <c r="J4507" s="4">
        <v>28.5</v>
      </c>
      <c r="K4507" s="4" t="s">
        <v>182</v>
      </c>
      <c r="L4507" s="4">
        <v>0</v>
      </c>
      <c r="M4507" s="4" t="s">
        <v>2422</v>
      </c>
      <c r="N4507" s="11" t="s">
        <v>7890</v>
      </c>
      <c r="R4507" t="s">
        <v>7891</v>
      </c>
      <c r="T4507" t="s">
        <v>1296</v>
      </c>
    </row>
    <row r="4508" spans="1:20">
      <c r="A4508" t="s">
        <v>7889</v>
      </c>
      <c r="B4508" t="s">
        <v>1291</v>
      </c>
      <c r="C4508" t="s">
        <v>74</v>
      </c>
      <c r="D4508" s="39" t="s">
        <v>3160</v>
      </c>
      <c r="E4508" s="11">
        <f t="shared" si="299"/>
        <v>7</v>
      </c>
      <c r="F4508" s="4">
        <f t="shared" si="300"/>
        <v>2001</v>
      </c>
      <c r="G4508" t="s">
        <v>21</v>
      </c>
      <c r="H4508" s="4" t="s">
        <v>4644</v>
      </c>
      <c r="I4508" s="4" t="str">
        <f t="shared" si="301"/>
        <v>k</v>
      </c>
      <c r="J4508" s="4">
        <v>29.3</v>
      </c>
      <c r="K4508" s="4" t="s">
        <v>3225</v>
      </c>
      <c r="L4508" s="4">
        <v>0</v>
      </c>
      <c r="N4508" s="11" t="s">
        <v>7890</v>
      </c>
      <c r="R4508" t="s">
        <v>7892</v>
      </c>
      <c r="T4508" t="s">
        <v>1296</v>
      </c>
    </row>
    <row r="4509" spans="1:20">
      <c r="A4509" t="s">
        <v>7889</v>
      </c>
      <c r="B4509" t="s">
        <v>1291</v>
      </c>
      <c r="C4509" t="s">
        <v>74</v>
      </c>
      <c r="D4509" s="39" t="s">
        <v>1422</v>
      </c>
      <c r="E4509" s="11">
        <f t="shared" si="299"/>
        <v>5</v>
      </c>
      <c r="F4509" s="4">
        <f t="shared" si="300"/>
        <v>2002</v>
      </c>
      <c r="G4509" t="s">
        <v>21</v>
      </c>
      <c r="H4509" s="4" t="s">
        <v>1046</v>
      </c>
      <c r="I4509" s="4" t="str">
        <f t="shared" si="301"/>
        <v>k</v>
      </c>
      <c r="J4509" s="4">
        <v>30.5</v>
      </c>
      <c r="K4509" s="4" t="s">
        <v>138</v>
      </c>
      <c r="L4509" s="4">
        <v>0</v>
      </c>
      <c r="M4509" s="4" t="s">
        <v>7893</v>
      </c>
      <c r="N4509" s="11" t="s">
        <v>7890</v>
      </c>
      <c r="R4509" t="s">
        <v>7894</v>
      </c>
      <c r="T4509" t="s">
        <v>1296</v>
      </c>
    </row>
    <row r="4510" spans="1:20">
      <c r="A4510" t="s">
        <v>7889</v>
      </c>
      <c r="B4510" t="s">
        <v>1291</v>
      </c>
      <c r="C4510" t="s">
        <v>74</v>
      </c>
      <c r="D4510" s="39" t="s">
        <v>2194</v>
      </c>
      <c r="E4510" s="11">
        <f t="shared" si="299"/>
        <v>5</v>
      </c>
      <c r="F4510" s="4">
        <f t="shared" si="300"/>
        <v>2005</v>
      </c>
      <c r="G4510" t="s">
        <v>21</v>
      </c>
      <c r="H4510" s="4" t="s">
        <v>772</v>
      </c>
      <c r="I4510" s="4" t="str">
        <f t="shared" si="301"/>
        <v>k</v>
      </c>
      <c r="J4510" s="4">
        <v>30.4</v>
      </c>
      <c r="K4510" s="4" t="s">
        <v>227</v>
      </c>
      <c r="L4510" s="4">
        <v>0</v>
      </c>
      <c r="M4510" s="4" t="s">
        <v>2022</v>
      </c>
      <c r="N4510" s="11" t="s">
        <v>7890</v>
      </c>
      <c r="R4510" t="s">
        <v>1340</v>
      </c>
      <c r="T4510" t="s">
        <v>1296</v>
      </c>
    </row>
    <row r="4511" spans="1:20">
      <c r="A4511" t="s">
        <v>7889</v>
      </c>
      <c r="B4511" t="s">
        <v>1291</v>
      </c>
      <c r="C4511" t="s">
        <v>74</v>
      </c>
      <c r="D4511" s="39" t="s">
        <v>2126</v>
      </c>
      <c r="E4511" s="11">
        <f t="shared" si="299"/>
        <v>5</v>
      </c>
      <c r="F4511" s="4">
        <f t="shared" si="300"/>
        <v>2008</v>
      </c>
      <c r="G4511" t="s">
        <v>21</v>
      </c>
      <c r="H4511" s="4" t="s">
        <v>1389</v>
      </c>
      <c r="I4511" s="4" t="str">
        <f t="shared" si="301"/>
        <v>k</v>
      </c>
      <c r="J4511" s="4">
        <v>30.5</v>
      </c>
      <c r="K4511" s="4" t="s">
        <v>3315</v>
      </c>
      <c r="L4511" s="4">
        <v>0</v>
      </c>
      <c r="M4511" s="4" t="s">
        <v>7895</v>
      </c>
      <c r="N4511" s="11" t="s">
        <v>7890</v>
      </c>
      <c r="R4511" t="s">
        <v>1662</v>
      </c>
      <c r="T4511" t="s">
        <v>1296</v>
      </c>
    </row>
    <row r="4512" spans="1:20">
      <c r="A4512" t="s">
        <v>7889</v>
      </c>
      <c r="B4512" t="s">
        <v>1291</v>
      </c>
      <c r="C4512" t="s">
        <v>74</v>
      </c>
      <c r="D4512" s="39" t="s">
        <v>1388</v>
      </c>
      <c r="E4512" s="11">
        <f t="shared" si="299"/>
        <v>5</v>
      </c>
      <c r="F4512" s="4">
        <f t="shared" si="300"/>
        <v>2009</v>
      </c>
      <c r="G4512" t="s">
        <v>21</v>
      </c>
      <c r="H4512" s="4" t="s">
        <v>742</v>
      </c>
      <c r="I4512" s="4" t="str">
        <f t="shared" si="301"/>
        <v>k</v>
      </c>
      <c r="J4512" s="4">
        <v>31</v>
      </c>
      <c r="K4512" s="4" t="s">
        <v>1279</v>
      </c>
      <c r="L4512" s="4">
        <v>0</v>
      </c>
      <c r="M4512" s="4" t="s">
        <v>7102</v>
      </c>
      <c r="N4512" s="11" t="s">
        <v>7890</v>
      </c>
      <c r="R4512" t="s">
        <v>1662</v>
      </c>
      <c r="T4512" t="s">
        <v>1296</v>
      </c>
    </row>
    <row r="4513" spans="1:20">
      <c r="A4513" t="s">
        <v>7889</v>
      </c>
      <c r="B4513" t="s">
        <v>1291</v>
      </c>
      <c r="C4513" t="s">
        <v>74</v>
      </c>
      <c r="D4513" s="39" t="s">
        <v>2199</v>
      </c>
      <c r="E4513" s="11">
        <f t="shared" si="299"/>
        <v>5</v>
      </c>
      <c r="F4513" s="4">
        <f t="shared" si="300"/>
        <v>2011</v>
      </c>
      <c r="G4513" t="s">
        <v>21</v>
      </c>
      <c r="H4513" s="4" t="s">
        <v>362</v>
      </c>
      <c r="I4513" s="4" t="str">
        <f t="shared" si="301"/>
        <v>k</v>
      </c>
      <c r="J4513" s="4">
        <v>32</v>
      </c>
      <c r="K4513" s="4" t="s">
        <v>1158</v>
      </c>
      <c r="L4513" s="4">
        <v>0</v>
      </c>
      <c r="M4513" s="4" t="s">
        <v>3285</v>
      </c>
      <c r="N4513" s="11" t="s">
        <v>7890</v>
      </c>
      <c r="R4513" t="s">
        <v>3303</v>
      </c>
      <c r="T4513" t="s">
        <v>1296</v>
      </c>
    </row>
    <row r="4514" spans="1:20">
      <c r="A4514" t="s">
        <v>7889</v>
      </c>
      <c r="B4514" t="s">
        <v>1291</v>
      </c>
      <c r="C4514" t="s">
        <v>74</v>
      </c>
      <c r="D4514" s="39" t="s">
        <v>1342</v>
      </c>
      <c r="E4514" s="11">
        <f t="shared" si="299"/>
        <v>5</v>
      </c>
      <c r="F4514" s="4">
        <f t="shared" si="300"/>
        <v>2013</v>
      </c>
      <c r="G4514" t="s">
        <v>21</v>
      </c>
      <c r="H4514" s="4" t="s">
        <v>492</v>
      </c>
      <c r="I4514" s="4" t="str">
        <f t="shared" si="301"/>
        <v>k</v>
      </c>
      <c r="J4514" s="4">
        <v>31.5</v>
      </c>
      <c r="K4514" s="4" t="s">
        <v>1158</v>
      </c>
      <c r="L4514" s="4">
        <v>0</v>
      </c>
      <c r="M4514" s="4" t="s">
        <v>7896</v>
      </c>
      <c r="N4514" s="11" t="s">
        <v>7890</v>
      </c>
      <c r="R4514" t="s">
        <v>7897</v>
      </c>
      <c r="T4514" t="s">
        <v>1296</v>
      </c>
    </row>
    <row r="4515" spans="1:20">
      <c r="A4515" t="s">
        <v>7898</v>
      </c>
      <c r="B4515" t="s">
        <v>1291</v>
      </c>
      <c r="C4515" t="s">
        <v>20</v>
      </c>
      <c r="D4515" s="39" t="s">
        <v>1524</v>
      </c>
      <c r="E4515" s="11">
        <f t="shared" si="299"/>
        <v>3</v>
      </c>
      <c r="F4515" s="4">
        <f t="shared" si="300"/>
        <v>1995</v>
      </c>
      <c r="G4515" t="s">
        <v>25</v>
      </c>
      <c r="H4515" s="4">
        <v>10.5</v>
      </c>
      <c r="I4515" s="4" t="s">
        <v>35</v>
      </c>
      <c r="J4515" s="4">
        <v>27.3</v>
      </c>
      <c r="K4515" s="4" t="s">
        <v>397</v>
      </c>
      <c r="L4515" s="4">
        <v>0</v>
      </c>
      <c r="M4515" s="4" t="s">
        <v>2122</v>
      </c>
      <c r="N4515" s="11" t="s">
        <v>7899</v>
      </c>
      <c r="R4515" t="s">
        <v>1931</v>
      </c>
      <c r="T4515" t="s">
        <v>1296</v>
      </c>
    </row>
    <row r="4516" spans="1:20">
      <c r="A4516" t="s">
        <v>7898</v>
      </c>
      <c r="B4516" t="s">
        <v>1291</v>
      </c>
      <c r="C4516" t="s">
        <v>74</v>
      </c>
      <c r="D4516" s="39" t="s">
        <v>1744</v>
      </c>
      <c r="E4516" s="11">
        <f t="shared" si="299"/>
        <v>3</v>
      </c>
      <c r="F4516" s="4">
        <f t="shared" si="300"/>
        <v>1998</v>
      </c>
      <c r="G4516" t="s">
        <v>25</v>
      </c>
      <c r="H4516" s="4">
        <v>13.5</v>
      </c>
      <c r="I4516" s="4" t="s">
        <v>35</v>
      </c>
      <c r="J4516" s="4">
        <v>29.2</v>
      </c>
      <c r="K4516" s="4" t="s">
        <v>642</v>
      </c>
      <c r="L4516" s="4">
        <v>0</v>
      </c>
      <c r="M4516" s="4" t="s">
        <v>2570</v>
      </c>
      <c r="N4516" s="11" t="s">
        <v>7899</v>
      </c>
      <c r="R4516" t="s">
        <v>2070</v>
      </c>
      <c r="T4516" t="s">
        <v>1296</v>
      </c>
    </row>
    <row r="4517" spans="1:20">
      <c r="A4517" t="s">
        <v>7898</v>
      </c>
      <c r="B4517" t="s">
        <v>1291</v>
      </c>
      <c r="C4517" t="s">
        <v>74</v>
      </c>
      <c r="D4517" s="39" t="s">
        <v>1746</v>
      </c>
      <c r="E4517" s="11">
        <f t="shared" si="299"/>
        <v>5</v>
      </c>
      <c r="F4517" s="4">
        <f t="shared" si="300"/>
        <v>2001</v>
      </c>
      <c r="G4517" t="s">
        <v>25</v>
      </c>
      <c r="H4517" s="4">
        <v>16.7</v>
      </c>
      <c r="I4517" s="4" t="s">
        <v>35</v>
      </c>
      <c r="J4517" s="4">
        <v>32.1</v>
      </c>
      <c r="K4517" s="4" t="s">
        <v>309</v>
      </c>
      <c r="L4517" s="4">
        <v>0</v>
      </c>
      <c r="M4517" s="4" t="s">
        <v>2799</v>
      </c>
      <c r="N4517" s="11" t="s">
        <v>7899</v>
      </c>
      <c r="R4517" t="s">
        <v>7900</v>
      </c>
      <c r="T4517" t="s">
        <v>1296</v>
      </c>
    </row>
    <row r="4518" spans="1:20">
      <c r="A4518" t="s">
        <v>7898</v>
      </c>
      <c r="B4518" t="s">
        <v>1291</v>
      </c>
      <c r="C4518" t="s">
        <v>74</v>
      </c>
      <c r="D4518" s="39" t="s">
        <v>2779</v>
      </c>
      <c r="E4518" s="11">
        <f t="shared" si="299"/>
        <v>6</v>
      </c>
      <c r="F4518" s="4">
        <f t="shared" si="300"/>
        <v>2002</v>
      </c>
      <c r="G4518" t="s">
        <v>25</v>
      </c>
      <c r="H4518" s="4">
        <v>17.8</v>
      </c>
      <c r="I4518" s="4" t="s">
        <v>35</v>
      </c>
      <c r="J4518" s="4">
        <v>32.5</v>
      </c>
      <c r="K4518" s="4" t="s">
        <v>1162</v>
      </c>
      <c r="L4518" s="4">
        <v>0</v>
      </c>
      <c r="M4518" s="4" t="s">
        <v>5389</v>
      </c>
      <c r="N4518" s="11" t="s">
        <v>7899</v>
      </c>
      <c r="R4518" t="s">
        <v>1722</v>
      </c>
      <c r="T4518" t="s">
        <v>1296</v>
      </c>
    </row>
    <row r="4519" spans="1:20">
      <c r="A4519" t="s">
        <v>7898</v>
      </c>
      <c r="B4519" t="s">
        <v>1291</v>
      </c>
      <c r="C4519" t="s">
        <v>74</v>
      </c>
      <c r="D4519" s="39" t="s">
        <v>1720</v>
      </c>
      <c r="E4519" s="11">
        <f t="shared" si="299"/>
        <v>5</v>
      </c>
      <c r="F4519" s="4">
        <f t="shared" si="300"/>
        <v>2004</v>
      </c>
      <c r="G4519" t="s">
        <v>25</v>
      </c>
      <c r="H4519" s="4">
        <v>19.7</v>
      </c>
      <c r="I4519" s="4" t="s">
        <v>35</v>
      </c>
      <c r="J4519" s="4">
        <v>33.5</v>
      </c>
      <c r="K4519" s="4" t="s">
        <v>256</v>
      </c>
      <c r="L4519" s="4">
        <v>0</v>
      </c>
      <c r="M4519" s="4" t="s">
        <v>4849</v>
      </c>
      <c r="N4519" s="11" t="s">
        <v>7899</v>
      </c>
      <c r="R4519" t="s">
        <v>1309</v>
      </c>
      <c r="T4519" t="s">
        <v>1296</v>
      </c>
    </row>
    <row r="4520" spans="1:20">
      <c r="A4520" t="s">
        <v>7898</v>
      </c>
      <c r="B4520" t="s">
        <v>1291</v>
      </c>
      <c r="C4520" t="s">
        <v>74</v>
      </c>
      <c r="D4520" s="39" t="s">
        <v>1310</v>
      </c>
      <c r="E4520" s="11">
        <f t="shared" si="299"/>
        <v>5</v>
      </c>
      <c r="F4520" s="4">
        <f t="shared" si="300"/>
        <v>2005</v>
      </c>
      <c r="G4520" t="s">
        <v>25</v>
      </c>
      <c r="H4520" s="4">
        <v>20.7</v>
      </c>
      <c r="I4520" s="4" t="s">
        <v>35</v>
      </c>
      <c r="J4520" s="4">
        <v>34.5</v>
      </c>
      <c r="K4520" s="4" t="s">
        <v>178</v>
      </c>
      <c r="L4520" s="4">
        <v>0</v>
      </c>
      <c r="M4520" s="4" t="s">
        <v>3925</v>
      </c>
      <c r="N4520" s="11" t="s">
        <v>7899</v>
      </c>
      <c r="R4520" t="s">
        <v>7901</v>
      </c>
      <c r="T4520" t="s">
        <v>1296</v>
      </c>
    </row>
    <row r="4521" spans="1:20">
      <c r="A4521" t="s">
        <v>7898</v>
      </c>
      <c r="B4521" t="s">
        <v>1291</v>
      </c>
      <c r="C4521" t="s">
        <v>74</v>
      </c>
      <c r="D4521" s="39" t="s">
        <v>1429</v>
      </c>
      <c r="E4521" s="11">
        <f t="shared" si="299"/>
        <v>3</v>
      </c>
      <c r="F4521" s="4">
        <f t="shared" si="300"/>
        <v>2008</v>
      </c>
      <c r="G4521" t="s">
        <v>25</v>
      </c>
      <c r="H4521" s="4">
        <v>23.5</v>
      </c>
      <c r="I4521" s="4" t="s">
        <v>35</v>
      </c>
      <c r="J4521" s="4">
        <v>37</v>
      </c>
      <c r="K4521" s="4" t="s">
        <v>166</v>
      </c>
      <c r="L4521" s="4">
        <v>0</v>
      </c>
      <c r="M4521" s="4" t="s">
        <v>3516</v>
      </c>
      <c r="N4521" s="11" t="s">
        <v>7899</v>
      </c>
      <c r="R4521" t="s">
        <v>7902</v>
      </c>
      <c r="T4521" t="s">
        <v>1296</v>
      </c>
    </row>
    <row r="4522" spans="1:20">
      <c r="A4522" t="s">
        <v>7898</v>
      </c>
      <c r="B4522" t="s">
        <v>1291</v>
      </c>
      <c r="C4522" t="s">
        <v>74</v>
      </c>
      <c r="D4522" s="39" t="s">
        <v>2126</v>
      </c>
      <c r="E4522" s="11">
        <f t="shared" si="299"/>
        <v>5</v>
      </c>
      <c r="F4522" s="4">
        <f t="shared" si="300"/>
        <v>2008</v>
      </c>
      <c r="G4522" t="s">
        <v>25</v>
      </c>
      <c r="H4522" s="4">
        <v>23.7</v>
      </c>
      <c r="I4522" s="4" t="s">
        <v>35</v>
      </c>
      <c r="J4522" s="4">
        <v>37.200000000000003</v>
      </c>
      <c r="K4522" s="4" t="s">
        <v>2550</v>
      </c>
      <c r="L4522" s="4">
        <v>0</v>
      </c>
      <c r="M4522" s="4" t="s">
        <v>7903</v>
      </c>
      <c r="N4522" s="11" t="s">
        <v>7899</v>
      </c>
      <c r="R4522" t="s">
        <v>1662</v>
      </c>
      <c r="T4522" t="s">
        <v>1296</v>
      </c>
    </row>
    <row r="4523" spans="1:20">
      <c r="A4523" t="s">
        <v>7904</v>
      </c>
      <c r="B4523" t="s">
        <v>1291</v>
      </c>
      <c r="C4523" t="s">
        <v>20</v>
      </c>
      <c r="D4523" s="39" t="s">
        <v>2363</v>
      </c>
      <c r="E4523" s="11">
        <f t="shared" si="299"/>
        <v>6</v>
      </c>
      <c r="F4523" s="4">
        <f t="shared" si="300"/>
        <v>2001</v>
      </c>
      <c r="G4523" t="s">
        <v>25</v>
      </c>
      <c r="H4523" s="4">
        <v>6.8</v>
      </c>
      <c r="I4523" s="4" t="s">
        <v>1214</v>
      </c>
      <c r="J4523" s="4">
        <v>21.2</v>
      </c>
      <c r="K4523" s="4" t="s">
        <v>2413</v>
      </c>
      <c r="L4523" s="4">
        <v>0</v>
      </c>
      <c r="N4523" s="11" t="s">
        <v>7905</v>
      </c>
      <c r="R4523" t="s">
        <v>7906</v>
      </c>
      <c r="T4523" t="s">
        <v>1296</v>
      </c>
    </row>
    <row r="4524" spans="1:20">
      <c r="A4524" t="s">
        <v>7904</v>
      </c>
      <c r="B4524" t="s">
        <v>1291</v>
      </c>
      <c r="C4524" t="s">
        <v>74</v>
      </c>
      <c r="D4524" s="39" t="s">
        <v>4255</v>
      </c>
      <c r="E4524" s="11">
        <f t="shared" si="299"/>
        <v>7</v>
      </c>
      <c r="F4524" s="4">
        <f t="shared" si="300"/>
        <v>2002</v>
      </c>
      <c r="G4524" t="s">
        <v>25</v>
      </c>
      <c r="H4524" s="4">
        <v>7.8</v>
      </c>
      <c r="I4524" s="4" t="str">
        <f>IF(ISBLANK(H4524), "", "k")</f>
        <v>k</v>
      </c>
      <c r="J4524" s="4">
        <v>21</v>
      </c>
      <c r="K4524" s="4" t="s">
        <v>88</v>
      </c>
      <c r="L4524" s="4">
        <v>0</v>
      </c>
      <c r="M4524" s="4" t="s">
        <v>2049</v>
      </c>
      <c r="N4524" s="11" t="s">
        <v>7905</v>
      </c>
      <c r="R4524" t="s">
        <v>4681</v>
      </c>
      <c r="T4524" t="s">
        <v>1296</v>
      </c>
    </row>
    <row r="4525" spans="1:20">
      <c r="A4525" t="s">
        <v>7904</v>
      </c>
      <c r="B4525" t="s">
        <v>1291</v>
      </c>
      <c r="C4525" t="s">
        <v>74</v>
      </c>
      <c r="D4525" s="39" t="s">
        <v>1432</v>
      </c>
      <c r="E4525" s="11">
        <f t="shared" si="299"/>
        <v>5</v>
      </c>
      <c r="F4525" s="4">
        <f t="shared" si="300"/>
        <v>2013</v>
      </c>
      <c r="G4525" t="s">
        <v>25</v>
      </c>
      <c r="H4525" s="4">
        <v>18.7</v>
      </c>
      <c r="I4525" s="4" t="str">
        <f>IF(ISBLANK(H4525), "", "k")</f>
        <v>k</v>
      </c>
      <c r="J4525" s="4">
        <v>28.2</v>
      </c>
      <c r="K4525" s="4" t="s">
        <v>278</v>
      </c>
      <c r="L4525" s="4">
        <v>0</v>
      </c>
      <c r="M4525" s="4" t="s">
        <v>1947</v>
      </c>
      <c r="N4525" s="11" t="s">
        <v>7905</v>
      </c>
      <c r="R4525" t="s">
        <v>7907</v>
      </c>
      <c r="T4525" t="s">
        <v>1296</v>
      </c>
    </row>
    <row r="4526" spans="1:20">
      <c r="A4526" t="s">
        <v>7904</v>
      </c>
      <c r="B4526" t="s">
        <v>1291</v>
      </c>
      <c r="C4526" t="s">
        <v>74</v>
      </c>
      <c r="D4526" s="39" t="s">
        <v>1346</v>
      </c>
      <c r="E4526" s="11">
        <f t="shared" si="299"/>
        <v>5</v>
      </c>
      <c r="F4526" s="4">
        <f t="shared" si="300"/>
        <v>2015</v>
      </c>
      <c r="G4526" t="s">
        <v>25</v>
      </c>
      <c r="H4526" s="4">
        <v>20.7</v>
      </c>
      <c r="I4526" s="4" t="str">
        <f>IF(ISBLANK(H4526), "", "k")</f>
        <v>k</v>
      </c>
      <c r="J4526" s="4">
        <v>29.2</v>
      </c>
      <c r="K4526" s="4" t="s">
        <v>898</v>
      </c>
      <c r="L4526" s="4">
        <v>0</v>
      </c>
      <c r="M4526" s="4" t="s">
        <v>4782</v>
      </c>
      <c r="N4526" s="11" t="s">
        <v>7905</v>
      </c>
      <c r="R4526" t="s">
        <v>7908</v>
      </c>
      <c r="T4526" t="s">
        <v>1296</v>
      </c>
    </row>
    <row r="4527" spans="1:20">
      <c r="A4527" t="s">
        <v>7909</v>
      </c>
      <c r="B4527" t="s">
        <v>1291</v>
      </c>
      <c r="C4527" t="s">
        <v>20</v>
      </c>
      <c r="D4527" s="39" t="s">
        <v>1211</v>
      </c>
      <c r="E4527" s="11">
        <f t="shared" si="299"/>
        <v>5</v>
      </c>
      <c r="F4527" s="4">
        <f t="shared" si="300"/>
        <v>2021</v>
      </c>
      <c r="G4527" t="s">
        <v>21</v>
      </c>
      <c r="H4527" s="4">
        <v>4.7</v>
      </c>
      <c r="I4527" s="4" t="str">
        <f>IF(ISBLANK(H4527), "", "k")</f>
        <v>k</v>
      </c>
      <c r="J4527" s="4">
        <v>18.3</v>
      </c>
      <c r="K4527" s="4" t="s">
        <v>2176</v>
      </c>
      <c r="L4527" s="4">
        <v>0</v>
      </c>
      <c r="M4527" s="4" t="s">
        <v>2764</v>
      </c>
      <c r="R4527" t="s">
        <v>7910</v>
      </c>
    </row>
    <row r="4528" spans="1:20">
      <c r="A4528" t="s">
        <v>7909</v>
      </c>
      <c r="B4528" s="4" t="s">
        <v>1291</v>
      </c>
      <c r="C4528" s="4" t="s">
        <v>74</v>
      </c>
      <c r="D4528" s="39" t="s">
        <v>1793</v>
      </c>
      <c r="E4528" s="11">
        <f t="shared" si="299"/>
        <v>4</v>
      </c>
      <c r="F4528" s="4">
        <f t="shared" si="300"/>
        <v>2026</v>
      </c>
      <c r="G4528" s="4" t="s">
        <v>21</v>
      </c>
      <c r="H4528" s="4">
        <v>9.6</v>
      </c>
      <c r="I4528" s="4" t="str">
        <f>IF(ISBLANK(H4528), "", "k")</f>
        <v>k</v>
      </c>
      <c r="J4528" s="4">
        <v>25.1</v>
      </c>
      <c r="K4528" s="4">
        <v>34.700000000000003</v>
      </c>
      <c r="L4528" s="4">
        <v>0</v>
      </c>
      <c r="M4528" s="4">
        <v>551</v>
      </c>
      <c r="R4528" s="4" t="s">
        <v>7911</v>
      </c>
    </row>
    <row r="4529" spans="1:20">
      <c r="A4529" t="s">
        <v>7912</v>
      </c>
      <c r="B4529" t="s">
        <v>1291</v>
      </c>
      <c r="C4529" t="s">
        <v>20</v>
      </c>
      <c r="D4529" s="39" t="s">
        <v>1325</v>
      </c>
      <c r="E4529" s="11">
        <f t="shared" si="299"/>
        <v>3</v>
      </c>
      <c r="F4529" s="4">
        <f t="shared" si="300"/>
        <v>2000</v>
      </c>
      <c r="G4529" t="s">
        <v>25</v>
      </c>
      <c r="H4529" s="4">
        <v>16.5</v>
      </c>
      <c r="I4529" s="4" t="s">
        <v>35</v>
      </c>
      <c r="J4529" s="4">
        <v>35.5</v>
      </c>
      <c r="K4529" s="4" t="s">
        <v>2609</v>
      </c>
      <c r="L4529" s="4">
        <v>0</v>
      </c>
      <c r="M4529" s="4" t="s">
        <v>7913</v>
      </c>
      <c r="R4529" t="s">
        <v>2336</v>
      </c>
      <c r="T4529" t="s">
        <v>1296</v>
      </c>
    </row>
    <row r="4530" spans="1:20">
      <c r="A4530" t="s">
        <v>7914</v>
      </c>
      <c r="B4530" t="s">
        <v>1291</v>
      </c>
      <c r="C4530" t="s">
        <v>20</v>
      </c>
      <c r="D4530" s="39" t="s">
        <v>3055</v>
      </c>
      <c r="E4530" s="11">
        <f t="shared" si="299"/>
        <v>5</v>
      </c>
      <c r="F4530" s="4">
        <f t="shared" si="300"/>
        <v>2001</v>
      </c>
      <c r="G4530" t="s">
        <v>21</v>
      </c>
      <c r="H4530" s="4" t="s">
        <v>682</v>
      </c>
      <c r="I4530" s="4" t="str">
        <f t="shared" ref="I4530:I4538" si="302">IF(ISBLANK(H4530), "", "k")</f>
        <v>k</v>
      </c>
      <c r="J4530" s="4">
        <v>22.7</v>
      </c>
      <c r="K4530" s="4" t="s">
        <v>2619</v>
      </c>
      <c r="L4530" s="4">
        <v>0</v>
      </c>
      <c r="M4530" s="4" t="s">
        <v>2493</v>
      </c>
      <c r="N4530" s="11" t="s">
        <v>7915</v>
      </c>
      <c r="R4530" t="s">
        <v>7916</v>
      </c>
      <c r="T4530" t="s">
        <v>1296</v>
      </c>
    </row>
    <row r="4531" spans="1:20">
      <c r="A4531" t="s">
        <v>7914</v>
      </c>
      <c r="B4531" t="s">
        <v>1291</v>
      </c>
      <c r="C4531" t="s">
        <v>74</v>
      </c>
      <c r="D4531" s="39" t="s">
        <v>1378</v>
      </c>
      <c r="E4531" s="11">
        <f t="shared" si="299"/>
        <v>5</v>
      </c>
      <c r="F4531" s="4">
        <f t="shared" si="300"/>
        <v>2002</v>
      </c>
      <c r="G4531" t="s">
        <v>21</v>
      </c>
      <c r="H4531" s="4" t="s">
        <v>57</v>
      </c>
      <c r="I4531" s="4" t="str">
        <f t="shared" si="302"/>
        <v>k</v>
      </c>
      <c r="J4531" s="4">
        <v>27.5</v>
      </c>
      <c r="K4531" s="4" t="s">
        <v>1282</v>
      </c>
      <c r="L4531" s="4">
        <v>0</v>
      </c>
      <c r="M4531" s="4" t="s">
        <v>2086</v>
      </c>
      <c r="N4531" s="11" t="s">
        <v>7915</v>
      </c>
      <c r="R4531" t="s">
        <v>2031</v>
      </c>
      <c r="T4531" t="s">
        <v>1296</v>
      </c>
    </row>
    <row r="4532" spans="1:20">
      <c r="A4532" t="s">
        <v>7914</v>
      </c>
      <c r="B4532" t="s">
        <v>1291</v>
      </c>
      <c r="C4532" t="s">
        <v>74</v>
      </c>
      <c r="D4532" s="39" t="s">
        <v>1310</v>
      </c>
      <c r="E4532" s="11">
        <f t="shared" si="299"/>
        <v>5</v>
      </c>
      <c r="F4532" s="4">
        <f t="shared" si="300"/>
        <v>2005</v>
      </c>
      <c r="G4532" t="s">
        <v>21</v>
      </c>
      <c r="H4532" s="4" t="s">
        <v>410</v>
      </c>
      <c r="I4532" s="4" t="str">
        <f t="shared" si="302"/>
        <v>k</v>
      </c>
      <c r="J4532" s="4">
        <v>27.6</v>
      </c>
      <c r="K4532" s="4" t="s">
        <v>369</v>
      </c>
      <c r="L4532" s="4">
        <v>0</v>
      </c>
      <c r="M4532" s="4" t="s">
        <v>5253</v>
      </c>
      <c r="N4532" s="11" t="s">
        <v>7915</v>
      </c>
      <c r="R4532" t="s">
        <v>7917</v>
      </c>
      <c r="T4532" t="s">
        <v>1296</v>
      </c>
    </row>
    <row r="4533" spans="1:20">
      <c r="A4533" t="s">
        <v>7914</v>
      </c>
      <c r="B4533" t="s">
        <v>1291</v>
      </c>
      <c r="C4533" t="s">
        <v>74</v>
      </c>
      <c r="D4533" s="39" t="s">
        <v>1385</v>
      </c>
      <c r="E4533" s="11">
        <f t="shared" si="299"/>
        <v>5</v>
      </c>
      <c r="F4533" s="4">
        <f t="shared" si="300"/>
        <v>2008</v>
      </c>
      <c r="G4533" t="s">
        <v>21</v>
      </c>
      <c r="H4533" s="4" t="s">
        <v>609</v>
      </c>
      <c r="I4533" s="4" t="str">
        <f t="shared" si="302"/>
        <v>k</v>
      </c>
      <c r="J4533" s="4">
        <v>27.9</v>
      </c>
      <c r="K4533" s="4" t="s">
        <v>571</v>
      </c>
      <c r="L4533" s="4">
        <v>0</v>
      </c>
      <c r="M4533" s="4" t="s">
        <v>1666</v>
      </c>
      <c r="N4533" s="11" t="s">
        <v>7915</v>
      </c>
      <c r="R4533" t="s">
        <v>7918</v>
      </c>
      <c r="T4533" t="s">
        <v>1296</v>
      </c>
    </row>
    <row r="4534" spans="1:20">
      <c r="A4534" t="s">
        <v>7914</v>
      </c>
      <c r="B4534" t="s">
        <v>1291</v>
      </c>
      <c r="C4534" t="s">
        <v>74</v>
      </c>
      <c r="D4534" s="39" t="s">
        <v>1663</v>
      </c>
      <c r="E4534" s="11">
        <f t="shared" si="299"/>
        <v>5</v>
      </c>
      <c r="F4534" s="4">
        <f t="shared" si="300"/>
        <v>2009</v>
      </c>
      <c r="G4534" t="s">
        <v>21</v>
      </c>
      <c r="H4534" s="4" t="s">
        <v>977</v>
      </c>
      <c r="I4534" s="4" t="str">
        <f t="shared" si="302"/>
        <v>k</v>
      </c>
      <c r="L4534" s="4">
        <v>0</v>
      </c>
      <c r="N4534" s="11" t="s">
        <v>7915</v>
      </c>
      <c r="R4534" t="s">
        <v>7919</v>
      </c>
      <c r="T4534" t="s">
        <v>1296</v>
      </c>
    </row>
    <row r="4535" spans="1:20">
      <c r="A4535" t="s">
        <v>7920</v>
      </c>
      <c r="B4535" t="s">
        <v>1291</v>
      </c>
      <c r="C4535" t="s">
        <v>20</v>
      </c>
      <c r="D4535" s="39" t="s">
        <v>1424</v>
      </c>
      <c r="E4535" s="11">
        <f t="shared" si="299"/>
        <v>5</v>
      </c>
      <c r="F4535" s="4">
        <f t="shared" si="300"/>
        <v>2004</v>
      </c>
      <c r="G4535" t="s">
        <v>103</v>
      </c>
      <c r="H4535" s="4" t="s">
        <v>1536</v>
      </c>
      <c r="I4535" s="4" t="str">
        <f t="shared" si="302"/>
        <v>k</v>
      </c>
      <c r="J4535" s="4">
        <v>10.9</v>
      </c>
      <c r="K4535" s="4" t="s">
        <v>7804</v>
      </c>
      <c r="L4535" s="4">
        <v>0</v>
      </c>
      <c r="M4535" s="4" t="s">
        <v>76</v>
      </c>
      <c r="R4535" t="s">
        <v>7921</v>
      </c>
      <c r="T4535" t="s">
        <v>1296</v>
      </c>
    </row>
    <row r="4536" spans="1:20">
      <c r="A4536" t="s">
        <v>7922</v>
      </c>
      <c r="B4536" t="s">
        <v>1291</v>
      </c>
      <c r="C4536" t="s">
        <v>20</v>
      </c>
      <c r="D4536" s="39" t="s">
        <v>1424</v>
      </c>
      <c r="E4536" s="11">
        <f t="shared" si="299"/>
        <v>5</v>
      </c>
      <c r="F4536" s="4">
        <f t="shared" si="300"/>
        <v>2004</v>
      </c>
      <c r="G4536" t="s">
        <v>103</v>
      </c>
      <c r="H4536" s="4" t="s">
        <v>1536</v>
      </c>
      <c r="I4536" s="4" t="str">
        <f t="shared" si="302"/>
        <v>k</v>
      </c>
      <c r="J4536" s="4">
        <v>9.8000000000000007</v>
      </c>
      <c r="K4536" s="4" t="s">
        <v>3778</v>
      </c>
      <c r="L4536" s="4">
        <v>0</v>
      </c>
      <c r="M4536" s="4" t="s">
        <v>800</v>
      </c>
      <c r="R4536" t="s">
        <v>7923</v>
      </c>
      <c r="T4536" t="s">
        <v>1296</v>
      </c>
    </row>
    <row r="4537" spans="1:20">
      <c r="A4537" t="s">
        <v>7924</v>
      </c>
      <c r="B4537" t="s">
        <v>1291</v>
      </c>
      <c r="C4537" t="s">
        <v>20</v>
      </c>
      <c r="D4537" s="39" t="s">
        <v>1424</v>
      </c>
      <c r="E4537" s="11">
        <f t="shared" si="299"/>
        <v>5</v>
      </c>
      <c r="F4537" s="4">
        <f t="shared" si="300"/>
        <v>2004</v>
      </c>
      <c r="G4537" t="s">
        <v>103</v>
      </c>
      <c r="H4537" s="4" t="s">
        <v>1536</v>
      </c>
      <c r="I4537" s="4" t="str">
        <f t="shared" si="302"/>
        <v>k</v>
      </c>
      <c r="J4537" s="4">
        <v>11.2</v>
      </c>
      <c r="K4537" s="4" t="s">
        <v>5299</v>
      </c>
      <c r="L4537" s="4">
        <v>0</v>
      </c>
      <c r="M4537" s="4" t="s">
        <v>320</v>
      </c>
      <c r="R4537" t="s">
        <v>7921</v>
      </c>
      <c r="T4537" t="s">
        <v>1296</v>
      </c>
    </row>
    <row r="4538" spans="1:20">
      <c r="A4538" t="s">
        <v>7925</v>
      </c>
      <c r="B4538" t="s">
        <v>1291</v>
      </c>
      <c r="C4538" t="s">
        <v>20</v>
      </c>
      <c r="D4538" s="39" t="s">
        <v>1424</v>
      </c>
      <c r="E4538" s="11">
        <f t="shared" si="299"/>
        <v>5</v>
      </c>
      <c r="F4538" s="4">
        <f t="shared" si="300"/>
        <v>2004</v>
      </c>
      <c r="G4538" t="s">
        <v>103</v>
      </c>
      <c r="H4538" s="4" t="s">
        <v>1536</v>
      </c>
      <c r="I4538" s="4" t="str">
        <f t="shared" si="302"/>
        <v>k</v>
      </c>
      <c r="J4538" s="4">
        <v>10.3</v>
      </c>
      <c r="K4538" s="4" t="s">
        <v>2924</v>
      </c>
      <c r="L4538" s="4">
        <v>0</v>
      </c>
      <c r="M4538" s="4" t="s">
        <v>3312</v>
      </c>
      <c r="R4538" t="s">
        <v>7926</v>
      </c>
      <c r="T4538" t="s">
        <v>1296</v>
      </c>
    </row>
    <row r="4539" spans="1:20">
      <c r="A4539" t="s">
        <v>226</v>
      </c>
      <c r="B4539" t="s">
        <v>1291</v>
      </c>
      <c r="C4539" t="s">
        <v>20</v>
      </c>
      <c r="D4539" s="39" t="s">
        <v>2401</v>
      </c>
      <c r="E4539" s="11">
        <f t="shared" si="299"/>
        <v>3</v>
      </c>
      <c r="F4539" s="4">
        <f t="shared" si="300"/>
        <v>1992</v>
      </c>
      <c r="G4539" t="s">
        <v>25</v>
      </c>
      <c r="H4539" s="4">
        <v>9.5</v>
      </c>
      <c r="I4539" s="4" t="s">
        <v>35</v>
      </c>
      <c r="J4539" s="4">
        <v>25.08</v>
      </c>
      <c r="K4539" s="4" t="s">
        <v>6012</v>
      </c>
      <c r="L4539" s="4">
        <v>0</v>
      </c>
      <c r="M4539" s="4" t="s">
        <v>1909</v>
      </c>
      <c r="N4539" s="11" t="s">
        <v>7927</v>
      </c>
      <c r="R4539" t="s">
        <v>2588</v>
      </c>
      <c r="T4539" t="s">
        <v>1296</v>
      </c>
    </row>
    <row r="4540" spans="1:20">
      <c r="A4540" t="s">
        <v>226</v>
      </c>
      <c r="B4540" t="s">
        <v>1291</v>
      </c>
      <c r="C4540" t="s">
        <v>74</v>
      </c>
      <c r="D4540" s="39" t="s">
        <v>1316</v>
      </c>
      <c r="E4540" s="11">
        <f t="shared" si="299"/>
        <v>3</v>
      </c>
      <c r="F4540" s="4">
        <f t="shared" si="300"/>
        <v>1995</v>
      </c>
      <c r="G4540" t="s">
        <v>25</v>
      </c>
      <c r="H4540" s="4">
        <v>12.5</v>
      </c>
      <c r="I4540" s="4" t="s">
        <v>35</v>
      </c>
      <c r="J4540" s="4">
        <v>26.7</v>
      </c>
      <c r="K4540" s="4" t="s">
        <v>1072</v>
      </c>
      <c r="L4540" s="4">
        <v>0</v>
      </c>
      <c r="M4540" s="4" t="s">
        <v>4908</v>
      </c>
      <c r="N4540" s="11" t="s">
        <v>7927</v>
      </c>
      <c r="R4540" t="s">
        <v>7928</v>
      </c>
      <c r="T4540" t="s">
        <v>1296</v>
      </c>
    </row>
    <row r="4541" spans="1:20">
      <c r="A4541" t="s">
        <v>226</v>
      </c>
      <c r="B4541" t="s">
        <v>1291</v>
      </c>
      <c r="C4541" t="s">
        <v>74</v>
      </c>
      <c r="D4541" s="39" t="s">
        <v>1416</v>
      </c>
      <c r="E4541" s="11">
        <f t="shared" si="299"/>
        <v>3</v>
      </c>
      <c r="F4541" s="4">
        <f t="shared" si="300"/>
        <v>1996</v>
      </c>
      <c r="G4541" t="s">
        <v>25</v>
      </c>
      <c r="H4541" s="4">
        <v>13.5</v>
      </c>
      <c r="I4541" s="4" t="s">
        <v>35</v>
      </c>
      <c r="J4541" s="4">
        <v>27.2</v>
      </c>
      <c r="K4541" s="4" t="s">
        <v>933</v>
      </c>
      <c r="L4541" s="4">
        <v>0</v>
      </c>
      <c r="M4541" s="4" t="s">
        <v>2080</v>
      </c>
      <c r="N4541" s="11" t="s">
        <v>7927</v>
      </c>
      <c r="R4541" t="s">
        <v>7929</v>
      </c>
      <c r="T4541" t="s">
        <v>1296</v>
      </c>
    </row>
    <row r="4542" spans="1:20">
      <c r="A4542" t="s">
        <v>226</v>
      </c>
      <c r="B4542" t="s">
        <v>1291</v>
      </c>
      <c r="C4542" t="s">
        <v>74</v>
      </c>
      <c r="D4542" s="39" t="s">
        <v>1322</v>
      </c>
      <c r="E4542" s="11">
        <f t="shared" si="299"/>
        <v>3</v>
      </c>
      <c r="F4542" s="4">
        <f t="shared" si="300"/>
        <v>1998</v>
      </c>
      <c r="G4542" t="s">
        <v>25</v>
      </c>
      <c r="H4542" s="4">
        <v>15.5</v>
      </c>
      <c r="I4542" s="4" t="s">
        <v>35</v>
      </c>
      <c r="J4542" s="4">
        <v>29</v>
      </c>
      <c r="K4542" s="4" t="s">
        <v>142</v>
      </c>
      <c r="L4542" s="4">
        <v>0</v>
      </c>
      <c r="M4542" s="4" t="s">
        <v>2320</v>
      </c>
      <c r="N4542" s="11" t="s">
        <v>7927</v>
      </c>
      <c r="R4542" t="s">
        <v>439</v>
      </c>
      <c r="T4542" t="s">
        <v>1296</v>
      </c>
    </row>
    <row r="4543" spans="1:20">
      <c r="A4543" t="s">
        <v>226</v>
      </c>
      <c r="B4543" t="s">
        <v>1291</v>
      </c>
      <c r="C4543" t="s">
        <v>74</v>
      </c>
      <c r="D4543" s="39" t="s">
        <v>1647</v>
      </c>
      <c r="E4543" s="11">
        <f t="shared" si="299"/>
        <v>3</v>
      </c>
      <c r="F4543" s="4">
        <f t="shared" si="300"/>
        <v>2000</v>
      </c>
      <c r="G4543" t="s">
        <v>25</v>
      </c>
      <c r="H4543" s="4">
        <v>17.5</v>
      </c>
      <c r="I4543" s="4" t="s">
        <v>35</v>
      </c>
      <c r="J4543" s="4">
        <v>31</v>
      </c>
      <c r="K4543" s="4" t="s">
        <v>828</v>
      </c>
      <c r="L4543" s="4">
        <v>0</v>
      </c>
      <c r="M4543" s="4" t="s">
        <v>2716</v>
      </c>
      <c r="N4543" s="11" t="s">
        <v>7927</v>
      </c>
      <c r="R4543" t="s">
        <v>439</v>
      </c>
      <c r="T4543" t="s">
        <v>1296</v>
      </c>
    </row>
    <row r="4544" spans="1:20">
      <c r="A4544" t="s">
        <v>7930</v>
      </c>
      <c r="B4544" t="s">
        <v>1291</v>
      </c>
      <c r="C4544" t="s">
        <v>20</v>
      </c>
      <c r="D4544" s="39" t="s">
        <v>3045</v>
      </c>
      <c r="E4544" s="11">
        <f t="shared" si="299"/>
        <v>3</v>
      </c>
      <c r="F4544" s="4">
        <f t="shared" si="300"/>
        <v>1983</v>
      </c>
      <c r="G4544" t="s">
        <v>21</v>
      </c>
      <c r="H4544" s="4">
        <v>10.5</v>
      </c>
      <c r="I4544" s="4" t="s">
        <v>35</v>
      </c>
      <c r="J4544" s="4">
        <v>24.77</v>
      </c>
      <c r="K4544" s="4" t="s">
        <v>4897</v>
      </c>
      <c r="L4544" s="4">
        <v>0</v>
      </c>
      <c r="M4544" s="4" t="s">
        <v>2353</v>
      </c>
      <c r="R4544" t="s">
        <v>2317</v>
      </c>
      <c r="T4544" t="s">
        <v>1296</v>
      </c>
    </row>
    <row r="4545" spans="1:20">
      <c r="A4545" t="s">
        <v>7930</v>
      </c>
      <c r="B4545" t="s">
        <v>1291</v>
      </c>
      <c r="C4545" t="s">
        <v>74</v>
      </c>
      <c r="D4545" s="39" t="s">
        <v>1494</v>
      </c>
      <c r="E4545" s="11">
        <f t="shared" si="299"/>
        <v>3</v>
      </c>
      <c r="F4545" s="4">
        <f t="shared" si="300"/>
        <v>1986</v>
      </c>
      <c r="G4545" t="s">
        <v>21</v>
      </c>
      <c r="H4545" s="4">
        <v>13.5</v>
      </c>
      <c r="I4545" s="4" t="s">
        <v>35</v>
      </c>
      <c r="J4545" s="4">
        <v>29.21</v>
      </c>
      <c r="K4545" s="4" t="s">
        <v>2925</v>
      </c>
      <c r="L4545" s="4">
        <v>0</v>
      </c>
      <c r="M4545" s="4" t="s">
        <v>5411</v>
      </c>
      <c r="T4545" t="s">
        <v>1296</v>
      </c>
    </row>
    <row r="4546" spans="1:20">
      <c r="A4546" t="s">
        <v>7930</v>
      </c>
      <c r="B4546" t="s">
        <v>1291</v>
      </c>
      <c r="C4546" t="s">
        <v>74</v>
      </c>
      <c r="D4546" s="39" t="s">
        <v>2002</v>
      </c>
      <c r="E4546" s="11">
        <f t="shared" si="299"/>
        <v>3</v>
      </c>
      <c r="F4546" s="4">
        <f t="shared" si="300"/>
        <v>1988</v>
      </c>
      <c r="G4546" t="s">
        <v>21</v>
      </c>
      <c r="H4546" s="4">
        <v>15.5</v>
      </c>
      <c r="I4546" s="4" t="s">
        <v>35</v>
      </c>
      <c r="J4546" s="4">
        <v>30.48</v>
      </c>
      <c r="K4546" s="4" t="s">
        <v>2925</v>
      </c>
      <c r="L4546" s="4">
        <v>0</v>
      </c>
      <c r="M4546" s="4" t="s">
        <v>4724</v>
      </c>
      <c r="T4546" t="s">
        <v>1296</v>
      </c>
    </row>
    <row r="4547" spans="1:20">
      <c r="A4547" t="s">
        <v>7930</v>
      </c>
      <c r="B4547" t="s">
        <v>1291</v>
      </c>
      <c r="C4547" t="s">
        <v>74</v>
      </c>
      <c r="D4547" s="39" t="s">
        <v>2106</v>
      </c>
      <c r="E4547" s="11">
        <f t="shared" si="299"/>
        <v>3</v>
      </c>
      <c r="F4547" s="4">
        <f t="shared" si="300"/>
        <v>1990</v>
      </c>
      <c r="G4547" t="s">
        <v>21</v>
      </c>
      <c r="H4547" s="4">
        <v>17.5</v>
      </c>
      <c r="I4547" s="4" t="s">
        <v>35</v>
      </c>
      <c r="J4547" s="4">
        <v>30.48</v>
      </c>
      <c r="K4547" s="4" t="s">
        <v>1613</v>
      </c>
      <c r="L4547" s="4">
        <v>0</v>
      </c>
      <c r="M4547" s="4" t="s">
        <v>7841</v>
      </c>
      <c r="T4547" t="s">
        <v>1296</v>
      </c>
    </row>
    <row r="4548" spans="1:20">
      <c r="A4548" t="s">
        <v>7930</v>
      </c>
      <c r="B4548" t="s">
        <v>1291</v>
      </c>
      <c r="C4548" t="s">
        <v>74</v>
      </c>
      <c r="D4548" s="39" t="s">
        <v>2401</v>
      </c>
      <c r="E4548" s="11">
        <f t="shared" si="299"/>
        <v>3</v>
      </c>
      <c r="F4548" s="4">
        <f t="shared" si="300"/>
        <v>1992</v>
      </c>
      <c r="G4548" t="s">
        <v>21</v>
      </c>
      <c r="H4548" s="4">
        <v>19.5</v>
      </c>
      <c r="I4548" s="4" t="s">
        <v>35</v>
      </c>
      <c r="J4548" s="4">
        <v>32.39</v>
      </c>
      <c r="K4548" s="4" t="s">
        <v>2589</v>
      </c>
      <c r="L4548" s="4">
        <v>0</v>
      </c>
      <c r="M4548" s="4" t="s">
        <v>7931</v>
      </c>
      <c r="R4548" t="s">
        <v>5712</v>
      </c>
      <c r="T4548" t="s">
        <v>1296</v>
      </c>
    </row>
    <row r="4549" spans="1:20">
      <c r="A4549" t="s">
        <v>7932</v>
      </c>
      <c r="B4549" t="s">
        <v>1291</v>
      </c>
      <c r="C4549" t="s">
        <v>20</v>
      </c>
      <c r="D4549" s="39" t="s">
        <v>2363</v>
      </c>
      <c r="E4549" s="11">
        <f t="shared" si="299"/>
        <v>6</v>
      </c>
      <c r="F4549" s="4">
        <f t="shared" si="300"/>
        <v>2001</v>
      </c>
      <c r="G4549" t="s">
        <v>25</v>
      </c>
      <c r="H4549" s="4">
        <v>6.8</v>
      </c>
      <c r="I4549" s="4" t="s">
        <v>1214</v>
      </c>
      <c r="J4549" s="4">
        <v>20.9</v>
      </c>
      <c r="K4549" s="4" t="s">
        <v>2413</v>
      </c>
      <c r="L4549" s="4">
        <v>0</v>
      </c>
      <c r="N4549" s="11" t="s">
        <v>7933</v>
      </c>
      <c r="R4549" t="s">
        <v>7934</v>
      </c>
      <c r="T4549" t="s">
        <v>1296</v>
      </c>
    </row>
    <row r="4550" spans="1:20">
      <c r="A4550" t="s">
        <v>7932</v>
      </c>
      <c r="B4550" t="s">
        <v>1291</v>
      </c>
      <c r="C4550" t="s">
        <v>74</v>
      </c>
      <c r="D4550" s="39" t="s">
        <v>1378</v>
      </c>
      <c r="E4550" s="11">
        <f t="shared" si="299"/>
        <v>5</v>
      </c>
      <c r="F4550" s="4">
        <f t="shared" si="300"/>
        <v>2002</v>
      </c>
      <c r="G4550" t="s">
        <v>25</v>
      </c>
      <c r="H4550" s="4">
        <v>7.7</v>
      </c>
      <c r="I4550" s="4" t="str">
        <f t="shared" ref="I4550:I4572" si="303">IF(ISBLANK(H4550), "", "k")</f>
        <v>k</v>
      </c>
      <c r="J4550" s="4">
        <v>21.6</v>
      </c>
      <c r="K4550" s="4" t="s">
        <v>617</v>
      </c>
      <c r="L4550" s="4">
        <v>0</v>
      </c>
      <c r="M4550" s="4" t="s">
        <v>7935</v>
      </c>
      <c r="N4550" s="11" t="s">
        <v>7933</v>
      </c>
      <c r="R4550" t="s">
        <v>7936</v>
      </c>
      <c r="T4550" t="s">
        <v>1296</v>
      </c>
    </row>
    <row r="4551" spans="1:20">
      <c r="A4551" t="s">
        <v>7932</v>
      </c>
      <c r="B4551" t="s">
        <v>1291</v>
      </c>
      <c r="C4551" t="s">
        <v>74</v>
      </c>
      <c r="D4551" s="39" t="s">
        <v>1310</v>
      </c>
      <c r="E4551" s="11">
        <f t="shared" si="299"/>
        <v>5</v>
      </c>
      <c r="F4551" s="4">
        <f t="shared" si="300"/>
        <v>2005</v>
      </c>
      <c r="G4551" t="s">
        <v>25</v>
      </c>
      <c r="H4551" s="4">
        <v>10.7</v>
      </c>
      <c r="I4551" s="4" t="str">
        <f t="shared" si="303"/>
        <v>k</v>
      </c>
      <c r="J4551" s="4">
        <v>24.3</v>
      </c>
      <c r="K4551" s="4" t="s">
        <v>2381</v>
      </c>
      <c r="L4551" s="4">
        <v>0</v>
      </c>
      <c r="M4551" s="4" t="s">
        <v>7937</v>
      </c>
      <c r="N4551" s="11" t="s">
        <v>7933</v>
      </c>
      <c r="R4551" t="s">
        <v>7938</v>
      </c>
      <c r="T4551" t="s">
        <v>1296</v>
      </c>
    </row>
    <row r="4552" spans="1:20">
      <c r="A4552" t="s">
        <v>7932</v>
      </c>
      <c r="B4552" t="s">
        <v>1291</v>
      </c>
      <c r="C4552" t="s">
        <v>74</v>
      </c>
      <c r="D4552" s="39" t="s">
        <v>1385</v>
      </c>
      <c r="E4552" s="11">
        <f t="shared" si="299"/>
        <v>5</v>
      </c>
      <c r="F4552" s="4">
        <f t="shared" si="300"/>
        <v>2008</v>
      </c>
      <c r="G4552" t="s">
        <v>25</v>
      </c>
      <c r="H4552" s="4">
        <v>13.7</v>
      </c>
      <c r="I4552" s="4" t="str">
        <f t="shared" si="303"/>
        <v>k</v>
      </c>
      <c r="J4552" s="4">
        <v>32.5</v>
      </c>
      <c r="K4552" s="4" t="s">
        <v>163</v>
      </c>
      <c r="L4552" s="4">
        <v>0</v>
      </c>
      <c r="M4552" s="4" t="s">
        <v>7939</v>
      </c>
      <c r="N4552" s="11" t="s">
        <v>7933</v>
      </c>
      <c r="R4552" t="s">
        <v>7940</v>
      </c>
      <c r="T4552" t="s">
        <v>1296</v>
      </c>
    </row>
    <row r="4553" spans="1:20">
      <c r="A4553" t="s">
        <v>7932</v>
      </c>
      <c r="B4553" t="s">
        <v>1291</v>
      </c>
      <c r="C4553" t="s">
        <v>74</v>
      </c>
      <c r="D4553" s="39" t="s">
        <v>1863</v>
      </c>
      <c r="E4553" s="11">
        <f t="shared" si="299"/>
        <v>4</v>
      </c>
      <c r="F4553" s="4">
        <f t="shared" si="300"/>
        <v>2010</v>
      </c>
      <c r="G4553" t="s">
        <v>25</v>
      </c>
      <c r="H4553" s="4">
        <v>15.6</v>
      </c>
      <c r="I4553" s="4" t="str">
        <f t="shared" si="303"/>
        <v>k</v>
      </c>
      <c r="J4553" s="4">
        <v>36.200000000000003</v>
      </c>
      <c r="K4553" s="4" t="s">
        <v>6094</v>
      </c>
      <c r="L4553" s="4">
        <v>0</v>
      </c>
      <c r="M4553" s="4" t="s">
        <v>6330</v>
      </c>
      <c r="N4553" s="11" t="s">
        <v>7933</v>
      </c>
      <c r="R4553" t="s">
        <v>7941</v>
      </c>
      <c r="T4553" t="s">
        <v>1296</v>
      </c>
    </row>
    <row r="4554" spans="1:20">
      <c r="A4554" t="s">
        <v>7932</v>
      </c>
      <c r="B4554" t="s">
        <v>1291</v>
      </c>
      <c r="C4554" t="s">
        <v>74</v>
      </c>
      <c r="D4554" s="39" t="s">
        <v>1392</v>
      </c>
      <c r="E4554" s="11">
        <f t="shared" si="299"/>
        <v>5</v>
      </c>
      <c r="F4554" s="4">
        <f t="shared" si="300"/>
        <v>2010</v>
      </c>
      <c r="G4554" t="s">
        <v>25</v>
      </c>
      <c r="H4554" s="4">
        <v>15.7</v>
      </c>
      <c r="I4554" s="4" t="str">
        <f t="shared" si="303"/>
        <v>k</v>
      </c>
      <c r="L4554" s="4">
        <v>0</v>
      </c>
      <c r="M4554" s="4" t="s">
        <v>7942</v>
      </c>
      <c r="N4554" s="11" t="s">
        <v>7933</v>
      </c>
      <c r="R4554" t="s">
        <v>7943</v>
      </c>
      <c r="T4554" t="s">
        <v>1296</v>
      </c>
    </row>
    <row r="4555" spans="1:20">
      <c r="A4555" t="s">
        <v>7932</v>
      </c>
      <c r="B4555" t="s">
        <v>1291</v>
      </c>
      <c r="C4555" t="s">
        <v>74</v>
      </c>
      <c r="D4555" s="39" t="s">
        <v>1561</v>
      </c>
      <c r="E4555" s="11">
        <f t="shared" si="299"/>
        <v>5</v>
      </c>
      <c r="F4555" s="4">
        <f t="shared" si="300"/>
        <v>2011</v>
      </c>
      <c r="G4555" t="s">
        <v>25</v>
      </c>
      <c r="H4555" s="4">
        <v>16.7</v>
      </c>
      <c r="I4555" s="4" t="str">
        <f t="shared" si="303"/>
        <v>k</v>
      </c>
      <c r="J4555" s="4">
        <v>38.799999999999997</v>
      </c>
      <c r="K4555" s="4" t="s">
        <v>120</v>
      </c>
      <c r="L4555" s="4">
        <v>0</v>
      </c>
      <c r="M4555" s="4" t="s">
        <v>5851</v>
      </c>
      <c r="N4555" s="11" t="s">
        <v>7933</v>
      </c>
      <c r="R4555" t="s">
        <v>1762</v>
      </c>
      <c r="T4555" t="s">
        <v>1296</v>
      </c>
    </row>
    <row r="4556" spans="1:20">
      <c r="A4556" t="s">
        <v>7932</v>
      </c>
      <c r="B4556" t="s">
        <v>1291</v>
      </c>
      <c r="C4556" t="s">
        <v>74</v>
      </c>
      <c r="D4556" s="39" t="s">
        <v>1342</v>
      </c>
      <c r="E4556" s="11">
        <f t="shared" si="299"/>
        <v>5</v>
      </c>
      <c r="F4556" s="4">
        <f t="shared" si="300"/>
        <v>2013</v>
      </c>
      <c r="G4556" t="s">
        <v>25</v>
      </c>
      <c r="H4556" s="4">
        <v>18.7</v>
      </c>
      <c r="I4556" s="4" t="str">
        <f t="shared" si="303"/>
        <v>k</v>
      </c>
      <c r="J4556" s="4">
        <v>42.5</v>
      </c>
      <c r="K4556" s="4" t="s">
        <v>636</v>
      </c>
      <c r="L4556" s="4">
        <v>0</v>
      </c>
      <c r="M4556" s="4" t="s">
        <v>7944</v>
      </c>
      <c r="N4556" s="11" t="s">
        <v>7933</v>
      </c>
      <c r="R4556" t="s">
        <v>7945</v>
      </c>
      <c r="T4556" t="s">
        <v>1296</v>
      </c>
    </row>
    <row r="4557" spans="1:20">
      <c r="A4557" t="s">
        <v>7946</v>
      </c>
      <c r="B4557" t="s">
        <v>1291</v>
      </c>
      <c r="C4557" t="s">
        <v>20</v>
      </c>
      <c r="D4557" s="39" t="s">
        <v>1378</v>
      </c>
      <c r="E4557" s="11">
        <f t="shared" si="299"/>
        <v>5</v>
      </c>
      <c r="F4557" s="4">
        <f t="shared" si="300"/>
        <v>2002</v>
      </c>
      <c r="G4557" t="s">
        <v>21</v>
      </c>
      <c r="H4557" s="4">
        <v>9.8000000000000007</v>
      </c>
      <c r="I4557" s="4" t="str">
        <f t="shared" si="303"/>
        <v>k</v>
      </c>
      <c r="J4557" s="4">
        <v>24.6</v>
      </c>
      <c r="K4557" s="4" t="s">
        <v>591</v>
      </c>
      <c r="L4557" s="4">
        <v>0</v>
      </c>
      <c r="M4557" s="4" t="s">
        <v>1767</v>
      </c>
      <c r="N4557" s="11" t="s">
        <v>7947</v>
      </c>
      <c r="O4557" t="s">
        <v>7948</v>
      </c>
      <c r="R4557" t="s">
        <v>7949</v>
      </c>
      <c r="T4557" t="s">
        <v>1296</v>
      </c>
    </row>
    <row r="4558" spans="1:20">
      <c r="A4558" t="s">
        <v>7946</v>
      </c>
      <c r="B4558" t="s">
        <v>1291</v>
      </c>
      <c r="C4558" t="s">
        <v>74</v>
      </c>
      <c r="D4558" s="39" t="s">
        <v>1424</v>
      </c>
      <c r="E4558" s="11">
        <f t="shared" si="299"/>
        <v>5</v>
      </c>
      <c r="F4558" s="4">
        <f t="shared" si="300"/>
        <v>2004</v>
      </c>
      <c r="G4558" t="s">
        <v>21</v>
      </c>
      <c r="H4558" s="4">
        <v>11.7</v>
      </c>
      <c r="I4558" s="4" t="str">
        <f t="shared" si="303"/>
        <v>k</v>
      </c>
      <c r="J4558" s="4">
        <v>25</v>
      </c>
      <c r="K4558" s="4" t="s">
        <v>988</v>
      </c>
      <c r="L4558" s="4">
        <v>0</v>
      </c>
      <c r="M4558" s="4" t="s">
        <v>2382</v>
      </c>
      <c r="N4558" s="11" t="s">
        <v>7947</v>
      </c>
      <c r="O4558" t="s">
        <v>7948</v>
      </c>
      <c r="R4558" t="s">
        <v>7950</v>
      </c>
      <c r="T4558" t="s">
        <v>1296</v>
      </c>
    </row>
    <row r="4559" spans="1:20">
      <c r="A4559" t="s">
        <v>7946</v>
      </c>
      <c r="B4559" t="s">
        <v>1291</v>
      </c>
      <c r="C4559" t="s">
        <v>74</v>
      </c>
      <c r="D4559" s="39" t="s">
        <v>2126</v>
      </c>
      <c r="E4559" s="11">
        <f t="shared" si="299"/>
        <v>5</v>
      </c>
      <c r="F4559" s="4">
        <f t="shared" si="300"/>
        <v>2008</v>
      </c>
      <c r="G4559" t="s">
        <v>21</v>
      </c>
      <c r="H4559" s="4">
        <v>15.7</v>
      </c>
      <c r="I4559" s="4" t="str">
        <f t="shared" si="303"/>
        <v>k</v>
      </c>
      <c r="J4559" s="4">
        <v>27</v>
      </c>
      <c r="K4559" s="4" t="s">
        <v>278</v>
      </c>
      <c r="L4559" s="4">
        <v>0</v>
      </c>
      <c r="M4559" s="4" t="s">
        <v>1776</v>
      </c>
      <c r="N4559" s="11" t="s">
        <v>7947</v>
      </c>
      <c r="O4559" t="s">
        <v>7948</v>
      </c>
      <c r="R4559" t="s">
        <v>7951</v>
      </c>
      <c r="T4559" t="s">
        <v>1296</v>
      </c>
    </row>
    <row r="4560" spans="1:20">
      <c r="A4560" t="s">
        <v>7946</v>
      </c>
      <c r="B4560" t="s">
        <v>1291</v>
      </c>
      <c r="C4560" t="s">
        <v>74</v>
      </c>
      <c r="D4560" s="39" t="s">
        <v>1663</v>
      </c>
      <c r="E4560" s="11">
        <f t="shared" si="299"/>
        <v>5</v>
      </c>
      <c r="F4560" s="4">
        <f t="shared" si="300"/>
        <v>2009</v>
      </c>
      <c r="G4560" t="s">
        <v>21</v>
      </c>
      <c r="H4560" s="4">
        <v>16.7</v>
      </c>
      <c r="I4560" s="4" t="str">
        <f t="shared" si="303"/>
        <v>k</v>
      </c>
      <c r="J4560" s="4">
        <v>27</v>
      </c>
      <c r="K4560" s="4" t="s">
        <v>870</v>
      </c>
      <c r="L4560" s="4">
        <v>0</v>
      </c>
      <c r="M4560" s="4" t="s">
        <v>1739</v>
      </c>
      <c r="N4560" s="11" t="s">
        <v>7947</v>
      </c>
      <c r="O4560" t="s">
        <v>7948</v>
      </c>
      <c r="R4560" t="s">
        <v>1662</v>
      </c>
      <c r="T4560" t="s">
        <v>1296</v>
      </c>
    </row>
    <row r="4561" spans="1:20">
      <c r="A4561" t="s">
        <v>7946</v>
      </c>
      <c r="B4561" t="s">
        <v>1291</v>
      </c>
      <c r="C4561" t="s">
        <v>74</v>
      </c>
      <c r="D4561" s="39" t="s">
        <v>1396</v>
      </c>
      <c r="E4561" s="11">
        <f t="shared" si="299"/>
        <v>5</v>
      </c>
      <c r="F4561" s="4">
        <f t="shared" si="300"/>
        <v>2011</v>
      </c>
      <c r="G4561" t="s">
        <v>21</v>
      </c>
      <c r="H4561" s="4">
        <v>18.7</v>
      </c>
      <c r="I4561" s="4" t="str">
        <f t="shared" si="303"/>
        <v>k</v>
      </c>
      <c r="J4561" s="4">
        <v>28.4</v>
      </c>
      <c r="K4561" s="4" t="s">
        <v>1282</v>
      </c>
      <c r="L4561" s="4">
        <v>0</v>
      </c>
      <c r="M4561" s="4" t="s">
        <v>1825</v>
      </c>
      <c r="N4561" s="11" t="s">
        <v>7947</v>
      </c>
      <c r="O4561" t="s">
        <v>7948</v>
      </c>
      <c r="R4561" t="s">
        <v>1762</v>
      </c>
      <c r="T4561" t="s">
        <v>1296</v>
      </c>
    </row>
    <row r="4562" spans="1:20">
      <c r="A4562" t="s">
        <v>7946</v>
      </c>
      <c r="B4562" t="s">
        <v>1291</v>
      </c>
      <c r="C4562" t="s">
        <v>74</v>
      </c>
      <c r="D4562" s="39" t="s">
        <v>1586</v>
      </c>
      <c r="E4562" s="11">
        <f t="shared" si="299"/>
        <v>5</v>
      </c>
      <c r="F4562" s="4">
        <f t="shared" si="300"/>
        <v>2013</v>
      </c>
      <c r="G4562" t="s">
        <v>21</v>
      </c>
      <c r="H4562" s="4">
        <v>22.7</v>
      </c>
      <c r="I4562" s="4" t="str">
        <f t="shared" si="303"/>
        <v>k</v>
      </c>
      <c r="J4562" s="4">
        <v>28.5</v>
      </c>
      <c r="K4562" s="4" t="s">
        <v>1072</v>
      </c>
      <c r="L4562" s="4">
        <v>0</v>
      </c>
      <c r="M4562" s="4" t="s">
        <v>7101</v>
      </c>
      <c r="N4562" s="11" t="s">
        <v>7947</v>
      </c>
      <c r="O4562" t="s">
        <v>7948</v>
      </c>
      <c r="R4562" t="s">
        <v>1953</v>
      </c>
      <c r="T4562" t="s">
        <v>1296</v>
      </c>
    </row>
    <row r="4563" spans="1:20">
      <c r="A4563" t="s">
        <v>7946</v>
      </c>
      <c r="B4563" t="s">
        <v>1291</v>
      </c>
      <c r="C4563" t="s">
        <v>74</v>
      </c>
      <c r="D4563" s="39" t="s">
        <v>1352</v>
      </c>
      <c r="E4563" s="11">
        <f t="shared" ref="E4563:E4626" si="304">MONTH(D4563)</f>
        <v>5</v>
      </c>
      <c r="F4563" s="4">
        <f t="shared" ref="F4563:F4626" si="305">YEAR(D4563)</f>
        <v>2017</v>
      </c>
      <c r="G4563" t="s">
        <v>21</v>
      </c>
      <c r="H4563" s="4">
        <v>26.7</v>
      </c>
      <c r="I4563" s="4" t="str">
        <f t="shared" si="303"/>
        <v>k</v>
      </c>
      <c r="J4563" s="4">
        <v>28.8</v>
      </c>
      <c r="K4563" s="4" t="s">
        <v>49</v>
      </c>
      <c r="L4563" s="4">
        <v>0</v>
      </c>
      <c r="M4563" s="4" t="s">
        <v>2729</v>
      </c>
      <c r="N4563" s="11" t="s">
        <v>7947</v>
      </c>
      <c r="O4563" t="s">
        <v>7948</v>
      </c>
      <c r="Q4563" t="s">
        <v>1231</v>
      </c>
      <c r="R4563" t="s">
        <v>7952</v>
      </c>
      <c r="T4563" t="s">
        <v>1296</v>
      </c>
    </row>
    <row r="4564" spans="1:20">
      <c r="A4564" t="s">
        <v>7946</v>
      </c>
      <c r="B4564" t="s">
        <v>1291</v>
      </c>
      <c r="C4564" t="s">
        <v>74</v>
      </c>
      <c r="D4564" s="39" t="s">
        <v>1574</v>
      </c>
      <c r="E4564" s="11">
        <f t="shared" si="304"/>
        <v>6</v>
      </c>
      <c r="F4564" s="4">
        <f t="shared" si="305"/>
        <v>2018</v>
      </c>
      <c r="G4564" t="s">
        <v>21</v>
      </c>
      <c r="H4564" s="4">
        <v>27.8</v>
      </c>
      <c r="I4564" s="4" t="str">
        <f t="shared" si="303"/>
        <v>k</v>
      </c>
      <c r="J4564" s="4">
        <v>27.2</v>
      </c>
      <c r="K4564" s="4" t="s">
        <v>475</v>
      </c>
      <c r="L4564" s="4">
        <v>0</v>
      </c>
      <c r="M4564" s="4" t="s">
        <v>2504</v>
      </c>
      <c r="N4564" s="11" t="s">
        <v>7947</v>
      </c>
      <c r="O4564" t="s">
        <v>7948</v>
      </c>
      <c r="Q4564" t="s">
        <v>7953</v>
      </c>
      <c r="R4564" t="s">
        <v>7954</v>
      </c>
      <c r="T4564" t="s">
        <v>1296</v>
      </c>
    </row>
    <row r="4565" spans="1:20">
      <c r="A4565" t="s">
        <v>7955</v>
      </c>
      <c r="B4565" t="s">
        <v>1291</v>
      </c>
      <c r="C4565" t="s">
        <v>20</v>
      </c>
      <c r="D4565" s="39" t="s">
        <v>1325</v>
      </c>
      <c r="E4565" s="11">
        <f t="shared" si="304"/>
        <v>3</v>
      </c>
      <c r="F4565" s="4">
        <f t="shared" si="305"/>
        <v>2000</v>
      </c>
      <c r="G4565" t="s">
        <v>25</v>
      </c>
      <c r="H4565" s="4" t="s">
        <v>1368</v>
      </c>
      <c r="I4565" s="4" t="str">
        <f t="shared" si="303"/>
        <v>k</v>
      </c>
      <c r="J4565" s="4">
        <v>16.7</v>
      </c>
      <c r="K4565" s="4" t="s">
        <v>600</v>
      </c>
      <c r="L4565" s="4">
        <v>0</v>
      </c>
      <c r="M4565" s="4" t="s">
        <v>6354</v>
      </c>
      <c r="N4565" s="11" t="s">
        <v>7956</v>
      </c>
      <c r="R4565" t="s">
        <v>607</v>
      </c>
      <c r="T4565" t="s">
        <v>1296</v>
      </c>
    </row>
    <row r="4566" spans="1:20">
      <c r="A4566" t="s">
        <v>7955</v>
      </c>
      <c r="B4566" t="s">
        <v>1291</v>
      </c>
      <c r="C4566" t="s">
        <v>74</v>
      </c>
      <c r="D4566" s="39" t="s">
        <v>1418</v>
      </c>
      <c r="E4566" s="11">
        <f t="shared" si="304"/>
        <v>5</v>
      </c>
      <c r="F4566" s="4">
        <f t="shared" si="305"/>
        <v>2001</v>
      </c>
      <c r="G4566" t="s">
        <v>25</v>
      </c>
      <c r="H4566" s="4" t="s">
        <v>1456</v>
      </c>
      <c r="I4566" s="4" t="str">
        <f t="shared" si="303"/>
        <v>k</v>
      </c>
      <c r="J4566" s="4">
        <v>18.600000000000001</v>
      </c>
      <c r="K4566" s="4" t="s">
        <v>150</v>
      </c>
      <c r="L4566" s="4">
        <v>0</v>
      </c>
      <c r="M4566" s="4" t="s">
        <v>1773</v>
      </c>
      <c r="N4566" s="11" t="s">
        <v>7956</v>
      </c>
      <c r="R4566" t="s">
        <v>7957</v>
      </c>
      <c r="T4566" t="s">
        <v>1296</v>
      </c>
    </row>
    <row r="4567" spans="1:20">
      <c r="A4567" t="s">
        <v>7955</v>
      </c>
      <c r="B4567" t="s">
        <v>1291</v>
      </c>
      <c r="C4567" t="s">
        <v>74</v>
      </c>
      <c r="D4567" s="39" t="s">
        <v>1302</v>
      </c>
      <c r="E4567" s="11">
        <f t="shared" si="304"/>
        <v>5</v>
      </c>
      <c r="F4567" s="4">
        <f t="shared" si="305"/>
        <v>2002</v>
      </c>
      <c r="G4567" t="s">
        <v>25</v>
      </c>
      <c r="H4567" s="4" t="s">
        <v>654</v>
      </c>
      <c r="I4567" s="4" t="str">
        <f t="shared" si="303"/>
        <v>k</v>
      </c>
      <c r="J4567" s="4">
        <v>20.6</v>
      </c>
      <c r="K4567" s="4" t="s">
        <v>929</v>
      </c>
      <c r="L4567" s="4">
        <v>0</v>
      </c>
      <c r="M4567" s="4" t="s">
        <v>5437</v>
      </c>
      <c r="N4567" s="11" t="s">
        <v>7956</v>
      </c>
      <c r="R4567" t="s">
        <v>2031</v>
      </c>
      <c r="T4567" t="s">
        <v>1296</v>
      </c>
    </row>
    <row r="4568" spans="1:20">
      <c r="A4568" t="s">
        <v>7955</v>
      </c>
      <c r="B4568" t="s">
        <v>1291</v>
      </c>
      <c r="C4568" t="s">
        <v>74</v>
      </c>
      <c r="D4568" s="39" t="s">
        <v>34</v>
      </c>
      <c r="E4568" s="11">
        <f t="shared" si="304"/>
        <v>5</v>
      </c>
      <c r="F4568" s="4">
        <f t="shared" si="305"/>
        <v>2003</v>
      </c>
      <c r="G4568" t="s">
        <v>25</v>
      </c>
      <c r="H4568" s="4" t="s">
        <v>482</v>
      </c>
      <c r="I4568" s="4" t="str">
        <f t="shared" si="303"/>
        <v>k</v>
      </c>
      <c r="J4568" s="4">
        <v>23.2</v>
      </c>
      <c r="K4568" s="4" t="s">
        <v>885</v>
      </c>
      <c r="L4568" s="4">
        <v>0</v>
      </c>
      <c r="M4568" s="4" t="s">
        <v>3468</v>
      </c>
      <c r="N4568" s="11" t="s">
        <v>7956</v>
      </c>
      <c r="R4568" t="s">
        <v>2191</v>
      </c>
      <c r="T4568" t="s">
        <v>1296</v>
      </c>
    </row>
    <row r="4569" spans="1:20">
      <c r="A4569" t="s">
        <v>7955</v>
      </c>
      <c r="B4569" t="s">
        <v>1291</v>
      </c>
      <c r="C4569" t="s">
        <v>74</v>
      </c>
      <c r="D4569" s="39" t="s">
        <v>1335</v>
      </c>
      <c r="E4569" s="11">
        <f t="shared" si="304"/>
        <v>5</v>
      </c>
      <c r="F4569" s="4">
        <f t="shared" si="305"/>
        <v>2004</v>
      </c>
      <c r="G4569" t="s">
        <v>25</v>
      </c>
      <c r="H4569" s="4" t="s">
        <v>682</v>
      </c>
      <c r="I4569" s="4" t="str">
        <f t="shared" si="303"/>
        <v>k</v>
      </c>
      <c r="J4569" s="4">
        <v>25.2</v>
      </c>
      <c r="K4569" s="4" t="s">
        <v>497</v>
      </c>
      <c r="L4569" s="4">
        <v>0</v>
      </c>
      <c r="M4569" s="4" t="s">
        <v>1465</v>
      </c>
      <c r="N4569" s="11" t="s">
        <v>7956</v>
      </c>
      <c r="R4569" t="s">
        <v>1722</v>
      </c>
      <c r="T4569" t="s">
        <v>1296</v>
      </c>
    </row>
    <row r="4570" spans="1:20">
      <c r="A4570" t="s">
        <v>7955</v>
      </c>
      <c r="B4570" t="s">
        <v>1291</v>
      </c>
      <c r="C4570" t="s">
        <v>74</v>
      </c>
      <c r="D4570" s="39" t="s">
        <v>1663</v>
      </c>
      <c r="E4570" s="11">
        <f t="shared" si="304"/>
        <v>5</v>
      </c>
      <c r="F4570" s="4">
        <f t="shared" si="305"/>
        <v>2009</v>
      </c>
      <c r="G4570" t="s">
        <v>25</v>
      </c>
      <c r="H4570" s="4" t="s">
        <v>717</v>
      </c>
      <c r="I4570" s="4" t="str">
        <f t="shared" si="303"/>
        <v>k</v>
      </c>
      <c r="J4570" s="4">
        <v>32.200000000000003</v>
      </c>
      <c r="K4570" s="4" t="s">
        <v>426</v>
      </c>
      <c r="L4570" s="4">
        <v>0</v>
      </c>
      <c r="M4570" s="4" t="s">
        <v>4883</v>
      </c>
      <c r="N4570" s="11" t="s">
        <v>7956</v>
      </c>
      <c r="R4570" t="s">
        <v>7958</v>
      </c>
      <c r="T4570" t="s">
        <v>1296</v>
      </c>
    </row>
    <row r="4571" spans="1:20">
      <c r="A4571" t="s">
        <v>7955</v>
      </c>
      <c r="B4571" t="s">
        <v>1291</v>
      </c>
      <c r="C4571" t="s">
        <v>74</v>
      </c>
      <c r="D4571" s="39" t="s">
        <v>1535</v>
      </c>
      <c r="E4571" s="11">
        <f t="shared" si="304"/>
        <v>5</v>
      </c>
      <c r="F4571" s="4">
        <f t="shared" si="305"/>
        <v>2010</v>
      </c>
      <c r="G4571" t="s">
        <v>25</v>
      </c>
      <c r="H4571" s="4" t="s">
        <v>712</v>
      </c>
      <c r="I4571" s="4" t="str">
        <f t="shared" si="303"/>
        <v>k</v>
      </c>
      <c r="J4571" s="4">
        <v>33</v>
      </c>
      <c r="K4571" s="4" t="s">
        <v>209</v>
      </c>
      <c r="L4571" s="4">
        <v>0</v>
      </c>
      <c r="M4571" s="4" t="s">
        <v>3900</v>
      </c>
      <c r="N4571" s="11" t="s">
        <v>7956</v>
      </c>
      <c r="R4571" t="s">
        <v>1834</v>
      </c>
      <c r="T4571" t="s">
        <v>1296</v>
      </c>
    </row>
    <row r="4572" spans="1:20">
      <c r="A4572" t="s">
        <v>7955</v>
      </c>
      <c r="B4572" t="s">
        <v>1291</v>
      </c>
      <c r="C4572" t="s">
        <v>74</v>
      </c>
      <c r="D4572" s="39" t="s">
        <v>1586</v>
      </c>
      <c r="E4572" s="11">
        <f t="shared" si="304"/>
        <v>5</v>
      </c>
      <c r="F4572" s="4">
        <f t="shared" si="305"/>
        <v>2013</v>
      </c>
      <c r="G4572" t="s">
        <v>25</v>
      </c>
      <c r="H4572" s="4" t="s">
        <v>893</v>
      </c>
      <c r="I4572" s="4" t="str">
        <f t="shared" si="303"/>
        <v>k</v>
      </c>
      <c r="J4572" s="4">
        <v>36.9</v>
      </c>
      <c r="K4572" s="4" t="s">
        <v>981</v>
      </c>
      <c r="L4572" s="4">
        <v>0</v>
      </c>
      <c r="M4572" s="4" t="s">
        <v>4244</v>
      </c>
      <c r="N4572" s="11" t="s">
        <v>7956</v>
      </c>
      <c r="R4572" t="s">
        <v>1953</v>
      </c>
      <c r="T4572" t="s">
        <v>1296</v>
      </c>
    </row>
    <row r="4573" spans="1:20">
      <c r="A4573" t="s">
        <v>7959</v>
      </c>
      <c r="B4573" t="s">
        <v>1291</v>
      </c>
      <c r="C4573" t="s">
        <v>20</v>
      </c>
      <c r="D4573" s="39" t="s">
        <v>1746</v>
      </c>
      <c r="E4573" s="11">
        <f t="shared" si="304"/>
        <v>5</v>
      </c>
      <c r="F4573" s="4">
        <f t="shared" si="305"/>
        <v>2001</v>
      </c>
      <c r="G4573" t="s">
        <v>21</v>
      </c>
      <c r="H4573" s="4">
        <v>14.7</v>
      </c>
      <c r="I4573" s="4" t="s">
        <v>35</v>
      </c>
      <c r="J4573" s="4">
        <v>29.5</v>
      </c>
      <c r="K4573" s="4" t="s">
        <v>142</v>
      </c>
      <c r="L4573" s="4">
        <v>0</v>
      </c>
      <c r="M4573" s="4" t="s">
        <v>1638</v>
      </c>
      <c r="N4573" s="11" t="s">
        <v>7960</v>
      </c>
      <c r="R4573" t="s">
        <v>7961</v>
      </c>
      <c r="T4573" t="s">
        <v>1296</v>
      </c>
    </row>
    <row r="4574" spans="1:20">
      <c r="A4574" t="s">
        <v>7959</v>
      </c>
      <c r="B4574" t="s">
        <v>1291</v>
      </c>
      <c r="C4574" t="s">
        <v>74</v>
      </c>
      <c r="D4574" s="39" t="s">
        <v>1380</v>
      </c>
      <c r="E4574" s="11">
        <f t="shared" si="304"/>
        <v>5</v>
      </c>
      <c r="F4574" s="4">
        <f t="shared" si="305"/>
        <v>2004</v>
      </c>
      <c r="G4574" t="s">
        <v>21</v>
      </c>
      <c r="H4574" s="4">
        <v>17.7</v>
      </c>
      <c r="I4574" s="4" t="s">
        <v>35</v>
      </c>
      <c r="J4574" s="4">
        <v>30.2</v>
      </c>
      <c r="K4574" s="4" t="s">
        <v>642</v>
      </c>
      <c r="L4574" s="4">
        <v>0</v>
      </c>
      <c r="M4574" s="4" t="s">
        <v>1833</v>
      </c>
      <c r="N4574" s="11" t="s">
        <v>7960</v>
      </c>
      <c r="R4574" t="s">
        <v>7962</v>
      </c>
      <c r="T4574" t="s">
        <v>1296</v>
      </c>
    </row>
    <row r="4575" spans="1:20">
      <c r="A4575" t="s">
        <v>232</v>
      </c>
      <c r="B4575" t="s">
        <v>1291</v>
      </c>
      <c r="C4575" t="s">
        <v>20</v>
      </c>
      <c r="D4575" s="39" t="s">
        <v>3045</v>
      </c>
      <c r="E4575" s="11">
        <f t="shared" si="304"/>
        <v>3</v>
      </c>
      <c r="F4575" s="4">
        <f t="shared" si="305"/>
        <v>1983</v>
      </c>
      <c r="G4575" t="s">
        <v>25</v>
      </c>
      <c r="H4575" s="4">
        <v>15.5</v>
      </c>
      <c r="I4575" s="4" t="s">
        <v>35</v>
      </c>
      <c r="J4575" s="4">
        <v>33.020000000000003</v>
      </c>
      <c r="K4575" s="4" t="s">
        <v>2925</v>
      </c>
      <c r="L4575" s="4">
        <v>0</v>
      </c>
      <c r="M4575" s="4" t="s">
        <v>3880</v>
      </c>
      <c r="R4575" t="s">
        <v>2304</v>
      </c>
      <c r="T4575" t="s">
        <v>1296</v>
      </c>
    </row>
    <row r="4576" spans="1:20">
      <c r="A4576" t="s">
        <v>7963</v>
      </c>
      <c r="B4576" t="s">
        <v>1291</v>
      </c>
      <c r="C4576" t="s">
        <v>20</v>
      </c>
      <c r="D4576" s="39" t="s">
        <v>1524</v>
      </c>
      <c r="E4576" s="11">
        <f t="shared" si="304"/>
        <v>3</v>
      </c>
      <c r="F4576" s="4">
        <f t="shared" si="305"/>
        <v>1995</v>
      </c>
      <c r="G4576" t="s">
        <v>25</v>
      </c>
      <c r="H4576" s="4">
        <v>9.5</v>
      </c>
      <c r="I4576" s="4" t="s">
        <v>35</v>
      </c>
      <c r="J4576" s="4">
        <v>26</v>
      </c>
      <c r="K4576" s="4" t="s">
        <v>464</v>
      </c>
      <c r="L4576" s="4">
        <v>0</v>
      </c>
      <c r="M4576" s="4" t="s">
        <v>2353</v>
      </c>
      <c r="N4576" s="11" t="s">
        <v>7964</v>
      </c>
      <c r="R4576" t="s">
        <v>1319</v>
      </c>
      <c r="T4576" t="s">
        <v>1296</v>
      </c>
    </row>
    <row r="4577" spans="1:20">
      <c r="A4577" t="s">
        <v>7963</v>
      </c>
      <c r="B4577" t="s">
        <v>1291</v>
      </c>
      <c r="C4577" t="s">
        <v>74</v>
      </c>
      <c r="D4577" s="39" t="s">
        <v>1320</v>
      </c>
      <c r="E4577" s="11">
        <f t="shared" si="304"/>
        <v>3</v>
      </c>
      <c r="F4577" s="4">
        <f t="shared" si="305"/>
        <v>1996</v>
      </c>
      <c r="G4577" t="s">
        <v>25</v>
      </c>
      <c r="H4577" s="4">
        <v>10.5</v>
      </c>
      <c r="I4577" s="4" t="s">
        <v>35</v>
      </c>
      <c r="J4577" s="4">
        <v>26.6</v>
      </c>
      <c r="K4577" s="4" t="s">
        <v>433</v>
      </c>
      <c r="L4577" s="4">
        <v>0</v>
      </c>
      <c r="M4577" s="4" t="s">
        <v>2120</v>
      </c>
      <c r="N4577" s="11" t="s">
        <v>7964</v>
      </c>
      <c r="T4577" t="s">
        <v>1296</v>
      </c>
    </row>
    <row r="4578" spans="1:20">
      <c r="A4578" t="s">
        <v>7963</v>
      </c>
      <c r="B4578" t="s">
        <v>1291</v>
      </c>
      <c r="C4578" t="s">
        <v>74</v>
      </c>
      <c r="D4578" s="39" t="s">
        <v>1527</v>
      </c>
      <c r="E4578" s="11">
        <f t="shared" si="304"/>
        <v>3</v>
      </c>
      <c r="F4578" s="4">
        <f t="shared" si="305"/>
        <v>1998</v>
      </c>
      <c r="G4578" t="s">
        <v>25</v>
      </c>
      <c r="H4578" s="4">
        <v>12.5</v>
      </c>
      <c r="I4578" s="4" t="s">
        <v>35</v>
      </c>
      <c r="J4578" s="4">
        <v>32</v>
      </c>
      <c r="K4578" s="4" t="s">
        <v>569</v>
      </c>
      <c r="L4578" s="4">
        <v>0</v>
      </c>
      <c r="M4578" s="4" t="s">
        <v>1500</v>
      </c>
      <c r="N4578" s="11" t="s">
        <v>7964</v>
      </c>
      <c r="T4578" t="s">
        <v>1296</v>
      </c>
    </row>
    <row r="4579" spans="1:20">
      <c r="A4579" t="s">
        <v>7963</v>
      </c>
      <c r="B4579" t="s">
        <v>1291</v>
      </c>
      <c r="C4579" t="s">
        <v>74</v>
      </c>
      <c r="D4579" s="39" t="s">
        <v>1325</v>
      </c>
      <c r="E4579" s="11">
        <f t="shared" si="304"/>
        <v>3</v>
      </c>
      <c r="F4579" s="4">
        <f t="shared" si="305"/>
        <v>2000</v>
      </c>
      <c r="G4579" t="s">
        <v>25</v>
      </c>
      <c r="H4579" s="4">
        <v>14.5</v>
      </c>
      <c r="I4579" s="4" t="s">
        <v>35</v>
      </c>
      <c r="J4579" s="4">
        <v>38.5</v>
      </c>
      <c r="K4579" s="4" t="s">
        <v>131</v>
      </c>
      <c r="L4579" s="4">
        <v>0</v>
      </c>
      <c r="M4579" s="4" t="s">
        <v>2010</v>
      </c>
      <c r="N4579" s="11" t="s">
        <v>7964</v>
      </c>
      <c r="R4579" t="s">
        <v>7965</v>
      </c>
      <c r="T4579" t="s">
        <v>1296</v>
      </c>
    </row>
    <row r="4580" spans="1:20">
      <c r="A4580" t="s">
        <v>7963</v>
      </c>
      <c r="B4580" t="s">
        <v>1291</v>
      </c>
      <c r="C4580" t="s">
        <v>74</v>
      </c>
      <c r="D4580" s="39" t="s">
        <v>24</v>
      </c>
      <c r="E4580" s="11">
        <f t="shared" si="304"/>
        <v>5</v>
      </c>
      <c r="F4580" s="4">
        <f t="shared" si="305"/>
        <v>2001</v>
      </c>
      <c r="G4580" t="s">
        <v>25</v>
      </c>
      <c r="H4580" s="4">
        <v>15.5</v>
      </c>
      <c r="I4580" s="4" t="s">
        <v>35</v>
      </c>
      <c r="L4580" s="4">
        <v>0</v>
      </c>
      <c r="N4580" s="11" t="s">
        <v>7964</v>
      </c>
      <c r="R4580" t="s">
        <v>7966</v>
      </c>
      <c r="T4580" t="s">
        <v>1296</v>
      </c>
    </row>
    <row r="4581" spans="1:20">
      <c r="A4581" t="s">
        <v>7967</v>
      </c>
      <c r="B4581" t="s">
        <v>1291</v>
      </c>
      <c r="C4581" t="s">
        <v>20</v>
      </c>
      <c r="D4581" s="39" t="s">
        <v>1620</v>
      </c>
      <c r="E4581" s="11">
        <f t="shared" si="304"/>
        <v>3</v>
      </c>
      <c r="F4581" s="4">
        <f t="shared" si="305"/>
        <v>1994</v>
      </c>
      <c r="G4581" t="s">
        <v>21</v>
      </c>
      <c r="H4581" s="4" t="s">
        <v>87</v>
      </c>
      <c r="I4581" s="4" t="str">
        <f t="shared" ref="I4581:I4614" si="306">IF(ISBLANK(H4581), "", "k")</f>
        <v>k</v>
      </c>
      <c r="J4581" s="4">
        <v>20.2</v>
      </c>
      <c r="K4581" s="4" t="s">
        <v>929</v>
      </c>
      <c r="L4581" s="4">
        <v>0</v>
      </c>
      <c r="M4581" s="4" t="s">
        <v>7968</v>
      </c>
      <c r="R4581" t="s">
        <v>7969</v>
      </c>
      <c r="T4581" t="s">
        <v>1296</v>
      </c>
    </row>
    <row r="4582" spans="1:20">
      <c r="A4582" t="s">
        <v>7970</v>
      </c>
      <c r="B4582" t="s">
        <v>1291</v>
      </c>
      <c r="C4582" t="s">
        <v>20</v>
      </c>
      <c r="D4582" s="39" t="s">
        <v>2363</v>
      </c>
      <c r="E4582" s="11">
        <f t="shared" si="304"/>
        <v>6</v>
      </c>
      <c r="F4582" s="4">
        <f t="shared" si="305"/>
        <v>2001</v>
      </c>
      <c r="G4582" t="s">
        <v>25</v>
      </c>
      <c r="I4582" s="4" t="str">
        <f t="shared" si="306"/>
        <v/>
      </c>
      <c r="J4582" s="4">
        <v>34.700000000000003</v>
      </c>
      <c r="K4582" s="4" t="s">
        <v>233</v>
      </c>
      <c r="L4582" s="4">
        <v>0</v>
      </c>
      <c r="N4582" s="11" t="s">
        <v>7971</v>
      </c>
      <c r="R4582" t="s">
        <v>7972</v>
      </c>
      <c r="T4582" t="s">
        <v>1296</v>
      </c>
    </row>
    <row r="4583" spans="1:20">
      <c r="A4583" t="s">
        <v>7970</v>
      </c>
      <c r="B4583" t="s">
        <v>1291</v>
      </c>
      <c r="C4583" t="s">
        <v>74</v>
      </c>
      <c r="D4583" s="39" t="s">
        <v>44</v>
      </c>
      <c r="E4583" s="11">
        <f t="shared" si="304"/>
        <v>5</v>
      </c>
      <c r="F4583" s="4">
        <f t="shared" si="305"/>
        <v>2005</v>
      </c>
      <c r="G4583" t="s">
        <v>25</v>
      </c>
      <c r="I4583" s="4" t="str">
        <f t="shared" si="306"/>
        <v/>
      </c>
      <c r="J4583" s="4">
        <v>34.200000000000003</v>
      </c>
      <c r="K4583" s="4" t="s">
        <v>236</v>
      </c>
      <c r="L4583" s="4">
        <v>0</v>
      </c>
      <c r="M4583" s="4" t="s">
        <v>4129</v>
      </c>
      <c r="N4583" s="11" t="s">
        <v>7971</v>
      </c>
      <c r="R4583" t="s">
        <v>7973</v>
      </c>
      <c r="T4583" t="s">
        <v>1296</v>
      </c>
    </row>
    <row r="4584" spans="1:20">
      <c r="A4584" t="s">
        <v>7970</v>
      </c>
      <c r="B4584" t="s">
        <v>1291</v>
      </c>
      <c r="C4584" t="s">
        <v>74</v>
      </c>
      <c r="D4584" s="39" t="s">
        <v>2126</v>
      </c>
      <c r="E4584" s="11">
        <f t="shared" si="304"/>
        <v>5</v>
      </c>
      <c r="F4584" s="4">
        <f t="shared" si="305"/>
        <v>2008</v>
      </c>
      <c r="G4584" t="s">
        <v>25</v>
      </c>
      <c r="I4584" s="4" t="str">
        <f t="shared" si="306"/>
        <v/>
      </c>
      <c r="J4584" s="4">
        <v>36</v>
      </c>
      <c r="K4584" s="4" t="s">
        <v>332</v>
      </c>
      <c r="L4584" s="4">
        <v>0</v>
      </c>
      <c r="M4584" s="4" t="s">
        <v>7974</v>
      </c>
      <c r="N4584" s="11" t="s">
        <v>7971</v>
      </c>
      <c r="R4584" t="s">
        <v>7975</v>
      </c>
      <c r="T4584" t="s">
        <v>1296</v>
      </c>
    </row>
    <row r="4585" spans="1:20">
      <c r="A4585" t="s">
        <v>7970</v>
      </c>
      <c r="B4585" t="s">
        <v>1291</v>
      </c>
      <c r="C4585" t="s">
        <v>74</v>
      </c>
      <c r="D4585" s="39" t="s">
        <v>1663</v>
      </c>
      <c r="E4585" s="11">
        <f t="shared" si="304"/>
        <v>5</v>
      </c>
      <c r="F4585" s="4">
        <f t="shared" si="305"/>
        <v>2009</v>
      </c>
      <c r="G4585" t="s">
        <v>25</v>
      </c>
      <c r="I4585" s="4" t="str">
        <f t="shared" si="306"/>
        <v/>
      </c>
      <c r="J4585" s="4">
        <v>36.1</v>
      </c>
      <c r="K4585" s="4" t="s">
        <v>981</v>
      </c>
      <c r="L4585" s="4">
        <v>0</v>
      </c>
      <c r="M4585" s="4" t="s">
        <v>7976</v>
      </c>
      <c r="N4585" s="11" t="s">
        <v>7971</v>
      </c>
      <c r="R4585" t="s">
        <v>1662</v>
      </c>
      <c r="T4585" t="s">
        <v>1296</v>
      </c>
    </row>
    <row r="4586" spans="1:20">
      <c r="A4586" t="s">
        <v>7970</v>
      </c>
      <c r="B4586" t="s">
        <v>1291</v>
      </c>
      <c r="C4586" t="s">
        <v>74</v>
      </c>
      <c r="D4586" s="39" t="s">
        <v>2129</v>
      </c>
      <c r="E4586" s="11">
        <f t="shared" si="304"/>
        <v>4</v>
      </c>
      <c r="F4586" s="4">
        <f t="shared" si="305"/>
        <v>2010</v>
      </c>
      <c r="G4586" t="s">
        <v>25</v>
      </c>
      <c r="I4586" s="4" t="str">
        <f t="shared" si="306"/>
        <v/>
      </c>
      <c r="J4586" s="4">
        <v>36.9</v>
      </c>
      <c r="K4586" s="4" t="s">
        <v>840</v>
      </c>
      <c r="L4586" s="4">
        <v>0</v>
      </c>
      <c r="M4586" s="4" t="s">
        <v>4294</v>
      </c>
      <c r="N4586" s="11" t="s">
        <v>7971</v>
      </c>
      <c r="R4586" t="s">
        <v>7977</v>
      </c>
      <c r="T4586" t="s">
        <v>1296</v>
      </c>
    </row>
    <row r="4587" spans="1:20">
      <c r="A4587" t="s">
        <v>7970</v>
      </c>
      <c r="B4587" t="s">
        <v>1291</v>
      </c>
      <c r="C4587" t="s">
        <v>74</v>
      </c>
      <c r="D4587" s="39" t="s">
        <v>1556</v>
      </c>
      <c r="E4587" s="11">
        <f t="shared" si="304"/>
        <v>5</v>
      </c>
      <c r="F4587" s="4">
        <f t="shared" si="305"/>
        <v>2010</v>
      </c>
      <c r="G4587" t="s">
        <v>25</v>
      </c>
      <c r="I4587" s="4" t="str">
        <f t="shared" si="306"/>
        <v/>
      </c>
      <c r="J4587" s="4">
        <v>37.799999999999997</v>
      </c>
      <c r="K4587" s="4" t="s">
        <v>6094</v>
      </c>
      <c r="L4587" s="4">
        <v>0</v>
      </c>
      <c r="M4587" s="4" t="s">
        <v>1300</v>
      </c>
      <c r="N4587" s="11" t="s">
        <v>7971</v>
      </c>
      <c r="R4587" t="s">
        <v>7978</v>
      </c>
      <c r="T4587" t="s">
        <v>1296</v>
      </c>
    </row>
    <row r="4588" spans="1:20">
      <c r="A4588" t="s">
        <v>7970</v>
      </c>
      <c r="B4588" t="s">
        <v>1291</v>
      </c>
      <c r="C4588" t="s">
        <v>74</v>
      </c>
      <c r="D4588" s="39" t="s">
        <v>1396</v>
      </c>
      <c r="E4588" s="11">
        <f t="shared" si="304"/>
        <v>5</v>
      </c>
      <c r="F4588" s="4">
        <f t="shared" si="305"/>
        <v>2011</v>
      </c>
      <c r="G4588" t="s">
        <v>25</v>
      </c>
      <c r="I4588" s="4" t="str">
        <f t="shared" si="306"/>
        <v/>
      </c>
      <c r="J4588" s="4">
        <v>38.5</v>
      </c>
      <c r="K4588" s="4" t="s">
        <v>888</v>
      </c>
      <c r="L4588" s="4">
        <v>0</v>
      </c>
      <c r="M4588" s="4" t="s">
        <v>7979</v>
      </c>
      <c r="N4588" s="11" t="s">
        <v>7971</v>
      </c>
      <c r="R4588" t="s">
        <v>1762</v>
      </c>
      <c r="T4588" t="s">
        <v>1296</v>
      </c>
    </row>
    <row r="4589" spans="1:20">
      <c r="A4589" t="s">
        <v>7970</v>
      </c>
      <c r="B4589" t="s">
        <v>1291</v>
      </c>
      <c r="C4589" t="s">
        <v>74</v>
      </c>
      <c r="D4589" s="39" t="s">
        <v>1680</v>
      </c>
      <c r="E4589" s="11">
        <f t="shared" si="304"/>
        <v>4</v>
      </c>
      <c r="F4589" s="4">
        <f t="shared" si="305"/>
        <v>2012</v>
      </c>
      <c r="G4589" t="s">
        <v>25</v>
      </c>
      <c r="I4589" s="4" t="str">
        <f t="shared" si="306"/>
        <v/>
      </c>
      <c r="J4589" s="4">
        <v>37</v>
      </c>
      <c r="K4589" s="4" t="s">
        <v>888</v>
      </c>
      <c r="L4589" s="4">
        <v>0</v>
      </c>
      <c r="M4589" s="4" t="s">
        <v>7743</v>
      </c>
      <c r="N4589" s="11" t="s">
        <v>7971</v>
      </c>
      <c r="R4589" t="s">
        <v>1951</v>
      </c>
      <c r="T4589" t="s">
        <v>1296</v>
      </c>
    </row>
    <row r="4590" spans="1:20">
      <c r="A4590" t="s">
        <v>7980</v>
      </c>
      <c r="B4590" t="s">
        <v>1291</v>
      </c>
      <c r="C4590" t="s">
        <v>20</v>
      </c>
      <c r="D4590" s="39" t="s">
        <v>839</v>
      </c>
      <c r="E4590" s="11">
        <f t="shared" si="304"/>
        <v>5</v>
      </c>
      <c r="F4590" s="4">
        <f t="shared" si="305"/>
        <v>2016</v>
      </c>
      <c r="G4590" t="s">
        <v>21</v>
      </c>
      <c r="I4590" s="4" t="str">
        <f t="shared" si="306"/>
        <v/>
      </c>
      <c r="J4590" s="4">
        <v>26.2</v>
      </c>
      <c r="K4590" s="4" t="s">
        <v>898</v>
      </c>
      <c r="L4590" s="4">
        <v>0</v>
      </c>
      <c r="M4590" s="4" t="s">
        <v>1797</v>
      </c>
      <c r="N4590" s="11" t="s">
        <v>7981</v>
      </c>
      <c r="R4590" t="s">
        <v>7982</v>
      </c>
      <c r="T4590" t="s">
        <v>1296</v>
      </c>
    </row>
    <row r="4591" spans="1:20">
      <c r="A4591" t="s">
        <v>7980</v>
      </c>
      <c r="B4591" t="s">
        <v>1291</v>
      </c>
      <c r="C4591" t="s">
        <v>74</v>
      </c>
      <c r="D4591" s="39" t="s">
        <v>1491</v>
      </c>
      <c r="E4591" s="11">
        <f t="shared" si="304"/>
        <v>4</v>
      </c>
      <c r="F4591" s="4">
        <f t="shared" si="305"/>
        <v>2024</v>
      </c>
      <c r="G4591" t="s">
        <v>21</v>
      </c>
      <c r="I4591" s="4" t="str">
        <f t="shared" si="306"/>
        <v/>
      </c>
      <c r="J4591" s="4">
        <v>29</v>
      </c>
      <c r="K4591" s="4" t="s">
        <v>571</v>
      </c>
      <c r="L4591" s="4">
        <v>0</v>
      </c>
      <c r="M4591" s="4" t="s">
        <v>1737</v>
      </c>
      <c r="N4591" s="11" t="s">
        <v>7981</v>
      </c>
      <c r="R4591" t="s">
        <v>7983</v>
      </c>
    </row>
    <row r="4592" spans="1:20">
      <c r="A4592" t="s">
        <v>7980</v>
      </c>
      <c r="B4592" s="4" t="s">
        <v>1291</v>
      </c>
      <c r="C4592" s="4" t="s">
        <v>74</v>
      </c>
      <c r="D4592" s="39" t="s">
        <v>1793</v>
      </c>
      <c r="E4592" s="11">
        <f t="shared" si="304"/>
        <v>4</v>
      </c>
      <c r="F4592" s="4">
        <f t="shared" si="305"/>
        <v>2026</v>
      </c>
      <c r="G4592" s="4" t="s">
        <v>21</v>
      </c>
      <c r="I4592" s="4" t="str">
        <f t="shared" si="306"/>
        <v/>
      </c>
      <c r="J4592" s="4">
        <v>28.5</v>
      </c>
      <c r="K4592" s="4">
        <v>36</v>
      </c>
      <c r="L4592" s="4">
        <v>0</v>
      </c>
      <c r="M4592" s="4">
        <v>790</v>
      </c>
      <c r="R4592" s="4" t="s">
        <v>1471</v>
      </c>
    </row>
    <row r="4593" spans="1:20">
      <c r="A4593" t="s">
        <v>7984</v>
      </c>
      <c r="B4593" t="s">
        <v>1291</v>
      </c>
      <c r="C4593" t="s">
        <v>20</v>
      </c>
      <c r="D4593" s="39" t="s">
        <v>1325</v>
      </c>
      <c r="E4593" s="11">
        <f t="shared" si="304"/>
        <v>3</v>
      </c>
      <c r="F4593" s="4">
        <f t="shared" si="305"/>
        <v>2000</v>
      </c>
      <c r="G4593" t="s">
        <v>21</v>
      </c>
      <c r="H4593" s="4" t="s">
        <v>149</v>
      </c>
      <c r="I4593" s="4" t="str">
        <f t="shared" si="306"/>
        <v>k</v>
      </c>
      <c r="J4593" s="4">
        <v>18.5</v>
      </c>
      <c r="K4593" s="4" t="s">
        <v>150</v>
      </c>
      <c r="L4593" s="4">
        <v>0</v>
      </c>
      <c r="M4593" s="4" t="s">
        <v>2453</v>
      </c>
      <c r="N4593" s="11" t="s">
        <v>7985</v>
      </c>
      <c r="R4593" t="s">
        <v>2175</v>
      </c>
      <c r="T4593" t="s">
        <v>1296</v>
      </c>
    </row>
    <row r="4594" spans="1:20">
      <c r="A4594" t="s">
        <v>7984</v>
      </c>
      <c r="B4594" t="s">
        <v>1291</v>
      </c>
      <c r="C4594" t="s">
        <v>74</v>
      </c>
      <c r="D4594" s="39" t="s">
        <v>1299</v>
      </c>
      <c r="E4594" s="11">
        <f t="shared" si="304"/>
        <v>5</v>
      </c>
      <c r="F4594" s="4">
        <f t="shared" si="305"/>
        <v>2001</v>
      </c>
      <c r="G4594" t="s">
        <v>21</v>
      </c>
      <c r="H4594" s="4" t="s">
        <v>482</v>
      </c>
      <c r="I4594" s="4" t="str">
        <f t="shared" si="306"/>
        <v>k</v>
      </c>
      <c r="J4594" s="4">
        <v>20</v>
      </c>
      <c r="K4594" s="4" t="s">
        <v>362</v>
      </c>
      <c r="L4594" s="4">
        <v>0</v>
      </c>
      <c r="M4594" s="4" t="s">
        <v>1742</v>
      </c>
      <c r="N4594" s="11" t="s">
        <v>7985</v>
      </c>
      <c r="R4594" t="s">
        <v>585</v>
      </c>
      <c r="T4594" t="s">
        <v>1296</v>
      </c>
    </row>
    <row r="4595" spans="1:20">
      <c r="A4595" t="s">
        <v>7984</v>
      </c>
      <c r="B4595" t="s">
        <v>1291</v>
      </c>
      <c r="C4595" t="s">
        <v>74</v>
      </c>
      <c r="D4595" s="39" t="s">
        <v>1378</v>
      </c>
      <c r="E4595" s="11">
        <f t="shared" si="304"/>
        <v>5</v>
      </c>
      <c r="F4595" s="4">
        <f t="shared" si="305"/>
        <v>2002</v>
      </c>
      <c r="G4595" t="s">
        <v>21</v>
      </c>
      <c r="H4595" s="4" t="s">
        <v>682</v>
      </c>
      <c r="I4595" s="4" t="str">
        <f t="shared" si="306"/>
        <v>k</v>
      </c>
      <c r="J4595" s="4">
        <v>22</v>
      </c>
      <c r="K4595" s="4" t="s">
        <v>1215</v>
      </c>
      <c r="L4595" s="4">
        <v>0</v>
      </c>
      <c r="M4595" s="4" t="s">
        <v>7986</v>
      </c>
      <c r="N4595" s="11" t="s">
        <v>7985</v>
      </c>
      <c r="R4595" t="s">
        <v>2031</v>
      </c>
      <c r="T4595" t="s">
        <v>1296</v>
      </c>
    </row>
    <row r="4596" spans="1:20">
      <c r="A4596" t="s">
        <v>7984</v>
      </c>
      <c r="B4596" t="s">
        <v>1291</v>
      </c>
      <c r="C4596" t="s">
        <v>74</v>
      </c>
      <c r="D4596" s="39" t="s">
        <v>2040</v>
      </c>
      <c r="E4596" s="11">
        <f t="shared" si="304"/>
        <v>5</v>
      </c>
      <c r="F4596" s="4">
        <f t="shared" si="305"/>
        <v>2003</v>
      </c>
      <c r="G4596" t="s">
        <v>21</v>
      </c>
      <c r="H4596" s="4" t="s">
        <v>57</v>
      </c>
      <c r="I4596" s="4" t="str">
        <f t="shared" si="306"/>
        <v>k</v>
      </c>
      <c r="J4596" s="4">
        <v>24.1</v>
      </c>
      <c r="K4596" s="4" t="s">
        <v>1106</v>
      </c>
      <c r="L4596" s="4">
        <v>0</v>
      </c>
      <c r="M4596" s="4" t="s">
        <v>2920</v>
      </c>
      <c r="N4596" s="11" t="s">
        <v>7985</v>
      </c>
      <c r="R4596" t="s">
        <v>2191</v>
      </c>
      <c r="T4596" t="s">
        <v>1296</v>
      </c>
    </row>
    <row r="4597" spans="1:20">
      <c r="A4597" t="s">
        <v>7984</v>
      </c>
      <c r="B4597" t="s">
        <v>1291</v>
      </c>
      <c r="C4597" t="s">
        <v>74</v>
      </c>
      <c r="D4597" s="39" t="s">
        <v>1674</v>
      </c>
      <c r="E4597" s="11">
        <f t="shared" si="304"/>
        <v>5</v>
      </c>
      <c r="F4597" s="4">
        <f t="shared" si="305"/>
        <v>2004</v>
      </c>
      <c r="G4597" t="s">
        <v>21</v>
      </c>
      <c r="H4597" s="4" t="s">
        <v>477</v>
      </c>
      <c r="I4597" s="4" t="str">
        <f t="shared" si="306"/>
        <v>k</v>
      </c>
      <c r="J4597" s="4">
        <v>23</v>
      </c>
      <c r="K4597" s="4" t="s">
        <v>831</v>
      </c>
      <c r="L4597" s="4">
        <v>0</v>
      </c>
      <c r="M4597" s="4" t="s">
        <v>1750</v>
      </c>
      <c r="N4597" s="11" t="s">
        <v>7985</v>
      </c>
      <c r="R4597" t="s">
        <v>2715</v>
      </c>
      <c r="T4597" t="s">
        <v>1296</v>
      </c>
    </row>
    <row r="4598" spans="1:20">
      <c r="A4598" t="s">
        <v>7984</v>
      </c>
      <c r="B4598" t="s">
        <v>1291</v>
      </c>
      <c r="C4598" t="s">
        <v>74</v>
      </c>
      <c r="D4598" s="39" t="s">
        <v>1337</v>
      </c>
      <c r="E4598" s="11">
        <f t="shared" si="304"/>
        <v>5</v>
      </c>
      <c r="F4598" s="4">
        <f t="shared" si="305"/>
        <v>2005</v>
      </c>
      <c r="G4598" t="s">
        <v>21</v>
      </c>
      <c r="H4598" s="4" t="s">
        <v>496</v>
      </c>
      <c r="I4598" s="4" t="str">
        <f t="shared" si="306"/>
        <v>k</v>
      </c>
      <c r="J4598" s="4">
        <v>24.2</v>
      </c>
      <c r="K4598" s="4" t="s">
        <v>814</v>
      </c>
      <c r="L4598" s="4">
        <v>0</v>
      </c>
      <c r="M4598" s="4" t="s">
        <v>5510</v>
      </c>
      <c r="N4598" s="11" t="s">
        <v>7985</v>
      </c>
      <c r="R4598" t="s">
        <v>3837</v>
      </c>
      <c r="T4598" t="s">
        <v>1296</v>
      </c>
    </row>
    <row r="4599" spans="1:20">
      <c r="A4599" t="s">
        <v>7984</v>
      </c>
      <c r="B4599" t="s">
        <v>1291</v>
      </c>
      <c r="C4599" t="s">
        <v>74</v>
      </c>
      <c r="D4599" s="39" t="s">
        <v>2126</v>
      </c>
      <c r="E4599" s="11">
        <f t="shared" si="304"/>
        <v>5</v>
      </c>
      <c r="F4599" s="4">
        <f t="shared" si="305"/>
        <v>2008</v>
      </c>
      <c r="G4599" t="s">
        <v>21</v>
      </c>
      <c r="H4599" s="4" t="s">
        <v>712</v>
      </c>
      <c r="I4599" s="4" t="str">
        <f t="shared" si="306"/>
        <v>k</v>
      </c>
      <c r="J4599" s="4">
        <v>25.1</v>
      </c>
      <c r="K4599" s="4" t="s">
        <v>919</v>
      </c>
      <c r="L4599" s="4">
        <v>0</v>
      </c>
      <c r="M4599" s="4" t="s">
        <v>2080</v>
      </c>
      <c r="N4599" s="11" t="s">
        <v>7985</v>
      </c>
      <c r="R4599" t="s">
        <v>7987</v>
      </c>
      <c r="T4599" t="s">
        <v>1296</v>
      </c>
    </row>
    <row r="4600" spans="1:20">
      <c r="A4600" t="s">
        <v>7984</v>
      </c>
      <c r="B4600" t="s">
        <v>1291</v>
      </c>
      <c r="C4600" t="s">
        <v>74</v>
      </c>
      <c r="D4600" s="39" t="s">
        <v>1561</v>
      </c>
      <c r="E4600" s="11">
        <f t="shared" si="304"/>
        <v>5</v>
      </c>
      <c r="F4600" s="4">
        <f t="shared" si="305"/>
        <v>2011</v>
      </c>
      <c r="G4600" t="s">
        <v>21</v>
      </c>
      <c r="H4600" s="4" t="s">
        <v>893</v>
      </c>
      <c r="I4600" s="4" t="str">
        <f t="shared" si="306"/>
        <v>k</v>
      </c>
      <c r="J4600" s="4">
        <v>26.9</v>
      </c>
      <c r="K4600" s="4" t="s">
        <v>433</v>
      </c>
      <c r="L4600" s="4">
        <v>0</v>
      </c>
      <c r="M4600" s="4" t="s">
        <v>2350</v>
      </c>
      <c r="N4600" s="11" t="s">
        <v>7985</v>
      </c>
      <c r="R4600" t="s">
        <v>7988</v>
      </c>
      <c r="T4600" t="s">
        <v>1296</v>
      </c>
    </row>
    <row r="4601" spans="1:20">
      <c r="A4601" t="s">
        <v>7984</v>
      </c>
      <c r="B4601" t="s">
        <v>1291</v>
      </c>
      <c r="C4601" t="s">
        <v>74</v>
      </c>
      <c r="D4601" s="39" t="s">
        <v>1342</v>
      </c>
      <c r="E4601" s="11">
        <f t="shared" si="304"/>
        <v>5</v>
      </c>
      <c r="F4601" s="4">
        <f t="shared" si="305"/>
        <v>2013</v>
      </c>
      <c r="G4601" t="s">
        <v>21</v>
      </c>
      <c r="H4601" s="4" t="s">
        <v>1046</v>
      </c>
      <c r="I4601" s="4" t="str">
        <f t="shared" si="306"/>
        <v>k</v>
      </c>
      <c r="J4601" s="4">
        <v>26.3</v>
      </c>
      <c r="K4601" s="4" t="s">
        <v>127</v>
      </c>
      <c r="L4601" s="4">
        <v>0</v>
      </c>
      <c r="M4601" s="4" t="s">
        <v>7989</v>
      </c>
      <c r="N4601" s="11" t="s">
        <v>7985</v>
      </c>
      <c r="R4601" t="s">
        <v>7990</v>
      </c>
      <c r="T4601" t="s">
        <v>1296</v>
      </c>
    </row>
    <row r="4602" spans="1:20">
      <c r="A4602" t="s">
        <v>7984</v>
      </c>
      <c r="B4602" t="s">
        <v>1291</v>
      </c>
      <c r="C4602" t="s">
        <v>74</v>
      </c>
      <c r="D4602" s="39" t="s">
        <v>1402</v>
      </c>
      <c r="E4602" s="11">
        <f t="shared" si="304"/>
        <v>5</v>
      </c>
      <c r="F4602" s="4">
        <f t="shared" si="305"/>
        <v>2015</v>
      </c>
      <c r="G4602" t="s">
        <v>21</v>
      </c>
      <c r="H4602" s="4" t="s">
        <v>401</v>
      </c>
      <c r="I4602" s="4" t="str">
        <f t="shared" si="306"/>
        <v>k</v>
      </c>
      <c r="J4602" s="4">
        <v>27.2</v>
      </c>
      <c r="K4602" s="4" t="s">
        <v>350</v>
      </c>
      <c r="L4602" s="4">
        <v>0</v>
      </c>
      <c r="M4602" s="4" t="s">
        <v>1593</v>
      </c>
      <c r="N4602" s="11" t="s">
        <v>7985</v>
      </c>
      <c r="R4602" t="s">
        <v>7991</v>
      </c>
      <c r="T4602" t="s">
        <v>1296</v>
      </c>
    </row>
    <row r="4603" spans="1:20">
      <c r="A4603" t="s">
        <v>7984</v>
      </c>
      <c r="B4603" t="s">
        <v>1291</v>
      </c>
      <c r="C4603" t="s">
        <v>74</v>
      </c>
      <c r="D4603" s="39" t="s">
        <v>1349</v>
      </c>
      <c r="E4603" s="11">
        <f t="shared" si="304"/>
        <v>5</v>
      </c>
      <c r="F4603" s="4">
        <f t="shared" si="305"/>
        <v>2016</v>
      </c>
      <c r="G4603" t="s">
        <v>21</v>
      </c>
      <c r="H4603" s="4" t="s">
        <v>772</v>
      </c>
      <c r="I4603" s="4" t="str">
        <f t="shared" si="306"/>
        <v>k</v>
      </c>
      <c r="J4603" s="4">
        <v>27.3</v>
      </c>
      <c r="K4603" s="4" t="s">
        <v>1282</v>
      </c>
      <c r="L4603" s="4">
        <v>0</v>
      </c>
      <c r="M4603" s="4" t="s">
        <v>3175</v>
      </c>
      <c r="N4603" s="11" t="s">
        <v>7985</v>
      </c>
      <c r="R4603" t="s">
        <v>7992</v>
      </c>
      <c r="T4603" t="s">
        <v>1296</v>
      </c>
    </row>
    <row r="4604" spans="1:20">
      <c r="A4604" t="s">
        <v>7993</v>
      </c>
      <c r="B4604" t="s">
        <v>1291</v>
      </c>
      <c r="C4604" t="s">
        <v>20</v>
      </c>
      <c r="D4604" s="39" t="s">
        <v>24</v>
      </c>
      <c r="E4604" s="11">
        <f t="shared" si="304"/>
        <v>5</v>
      </c>
      <c r="F4604" s="4">
        <f t="shared" si="305"/>
        <v>2001</v>
      </c>
      <c r="G4604" t="s">
        <v>25</v>
      </c>
      <c r="H4604" s="4">
        <v>11.7</v>
      </c>
      <c r="I4604" s="4" t="str">
        <f t="shared" si="306"/>
        <v>k</v>
      </c>
      <c r="J4604" s="4">
        <v>26.3</v>
      </c>
      <c r="K4604" s="4" t="s">
        <v>1160</v>
      </c>
      <c r="L4604" s="4">
        <v>0</v>
      </c>
      <c r="M4604" s="4" t="s">
        <v>1623</v>
      </c>
      <c r="N4604" s="11" t="s">
        <v>7994</v>
      </c>
      <c r="R4604" t="s">
        <v>7995</v>
      </c>
      <c r="T4604" t="s">
        <v>1296</v>
      </c>
    </row>
    <row r="4605" spans="1:20">
      <c r="A4605" t="s">
        <v>7993</v>
      </c>
      <c r="B4605" t="s">
        <v>1291</v>
      </c>
      <c r="C4605" t="s">
        <v>74</v>
      </c>
      <c r="D4605" s="39" t="s">
        <v>1432</v>
      </c>
      <c r="E4605" s="11">
        <f t="shared" si="304"/>
        <v>5</v>
      </c>
      <c r="F4605" s="4">
        <f t="shared" si="305"/>
        <v>2013</v>
      </c>
      <c r="G4605" t="s">
        <v>25</v>
      </c>
      <c r="H4605" s="4">
        <v>23.7</v>
      </c>
      <c r="I4605" s="4" t="str">
        <f t="shared" si="306"/>
        <v>k</v>
      </c>
      <c r="J4605" s="4">
        <v>28.9</v>
      </c>
      <c r="K4605" s="4" t="s">
        <v>49</v>
      </c>
      <c r="L4605" s="4">
        <v>0</v>
      </c>
      <c r="M4605" s="4" t="s">
        <v>1776</v>
      </c>
      <c r="N4605" s="11" t="s">
        <v>7994</v>
      </c>
      <c r="R4605" t="s">
        <v>7996</v>
      </c>
      <c r="T4605" t="s">
        <v>1296</v>
      </c>
    </row>
    <row r="4606" spans="1:20">
      <c r="A4606" t="s">
        <v>7993</v>
      </c>
      <c r="B4606" t="s">
        <v>1291</v>
      </c>
      <c r="C4606" t="s">
        <v>74</v>
      </c>
      <c r="D4606" s="39" t="s">
        <v>1515</v>
      </c>
      <c r="E4606" s="11">
        <f t="shared" si="304"/>
        <v>5</v>
      </c>
      <c r="F4606" s="4">
        <f t="shared" si="305"/>
        <v>2019</v>
      </c>
      <c r="G4606" t="s">
        <v>25</v>
      </c>
      <c r="H4606" s="4">
        <v>29.7</v>
      </c>
      <c r="I4606" s="4" t="str">
        <f t="shared" si="306"/>
        <v>k</v>
      </c>
      <c r="J4606" s="4">
        <v>28.3</v>
      </c>
      <c r="K4606" s="4" t="s">
        <v>475</v>
      </c>
      <c r="L4606" s="4">
        <v>0</v>
      </c>
      <c r="M4606" s="4" t="s">
        <v>1593</v>
      </c>
      <c r="N4606" s="11" t="s">
        <v>7994</v>
      </c>
      <c r="R4606" t="s">
        <v>7997</v>
      </c>
      <c r="T4606" t="s">
        <v>1296</v>
      </c>
    </row>
    <row r="4607" spans="1:20">
      <c r="A4607" t="s">
        <v>238</v>
      </c>
      <c r="B4607" t="s">
        <v>1291</v>
      </c>
      <c r="C4607" t="s">
        <v>20</v>
      </c>
      <c r="D4607" s="39" t="s">
        <v>3045</v>
      </c>
      <c r="E4607" s="11">
        <f t="shared" si="304"/>
        <v>3</v>
      </c>
      <c r="F4607" s="4">
        <f t="shared" si="305"/>
        <v>1983</v>
      </c>
      <c r="G4607" t="s">
        <v>25</v>
      </c>
      <c r="H4607" s="4">
        <v>8.5</v>
      </c>
      <c r="I4607" s="4" t="str">
        <f t="shared" si="306"/>
        <v>k</v>
      </c>
      <c r="J4607" s="4">
        <v>24.13</v>
      </c>
      <c r="K4607" s="4" t="s">
        <v>1611</v>
      </c>
      <c r="L4607" s="4">
        <v>0</v>
      </c>
      <c r="M4607" s="4" t="s">
        <v>1438</v>
      </c>
      <c r="N4607" s="11" t="s">
        <v>7998</v>
      </c>
      <c r="R4607" t="s">
        <v>3631</v>
      </c>
      <c r="T4607" t="s">
        <v>1296</v>
      </c>
    </row>
    <row r="4608" spans="1:20">
      <c r="A4608" t="s">
        <v>238</v>
      </c>
      <c r="B4608" t="s">
        <v>1291</v>
      </c>
      <c r="C4608" t="s">
        <v>74</v>
      </c>
      <c r="D4608" s="39" t="s">
        <v>2002</v>
      </c>
      <c r="E4608" s="11">
        <f t="shared" si="304"/>
        <v>3</v>
      </c>
      <c r="F4608" s="4">
        <f t="shared" si="305"/>
        <v>1988</v>
      </c>
      <c r="G4608" t="s">
        <v>25</v>
      </c>
      <c r="H4608" s="4">
        <v>13.5</v>
      </c>
      <c r="I4608" s="4" t="str">
        <f t="shared" si="306"/>
        <v>k</v>
      </c>
      <c r="J4608" s="4">
        <v>33.659999999999997</v>
      </c>
      <c r="K4608" s="4" t="s">
        <v>638</v>
      </c>
      <c r="L4608" s="4">
        <v>0</v>
      </c>
      <c r="M4608" s="4" t="s">
        <v>7999</v>
      </c>
      <c r="N4608" s="11" t="s">
        <v>7998</v>
      </c>
      <c r="R4608" t="s">
        <v>8000</v>
      </c>
      <c r="T4608" t="s">
        <v>1296</v>
      </c>
    </row>
    <row r="4609" spans="1:20">
      <c r="A4609" t="s">
        <v>238</v>
      </c>
      <c r="B4609" t="s">
        <v>1291</v>
      </c>
      <c r="C4609" t="s">
        <v>74</v>
      </c>
      <c r="D4609" s="39" t="s">
        <v>1372</v>
      </c>
      <c r="E4609" s="11">
        <f t="shared" si="304"/>
        <v>3</v>
      </c>
      <c r="F4609" s="4">
        <f t="shared" si="305"/>
        <v>1990</v>
      </c>
      <c r="G4609" t="s">
        <v>25</v>
      </c>
      <c r="H4609" s="4">
        <v>15.5</v>
      </c>
      <c r="I4609" s="4" t="str">
        <f t="shared" si="306"/>
        <v>k</v>
      </c>
      <c r="J4609" s="4">
        <v>36.200000000000003</v>
      </c>
      <c r="K4609" s="4" t="s">
        <v>840</v>
      </c>
      <c r="L4609" s="4">
        <v>0</v>
      </c>
      <c r="M4609" s="4" t="s">
        <v>8001</v>
      </c>
      <c r="N4609" s="11" t="s">
        <v>7998</v>
      </c>
      <c r="T4609" t="s">
        <v>1296</v>
      </c>
    </row>
    <row r="4610" spans="1:20">
      <c r="A4610" t="s">
        <v>238</v>
      </c>
      <c r="B4610" t="s">
        <v>1291</v>
      </c>
      <c r="C4610" t="s">
        <v>74</v>
      </c>
      <c r="D4610" s="39" t="s">
        <v>2401</v>
      </c>
      <c r="E4610" s="11">
        <f t="shared" si="304"/>
        <v>3</v>
      </c>
      <c r="F4610" s="4">
        <f t="shared" si="305"/>
        <v>1992</v>
      </c>
      <c r="G4610" t="s">
        <v>25</v>
      </c>
      <c r="H4610" s="4">
        <v>17.5</v>
      </c>
      <c r="I4610" s="4" t="str">
        <f t="shared" si="306"/>
        <v>k</v>
      </c>
      <c r="J4610" s="4">
        <v>36.200000000000003</v>
      </c>
      <c r="K4610" s="4" t="s">
        <v>3455</v>
      </c>
      <c r="L4610" s="4">
        <v>0</v>
      </c>
      <c r="M4610" s="4" t="s">
        <v>8002</v>
      </c>
      <c r="N4610" s="11" t="s">
        <v>7998</v>
      </c>
      <c r="T4610" t="s">
        <v>1296</v>
      </c>
    </row>
    <row r="4611" spans="1:20">
      <c r="A4611" t="s">
        <v>238</v>
      </c>
      <c r="B4611" t="s">
        <v>1291</v>
      </c>
      <c r="C4611" t="s">
        <v>74</v>
      </c>
      <c r="D4611" s="39" t="s">
        <v>2313</v>
      </c>
      <c r="E4611" s="11">
        <f t="shared" si="304"/>
        <v>3</v>
      </c>
      <c r="F4611" s="4">
        <f t="shared" si="305"/>
        <v>1993</v>
      </c>
      <c r="G4611" t="s">
        <v>25</v>
      </c>
      <c r="H4611" s="4">
        <v>18.5</v>
      </c>
      <c r="I4611" s="4" t="str">
        <f t="shared" si="306"/>
        <v>k</v>
      </c>
      <c r="J4611" s="4">
        <v>36.4</v>
      </c>
      <c r="K4611" s="4" t="s">
        <v>300</v>
      </c>
      <c r="L4611" s="4">
        <v>0</v>
      </c>
      <c r="M4611" s="4" t="s">
        <v>3035</v>
      </c>
      <c r="N4611" s="11" t="s">
        <v>7998</v>
      </c>
      <c r="T4611" t="s">
        <v>1296</v>
      </c>
    </row>
    <row r="4612" spans="1:20">
      <c r="A4612" t="s">
        <v>238</v>
      </c>
      <c r="B4612" t="s">
        <v>1291</v>
      </c>
      <c r="C4612" t="s">
        <v>74</v>
      </c>
      <c r="D4612" s="39" t="s">
        <v>1620</v>
      </c>
      <c r="E4612" s="11">
        <f t="shared" si="304"/>
        <v>3</v>
      </c>
      <c r="F4612" s="4">
        <f t="shared" si="305"/>
        <v>1994</v>
      </c>
      <c r="G4612" t="s">
        <v>25</v>
      </c>
      <c r="H4612" s="4">
        <v>19.5</v>
      </c>
      <c r="I4612" s="4" t="str">
        <f t="shared" si="306"/>
        <v>k</v>
      </c>
      <c r="J4612" s="4">
        <v>39.299999999999997</v>
      </c>
      <c r="K4612" s="4" t="s">
        <v>429</v>
      </c>
      <c r="L4612" s="4">
        <v>0</v>
      </c>
      <c r="M4612" s="4" t="s">
        <v>4617</v>
      </c>
      <c r="N4612" s="11" t="s">
        <v>7998</v>
      </c>
      <c r="R4612" t="s">
        <v>2070</v>
      </c>
      <c r="T4612" t="s">
        <v>1296</v>
      </c>
    </row>
    <row r="4613" spans="1:20">
      <c r="A4613" t="s">
        <v>238</v>
      </c>
      <c r="B4613" t="s">
        <v>1291</v>
      </c>
      <c r="C4613" t="s">
        <v>74</v>
      </c>
      <c r="D4613" s="39" t="s">
        <v>1524</v>
      </c>
      <c r="E4613" s="11">
        <f t="shared" si="304"/>
        <v>3</v>
      </c>
      <c r="F4613" s="4">
        <f t="shared" si="305"/>
        <v>1995</v>
      </c>
      <c r="G4613" t="s">
        <v>25</v>
      </c>
      <c r="H4613" s="4">
        <v>20.5</v>
      </c>
      <c r="I4613" s="4" t="str">
        <f t="shared" si="306"/>
        <v>k</v>
      </c>
      <c r="J4613" s="4">
        <v>40.200000000000003</v>
      </c>
      <c r="K4613" s="4" t="s">
        <v>423</v>
      </c>
      <c r="L4613" s="4">
        <v>0</v>
      </c>
      <c r="M4613" s="4" t="s">
        <v>8003</v>
      </c>
      <c r="N4613" s="11" t="s">
        <v>7998</v>
      </c>
      <c r="R4613" t="s">
        <v>3972</v>
      </c>
      <c r="T4613" t="s">
        <v>1296</v>
      </c>
    </row>
    <row r="4614" spans="1:20">
      <c r="A4614" t="s">
        <v>238</v>
      </c>
      <c r="B4614" t="s">
        <v>1291</v>
      </c>
      <c r="C4614" t="s">
        <v>74</v>
      </c>
      <c r="D4614" s="39" t="s">
        <v>1416</v>
      </c>
      <c r="E4614" s="11">
        <f t="shared" si="304"/>
        <v>3</v>
      </c>
      <c r="F4614" s="4">
        <f t="shared" si="305"/>
        <v>1996</v>
      </c>
      <c r="G4614" t="s">
        <v>25</v>
      </c>
      <c r="H4614" s="4">
        <v>21.5</v>
      </c>
      <c r="I4614" s="4" t="str">
        <f t="shared" si="306"/>
        <v>k</v>
      </c>
      <c r="J4614" s="4">
        <v>41.2</v>
      </c>
      <c r="K4614" s="4" t="s">
        <v>969</v>
      </c>
      <c r="L4614" s="4">
        <v>0</v>
      </c>
      <c r="M4614" s="4" t="s">
        <v>8004</v>
      </c>
      <c r="N4614" s="11" t="s">
        <v>7998</v>
      </c>
      <c r="R4614" t="s">
        <v>8005</v>
      </c>
      <c r="T4614" t="s">
        <v>1296</v>
      </c>
    </row>
    <row r="4615" spans="1:20">
      <c r="A4615" t="s">
        <v>243</v>
      </c>
      <c r="B4615" t="s">
        <v>1291</v>
      </c>
      <c r="C4615" t="s">
        <v>20</v>
      </c>
      <c r="D4615" s="39" t="s">
        <v>1620</v>
      </c>
      <c r="E4615" s="11">
        <f t="shared" si="304"/>
        <v>3</v>
      </c>
      <c r="F4615" s="4">
        <f t="shared" si="305"/>
        <v>1994</v>
      </c>
      <c r="G4615" t="s">
        <v>21</v>
      </c>
      <c r="H4615" s="4">
        <v>15.5</v>
      </c>
      <c r="I4615" s="4" t="s">
        <v>35</v>
      </c>
      <c r="J4615" s="4">
        <v>28.5</v>
      </c>
      <c r="K4615" s="4" t="s">
        <v>182</v>
      </c>
      <c r="L4615" s="4">
        <v>0</v>
      </c>
      <c r="M4615" s="4" t="s">
        <v>1666</v>
      </c>
      <c r="R4615" t="s">
        <v>1913</v>
      </c>
      <c r="T4615" t="s">
        <v>1296</v>
      </c>
    </row>
    <row r="4616" spans="1:20">
      <c r="A4616" t="s">
        <v>243</v>
      </c>
      <c r="B4616" t="s">
        <v>1291</v>
      </c>
      <c r="C4616" t="s">
        <v>74</v>
      </c>
      <c r="D4616" s="39" t="s">
        <v>1416</v>
      </c>
      <c r="E4616" s="11">
        <f t="shared" si="304"/>
        <v>3</v>
      </c>
      <c r="F4616" s="4">
        <f t="shared" si="305"/>
        <v>1996</v>
      </c>
      <c r="G4616" t="s">
        <v>21</v>
      </c>
      <c r="H4616" s="4">
        <v>17.5</v>
      </c>
      <c r="I4616" s="4" t="s">
        <v>35</v>
      </c>
      <c r="J4616" s="4">
        <v>28.5</v>
      </c>
      <c r="K4616" s="4" t="s">
        <v>193</v>
      </c>
      <c r="L4616" s="4">
        <v>0</v>
      </c>
      <c r="M4616" s="4" t="s">
        <v>1528</v>
      </c>
      <c r="T4616" t="s">
        <v>1296</v>
      </c>
    </row>
    <row r="4617" spans="1:20">
      <c r="A4617" t="s">
        <v>243</v>
      </c>
      <c r="B4617" t="s">
        <v>1291</v>
      </c>
      <c r="C4617" t="s">
        <v>74</v>
      </c>
      <c r="D4617" s="39" t="s">
        <v>1647</v>
      </c>
      <c r="E4617" s="11">
        <f t="shared" si="304"/>
        <v>3</v>
      </c>
      <c r="F4617" s="4">
        <f t="shared" si="305"/>
        <v>2000</v>
      </c>
      <c r="G4617" t="s">
        <v>21</v>
      </c>
      <c r="H4617" s="4">
        <v>21.5</v>
      </c>
      <c r="I4617" s="4" t="s">
        <v>35</v>
      </c>
      <c r="J4617" s="4">
        <v>28.3</v>
      </c>
      <c r="K4617" s="4" t="s">
        <v>577</v>
      </c>
      <c r="L4617" s="4">
        <v>0</v>
      </c>
      <c r="M4617" s="4" t="s">
        <v>8006</v>
      </c>
      <c r="R4617" t="s">
        <v>8007</v>
      </c>
      <c r="T4617" t="s">
        <v>1296</v>
      </c>
    </row>
    <row r="4618" spans="1:20">
      <c r="A4618" t="s">
        <v>243</v>
      </c>
      <c r="B4618" t="s">
        <v>1291</v>
      </c>
      <c r="C4618" t="s">
        <v>74</v>
      </c>
      <c r="D4618" s="39" t="s">
        <v>5875</v>
      </c>
      <c r="E4618" s="11">
        <f t="shared" si="304"/>
        <v>6</v>
      </c>
      <c r="F4618" s="4">
        <f t="shared" si="305"/>
        <v>2001</v>
      </c>
      <c r="G4618" t="s">
        <v>21</v>
      </c>
      <c r="H4618" s="4">
        <v>22.8</v>
      </c>
      <c r="I4618" s="4" t="s">
        <v>35</v>
      </c>
      <c r="J4618" s="4">
        <v>29.2</v>
      </c>
      <c r="K4618" s="4" t="s">
        <v>828</v>
      </c>
      <c r="L4618" s="4">
        <v>0</v>
      </c>
      <c r="R4618" t="s">
        <v>8008</v>
      </c>
      <c r="T4618" t="s">
        <v>1296</v>
      </c>
    </row>
    <row r="4619" spans="1:20">
      <c r="A4619" t="s">
        <v>243</v>
      </c>
      <c r="B4619" t="s">
        <v>1291</v>
      </c>
      <c r="C4619" t="s">
        <v>74</v>
      </c>
      <c r="D4619" s="39" t="s">
        <v>1302</v>
      </c>
      <c r="E4619" s="11">
        <f t="shared" si="304"/>
        <v>5</v>
      </c>
      <c r="F4619" s="4">
        <f t="shared" si="305"/>
        <v>2002</v>
      </c>
      <c r="G4619" t="s">
        <v>21</v>
      </c>
      <c r="H4619" s="4">
        <v>23.7</v>
      </c>
      <c r="I4619" s="4" t="s">
        <v>35</v>
      </c>
      <c r="J4619" s="4">
        <v>28.8</v>
      </c>
      <c r="K4619" s="4" t="s">
        <v>828</v>
      </c>
      <c r="L4619" s="4">
        <v>0</v>
      </c>
      <c r="M4619" s="4" t="s">
        <v>3725</v>
      </c>
      <c r="R4619" t="s">
        <v>8009</v>
      </c>
      <c r="T4619" t="s">
        <v>1296</v>
      </c>
    </row>
    <row r="4620" spans="1:20">
      <c r="A4620" t="s">
        <v>243</v>
      </c>
      <c r="B4620" t="s">
        <v>1291</v>
      </c>
      <c r="C4620" t="s">
        <v>74</v>
      </c>
      <c r="D4620" s="39" t="s">
        <v>34</v>
      </c>
      <c r="E4620" s="11">
        <f t="shared" si="304"/>
        <v>5</v>
      </c>
      <c r="F4620" s="4">
        <f t="shared" si="305"/>
        <v>2003</v>
      </c>
      <c r="G4620" t="s">
        <v>21</v>
      </c>
      <c r="H4620" s="4">
        <v>24.7</v>
      </c>
      <c r="I4620" s="4" t="s">
        <v>35</v>
      </c>
      <c r="J4620" s="4">
        <v>28.5</v>
      </c>
      <c r="K4620" s="4" t="s">
        <v>3312</v>
      </c>
      <c r="L4620" s="4">
        <v>0</v>
      </c>
      <c r="M4620" s="4" t="s">
        <v>1427</v>
      </c>
      <c r="R4620" t="s">
        <v>8010</v>
      </c>
      <c r="T4620" t="s">
        <v>1296</v>
      </c>
    </row>
    <row r="4621" spans="1:20">
      <c r="A4621" t="s">
        <v>8011</v>
      </c>
      <c r="B4621" t="s">
        <v>1291</v>
      </c>
      <c r="C4621" t="s">
        <v>20</v>
      </c>
      <c r="D4621" s="39" t="s">
        <v>2363</v>
      </c>
      <c r="E4621" s="11">
        <f t="shared" si="304"/>
        <v>6</v>
      </c>
      <c r="F4621" s="4">
        <f t="shared" si="305"/>
        <v>2001</v>
      </c>
      <c r="G4621" t="s">
        <v>25</v>
      </c>
      <c r="H4621" s="4" t="s">
        <v>3743</v>
      </c>
      <c r="I4621" s="4" t="str">
        <f t="shared" ref="I4621:I4644" si="307">IF(ISBLANK(H4621), "", "k")</f>
        <v>k</v>
      </c>
      <c r="J4621" s="4">
        <v>14.3</v>
      </c>
      <c r="K4621" s="4" t="s">
        <v>670</v>
      </c>
      <c r="L4621" s="4">
        <v>0</v>
      </c>
      <c r="N4621" s="11" t="s">
        <v>8012</v>
      </c>
      <c r="R4621" t="s">
        <v>8013</v>
      </c>
      <c r="T4621" t="s">
        <v>1296</v>
      </c>
    </row>
    <row r="4622" spans="1:20">
      <c r="A4622" t="s">
        <v>8011</v>
      </c>
      <c r="B4622" t="s">
        <v>1291</v>
      </c>
      <c r="C4622" t="s">
        <v>74</v>
      </c>
      <c r="D4622" s="39" t="s">
        <v>2199</v>
      </c>
      <c r="E4622" s="11">
        <f t="shared" si="304"/>
        <v>5</v>
      </c>
      <c r="F4622" s="4">
        <f t="shared" si="305"/>
        <v>2011</v>
      </c>
      <c r="G4622" t="s">
        <v>25</v>
      </c>
      <c r="H4622" s="4" t="s">
        <v>573</v>
      </c>
      <c r="I4622" s="4" t="str">
        <f t="shared" si="307"/>
        <v>k</v>
      </c>
      <c r="J4622" s="4">
        <v>26</v>
      </c>
      <c r="K4622" s="4" t="s">
        <v>1282</v>
      </c>
      <c r="L4622" s="4">
        <v>0</v>
      </c>
      <c r="M4622" s="4" t="s">
        <v>1350</v>
      </c>
      <c r="N4622" s="11" t="s">
        <v>8012</v>
      </c>
      <c r="R4622" t="s">
        <v>8014</v>
      </c>
      <c r="T4622" t="s">
        <v>1296</v>
      </c>
    </row>
    <row r="4623" spans="1:20">
      <c r="A4623" t="s">
        <v>8011</v>
      </c>
      <c r="B4623" t="s">
        <v>1291</v>
      </c>
      <c r="C4623" t="s">
        <v>74</v>
      </c>
      <c r="D4623" s="39" t="s">
        <v>1342</v>
      </c>
      <c r="E4623" s="11">
        <f t="shared" si="304"/>
        <v>5</v>
      </c>
      <c r="F4623" s="4">
        <f t="shared" si="305"/>
        <v>2013</v>
      </c>
      <c r="G4623" t="s">
        <v>25</v>
      </c>
      <c r="H4623" s="4" t="s">
        <v>609</v>
      </c>
      <c r="I4623" s="4" t="str">
        <f t="shared" si="307"/>
        <v>k</v>
      </c>
      <c r="J4623" s="4">
        <v>29.5</v>
      </c>
      <c r="K4623" s="4" t="s">
        <v>435</v>
      </c>
      <c r="L4623" s="4">
        <v>0</v>
      </c>
      <c r="M4623" s="4" t="s">
        <v>8015</v>
      </c>
      <c r="N4623" s="11" t="s">
        <v>8012</v>
      </c>
      <c r="R4623" t="s">
        <v>8016</v>
      </c>
      <c r="T4623" t="s">
        <v>1296</v>
      </c>
    </row>
    <row r="4624" spans="1:20">
      <c r="A4624" t="s">
        <v>8011</v>
      </c>
      <c r="B4624" t="s">
        <v>1291</v>
      </c>
      <c r="C4624" t="s">
        <v>74</v>
      </c>
      <c r="D4624" s="39" t="s">
        <v>1435</v>
      </c>
      <c r="E4624" s="11">
        <f t="shared" si="304"/>
        <v>5</v>
      </c>
      <c r="F4624" s="4">
        <f t="shared" si="305"/>
        <v>2015</v>
      </c>
      <c r="G4624" t="s">
        <v>25</v>
      </c>
      <c r="H4624" s="4" t="s">
        <v>893</v>
      </c>
      <c r="I4624" s="4" t="str">
        <f t="shared" si="307"/>
        <v>k</v>
      </c>
      <c r="J4624" s="4">
        <v>30.6</v>
      </c>
      <c r="K4624" s="4" t="s">
        <v>1393</v>
      </c>
      <c r="L4624" s="4">
        <v>0</v>
      </c>
      <c r="M4624" s="4" t="s">
        <v>2570</v>
      </c>
      <c r="N4624" s="11" t="s">
        <v>8012</v>
      </c>
      <c r="R4624" t="s">
        <v>6750</v>
      </c>
      <c r="T4624" t="s">
        <v>1296</v>
      </c>
    </row>
    <row r="4625" spans="1:20">
      <c r="A4625" t="s">
        <v>8011</v>
      </c>
      <c r="B4625" t="s">
        <v>1291</v>
      </c>
      <c r="C4625" t="s">
        <v>74</v>
      </c>
      <c r="D4625" s="39" t="s">
        <v>1349</v>
      </c>
      <c r="E4625" s="11">
        <f t="shared" si="304"/>
        <v>5</v>
      </c>
      <c r="F4625" s="4">
        <f t="shared" si="305"/>
        <v>2016</v>
      </c>
      <c r="G4625" t="s">
        <v>25</v>
      </c>
      <c r="H4625" s="4" t="s">
        <v>1038</v>
      </c>
      <c r="I4625" s="4" t="str">
        <f t="shared" si="307"/>
        <v>k</v>
      </c>
      <c r="J4625" s="4">
        <v>31</v>
      </c>
      <c r="K4625" s="4" t="s">
        <v>230</v>
      </c>
      <c r="L4625" s="4">
        <v>0</v>
      </c>
      <c r="M4625" s="4" t="s">
        <v>1828</v>
      </c>
      <c r="N4625" s="11" t="s">
        <v>8012</v>
      </c>
      <c r="R4625" t="s">
        <v>2471</v>
      </c>
      <c r="T4625" t="s">
        <v>1296</v>
      </c>
    </row>
    <row r="4626" spans="1:20">
      <c r="A4626" t="s">
        <v>8011</v>
      </c>
      <c r="B4626" t="s">
        <v>1291</v>
      </c>
      <c r="C4626" t="s">
        <v>74</v>
      </c>
      <c r="D4626" s="39" t="s">
        <v>1878</v>
      </c>
      <c r="E4626" s="11">
        <f t="shared" si="304"/>
        <v>5</v>
      </c>
      <c r="F4626" s="4">
        <f t="shared" si="305"/>
        <v>2019</v>
      </c>
      <c r="G4626" t="s">
        <v>25</v>
      </c>
      <c r="H4626" s="4" t="s">
        <v>401</v>
      </c>
      <c r="I4626" s="4" t="str">
        <f t="shared" si="307"/>
        <v>k</v>
      </c>
      <c r="J4626" s="4">
        <v>34.200000000000003</v>
      </c>
      <c r="K4626" s="4" t="s">
        <v>341</v>
      </c>
      <c r="L4626" s="4">
        <v>0</v>
      </c>
      <c r="M4626" s="4" t="s">
        <v>3513</v>
      </c>
      <c r="N4626" s="11" t="s">
        <v>8012</v>
      </c>
      <c r="R4626" t="s">
        <v>1334</v>
      </c>
      <c r="T4626" t="s">
        <v>1296</v>
      </c>
    </row>
    <row r="4627" spans="1:20">
      <c r="A4627" t="s">
        <v>8011</v>
      </c>
      <c r="B4627" t="s">
        <v>1291</v>
      </c>
      <c r="C4627" t="s">
        <v>74</v>
      </c>
      <c r="D4627" s="39" t="s">
        <v>2803</v>
      </c>
      <c r="E4627" s="11">
        <f t="shared" ref="E4627:E4690" si="308">MONTH(D4627)</f>
        <v>4</v>
      </c>
      <c r="F4627" s="4">
        <f t="shared" ref="F4627:F4690" si="309">YEAR(D4627)</f>
        <v>2024</v>
      </c>
      <c r="G4627" t="s">
        <v>25</v>
      </c>
      <c r="H4627" s="4" t="s">
        <v>742</v>
      </c>
      <c r="I4627" s="4" t="str">
        <f t="shared" si="307"/>
        <v>k</v>
      </c>
      <c r="J4627" s="4">
        <v>38</v>
      </c>
      <c r="K4627" s="4" t="s">
        <v>888</v>
      </c>
      <c r="L4627" s="4">
        <v>0</v>
      </c>
      <c r="M4627" s="4" t="s">
        <v>8017</v>
      </c>
      <c r="N4627" s="11" t="s">
        <v>8012</v>
      </c>
      <c r="R4627" t="s">
        <v>2869</v>
      </c>
    </row>
    <row r="4628" spans="1:20">
      <c r="A4628" t="s">
        <v>8011</v>
      </c>
      <c r="B4628" s="4" t="s">
        <v>1291</v>
      </c>
      <c r="C4628" s="4" t="s">
        <v>74</v>
      </c>
      <c r="D4628" s="39" t="s">
        <v>1793</v>
      </c>
      <c r="E4628" s="11">
        <f t="shared" si="308"/>
        <v>4</v>
      </c>
      <c r="F4628" s="4">
        <f t="shared" si="309"/>
        <v>2026</v>
      </c>
      <c r="G4628" s="4" t="s">
        <v>25</v>
      </c>
      <c r="H4628" s="4">
        <v>27.6</v>
      </c>
      <c r="I4628" s="4" t="str">
        <f t="shared" si="307"/>
        <v>k</v>
      </c>
      <c r="J4628" s="4">
        <v>38.5</v>
      </c>
      <c r="K4628" s="4">
        <v>47.2</v>
      </c>
      <c r="L4628" s="4">
        <v>0</v>
      </c>
      <c r="M4628" s="4">
        <v>2428</v>
      </c>
      <c r="R4628" s="4" t="s">
        <v>1471</v>
      </c>
    </row>
    <row r="4629" spans="1:20">
      <c r="A4629" t="s">
        <v>8018</v>
      </c>
      <c r="B4629" t="s">
        <v>1291</v>
      </c>
      <c r="C4629" t="s">
        <v>20</v>
      </c>
      <c r="D4629" s="39" t="s">
        <v>1574</v>
      </c>
      <c r="E4629" s="11">
        <f t="shared" si="308"/>
        <v>6</v>
      </c>
      <c r="F4629" s="4">
        <f t="shared" si="309"/>
        <v>2018</v>
      </c>
      <c r="G4629" t="s">
        <v>21</v>
      </c>
      <c r="I4629" s="4" t="str">
        <f t="shared" si="307"/>
        <v/>
      </c>
      <c r="J4629" s="4">
        <v>27.1</v>
      </c>
      <c r="K4629" s="4" t="s">
        <v>854</v>
      </c>
      <c r="L4629" s="4">
        <v>0</v>
      </c>
      <c r="M4629" s="4" t="s">
        <v>1548</v>
      </c>
      <c r="N4629" s="11" t="s">
        <v>8019</v>
      </c>
      <c r="Q4629" t="s">
        <v>8020</v>
      </c>
      <c r="R4629" t="s">
        <v>8021</v>
      </c>
      <c r="T4629" t="s">
        <v>1296</v>
      </c>
    </row>
    <row r="4630" spans="1:20">
      <c r="A4630" t="s">
        <v>8018</v>
      </c>
      <c r="B4630" t="s">
        <v>1291</v>
      </c>
      <c r="C4630" t="s">
        <v>74</v>
      </c>
      <c r="D4630" s="39" t="s">
        <v>2440</v>
      </c>
      <c r="E4630" s="11">
        <f t="shared" si="308"/>
        <v>9</v>
      </c>
      <c r="F4630" s="4">
        <f t="shared" si="309"/>
        <v>2018</v>
      </c>
      <c r="G4630" t="s">
        <v>21</v>
      </c>
      <c r="I4630" s="4" t="str">
        <f t="shared" si="307"/>
        <v/>
      </c>
      <c r="J4630" s="4">
        <v>26.8</v>
      </c>
      <c r="K4630" s="4" t="s">
        <v>854</v>
      </c>
      <c r="L4630" s="4">
        <v>0</v>
      </c>
      <c r="M4630" s="4" t="s">
        <v>1833</v>
      </c>
      <c r="N4630" s="11" t="s">
        <v>8019</v>
      </c>
      <c r="R4630" t="s">
        <v>8022</v>
      </c>
      <c r="T4630" t="s">
        <v>1296</v>
      </c>
    </row>
    <row r="4631" spans="1:20">
      <c r="A4631" t="s">
        <v>8018</v>
      </c>
      <c r="B4631" t="s">
        <v>1291</v>
      </c>
      <c r="C4631" t="s">
        <v>74</v>
      </c>
      <c r="D4631" s="39" t="s">
        <v>1211</v>
      </c>
      <c r="E4631" s="11">
        <f t="shared" si="308"/>
        <v>5</v>
      </c>
      <c r="F4631" s="4">
        <f t="shared" si="309"/>
        <v>2021</v>
      </c>
      <c r="G4631" t="s">
        <v>21</v>
      </c>
      <c r="I4631" s="4" t="str">
        <f t="shared" si="307"/>
        <v/>
      </c>
      <c r="J4631" s="4">
        <v>30.2</v>
      </c>
      <c r="K4631" s="4" t="s">
        <v>36</v>
      </c>
      <c r="L4631" s="4">
        <v>0</v>
      </c>
      <c r="M4631" s="4" t="s">
        <v>2127</v>
      </c>
      <c r="N4631" s="11" t="s">
        <v>8019</v>
      </c>
      <c r="R4631" t="s">
        <v>8023</v>
      </c>
    </row>
    <row r="4632" spans="1:20">
      <c r="A4632" t="s">
        <v>8024</v>
      </c>
      <c r="B4632" t="s">
        <v>1291</v>
      </c>
      <c r="C4632" t="s">
        <v>20</v>
      </c>
      <c r="D4632" s="39" t="s">
        <v>1647</v>
      </c>
      <c r="E4632" s="11">
        <f t="shared" si="308"/>
        <v>3</v>
      </c>
      <c r="F4632" s="4">
        <f t="shared" si="309"/>
        <v>2000</v>
      </c>
      <c r="G4632" t="s">
        <v>25</v>
      </c>
      <c r="H4632" s="4" t="s">
        <v>149</v>
      </c>
      <c r="I4632" s="4" t="str">
        <f t="shared" si="307"/>
        <v>k</v>
      </c>
      <c r="J4632" s="4">
        <v>18.7</v>
      </c>
      <c r="K4632" s="4" t="s">
        <v>169</v>
      </c>
      <c r="L4632" s="4">
        <v>0</v>
      </c>
      <c r="M4632" s="4" t="s">
        <v>6307</v>
      </c>
      <c r="R4632" t="s">
        <v>4154</v>
      </c>
      <c r="T4632" t="s">
        <v>1296</v>
      </c>
    </row>
    <row r="4633" spans="1:20">
      <c r="A4633" t="s">
        <v>8024</v>
      </c>
      <c r="B4633" t="s">
        <v>1291</v>
      </c>
      <c r="C4633" t="s">
        <v>74</v>
      </c>
      <c r="D4633" s="39" t="s">
        <v>3055</v>
      </c>
      <c r="E4633" s="11">
        <f t="shared" si="308"/>
        <v>5</v>
      </c>
      <c r="F4633" s="4">
        <f t="shared" si="309"/>
        <v>2001</v>
      </c>
      <c r="G4633" t="s">
        <v>25</v>
      </c>
      <c r="H4633" s="4" t="s">
        <v>482</v>
      </c>
      <c r="I4633" s="4" t="str">
        <f t="shared" si="307"/>
        <v>k</v>
      </c>
      <c r="J4633" s="4">
        <v>20.2</v>
      </c>
      <c r="K4633" s="4" t="s">
        <v>582</v>
      </c>
      <c r="L4633" s="4">
        <v>0</v>
      </c>
      <c r="M4633" s="4" t="s">
        <v>3359</v>
      </c>
      <c r="R4633" t="s">
        <v>8025</v>
      </c>
      <c r="T4633" t="s">
        <v>1296</v>
      </c>
    </row>
    <row r="4634" spans="1:20">
      <c r="A4634" t="s">
        <v>8024</v>
      </c>
      <c r="B4634" t="s">
        <v>1291</v>
      </c>
      <c r="C4634" t="s">
        <v>74</v>
      </c>
      <c r="D4634" s="39" t="s">
        <v>1378</v>
      </c>
      <c r="E4634" s="11">
        <f t="shared" si="308"/>
        <v>5</v>
      </c>
      <c r="F4634" s="4">
        <f t="shared" si="309"/>
        <v>2002</v>
      </c>
      <c r="G4634" t="s">
        <v>25</v>
      </c>
      <c r="H4634" s="4" t="s">
        <v>682</v>
      </c>
      <c r="I4634" s="4" t="str">
        <f t="shared" si="307"/>
        <v>k</v>
      </c>
      <c r="J4634" s="4">
        <v>21.5</v>
      </c>
      <c r="K4634" s="4" t="s">
        <v>385</v>
      </c>
      <c r="L4634" s="4">
        <v>0</v>
      </c>
      <c r="M4634" s="4" t="s">
        <v>1473</v>
      </c>
      <c r="R4634" t="s">
        <v>8026</v>
      </c>
      <c r="T4634" t="s">
        <v>1296</v>
      </c>
    </row>
    <row r="4635" spans="1:20">
      <c r="A4635" t="s">
        <v>8024</v>
      </c>
      <c r="B4635" t="s">
        <v>1291</v>
      </c>
      <c r="C4635" t="s">
        <v>74</v>
      </c>
      <c r="D4635" s="39" t="s">
        <v>1305</v>
      </c>
      <c r="E4635" s="11">
        <f t="shared" si="308"/>
        <v>5</v>
      </c>
      <c r="F4635" s="4">
        <f t="shared" si="309"/>
        <v>2003</v>
      </c>
      <c r="G4635" t="s">
        <v>25</v>
      </c>
      <c r="H4635" s="4" t="s">
        <v>57</v>
      </c>
      <c r="I4635" s="4" t="str">
        <f t="shared" si="307"/>
        <v>k</v>
      </c>
      <c r="J4635" s="4">
        <v>23</v>
      </c>
      <c r="K4635" s="4" t="s">
        <v>831</v>
      </c>
      <c r="L4635" s="4">
        <v>0</v>
      </c>
      <c r="M4635" s="4" t="s">
        <v>3214</v>
      </c>
      <c r="R4635" t="s">
        <v>1751</v>
      </c>
      <c r="T4635" t="s">
        <v>1296</v>
      </c>
    </row>
    <row r="4636" spans="1:20">
      <c r="A4636" t="s">
        <v>8024</v>
      </c>
      <c r="B4636" t="s">
        <v>1291</v>
      </c>
      <c r="C4636" t="s">
        <v>74</v>
      </c>
      <c r="D4636" s="39" t="s">
        <v>1335</v>
      </c>
      <c r="E4636" s="11">
        <f t="shared" si="308"/>
        <v>5</v>
      </c>
      <c r="F4636" s="4">
        <f t="shared" si="309"/>
        <v>2004</v>
      </c>
      <c r="G4636" t="s">
        <v>25</v>
      </c>
      <c r="H4636" s="4" t="s">
        <v>477</v>
      </c>
      <c r="I4636" s="4" t="str">
        <f t="shared" si="307"/>
        <v>k</v>
      </c>
      <c r="J4636" s="4">
        <v>24</v>
      </c>
      <c r="K4636" s="4" t="s">
        <v>116</v>
      </c>
      <c r="L4636" s="4">
        <v>0</v>
      </c>
      <c r="M4636" s="4" t="s">
        <v>6571</v>
      </c>
      <c r="R4636" t="s">
        <v>1722</v>
      </c>
      <c r="T4636" t="s">
        <v>1296</v>
      </c>
    </row>
    <row r="4637" spans="1:20">
      <c r="A4637" t="s">
        <v>8024</v>
      </c>
      <c r="B4637" t="s">
        <v>1291</v>
      </c>
      <c r="C4637" t="s">
        <v>74</v>
      </c>
      <c r="D4637" s="39" t="s">
        <v>1310</v>
      </c>
      <c r="E4637" s="11">
        <f t="shared" si="308"/>
        <v>5</v>
      </c>
      <c r="F4637" s="4">
        <f t="shared" si="309"/>
        <v>2005</v>
      </c>
      <c r="G4637" t="s">
        <v>25</v>
      </c>
      <c r="H4637" s="4" t="s">
        <v>496</v>
      </c>
      <c r="I4637" s="4" t="str">
        <f t="shared" si="307"/>
        <v>k</v>
      </c>
      <c r="J4637" s="4">
        <v>26.5</v>
      </c>
      <c r="K4637" s="4" t="s">
        <v>479</v>
      </c>
      <c r="L4637" s="4">
        <v>0</v>
      </c>
      <c r="M4637" s="4" t="s">
        <v>6315</v>
      </c>
      <c r="R4637" t="s">
        <v>8027</v>
      </c>
      <c r="T4637" t="s">
        <v>1296</v>
      </c>
    </row>
    <row r="4638" spans="1:20">
      <c r="A4638" t="s">
        <v>8024</v>
      </c>
      <c r="B4638" t="s">
        <v>1291</v>
      </c>
      <c r="C4638" t="s">
        <v>74</v>
      </c>
      <c r="D4638" s="39" t="s">
        <v>3093</v>
      </c>
      <c r="E4638" s="11">
        <f t="shared" si="308"/>
        <v>3</v>
      </c>
      <c r="F4638" s="4">
        <f t="shared" si="309"/>
        <v>2006</v>
      </c>
      <c r="G4638" t="s">
        <v>25</v>
      </c>
      <c r="H4638" s="4" t="s">
        <v>1376</v>
      </c>
      <c r="I4638" s="4" t="str">
        <f t="shared" si="307"/>
        <v>k</v>
      </c>
      <c r="L4638" s="4">
        <v>0</v>
      </c>
      <c r="R4638" t="s">
        <v>8028</v>
      </c>
      <c r="T4638" t="s">
        <v>1296</v>
      </c>
    </row>
    <row r="4639" spans="1:20">
      <c r="A4639" t="s">
        <v>8024</v>
      </c>
      <c r="B4639" t="s">
        <v>1291</v>
      </c>
      <c r="C4639" t="s">
        <v>74</v>
      </c>
      <c r="D4639" s="39" t="s">
        <v>1385</v>
      </c>
      <c r="E4639" s="11">
        <f t="shared" si="308"/>
        <v>5</v>
      </c>
      <c r="F4639" s="4">
        <f t="shared" si="309"/>
        <v>2008</v>
      </c>
      <c r="G4639" t="s">
        <v>25</v>
      </c>
      <c r="H4639" s="4" t="s">
        <v>712</v>
      </c>
      <c r="I4639" s="4" t="str">
        <f t="shared" si="307"/>
        <v>k</v>
      </c>
      <c r="J4639" s="4">
        <v>33.5</v>
      </c>
      <c r="K4639" s="4" t="s">
        <v>572</v>
      </c>
      <c r="L4639" s="4">
        <v>0</v>
      </c>
      <c r="M4639" s="4" t="s">
        <v>8029</v>
      </c>
      <c r="R4639" t="s">
        <v>1662</v>
      </c>
      <c r="T4639" t="s">
        <v>1296</v>
      </c>
    </row>
    <row r="4640" spans="1:20">
      <c r="A4640" t="s">
        <v>8024</v>
      </c>
      <c r="B4640" t="s">
        <v>1291</v>
      </c>
      <c r="C4640" t="s">
        <v>74</v>
      </c>
      <c r="D4640" s="39" t="s">
        <v>1388</v>
      </c>
      <c r="E4640" s="11">
        <f t="shared" si="308"/>
        <v>5</v>
      </c>
      <c r="F4640" s="4">
        <f t="shared" si="309"/>
        <v>2009</v>
      </c>
      <c r="G4640" t="s">
        <v>25</v>
      </c>
      <c r="H4640" s="4" t="s">
        <v>609</v>
      </c>
      <c r="I4640" s="4" t="str">
        <f t="shared" si="307"/>
        <v>k</v>
      </c>
      <c r="J4640" s="4">
        <v>37</v>
      </c>
      <c r="K4640" s="4" t="s">
        <v>419</v>
      </c>
      <c r="L4640" s="4">
        <v>0</v>
      </c>
      <c r="M4640" s="4" t="s">
        <v>2959</v>
      </c>
      <c r="R4640" t="s">
        <v>1662</v>
      </c>
      <c r="T4640" t="s">
        <v>1296</v>
      </c>
    </row>
    <row r="4641" spans="1:20">
      <c r="A4641" t="s">
        <v>8030</v>
      </c>
      <c r="B4641" t="s">
        <v>1291</v>
      </c>
      <c r="C4641" t="s">
        <v>20</v>
      </c>
      <c r="D4641" s="39" t="s">
        <v>1746</v>
      </c>
      <c r="E4641" s="11">
        <f t="shared" si="308"/>
        <v>5</v>
      </c>
      <c r="F4641" s="4">
        <f t="shared" si="309"/>
        <v>2001</v>
      </c>
      <c r="G4641" t="s">
        <v>21</v>
      </c>
      <c r="H4641" s="4" t="s">
        <v>682</v>
      </c>
      <c r="I4641" s="4" t="str">
        <f t="shared" si="307"/>
        <v>k</v>
      </c>
      <c r="J4641" s="4">
        <v>21.2</v>
      </c>
      <c r="K4641" s="4" t="s">
        <v>853</v>
      </c>
      <c r="L4641" s="4">
        <v>0</v>
      </c>
      <c r="M4641" s="4" t="s">
        <v>2156</v>
      </c>
      <c r="N4641" s="11" t="s">
        <v>8031</v>
      </c>
      <c r="R4641" t="s">
        <v>8032</v>
      </c>
      <c r="T4641" t="s">
        <v>1296</v>
      </c>
    </row>
    <row r="4642" spans="1:20">
      <c r="A4642" t="s">
        <v>8030</v>
      </c>
      <c r="B4642" t="s">
        <v>1291</v>
      </c>
      <c r="C4642" t="s">
        <v>74</v>
      </c>
      <c r="D4642" s="39" t="s">
        <v>34</v>
      </c>
      <c r="E4642" s="11">
        <f t="shared" si="308"/>
        <v>5</v>
      </c>
      <c r="F4642" s="4">
        <f t="shared" si="309"/>
        <v>2003</v>
      </c>
      <c r="G4642" t="s">
        <v>21</v>
      </c>
      <c r="H4642" s="4" t="s">
        <v>477</v>
      </c>
      <c r="I4642" s="4" t="str">
        <f t="shared" si="307"/>
        <v>k</v>
      </c>
      <c r="J4642" s="4">
        <v>22.5</v>
      </c>
      <c r="K4642" s="4" t="s">
        <v>244</v>
      </c>
      <c r="L4642" s="4">
        <v>0</v>
      </c>
      <c r="M4642" s="4" t="s">
        <v>2041</v>
      </c>
      <c r="N4642" s="11" t="s">
        <v>8031</v>
      </c>
      <c r="R4642" t="s">
        <v>8033</v>
      </c>
      <c r="T4642" t="s">
        <v>1296</v>
      </c>
    </row>
    <row r="4643" spans="1:20">
      <c r="A4643" t="s">
        <v>8030</v>
      </c>
      <c r="B4643" t="s">
        <v>1291</v>
      </c>
      <c r="C4643" t="s">
        <v>74</v>
      </c>
      <c r="D4643" s="39" t="s">
        <v>2194</v>
      </c>
      <c r="E4643" s="11">
        <f t="shared" si="308"/>
        <v>5</v>
      </c>
      <c r="F4643" s="4">
        <f t="shared" si="309"/>
        <v>2005</v>
      </c>
      <c r="G4643" t="s">
        <v>21</v>
      </c>
      <c r="H4643" s="4" t="s">
        <v>410</v>
      </c>
      <c r="I4643" s="4" t="str">
        <f t="shared" si="307"/>
        <v>k</v>
      </c>
      <c r="J4643" s="4">
        <v>23.5</v>
      </c>
      <c r="K4643" s="4" t="s">
        <v>885</v>
      </c>
      <c r="L4643" s="4">
        <v>0</v>
      </c>
      <c r="M4643" s="4" t="s">
        <v>6719</v>
      </c>
      <c r="N4643" s="11" t="s">
        <v>8031</v>
      </c>
      <c r="R4643" t="s">
        <v>8034</v>
      </c>
      <c r="T4643" t="s">
        <v>1296</v>
      </c>
    </row>
    <row r="4644" spans="1:20">
      <c r="A4644" t="s">
        <v>8030</v>
      </c>
      <c r="B4644" t="s">
        <v>1291</v>
      </c>
      <c r="C4644" t="s">
        <v>74</v>
      </c>
      <c r="D4644" s="39" t="s">
        <v>2126</v>
      </c>
      <c r="E4644" s="11">
        <f t="shared" si="308"/>
        <v>5</v>
      </c>
      <c r="F4644" s="4">
        <f t="shared" si="309"/>
        <v>2008</v>
      </c>
      <c r="G4644" t="s">
        <v>21</v>
      </c>
      <c r="H4644" s="4" t="s">
        <v>609</v>
      </c>
      <c r="I4644" s="4" t="str">
        <f t="shared" si="307"/>
        <v>k</v>
      </c>
      <c r="J4644" s="4">
        <v>25.5</v>
      </c>
      <c r="K4644" s="4" t="s">
        <v>794</v>
      </c>
      <c r="L4644" s="4">
        <v>0</v>
      </c>
      <c r="M4644" s="4" t="s">
        <v>1438</v>
      </c>
      <c r="N4644" s="11" t="s">
        <v>8031</v>
      </c>
      <c r="R4644" t="s">
        <v>8035</v>
      </c>
      <c r="T4644" t="s">
        <v>1296</v>
      </c>
    </row>
    <row r="4645" spans="1:20">
      <c r="A4645" t="s">
        <v>247</v>
      </c>
      <c r="B4645" t="s">
        <v>1291</v>
      </c>
      <c r="C4645" t="s">
        <v>20</v>
      </c>
      <c r="D4645" s="39" t="s">
        <v>3045</v>
      </c>
      <c r="E4645" s="11">
        <f t="shared" si="308"/>
        <v>3</v>
      </c>
      <c r="F4645" s="4">
        <f t="shared" si="309"/>
        <v>1983</v>
      </c>
      <c r="G4645" t="s">
        <v>25</v>
      </c>
      <c r="H4645" s="4">
        <v>12.5</v>
      </c>
      <c r="I4645" s="4" t="s">
        <v>35</v>
      </c>
      <c r="J4645" s="4">
        <v>30.48</v>
      </c>
      <c r="K4645" s="4" t="s">
        <v>2925</v>
      </c>
      <c r="L4645" s="4">
        <v>0</v>
      </c>
      <c r="M4645" s="4" t="s">
        <v>2025</v>
      </c>
      <c r="R4645" t="s">
        <v>2001</v>
      </c>
      <c r="T4645" t="s">
        <v>1296</v>
      </c>
    </row>
    <row r="4646" spans="1:20">
      <c r="A4646" t="s">
        <v>251</v>
      </c>
      <c r="B4646" t="s">
        <v>1291</v>
      </c>
      <c r="C4646" t="s">
        <v>20</v>
      </c>
      <c r="D4646" s="39" t="s">
        <v>1524</v>
      </c>
      <c r="E4646" s="11">
        <f t="shared" si="308"/>
        <v>3</v>
      </c>
      <c r="F4646" s="4">
        <f t="shared" si="309"/>
        <v>1995</v>
      </c>
      <c r="G4646" t="s">
        <v>25</v>
      </c>
      <c r="H4646" s="4">
        <v>12.5</v>
      </c>
      <c r="I4646" s="4" t="s">
        <v>35</v>
      </c>
      <c r="J4646" s="4">
        <v>29.3</v>
      </c>
      <c r="K4646" s="4" t="s">
        <v>828</v>
      </c>
      <c r="L4646" s="4">
        <v>0</v>
      </c>
      <c r="M4646" s="4" t="s">
        <v>8036</v>
      </c>
      <c r="N4646" s="11" t="s">
        <v>8037</v>
      </c>
      <c r="R4646" t="s">
        <v>1711</v>
      </c>
      <c r="T4646" t="s">
        <v>1296</v>
      </c>
    </row>
    <row r="4647" spans="1:20">
      <c r="A4647" t="s">
        <v>251</v>
      </c>
      <c r="B4647" t="s">
        <v>1291</v>
      </c>
      <c r="C4647" t="s">
        <v>74</v>
      </c>
      <c r="D4647" s="39" t="s">
        <v>1418</v>
      </c>
      <c r="E4647" s="11">
        <f t="shared" si="308"/>
        <v>5</v>
      </c>
      <c r="F4647" s="4">
        <f t="shared" si="309"/>
        <v>2001</v>
      </c>
      <c r="G4647" t="s">
        <v>25</v>
      </c>
      <c r="H4647" s="4">
        <v>18.7</v>
      </c>
      <c r="I4647" s="4" t="s">
        <v>35</v>
      </c>
      <c r="J4647" s="4">
        <v>33</v>
      </c>
      <c r="K4647" s="4" t="s">
        <v>178</v>
      </c>
      <c r="L4647" s="4">
        <v>0</v>
      </c>
      <c r="M4647" s="4" t="s">
        <v>3600</v>
      </c>
      <c r="N4647" s="11" t="s">
        <v>8037</v>
      </c>
      <c r="R4647" t="s">
        <v>8038</v>
      </c>
      <c r="T4647" t="s">
        <v>1296</v>
      </c>
    </row>
    <row r="4648" spans="1:20">
      <c r="A4648" t="s">
        <v>251</v>
      </c>
      <c r="B4648" t="s">
        <v>1291</v>
      </c>
      <c r="C4648" t="s">
        <v>74</v>
      </c>
      <c r="D4648" s="39" t="s">
        <v>1378</v>
      </c>
      <c r="E4648" s="11">
        <f t="shared" si="308"/>
        <v>5</v>
      </c>
      <c r="F4648" s="4">
        <f t="shared" si="309"/>
        <v>2002</v>
      </c>
      <c r="G4648" t="s">
        <v>25</v>
      </c>
      <c r="H4648" s="4">
        <v>19.7</v>
      </c>
      <c r="I4648" s="4" t="s">
        <v>35</v>
      </c>
      <c r="J4648" s="4">
        <v>32.700000000000003</v>
      </c>
      <c r="K4648" s="4" t="s">
        <v>338</v>
      </c>
      <c r="L4648" s="4">
        <v>0</v>
      </c>
      <c r="M4648" s="4" t="s">
        <v>5389</v>
      </c>
      <c r="N4648" s="11" t="s">
        <v>8037</v>
      </c>
      <c r="R4648" t="s">
        <v>8039</v>
      </c>
      <c r="T4648" t="s">
        <v>1296</v>
      </c>
    </row>
    <row r="4649" spans="1:20">
      <c r="A4649" t="s">
        <v>251</v>
      </c>
      <c r="B4649" t="s">
        <v>1291</v>
      </c>
      <c r="C4649" t="s">
        <v>74</v>
      </c>
      <c r="D4649" s="39" t="s">
        <v>1424</v>
      </c>
      <c r="E4649" s="11">
        <f t="shared" si="308"/>
        <v>5</v>
      </c>
      <c r="F4649" s="4">
        <f t="shared" si="309"/>
        <v>2004</v>
      </c>
      <c r="G4649" t="s">
        <v>25</v>
      </c>
      <c r="H4649" s="4">
        <v>21.7</v>
      </c>
      <c r="I4649" s="4" t="s">
        <v>35</v>
      </c>
      <c r="J4649" s="4">
        <v>33.700000000000003</v>
      </c>
      <c r="K4649" s="4" t="s">
        <v>2550</v>
      </c>
      <c r="L4649" s="4">
        <v>0</v>
      </c>
      <c r="M4649" s="4" t="s">
        <v>3513</v>
      </c>
      <c r="N4649" s="11" t="s">
        <v>8037</v>
      </c>
      <c r="R4649" t="s">
        <v>8040</v>
      </c>
      <c r="T4649" t="s">
        <v>1296</v>
      </c>
    </row>
    <row r="4650" spans="1:20">
      <c r="A4650" t="s">
        <v>8041</v>
      </c>
      <c r="B4650" t="s">
        <v>1291</v>
      </c>
      <c r="C4650" t="s">
        <v>20</v>
      </c>
      <c r="D4650" s="39" t="s">
        <v>1620</v>
      </c>
      <c r="E4650" s="11">
        <f t="shared" si="308"/>
        <v>3</v>
      </c>
      <c r="F4650" s="4">
        <f t="shared" si="309"/>
        <v>1994</v>
      </c>
      <c r="G4650" t="s">
        <v>21</v>
      </c>
      <c r="H4650" s="4">
        <v>11.5</v>
      </c>
      <c r="I4650" s="4" t="s">
        <v>35</v>
      </c>
      <c r="J4650" s="4">
        <v>25.5</v>
      </c>
      <c r="K4650" s="4" t="s">
        <v>1140</v>
      </c>
      <c r="L4650" s="4">
        <v>0</v>
      </c>
      <c r="M4650" s="4" t="s">
        <v>2350</v>
      </c>
      <c r="N4650" s="11" t="s">
        <v>8042</v>
      </c>
      <c r="O4650" t="s">
        <v>8043</v>
      </c>
      <c r="R4650" t="s">
        <v>1725</v>
      </c>
      <c r="T4650" t="s">
        <v>1296</v>
      </c>
    </row>
    <row r="4651" spans="1:20">
      <c r="A4651" t="s">
        <v>8041</v>
      </c>
      <c r="B4651" t="s">
        <v>1291</v>
      </c>
      <c r="C4651" t="s">
        <v>74</v>
      </c>
      <c r="D4651" s="39" t="s">
        <v>1320</v>
      </c>
      <c r="E4651" s="11">
        <f t="shared" si="308"/>
        <v>3</v>
      </c>
      <c r="F4651" s="4">
        <f t="shared" si="309"/>
        <v>1996</v>
      </c>
      <c r="G4651" t="s">
        <v>21</v>
      </c>
      <c r="H4651" s="4">
        <v>13.5</v>
      </c>
      <c r="I4651" s="4" t="s">
        <v>35</v>
      </c>
      <c r="J4651" s="4">
        <v>26.1</v>
      </c>
      <c r="K4651" s="4" t="s">
        <v>870</v>
      </c>
      <c r="L4651" s="4">
        <v>0</v>
      </c>
      <c r="M4651" s="4" t="s">
        <v>2350</v>
      </c>
      <c r="N4651" s="11" t="s">
        <v>8042</v>
      </c>
      <c r="O4651" t="s">
        <v>8043</v>
      </c>
      <c r="T4651" t="s">
        <v>1296</v>
      </c>
    </row>
    <row r="4652" spans="1:20">
      <c r="A4652" t="s">
        <v>8041</v>
      </c>
      <c r="B4652" t="s">
        <v>1291</v>
      </c>
      <c r="C4652" t="s">
        <v>74</v>
      </c>
      <c r="D4652" s="39" t="s">
        <v>1322</v>
      </c>
      <c r="E4652" s="11">
        <f t="shared" si="308"/>
        <v>3</v>
      </c>
      <c r="F4652" s="4">
        <f t="shared" si="309"/>
        <v>1998</v>
      </c>
      <c r="G4652" t="s">
        <v>21</v>
      </c>
      <c r="H4652" s="4">
        <v>15.5</v>
      </c>
      <c r="I4652" s="4" t="s">
        <v>35</v>
      </c>
      <c r="J4652" s="4">
        <v>27.2</v>
      </c>
      <c r="K4652" s="4" t="s">
        <v>58</v>
      </c>
      <c r="L4652" s="4">
        <v>0</v>
      </c>
      <c r="M4652" s="4" t="s">
        <v>2120</v>
      </c>
      <c r="N4652" s="11" t="s">
        <v>8042</v>
      </c>
      <c r="O4652" t="s">
        <v>8043</v>
      </c>
      <c r="R4652" t="s">
        <v>8044</v>
      </c>
      <c r="T4652" t="s">
        <v>1296</v>
      </c>
    </row>
    <row r="4653" spans="1:20">
      <c r="A4653" t="s">
        <v>8041</v>
      </c>
      <c r="B4653" t="s">
        <v>1291</v>
      </c>
      <c r="C4653" t="s">
        <v>74</v>
      </c>
      <c r="D4653" s="39" t="s">
        <v>1647</v>
      </c>
      <c r="E4653" s="11">
        <f t="shared" si="308"/>
        <v>3</v>
      </c>
      <c r="F4653" s="4">
        <f t="shared" si="309"/>
        <v>2000</v>
      </c>
      <c r="G4653" t="s">
        <v>21</v>
      </c>
      <c r="H4653" s="4">
        <v>17.5</v>
      </c>
      <c r="I4653" s="4" t="s">
        <v>35</v>
      </c>
      <c r="J4653" s="4">
        <v>28.5</v>
      </c>
      <c r="K4653" s="4" t="s">
        <v>40</v>
      </c>
      <c r="L4653" s="4">
        <v>0</v>
      </c>
      <c r="M4653" s="4" t="s">
        <v>2236</v>
      </c>
      <c r="N4653" s="11" t="s">
        <v>8042</v>
      </c>
      <c r="O4653" t="s">
        <v>8043</v>
      </c>
      <c r="R4653" t="s">
        <v>439</v>
      </c>
      <c r="T4653" t="s">
        <v>1296</v>
      </c>
    </row>
    <row r="4654" spans="1:20">
      <c r="A4654" t="s">
        <v>8041</v>
      </c>
      <c r="B4654" t="s">
        <v>1291</v>
      </c>
      <c r="C4654" t="s">
        <v>74</v>
      </c>
      <c r="D4654" s="39" t="s">
        <v>1418</v>
      </c>
      <c r="E4654" s="11">
        <f t="shared" si="308"/>
        <v>5</v>
      </c>
      <c r="F4654" s="4">
        <f t="shared" si="309"/>
        <v>2001</v>
      </c>
      <c r="G4654" t="s">
        <v>21</v>
      </c>
      <c r="H4654" s="4">
        <v>18.7</v>
      </c>
      <c r="I4654" s="4" t="s">
        <v>35</v>
      </c>
      <c r="J4654" s="4">
        <v>29.5</v>
      </c>
      <c r="K4654" s="4" t="s">
        <v>577</v>
      </c>
      <c r="L4654" s="4">
        <v>0</v>
      </c>
      <c r="M4654" s="4" t="s">
        <v>1952</v>
      </c>
      <c r="N4654" s="11" t="s">
        <v>8042</v>
      </c>
      <c r="O4654" t="s">
        <v>8043</v>
      </c>
      <c r="R4654" t="s">
        <v>439</v>
      </c>
      <c r="T4654" t="s">
        <v>1296</v>
      </c>
    </row>
    <row r="4655" spans="1:20">
      <c r="A4655" t="s">
        <v>8041</v>
      </c>
      <c r="B4655" t="s">
        <v>1291</v>
      </c>
      <c r="C4655" t="s">
        <v>74</v>
      </c>
      <c r="D4655" s="39" t="s">
        <v>3160</v>
      </c>
      <c r="E4655" s="11">
        <f t="shared" si="308"/>
        <v>7</v>
      </c>
      <c r="F4655" s="4">
        <f t="shared" si="309"/>
        <v>2001</v>
      </c>
      <c r="G4655" t="s">
        <v>21</v>
      </c>
      <c r="H4655" s="4">
        <v>18.8</v>
      </c>
      <c r="I4655" s="4" t="s">
        <v>35</v>
      </c>
      <c r="J4655" s="4">
        <v>29.5</v>
      </c>
      <c r="L4655" s="4">
        <v>0</v>
      </c>
      <c r="N4655" s="11" t="s">
        <v>8042</v>
      </c>
      <c r="O4655" t="s">
        <v>8043</v>
      </c>
      <c r="R4655" t="s">
        <v>8045</v>
      </c>
      <c r="T4655" t="s">
        <v>1296</v>
      </c>
    </row>
    <row r="4656" spans="1:20">
      <c r="A4656" t="s">
        <v>8041</v>
      </c>
      <c r="B4656" t="s">
        <v>1291</v>
      </c>
      <c r="C4656" t="s">
        <v>74</v>
      </c>
      <c r="D4656" s="39" t="s">
        <v>1302</v>
      </c>
      <c r="E4656" s="11">
        <f t="shared" si="308"/>
        <v>5</v>
      </c>
      <c r="F4656" s="4">
        <f t="shared" si="309"/>
        <v>2002</v>
      </c>
      <c r="G4656" t="s">
        <v>21</v>
      </c>
      <c r="H4656" s="4">
        <v>19.7</v>
      </c>
      <c r="I4656" s="4" t="s">
        <v>35</v>
      </c>
      <c r="J4656" s="4">
        <v>30</v>
      </c>
      <c r="K4656" s="4" t="s">
        <v>138</v>
      </c>
      <c r="L4656" s="4">
        <v>0</v>
      </c>
      <c r="M4656" s="4" t="s">
        <v>4215</v>
      </c>
      <c r="N4656" s="11" t="s">
        <v>8042</v>
      </c>
      <c r="O4656" t="s">
        <v>8043</v>
      </c>
      <c r="R4656" t="s">
        <v>8046</v>
      </c>
      <c r="T4656" t="s">
        <v>1296</v>
      </c>
    </row>
    <row r="4657" spans="1:20">
      <c r="A4657" t="s">
        <v>8041</v>
      </c>
      <c r="B4657" t="s">
        <v>1291</v>
      </c>
      <c r="C4657" t="s">
        <v>74</v>
      </c>
      <c r="D4657" s="39" t="s">
        <v>2040</v>
      </c>
      <c r="E4657" s="11">
        <f t="shared" si="308"/>
        <v>5</v>
      </c>
      <c r="F4657" s="4">
        <f t="shared" si="309"/>
        <v>2003</v>
      </c>
      <c r="G4657" t="s">
        <v>21</v>
      </c>
      <c r="H4657" s="4">
        <v>20.7</v>
      </c>
      <c r="I4657" s="4" t="s">
        <v>35</v>
      </c>
      <c r="J4657" s="4">
        <v>31.5</v>
      </c>
      <c r="K4657" s="4" t="s">
        <v>1699</v>
      </c>
      <c r="L4657" s="4">
        <v>0</v>
      </c>
      <c r="M4657" s="4" t="s">
        <v>3277</v>
      </c>
      <c r="N4657" s="11" t="s">
        <v>8042</v>
      </c>
      <c r="O4657" t="s">
        <v>8043</v>
      </c>
      <c r="R4657" t="s">
        <v>1334</v>
      </c>
      <c r="T4657" t="s">
        <v>1296</v>
      </c>
    </row>
    <row r="4658" spans="1:20">
      <c r="A4658" t="s">
        <v>8041</v>
      </c>
      <c r="B4658" t="s">
        <v>1291</v>
      </c>
      <c r="C4658" t="s">
        <v>74</v>
      </c>
      <c r="D4658" s="39" t="s">
        <v>1335</v>
      </c>
      <c r="E4658" s="11">
        <f t="shared" si="308"/>
        <v>5</v>
      </c>
      <c r="F4658" s="4">
        <f t="shared" si="309"/>
        <v>2004</v>
      </c>
      <c r="G4658" t="s">
        <v>21</v>
      </c>
      <c r="H4658" s="4">
        <v>21.7</v>
      </c>
      <c r="I4658" s="4" t="s">
        <v>35</v>
      </c>
      <c r="J4658" s="4">
        <v>30.6</v>
      </c>
      <c r="K4658" s="4" t="s">
        <v>193</v>
      </c>
      <c r="L4658" s="4">
        <v>0</v>
      </c>
      <c r="M4658" s="4" t="s">
        <v>2678</v>
      </c>
      <c r="N4658" s="11" t="s">
        <v>8042</v>
      </c>
      <c r="O4658" t="s">
        <v>8043</v>
      </c>
      <c r="R4658" t="s">
        <v>1309</v>
      </c>
      <c r="T4658" t="s">
        <v>1296</v>
      </c>
    </row>
    <row r="4659" spans="1:20">
      <c r="A4659" t="s">
        <v>8041</v>
      </c>
      <c r="B4659" t="s">
        <v>1291</v>
      </c>
      <c r="C4659" t="s">
        <v>74</v>
      </c>
      <c r="D4659" s="39" t="s">
        <v>1337</v>
      </c>
      <c r="E4659" s="11">
        <f t="shared" si="308"/>
        <v>5</v>
      </c>
      <c r="F4659" s="4">
        <f t="shared" si="309"/>
        <v>2005</v>
      </c>
      <c r="G4659" t="s">
        <v>21</v>
      </c>
      <c r="H4659" s="4">
        <v>21.7</v>
      </c>
      <c r="I4659" s="4" t="s">
        <v>35</v>
      </c>
      <c r="J4659" s="4">
        <v>32</v>
      </c>
      <c r="K4659" s="4" t="s">
        <v>3225</v>
      </c>
      <c r="L4659" s="4">
        <v>0</v>
      </c>
      <c r="M4659" s="4" t="s">
        <v>3803</v>
      </c>
      <c r="N4659" s="11" t="s">
        <v>8042</v>
      </c>
      <c r="O4659" t="s">
        <v>8043</v>
      </c>
      <c r="R4659" t="s">
        <v>3183</v>
      </c>
      <c r="T4659" t="s">
        <v>1296</v>
      </c>
    </row>
    <row r="4660" spans="1:20">
      <c r="A4660" t="s">
        <v>8041</v>
      </c>
      <c r="B4660" t="s">
        <v>1291</v>
      </c>
      <c r="C4660" t="s">
        <v>74</v>
      </c>
      <c r="D4660" s="39" t="s">
        <v>2126</v>
      </c>
      <c r="E4660" s="11">
        <f t="shared" si="308"/>
        <v>5</v>
      </c>
      <c r="F4660" s="4">
        <f t="shared" si="309"/>
        <v>2008</v>
      </c>
      <c r="G4660" t="s">
        <v>21</v>
      </c>
      <c r="H4660" s="4">
        <v>24.7</v>
      </c>
      <c r="I4660" s="4" t="s">
        <v>35</v>
      </c>
      <c r="J4660" s="4">
        <v>32.299999999999997</v>
      </c>
      <c r="K4660" s="4" t="s">
        <v>227</v>
      </c>
      <c r="L4660" s="4">
        <v>0</v>
      </c>
      <c r="M4660" s="4" t="s">
        <v>1648</v>
      </c>
      <c r="N4660" s="11" t="s">
        <v>8042</v>
      </c>
      <c r="O4660" t="s">
        <v>8043</v>
      </c>
      <c r="R4660" t="s">
        <v>8047</v>
      </c>
      <c r="T4660" t="s">
        <v>1296</v>
      </c>
    </row>
    <row r="4661" spans="1:20">
      <c r="A4661" t="s">
        <v>8041</v>
      </c>
      <c r="B4661" t="s">
        <v>1291</v>
      </c>
      <c r="C4661" t="s">
        <v>74</v>
      </c>
      <c r="D4661" s="39" t="s">
        <v>1663</v>
      </c>
      <c r="E4661" s="11">
        <f t="shared" si="308"/>
        <v>5</v>
      </c>
      <c r="F4661" s="4">
        <f t="shared" si="309"/>
        <v>2009</v>
      </c>
      <c r="G4661" t="s">
        <v>21</v>
      </c>
      <c r="H4661" s="4">
        <v>25.7</v>
      </c>
      <c r="I4661" s="4" t="s">
        <v>35</v>
      </c>
      <c r="J4661" s="4">
        <v>31.7</v>
      </c>
      <c r="K4661" s="4" t="s">
        <v>620</v>
      </c>
      <c r="L4661" s="4">
        <v>0</v>
      </c>
      <c r="M4661" s="4" t="s">
        <v>2361</v>
      </c>
      <c r="N4661" s="11" t="s">
        <v>8042</v>
      </c>
      <c r="O4661" t="s">
        <v>8043</v>
      </c>
      <c r="R4661" t="s">
        <v>8048</v>
      </c>
      <c r="T4661" t="s">
        <v>1296</v>
      </c>
    </row>
    <row r="4662" spans="1:20">
      <c r="A4662" t="s">
        <v>8041</v>
      </c>
      <c r="B4662" t="s">
        <v>1291</v>
      </c>
      <c r="C4662" t="s">
        <v>74</v>
      </c>
      <c r="D4662" s="39" t="s">
        <v>1586</v>
      </c>
      <c r="E4662" s="11">
        <f t="shared" si="308"/>
        <v>5</v>
      </c>
      <c r="F4662" s="4">
        <f t="shared" si="309"/>
        <v>2013</v>
      </c>
      <c r="G4662" t="s">
        <v>21</v>
      </c>
      <c r="H4662" s="4">
        <v>29.7</v>
      </c>
      <c r="I4662" s="4" t="s">
        <v>35</v>
      </c>
      <c r="J4662" s="4">
        <v>31.9</v>
      </c>
      <c r="K4662" s="4" t="s">
        <v>3315</v>
      </c>
      <c r="L4662" s="4">
        <v>0</v>
      </c>
      <c r="M4662" s="4" t="s">
        <v>3306</v>
      </c>
      <c r="N4662" s="11" t="s">
        <v>8042</v>
      </c>
      <c r="O4662" t="s">
        <v>8043</v>
      </c>
      <c r="R4662" t="s">
        <v>1764</v>
      </c>
      <c r="T4662" t="s">
        <v>1296</v>
      </c>
    </row>
    <row r="4663" spans="1:20">
      <c r="A4663" t="s">
        <v>8049</v>
      </c>
      <c r="B4663" t="s">
        <v>1291</v>
      </c>
      <c r="C4663" t="s">
        <v>20</v>
      </c>
      <c r="D4663" s="39" t="s">
        <v>8050</v>
      </c>
      <c r="E4663" s="11">
        <f t="shared" si="308"/>
        <v>6</v>
      </c>
      <c r="F4663" s="4">
        <f t="shared" si="309"/>
        <v>2002</v>
      </c>
      <c r="G4663" t="s">
        <v>21</v>
      </c>
      <c r="H4663" s="4" t="s">
        <v>2328</v>
      </c>
      <c r="I4663" s="4" t="str">
        <f t="shared" ref="I4663:I4678" si="310">IF(ISBLANK(H4663), "", "k")</f>
        <v>k</v>
      </c>
      <c r="J4663" s="4">
        <v>11.9</v>
      </c>
      <c r="K4663" s="4" t="s">
        <v>664</v>
      </c>
      <c r="L4663" s="4">
        <v>0</v>
      </c>
      <c r="M4663" s="4" t="s">
        <v>4238</v>
      </c>
      <c r="N4663" s="11" t="s">
        <v>8051</v>
      </c>
      <c r="R4663" t="s">
        <v>8052</v>
      </c>
      <c r="T4663" t="s">
        <v>1296</v>
      </c>
    </row>
    <row r="4664" spans="1:20">
      <c r="A4664" t="s">
        <v>8049</v>
      </c>
      <c r="B4664" t="s">
        <v>1291</v>
      </c>
      <c r="C4664" t="s">
        <v>74</v>
      </c>
      <c r="D4664" s="39" t="s">
        <v>1402</v>
      </c>
      <c r="E4664" s="11">
        <f t="shared" si="308"/>
        <v>5</v>
      </c>
      <c r="F4664" s="4">
        <f t="shared" si="309"/>
        <v>2015</v>
      </c>
      <c r="G4664" t="s">
        <v>21</v>
      </c>
      <c r="H4664" s="4" t="s">
        <v>712</v>
      </c>
      <c r="I4664" s="4" t="str">
        <f t="shared" si="310"/>
        <v>k</v>
      </c>
      <c r="J4664" s="4">
        <v>27.2</v>
      </c>
      <c r="K4664" s="4" t="s">
        <v>854</v>
      </c>
      <c r="L4664" s="4">
        <v>0</v>
      </c>
      <c r="M4664" s="4" t="s">
        <v>5308</v>
      </c>
      <c r="N4664" s="11" t="s">
        <v>8051</v>
      </c>
      <c r="R4664" t="s">
        <v>8053</v>
      </c>
      <c r="T4664" t="s">
        <v>1296</v>
      </c>
    </row>
    <row r="4665" spans="1:20">
      <c r="A4665" t="s">
        <v>8049</v>
      </c>
      <c r="B4665" t="s">
        <v>1291</v>
      </c>
      <c r="C4665" t="s">
        <v>74</v>
      </c>
      <c r="D4665" s="39" t="s">
        <v>1349</v>
      </c>
      <c r="E4665" s="11">
        <f t="shared" si="308"/>
        <v>5</v>
      </c>
      <c r="F4665" s="4">
        <f t="shared" si="309"/>
        <v>2016</v>
      </c>
      <c r="G4665" t="s">
        <v>21</v>
      </c>
      <c r="H4665" s="4" t="s">
        <v>609</v>
      </c>
      <c r="I4665" s="4" t="str">
        <f t="shared" si="310"/>
        <v>k</v>
      </c>
      <c r="J4665" s="4">
        <v>27.1</v>
      </c>
      <c r="K4665" s="4" t="s">
        <v>933</v>
      </c>
      <c r="L4665" s="4">
        <v>0</v>
      </c>
      <c r="M4665" s="4" t="s">
        <v>2773</v>
      </c>
      <c r="N4665" s="11" t="s">
        <v>8051</v>
      </c>
      <c r="R4665" t="s">
        <v>8054</v>
      </c>
      <c r="T4665" t="s">
        <v>1296</v>
      </c>
    </row>
    <row r="4666" spans="1:20">
      <c r="A4666" t="s">
        <v>8049</v>
      </c>
      <c r="B4666" t="s">
        <v>1291</v>
      </c>
      <c r="C4666" t="s">
        <v>74</v>
      </c>
      <c r="D4666" s="39" t="s">
        <v>1574</v>
      </c>
      <c r="E4666" s="11">
        <f t="shared" si="308"/>
        <v>6</v>
      </c>
      <c r="F4666" s="4">
        <f t="shared" si="309"/>
        <v>2018</v>
      </c>
      <c r="G4666" t="s">
        <v>21</v>
      </c>
      <c r="H4666" s="4" t="s">
        <v>893</v>
      </c>
      <c r="I4666" s="4" t="str">
        <f t="shared" si="310"/>
        <v>k</v>
      </c>
      <c r="J4666" s="4">
        <v>26.7</v>
      </c>
      <c r="K4666" s="4" t="s">
        <v>643</v>
      </c>
      <c r="L4666" s="4">
        <v>0</v>
      </c>
      <c r="M4666" s="4" t="s">
        <v>2670</v>
      </c>
      <c r="N4666" s="11" t="s">
        <v>8051</v>
      </c>
      <c r="Q4666" t="s">
        <v>8055</v>
      </c>
      <c r="R4666" t="s">
        <v>8056</v>
      </c>
      <c r="T4666" t="s">
        <v>1296</v>
      </c>
    </row>
    <row r="4667" spans="1:20">
      <c r="A4667" t="s">
        <v>8049</v>
      </c>
      <c r="B4667" t="s">
        <v>1291</v>
      </c>
      <c r="C4667" t="s">
        <v>74</v>
      </c>
      <c r="D4667" s="39" t="s">
        <v>1491</v>
      </c>
      <c r="E4667" s="11">
        <f t="shared" si="308"/>
        <v>4</v>
      </c>
      <c r="F4667" s="4">
        <f t="shared" si="309"/>
        <v>2024</v>
      </c>
      <c r="G4667" t="s">
        <v>21</v>
      </c>
      <c r="H4667" s="4" t="s">
        <v>600</v>
      </c>
      <c r="I4667" s="4" t="str">
        <f t="shared" si="310"/>
        <v>k</v>
      </c>
      <c r="J4667" s="4">
        <v>29.3</v>
      </c>
      <c r="K4667" s="4">
        <v>28</v>
      </c>
      <c r="L4667" s="4">
        <v>0</v>
      </c>
      <c r="M4667" s="4" t="s">
        <v>1950</v>
      </c>
      <c r="N4667" s="11" t="s">
        <v>8051</v>
      </c>
      <c r="R4667" t="s">
        <v>8057</v>
      </c>
    </row>
    <row r="4668" spans="1:20">
      <c r="A4668" t="s">
        <v>8049</v>
      </c>
      <c r="B4668" s="4" t="s">
        <v>1291</v>
      </c>
      <c r="C4668" s="4" t="s">
        <v>74</v>
      </c>
      <c r="D4668" s="39" t="s">
        <v>1793</v>
      </c>
      <c r="E4668" s="11">
        <f t="shared" si="308"/>
        <v>4</v>
      </c>
      <c r="F4668" s="4">
        <f t="shared" si="309"/>
        <v>2026</v>
      </c>
      <c r="G4668" s="4" t="s">
        <v>21</v>
      </c>
      <c r="H4668" s="4">
        <v>24.6</v>
      </c>
      <c r="I4668" s="4" t="str">
        <f t="shared" si="310"/>
        <v>k</v>
      </c>
      <c r="J4668" s="4">
        <v>30</v>
      </c>
      <c r="K4668" s="4">
        <v>26.5</v>
      </c>
      <c r="L4668" s="4">
        <v>0.7</v>
      </c>
      <c r="M4668" s="4">
        <v>905</v>
      </c>
      <c r="N4668" s="11" t="s">
        <v>8051</v>
      </c>
      <c r="R4668" s="4" t="s">
        <v>1471</v>
      </c>
    </row>
    <row r="4669" spans="1:20">
      <c r="A4669" t="s">
        <v>8058</v>
      </c>
      <c r="B4669" t="s">
        <v>1291</v>
      </c>
      <c r="C4669" t="s">
        <v>20</v>
      </c>
      <c r="D4669" s="39" t="s">
        <v>2440</v>
      </c>
      <c r="E4669" s="11">
        <f t="shared" si="308"/>
        <v>9</v>
      </c>
      <c r="F4669" s="4">
        <f t="shared" si="309"/>
        <v>2018</v>
      </c>
      <c r="G4669" t="s">
        <v>25</v>
      </c>
      <c r="I4669" s="4" t="str">
        <f t="shared" si="310"/>
        <v/>
      </c>
      <c r="J4669" s="4">
        <v>27.2</v>
      </c>
      <c r="K4669" s="4" t="s">
        <v>674</v>
      </c>
      <c r="L4669" s="4">
        <v>0</v>
      </c>
      <c r="M4669" s="4" t="s">
        <v>2485</v>
      </c>
      <c r="N4669" s="11" t="s">
        <v>8059</v>
      </c>
      <c r="R4669" t="s">
        <v>8060</v>
      </c>
      <c r="T4669" t="s">
        <v>1296</v>
      </c>
    </row>
    <row r="4670" spans="1:20">
      <c r="A4670" t="s">
        <v>8061</v>
      </c>
      <c r="B4670" t="s">
        <v>1291</v>
      </c>
      <c r="C4670" t="s">
        <v>20</v>
      </c>
      <c r="D4670" s="39" t="s">
        <v>1211</v>
      </c>
      <c r="E4670" s="11">
        <f t="shared" si="308"/>
        <v>5</v>
      </c>
      <c r="F4670" s="4">
        <f t="shared" si="309"/>
        <v>2021</v>
      </c>
      <c r="G4670" t="s">
        <v>25</v>
      </c>
      <c r="I4670" s="4" t="str">
        <f t="shared" si="310"/>
        <v/>
      </c>
      <c r="J4670" s="4">
        <v>23.8</v>
      </c>
      <c r="K4670" s="4" t="s">
        <v>2179</v>
      </c>
      <c r="L4670" s="4">
        <v>0</v>
      </c>
      <c r="M4670" s="4" t="s">
        <v>1350</v>
      </c>
      <c r="R4670" t="s">
        <v>7823</v>
      </c>
    </row>
    <row r="4671" spans="1:20">
      <c r="A4671" t="s">
        <v>8062</v>
      </c>
      <c r="B4671" t="s">
        <v>1291</v>
      </c>
      <c r="C4671" t="s">
        <v>20</v>
      </c>
      <c r="D4671" s="39" t="s">
        <v>1647</v>
      </c>
      <c r="E4671" s="11">
        <f t="shared" si="308"/>
        <v>3</v>
      </c>
      <c r="F4671" s="4">
        <f t="shared" si="309"/>
        <v>2000</v>
      </c>
      <c r="G4671" t="s">
        <v>25</v>
      </c>
      <c r="H4671" s="4">
        <v>8.5</v>
      </c>
      <c r="I4671" s="4" t="str">
        <f t="shared" si="310"/>
        <v>k</v>
      </c>
      <c r="J4671" s="4">
        <v>25</v>
      </c>
      <c r="K4671" s="4" t="s">
        <v>278</v>
      </c>
      <c r="L4671" s="4">
        <v>0</v>
      </c>
      <c r="M4671" s="4" t="s">
        <v>1778</v>
      </c>
      <c r="N4671" s="11" t="s">
        <v>8063</v>
      </c>
      <c r="R4671" t="s">
        <v>2541</v>
      </c>
      <c r="T4671" t="s">
        <v>1296</v>
      </c>
    </row>
    <row r="4672" spans="1:20">
      <c r="A4672" t="s">
        <v>8062</v>
      </c>
      <c r="B4672" t="s">
        <v>1291</v>
      </c>
      <c r="C4672" t="s">
        <v>74</v>
      </c>
      <c r="D4672" s="39" t="s">
        <v>5875</v>
      </c>
      <c r="E4672" s="11">
        <f t="shared" si="308"/>
        <v>6</v>
      </c>
      <c r="F4672" s="4">
        <f t="shared" si="309"/>
        <v>2001</v>
      </c>
      <c r="G4672" t="s">
        <v>25</v>
      </c>
      <c r="H4672" s="4">
        <v>9.8000000000000007</v>
      </c>
      <c r="I4672" s="4" t="str">
        <f t="shared" si="310"/>
        <v>k</v>
      </c>
      <c r="J4672" s="4">
        <v>26.2</v>
      </c>
      <c r="K4672" s="4" t="s">
        <v>350</v>
      </c>
      <c r="L4672" s="4">
        <v>0</v>
      </c>
      <c r="N4672" s="11" t="s">
        <v>8063</v>
      </c>
      <c r="R4672" t="s">
        <v>8064</v>
      </c>
      <c r="T4672" t="s">
        <v>1296</v>
      </c>
    </row>
    <row r="4673" spans="1:20">
      <c r="A4673" t="s">
        <v>8062</v>
      </c>
      <c r="B4673" t="s">
        <v>1291</v>
      </c>
      <c r="C4673" t="s">
        <v>74</v>
      </c>
      <c r="D4673" s="39" t="s">
        <v>1302</v>
      </c>
      <c r="E4673" s="11">
        <f t="shared" si="308"/>
        <v>5</v>
      </c>
      <c r="F4673" s="4">
        <f t="shared" si="309"/>
        <v>2002</v>
      </c>
      <c r="G4673" t="s">
        <v>25</v>
      </c>
      <c r="H4673" s="4">
        <v>10.7</v>
      </c>
      <c r="I4673" s="4" t="str">
        <f t="shared" si="310"/>
        <v>k</v>
      </c>
      <c r="J4673" s="4">
        <v>28.3</v>
      </c>
      <c r="K4673" s="4" t="s">
        <v>49</v>
      </c>
      <c r="L4673" s="4">
        <v>0</v>
      </c>
      <c r="M4673" s="4" t="s">
        <v>8065</v>
      </c>
      <c r="N4673" s="11" t="s">
        <v>8063</v>
      </c>
      <c r="R4673" t="s">
        <v>2031</v>
      </c>
      <c r="T4673" t="s">
        <v>1296</v>
      </c>
    </row>
    <row r="4674" spans="1:20">
      <c r="A4674" t="s">
        <v>8062</v>
      </c>
      <c r="B4674" t="s">
        <v>1291</v>
      </c>
      <c r="C4674" t="s">
        <v>74</v>
      </c>
      <c r="D4674" s="39" t="s">
        <v>2040</v>
      </c>
      <c r="E4674" s="11">
        <f t="shared" si="308"/>
        <v>5</v>
      </c>
      <c r="F4674" s="4">
        <f t="shared" si="309"/>
        <v>2003</v>
      </c>
      <c r="G4674" t="s">
        <v>25</v>
      </c>
      <c r="H4674" s="4">
        <v>11.7</v>
      </c>
      <c r="I4674" s="4" t="str">
        <f t="shared" si="310"/>
        <v>k</v>
      </c>
      <c r="J4674" s="4">
        <v>30.9</v>
      </c>
      <c r="K4674" s="4" t="s">
        <v>842</v>
      </c>
      <c r="L4674" s="4">
        <v>0</v>
      </c>
      <c r="M4674" s="4" t="s">
        <v>1960</v>
      </c>
      <c r="N4674" s="11" t="s">
        <v>8063</v>
      </c>
      <c r="R4674" t="s">
        <v>2191</v>
      </c>
      <c r="T4674" t="s">
        <v>1296</v>
      </c>
    </row>
    <row r="4675" spans="1:20">
      <c r="A4675" t="s">
        <v>8062</v>
      </c>
      <c r="B4675" t="s">
        <v>1291</v>
      </c>
      <c r="C4675" t="s">
        <v>74</v>
      </c>
      <c r="D4675" s="39" t="s">
        <v>1720</v>
      </c>
      <c r="E4675" s="11">
        <f t="shared" si="308"/>
        <v>5</v>
      </c>
      <c r="F4675" s="4">
        <f t="shared" si="309"/>
        <v>2004</v>
      </c>
      <c r="G4675" t="s">
        <v>25</v>
      </c>
      <c r="H4675" s="4">
        <v>12.7</v>
      </c>
      <c r="I4675" s="4" t="str">
        <f t="shared" si="310"/>
        <v>k</v>
      </c>
      <c r="J4675" s="4">
        <v>33.5</v>
      </c>
      <c r="K4675" s="4" t="s">
        <v>413</v>
      </c>
      <c r="L4675" s="4">
        <v>0</v>
      </c>
      <c r="M4675" s="4" t="s">
        <v>4439</v>
      </c>
      <c r="N4675" s="11" t="s">
        <v>8063</v>
      </c>
      <c r="R4675" t="s">
        <v>8066</v>
      </c>
      <c r="T4675" t="s">
        <v>1296</v>
      </c>
    </row>
    <row r="4676" spans="1:20">
      <c r="A4676" t="s">
        <v>8062</v>
      </c>
      <c r="B4676" t="s">
        <v>1291</v>
      </c>
      <c r="C4676" t="s">
        <v>74</v>
      </c>
      <c r="D4676" s="39" t="s">
        <v>1310</v>
      </c>
      <c r="E4676" s="11">
        <f t="shared" si="308"/>
        <v>5</v>
      </c>
      <c r="F4676" s="4">
        <f t="shared" si="309"/>
        <v>2005</v>
      </c>
      <c r="G4676" t="s">
        <v>25</v>
      </c>
      <c r="H4676" s="4">
        <v>13.7</v>
      </c>
      <c r="I4676" s="4" t="str">
        <f t="shared" si="310"/>
        <v>k</v>
      </c>
      <c r="J4676" s="4">
        <v>36.6</v>
      </c>
      <c r="K4676" s="4" t="s">
        <v>2609</v>
      </c>
      <c r="L4676" s="4">
        <v>0</v>
      </c>
      <c r="M4676" s="4" t="s">
        <v>2197</v>
      </c>
      <c r="N4676" s="11" t="s">
        <v>8063</v>
      </c>
      <c r="R4676" t="s">
        <v>8067</v>
      </c>
      <c r="T4676" t="s">
        <v>1296</v>
      </c>
    </row>
    <row r="4677" spans="1:20">
      <c r="A4677" t="s">
        <v>8062</v>
      </c>
      <c r="B4677" t="s">
        <v>1291</v>
      </c>
      <c r="C4677" t="s">
        <v>74</v>
      </c>
      <c r="D4677" s="39" t="s">
        <v>1429</v>
      </c>
      <c r="E4677" s="11">
        <f t="shared" si="308"/>
        <v>3</v>
      </c>
      <c r="F4677" s="4">
        <f t="shared" si="309"/>
        <v>2008</v>
      </c>
      <c r="G4677" t="s">
        <v>25</v>
      </c>
      <c r="H4677" s="4">
        <v>16.5</v>
      </c>
      <c r="I4677" s="4" t="str">
        <f t="shared" si="310"/>
        <v>k</v>
      </c>
      <c r="J4677" s="4">
        <v>41.7</v>
      </c>
      <c r="K4677" s="4" t="s">
        <v>3608</v>
      </c>
      <c r="L4677" s="4">
        <v>0</v>
      </c>
      <c r="M4677" s="4" t="s">
        <v>8068</v>
      </c>
      <c r="N4677" s="11" t="s">
        <v>8063</v>
      </c>
      <c r="R4677" t="s">
        <v>2056</v>
      </c>
      <c r="T4677" t="s">
        <v>1296</v>
      </c>
    </row>
    <row r="4678" spans="1:20">
      <c r="A4678" t="s">
        <v>8069</v>
      </c>
      <c r="B4678" t="s">
        <v>1291</v>
      </c>
      <c r="C4678" t="s">
        <v>20</v>
      </c>
      <c r="D4678" s="39" t="s">
        <v>1746</v>
      </c>
      <c r="E4678" s="11">
        <f t="shared" si="308"/>
        <v>5</v>
      </c>
      <c r="F4678" s="4">
        <f t="shared" si="309"/>
        <v>2001</v>
      </c>
      <c r="G4678" t="s">
        <v>21</v>
      </c>
      <c r="H4678" s="4">
        <v>9.8000000000000007</v>
      </c>
      <c r="I4678" s="4" t="str">
        <f t="shared" si="310"/>
        <v>k</v>
      </c>
      <c r="J4678" s="4">
        <v>24.5</v>
      </c>
      <c r="K4678" s="4" t="s">
        <v>683</v>
      </c>
      <c r="L4678" s="4">
        <v>0</v>
      </c>
      <c r="M4678" s="4" t="s">
        <v>1987</v>
      </c>
      <c r="R4678" t="s">
        <v>8070</v>
      </c>
      <c r="T4678" t="s">
        <v>1296</v>
      </c>
    </row>
    <row r="4679" spans="1:20">
      <c r="A4679" t="s">
        <v>255</v>
      </c>
      <c r="B4679" t="s">
        <v>1291</v>
      </c>
      <c r="C4679" t="s">
        <v>20</v>
      </c>
      <c r="D4679" s="39" t="s">
        <v>3045</v>
      </c>
      <c r="E4679" s="11">
        <f t="shared" si="308"/>
        <v>3</v>
      </c>
      <c r="F4679" s="4">
        <f t="shared" si="309"/>
        <v>1983</v>
      </c>
      <c r="G4679" t="s">
        <v>25</v>
      </c>
      <c r="H4679" s="4">
        <v>18.5</v>
      </c>
      <c r="I4679" s="4" t="s">
        <v>35</v>
      </c>
      <c r="J4679" s="4">
        <v>37.47</v>
      </c>
      <c r="K4679" s="4" t="s">
        <v>1502</v>
      </c>
      <c r="L4679" s="4">
        <v>0</v>
      </c>
      <c r="M4679" s="4" t="s">
        <v>8071</v>
      </c>
      <c r="R4679" t="s">
        <v>3326</v>
      </c>
      <c r="T4679" t="s">
        <v>1296</v>
      </c>
    </row>
    <row r="4680" spans="1:20">
      <c r="A4680" t="s">
        <v>481</v>
      </c>
      <c r="B4680" t="s">
        <v>1291</v>
      </c>
      <c r="C4680" t="s">
        <v>20</v>
      </c>
      <c r="D4680" s="39" t="s">
        <v>2002</v>
      </c>
      <c r="E4680" s="11">
        <f t="shared" si="308"/>
        <v>3</v>
      </c>
      <c r="F4680" s="4">
        <f t="shared" si="309"/>
        <v>1988</v>
      </c>
      <c r="G4680" t="s">
        <v>25</v>
      </c>
      <c r="H4680" s="4">
        <v>8.5</v>
      </c>
      <c r="I4680" s="4" t="s">
        <v>35</v>
      </c>
      <c r="J4680" s="4">
        <v>24.13</v>
      </c>
      <c r="K4680" s="4" t="s">
        <v>2586</v>
      </c>
      <c r="L4680" s="4">
        <v>0</v>
      </c>
      <c r="M4680" s="4" t="s">
        <v>2382</v>
      </c>
      <c r="R4680" t="s">
        <v>8072</v>
      </c>
      <c r="T4680" t="s">
        <v>1296</v>
      </c>
    </row>
    <row r="4681" spans="1:20">
      <c r="A4681" t="s">
        <v>8073</v>
      </c>
      <c r="B4681" t="s">
        <v>1291</v>
      </c>
      <c r="C4681" t="s">
        <v>20</v>
      </c>
      <c r="D4681" s="39" t="s">
        <v>1620</v>
      </c>
      <c r="E4681" s="11">
        <f t="shared" si="308"/>
        <v>3</v>
      </c>
      <c r="F4681" s="4">
        <f t="shared" si="309"/>
        <v>1994</v>
      </c>
      <c r="G4681" t="s">
        <v>21</v>
      </c>
      <c r="H4681" s="4">
        <v>11.5</v>
      </c>
      <c r="I4681" s="4" t="s">
        <v>35</v>
      </c>
      <c r="J4681" s="4">
        <v>25.7</v>
      </c>
      <c r="K4681" s="4" t="s">
        <v>2381</v>
      </c>
      <c r="L4681" s="4">
        <v>0</v>
      </c>
      <c r="M4681" s="4" t="s">
        <v>1671</v>
      </c>
      <c r="R4681" t="s">
        <v>1725</v>
      </c>
      <c r="T4681" t="s">
        <v>1296</v>
      </c>
    </row>
    <row r="4682" spans="1:20">
      <c r="A4682" t="s">
        <v>8073</v>
      </c>
      <c r="B4682" t="s">
        <v>1291</v>
      </c>
      <c r="C4682" t="s">
        <v>74</v>
      </c>
      <c r="D4682" s="39" t="s">
        <v>1524</v>
      </c>
      <c r="E4682" s="11">
        <f t="shared" si="308"/>
        <v>3</v>
      </c>
      <c r="F4682" s="4">
        <f t="shared" si="309"/>
        <v>1995</v>
      </c>
      <c r="G4682" t="s">
        <v>21</v>
      </c>
      <c r="H4682" s="4">
        <v>12.5</v>
      </c>
      <c r="I4682" s="4" t="s">
        <v>35</v>
      </c>
      <c r="J4682" s="4">
        <v>26.3</v>
      </c>
      <c r="K4682" s="4" t="s">
        <v>116</v>
      </c>
      <c r="L4682" s="4">
        <v>0</v>
      </c>
      <c r="M4682" s="4" t="s">
        <v>7172</v>
      </c>
      <c r="T4682" t="s">
        <v>1296</v>
      </c>
    </row>
    <row r="4683" spans="1:20">
      <c r="A4683" t="s">
        <v>8073</v>
      </c>
      <c r="B4683" t="s">
        <v>1291</v>
      </c>
      <c r="C4683" t="s">
        <v>74</v>
      </c>
      <c r="D4683" s="39" t="s">
        <v>3055</v>
      </c>
      <c r="E4683" s="11">
        <f t="shared" si="308"/>
        <v>5</v>
      </c>
      <c r="F4683" s="4">
        <f t="shared" si="309"/>
        <v>2001</v>
      </c>
      <c r="G4683" t="s">
        <v>21</v>
      </c>
      <c r="H4683" s="4">
        <v>18.5</v>
      </c>
      <c r="I4683" s="4" t="s">
        <v>35</v>
      </c>
      <c r="L4683" s="4">
        <v>0</v>
      </c>
      <c r="R4683" t="s">
        <v>8074</v>
      </c>
      <c r="T4683" t="s">
        <v>1296</v>
      </c>
    </row>
    <row r="4684" spans="1:20">
      <c r="A4684" t="s">
        <v>8075</v>
      </c>
      <c r="B4684" t="s">
        <v>1291</v>
      </c>
      <c r="C4684" t="s">
        <v>20</v>
      </c>
      <c r="D4684" s="39" t="s">
        <v>1715</v>
      </c>
      <c r="E4684" s="11">
        <f t="shared" si="308"/>
        <v>3</v>
      </c>
      <c r="F4684" s="4">
        <f t="shared" si="309"/>
        <v>2000</v>
      </c>
      <c r="G4684" t="s">
        <v>25</v>
      </c>
      <c r="H4684" s="4" t="s">
        <v>149</v>
      </c>
      <c r="I4684" s="4" t="str">
        <f t="shared" ref="I4684:I4718" si="311">IF(ISBLANK(H4684), "", "k")</f>
        <v>k</v>
      </c>
      <c r="J4684" s="4">
        <v>18</v>
      </c>
      <c r="K4684" s="4" t="s">
        <v>1094</v>
      </c>
      <c r="L4684" s="4">
        <v>0</v>
      </c>
      <c r="M4684" s="4" t="s">
        <v>1887</v>
      </c>
      <c r="N4684" s="11" t="s">
        <v>8076</v>
      </c>
      <c r="R4684" t="s">
        <v>607</v>
      </c>
      <c r="T4684" t="s">
        <v>1296</v>
      </c>
    </row>
    <row r="4685" spans="1:20">
      <c r="A4685" t="s">
        <v>8075</v>
      </c>
      <c r="B4685" t="s">
        <v>1291</v>
      </c>
      <c r="C4685" t="s">
        <v>74</v>
      </c>
      <c r="D4685" s="39" t="s">
        <v>1418</v>
      </c>
      <c r="E4685" s="11">
        <f t="shared" si="308"/>
        <v>5</v>
      </c>
      <c r="F4685" s="4">
        <f t="shared" si="309"/>
        <v>2001</v>
      </c>
      <c r="G4685" t="s">
        <v>25</v>
      </c>
      <c r="H4685" s="4" t="s">
        <v>482</v>
      </c>
      <c r="I4685" s="4" t="str">
        <f t="shared" si="311"/>
        <v>k</v>
      </c>
      <c r="J4685" s="4">
        <v>18.2</v>
      </c>
      <c r="K4685" s="4" t="s">
        <v>733</v>
      </c>
      <c r="L4685" s="4">
        <v>0</v>
      </c>
      <c r="M4685" s="4" t="s">
        <v>2598</v>
      </c>
      <c r="N4685" s="11" t="s">
        <v>8076</v>
      </c>
      <c r="R4685" t="s">
        <v>585</v>
      </c>
      <c r="T4685" t="s">
        <v>1296</v>
      </c>
    </row>
    <row r="4686" spans="1:20">
      <c r="A4686" t="s">
        <v>8075</v>
      </c>
      <c r="B4686" t="s">
        <v>1291</v>
      </c>
      <c r="C4686" t="s">
        <v>74</v>
      </c>
      <c r="D4686" s="39" t="s">
        <v>1378</v>
      </c>
      <c r="E4686" s="11">
        <f t="shared" si="308"/>
        <v>5</v>
      </c>
      <c r="F4686" s="4">
        <f t="shared" si="309"/>
        <v>2002</v>
      </c>
      <c r="G4686" t="s">
        <v>25</v>
      </c>
      <c r="H4686" s="4" t="s">
        <v>682</v>
      </c>
      <c r="I4686" s="4" t="str">
        <f t="shared" si="311"/>
        <v>k</v>
      </c>
      <c r="J4686" s="4">
        <v>19.2</v>
      </c>
      <c r="K4686" s="4" t="s">
        <v>529</v>
      </c>
      <c r="L4686" s="4">
        <v>0</v>
      </c>
      <c r="M4686" s="4" t="s">
        <v>6867</v>
      </c>
      <c r="N4686" s="11" t="s">
        <v>8076</v>
      </c>
      <c r="R4686" t="s">
        <v>7147</v>
      </c>
      <c r="T4686" t="s">
        <v>1296</v>
      </c>
    </row>
    <row r="4687" spans="1:20">
      <c r="A4687" t="s">
        <v>8075</v>
      </c>
      <c r="B4687" t="s">
        <v>1291</v>
      </c>
      <c r="C4687" t="s">
        <v>74</v>
      </c>
      <c r="D4687" s="39" t="s">
        <v>1305</v>
      </c>
      <c r="E4687" s="11">
        <f t="shared" si="308"/>
        <v>5</v>
      </c>
      <c r="F4687" s="4">
        <f t="shared" si="309"/>
        <v>2003</v>
      </c>
      <c r="G4687" t="s">
        <v>25</v>
      </c>
      <c r="H4687" s="4" t="s">
        <v>57</v>
      </c>
      <c r="I4687" s="4" t="str">
        <f t="shared" si="311"/>
        <v>k</v>
      </c>
      <c r="J4687" s="4">
        <v>21.5</v>
      </c>
      <c r="K4687" s="4" t="s">
        <v>617</v>
      </c>
      <c r="L4687" s="4">
        <v>0</v>
      </c>
      <c r="M4687" s="4" t="s">
        <v>1353</v>
      </c>
      <c r="N4687" s="11" t="s">
        <v>8076</v>
      </c>
      <c r="R4687" t="s">
        <v>1751</v>
      </c>
      <c r="T4687" t="s">
        <v>1296</v>
      </c>
    </row>
    <row r="4688" spans="1:20">
      <c r="A4688" t="s">
        <v>8075</v>
      </c>
      <c r="B4688" t="s">
        <v>1291</v>
      </c>
      <c r="C4688" t="s">
        <v>74</v>
      </c>
      <c r="D4688" s="39" t="s">
        <v>1720</v>
      </c>
      <c r="E4688" s="11">
        <f t="shared" si="308"/>
        <v>5</v>
      </c>
      <c r="F4688" s="4">
        <f t="shared" si="309"/>
        <v>2004</v>
      </c>
      <c r="G4688" t="s">
        <v>25</v>
      </c>
      <c r="H4688" s="4" t="s">
        <v>477</v>
      </c>
      <c r="I4688" s="4" t="str">
        <f t="shared" si="311"/>
        <v>k</v>
      </c>
      <c r="J4688" s="4">
        <v>23.2</v>
      </c>
      <c r="K4688" s="4" t="s">
        <v>1106</v>
      </c>
      <c r="L4688" s="4">
        <v>0</v>
      </c>
      <c r="M4688" s="4" t="s">
        <v>2384</v>
      </c>
      <c r="N4688" s="11" t="s">
        <v>8076</v>
      </c>
      <c r="R4688" t="s">
        <v>3878</v>
      </c>
      <c r="T4688" t="s">
        <v>1296</v>
      </c>
    </row>
    <row r="4689" spans="1:20">
      <c r="A4689" t="s">
        <v>8075</v>
      </c>
      <c r="B4689" t="s">
        <v>1291</v>
      </c>
      <c r="C4689" t="s">
        <v>74</v>
      </c>
      <c r="D4689" s="39" t="s">
        <v>1310</v>
      </c>
      <c r="E4689" s="11">
        <f t="shared" si="308"/>
        <v>5</v>
      </c>
      <c r="F4689" s="4">
        <f t="shared" si="309"/>
        <v>2005</v>
      </c>
      <c r="G4689" t="s">
        <v>25</v>
      </c>
      <c r="H4689" s="4" t="s">
        <v>496</v>
      </c>
      <c r="I4689" s="4" t="str">
        <f t="shared" si="311"/>
        <v>k</v>
      </c>
      <c r="J4689" s="4">
        <v>25.2</v>
      </c>
      <c r="K4689" s="4" t="s">
        <v>591</v>
      </c>
      <c r="L4689" s="4">
        <v>0</v>
      </c>
      <c r="M4689" s="4" t="s">
        <v>1803</v>
      </c>
      <c r="N4689" s="11" t="s">
        <v>8076</v>
      </c>
      <c r="R4689" t="s">
        <v>8077</v>
      </c>
      <c r="T4689" t="s">
        <v>1296</v>
      </c>
    </row>
    <row r="4690" spans="1:20">
      <c r="A4690" t="s">
        <v>8075</v>
      </c>
      <c r="B4690" t="s">
        <v>1291</v>
      </c>
      <c r="C4690" t="s">
        <v>74</v>
      </c>
      <c r="D4690" s="39" t="s">
        <v>3093</v>
      </c>
      <c r="E4690" s="11">
        <f t="shared" si="308"/>
        <v>3</v>
      </c>
      <c r="F4690" s="4">
        <f t="shared" si="309"/>
        <v>2006</v>
      </c>
      <c r="G4690" t="s">
        <v>25</v>
      </c>
      <c r="H4690" s="4" t="s">
        <v>1376</v>
      </c>
      <c r="I4690" s="4" t="str">
        <f t="shared" si="311"/>
        <v>k</v>
      </c>
      <c r="L4690" s="4">
        <v>0</v>
      </c>
      <c r="N4690" s="11" t="s">
        <v>8076</v>
      </c>
      <c r="R4690" t="s">
        <v>8078</v>
      </c>
      <c r="T4690" t="s">
        <v>1296</v>
      </c>
    </row>
    <row r="4691" spans="1:20">
      <c r="A4691" t="s">
        <v>8075</v>
      </c>
      <c r="B4691" t="s">
        <v>1291</v>
      </c>
      <c r="C4691" t="s">
        <v>74</v>
      </c>
      <c r="D4691" s="39" t="s">
        <v>1385</v>
      </c>
      <c r="E4691" s="11">
        <f t="shared" ref="E4691:E4754" si="312">MONTH(D4691)</f>
        <v>5</v>
      </c>
      <c r="F4691" s="4">
        <f t="shared" ref="F4691:F4754" si="313">YEAR(D4691)</f>
        <v>2008</v>
      </c>
      <c r="G4691" t="s">
        <v>25</v>
      </c>
      <c r="H4691" s="4" t="s">
        <v>712</v>
      </c>
      <c r="I4691" s="4" t="str">
        <f t="shared" si="311"/>
        <v>k</v>
      </c>
      <c r="J4691" s="4">
        <v>31.5</v>
      </c>
      <c r="K4691" s="4" t="s">
        <v>138</v>
      </c>
      <c r="L4691" s="4">
        <v>0</v>
      </c>
      <c r="M4691" s="4" t="s">
        <v>1507</v>
      </c>
      <c r="N4691" s="11" t="s">
        <v>8076</v>
      </c>
      <c r="R4691" t="s">
        <v>1662</v>
      </c>
      <c r="T4691" t="s">
        <v>1296</v>
      </c>
    </row>
    <row r="4692" spans="1:20">
      <c r="A4692" t="s">
        <v>8075</v>
      </c>
      <c r="B4692" t="s">
        <v>1291</v>
      </c>
      <c r="C4692" t="s">
        <v>74</v>
      </c>
      <c r="D4692" s="39" t="s">
        <v>1388</v>
      </c>
      <c r="E4692" s="11">
        <f t="shared" si="312"/>
        <v>5</v>
      </c>
      <c r="F4692" s="4">
        <f t="shared" si="313"/>
        <v>2009</v>
      </c>
      <c r="G4692" t="s">
        <v>25</v>
      </c>
      <c r="H4692" s="4" t="s">
        <v>609</v>
      </c>
      <c r="I4692" s="4" t="str">
        <f t="shared" si="311"/>
        <v>k</v>
      </c>
      <c r="J4692" s="4">
        <v>31.1</v>
      </c>
      <c r="K4692" s="4" t="s">
        <v>138</v>
      </c>
      <c r="L4692" s="4">
        <v>0</v>
      </c>
      <c r="M4692" s="4" t="s">
        <v>8079</v>
      </c>
      <c r="N4692" s="11" t="s">
        <v>8076</v>
      </c>
      <c r="R4692" t="s">
        <v>1662</v>
      </c>
      <c r="T4692" t="s">
        <v>1296</v>
      </c>
    </row>
    <row r="4693" spans="1:20">
      <c r="A4693" t="s">
        <v>8075</v>
      </c>
      <c r="B4693" t="s">
        <v>1291</v>
      </c>
      <c r="C4693" t="s">
        <v>74</v>
      </c>
      <c r="D4693" s="39" t="s">
        <v>1556</v>
      </c>
      <c r="E4693" s="11">
        <f t="shared" si="312"/>
        <v>5</v>
      </c>
      <c r="F4693" s="4">
        <f t="shared" si="313"/>
        <v>2010</v>
      </c>
      <c r="G4693" t="s">
        <v>25</v>
      </c>
      <c r="H4693" s="4" t="s">
        <v>977</v>
      </c>
      <c r="I4693" s="4" t="str">
        <f t="shared" si="311"/>
        <v>k</v>
      </c>
      <c r="J4693" s="4">
        <v>32.5</v>
      </c>
      <c r="K4693" s="4" t="s">
        <v>230</v>
      </c>
      <c r="L4693" s="4">
        <v>0</v>
      </c>
      <c r="M4693" s="4" t="s">
        <v>8080</v>
      </c>
      <c r="N4693" s="11" t="s">
        <v>8076</v>
      </c>
      <c r="R4693" t="s">
        <v>8081</v>
      </c>
      <c r="T4693" t="s">
        <v>1296</v>
      </c>
    </row>
    <row r="4694" spans="1:20">
      <c r="A4694" t="s">
        <v>8075</v>
      </c>
      <c r="B4694" t="s">
        <v>1291</v>
      </c>
      <c r="C4694" t="s">
        <v>74</v>
      </c>
      <c r="D4694" s="39" t="s">
        <v>1561</v>
      </c>
      <c r="E4694" s="11">
        <f t="shared" si="312"/>
        <v>5</v>
      </c>
      <c r="F4694" s="4">
        <f t="shared" si="313"/>
        <v>2011</v>
      </c>
      <c r="G4694" t="s">
        <v>25</v>
      </c>
      <c r="H4694" s="4" t="s">
        <v>893</v>
      </c>
      <c r="I4694" s="4" t="str">
        <f t="shared" si="311"/>
        <v>k</v>
      </c>
      <c r="J4694" s="4">
        <v>34.1</v>
      </c>
      <c r="K4694" s="4" t="s">
        <v>163</v>
      </c>
      <c r="L4694" s="4">
        <v>0</v>
      </c>
      <c r="M4694" s="4" t="s">
        <v>8082</v>
      </c>
      <c r="N4694" s="11" t="s">
        <v>8076</v>
      </c>
      <c r="R4694" t="s">
        <v>8083</v>
      </c>
      <c r="T4694" t="s">
        <v>1296</v>
      </c>
    </row>
    <row r="4695" spans="1:20">
      <c r="A4695" t="s">
        <v>8075</v>
      </c>
      <c r="B4695" t="s">
        <v>1291</v>
      </c>
      <c r="C4695" t="s">
        <v>74</v>
      </c>
      <c r="D4695" s="39" t="s">
        <v>1680</v>
      </c>
      <c r="E4695" s="11">
        <f t="shared" si="312"/>
        <v>4</v>
      </c>
      <c r="F4695" s="4">
        <f t="shared" si="313"/>
        <v>2012</v>
      </c>
      <c r="G4695" t="s">
        <v>25</v>
      </c>
      <c r="H4695" s="4" t="s">
        <v>1119</v>
      </c>
      <c r="I4695" s="4" t="str">
        <f t="shared" si="311"/>
        <v>k</v>
      </c>
      <c r="J4695" s="4">
        <v>32.200000000000003</v>
      </c>
      <c r="K4695" s="4" t="s">
        <v>2252</v>
      </c>
      <c r="L4695" s="4">
        <v>0</v>
      </c>
      <c r="M4695" s="4" t="s">
        <v>3564</v>
      </c>
      <c r="N4695" s="11" t="s">
        <v>8076</v>
      </c>
      <c r="R4695" t="s">
        <v>2058</v>
      </c>
      <c r="T4695" t="s">
        <v>1296</v>
      </c>
    </row>
    <row r="4696" spans="1:20">
      <c r="A4696" t="s">
        <v>8075</v>
      </c>
      <c r="B4696" t="s">
        <v>1291</v>
      </c>
      <c r="C4696" t="s">
        <v>74</v>
      </c>
      <c r="D4696" s="39" t="s">
        <v>1531</v>
      </c>
      <c r="E4696" s="11">
        <f t="shared" si="312"/>
        <v>5</v>
      </c>
      <c r="F4696" s="4">
        <f t="shared" si="313"/>
        <v>2013</v>
      </c>
      <c r="G4696" t="s">
        <v>25</v>
      </c>
      <c r="H4696" s="4" t="s">
        <v>1046</v>
      </c>
      <c r="I4696" s="4" t="str">
        <f t="shared" si="311"/>
        <v>k</v>
      </c>
      <c r="J4696" s="4">
        <v>33.799999999999997</v>
      </c>
      <c r="K4696" s="4" t="s">
        <v>1397</v>
      </c>
      <c r="L4696" s="4">
        <v>0</v>
      </c>
      <c r="M4696" s="4" t="s">
        <v>3809</v>
      </c>
      <c r="N4696" s="11" t="s">
        <v>8076</v>
      </c>
      <c r="R4696" t="s">
        <v>1764</v>
      </c>
      <c r="T4696" t="s">
        <v>1296</v>
      </c>
    </row>
    <row r="4697" spans="1:20">
      <c r="A4697" t="s">
        <v>8084</v>
      </c>
      <c r="B4697" t="s">
        <v>1291</v>
      </c>
      <c r="C4697" t="s">
        <v>20</v>
      </c>
      <c r="D4697" s="39" t="s">
        <v>1731</v>
      </c>
      <c r="E4697" s="11">
        <f t="shared" si="312"/>
        <v>6</v>
      </c>
      <c r="F4697" s="4">
        <f t="shared" si="313"/>
        <v>2002</v>
      </c>
      <c r="G4697" t="s">
        <v>21</v>
      </c>
      <c r="H4697" s="4">
        <v>11.8</v>
      </c>
      <c r="I4697" s="4" t="str">
        <f t="shared" si="311"/>
        <v>k</v>
      </c>
      <c r="J4697" s="4">
        <v>26.7</v>
      </c>
      <c r="L4697" s="4">
        <v>0</v>
      </c>
      <c r="M4697" s="4" t="s">
        <v>1438</v>
      </c>
      <c r="R4697" t="s">
        <v>8085</v>
      </c>
      <c r="T4697" t="s">
        <v>1296</v>
      </c>
    </row>
    <row r="4698" spans="1:20">
      <c r="A4698" t="s">
        <v>8086</v>
      </c>
      <c r="B4698" t="s">
        <v>1291</v>
      </c>
      <c r="C4698" t="s">
        <v>20</v>
      </c>
      <c r="D4698" s="39" t="s">
        <v>1352</v>
      </c>
      <c r="E4698" s="11">
        <f t="shared" si="312"/>
        <v>5</v>
      </c>
      <c r="F4698" s="4">
        <f t="shared" si="313"/>
        <v>2017</v>
      </c>
      <c r="G4698" t="s">
        <v>21</v>
      </c>
      <c r="H4698" s="4">
        <v>26.7</v>
      </c>
      <c r="I4698" s="4" t="str">
        <f t="shared" si="311"/>
        <v>k</v>
      </c>
      <c r="J4698" s="4">
        <v>24.4</v>
      </c>
      <c r="K4698" s="4" t="s">
        <v>1160</v>
      </c>
      <c r="L4698" s="4">
        <v>0</v>
      </c>
      <c r="M4698" s="4" t="s">
        <v>2209</v>
      </c>
      <c r="N4698" s="11" t="s">
        <v>8087</v>
      </c>
      <c r="R4698" t="s">
        <v>8088</v>
      </c>
      <c r="T4698" t="s">
        <v>1296</v>
      </c>
    </row>
    <row r="4699" spans="1:20">
      <c r="A4699" t="s">
        <v>8086</v>
      </c>
      <c r="B4699" t="s">
        <v>1291</v>
      </c>
      <c r="C4699" t="s">
        <v>74</v>
      </c>
      <c r="D4699" s="39" t="s">
        <v>1211</v>
      </c>
      <c r="E4699" s="11">
        <f t="shared" si="312"/>
        <v>5</v>
      </c>
      <c r="F4699" s="4">
        <f t="shared" si="313"/>
        <v>2021</v>
      </c>
      <c r="G4699" t="s">
        <v>21</v>
      </c>
      <c r="H4699" s="4">
        <v>30.7</v>
      </c>
      <c r="I4699" s="4" t="str">
        <f t="shared" si="311"/>
        <v>k</v>
      </c>
      <c r="J4699" s="4">
        <v>28</v>
      </c>
      <c r="K4699" s="4" t="s">
        <v>397</v>
      </c>
      <c r="L4699" s="4">
        <v>0</v>
      </c>
      <c r="M4699" s="4" t="s">
        <v>1880</v>
      </c>
      <c r="N4699" s="11" t="s">
        <v>8087</v>
      </c>
      <c r="Q4699" t="s">
        <v>8089</v>
      </c>
      <c r="R4699" t="s">
        <v>8090</v>
      </c>
    </row>
    <row r="4700" spans="1:20">
      <c r="A4700" t="s">
        <v>8086</v>
      </c>
      <c r="B4700" t="s">
        <v>1291</v>
      </c>
      <c r="C4700" t="s">
        <v>74</v>
      </c>
      <c r="D4700" s="39" t="s">
        <v>1491</v>
      </c>
      <c r="E4700" s="11">
        <f t="shared" si="312"/>
        <v>4</v>
      </c>
      <c r="F4700" s="4">
        <f t="shared" si="313"/>
        <v>2024</v>
      </c>
      <c r="G4700" t="s">
        <v>21</v>
      </c>
      <c r="H4700" s="4">
        <v>33.6</v>
      </c>
      <c r="I4700" s="4" t="str">
        <f t="shared" si="311"/>
        <v>k</v>
      </c>
      <c r="J4700" s="4">
        <v>28.5</v>
      </c>
      <c r="K4700" s="4" t="s">
        <v>436</v>
      </c>
      <c r="L4700" s="4">
        <v>0</v>
      </c>
      <c r="M4700" s="4" t="s">
        <v>1737</v>
      </c>
      <c r="N4700" s="11" t="s">
        <v>8087</v>
      </c>
      <c r="R4700" t="s">
        <v>8091</v>
      </c>
    </row>
    <row r="4701" spans="1:20">
      <c r="A4701" t="s">
        <v>8086</v>
      </c>
      <c r="B4701" s="4" t="s">
        <v>1291</v>
      </c>
      <c r="C4701" s="4" t="s">
        <v>74</v>
      </c>
      <c r="D4701" s="39" t="s">
        <v>1793</v>
      </c>
      <c r="E4701" s="11">
        <f t="shared" si="312"/>
        <v>4</v>
      </c>
      <c r="F4701" s="4">
        <f t="shared" si="313"/>
        <v>2026</v>
      </c>
      <c r="G4701" s="4" t="s">
        <v>21</v>
      </c>
      <c r="H4701" s="4">
        <v>35.6</v>
      </c>
      <c r="I4701" s="4" t="str">
        <f t="shared" si="311"/>
        <v>k</v>
      </c>
      <c r="J4701" s="4">
        <v>28.7</v>
      </c>
      <c r="K4701" s="4">
        <v>37.299999999999997</v>
      </c>
      <c r="L4701" s="4">
        <v>0</v>
      </c>
      <c r="M4701" s="4">
        <v>660</v>
      </c>
      <c r="R4701" s="4" t="s">
        <v>7602</v>
      </c>
    </row>
    <row r="4702" spans="1:20">
      <c r="A4702" t="s">
        <v>8092</v>
      </c>
      <c r="B4702" t="s">
        <v>1291</v>
      </c>
      <c r="C4702" t="s">
        <v>20</v>
      </c>
      <c r="D4702" s="39" t="s">
        <v>2390</v>
      </c>
      <c r="E4702" s="11">
        <f t="shared" si="312"/>
        <v>3</v>
      </c>
      <c r="F4702" s="4">
        <f t="shared" si="313"/>
        <v>1980</v>
      </c>
      <c r="G4702" t="s">
        <v>21</v>
      </c>
      <c r="H4702" s="4" t="s">
        <v>87</v>
      </c>
      <c r="I4702" s="4" t="str">
        <f t="shared" si="311"/>
        <v>k</v>
      </c>
      <c r="J4702" s="4">
        <v>20.96</v>
      </c>
      <c r="K4702" s="4" t="s">
        <v>5542</v>
      </c>
      <c r="L4702" s="4">
        <v>0</v>
      </c>
      <c r="M4702" s="4" t="s">
        <v>3127</v>
      </c>
      <c r="T4702" t="s">
        <v>5579</v>
      </c>
    </row>
    <row r="4703" spans="1:20">
      <c r="A4703" t="s">
        <v>8092</v>
      </c>
      <c r="B4703" t="s">
        <v>1291</v>
      </c>
      <c r="C4703" t="s">
        <v>74</v>
      </c>
      <c r="D4703" s="39" t="s">
        <v>1606</v>
      </c>
      <c r="E4703" s="11">
        <f t="shared" si="312"/>
        <v>3</v>
      </c>
      <c r="F4703" s="4">
        <f t="shared" si="313"/>
        <v>1982</v>
      </c>
      <c r="G4703" t="s">
        <v>21</v>
      </c>
      <c r="H4703" s="4" t="s">
        <v>1635</v>
      </c>
      <c r="I4703" s="4" t="str">
        <f t="shared" si="311"/>
        <v>k</v>
      </c>
      <c r="J4703" s="4">
        <v>26.04</v>
      </c>
      <c r="K4703" s="4" t="s">
        <v>1611</v>
      </c>
      <c r="L4703" s="4">
        <v>0</v>
      </c>
      <c r="M4703" s="4" t="s">
        <v>2808</v>
      </c>
      <c r="R4703" t="s">
        <v>2070</v>
      </c>
      <c r="T4703" t="s">
        <v>5579</v>
      </c>
    </row>
    <row r="4704" spans="1:20">
      <c r="A4704" t="s">
        <v>8093</v>
      </c>
      <c r="B4704" t="s">
        <v>1291</v>
      </c>
      <c r="C4704" t="s">
        <v>20</v>
      </c>
      <c r="D4704" s="39" t="s">
        <v>1372</v>
      </c>
      <c r="E4704" s="11">
        <f t="shared" si="312"/>
        <v>3</v>
      </c>
      <c r="F4704" s="4">
        <f t="shared" si="313"/>
        <v>1990</v>
      </c>
      <c r="G4704" t="s">
        <v>103</v>
      </c>
      <c r="H4704" s="4" t="s">
        <v>2392</v>
      </c>
      <c r="I4704" s="4" t="str">
        <f t="shared" si="311"/>
        <v>k</v>
      </c>
      <c r="J4704" s="4">
        <v>10.8</v>
      </c>
      <c r="K4704" s="4" t="s">
        <v>2393</v>
      </c>
      <c r="L4704" s="4">
        <v>0</v>
      </c>
      <c r="M4704" s="4" t="s">
        <v>8094</v>
      </c>
      <c r="R4704" t="s">
        <v>2070</v>
      </c>
      <c r="T4704" t="s">
        <v>5579</v>
      </c>
    </row>
    <row r="4705" spans="1:20">
      <c r="A4705" t="s">
        <v>8095</v>
      </c>
      <c r="B4705" t="s">
        <v>1291</v>
      </c>
      <c r="C4705" t="s">
        <v>20</v>
      </c>
      <c r="D4705" s="39" t="s">
        <v>1749</v>
      </c>
      <c r="E4705" s="11">
        <f t="shared" si="312"/>
        <v>5</v>
      </c>
      <c r="F4705" s="4">
        <f t="shared" si="313"/>
        <v>2002</v>
      </c>
      <c r="G4705" t="s">
        <v>25</v>
      </c>
      <c r="H4705" s="4" t="s">
        <v>654</v>
      </c>
      <c r="I4705" s="4" t="str">
        <f t="shared" si="311"/>
        <v>k</v>
      </c>
      <c r="J4705" s="4">
        <v>18</v>
      </c>
      <c r="K4705" s="4" t="s">
        <v>150</v>
      </c>
      <c r="L4705" s="4">
        <v>0</v>
      </c>
      <c r="M4705" s="4" t="s">
        <v>7769</v>
      </c>
      <c r="N4705" s="11" t="s">
        <v>8096</v>
      </c>
      <c r="R4705" t="s">
        <v>8097</v>
      </c>
      <c r="T4705" t="s">
        <v>1366</v>
      </c>
    </row>
    <row r="4706" spans="1:20">
      <c r="A4706" t="s">
        <v>8095</v>
      </c>
      <c r="B4706" t="s">
        <v>1291</v>
      </c>
      <c r="C4706" t="s">
        <v>74</v>
      </c>
      <c r="D4706" s="39" t="s">
        <v>1424</v>
      </c>
      <c r="E4706" s="11">
        <f t="shared" si="312"/>
        <v>5</v>
      </c>
      <c r="F4706" s="4">
        <f t="shared" si="313"/>
        <v>2004</v>
      </c>
      <c r="G4706" t="s">
        <v>25</v>
      </c>
      <c r="H4706" s="4" t="s">
        <v>682</v>
      </c>
      <c r="I4706" s="4" t="str">
        <f t="shared" si="311"/>
        <v>k</v>
      </c>
      <c r="J4706" s="4">
        <v>17.7</v>
      </c>
      <c r="K4706" s="4" t="s">
        <v>733</v>
      </c>
      <c r="L4706" s="4">
        <v>0</v>
      </c>
      <c r="M4706" s="4" t="s">
        <v>4714</v>
      </c>
      <c r="N4706" s="11" t="s">
        <v>8096</v>
      </c>
      <c r="R4706" t="s">
        <v>8098</v>
      </c>
      <c r="T4706" t="s">
        <v>1366</v>
      </c>
    </row>
    <row r="4707" spans="1:20">
      <c r="A4707" t="s">
        <v>8095</v>
      </c>
      <c r="B4707" t="s">
        <v>1291</v>
      </c>
      <c r="C4707" t="s">
        <v>74</v>
      </c>
      <c r="D4707" s="39" t="s">
        <v>1310</v>
      </c>
      <c r="E4707" s="11">
        <f t="shared" si="312"/>
        <v>5</v>
      </c>
      <c r="F4707" s="4">
        <f t="shared" si="313"/>
        <v>2005</v>
      </c>
      <c r="G4707" t="s">
        <v>25</v>
      </c>
      <c r="H4707" s="4" t="s">
        <v>477</v>
      </c>
      <c r="I4707" s="4" t="str">
        <f t="shared" si="311"/>
        <v>k</v>
      </c>
      <c r="J4707" s="4">
        <v>19.7</v>
      </c>
      <c r="K4707" s="4" t="s">
        <v>1075</v>
      </c>
      <c r="L4707" s="4">
        <v>0</v>
      </c>
      <c r="M4707" s="4" t="s">
        <v>3720</v>
      </c>
      <c r="N4707" s="11" t="s">
        <v>8096</v>
      </c>
      <c r="R4707" t="s">
        <v>8099</v>
      </c>
      <c r="T4707" t="s">
        <v>1366</v>
      </c>
    </row>
    <row r="4708" spans="1:20">
      <c r="A4708" t="s">
        <v>8095</v>
      </c>
      <c r="B4708" t="s">
        <v>1291</v>
      </c>
      <c r="C4708" t="s">
        <v>74</v>
      </c>
      <c r="D4708" s="39" t="s">
        <v>1385</v>
      </c>
      <c r="E4708" s="11">
        <f t="shared" si="312"/>
        <v>5</v>
      </c>
      <c r="F4708" s="4">
        <f t="shared" si="313"/>
        <v>2008</v>
      </c>
      <c r="G4708" t="s">
        <v>25</v>
      </c>
      <c r="H4708" s="4" t="s">
        <v>717</v>
      </c>
      <c r="I4708" s="4" t="str">
        <f t="shared" si="311"/>
        <v>k</v>
      </c>
      <c r="J4708" s="4">
        <v>26.1</v>
      </c>
      <c r="K4708" s="4" t="s">
        <v>571</v>
      </c>
      <c r="L4708" s="4">
        <v>0</v>
      </c>
      <c r="M4708" s="4" t="s">
        <v>5923</v>
      </c>
      <c r="N4708" s="11" t="s">
        <v>8096</v>
      </c>
      <c r="R4708" t="s">
        <v>8100</v>
      </c>
      <c r="T4708" t="s">
        <v>1366</v>
      </c>
    </row>
    <row r="4709" spans="1:20">
      <c r="A4709" t="s">
        <v>8101</v>
      </c>
      <c r="B4709" t="s">
        <v>1291</v>
      </c>
      <c r="C4709" t="s">
        <v>20</v>
      </c>
      <c r="D4709" s="39" t="s">
        <v>2900</v>
      </c>
      <c r="E4709" s="11">
        <f t="shared" si="312"/>
        <v>6</v>
      </c>
      <c r="F4709" s="4">
        <f t="shared" si="313"/>
        <v>2002</v>
      </c>
      <c r="G4709" t="s">
        <v>25</v>
      </c>
      <c r="H4709" s="4" t="s">
        <v>1938</v>
      </c>
      <c r="I4709" s="4" t="str">
        <f t="shared" si="311"/>
        <v>k</v>
      </c>
      <c r="J4709" s="4">
        <v>13.7</v>
      </c>
      <c r="K4709" s="4" t="s">
        <v>3534</v>
      </c>
      <c r="L4709" s="4">
        <v>0</v>
      </c>
      <c r="M4709" s="4" t="s">
        <v>6584</v>
      </c>
      <c r="N4709" s="11" t="s">
        <v>8102</v>
      </c>
      <c r="R4709" t="s">
        <v>8103</v>
      </c>
      <c r="T4709" t="s">
        <v>1366</v>
      </c>
    </row>
    <row r="4710" spans="1:20">
      <c r="A4710" t="s">
        <v>8101</v>
      </c>
      <c r="B4710" t="s">
        <v>1291</v>
      </c>
      <c r="C4710" t="s">
        <v>74</v>
      </c>
      <c r="D4710" s="39" t="s">
        <v>2126</v>
      </c>
      <c r="E4710" s="11">
        <f t="shared" si="312"/>
        <v>5</v>
      </c>
      <c r="F4710" s="4">
        <f t="shared" si="313"/>
        <v>2008</v>
      </c>
      <c r="G4710" t="s">
        <v>21</v>
      </c>
      <c r="H4710" s="4" t="s">
        <v>682</v>
      </c>
      <c r="I4710" s="4" t="str">
        <f t="shared" si="311"/>
        <v>k</v>
      </c>
      <c r="J4710" s="4">
        <v>24</v>
      </c>
      <c r="K4710" s="4" t="s">
        <v>264</v>
      </c>
      <c r="L4710" s="4">
        <v>0</v>
      </c>
      <c r="M4710" s="4" t="s">
        <v>1463</v>
      </c>
      <c r="N4710" s="11" t="s">
        <v>8102</v>
      </c>
      <c r="R4710" t="s">
        <v>8104</v>
      </c>
      <c r="T4710" t="s">
        <v>1366</v>
      </c>
    </row>
    <row r="4711" spans="1:20">
      <c r="A4711" t="s">
        <v>8101</v>
      </c>
      <c r="B4711" t="s">
        <v>1291</v>
      </c>
      <c r="C4711" t="s">
        <v>74</v>
      </c>
      <c r="D4711" s="39" t="s">
        <v>2575</v>
      </c>
      <c r="E4711" s="11">
        <f t="shared" si="312"/>
        <v>5</v>
      </c>
      <c r="F4711" s="4">
        <f t="shared" si="313"/>
        <v>2008</v>
      </c>
      <c r="G4711" t="s">
        <v>21</v>
      </c>
      <c r="H4711" s="4" t="s">
        <v>682</v>
      </c>
      <c r="I4711" s="4" t="str">
        <f t="shared" si="311"/>
        <v>k</v>
      </c>
      <c r="J4711" s="4">
        <v>23.3</v>
      </c>
      <c r="K4711" s="4" t="s">
        <v>240</v>
      </c>
      <c r="L4711" s="4">
        <v>0</v>
      </c>
      <c r="M4711" s="4" t="s">
        <v>2491</v>
      </c>
      <c r="N4711" s="11" t="s">
        <v>8102</v>
      </c>
      <c r="R4711" t="s">
        <v>8105</v>
      </c>
      <c r="T4711" t="s">
        <v>1366</v>
      </c>
    </row>
    <row r="4712" spans="1:20">
      <c r="A4712" t="s">
        <v>8101</v>
      </c>
      <c r="B4712" t="s">
        <v>1291</v>
      </c>
      <c r="C4712" t="s">
        <v>74</v>
      </c>
      <c r="D4712" s="39" t="s">
        <v>2129</v>
      </c>
      <c r="E4712" s="11">
        <f t="shared" si="312"/>
        <v>4</v>
      </c>
      <c r="F4712" s="4">
        <f t="shared" si="313"/>
        <v>2010</v>
      </c>
      <c r="G4712" t="s">
        <v>21</v>
      </c>
      <c r="H4712" s="4" t="s">
        <v>126</v>
      </c>
      <c r="I4712" s="4" t="str">
        <f t="shared" si="311"/>
        <v>k</v>
      </c>
      <c r="J4712" s="4">
        <v>25.5</v>
      </c>
      <c r="K4712" s="4" t="s">
        <v>729</v>
      </c>
      <c r="L4712" s="4">
        <v>0</v>
      </c>
      <c r="M4712" s="4" t="s">
        <v>1427</v>
      </c>
      <c r="N4712" s="11" t="s">
        <v>8102</v>
      </c>
      <c r="R4712" t="s">
        <v>8106</v>
      </c>
      <c r="T4712" t="s">
        <v>1366</v>
      </c>
    </row>
    <row r="4713" spans="1:20">
      <c r="A4713" t="s">
        <v>8101</v>
      </c>
      <c r="B4713" t="s">
        <v>1291</v>
      </c>
      <c r="C4713" t="s">
        <v>74</v>
      </c>
      <c r="D4713" s="39" t="s">
        <v>1396</v>
      </c>
      <c r="E4713" s="11">
        <f t="shared" si="312"/>
        <v>5</v>
      </c>
      <c r="F4713" s="4">
        <f t="shared" si="313"/>
        <v>2011</v>
      </c>
      <c r="G4713" t="s">
        <v>21</v>
      </c>
      <c r="H4713" s="4" t="s">
        <v>496</v>
      </c>
      <c r="I4713" s="4" t="str">
        <f t="shared" si="311"/>
        <v>k</v>
      </c>
      <c r="J4713" s="4">
        <v>26.3</v>
      </c>
      <c r="K4713" s="4" t="s">
        <v>127</v>
      </c>
      <c r="L4713" s="4">
        <v>0</v>
      </c>
      <c r="M4713" s="4" t="s">
        <v>1904</v>
      </c>
      <c r="N4713" s="11" t="s">
        <v>8102</v>
      </c>
      <c r="R4713" t="s">
        <v>8107</v>
      </c>
      <c r="T4713" t="s">
        <v>1366</v>
      </c>
    </row>
    <row r="4714" spans="1:20">
      <c r="A4714" t="s">
        <v>8101</v>
      </c>
      <c r="B4714" t="s">
        <v>1291</v>
      </c>
      <c r="C4714" t="s">
        <v>74</v>
      </c>
      <c r="D4714" s="39" t="s">
        <v>1342</v>
      </c>
      <c r="E4714" s="11">
        <f t="shared" si="312"/>
        <v>5</v>
      </c>
      <c r="F4714" s="4">
        <f t="shared" si="313"/>
        <v>2013</v>
      </c>
      <c r="G4714" t="s">
        <v>21</v>
      </c>
      <c r="H4714" s="4" t="s">
        <v>717</v>
      </c>
      <c r="I4714" s="4" t="str">
        <f t="shared" si="311"/>
        <v>k</v>
      </c>
      <c r="J4714" s="4">
        <v>27.5</v>
      </c>
      <c r="K4714" s="4" t="s">
        <v>842</v>
      </c>
      <c r="L4714" s="4">
        <v>0</v>
      </c>
      <c r="M4714" s="4" t="s">
        <v>1880</v>
      </c>
      <c r="N4714" s="11" t="s">
        <v>8102</v>
      </c>
      <c r="R4714" t="s">
        <v>2496</v>
      </c>
      <c r="T4714" t="s">
        <v>1366</v>
      </c>
    </row>
    <row r="4715" spans="1:20">
      <c r="A4715" t="s">
        <v>8101</v>
      </c>
      <c r="B4715" t="s">
        <v>1291</v>
      </c>
      <c r="C4715" t="s">
        <v>74</v>
      </c>
      <c r="D4715" s="39" t="s">
        <v>1346</v>
      </c>
      <c r="E4715" s="11">
        <f t="shared" si="312"/>
        <v>5</v>
      </c>
      <c r="F4715" s="4">
        <f t="shared" si="313"/>
        <v>2015</v>
      </c>
      <c r="G4715" t="s">
        <v>21</v>
      </c>
      <c r="H4715" s="4" t="s">
        <v>609</v>
      </c>
      <c r="I4715" s="4" t="str">
        <f t="shared" si="311"/>
        <v>k</v>
      </c>
      <c r="J4715" s="4">
        <v>28.8</v>
      </c>
      <c r="K4715" s="4" t="s">
        <v>1072</v>
      </c>
      <c r="L4715" s="4">
        <v>0</v>
      </c>
      <c r="M4715" s="4" t="s">
        <v>8108</v>
      </c>
      <c r="N4715" s="11" t="s">
        <v>8102</v>
      </c>
      <c r="R4715" t="s">
        <v>8109</v>
      </c>
      <c r="T4715" t="s">
        <v>1366</v>
      </c>
    </row>
    <row r="4716" spans="1:20">
      <c r="A4716" t="s">
        <v>8101</v>
      </c>
      <c r="B4716" t="s">
        <v>1291</v>
      </c>
      <c r="C4716" t="s">
        <v>74</v>
      </c>
      <c r="D4716" s="39" t="s">
        <v>1349</v>
      </c>
      <c r="E4716" s="11">
        <f t="shared" si="312"/>
        <v>5</v>
      </c>
      <c r="F4716" s="4">
        <f t="shared" si="313"/>
        <v>2016</v>
      </c>
      <c r="G4716" t="s">
        <v>21</v>
      </c>
      <c r="H4716" s="4" t="s">
        <v>977</v>
      </c>
      <c r="I4716" s="4" t="str">
        <f t="shared" si="311"/>
        <v>k</v>
      </c>
      <c r="J4716" s="4">
        <v>28.8</v>
      </c>
      <c r="K4716" s="4" t="s">
        <v>571</v>
      </c>
      <c r="L4716" s="4">
        <v>0</v>
      </c>
      <c r="M4716" s="4" t="s">
        <v>2654</v>
      </c>
      <c r="N4716" s="11" t="s">
        <v>8102</v>
      </c>
      <c r="R4716" t="s">
        <v>1953</v>
      </c>
      <c r="T4716" t="s">
        <v>1366</v>
      </c>
    </row>
    <row r="4717" spans="1:20">
      <c r="A4717" t="s">
        <v>8101</v>
      </c>
      <c r="B4717" t="s">
        <v>1291</v>
      </c>
      <c r="C4717" t="s">
        <v>74</v>
      </c>
      <c r="D4717" s="39" t="s">
        <v>1408</v>
      </c>
      <c r="E4717" s="11">
        <f t="shared" si="312"/>
        <v>9</v>
      </c>
      <c r="F4717" s="4">
        <f t="shared" si="313"/>
        <v>2016</v>
      </c>
      <c r="G4717" t="s">
        <v>21</v>
      </c>
      <c r="H4717" s="4" t="s">
        <v>984</v>
      </c>
      <c r="I4717" s="4" t="str">
        <f t="shared" si="311"/>
        <v>k</v>
      </c>
      <c r="J4717" s="4">
        <v>28</v>
      </c>
      <c r="K4717" s="4" t="s">
        <v>49</v>
      </c>
      <c r="L4717" s="4">
        <v>0</v>
      </c>
      <c r="M4717" s="4" t="s">
        <v>2090</v>
      </c>
      <c r="N4717" s="11" t="s">
        <v>8102</v>
      </c>
      <c r="Q4717" t="s">
        <v>8110</v>
      </c>
      <c r="R4717" t="s">
        <v>8111</v>
      </c>
      <c r="T4717" t="s">
        <v>1366</v>
      </c>
    </row>
    <row r="4718" spans="1:20">
      <c r="A4718" t="s">
        <v>8101</v>
      </c>
      <c r="B4718" t="s">
        <v>1291</v>
      </c>
      <c r="C4718" t="s">
        <v>74</v>
      </c>
      <c r="D4718" s="39" t="s">
        <v>2440</v>
      </c>
      <c r="E4718" s="11">
        <f t="shared" si="312"/>
        <v>9</v>
      </c>
      <c r="F4718" s="4">
        <f t="shared" si="313"/>
        <v>2018</v>
      </c>
      <c r="G4718" t="s">
        <v>21</v>
      </c>
      <c r="H4718" s="4" t="s">
        <v>1445</v>
      </c>
      <c r="I4718" s="4" t="str">
        <f t="shared" si="311"/>
        <v>k</v>
      </c>
      <c r="J4718" s="4">
        <v>29.2</v>
      </c>
      <c r="K4718" s="4" t="s">
        <v>40</v>
      </c>
      <c r="L4718" s="4">
        <v>0</v>
      </c>
      <c r="M4718" s="4" t="s">
        <v>2111</v>
      </c>
      <c r="N4718" s="11" t="s">
        <v>8102</v>
      </c>
      <c r="R4718" t="s">
        <v>8112</v>
      </c>
      <c r="T4718" t="s">
        <v>1366</v>
      </c>
    </row>
    <row r="4719" spans="1:20">
      <c r="A4719" t="s">
        <v>8113</v>
      </c>
      <c r="B4719" t="s">
        <v>1291</v>
      </c>
      <c r="C4719" t="s">
        <v>20</v>
      </c>
      <c r="D4719" s="39" t="s">
        <v>1360</v>
      </c>
      <c r="E4719" s="11">
        <f t="shared" si="312"/>
        <v>3</v>
      </c>
      <c r="F4719" s="4">
        <f t="shared" si="313"/>
        <v>1986</v>
      </c>
      <c r="G4719" t="s">
        <v>25</v>
      </c>
      <c r="H4719" s="4">
        <v>13.5</v>
      </c>
      <c r="I4719" s="4" t="s">
        <v>35</v>
      </c>
      <c r="J4719" s="4">
        <v>31.75</v>
      </c>
      <c r="K4719" s="4" t="s">
        <v>8114</v>
      </c>
      <c r="L4719" s="4">
        <v>0</v>
      </c>
      <c r="M4719" s="4" t="s">
        <v>8115</v>
      </c>
      <c r="R4719" t="s">
        <v>8116</v>
      </c>
      <c r="T4719" t="s">
        <v>5579</v>
      </c>
    </row>
    <row r="4720" spans="1:20">
      <c r="A4720" t="s">
        <v>8113</v>
      </c>
      <c r="B4720" t="s">
        <v>1291</v>
      </c>
      <c r="C4720" t="s">
        <v>74</v>
      </c>
      <c r="D4720" s="39" t="s">
        <v>2002</v>
      </c>
      <c r="E4720" s="11">
        <f t="shared" si="312"/>
        <v>3</v>
      </c>
      <c r="F4720" s="4">
        <f t="shared" si="313"/>
        <v>1988</v>
      </c>
      <c r="G4720" t="s">
        <v>25</v>
      </c>
      <c r="H4720" s="4">
        <v>15.5</v>
      </c>
      <c r="I4720" s="4" t="s">
        <v>35</v>
      </c>
      <c r="J4720" s="4">
        <v>34.93</v>
      </c>
      <c r="K4720" s="4" t="s">
        <v>3455</v>
      </c>
      <c r="L4720" s="4">
        <v>0</v>
      </c>
      <c r="M4720" s="4" t="s">
        <v>4981</v>
      </c>
      <c r="T4720" t="s">
        <v>5579</v>
      </c>
    </row>
    <row r="4721" spans="1:20">
      <c r="A4721" t="s">
        <v>8117</v>
      </c>
      <c r="B4721" t="s">
        <v>1291</v>
      </c>
      <c r="C4721" t="s">
        <v>20</v>
      </c>
      <c r="D4721" s="39" t="s">
        <v>1647</v>
      </c>
      <c r="E4721" s="11">
        <f t="shared" si="312"/>
        <v>3</v>
      </c>
      <c r="F4721" s="4">
        <f t="shared" si="313"/>
        <v>2000</v>
      </c>
      <c r="G4721" t="s">
        <v>25</v>
      </c>
      <c r="H4721" s="4">
        <v>14.5</v>
      </c>
      <c r="I4721" s="4" t="s">
        <v>35</v>
      </c>
      <c r="J4721" s="4">
        <v>32</v>
      </c>
      <c r="K4721" s="4" t="s">
        <v>178</v>
      </c>
      <c r="L4721" s="4">
        <v>0</v>
      </c>
      <c r="M4721" s="4" t="s">
        <v>4088</v>
      </c>
      <c r="N4721" s="11" t="s">
        <v>8118</v>
      </c>
      <c r="R4721" t="s">
        <v>8119</v>
      </c>
      <c r="T4721" t="s">
        <v>5579</v>
      </c>
    </row>
    <row r="4722" spans="1:20">
      <c r="A4722" t="s">
        <v>8117</v>
      </c>
      <c r="B4722" t="s">
        <v>1291</v>
      </c>
      <c r="C4722" t="s">
        <v>74</v>
      </c>
      <c r="D4722" s="39" t="s">
        <v>1299</v>
      </c>
      <c r="E4722" s="11">
        <f t="shared" si="312"/>
        <v>5</v>
      </c>
      <c r="F4722" s="4">
        <f t="shared" si="313"/>
        <v>2001</v>
      </c>
      <c r="G4722" t="s">
        <v>25</v>
      </c>
      <c r="H4722" s="4">
        <v>15.7</v>
      </c>
      <c r="I4722" s="4" t="s">
        <v>35</v>
      </c>
      <c r="J4722" s="4">
        <v>35</v>
      </c>
      <c r="K4722" s="4" t="s">
        <v>638</v>
      </c>
      <c r="L4722" s="4">
        <v>0</v>
      </c>
      <c r="M4722" s="4" t="s">
        <v>8120</v>
      </c>
      <c r="N4722" s="11" t="s">
        <v>8118</v>
      </c>
      <c r="R4722" t="s">
        <v>439</v>
      </c>
      <c r="T4722" t="s">
        <v>5579</v>
      </c>
    </row>
    <row r="4723" spans="1:20">
      <c r="A4723" t="s">
        <v>8121</v>
      </c>
      <c r="B4723" t="s">
        <v>1291</v>
      </c>
      <c r="C4723" t="s">
        <v>20</v>
      </c>
      <c r="D4723" s="39" t="s">
        <v>1360</v>
      </c>
      <c r="E4723" s="11">
        <f t="shared" si="312"/>
        <v>3</v>
      </c>
      <c r="F4723" s="4">
        <f t="shared" si="313"/>
        <v>1986</v>
      </c>
      <c r="G4723" t="s">
        <v>21</v>
      </c>
      <c r="H4723" s="4" t="s">
        <v>149</v>
      </c>
      <c r="I4723" s="4" t="str">
        <f>IF(ISBLANK(H4723), "", "k")</f>
        <v>k</v>
      </c>
      <c r="J4723" s="4">
        <v>18.420000000000002</v>
      </c>
      <c r="K4723" s="4" t="s">
        <v>5580</v>
      </c>
      <c r="L4723" s="4">
        <v>0</v>
      </c>
      <c r="M4723" s="4" t="s">
        <v>8122</v>
      </c>
      <c r="T4723" t="s">
        <v>1296</v>
      </c>
    </row>
    <row r="4724" spans="1:20">
      <c r="A4724" t="s">
        <v>8121</v>
      </c>
      <c r="B4724" t="s">
        <v>1291</v>
      </c>
      <c r="C4724" t="s">
        <v>74</v>
      </c>
      <c r="D4724" s="39" t="s">
        <v>1372</v>
      </c>
      <c r="E4724" s="11">
        <f t="shared" si="312"/>
        <v>3</v>
      </c>
      <c r="F4724" s="4">
        <f t="shared" si="313"/>
        <v>1990</v>
      </c>
      <c r="G4724" t="s">
        <v>21</v>
      </c>
      <c r="H4724" s="4" t="s">
        <v>126</v>
      </c>
      <c r="I4724" s="4" t="str">
        <f>IF(ISBLANK(H4724), "", "k")</f>
        <v>k</v>
      </c>
      <c r="J4724" s="4">
        <v>22.86</v>
      </c>
      <c r="K4724" s="4" t="s">
        <v>4214</v>
      </c>
      <c r="L4724" s="4">
        <v>0</v>
      </c>
      <c r="M4724" s="4" t="s">
        <v>5583</v>
      </c>
      <c r="R4724" t="s">
        <v>5583</v>
      </c>
      <c r="T4724" t="s">
        <v>1296</v>
      </c>
    </row>
    <row r="4725" spans="1:20">
      <c r="A4725" t="s">
        <v>8121</v>
      </c>
      <c r="B4725" t="s">
        <v>1291</v>
      </c>
      <c r="C4725" t="s">
        <v>74</v>
      </c>
      <c r="D4725" s="39" t="s">
        <v>2007</v>
      </c>
      <c r="E4725" s="11">
        <f t="shared" si="312"/>
        <v>3</v>
      </c>
      <c r="F4725" s="4">
        <f t="shared" si="313"/>
        <v>1992</v>
      </c>
      <c r="G4725" t="s">
        <v>21</v>
      </c>
      <c r="H4725" s="4" t="s">
        <v>1376</v>
      </c>
      <c r="I4725" s="4" t="str">
        <f>IF(ISBLANK(H4725), "", "k")</f>
        <v>k</v>
      </c>
      <c r="J4725" s="4">
        <v>24.45</v>
      </c>
      <c r="K4725" s="4" t="s">
        <v>3967</v>
      </c>
      <c r="L4725" s="4">
        <v>0</v>
      </c>
      <c r="M4725" s="4" t="s">
        <v>4367</v>
      </c>
      <c r="T4725" t="s">
        <v>1296</v>
      </c>
    </row>
    <row r="4726" spans="1:20">
      <c r="A4726" t="s">
        <v>8123</v>
      </c>
      <c r="B4726" t="s">
        <v>1291</v>
      </c>
      <c r="C4726" t="s">
        <v>20</v>
      </c>
      <c r="D4726" s="39" t="s">
        <v>2922</v>
      </c>
      <c r="E4726" s="11">
        <f t="shared" si="312"/>
        <v>3</v>
      </c>
      <c r="F4726" s="4">
        <f t="shared" si="313"/>
        <v>1983</v>
      </c>
      <c r="G4726" t="s">
        <v>21</v>
      </c>
      <c r="H4726" s="4">
        <v>10.5</v>
      </c>
      <c r="I4726" s="4" t="s">
        <v>35</v>
      </c>
      <c r="J4726" s="4">
        <v>24.77</v>
      </c>
      <c r="K4726" s="4" t="s">
        <v>1611</v>
      </c>
      <c r="L4726" s="4">
        <v>0</v>
      </c>
      <c r="M4726" s="4" t="s">
        <v>1969</v>
      </c>
      <c r="R4726" t="s">
        <v>8124</v>
      </c>
      <c r="T4726" t="s">
        <v>1296</v>
      </c>
    </row>
    <row r="4727" spans="1:20">
      <c r="A4727" t="s">
        <v>8125</v>
      </c>
      <c r="B4727" t="s">
        <v>1291</v>
      </c>
      <c r="C4727" t="s">
        <v>20</v>
      </c>
      <c r="D4727" s="39" t="s">
        <v>1620</v>
      </c>
      <c r="E4727" s="11">
        <f t="shared" si="312"/>
        <v>3</v>
      </c>
      <c r="F4727" s="4">
        <f t="shared" si="313"/>
        <v>1994</v>
      </c>
      <c r="G4727" t="s">
        <v>25</v>
      </c>
      <c r="H4727" s="4">
        <v>10.5</v>
      </c>
      <c r="I4727" s="4" t="s">
        <v>35</v>
      </c>
      <c r="J4727" s="4">
        <v>26.5</v>
      </c>
      <c r="K4727" s="4" t="s">
        <v>958</v>
      </c>
      <c r="L4727" s="4">
        <v>0</v>
      </c>
      <c r="M4727" s="4" t="s">
        <v>1433</v>
      </c>
      <c r="N4727" s="11" t="s">
        <v>8126</v>
      </c>
      <c r="R4727" t="s">
        <v>1931</v>
      </c>
      <c r="T4727" t="s">
        <v>1296</v>
      </c>
    </row>
    <row r="4728" spans="1:20">
      <c r="A4728" t="s">
        <v>8125</v>
      </c>
      <c r="B4728" t="s">
        <v>1291</v>
      </c>
      <c r="C4728" t="s">
        <v>74</v>
      </c>
      <c r="D4728" s="39" t="s">
        <v>1527</v>
      </c>
      <c r="E4728" s="11">
        <f t="shared" si="312"/>
        <v>3</v>
      </c>
      <c r="F4728" s="4">
        <f t="shared" si="313"/>
        <v>1998</v>
      </c>
      <c r="G4728" t="s">
        <v>25</v>
      </c>
      <c r="H4728" s="4">
        <v>14.5</v>
      </c>
      <c r="I4728" s="4" t="s">
        <v>35</v>
      </c>
      <c r="J4728" s="4">
        <v>30.2</v>
      </c>
      <c r="K4728" s="4" t="s">
        <v>1814</v>
      </c>
      <c r="L4728" s="4">
        <v>0</v>
      </c>
      <c r="M4728" s="4" t="s">
        <v>1815</v>
      </c>
      <c r="N4728" s="11" t="s">
        <v>8126</v>
      </c>
      <c r="R4728" t="s">
        <v>1815</v>
      </c>
      <c r="T4728" t="s">
        <v>1296</v>
      </c>
    </row>
    <row r="4729" spans="1:20">
      <c r="A4729" t="s">
        <v>8125</v>
      </c>
      <c r="B4729" t="s">
        <v>1291</v>
      </c>
      <c r="C4729" t="s">
        <v>74</v>
      </c>
      <c r="D4729" s="39" t="s">
        <v>1647</v>
      </c>
      <c r="E4729" s="11">
        <f t="shared" si="312"/>
        <v>3</v>
      </c>
      <c r="F4729" s="4">
        <f t="shared" si="313"/>
        <v>2000</v>
      </c>
      <c r="G4729" t="s">
        <v>25</v>
      </c>
      <c r="H4729" s="4">
        <v>16.5</v>
      </c>
      <c r="I4729" s="4" t="s">
        <v>35</v>
      </c>
      <c r="J4729" s="4">
        <v>34</v>
      </c>
      <c r="K4729" s="4" t="s">
        <v>638</v>
      </c>
      <c r="L4729" s="4">
        <v>0</v>
      </c>
      <c r="M4729" s="4" t="s">
        <v>4119</v>
      </c>
      <c r="N4729" s="11" t="s">
        <v>8126</v>
      </c>
      <c r="R4729" t="s">
        <v>8127</v>
      </c>
      <c r="T4729" t="s">
        <v>1296</v>
      </c>
    </row>
    <row r="4730" spans="1:20">
      <c r="A4730" t="s">
        <v>487</v>
      </c>
      <c r="B4730" t="s">
        <v>1291</v>
      </c>
      <c r="C4730" t="s">
        <v>20</v>
      </c>
      <c r="D4730" s="39" t="s">
        <v>1606</v>
      </c>
      <c r="E4730" s="11">
        <f t="shared" si="312"/>
        <v>3</v>
      </c>
      <c r="F4730" s="4">
        <f t="shared" si="313"/>
        <v>1982</v>
      </c>
      <c r="G4730" t="s">
        <v>25</v>
      </c>
      <c r="H4730" s="4">
        <v>10.5</v>
      </c>
      <c r="I4730" s="4" t="s">
        <v>35</v>
      </c>
      <c r="J4730" s="4">
        <v>26.67</v>
      </c>
      <c r="K4730" s="4" t="s">
        <v>4474</v>
      </c>
      <c r="L4730" s="4">
        <v>0</v>
      </c>
      <c r="M4730" s="4" t="s">
        <v>2485</v>
      </c>
      <c r="R4730" t="s">
        <v>2317</v>
      </c>
      <c r="T4730" t="s">
        <v>1296</v>
      </c>
    </row>
    <row r="4731" spans="1:20">
      <c r="A4731" t="s">
        <v>8128</v>
      </c>
      <c r="B4731" t="s">
        <v>1291</v>
      </c>
      <c r="C4731" t="s">
        <v>20</v>
      </c>
      <c r="D4731" s="39" t="s">
        <v>1620</v>
      </c>
      <c r="E4731" s="11">
        <f t="shared" si="312"/>
        <v>3</v>
      </c>
      <c r="F4731" s="4">
        <f t="shared" si="313"/>
        <v>1994</v>
      </c>
      <c r="G4731" t="s">
        <v>21</v>
      </c>
      <c r="H4731" s="4">
        <v>12.5</v>
      </c>
      <c r="I4731" s="4" t="s">
        <v>35</v>
      </c>
      <c r="J4731" s="4">
        <v>26</v>
      </c>
      <c r="K4731" s="4" t="s">
        <v>842</v>
      </c>
      <c r="L4731" s="4">
        <v>0</v>
      </c>
      <c r="M4731" s="4" t="s">
        <v>1671</v>
      </c>
      <c r="R4731" t="s">
        <v>1711</v>
      </c>
      <c r="T4731" t="s">
        <v>1296</v>
      </c>
    </row>
    <row r="4732" spans="1:20">
      <c r="A4732" t="s">
        <v>8128</v>
      </c>
      <c r="B4732" t="s">
        <v>1291</v>
      </c>
      <c r="C4732" t="s">
        <v>74</v>
      </c>
      <c r="D4732" s="39" t="s">
        <v>1316</v>
      </c>
      <c r="E4732" s="11">
        <f t="shared" si="312"/>
        <v>3</v>
      </c>
      <c r="F4732" s="4">
        <f t="shared" si="313"/>
        <v>1995</v>
      </c>
      <c r="G4732" t="s">
        <v>21</v>
      </c>
      <c r="H4732" s="4">
        <v>13.5</v>
      </c>
      <c r="I4732" s="4" t="s">
        <v>35</v>
      </c>
      <c r="J4732" s="4">
        <v>27</v>
      </c>
      <c r="K4732" s="4" t="s">
        <v>854</v>
      </c>
      <c r="L4732" s="4">
        <v>0</v>
      </c>
      <c r="M4732" s="4" t="s">
        <v>1765</v>
      </c>
      <c r="T4732" t="s">
        <v>1296</v>
      </c>
    </row>
    <row r="4733" spans="1:20">
      <c r="A4733" t="s">
        <v>8128</v>
      </c>
      <c r="B4733" t="s">
        <v>1291</v>
      </c>
      <c r="C4733" t="s">
        <v>74</v>
      </c>
      <c r="D4733" s="39" t="s">
        <v>1322</v>
      </c>
      <c r="E4733" s="11">
        <f t="shared" si="312"/>
        <v>3</v>
      </c>
      <c r="F4733" s="4">
        <f t="shared" si="313"/>
        <v>1998</v>
      </c>
      <c r="G4733" t="s">
        <v>21</v>
      </c>
      <c r="H4733" s="4">
        <v>16.5</v>
      </c>
      <c r="I4733" s="4" t="s">
        <v>35</v>
      </c>
      <c r="J4733" s="4">
        <v>27.9</v>
      </c>
      <c r="K4733" s="4" t="s">
        <v>949</v>
      </c>
      <c r="L4733" s="4">
        <v>0</v>
      </c>
      <c r="M4733" s="4" t="s">
        <v>2120</v>
      </c>
      <c r="T4733" t="s">
        <v>1296</v>
      </c>
    </row>
    <row r="4734" spans="1:20">
      <c r="A4734" t="s">
        <v>8129</v>
      </c>
      <c r="B4734" t="s">
        <v>1291</v>
      </c>
      <c r="C4734" t="s">
        <v>20</v>
      </c>
      <c r="D4734" s="39" t="s">
        <v>1422</v>
      </c>
      <c r="E4734" s="11">
        <f t="shared" si="312"/>
        <v>5</v>
      </c>
      <c r="F4734" s="4">
        <f t="shared" si="313"/>
        <v>2002</v>
      </c>
      <c r="G4734" t="s">
        <v>21</v>
      </c>
      <c r="H4734" s="4" t="s">
        <v>1539</v>
      </c>
      <c r="I4734" s="4" t="str">
        <f>IF(ISBLANK(H4734), "", "k")</f>
        <v>k</v>
      </c>
      <c r="J4734" s="4">
        <v>12.5</v>
      </c>
      <c r="K4734" s="4" t="s">
        <v>752</v>
      </c>
      <c r="L4734" s="4">
        <v>0</v>
      </c>
      <c r="M4734" s="4" t="s">
        <v>8130</v>
      </c>
      <c r="N4734" s="11" t="s">
        <v>8131</v>
      </c>
      <c r="R4734" t="s">
        <v>8132</v>
      </c>
      <c r="T4734" t="s">
        <v>1296</v>
      </c>
    </row>
    <row r="4735" spans="1:20">
      <c r="A4735" t="s">
        <v>8129</v>
      </c>
      <c r="B4735" t="s">
        <v>1291</v>
      </c>
      <c r="C4735" t="s">
        <v>74</v>
      </c>
      <c r="D4735" s="39" t="s">
        <v>1515</v>
      </c>
      <c r="E4735" s="11">
        <f t="shared" si="312"/>
        <v>5</v>
      </c>
      <c r="F4735" s="4">
        <f t="shared" si="313"/>
        <v>2019</v>
      </c>
      <c r="G4735" t="s">
        <v>21</v>
      </c>
      <c r="H4735" s="4" t="s">
        <v>1046</v>
      </c>
      <c r="I4735" s="4" t="str">
        <f>IF(ISBLANK(H4735), "", "k")</f>
        <v>k</v>
      </c>
      <c r="J4735" s="4">
        <v>26.1</v>
      </c>
      <c r="K4735" s="4" t="s">
        <v>350</v>
      </c>
      <c r="L4735" s="4">
        <v>0</v>
      </c>
      <c r="M4735" s="4" t="s">
        <v>1671</v>
      </c>
      <c r="N4735" s="11" t="s">
        <v>8131</v>
      </c>
      <c r="R4735" t="s">
        <v>8133</v>
      </c>
      <c r="T4735" t="s">
        <v>1296</v>
      </c>
    </row>
    <row r="4736" spans="1:20">
      <c r="A4736" t="s">
        <v>8134</v>
      </c>
      <c r="B4736" t="s">
        <v>1291</v>
      </c>
      <c r="C4736" t="s">
        <v>20</v>
      </c>
      <c r="D4736" s="39" t="s">
        <v>1647</v>
      </c>
      <c r="E4736" s="11">
        <f t="shared" si="312"/>
        <v>3</v>
      </c>
      <c r="F4736" s="4">
        <f t="shared" si="313"/>
        <v>2000</v>
      </c>
      <c r="G4736" t="s">
        <v>25</v>
      </c>
      <c r="H4736" s="4">
        <v>12.5</v>
      </c>
      <c r="I4736" s="4" t="s">
        <v>35</v>
      </c>
      <c r="J4736" s="4">
        <v>29</v>
      </c>
      <c r="K4736" s="4" t="s">
        <v>182</v>
      </c>
      <c r="L4736" s="4">
        <v>0</v>
      </c>
      <c r="M4736" s="4" t="s">
        <v>1386</v>
      </c>
      <c r="N4736" s="11" t="s">
        <v>8135</v>
      </c>
      <c r="R4736" t="s">
        <v>8136</v>
      </c>
      <c r="T4736" t="s">
        <v>1296</v>
      </c>
    </row>
    <row r="4737" spans="1:20">
      <c r="A4737" t="s">
        <v>8134</v>
      </c>
      <c r="B4737" t="s">
        <v>1291</v>
      </c>
      <c r="C4737" t="s">
        <v>74</v>
      </c>
      <c r="D4737" s="39" t="s">
        <v>2037</v>
      </c>
      <c r="E4737" s="11">
        <f t="shared" si="312"/>
        <v>7</v>
      </c>
      <c r="F4737" s="4">
        <f t="shared" si="313"/>
        <v>2001</v>
      </c>
      <c r="G4737" t="s">
        <v>25</v>
      </c>
      <c r="H4737" s="4">
        <v>13.8</v>
      </c>
      <c r="I4737" s="4" t="s">
        <v>35</v>
      </c>
      <c r="J4737" s="4">
        <v>30</v>
      </c>
      <c r="K4737" s="4" t="s">
        <v>378</v>
      </c>
      <c r="L4737" s="4">
        <v>0</v>
      </c>
      <c r="N4737" s="11" t="s">
        <v>8135</v>
      </c>
      <c r="R4737" t="s">
        <v>8137</v>
      </c>
      <c r="T4737" t="s">
        <v>1296</v>
      </c>
    </row>
    <row r="4738" spans="1:20">
      <c r="A4738" t="s">
        <v>8138</v>
      </c>
      <c r="B4738" t="s">
        <v>1291</v>
      </c>
      <c r="C4738" t="s">
        <v>20</v>
      </c>
      <c r="D4738" s="39" t="s">
        <v>1746</v>
      </c>
      <c r="E4738" s="11">
        <f t="shared" si="312"/>
        <v>5</v>
      </c>
      <c r="F4738" s="4">
        <f t="shared" si="313"/>
        <v>2001</v>
      </c>
      <c r="G4738" t="s">
        <v>21</v>
      </c>
      <c r="H4738" s="4">
        <v>7.8</v>
      </c>
      <c r="I4738" s="4" t="str">
        <f t="shared" ref="I4738:I4751" si="314">IF(ISBLANK(H4738), "", "k")</f>
        <v>k</v>
      </c>
      <c r="J4738" s="4">
        <v>22.5</v>
      </c>
      <c r="K4738" s="4">
        <v>15</v>
      </c>
      <c r="L4738" s="4">
        <v>5.5</v>
      </c>
      <c r="M4738" s="4" t="s">
        <v>1820</v>
      </c>
      <c r="N4738" s="11" t="s">
        <v>8139</v>
      </c>
      <c r="R4738" t="s">
        <v>8140</v>
      </c>
      <c r="T4738" t="s">
        <v>1296</v>
      </c>
    </row>
    <row r="4739" spans="1:20">
      <c r="A4739" t="s">
        <v>8138</v>
      </c>
      <c r="B4739" t="s">
        <v>1291</v>
      </c>
      <c r="C4739" t="s">
        <v>74</v>
      </c>
      <c r="D4739" s="39" t="s">
        <v>1749</v>
      </c>
      <c r="E4739" s="11">
        <f t="shared" si="312"/>
        <v>5</v>
      </c>
      <c r="F4739" s="4">
        <f t="shared" si="313"/>
        <v>2002</v>
      </c>
      <c r="G4739" t="s">
        <v>21</v>
      </c>
      <c r="H4739" s="4">
        <v>8.6999999999999993</v>
      </c>
      <c r="I4739" s="4" t="str">
        <f t="shared" si="314"/>
        <v>k</v>
      </c>
      <c r="J4739" s="4">
        <v>22.5</v>
      </c>
      <c r="K4739" s="4">
        <v>14.8</v>
      </c>
      <c r="L4739" s="4">
        <v>5.5</v>
      </c>
      <c r="M4739" s="4" t="s">
        <v>2049</v>
      </c>
      <c r="N4739" s="11" t="s">
        <v>8139</v>
      </c>
      <c r="R4739" t="s">
        <v>8141</v>
      </c>
      <c r="T4739" t="s">
        <v>1296</v>
      </c>
    </row>
    <row r="4740" spans="1:20">
      <c r="A4740" t="s">
        <v>8138</v>
      </c>
      <c r="B4740" t="s">
        <v>1291</v>
      </c>
      <c r="C4740" t="s">
        <v>74</v>
      </c>
      <c r="D4740" s="39" t="s">
        <v>1424</v>
      </c>
      <c r="E4740" s="11">
        <f t="shared" si="312"/>
        <v>5</v>
      </c>
      <c r="F4740" s="4">
        <f t="shared" si="313"/>
        <v>2004</v>
      </c>
      <c r="G4740" t="s">
        <v>21</v>
      </c>
      <c r="H4740" s="4">
        <v>10.7</v>
      </c>
      <c r="I4740" s="4" t="str">
        <f t="shared" si="314"/>
        <v>k</v>
      </c>
      <c r="J4740" s="4">
        <v>23.2</v>
      </c>
      <c r="K4740" s="4">
        <v>15.1</v>
      </c>
      <c r="L4740" s="4">
        <v>5.7</v>
      </c>
      <c r="M4740" s="4" t="s">
        <v>1750</v>
      </c>
      <c r="N4740" s="11" t="s">
        <v>8139</v>
      </c>
      <c r="R4740" t="s">
        <v>8142</v>
      </c>
      <c r="T4740" t="s">
        <v>1296</v>
      </c>
    </row>
    <row r="4741" spans="1:20">
      <c r="A4741" t="s">
        <v>8138</v>
      </c>
      <c r="B4741" t="s">
        <v>1291</v>
      </c>
      <c r="C4741" t="s">
        <v>74</v>
      </c>
      <c r="D4741" s="39" t="s">
        <v>2194</v>
      </c>
      <c r="E4741" s="11">
        <f t="shared" si="312"/>
        <v>5</v>
      </c>
      <c r="F4741" s="4">
        <f t="shared" si="313"/>
        <v>2005</v>
      </c>
      <c r="G4741" t="s">
        <v>21</v>
      </c>
      <c r="H4741" s="4">
        <v>11.7</v>
      </c>
      <c r="I4741" s="4" t="str">
        <f t="shared" si="314"/>
        <v>k</v>
      </c>
      <c r="J4741" s="4">
        <v>23.2</v>
      </c>
      <c r="K4741" s="4">
        <v>15</v>
      </c>
      <c r="L4741" s="4">
        <v>5.7</v>
      </c>
      <c r="M4741" s="4" t="s">
        <v>8143</v>
      </c>
      <c r="N4741" s="11" t="s">
        <v>8139</v>
      </c>
      <c r="R4741" t="s">
        <v>8144</v>
      </c>
      <c r="T4741" t="s">
        <v>1296</v>
      </c>
    </row>
    <row r="4742" spans="1:20">
      <c r="A4742" t="s">
        <v>8138</v>
      </c>
      <c r="B4742" t="s">
        <v>1291</v>
      </c>
      <c r="C4742" t="s">
        <v>74</v>
      </c>
      <c r="D4742" s="39" t="s">
        <v>1531</v>
      </c>
      <c r="E4742" s="11">
        <f t="shared" si="312"/>
        <v>5</v>
      </c>
      <c r="F4742" s="4">
        <f t="shared" si="313"/>
        <v>2013</v>
      </c>
      <c r="G4742" t="s">
        <v>21</v>
      </c>
      <c r="H4742" s="4">
        <v>19.7</v>
      </c>
      <c r="I4742" s="4" t="str">
        <f t="shared" si="314"/>
        <v>k</v>
      </c>
      <c r="J4742" s="4">
        <v>26.5</v>
      </c>
      <c r="K4742" s="4">
        <v>16.7</v>
      </c>
      <c r="L4742" s="4">
        <v>6.3</v>
      </c>
      <c r="M4742" s="4" t="s">
        <v>1381</v>
      </c>
      <c r="N4742" s="11" t="s">
        <v>8139</v>
      </c>
      <c r="R4742" t="s">
        <v>8145</v>
      </c>
      <c r="T4742" t="s">
        <v>1296</v>
      </c>
    </row>
    <row r="4743" spans="1:20">
      <c r="A4743" t="s">
        <v>8138</v>
      </c>
      <c r="B4743" t="s">
        <v>1291</v>
      </c>
      <c r="C4743" t="s">
        <v>74</v>
      </c>
      <c r="D4743" s="39" t="s">
        <v>1356</v>
      </c>
      <c r="E4743" s="11">
        <f t="shared" si="312"/>
        <v>5</v>
      </c>
      <c r="F4743" s="4">
        <f t="shared" si="313"/>
        <v>2015</v>
      </c>
      <c r="G4743" t="s">
        <v>21</v>
      </c>
      <c r="H4743" s="4">
        <v>21.7</v>
      </c>
      <c r="I4743" s="4" t="str">
        <f t="shared" si="314"/>
        <v>k</v>
      </c>
      <c r="J4743" s="4">
        <v>27</v>
      </c>
      <c r="K4743" s="4">
        <v>17.2</v>
      </c>
      <c r="L4743" s="4">
        <v>6.4</v>
      </c>
      <c r="M4743" s="4" t="s">
        <v>1776</v>
      </c>
      <c r="N4743" s="11" t="s">
        <v>8139</v>
      </c>
      <c r="R4743" t="s">
        <v>8146</v>
      </c>
      <c r="T4743" t="s">
        <v>1296</v>
      </c>
    </row>
    <row r="4744" spans="1:20">
      <c r="A4744" t="s">
        <v>8138</v>
      </c>
      <c r="B4744" t="s">
        <v>1291</v>
      </c>
      <c r="C4744" t="s">
        <v>74</v>
      </c>
      <c r="D4744" s="39" t="s">
        <v>839</v>
      </c>
      <c r="E4744" s="11">
        <f t="shared" si="312"/>
        <v>5</v>
      </c>
      <c r="F4744" s="4">
        <f t="shared" si="313"/>
        <v>2016</v>
      </c>
      <c r="G4744" t="s">
        <v>21</v>
      </c>
      <c r="H4744" s="4">
        <v>22.7</v>
      </c>
      <c r="I4744" s="4" t="str">
        <f t="shared" si="314"/>
        <v>k</v>
      </c>
      <c r="J4744" s="4">
        <v>27.6</v>
      </c>
      <c r="K4744" s="4">
        <v>17.3</v>
      </c>
      <c r="L4744" s="4">
        <v>6.3</v>
      </c>
      <c r="M4744" s="4" t="s">
        <v>3351</v>
      </c>
      <c r="N4744" s="11" t="s">
        <v>8139</v>
      </c>
      <c r="R4744" t="s">
        <v>8147</v>
      </c>
      <c r="T4744" t="s">
        <v>1296</v>
      </c>
    </row>
    <row r="4745" spans="1:20">
      <c r="A4745" t="s">
        <v>8148</v>
      </c>
      <c r="B4745" t="s">
        <v>1291</v>
      </c>
      <c r="C4745" t="s">
        <v>20</v>
      </c>
      <c r="D4745" s="39" t="s">
        <v>2262</v>
      </c>
      <c r="E4745" s="11">
        <f t="shared" si="312"/>
        <v>6</v>
      </c>
      <c r="F4745" s="4">
        <f t="shared" si="313"/>
        <v>2002</v>
      </c>
      <c r="G4745" t="s">
        <v>21</v>
      </c>
      <c r="H4745" s="4">
        <v>9.8000000000000007</v>
      </c>
      <c r="I4745" s="4" t="str">
        <f t="shared" si="314"/>
        <v>k</v>
      </c>
      <c r="J4745" s="4">
        <v>24.3</v>
      </c>
      <c r="K4745" s="4" t="s">
        <v>190</v>
      </c>
      <c r="L4745" s="4">
        <v>0</v>
      </c>
      <c r="M4745" s="4" t="s">
        <v>2419</v>
      </c>
      <c r="R4745" t="s">
        <v>8149</v>
      </c>
      <c r="T4745" t="s">
        <v>1296</v>
      </c>
    </row>
    <row r="4746" spans="1:20">
      <c r="A4746" t="s">
        <v>8150</v>
      </c>
      <c r="B4746" t="s">
        <v>1291</v>
      </c>
      <c r="C4746" t="s">
        <v>20</v>
      </c>
      <c r="D4746" s="39" t="s">
        <v>1424</v>
      </c>
      <c r="E4746" s="11">
        <f t="shared" si="312"/>
        <v>5</v>
      </c>
      <c r="F4746" s="4">
        <f t="shared" si="313"/>
        <v>2004</v>
      </c>
      <c r="G4746" t="s">
        <v>25</v>
      </c>
      <c r="H4746" s="4" t="s">
        <v>482</v>
      </c>
      <c r="I4746" s="4" t="str">
        <f t="shared" si="314"/>
        <v>k</v>
      </c>
      <c r="J4746" s="4">
        <v>20.6</v>
      </c>
      <c r="K4746" s="4" t="s">
        <v>758</v>
      </c>
      <c r="L4746" s="4">
        <v>0</v>
      </c>
      <c r="M4746" s="4" t="s">
        <v>8151</v>
      </c>
      <c r="N4746" s="11" t="s">
        <v>8152</v>
      </c>
      <c r="R4746" t="s">
        <v>8153</v>
      </c>
      <c r="T4746" t="s">
        <v>1296</v>
      </c>
    </row>
    <row r="4747" spans="1:20">
      <c r="A4747" t="s">
        <v>8150</v>
      </c>
      <c r="B4747" t="s">
        <v>1291</v>
      </c>
      <c r="C4747" t="s">
        <v>74</v>
      </c>
      <c r="D4747" s="39" t="s">
        <v>1385</v>
      </c>
      <c r="E4747" s="11">
        <f t="shared" si="312"/>
        <v>5</v>
      </c>
      <c r="F4747" s="4">
        <f t="shared" si="313"/>
        <v>2008</v>
      </c>
      <c r="G4747" t="s">
        <v>25</v>
      </c>
      <c r="H4747" s="4" t="s">
        <v>496</v>
      </c>
      <c r="I4747" s="4" t="str">
        <f t="shared" si="314"/>
        <v>k</v>
      </c>
      <c r="J4747" s="4">
        <v>25.8</v>
      </c>
      <c r="K4747" s="4" t="s">
        <v>924</v>
      </c>
      <c r="L4747" s="4">
        <v>0</v>
      </c>
      <c r="M4747" s="4" t="s">
        <v>1623</v>
      </c>
      <c r="N4747" s="11" t="s">
        <v>8152</v>
      </c>
      <c r="R4747" t="s">
        <v>8154</v>
      </c>
      <c r="T4747" t="s">
        <v>1296</v>
      </c>
    </row>
    <row r="4748" spans="1:20">
      <c r="A4748" t="s">
        <v>8150</v>
      </c>
      <c r="B4748" t="s">
        <v>1291</v>
      </c>
      <c r="C4748" t="s">
        <v>74</v>
      </c>
      <c r="D4748" s="39" t="s">
        <v>1388</v>
      </c>
      <c r="E4748" s="11">
        <f t="shared" si="312"/>
        <v>5</v>
      </c>
      <c r="F4748" s="4">
        <f t="shared" si="313"/>
        <v>2009</v>
      </c>
      <c r="G4748" t="s">
        <v>25</v>
      </c>
      <c r="H4748" s="4" t="s">
        <v>410</v>
      </c>
      <c r="I4748" s="4" t="str">
        <f t="shared" si="314"/>
        <v>k</v>
      </c>
      <c r="J4748" s="4">
        <v>27</v>
      </c>
      <c r="K4748" s="4" t="s">
        <v>1160</v>
      </c>
      <c r="L4748" s="4">
        <v>0</v>
      </c>
      <c r="M4748" s="4" t="s">
        <v>8155</v>
      </c>
      <c r="N4748" s="11" t="s">
        <v>8152</v>
      </c>
      <c r="R4748" t="s">
        <v>1698</v>
      </c>
      <c r="T4748" t="s">
        <v>1296</v>
      </c>
    </row>
    <row r="4749" spans="1:20">
      <c r="A4749" t="s">
        <v>8150</v>
      </c>
      <c r="B4749" t="s">
        <v>1291</v>
      </c>
      <c r="C4749" t="s">
        <v>74</v>
      </c>
      <c r="D4749" s="39" t="s">
        <v>1392</v>
      </c>
      <c r="E4749" s="11">
        <f t="shared" si="312"/>
        <v>5</v>
      </c>
      <c r="F4749" s="4">
        <f t="shared" si="313"/>
        <v>2010</v>
      </c>
      <c r="G4749" t="s">
        <v>25</v>
      </c>
      <c r="H4749" s="4" t="s">
        <v>717</v>
      </c>
      <c r="I4749" s="4" t="str">
        <f t="shared" si="314"/>
        <v>k</v>
      </c>
      <c r="J4749" s="4">
        <v>28.5</v>
      </c>
      <c r="K4749" s="4" t="s">
        <v>350</v>
      </c>
      <c r="L4749" s="4">
        <v>0</v>
      </c>
      <c r="M4749" s="4" t="s">
        <v>1904</v>
      </c>
      <c r="N4749" s="11" t="s">
        <v>8152</v>
      </c>
      <c r="R4749" t="s">
        <v>8156</v>
      </c>
      <c r="T4749" t="s">
        <v>1296</v>
      </c>
    </row>
    <row r="4750" spans="1:20">
      <c r="A4750" t="s">
        <v>8150</v>
      </c>
      <c r="B4750" t="s">
        <v>1291</v>
      </c>
      <c r="C4750" t="s">
        <v>74</v>
      </c>
      <c r="D4750" s="39" t="s">
        <v>1396</v>
      </c>
      <c r="E4750" s="11">
        <f t="shared" si="312"/>
        <v>5</v>
      </c>
      <c r="F4750" s="4">
        <f t="shared" si="313"/>
        <v>2011</v>
      </c>
      <c r="G4750" t="s">
        <v>25</v>
      </c>
      <c r="H4750" s="4" t="s">
        <v>712</v>
      </c>
      <c r="I4750" s="4" t="str">
        <f t="shared" si="314"/>
        <v>k</v>
      </c>
      <c r="J4750" s="4">
        <v>29.7</v>
      </c>
      <c r="K4750" s="4" t="s">
        <v>1061</v>
      </c>
      <c r="L4750" s="4">
        <v>0</v>
      </c>
      <c r="M4750" s="4" t="s">
        <v>1526</v>
      </c>
      <c r="N4750" s="11" t="s">
        <v>8152</v>
      </c>
      <c r="R4750" t="s">
        <v>2834</v>
      </c>
      <c r="T4750" t="s">
        <v>1296</v>
      </c>
    </row>
    <row r="4751" spans="1:20">
      <c r="A4751" t="s">
        <v>8150</v>
      </c>
      <c r="B4751" t="s">
        <v>1291</v>
      </c>
      <c r="C4751" t="s">
        <v>74</v>
      </c>
      <c r="D4751" s="39" t="s">
        <v>1531</v>
      </c>
      <c r="E4751" s="11">
        <f t="shared" si="312"/>
        <v>5</v>
      </c>
      <c r="F4751" s="4">
        <f t="shared" si="313"/>
        <v>2013</v>
      </c>
      <c r="G4751" t="s">
        <v>25</v>
      </c>
      <c r="H4751" s="4" t="s">
        <v>977</v>
      </c>
      <c r="I4751" s="4" t="str">
        <f t="shared" si="314"/>
        <v>k</v>
      </c>
      <c r="J4751" s="4">
        <v>34.799999999999997</v>
      </c>
      <c r="K4751" s="4" t="s">
        <v>575</v>
      </c>
      <c r="L4751" s="4">
        <v>0</v>
      </c>
      <c r="M4751" s="4" t="s">
        <v>8157</v>
      </c>
      <c r="N4751" s="11" t="s">
        <v>8152</v>
      </c>
      <c r="R4751" t="s">
        <v>8158</v>
      </c>
      <c r="T4751" t="s">
        <v>1296</v>
      </c>
    </row>
    <row r="4752" spans="1:20">
      <c r="A4752" t="s">
        <v>8159</v>
      </c>
      <c r="B4752" t="s">
        <v>1291</v>
      </c>
      <c r="C4752" t="s">
        <v>20</v>
      </c>
      <c r="D4752" s="39" t="s">
        <v>44</v>
      </c>
      <c r="E4752" s="11">
        <f t="shared" si="312"/>
        <v>5</v>
      </c>
      <c r="F4752" s="4">
        <f t="shared" si="313"/>
        <v>2005</v>
      </c>
      <c r="G4752" t="s">
        <v>21</v>
      </c>
      <c r="H4752" s="4">
        <v>11.7</v>
      </c>
      <c r="I4752" s="4" t="s">
        <v>35</v>
      </c>
      <c r="J4752" s="4">
        <v>26.5</v>
      </c>
      <c r="K4752" s="4" t="s">
        <v>154</v>
      </c>
      <c r="L4752" s="4">
        <v>0</v>
      </c>
      <c r="M4752" s="4" t="s">
        <v>1838</v>
      </c>
      <c r="N4752" s="11" t="s">
        <v>8160</v>
      </c>
      <c r="R4752" t="s">
        <v>8161</v>
      </c>
      <c r="T4752" t="s">
        <v>1296</v>
      </c>
    </row>
    <row r="4753" spans="1:20">
      <c r="A4753" t="s">
        <v>8159</v>
      </c>
      <c r="B4753" t="s">
        <v>1291</v>
      </c>
      <c r="C4753" t="s">
        <v>74</v>
      </c>
      <c r="D4753" s="39" t="s">
        <v>1349</v>
      </c>
      <c r="E4753" s="11">
        <f t="shared" si="312"/>
        <v>5</v>
      </c>
      <c r="F4753" s="4">
        <f t="shared" si="313"/>
        <v>2016</v>
      </c>
      <c r="G4753" t="s">
        <v>21</v>
      </c>
      <c r="H4753" s="4">
        <v>22.7</v>
      </c>
      <c r="I4753" s="4" t="s">
        <v>35</v>
      </c>
      <c r="J4753" s="4">
        <v>28.5</v>
      </c>
      <c r="K4753" s="4" t="s">
        <v>397</v>
      </c>
      <c r="L4753" s="4">
        <v>0</v>
      </c>
      <c r="M4753" s="4" t="s">
        <v>6029</v>
      </c>
      <c r="N4753" s="11" t="s">
        <v>8160</v>
      </c>
      <c r="R4753" t="s">
        <v>2191</v>
      </c>
      <c r="T4753" t="s">
        <v>1296</v>
      </c>
    </row>
    <row r="4754" spans="1:20">
      <c r="A4754" t="s">
        <v>8159</v>
      </c>
      <c r="B4754" t="s">
        <v>1291</v>
      </c>
      <c r="C4754" t="s">
        <v>74</v>
      </c>
      <c r="D4754" s="39" t="s">
        <v>5649</v>
      </c>
      <c r="E4754" s="11">
        <f t="shared" si="312"/>
        <v>6</v>
      </c>
      <c r="F4754" s="4">
        <f t="shared" si="313"/>
        <v>2016</v>
      </c>
      <c r="G4754" t="s">
        <v>21</v>
      </c>
      <c r="H4754" s="4">
        <v>22.8</v>
      </c>
      <c r="I4754" s="4" t="s">
        <v>35</v>
      </c>
      <c r="J4754" s="4">
        <v>28</v>
      </c>
      <c r="K4754" s="4" t="s">
        <v>203</v>
      </c>
      <c r="L4754" s="4">
        <v>0</v>
      </c>
      <c r="M4754" s="4" t="s">
        <v>1671</v>
      </c>
      <c r="N4754" s="11" t="s">
        <v>8160</v>
      </c>
      <c r="R4754" t="s">
        <v>8162</v>
      </c>
      <c r="T4754" t="s">
        <v>1296</v>
      </c>
    </row>
    <row r="4755" spans="1:20">
      <c r="A4755" t="s">
        <v>8159</v>
      </c>
      <c r="B4755" t="s">
        <v>1291</v>
      </c>
      <c r="C4755" t="s">
        <v>74</v>
      </c>
      <c r="D4755" s="39" t="s">
        <v>1408</v>
      </c>
      <c r="E4755" s="11">
        <f t="shared" ref="E4755:E4818" si="315">MONTH(D4755)</f>
        <v>9</v>
      </c>
      <c r="F4755" s="4">
        <f t="shared" ref="F4755:F4818" si="316">YEAR(D4755)</f>
        <v>2016</v>
      </c>
      <c r="G4755" t="s">
        <v>21</v>
      </c>
      <c r="H4755" s="4">
        <v>22.9</v>
      </c>
      <c r="I4755" s="4" t="s">
        <v>35</v>
      </c>
      <c r="J4755" s="4">
        <v>27.5</v>
      </c>
      <c r="K4755" s="4">
        <v>27.7</v>
      </c>
      <c r="L4755" s="4">
        <v>0</v>
      </c>
      <c r="M4755" s="4" t="s">
        <v>1776</v>
      </c>
      <c r="N4755" s="11" t="s">
        <v>8160</v>
      </c>
      <c r="Q4755" t="s">
        <v>8163</v>
      </c>
      <c r="R4755" t="s">
        <v>8164</v>
      </c>
      <c r="T4755" t="s">
        <v>1296</v>
      </c>
    </row>
    <row r="4756" spans="1:20">
      <c r="A4756" t="s">
        <v>8159</v>
      </c>
      <c r="B4756" t="s">
        <v>1291</v>
      </c>
      <c r="C4756" t="s">
        <v>74</v>
      </c>
      <c r="D4756" s="39" t="s">
        <v>1455</v>
      </c>
      <c r="E4756" s="11">
        <f t="shared" si="315"/>
        <v>5</v>
      </c>
      <c r="F4756" s="4">
        <f t="shared" si="316"/>
        <v>2017</v>
      </c>
      <c r="G4756" t="s">
        <v>21</v>
      </c>
      <c r="H4756" s="4">
        <v>23.7</v>
      </c>
      <c r="I4756" s="4" t="s">
        <v>35</v>
      </c>
      <c r="J4756" s="4">
        <v>28</v>
      </c>
      <c r="K4756" s="4">
        <v>27.8</v>
      </c>
      <c r="L4756" s="4">
        <v>0</v>
      </c>
      <c r="M4756" s="4" t="s">
        <v>3383</v>
      </c>
      <c r="N4756" s="11" t="s">
        <v>8160</v>
      </c>
      <c r="Q4756" t="s">
        <v>8165</v>
      </c>
      <c r="R4756" t="s">
        <v>8166</v>
      </c>
      <c r="T4756" t="s">
        <v>1296</v>
      </c>
    </row>
    <row r="4757" spans="1:20">
      <c r="A4757" t="s">
        <v>8159</v>
      </c>
      <c r="B4757" t="s">
        <v>1291</v>
      </c>
      <c r="C4757" t="s">
        <v>74</v>
      </c>
      <c r="D4757" s="39" t="s">
        <v>1459</v>
      </c>
      <c r="E4757" s="11">
        <f t="shared" si="315"/>
        <v>9</v>
      </c>
      <c r="F4757" s="4">
        <f t="shared" si="316"/>
        <v>2018</v>
      </c>
      <c r="G4757" t="s">
        <v>21</v>
      </c>
      <c r="H4757" s="4">
        <v>24.9</v>
      </c>
      <c r="I4757" s="4" t="s">
        <v>35</v>
      </c>
      <c r="J4757" s="4">
        <v>27.9</v>
      </c>
      <c r="K4757" s="4">
        <v>28</v>
      </c>
      <c r="L4757" s="4">
        <v>0</v>
      </c>
      <c r="M4757" s="4" t="s">
        <v>1637</v>
      </c>
      <c r="N4757" s="11" t="s">
        <v>8160</v>
      </c>
      <c r="R4757" t="s">
        <v>8167</v>
      </c>
      <c r="T4757" t="s">
        <v>1296</v>
      </c>
    </row>
    <row r="4758" spans="1:20">
      <c r="A4758" t="s">
        <v>8159</v>
      </c>
      <c r="B4758" t="s">
        <v>1291</v>
      </c>
      <c r="C4758" t="s">
        <v>74</v>
      </c>
      <c r="D4758" s="39" t="s">
        <v>1412</v>
      </c>
      <c r="E4758" s="11">
        <f t="shared" si="315"/>
        <v>5</v>
      </c>
      <c r="F4758" s="4">
        <f t="shared" si="316"/>
        <v>2019</v>
      </c>
      <c r="G4758" t="s">
        <v>21</v>
      </c>
      <c r="H4758" s="4">
        <v>25.7</v>
      </c>
      <c r="I4758" s="4" t="s">
        <v>35</v>
      </c>
      <c r="J4758" s="4">
        <v>28.3</v>
      </c>
      <c r="K4758" s="4">
        <v>28</v>
      </c>
      <c r="L4758" s="4">
        <v>0</v>
      </c>
      <c r="M4758" s="4" t="s">
        <v>1904</v>
      </c>
      <c r="N4758" s="11" t="s">
        <v>8160</v>
      </c>
      <c r="R4758" t="s">
        <v>8168</v>
      </c>
      <c r="T4758" t="s">
        <v>1296</v>
      </c>
    </row>
    <row r="4759" spans="1:20">
      <c r="A4759" t="s">
        <v>8169</v>
      </c>
      <c r="B4759" t="s">
        <v>1291</v>
      </c>
      <c r="C4759" t="s">
        <v>20</v>
      </c>
      <c r="D4759" s="39" t="s">
        <v>1424</v>
      </c>
      <c r="E4759" s="11">
        <f t="shared" si="315"/>
        <v>5</v>
      </c>
      <c r="F4759" s="4">
        <f t="shared" si="316"/>
        <v>2004</v>
      </c>
      <c r="G4759" t="s">
        <v>25</v>
      </c>
      <c r="H4759" s="4" t="s">
        <v>482</v>
      </c>
      <c r="I4759" s="4" t="str">
        <f>IF(ISBLANK(H4759), "", "k")</f>
        <v>k</v>
      </c>
      <c r="J4759" s="4">
        <v>20</v>
      </c>
      <c r="K4759" s="4" t="s">
        <v>2752</v>
      </c>
      <c r="L4759" s="4">
        <v>0</v>
      </c>
      <c r="M4759" s="4" t="s">
        <v>6867</v>
      </c>
      <c r="N4759" s="11" t="s">
        <v>8170</v>
      </c>
      <c r="R4759" t="s">
        <v>8171</v>
      </c>
      <c r="T4759" t="s">
        <v>1296</v>
      </c>
    </row>
    <row r="4760" spans="1:20">
      <c r="A4760" t="s">
        <v>8169</v>
      </c>
      <c r="B4760" t="s">
        <v>1291</v>
      </c>
      <c r="C4760" t="s">
        <v>74</v>
      </c>
      <c r="D4760" s="39" t="s">
        <v>1385</v>
      </c>
      <c r="E4760" s="11">
        <f t="shared" si="315"/>
        <v>5</v>
      </c>
      <c r="F4760" s="4">
        <f t="shared" si="316"/>
        <v>2008</v>
      </c>
      <c r="G4760" t="s">
        <v>25</v>
      </c>
      <c r="H4760" s="4" t="s">
        <v>496</v>
      </c>
      <c r="I4760" s="4" t="str">
        <f>IF(ISBLANK(H4760), "", "k")</f>
        <v>k</v>
      </c>
      <c r="J4760" s="4">
        <v>25.1</v>
      </c>
      <c r="K4760" s="4" t="s">
        <v>988</v>
      </c>
      <c r="L4760" s="4">
        <v>0</v>
      </c>
      <c r="M4760" s="4" t="s">
        <v>4751</v>
      </c>
      <c r="N4760" s="11" t="s">
        <v>8170</v>
      </c>
      <c r="R4760" t="s">
        <v>8172</v>
      </c>
      <c r="T4760" t="s">
        <v>1296</v>
      </c>
    </row>
    <row r="4761" spans="1:20">
      <c r="A4761" t="s">
        <v>8169</v>
      </c>
      <c r="B4761" t="s">
        <v>1291</v>
      </c>
      <c r="C4761" t="s">
        <v>74</v>
      </c>
      <c r="D4761" s="39" t="s">
        <v>1392</v>
      </c>
      <c r="E4761" s="11">
        <f t="shared" si="315"/>
        <v>5</v>
      </c>
      <c r="F4761" s="4">
        <f t="shared" si="316"/>
        <v>2010</v>
      </c>
      <c r="G4761" t="s">
        <v>25</v>
      </c>
      <c r="H4761" s="4" t="s">
        <v>717</v>
      </c>
      <c r="I4761" s="4" t="str">
        <f>IF(ISBLANK(H4761), "", "k")</f>
        <v>k</v>
      </c>
      <c r="J4761" s="4">
        <v>28</v>
      </c>
      <c r="K4761" s="4" t="s">
        <v>1879</v>
      </c>
      <c r="L4761" s="4">
        <v>0</v>
      </c>
      <c r="M4761" s="4" t="s">
        <v>2940</v>
      </c>
      <c r="N4761" s="11" t="s">
        <v>8170</v>
      </c>
      <c r="R4761" t="s">
        <v>8173</v>
      </c>
      <c r="T4761" t="s">
        <v>1296</v>
      </c>
    </row>
    <row r="4762" spans="1:20">
      <c r="A4762" t="s">
        <v>8169</v>
      </c>
      <c r="B4762" t="s">
        <v>1291</v>
      </c>
      <c r="C4762" t="s">
        <v>74</v>
      </c>
      <c r="D4762" s="39" t="s">
        <v>1396</v>
      </c>
      <c r="E4762" s="11">
        <f t="shared" si="315"/>
        <v>5</v>
      </c>
      <c r="F4762" s="4">
        <f t="shared" si="316"/>
        <v>2011</v>
      </c>
      <c r="G4762" t="s">
        <v>25</v>
      </c>
      <c r="H4762" s="4" t="s">
        <v>712</v>
      </c>
      <c r="I4762" s="4" t="str">
        <f>IF(ISBLANK(H4762), "", "k")</f>
        <v>k</v>
      </c>
      <c r="J4762" s="4">
        <v>30.3</v>
      </c>
      <c r="K4762" s="4" t="s">
        <v>690</v>
      </c>
      <c r="L4762" s="4">
        <v>0</v>
      </c>
      <c r="M4762" s="4" t="s">
        <v>1548</v>
      </c>
      <c r="N4762" s="11" t="s">
        <v>8170</v>
      </c>
      <c r="R4762" t="s">
        <v>1762</v>
      </c>
      <c r="T4762" t="s">
        <v>1296</v>
      </c>
    </row>
    <row r="4763" spans="1:20">
      <c r="A4763" t="s">
        <v>8174</v>
      </c>
      <c r="B4763" t="s">
        <v>1291</v>
      </c>
      <c r="C4763" t="s">
        <v>20</v>
      </c>
      <c r="D4763" s="39" t="s">
        <v>1385</v>
      </c>
      <c r="E4763" s="11">
        <f t="shared" si="315"/>
        <v>5</v>
      </c>
      <c r="F4763" s="4">
        <f t="shared" si="316"/>
        <v>2008</v>
      </c>
      <c r="G4763" t="s">
        <v>21</v>
      </c>
      <c r="H4763" s="4">
        <v>14.7</v>
      </c>
      <c r="I4763" s="4" t="s">
        <v>35</v>
      </c>
      <c r="J4763" s="4">
        <v>30.6</v>
      </c>
      <c r="K4763" s="4" t="s">
        <v>1279</v>
      </c>
      <c r="L4763" s="4">
        <v>0</v>
      </c>
      <c r="M4763" s="4" t="s">
        <v>2361</v>
      </c>
      <c r="N4763" s="11" t="s">
        <v>8175</v>
      </c>
      <c r="R4763" t="s">
        <v>8176</v>
      </c>
      <c r="T4763" t="s">
        <v>1296</v>
      </c>
    </row>
    <row r="4764" spans="1:20">
      <c r="A4764" t="s">
        <v>8174</v>
      </c>
      <c r="B4764" t="s">
        <v>1291</v>
      </c>
      <c r="C4764" t="s">
        <v>74</v>
      </c>
      <c r="D4764" s="39" t="s">
        <v>1663</v>
      </c>
      <c r="E4764" s="11">
        <f t="shared" si="315"/>
        <v>5</v>
      </c>
      <c r="F4764" s="4">
        <f t="shared" si="316"/>
        <v>2009</v>
      </c>
      <c r="G4764" t="s">
        <v>25</v>
      </c>
      <c r="H4764" s="4">
        <v>15.7</v>
      </c>
      <c r="I4764" s="4" t="s">
        <v>35</v>
      </c>
      <c r="J4764" s="4">
        <v>31.4</v>
      </c>
      <c r="K4764" s="4" t="s">
        <v>178</v>
      </c>
      <c r="L4764" s="4">
        <v>0</v>
      </c>
      <c r="M4764" s="4" t="s">
        <v>2248</v>
      </c>
      <c r="N4764" s="11" t="s">
        <v>8175</v>
      </c>
      <c r="R4764" t="s">
        <v>2198</v>
      </c>
      <c r="T4764" t="s">
        <v>1296</v>
      </c>
    </row>
    <row r="4765" spans="1:20">
      <c r="A4765" t="s">
        <v>8174</v>
      </c>
      <c r="B4765" t="s">
        <v>1291</v>
      </c>
      <c r="C4765" t="s">
        <v>74</v>
      </c>
      <c r="D4765" s="39" t="s">
        <v>1556</v>
      </c>
      <c r="E4765" s="11">
        <f t="shared" si="315"/>
        <v>5</v>
      </c>
      <c r="F4765" s="4">
        <f t="shared" si="316"/>
        <v>2010</v>
      </c>
      <c r="G4765" t="s">
        <v>25</v>
      </c>
      <c r="H4765" s="4">
        <v>16.7</v>
      </c>
      <c r="I4765" s="4" t="s">
        <v>35</v>
      </c>
      <c r="J4765" s="4">
        <v>32.799999999999997</v>
      </c>
      <c r="K4765" s="4" t="s">
        <v>233</v>
      </c>
      <c r="L4765" s="4">
        <v>0</v>
      </c>
      <c r="M4765" s="4" t="s">
        <v>2691</v>
      </c>
      <c r="N4765" s="11" t="s">
        <v>8175</v>
      </c>
      <c r="R4765" t="s">
        <v>8177</v>
      </c>
      <c r="T4765" t="s">
        <v>1296</v>
      </c>
    </row>
    <row r="4766" spans="1:20">
      <c r="A4766" t="s">
        <v>8178</v>
      </c>
      <c r="B4766" t="s">
        <v>1291</v>
      </c>
      <c r="C4766" t="s">
        <v>20</v>
      </c>
      <c r="D4766" s="39" t="s">
        <v>1424</v>
      </c>
      <c r="E4766" s="11">
        <f t="shared" si="315"/>
        <v>5</v>
      </c>
      <c r="F4766" s="4">
        <f t="shared" si="316"/>
        <v>2004</v>
      </c>
      <c r="G4766" t="s">
        <v>25</v>
      </c>
      <c r="H4766" s="4" t="s">
        <v>1539</v>
      </c>
      <c r="I4766" s="4" t="str">
        <f>IF(ISBLANK(H4766), "", "k")</f>
        <v>k</v>
      </c>
      <c r="J4766" s="4">
        <v>13.3</v>
      </c>
      <c r="K4766" s="4" t="s">
        <v>977</v>
      </c>
      <c r="L4766" s="4">
        <v>0</v>
      </c>
      <c r="M4766" s="4" t="s">
        <v>1446</v>
      </c>
      <c r="R4766" t="s">
        <v>8179</v>
      </c>
      <c r="T4766" t="s">
        <v>1296</v>
      </c>
    </row>
    <row r="4767" spans="1:20">
      <c r="A4767" t="s">
        <v>8180</v>
      </c>
      <c r="B4767" t="s">
        <v>1291</v>
      </c>
      <c r="C4767" t="s">
        <v>20</v>
      </c>
      <c r="D4767" s="39" t="s">
        <v>1385</v>
      </c>
      <c r="E4767" s="11">
        <f t="shared" si="315"/>
        <v>5</v>
      </c>
      <c r="F4767" s="4">
        <f t="shared" si="316"/>
        <v>2008</v>
      </c>
      <c r="G4767" t="s">
        <v>21</v>
      </c>
      <c r="H4767" s="4">
        <v>7.7</v>
      </c>
      <c r="I4767" s="4" t="s">
        <v>35</v>
      </c>
      <c r="J4767" s="4">
        <v>23.1</v>
      </c>
      <c r="K4767" s="4" t="s">
        <v>303</v>
      </c>
      <c r="L4767" s="4">
        <v>0</v>
      </c>
      <c r="M4767" s="4" t="s">
        <v>1747</v>
      </c>
      <c r="N4767" s="11" t="s">
        <v>8181</v>
      </c>
      <c r="R4767" t="s">
        <v>8182</v>
      </c>
      <c r="T4767" t="s">
        <v>1296</v>
      </c>
    </row>
    <row r="4768" spans="1:20">
      <c r="A4768" t="s">
        <v>8180</v>
      </c>
      <c r="B4768" t="s">
        <v>1291</v>
      </c>
      <c r="C4768" t="s">
        <v>74</v>
      </c>
      <c r="D4768" s="39" t="s">
        <v>1392</v>
      </c>
      <c r="E4768" s="11">
        <f t="shared" si="315"/>
        <v>5</v>
      </c>
      <c r="F4768" s="4">
        <f t="shared" si="316"/>
        <v>2010</v>
      </c>
      <c r="G4768" t="s">
        <v>21</v>
      </c>
      <c r="H4768" s="4">
        <v>9.6999999999999993</v>
      </c>
      <c r="I4768" s="4" t="s">
        <v>35</v>
      </c>
      <c r="J4768" s="4">
        <v>26.8</v>
      </c>
      <c r="K4768" s="4" t="s">
        <v>456</v>
      </c>
      <c r="L4768" s="4">
        <v>0</v>
      </c>
      <c r="M4768" s="4" t="s">
        <v>1427</v>
      </c>
      <c r="N4768" s="11" t="s">
        <v>8181</v>
      </c>
      <c r="R4768" t="s">
        <v>8183</v>
      </c>
      <c r="T4768" t="s">
        <v>1296</v>
      </c>
    </row>
    <row r="4769" spans="1:20">
      <c r="A4769" t="s">
        <v>8180</v>
      </c>
      <c r="B4769" t="s">
        <v>1291</v>
      </c>
      <c r="C4769" t="s">
        <v>74</v>
      </c>
      <c r="D4769" s="39" t="s">
        <v>1396</v>
      </c>
      <c r="E4769" s="11">
        <f t="shared" si="315"/>
        <v>5</v>
      </c>
      <c r="F4769" s="4">
        <f t="shared" si="316"/>
        <v>2011</v>
      </c>
      <c r="G4769" t="s">
        <v>21</v>
      </c>
      <c r="H4769" s="4">
        <v>10.7</v>
      </c>
      <c r="I4769" s="4" t="s">
        <v>35</v>
      </c>
      <c r="J4769" s="4">
        <v>28.3</v>
      </c>
      <c r="K4769" s="4" t="s">
        <v>206</v>
      </c>
      <c r="L4769" s="4">
        <v>0</v>
      </c>
      <c r="M4769" s="4" t="s">
        <v>2256</v>
      </c>
      <c r="N4769" s="11" t="s">
        <v>8181</v>
      </c>
      <c r="R4769" t="s">
        <v>1762</v>
      </c>
      <c r="T4769" t="s">
        <v>1296</v>
      </c>
    </row>
    <row r="4770" spans="1:20">
      <c r="A4770" t="s">
        <v>8180</v>
      </c>
      <c r="B4770" t="s">
        <v>1291</v>
      </c>
      <c r="C4770" t="s">
        <v>74</v>
      </c>
      <c r="D4770" s="39" t="s">
        <v>1531</v>
      </c>
      <c r="E4770" s="11">
        <f t="shared" si="315"/>
        <v>5</v>
      </c>
      <c r="F4770" s="4">
        <f t="shared" si="316"/>
        <v>2013</v>
      </c>
      <c r="G4770" t="s">
        <v>21</v>
      </c>
      <c r="H4770" s="4">
        <v>12.7</v>
      </c>
      <c r="I4770" s="4" t="s">
        <v>35</v>
      </c>
      <c r="J4770" s="4">
        <v>28.7</v>
      </c>
      <c r="K4770" s="4" t="s">
        <v>142</v>
      </c>
      <c r="L4770" s="4">
        <v>0</v>
      </c>
      <c r="M4770" s="4" t="s">
        <v>2886</v>
      </c>
      <c r="N4770" s="11" t="s">
        <v>8181</v>
      </c>
      <c r="R4770" t="s">
        <v>4262</v>
      </c>
      <c r="T4770" t="s">
        <v>1296</v>
      </c>
    </row>
    <row r="4771" spans="1:20">
      <c r="A4771" t="s">
        <v>8180</v>
      </c>
      <c r="B4771" t="s">
        <v>1291</v>
      </c>
      <c r="C4771" t="s">
        <v>74</v>
      </c>
      <c r="D4771" s="39" t="s">
        <v>839</v>
      </c>
      <c r="E4771" s="11">
        <f t="shared" si="315"/>
        <v>5</v>
      </c>
      <c r="F4771" s="4">
        <f t="shared" si="316"/>
        <v>2016</v>
      </c>
      <c r="G4771" t="s">
        <v>21</v>
      </c>
      <c r="H4771" s="4">
        <v>15.7</v>
      </c>
      <c r="I4771" s="4" t="s">
        <v>35</v>
      </c>
      <c r="J4771" s="4">
        <v>29.3</v>
      </c>
      <c r="K4771" s="4" t="s">
        <v>138</v>
      </c>
      <c r="L4771" s="4">
        <v>0</v>
      </c>
      <c r="M4771" s="4" t="s">
        <v>8184</v>
      </c>
      <c r="N4771" s="11" t="s">
        <v>8181</v>
      </c>
      <c r="R4771" t="s">
        <v>8185</v>
      </c>
      <c r="T4771" t="s">
        <v>1296</v>
      </c>
    </row>
    <row r="4772" spans="1:20">
      <c r="A4772" t="s">
        <v>8180</v>
      </c>
      <c r="B4772" t="s">
        <v>1291</v>
      </c>
      <c r="C4772" t="s">
        <v>74</v>
      </c>
      <c r="D4772" s="39" t="s">
        <v>1211</v>
      </c>
      <c r="E4772" s="11">
        <f t="shared" si="315"/>
        <v>5</v>
      </c>
      <c r="F4772" s="4">
        <f t="shared" si="316"/>
        <v>2021</v>
      </c>
      <c r="G4772" t="s">
        <v>21</v>
      </c>
      <c r="H4772" s="4">
        <v>20.7</v>
      </c>
      <c r="I4772" s="4" t="s">
        <v>35</v>
      </c>
      <c r="J4772" s="4">
        <v>30.1</v>
      </c>
      <c r="K4772" s="4" t="s">
        <v>3225</v>
      </c>
      <c r="L4772" s="4">
        <v>0</v>
      </c>
      <c r="M4772" s="4" t="s">
        <v>4352</v>
      </c>
      <c r="N4772" s="11" t="s">
        <v>8181</v>
      </c>
      <c r="Q4772" t="s">
        <v>8186</v>
      </c>
      <c r="R4772" t="s">
        <v>8187</v>
      </c>
    </row>
    <row r="4773" spans="1:20">
      <c r="A4773" t="s">
        <v>8180</v>
      </c>
      <c r="B4773" s="4" t="s">
        <v>1291</v>
      </c>
      <c r="C4773" s="4" t="s">
        <v>74</v>
      </c>
      <c r="D4773" s="39" t="s">
        <v>1553</v>
      </c>
      <c r="E4773" s="11">
        <f t="shared" si="315"/>
        <v>4</v>
      </c>
      <c r="F4773" s="4">
        <f t="shared" si="316"/>
        <v>2026</v>
      </c>
      <c r="G4773" s="4" t="s">
        <v>21</v>
      </c>
      <c r="H4773" s="4">
        <v>25.6</v>
      </c>
      <c r="I4773" s="4" t="s">
        <v>35</v>
      </c>
      <c r="J4773" s="4">
        <v>30.4</v>
      </c>
      <c r="K4773" s="4">
        <v>41.2</v>
      </c>
      <c r="L4773" s="4">
        <v>0</v>
      </c>
      <c r="M4773" s="4">
        <v>1079</v>
      </c>
      <c r="N4773" s="11" t="s">
        <v>8181</v>
      </c>
      <c r="R4773" s="4" t="s">
        <v>1471</v>
      </c>
    </row>
    <row r="4774" spans="1:20">
      <c r="A4774" t="s">
        <v>8188</v>
      </c>
      <c r="B4774" t="s">
        <v>1291</v>
      </c>
      <c r="C4774" t="s">
        <v>20</v>
      </c>
      <c r="D4774" s="39" t="s">
        <v>1424</v>
      </c>
      <c r="E4774" s="11">
        <f t="shared" si="315"/>
        <v>5</v>
      </c>
      <c r="F4774" s="4">
        <f t="shared" si="316"/>
        <v>2004</v>
      </c>
      <c r="G4774" t="s">
        <v>103</v>
      </c>
      <c r="H4774" s="4" t="s">
        <v>1536</v>
      </c>
      <c r="I4774" s="4" t="str">
        <f>IF(ISBLANK(H4774), "", "k")</f>
        <v>k</v>
      </c>
      <c r="J4774" s="4">
        <v>10</v>
      </c>
      <c r="K4774" s="4" t="s">
        <v>2924</v>
      </c>
      <c r="L4774" s="4">
        <v>0</v>
      </c>
      <c r="M4774" s="4" t="s">
        <v>433</v>
      </c>
      <c r="R4774" t="s">
        <v>8189</v>
      </c>
      <c r="T4774" t="s">
        <v>1296</v>
      </c>
    </row>
    <row r="4775" spans="1:20">
      <c r="A4775" t="s">
        <v>491</v>
      </c>
      <c r="B4775" t="s">
        <v>1291</v>
      </c>
      <c r="C4775" t="s">
        <v>20</v>
      </c>
      <c r="D4775" s="39" t="s">
        <v>3045</v>
      </c>
      <c r="E4775" s="11">
        <f t="shared" si="315"/>
        <v>3</v>
      </c>
      <c r="F4775" s="4">
        <f t="shared" si="316"/>
        <v>1983</v>
      </c>
      <c r="G4775" t="s">
        <v>21</v>
      </c>
      <c r="H4775" s="4">
        <v>15.5</v>
      </c>
      <c r="I4775" s="4" t="s">
        <v>35</v>
      </c>
      <c r="J4775" s="4">
        <v>28.58</v>
      </c>
      <c r="K4775" s="4" t="s">
        <v>1495</v>
      </c>
      <c r="L4775" s="4">
        <v>0</v>
      </c>
      <c r="M4775" s="4" t="s">
        <v>1645</v>
      </c>
      <c r="N4775" s="11" t="s">
        <v>8190</v>
      </c>
      <c r="R4775" t="s">
        <v>8191</v>
      </c>
      <c r="T4775" t="s">
        <v>1296</v>
      </c>
    </row>
    <row r="4776" spans="1:20">
      <c r="A4776" t="s">
        <v>491</v>
      </c>
      <c r="B4776" t="s">
        <v>1291</v>
      </c>
      <c r="C4776" t="s">
        <v>74</v>
      </c>
      <c r="D4776" s="39" t="s">
        <v>2002</v>
      </c>
      <c r="E4776" s="11">
        <f t="shared" si="315"/>
        <v>3</v>
      </c>
      <c r="F4776" s="4">
        <f t="shared" si="316"/>
        <v>1988</v>
      </c>
      <c r="G4776" t="s">
        <v>21</v>
      </c>
      <c r="H4776" s="4">
        <v>20.5</v>
      </c>
      <c r="I4776" s="4" t="s">
        <v>35</v>
      </c>
      <c r="J4776" s="4">
        <v>29.53</v>
      </c>
      <c r="K4776" s="4" t="s">
        <v>435</v>
      </c>
      <c r="L4776" s="4">
        <v>0</v>
      </c>
      <c r="M4776" s="4" t="s">
        <v>2570</v>
      </c>
      <c r="N4776" s="11" t="s">
        <v>8190</v>
      </c>
      <c r="R4776" t="s">
        <v>8192</v>
      </c>
      <c r="T4776" t="s">
        <v>1296</v>
      </c>
    </row>
    <row r="4777" spans="1:20">
      <c r="A4777" t="s">
        <v>491</v>
      </c>
      <c r="B4777" t="s">
        <v>1291</v>
      </c>
      <c r="C4777" t="s">
        <v>74</v>
      </c>
      <c r="D4777" s="39" t="s">
        <v>1316</v>
      </c>
      <c r="E4777" s="11">
        <f t="shared" si="315"/>
        <v>3</v>
      </c>
      <c r="F4777" s="4">
        <f t="shared" si="316"/>
        <v>1995</v>
      </c>
      <c r="G4777" t="s">
        <v>21</v>
      </c>
      <c r="H4777" s="4">
        <v>27.5</v>
      </c>
      <c r="I4777" s="4" t="s">
        <v>35</v>
      </c>
      <c r="J4777" s="4">
        <v>30.4</v>
      </c>
      <c r="K4777" s="4" t="s">
        <v>3315</v>
      </c>
      <c r="L4777" s="4">
        <v>0</v>
      </c>
      <c r="M4777" s="4" t="s">
        <v>1650</v>
      </c>
      <c r="N4777" s="11" t="s">
        <v>8190</v>
      </c>
      <c r="R4777" t="s">
        <v>8193</v>
      </c>
      <c r="T4777" t="s">
        <v>1296</v>
      </c>
    </row>
    <row r="4778" spans="1:20">
      <c r="A4778" t="s">
        <v>491</v>
      </c>
      <c r="B4778" t="s">
        <v>1291</v>
      </c>
      <c r="C4778" t="s">
        <v>74</v>
      </c>
      <c r="D4778" s="39" t="s">
        <v>1322</v>
      </c>
      <c r="E4778" s="11">
        <f t="shared" si="315"/>
        <v>3</v>
      </c>
      <c r="F4778" s="4">
        <f t="shared" si="316"/>
        <v>1998</v>
      </c>
      <c r="G4778" t="s">
        <v>21</v>
      </c>
      <c r="H4778" s="4">
        <v>30.5</v>
      </c>
      <c r="I4778" s="4" t="s">
        <v>35</v>
      </c>
      <c r="J4778" s="4">
        <v>31</v>
      </c>
      <c r="K4778" s="4" t="s">
        <v>3315</v>
      </c>
      <c r="L4778" s="4">
        <v>0</v>
      </c>
      <c r="M4778" s="4" t="s">
        <v>2567</v>
      </c>
      <c r="N4778" s="11" t="s">
        <v>8190</v>
      </c>
      <c r="R4778" t="s">
        <v>8194</v>
      </c>
      <c r="T4778" t="s">
        <v>1296</v>
      </c>
    </row>
    <row r="4779" spans="1:20">
      <c r="A4779" t="s">
        <v>491</v>
      </c>
      <c r="B4779" t="s">
        <v>1291</v>
      </c>
      <c r="C4779" t="s">
        <v>74</v>
      </c>
      <c r="D4779" s="39" t="s">
        <v>1715</v>
      </c>
      <c r="E4779" s="11">
        <f t="shared" si="315"/>
        <v>3</v>
      </c>
      <c r="F4779" s="4">
        <f t="shared" si="316"/>
        <v>2000</v>
      </c>
      <c r="G4779" t="s">
        <v>21</v>
      </c>
      <c r="H4779" s="4">
        <v>32.5</v>
      </c>
      <c r="I4779" s="4" t="s">
        <v>35</v>
      </c>
      <c r="J4779" s="4">
        <v>31</v>
      </c>
      <c r="K4779" s="4" t="s">
        <v>298</v>
      </c>
      <c r="L4779" s="4">
        <v>0</v>
      </c>
      <c r="M4779" s="4" t="s">
        <v>1732</v>
      </c>
      <c r="N4779" s="11" t="s">
        <v>8190</v>
      </c>
      <c r="R4779" t="s">
        <v>8195</v>
      </c>
      <c r="T4779" t="s">
        <v>1296</v>
      </c>
    </row>
    <row r="4780" spans="1:20">
      <c r="A4780" t="s">
        <v>495</v>
      </c>
      <c r="B4780" t="s">
        <v>1291</v>
      </c>
      <c r="C4780" t="s">
        <v>20</v>
      </c>
      <c r="D4780" s="39" t="s">
        <v>1416</v>
      </c>
      <c r="E4780" s="11">
        <f t="shared" si="315"/>
        <v>3</v>
      </c>
      <c r="F4780" s="4">
        <f t="shared" si="316"/>
        <v>1996</v>
      </c>
      <c r="G4780" t="s">
        <v>103</v>
      </c>
      <c r="H4780" s="4" t="s">
        <v>2392</v>
      </c>
      <c r="I4780" s="4" t="s">
        <v>1214</v>
      </c>
      <c r="J4780" s="4">
        <v>11</v>
      </c>
      <c r="K4780" s="4" t="s">
        <v>749</v>
      </c>
      <c r="L4780" s="4">
        <v>0</v>
      </c>
      <c r="M4780" s="4" t="s">
        <v>419</v>
      </c>
      <c r="R4780" t="s">
        <v>607</v>
      </c>
      <c r="T4780" t="s">
        <v>1296</v>
      </c>
    </row>
    <row r="4781" spans="1:20">
      <c r="A4781" t="s">
        <v>500</v>
      </c>
      <c r="B4781" t="s">
        <v>1291</v>
      </c>
      <c r="C4781" t="s">
        <v>20</v>
      </c>
      <c r="D4781" s="39" t="s">
        <v>2363</v>
      </c>
      <c r="E4781" s="11">
        <f t="shared" si="315"/>
        <v>6</v>
      </c>
      <c r="F4781" s="4">
        <f t="shared" si="316"/>
        <v>2001</v>
      </c>
      <c r="G4781" t="s">
        <v>25</v>
      </c>
      <c r="H4781" s="4">
        <v>11.8</v>
      </c>
      <c r="I4781" s="4" t="s">
        <v>35</v>
      </c>
      <c r="J4781" s="4">
        <v>29.5</v>
      </c>
      <c r="K4781" s="4" t="s">
        <v>642</v>
      </c>
      <c r="L4781" s="4">
        <v>0</v>
      </c>
      <c r="N4781" s="11" t="s">
        <v>8196</v>
      </c>
      <c r="R4781" t="s">
        <v>8197</v>
      </c>
      <c r="T4781" t="s">
        <v>1296</v>
      </c>
    </row>
    <row r="4782" spans="1:20">
      <c r="A4782" t="s">
        <v>500</v>
      </c>
      <c r="B4782" t="s">
        <v>1291</v>
      </c>
      <c r="C4782" t="s">
        <v>74</v>
      </c>
      <c r="D4782" s="39" t="s">
        <v>1378</v>
      </c>
      <c r="E4782" s="11">
        <f t="shared" si="315"/>
        <v>5</v>
      </c>
      <c r="F4782" s="4">
        <f t="shared" si="316"/>
        <v>2002</v>
      </c>
      <c r="G4782" t="s">
        <v>25</v>
      </c>
      <c r="H4782" s="4">
        <v>12.7</v>
      </c>
      <c r="I4782" s="4" t="s">
        <v>35</v>
      </c>
      <c r="J4782" s="4">
        <v>29.7</v>
      </c>
      <c r="K4782" s="4" t="s">
        <v>704</v>
      </c>
      <c r="L4782" s="4">
        <v>0</v>
      </c>
      <c r="M4782" s="4" t="s">
        <v>1645</v>
      </c>
      <c r="N4782" s="11" t="s">
        <v>8196</v>
      </c>
      <c r="R4782" t="s">
        <v>8198</v>
      </c>
      <c r="T4782" t="s">
        <v>1296</v>
      </c>
    </row>
    <row r="4783" spans="1:20">
      <c r="A4783" t="s">
        <v>500</v>
      </c>
      <c r="B4783" t="s">
        <v>1291</v>
      </c>
      <c r="C4783" t="s">
        <v>74</v>
      </c>
      <c r="D4783" s="39" t="s">
        <v>1424</v>
      </c>
      <c r="E4783" s="11">
        <f t="shared" si="315"/>
        <v>5</v>
      </c>
      <c r="F4783" s="4">
        <f t="shared" si="316"/>
        <v>2004</v>
      </c>
      <c r="G4783" t="s">
        <v>25</v>
      </c>
      <c r="H4783" s="4">
        <v>14.7</v>
      </c>
      <c r="I4783" s="4" t="s">
        <v>35</v>
      </c>
      <c r="J4783" s="4">
        <v>30.3</v>
      </c>
      <c r="K4783" s="4" t="s">
        <v>690</v>
      </c>
      <c r="L4783" s="4">
        <v>0</v>
      </c>
      <c r="M4783" s="4" t="s">
        <v>3306</v>
      </c>
      <c r="N4783" s="11" t="s">
        <v>8196</v>
      </c>
      <c r="R4783" t="s">
        <v>8199</v>
      </c>
      <c r="T4783" t="s">
        <v>1296</v>
      </c>
    </row>
    <row r="4784" spans="1:20">
      <c r="A4784" t="s">
        <v>500</v>
      </c>
      <c r="B4784" t="s">
        <v>1291</v>
      </c>
      <c r="C4784" t="s">
        <v>74</v>
      </c>
      <c r="D4784" s="39" t="s">
        <v>1310</v>
      </c>
      <c r="E4784" s="11">
        <f t="shared" si="315"/>
        <v>5</v>
      </c>
      <c r="F4784" s="4">
        <f t="shared" si="316"/>
        <v>2005</v>
      </c>
      <c r="G4784" t="s">
        <v>25</v>
      </c>
      <c r="H4784" s="4">
        <v>15.7</v>
      </c>
      <c r="I4784" s="4" t="s">
        <v>35</v>
      </c>
      <c r="J4784" s="4">
        <v>32</v>
      </c>
      <c r="K4784" s="4" t="s">
        <v>256</v>
      </c>
      <c r="L4784" s="4">
        <v>0</v>
      </c>
      <c r="M4784" s="4" t="s">
        <v>3884</v>
      </c>
      <c r="N4784" s="11" t="s">
        <v>8196</v>
      </c>
      <c r="R4784" t="s">
        <v>8200</v>
      </c>
      <c r="T4784" t="s">
        <v>1296</v>
      </c>
    </row>
    <row r="4785" spans="1:20">
      <c r="A4785" t="s">
        <v>8201</v>
      </c>
      <c r="B4785" t="s">
        <v>1291</v>
      </c>
      <c r="C4785" t="s">
        <v>20</v>
      </c>
      <c r="D4785" s="39" t="s">
        <v>839</v>
      </c>
      <c r="E4785" s="11">
        <f t="shared" si="315"/>
        <v>5</v>
      </c>
      <c r="F4785" s="4">
        <f t="shared" si="316"/>
        <v>2016</v>
      </c>
      <c r="G4785" t="s">
        <v>21</v>
      </c>
      <c r="I4785" s="4" t="str">
        <f t="shared" ref="I4785:I4814" si="317">IF(ISBLANK(H4785), "", "k")</f>
        <v/>
      </c>
      <c r="J4785" s="4">
        <v>27.8</v>
      </c>
      <c r="K4785" s="4" t="s">
        <v>854</v>
      </c>
      <c r="L4785" s="4">
        <v>0</v>
      </c>
      <c r="M4785" s="4" t="s">
        <v>1323</v>
      </c>
      <c r="N4785" s="11" t="s">
        <v>8202</v>
      </c>
      <c r="R4785" t="s">
        <v>8203</v>
      </c>
      <c r="T4785" t="s">
        <v>1296</v>
      </c>
    </row>
    <row r="4786" spans="1:20">
      <c r="A4786" t="s">
        <v>8204</v>
      </c>
      <c r="B4786" t="s">
        <v>1291</v>
      </c>
      <c r="C4786" t="s">
        <v>20</v>
      </c>
      <c r="D4786" s="39" t="s">
        <v>1582</v>
      </c>
      <c r="E4786" s="11">
        <f t="shared" si="315"/>
        <v>5</v>
      </c>
      <c r="F4786" s="4">
        <f t="shared" si="316"/>
        <v>2019</v>
      </c>
      <c r="G4786" t="s">
        <v>25</v>
      </c>
      <c r="I4786" s="4" t="str">
        <f t="shared" si="317"/>
        <v/>
      </c>
      <c r="J4786" s="4">
        <v>23</v>
      </c>
      <c r="K4786" s="4" t="s">
        <v>190</v>
      </c>
      <c r="L4786" s="4">
        <v>0</v>
      </c>
      <c r="M4786" s="4" t="s">
        <v>1476</v>
      </c>
      <c r="N4786" s="11" t="s">
        <v>8205</v>
      </c>
      <c r="Q4786" t="s">
        <v>8206</v>
      </c>
      <c r="R4786" t="s">
        <v>8207</v>
      </c>
      <c r="T4786" t="s">
        <v>1296</v>
      </c>
    </row>
    <row r="4787" spans="1:20">
      <c r="A4787" t="s">
        <v>8204</v>
      </c>
      <c r="B4787" t="s">
        <v>1291</v>
      </c>
      <c r="C4787" t="s">
        <v>74</v>
      </c>
      <c r="D4787" s="39" t="s">
        <v>1211</v>
      </c>
      <c r="E4787" s="11">
        <f t="shared" si="315"/>
        <v>5</v>
      </c>
      <c r="F4787" s="4">
        <f t="shared" si="316"/>
        <v>2021</v>
      </c>
      <c r="G4787" t="s">
        <v>25</v>
      </c>
      <c r="I4787" s="4" t="str">
        <f t="shared" si="317"/>
        <v/>
      </c>
      <c r="J4787" s="4">
        <v>29.5</v>
      </c>
      <c r="K4787" s="4" t="s">
        <v>674</v>
      </c>
      <c r="L4787" s="4">
        <v>0</v>
      </c>
      <c r="M4787" s="4" t="s">
        <v>1614</v>
      </c>
      <c r="N4787" s="11" t="s">
        <v>8205</v>
      </c>
      <c r="Q4787" t="s">
        <v>8208</v>
      </c>
      <c r="R4787" t="s">
        <v>8209</v>
      </c>
    </row>
    <row r="4788" spans="1:20">
      <c r="A4788" t="s">
        <v>8204</v>
      </c>
      <c r="B4788" t="s">
        <v>1291</v>
      </c>
      <c r="C4788" t="s">
        <v>74</v>
      </c>
      <c r="D4788" s="39" t="s">
        <v>1491</v>
      </c>
      <c r="E4788" s="11">
        <f t="shared" si="315"/>
        <v>4</v>
      </c>
      <c r="F4788" s="4">
        <f t="shared" si="316"/>
        <v>2024</v>
      </c>
      <c r="G4788" t="s">
        <v>25</v>
      </c>
      <c r="I4788" s="4" t="str">
        <f t="shared" si="317"/>
        <v/>
      </c>
      <c r="J4788" s="4">
        <v>37.799999999999997</v>
      </c>
      <c r="K4788" s="4" t="s">
        <v>1124</v>
      </c>
      <c r="L4788" s="4">
        <v>0</v>
      </c>
      <c r="M4788" s="4" t="s">
        <v>8210</v>
      </c>
      <c r="N4788" s="11" t="s">
        <v>8205</v>
      </c>
      <c r="R4788" t="s">
        <v>8211</v>
      </c>
    </row>
    <row r="4789" spans="1:20">
      <c r="A4789" t="s">
        <v>8212</v>
      </c>
      <c r="B4789" t="s">
        <v>1291</v>
      </c>
      <c r="C4789" t="s">
        <v>20</v>
      </c>
      <c r="D4789" s="39" t="s">
        <v>1582</v>
      </c>
      <c r="E4789" s="11">
        <f t="shared" si="315"/>
        <v>5</v>
      </c>
      <c r="F4789" s="4">
        <f t="shared" si="316"/>
        <v>2019</v>
      </c>
      <c r="G4789" t="s">
        <v>25</v>
      </c>
      <c r="I4789" s="4" t="str">
        <f t="shared" si="317"/>
        <v/>
      </c>
      <c r="J4789" s="4">
        <v>21.5</v>
      </c>
      <c r="K4789" s="4" t="s">
        <v>1215</v>
      </c>
      <c r="L4789" s="4">
        <v>0</v>
      </c>
      <c r="M4789" s="4" t="s">
        <v>3831</v>
      </c>
      <c r="N4789" s="11" t="s">
        <v>8213</v>
      </c>
      <c r="Q4789" t="s">
        <v>8214</v>
      </c>
      <c r="R4789" t="s">
        <v>8215</v>
      </c>
      <c r="T4789" t="s">
        <v>1296</v>
      </c>
    </row>
    <row r="4790" spans="1:20">
      <c r="A4790" t="s">
        <v>8212</v>
      </c>
      <c r="B4790" t="s">
        <v>1291</v>
      </c>
      <c r="C4790" t="s">
        <v>74</v>
      </c>
      <c r="D4790" s="39" t="s">
        <v>1491</v>
      </c>
      <c r="E4790" s="11">
        <f t="shared" si="315"/>
        <v>4</v>
      </c>
      <c r="F4790" s="4">
        <f t="shared" si="316"/>
        <v>2024</v>
      </c>
      <c r="G4790" t="s">
        <v>25</v>
      </c>
      <c r="I4790" s="4" t="str">
        <f t="shared" si="317"/>
        <v/>
      </c>
      <c r="J4790" s="4">
        <v>31</v>
      </c>
      <c r="K4790" s="4" t="s">
        <v>1279</v>
      </c>
      <c r="L4790" s="4">
        <v>0</v>
      </c>
      <c r="M4790" s="4" t="s">
        <v>6847</v>
      </c>
      <c r="N4790" s="11" t="s">
        <v>8213</v>
      </c>
      <c r="Q4790" t="s">
        <v>8216</v>
      </c>
      <c r="R4790" t="s">
        <v>8217</v>
      </c>
    </row>
    <row r="4791" spans="1:20">
      <c r="A4791" t="s">
        <v>8212</v>
      </c>
      <c r="B4791" s="4" t="s">
        <v>1291</v>
      </c>
      <c r="C4791" s="4" t="s">
        <v>74</v>
      </c>
      <c r="D4791" s="39" t="s">
        <v>1793</v>
      </c>
      <c r="E4791" s="11">
        <f t="shared" si="315"/>
        <v>4</v>
      </c>
      <c r="F4791" s="4">
        <f t="shared" si="316"/>
        <v>2026</v>
      </c>
      <c r="G4791" s="4" t="s">
        <v>25</v>
      </c>
      <c r="H4791" s="4">
        <v>13.6</v>
      </c>
      <c r="I4791" s="4" t="str">
        <f t="shared" si="317"/>
        <v>k</v>
      </c>
      <c r="J4791" s="4">
        <v>39.799999999999997</v>
      </c>
      <c r="K4791" s="4">
        <v>43</v>
      </c>
      <c r="L4791" s="4">
        <v>0</v>
      </c>
      <c r="M4791" s="4">
        <v>1615</v>
      </c>
      <c r="N4791" s="11" t="s">
        <v>8213</v>
      </c>
      <c r="R4791" s="4" t="s">
        <v>1471</v>
      </c>
    </row>
    <row r="4792" spans="1:20">
      <c r="A4792" t="s">
        <v>8218</v>
      </c>
      <c r="B4792" t="s">
        <v>1291</v>
      </c>
      <c r="C4792" t="s">
        <v>20</v>
      </c>
      <c r="D4792" s="39" t="s">
        <v>1647</v>
      </c>
      <c r="E4792" s="11">
        <f t="shared" si="315"/>
        <v>3</v>
      </c>
      <c r="F4792" s="4">
        <f t="shared" si="316"/>
        <v>2000</v>
      </c>
      <c r="G4792" t="s">
        <v>21</v>
      </c>
      <c r="H4792" s="4" t="s">
        <v>87</v>
      </c>
      <c r="I4792" s="4" t="str">
        <f t="shared" si="317"/>
        <v>k</v>
      </c>
      <c r="J4792" s="4">
        <v>20</v>
      </c>
      <c r="K4792" s="4" t="s">
        <v>929</v>
      </c>
      <c r="L4792" s="4">
        <v>0</v>
      </c>
      <c r="M4792" s="4" t="s">
        <v>4763</v>
      </c>
      <c r="N4792" s="11" t="s">
        <v>8219</v>
      </c>
      <c r="R4792" t="s">
        <v>607</v>
      </c>
      <c r="T4792" t="s">
        <v>1296</v>
      </c>
    </row>
    <row r="4793" spans="1:20">
      <c r="A4793" t="s">
        <v>8218</v>
      </c>
      <c r="B4793" t="s">
        <v>1291</v>
      </c>
      <c r="C4793" t="s">
        <v>74</v>
      </c>
      <c r="D4793" s="39" t="s">
        <v>1418</v>
      </c>
      <c r="E4793" s="11">
        <f t="shared" si="315"/>
        <v>5</v>
      </c>
      <c r="F4793" s="4">
        <f t="shared" si="316"/>
        <v>2001</v>
      </c>
      <c r="G4793" t="s">
        <v>21</v>
      </c>
      <c r="H4793" s="4" t="s">
        <v>682</v>
      </c>
      <c r="I4793" s="4" t="str">
        <f t="shared" si="317"/>
        <v>k</v>
      </c>
      <c r="J4793" s="4">
        <v>22.2</v>
      </c>
      <c r="K4793" s="4" t="s">
        <v>1875</v>
      </c>
      <c r="L4793" s="4">
        <v>0</v>
      </c>
      <c r="M4793" s="4" t="s">
        <v>2455</v>
      </c>
      <c r="N4793" s="11" t="s">
        <v>8219</v>
      </c>
      <c r="R4793" t="s">
        <v>585</v>
      </c>
      <c r="T4793" t="s">
        <v>1296</v>
      </c>
    </row>
    <row r="4794" spans="1:20">
      <c r="A4794" t="s">
        <v>8218</v>
      </c>
      <c r="B4794" t="s">
        <v>1291</v>
      </c>
      <c r="C4794" t="s">
        <v>74</v>
      </c>
      <c r="D4794" s="39" t="s">
        <v>1302</v>
      </c>
      <c r="E4794" s="11">
        <f t="shared" si="315"/>
        <v>5</v>
      </c>
      <c r="F4794" s="4">
        <f t="shared" si="316"/>
        <v>2002</v>
      </c>
      <c r="G4794" t="s">
        <v>21</v>
      </c>
      <c r="H4794" s="4" t="s">
        <v>57</v>
      </c>
      <c r="I4794" s="4" t="str">
        <f t="shared" si="317"/>
        <v>k</v>
      </c>
      <c r="J4794" s="4">
        <v>23.5</v>
      </c>
      <c r="K4794" s="4" t="s">
        <v>464</v>
      </c>
      <c r="L4794" s="4">
        <v>0</v>
      </c>
      <c r="M4794" s="4" t="s">
        <v>1806</v>
      </c>
      <c r="N4794" s="11" t="s">
        <v>8219</v>
      </c>
      <c r="R4794" t="s">
        <v>2031</v>
      </c>
      <c r="T4794" t="s">
        <v>1296</v>
      </c>
    </row>
    <row r="4795" spans="1:20">
      <c r="A4795" t="s">
        <v>8218</v>
      </c>
      <c r="B4795" t="s">
        <v>1291</v>
      </c>
      <c r="C4795" t="s">
        <v>74</v>
      </c>
      <c r="D4795" s="39" t="s">
        <v>1331</v>
      </c>
      <c r="E4795" s="11">
        <f t="shared" si="315"/>
        <v>5</v>
      </c>
      <c r="F4795" s="4">
        <f t="shared" si="316"/>
        <v>2003</v>
      </c>
      <c r="G4795" t="s">
        <v>21</v>
      </c>
      <c r="H4795" s="4" t="s">
        <v>477</v>
      </c>
      <c r="I4795" s="4" t="str">
        <f t="shared" si="317"/>
        <v>k</v>
      </c>
      <c r="J4795" s="4">
        <v>25.2</v>
      </c>
      <c r="K4795" s="4" t="s">
        <v>1140</v>
      </c>
      <c r="L4795" s="4">
        <v>0</v>
      </c>
      <c r="M4795" s="4" t="s">
        <v>1765</v>
      </c>
      <c r="N4795" s="11" t="s">
        <v>8219</v>
      </c>
      <c r="R4795" t="s">
        <v>8220</v>
      </c>
      <c r="T4795" t="s">
        <v>1296</v>
      </c>
    </row>
    <row r="4796" spans="1:20">
      <c r="A4796" t="s">
        <v>8218</v>
      </c>
      <c r="B4796" t="s">
        <v>1291</v>
      </c>
      <c r="C4796" t="s">
        <v>74</v>
      </c>
      <c r="D4796" s="39" t="s">
        <v>1335</v>
      </c>
      <c r="E4796" s="11">
        <f t="shared" si="315"/>
        <v>5</v>
      </c>
      <c r="F4796" s="4">
        <f t="shared" si="316"/>
        <v>2004</v>
      </c>
      <c r="G4796" t="s">
        <v>21</v>
      </c>
      <c r="H4796" s="4" t="s">
        <v>496</v>
      </c>
      <c r="I4796" s="4" t="str">
        <f t="shared" si="317"/>
        <v>k</v>
      </c>
      <c r="J4796" s="4">
        <v>25.1</v>
      </c>
      <c r="K4796" s="4" t="s">
        <v>954</v>
      </c>
      <c r="L4796" s="4">
        <v>0</v>
      </c>
      <c r="M4796" s="4" t="s">
        <v>2053</v>
      </c>
      <c r="N4796" s="11" t="s">
        <v>8219</v>
      </c>
      <c r="R4796" t="s">
        <v>1309</v>
      </c>
      <c r="T4796" t="s">
        <v>1296</v>
      </c>
    </row>
    <row r="4797" spans="1:20">
      <c r="A4797" t="s">
        <v>8218</v>
      </c>
      <c r="B4797" t="s">
        <v>1291</v>
      </c>
      <c r="C4797" t="s">
        <v>74</v>
      </c>
      <c r="D4797" s="39" t="s">
        <v>1337</v>
      </c>
      <c r="E4797" s="11">
        <f t="shared" si="315"/>
        <v>5</v>
      </c>
      <c r="F4797" s="4">
        <f t="shared" si="316"/>
        <v>2005</v>
      </c>
      <c r="G4797" t="s">
        <v>21</v>
      </c>
      <c r="H4797" s="4" t="s">
        <v>410</v>
      </c>
      <c r="I4797" s="4" t="str">
        <f t="shared" si="317"/>
        <v>k</v>
      </c>
      <c r="J4797" s="4">
        <v>25.5</v>
      </c>
      <c r="K4797" s="4" t="s">
        <v>58</v>
      </c>
      <c r="L4797" s="4">
        <v>0</v>
      </c>
      <c r="M4797" s="4" t="s">
        <v>1904</v>
      </c>
      <c r="N4797" s="11" t="s">
        <v>8219</v>
      </c>
      <c r="R4797" t="s">
        <v>1340</v>
      </c>
      <c r="T4797" t="s">
        <v>1296</v>
      </c>
    </row>
    <row r="4798" spans="1:20">
      <c r="A4798" t="s">
        <v>8218</v>
      </c>
      <c r="B4798" t="s">
        <v>1291</v>
      </c>
      <c r="C4798" t="s">
        <v>74</v>
      </c>
      <c r="D4798" s="39" t="s">
        <v>1535</v>
      </c>
      <c r="E4798" s="11">
        <f t="shared" si="315"/>
        <v>5</v>
      </c>
      <c r="F4798" s="4">
        <f t="shared" si="316"/>
        <v>2010</v>
      </c>
      <c r="G4798" t="s">
        <v>21</v>
      </c>
      <c r="H4798" s="4" t="s">
        <v>893</v>
      </c>
      <c r="I4798" s="4" t="str">
        <f t="shared" si="317"/>
        <v>k</v>
      </c>
      <c r="J4798" s="4">
        <v>28.5</v>
      </c>
      <c r="K4798" s="4" t="s">
        <v>584</v>
      </c>
      <c r="L4798" s="4">
        <v>0</v>
      </c>
      <c r="M4798" s="4" t="s">
        <v>2556</v>
      </c>
      <c r="N4798" s="11" t="s">
        <v>8219</v>
      </c>
      <c r="R4798" t="s">
        <v>8221</v>
      </c>
      <c r="T4798" t="s">
        <v>1296</v>
      </c>
    </row>
    <row r="4799" spans="1:20">
      <c r="A4799" t="s">
        <v>8218</v>
      </c>
      <c r="B4799" t="s">
        <v>1291</v>
      </c>
      <c r="C4799" t="s">
        <v>74</v>
      </c>
      <c r="D4799" s="39" t="s">
        <v>1586</v>
      </c>
      <c r="E4799" s="11">
        <f t="shared" si="315"/>
        <v>5</v>
      </c>
      <c r="F4799" s="4">
        <f t="shared" si="316"/>
        <v>2013</v>
      </c>
      <c r="G4799" t="s">
        <v>21</v>
      </c>
      <c r="H4799" s="4" t="s">
        <v>488</v>
      </c>
      <c r="I4799" s="4" t="str">
        <f t="shared" si="317"/>
        <v>k</v>
      </c>
      <c r="J4799" s="4">
        <v>28.5</v>
      </c>
      <c r="K4799" s="4" t="s">
        <v>949</v>
      </c>
      <c r="L4799" s="4">
        <v>0</v>
      </c>
      <c r="M4799" s="4" t="s">
        <v>2236</v>
      </c>
      <c r="N4799" s="11" t="s">
        <v>8219</v>
      </c>
      <c r="R4799" t="s">
        <v>1953</v>
      </c>
      <c r="T4799" t="s">
        <v>1296</v>
      </c>
    </row>
    <row r="4800" spans="1:20">
      <c r="A4800" t="s">
        <v>8218</v>
      </c>
      <c r="B4800" t="s">
        <v>1291</v>
      </c>
      <c r="C4800" t="s">
        <v>74</v>
      </c>
      <c r="D4800" s="39" t="s">
        <v>1346</v>
      </c>
      <c r="E4800" s="11">
        <f t="shared" si="315"/>
        <v>5</v>
      </c>
      <c r="F4800" s="4">
        <f t="shared" si="316"/>
        <v>2015</v>
      </c>
      <c r="G4800" t="s">
        <v>21</v>
      </c>
      <c r="H4800" s="4" t="s">
        <v>772</v>
      </c>
      <c r="I4800" s="4" t="str">
        <f t="shared" si="317"/>
        <v>k</v>
      </c>
      <c r="J4800" s="4">
        <v>29.7</v>
      </c>
      <c r="K4800" s="4" t="s">
        <v>206</v>
      </c>
      <c r="L4800" s="4">
        <v>0</v>
      </c>
      <c r="M4800" s="4" t="s">
        <v>2226</v>
      </c>
      <c r="N4800" s="11" t="s">
        <v>8219</v>
      </c>
      <c r="R4800" t="s">
        <v>2758</v>
      </c>
      <c r="T4800" t="s">
        <v>1296</v>
      </c>
    </row>
    <row r="4801" spans="1:20">
      <c r="A4801" t="s">
        <v>8222</v>
      </c>
      <c r="B4801" t="s">
        <v>1291</v>
      </c>
      <c r="C4801" t="s">
        <v>20</v>
      </c>
      <c r="D4801" s="39" t="s">
        <v>24</v>
      </c>
      <c r="E4801" s="11">
        <f t="shared" si="315"/>
        <v>5</v>
      </c>
      <c r="F4801" s="4">
        <f t="shared" si="316"/>
        <v>2001</v>
      </c>
      <c r="G4801" t="s">
        <v>25</v>
      </c>
      <c r="H4801" s="4" t="s">
        <v>1456</v>
      </c>
      <c r="I4801" s="4" t="str">
        <f t="shared" si="317"/>
        <v>k</v>
      </c>
      <c r="J4801" s="4">
        <v>17.7</v>
      </c>
      <c r="K4801" s="4" t="s">
        <v>1094</v>
      </c>
      <c r="L4801" s="4">
        <v>0</v>
      </c>
      <c r="M4801" s="4" t="s">
        <v>3835</v>
      </c>
      <c r="N4801" s="11" t="s">
        <v>8223</v>
      </c>
      <c r="R4801" t="s">
        <v>8224</v>
      </c>
      <c r="T4801" t="s">
        <v>1296</v>
      </c>
    </row>
    <row r="4802" spans="1:20">
      <c r="A4802" t="s">
        <v>8222</v>
      </c>
      <c r="B4802" t="s">
        <v>1291</v>
      </c>
      <c r="C4802" t="s">
        <v>74</v>
      </c>
      <c r="D4802" s="39" t="s">
        <v>1749</v>
      </c>
      <c r="E4802" s="11">
        <f t="shared" si="315"/>
        <v>5</v>
      </c>
      <c r="F4802" s="4">
        <f t="shared" si="316"/>
        <v>2002</v>
      </c>
      <c r="G4802" t="s">
        <v>25</v>
      </c>
      <c r="H4802" s="4" t="s">
        <v>654</v>
      </c>
      <c r="I4802" s="4" t="str">
        <f t="shared" si="317"/>
        <v>k</v>
      </c>
      <c r="J4802" s="4">
        <v>18.2</v>
      </c>
      <c r="K4802" s="4" t="s">
        <v>1389</v>
      </c>
      <c r="L4802" s="4">
        <v>0</v>
      </c>
      <c r="M4802" s="4" t="s">
        <v>8225</v>
      </c>
      <c r="N4802" s="11" t="s">
        <v>8223</v>
      </c>
      <c r="R4802" t="s">
        <v>8226</v>
      </c>
      <c r="T4802" t="s">
        <v>1296</v>
      </c>
    </row>
    <row r="4803" spans="1:20">
      <c r="A4803" t="s">
        <v>8222</v>
      </c>
      <c r="B4803" t="s">
        <v>1291</v>
      </c>
      <c r="C4803" t="s">
        <v>74</v>
      </c>
      <c r="D4803" s="39" t="s">
        <v>2194</v>
      </c>
      <c r="E4803" s="11">
        <f t="shared" si="315"/>
        <v>5</v>
      </c>
      <c r="F4803" s="4">
        <f t="shared" si="316"/>
        <v>2005</v>
      </c>
      <c r="G4803" t="s">
        <v>25</v>
      </c>
      <c r="H4803" s="4" t="s">
        <v>57</v>
      </c>
      <c r="I4803" s="4" t="str">
        <f t="shared" si="317"/>
        <v>k</v>
      </c>
      <c r="J4803" s="4">
        <v>20.7</v>
      </c>
      <c r="K4803" s="4" t="s">
        <v>542</v>
      </c>
      <c r="L4803" s="4">
        <v>0</v>
      </c>
      <c r="M4803" s="4" t="s">
        <v>8227</v>
      </c>
      <c r="N4803" s="11" t="s">
        <v>8223</v>
      </c>
      <c r="R4803" t="s">
        <v>5940</v>
      </c>
      <c r="T4803" t="s">
        <v>1296</v>
      </c>
    </row>
    <row r="4804" spans="1:20">
      <c r="A4804" t="s">
        <v>8222</v>
      </c>
      <c r="B4804" t="s">
        <v>1291</v>
      </c>
      <c r="C4804" t="s">
        <v>74</v>
      </c>
      <c r="D4804" s="39" t="s">
        <v>1385</v>
      </c>
      <c r="E4804" s="11">
        <f t="shared" si="315"/>
        <v>5</v>
      </c>
      <c r="F4804" s="4">
        <f t="shared" si="316"/>
        <v>2008</v>
      </c>
      <c r="G4804" t="s">
        <v>25</v>
      </c>
      <c r="H4804" s="4" t="s">
        <v>410</v>
      </c>
      <c r="I4804" s="4" t="str">
        <f t="shared" si="317"/>
        <v>k</v>
      </c>
      <c r="J4804" s="4">
        <v>24.7</v>
      </c>
      <c r="K4804" s="4" t="s">
        <v>264</v>
      </c>
      <c r="L4804" s="4">
        <v>0</v>
      </c>
      <c r="M4804" s="4" t="s">
        <v>2382</v>
      </c>
      <c r="N4804" s="11" t="s">
        <v>8223</v>
      </c>
      <c r="R4804" t="s">
        <v>8228</v>
      </c>
      <c r="T4804" t="s">
        <v>1296</v>
      </c>
    </row>
    <row r="4805" spans="1:20">
      <c r="A4805" t="s">
        <v>8222</v>
      </c>
      <c r="B4805" t="s">
        <v>1291</v>
      </c>
      <c r="C4805" t="s">
        <v>74</v>
      </c>
      <c r="D4805" s="39" t="s">
        <v>1556</v>
      </c>
      <c r="E4805" s="11">
        <f t="shared" si="315"/>
        <v>5</v>
      </c>
      <c r="F4805" s="4">
        <f t="shared" si="316"/>
        <v>2010</v>
      </c>
      <c r="G4805" t="s">
        <v>25</v>
      </c>
      <c r="H4805" s="4" t="s">
        <v>712</v>
      </c>
      <c r="I4805" s="4" t="str">
        <f t="shared" si="317"/>
        <v>k</v>
      </c>
      <c r="J4805" s="4">
        <v>26</v>
      </c>
      <c r="K4805" s="4" t="s">
        <v>497</v>
      </c>
      <c r="L4805" s="4">
        <v>0</v>
      </c>
      <c r="M4805" s="4" t="s">
        <v>1797</v>
      </c>
      <c r="N4805" s="11" t="s">
        <v>8223</v>
      </c>
      <c r="R4805" t="s">
        <v>8229</v>
      </c>
      <c r="T4805" t="s">
        <v>1296</v>
      </c>
    </row>
    <row r="4806" spans="1:20">
      <c r="A4806" t="s">
        <v>8222</v>
      </c>
      <c r="B4806" t="s">
        <v>1291</v>
      </c>
      <c r="C4806" t="s">
        <v>74</v>
      </c>
      <c r="D4806" s="39" t="s">
        <v>1586</v>
      </c>
      <c r="E4806" s="11">
        <f t="shared" si="315"/>
        <v>5</v>
      </c>
      <c r="F4806" s="4">
        <f t="shared" si="316"/>
        <v>2013</v>
      </c>
      <c r="G4806" t="s">
        <v>25</v>
      </c>
      <c r="H4806" s="4" t="s">
        <v>893</v>
      </c>
      <c r="I4806" s="4" t="str">
        <f t="shared" si="317"/>
        <v>k</v>
      </c>
      <c r="J4806" s="4">
        <v>30</v>
      </c>
      <c r="K4806" s="4" t="s">
        <v>960</v>
      </c>
      <c r="L4806" s="4">
        <v>0</v>
      </c>
      <c r="M4806" s="4" t="s">
        <v>1952</v>
      </c>
      <c r="N4806" s="11" t="s">
        <v>8223</v>
      </c>
      <c r="R4806" t="s">
        <v>1953</v>
      </c>
      <c r="T4806" t="s">
        <v>1296</v>
      </c>
    </row>
    <row r="4807" spans="1:20">
      <c r="A4807" t="s">
        <v>8222</v>
      </c>
      <c r="B4807" t="s">
        <v>1291</v>
      </c>
      <c r="C4807" t="s">
        <v>74</v>
      </c>
      <c r="D4807" s="39" t="s">
        <v>1356</v>
      </c>
      <c r="E4807" s="11">
        <f t="shared" si="315"/>
        <v>5</v>
      </c>
      <c r="F4807" s="4">
        <f t="shared" si="316"/>
        <v>2015</v>
      </c>
      <c r="G4807" t="s">
        <v>25</v>
      </c>
      <c r="H4807" s="4" t="s">
        <v>1046</v>
      </c>
      <c r="I4807" s="4" t="str">
        <f t="shared" si="317"/>
        <v>k</v>
      </c>
      <c r="J4807" s="4">
        <v>32.200000000000003</v>
      </c>
      <c r="K4807" s="4" t="s">
        <v>298</v>
      </c>
      <c r="L4807" s="4">
        <v>0</v>
      </c>
      <c r="M4807" s="4" t="s">
        <v>2714</v>
      </c>
      <c r="N4807" s="11" t="s">
        <v>8223</v>
      </c>
      <c r="R4807" t="s">
        <v>8230</v>
      </c>
      <c r="T4807" t="s">
        <v>1296</v>
      </c>
    </row>
    <row r="4808" spans="1:20">
      <c r="A4808" t="s">
        <v>8222</v>
      </c>
      <c r="B4808" t="s">
        <v>1291</v>
      </c>
      <c r="C4808" t="s">
        <v>74</v>
      </c>
      <c r="D4808" s="39" t="s">
        <v>839</v>
      </c>
      <c r="E4808" s="11">
        <f t="shared" si="315"/>
        <v>5</v>
      </c>
      <c r="F4808" s="4">
        <f t="shared" si="316"/>
        <v>2016</v>
      </c>
      <c r="G4808" t="s">
        <v>25</v>
      </c>
      <c r="H4808" s="4" t="s">
        <v>488</v>
      </c>
      <c r="I4808" s="4" t="str">
        <f t="shared" si="317"/>
        <v>k</v>
      </c>
      <c r="J4808" s="4">
        <v>33.5</v>
      </c>
      <c r="K4808" s="4" t="s">
        <v>426</v>
      </c>
      <c r="L4808" s="4">
        <v>0</v>
      </c>
      <c r="M4808" s="4" t="s">
        <v>8231</v>
      </c>
      <c r="N4808" s="11" t="s">
        <v>8223</v>
      </c>
      <c r="R4808" t="s">
        <v>2969</v>
      </c>
      <c r="T4808" t="s">
        <v>1296</v>
      </c>
    </row>
    <row r="4809" spans="1:20">
      <c r="A4809" t="s">
        <v>8222</v>
      </c>
      <c r="B4809" t="s">
        <v>1291</v>
      </c>
      <c r="C4809" t="s">
        <v>74</v>
      </c>
      <c r="D4809" s="39" t="s">
        <v>5649</v>
      </c>
      <c r="E4809" s="11">
        <f t="shared" si="315"/>
        <v>6</v>
      </c>
      <c r="F4809" s="4">
        <f t="shared" si="316"/>
        <v>2016</v>
      </c>
      <c r="G4809" t="s">
        <v>25</v>
      </c>
      <c r="H4809" s="4" t="s">
        <v>3874</v>
      </c>
      <c r="I4809" s="4" t="str">
        <f t="shared" si="317"/>
        <v>k</v>
      </c>
      <c r="J4809" s="4">
        <v>33</v>
      </c>
      <c r="K4809" s="4" t="s">
        <v>230</v>
      </c>
      <c r="L4809" s="4">
        <v>0</v>
      </c>
      <c r="M4809" s="4" t="s">
        <v>1624</v>
      </c>
      <c r="N4809" s="11" t="s">
        <v>8223</v>
      </c>
      <c r="Q4809" t="s">
        <v>8232</v>
      </c>
      <c r="R4809" t="s">
        <v>8233</v>
      </c>
      <c r="T4809" t="s">
        <v>1296</v>
      </c>
    </row>
    <row r="4810" spans="1:20">
      <c r="A4810" t="s">
        <v>8222</v>
      </c>
      <c r="B4810" s="4" t="s">
        <v>1291</v>
      </c>
      <c r="C4810" s="4" t="s">
        <v>74</v>
      </c>
      <c r="D4810" s="39" t="s">
        <v>1553</v>
      </c>
      <c r="E4810" s="11">
        <f t="shared" si="315"/>
        <v>4</v>
      </c>
      <c r="F4810" s="4">
        <f t="shared" si="316"/>
        <v>2026</v>
      </c>
      <c r="G4810" s="4" t="s">
        <v>25</v>
      </c>
      <c r="H4810" s="4">
        <v>29.6</v>
      </c>
      <c r="I4810" s="4" t="str">
        <f t="shared" si="317"/>
        <v>k</v>
      </c>
      <c r="J4810" s="4">
        <v>37.700000000000003</v>
      </c>
      <c r="K4810" s="4">
        <v>42.8</v>
      </c>
      <c r="L4810" s="4">
        <v>0</v>
      </c>
      <c r="M4810" s="4">
        <v>1830</v>
      </c>
      <c r="N4810" s="11" t="s">
        <v>8223</v>
      </c>
      <c r="R4810" s="4" t="s">
        <v>2449</v>
      </c>
    </row>
    <row r="4811" spans="1:20">
      <c r="A4811" t="s">
        <v>8234</v>
      </c>
      <c r="B4811" t="s">
        <v>1291</v>
      </c>
      <c r="C4811" t="s">
        <v>20</v>
      </c>
      <c r="D4811" s="39" t="s">
        <v>1424</v>
      </c>
      <c r="E4811" s="11">
        <f t="shared" si="315"/>
        <v>5</v>
      </c>
      <c r="F4811" s="4">
        <f t="shared" si="316"/>
        <v>2004</v>
      </c>
      <c r="G4811" t="s">
        <v>103</v>
      </c>
      <c r="H4811" s="4" t="s">
        <v>1536</v>
      </c>
      <c r="I4811" s="4" t="str">
        <f t="shared" si="317"/>
        <v>k</v>
      </c>
      <c r="J4811" s="4">
        <v>10.5</v>
      </c>
      <c r="K4811" s="4" t="s">
        <v>2331</v>
      </c>
      <c r="L4811" s="4">
        <v>0</v>
      </c>
      <c r="M4811" s="4" t="s">
        <v>1121</v>
      </c>
      <c r="R4811" t="s">
        <v>8189</v>
      </c>
      <c r="T4811" t="s">
        <v>1296</v>
      </c>
    </row>
    <row r="4812" spans="1:20">
      <c r="A4812" t="s">
        <v>8235</v>
      </c>
      <c r="B4812" t="s">
        <v>1291</v>
      </c>
      <c r="C4812" t="s">
        <v>20</v>
      </c>
      <c r="D4812" s="39" t="s">
        <v>1424</v>
      </c>
      <c r="E4812" s="11">
        <f t="shared" si="315"/>
        <v>5</v>
      </c>
      <c r="F4812" s="4">
        <f t="shared" si="316"/>
        <v>2004</v>
      </c>
      <c r="G4812" t="s">
        <v>103</v>
      </c>
      <c r="H4812" s="4" t="s">
        <v>1536</v>
      </c>
      <c r="I4812" s="4" t="str">
        <f t="shared" si="317"/>
        <v>k</v>
      </c>
      <c r="J4812" s="4">
        <v>10.199999999999999</v>
      </c>
      <c r="K4812" s="4" t="s">
        <v>2537</v>
      </c>
      <c r="L4812" s="4">
        <v>0</v>
      </c>
      <c r="M4812" s="4" t="s">
        <v>475</v>
      </c>
      <c r="R4812" t="s">
        <v>8189</v>
      </c>
      <c r="T4812" t="s">
        <v>1296</v>
      </c>
    </row>
    <row r="4813" spans="1:20">
      <c r="A4813" t="s">
        <v>8236</v>
      </c>
      <c r="B4813" t="s">
        <v>1291</v>
      </c>
      <c r="C4813" t="s">
        <v>20</v>
      </c>
      <c r="D4813" s="39" t="s">
        <v>1424</v>
      </c>
      <c r="E4813" s="11">
        <f t="shared" si="315"/>
        <v>5</v>
      </c>
      <c r="F4813" s="4">
        <f t="shared" si="316"/>
        <v>2004</v>
      </c>
      <c r="G4813" t="s">
        <v>103</v>
      </c>
      <c r="H4813" s="4" t="s">
        <v>1536</v>
      </c>
      <c r="I4813" s="4" t="str">
        <f t="shared" si="317"/>
        <v>k</v>
      </c>
      <c r="J4813" s="4">
        <v>10</v>
      </c>
      <c r="K4813" s="4" t="s">
        <v>609</v>
      </c>
      <c r="L4813" s="4">
        <v>0</v>
      </c>
      <c r="M4813" s="4" t="s">
        <v>138</v>
      </c>
      <c r="R4813" t="s">
        <v>8237</v>
      </c>
      <c r="T4813" t="s">
        <v>1296</v>
      </c>
    </row>
    <row r="4814" spans="1:20">
      <c r="A4814" t="s">
        <v>8238</v>
      </c>
      <c r="B4814" t="s">
        <v>1291</v>
      </c>
      <c r="C4814" t="s">
        <v>20</v>
      </c>
      <c r="D4814" s="39" t="s">
        <v>1424</v>
      </c>
      <c r="E4814" s="11">
        <f t="shared" si="315"/>
        <v>5</v>
      </c>
      <c r="F4814" s="4">
        <f t="shared" si="316"/>
        <v>2004</v>
      </c>
      <c r="G4814" t="s">
        <v>103</v>
      </c>
      <c r="H4814" s="4" t="s">
        <v>1536</v>
      </c>
      <c r="I4814" s="4" t="str">
        <f t="shared" si="317"/>
        <v>k</v>
      </c>
      <c r="J4814" s="4">
        <v>9.9</v>
      </c>
      <c r="K4814" s="4" t="s">
        <v>2410</v>
      </c>
      <c r="L4814" s="4">
        <v>0</v>
      </c>
      <c r="M4814" s="4" t="s">
        <v>949</v>
      </c>
      <c r="R4814" t="s">
        <v>8239</v>
      </c>
      <c r="T4814" t="s">
        <v>1296</v>
      </c>
    </row>
    <row r="4815" spans="1:20">
      <c r="A4815" t="s">
        <v>259</v>
      </c>
      <c r="B4815" t="s">
        <v>1291</v>
      </c>
      <c r="C4815" t="s">
        <v>20</v>
      </c>
      <c r="D4815" s="39" t="s">
        <v>3045</v>
      </c>
      <c r="E4815" s="11">
        <f t="shared" si="315"/>
        <v>3</v>
      </c>
      <c r="F4815" s="4">
        <f t="shared" si="316"/>
        <v>1983</v>
      </c>
      <c r="G4815" t="s">
        <v>21</v>
      </c>
      <c r="H4815" s="4">
        <v>12.5</v>
      </c>
      <c r="I4815" s="4" t="s">
        <v>35</v>
      </c>
      <c r="J4815" s="4">
        <v>26.04</v>
      </c>
      <c r="K4815" s="4" t="s">
        <v>3079</v>
      </c>
      <c r="L4815" s="4">
        <v>0</v>
      </c>
      <c r="M4815" s="4" t="s">
        <v>1637</v>
      </c>
      <c r="R4815" t="s">
        <v>2001</v>
      </c>
      <c r="T4815" t="s">
        <v>1296</v>
      </c>
    </row>
    <row r="4816" spans="1:20">
      <c r="A4816" t="s">
        <v>262</v>
      </c>
      <c r="B4816" t="s">
        <v>1291</v>
      </c>
      <c r="C4816" t="s">
        <v>20</v>
      </c>
      <c r="D4816" s="39" t="s">
        <v>2401</v>
      </c>
      <c r="E4816" s="11">
        <f t="shared" si="315"/>
        <v>3</v>
      </c>
      <c r="F4816" s="4">
        <f t="shared" si="316"/>
        <v>1992</v>
      </c>
      <c r="G4816" t="s">
        <v>25</v>
      </c>
      <c r="H4816" s="4" t="s">
        <v>87</v>
      </c>
      <c r="I4816" s="4" t="str">
        <f t="shared" ref="I4816:I4832" si="318">IF(ISBLANK(H4816), "", "k")</f>
        <v>k</v>
      </c>
      <c r="J4816" s="4">
        <v>20.96</v>
      </c>
      <c r="K4816" s="4" t="s">
        <v>3867</v>
      </c>
      <c r="L4816" s="4">
        <v>0</v>
      </c>
      <c r="M4816" s="4" t="s">
        <v>2049</v>
      </c>
      <c r="N4816" s="11" t="s">
        <v>8240</v>
      </c>
      <c r="R4816" t="s">
        <v>8241</v>
      </c>
      <c r="T4816" t="s">
        <v>1296</v>
      </c>
    </row>
    <row r="4817" spans="1:20">
      <c r="A4817" t="s">
        <v>262</v>
      </c>
      <c r="B4817" t="s">
        <v>1291</v>
      </c>
      <c r="C4817" t="s">
        <v>74</v>
      </c>
      <c r="D4817" s="39" t="s">
        <v>1708</v>
      </c>
      <c r="E4817" s="11">
        <f t="shared" si="315"/>
        <v>3</v>
      </c>
      <c r="F4817" s="4">
        <f t="shared" si="316"/>
        <v>1994</v>
      </c>
      <c r="G4817" t="s">
        <v>25</v>
      </c>
      <c r="H4817" s="4" t="s">
        <v>1635</v>
      </c>
      <c r="I4817" s="4" t="str">
        <f t="shared" si="318"/>
        <v>k</v>
      </c>
      <c r="J4817" s="4">
        <v>23.8</v>
      </c>
      <c r="K4817" s="4" t="s">
        <v>358</v>
      </c>
      <c r="L4817" s="4">
        <v>0</v>
      </c>
      <c r="M4817" s="4" t="s">
        <v>2493</v>
      </c>
      <c r="N4817" s="11" t="s">
        <v>8240</v>
      </c>
      <c r="T4817" t="s">
        <v>1296</v>
      </c>
    </row>
    <row r="4818" spans="1:20">
      <c r="A4818" t="s">
        <v>262</v>
      </c>
      <c r="B4818" t="s">
        <v>1291</v>
      </c>
      <c r="C4818" t="s">
        <v>74</v>
      </c>
      <c r="D4818" s="39" t="s">
        <v>1524</v>
      </c>
      <c r="E4818" s="11">
        <f t="shared" si="315"/>
        <v>3</v>
      </c>
      <c r="F4818" s="4">
        <f t="shared" si="316"/>
        <v>1995</v>
      </c>
      <c r="G4818" t="s">
        <v>25</v>
      </c>
      <c r="H4818" s="4" t="s">
        <v>126</v>
      </c>
      <c r="I4818" s="4" t="str">
        <f t="shared" si="318"/>
        <v>k</v>
      </c>
      <c r="J4818" s="4">
        <v>23.5</v>
      </c>
      <c r="K4818" s="4" t="s">
        <v>1861</v>
      </c>
      <c r="L4818" s="4">
        <v>0</v>
      </c>
      <c r="M4818" s="4" t="s">
        <v>2493</v>
      </c>
      <c r="N4818" s="11" t="s">
        <v>8240</v>
      </c>
      <c r="R4818" t="s">
        <v>8242</v>
      </c>
      <c r="T4818" t="s">
        <v>1296</v>
      </c>
    </row>
    <row r="4819" spans="1:20">
      <c r="A4819" t="s">
        <v>262</v>
      </c>
      <c r="B4819" t="s">
        <v>1291</v>
      </c>
      <c r="C4819" t="s">
        <v>74</v>
      </c>
      <c r="D4819" s="39" t="s">
        <v>1416</v>
      </c>
      <c r="E4819" s="11">
        <f t="shared" ref="E4819:E4882" si="319">MONTH(D4819)</f>
        <v>3</v>
      </c>
      <c r="F4819" s="4">
        <f t="shared" ref="F4819:F4882" si="320">YEAR(D4819)</f>
        <v>1996</v>
      </c>
      <c r="G4819" t="s">
        <v>25</v>
      </c>
      <c r="H4819" s="4" t="s">
        <v>1622</v>
      </c>
      <c r="I4819" s="4" t="str">
        <f t="shared" si="318"/>
        <v>k</v>
      </c>
      <c r="J4819" s="4">
        <v>24</v>
      </c>
      <c r="K4819" s="4" t="s">
        <v>885</v>
      </c>
      <c r="L4819" s="4">
        <v>0</v>
      </c>
      <c r="M4819" s="4" t="s">
        <v>2493</v>
      </c>
      <c r="N4819" s="11" t="s">
        <v>8240</v>
      </c>
      <c r="R4819" t="s">
        <v>564</v>
      </c>
      <c r="T4819" t="s">
        <v>1296</v>
      </c>
    </row>
    <row r="4820" spans="1:20">
      <c r="A4820" t="s">
        <v>262</v>
      </c>
      <c r="B4820" t="s">
        <v>1291</v>
      </c>
      <c r="C4820" t="s">
        <v>74</v>
      </c>
      <c r="D4820" s="39" t="s">
        <v>1527</v>
      </c>
      <c r="E4820" s="11">
        <f t="shared" si="319"/>
        <v>3</v>
      </c>
      <c r="F4820" s="4">
        <f t="shared" si="320"/>
        <v>1998</v>
      </c>
      <c r="G4820" t="s">
        <v>25</v>
      </c>
      <c r="H4820" s="4" t="s">
        <v>1639</v>
      </c>
      <c r="I4820" s="4" t="str">
        <f t="shared" si="318"/>
        <v>k</v>
      </c>
      <c r="J4820" s="4">
        <v>25.8</v>
      </c>
      <c r="K4820" s="4" t="s">
        <v>988</v>
      </c>
      <c r="L4820" s="4">
        <v>0</v>
      </c>
      <c r="M4820" s="4" t="s">
        <v>1591</v>
      </c>
      <c r="N4820" s="11" t="s">
        <v>8240</v>
      </c>
      <c r="R4820" t="s">
        <v>8243</v>
      </c>
      <c r="T4820" t="s">
        <v>1296</v>
      </c>
    </row>
    <row r="4821" spans="1:20">
      <c r="A4821" t="s">
        <v>262</v>
      </c>
      <c r="B4821" t="s">
        <v>1291</v>
      </c>
      <c r="C4821" t="s">
        <v>74</v>
      </c>
      <c r="D4821" s="39" t="s">
        <v>1418</v>
      </c>
      <c r="E4821" s="11">
        <f t="shared" si="319"/>
        <v>5</v>
      </c>
      <c r="F4821" s="4">
        <f t="shared" si="320"/>
        <v>2001</v>
      </c>
      <c r="G4821" t="s">
        <v>25</v>
      </c>
      <c r="H4821" s="4" t="s">
        <v>977</v>
      </c>
      <c r="I4821" s="4" t="str">
        <f t="shared" si="318"/>
        <v>k</v>
      </c>
      <c r="J4821" s="4">
        <v>26.2</v>
      </c>
      <c r="K4821" s="4" t="s">
        <v>898</v>
      </c>
      <c r="L4821" s="4">
        <v>0</v>
      </c>
      <c r="M4821" s="4" t="s">
        <v>2729</v>
      </c>
      <c r="N4821" s="11" t="s">
        <v>8240</v>
      </c>
      <c r="R4821" t="s">
        <v>8244</v>
      </c>
      <c r="T4821" t="s">
        <v>1296</v>
      </c>
    </row>
    <row r="4822" spans="1:20">
      <c r="A4822" t="s">
        <v>262</v>
      </c>
      <c r="B4822" t="s">
        <v>1291</v>
      </c>
      <c r="C4822" t="s">
        <v>74</v>
      </c>
      <c r="D4822" s="39" t="s">
        <v>1378</v>
      </c>
      <c r="E4822" s="11">
        <f t="shared" si="319"/>
        <v>5</v>
      </c>
      <c r="F4822" s="4">
        <f t="shared" si="320"/>
        <v>2002</v>
      </c>
      <c r="G4822" t="s">
        <v>25</v>
      </c>
      <c r="H4822" s="4" t="s">
        <v>893</v>
      </c>
      <c r="I4822" s="4" t="str">
        <f t="shared" si="318"/>
        <v>k</v>
      </c>
      <c r="J4822" s="4">
        <v>26.7</v>
      </c>
      <c r="K4822" s="4" t="s">
        <v>350</v>
      </c>
      <c r="L4822" s="4">
        <v>0</v>
      </c>
      <c r="M4822" s="4" t="s">
        <v>2353</v>
      </c>
      <c r="N4822" s="11" t="s">
        <v>8240</v>
      </c>
      <c r="R4822" t="s">
        <v>8245</v>
      </c>
      <c r="T4822" t="s">
        <v>1296</v>
      </c>
    </row>
    <row r="4823" spans="1:20">
      <c r="A4823" t="s">
        <v>262</v>
      </c>
      <c r="B4823" t="s">
        <v>1291</v>
      </c>
      <c r="C4823" t="s">
        <v>74</v>
      </c>
      <c r="D4823" s="39" t="s">
        <v>1305</v>
      </c>
      <c r="E4823" s="11">
        <f t="shared" si="319"/>
        <v>5</v>
      </c>
      <c r="F4823" s="4">
        <f t="shared" si="320"/>
        <v>2003</v>
      </c>
      <c r="G4823" t="s">
        <v>25</v>
      </c>
      <c r="H4823" s="4" t="s">
        <v>1038</v>
      </c>
      <c r="I4823" s="4" t="str">
        <f t="shared" si="318"/>
        <v>k</v>
      </c>
      <c r="J4823" s="4">
        <v>27</v>
      </c>
      <c r="K4823" s="4" t="s">
        <v>433</v>
      </c>
      <c r="L4823" s="4">
        <v>0</v>
      </c>
      <c r="M4823" s="4" t="s">
        <v>3574</v>
      </c>
      <c r="N4823" s="11" t="s">
        <v>8240</v>
      </c>
      <c r="R4823" t="s">
        <v>8246</v>
      </c>
      <c r="T4823" t="s">
        <v>1296</v>
      </c>
    </row>
    <row r="4824" spans="1:20">
      <c r="A4824" t="s">
        <v>262</v>
      </c>
      <c r="B4824" t="s">
        <v>1291</v>
      </c>
      <c r="C4824" t="s">
        <v>74</v>
      </c>
      <c r="D4824" s="39" t="s">
        <v>1335</v>
      </c>
      <c r="E4824" s="11">
        <f t="shared" si="319"/>
        <v>5</v>
      </c>
      <c r="F4824" s="4">
        <f t="shared" si="320"/>
        <v>2004</v>
      </c>
      <c r="G4824" t="s">
        <v>25</v>
      </c>
      <c r="H4824" s="4" t="s">
        <v>1046</v>
      </c>
      <c r="I4824" s="4" t="str">
        <f t="shared" si="318"/>
        <v>k</v>
      </c>
      <c r="J4824" s="4">
        <v>28.4</v>
      </c>
      <c r="K4824" s="4" t="s">
        <v>456</v>
      </c>
      <c r="L4824" s="4">
        <v>0</v>
      </c>
      <c r="M4824" s="4" t="s">
        <v>2886</v>
      </c>
      <c r="N4824" s="11" t="s">
        <v>8240</v>
      </c>
      <c r="R4824" t="s">
        <v>8247</v>
      </c>
      <c r="T4824" t="s">
        <v>1296</v>
      </c>
    </row>
    <row r="4825" spans="1:20">
      <c r="A4825" t="s">
        <v>262</v>
      </c>
      <c r="B4825" t="s">
        <v>1291</v>
      </c>
      <c r="C4825" t="s">
        <v>74</v>
      </c>
      <c r="D4825" s="39" t="s">
        <v>1310</v>
      </c>
      <c r="E4825" s="11">
        <f t="shared" si="319"/>
        <v>5</v>
      </c>
      <c r="F4825" s="4">
        <f t="shared" si="320"/>
        <v>2005</v>
      </c>
      <c r="G4825" t="s">
        <v>25</v>
      </c>
      <c r="H4825" s="4" t="s">
        <v>488</v>
      </c>
      <c r="I4825" s="4" t="str">
        <f t="shared" si="318"/>
        <v>k</v>
      </c>
      <c r="J4825" s="4">
        <v>29.5</v>
      </c>
      <c r="K4825" s="4" t="s">
        <v>203</v>
      </c>
      <c r="L4825" s="4">
        <v>0</v>
      </c>
      <c r="M4825" s="4" t="s">
        <v>4102</v>
      </c>
      <c r="N4825" s="11" t="s">
        <v>8240</v>
      </c>
      <c r="R4825" t="s">
        <v>8248</v>
      </c>
      <c r="T4825" t="s">
        <v>1296</v>
      </c>
    </row>
    <row r="4826" spans="1:20">
      <c r="A4826" t="s">
        <v>262</v>
      </c>
      <c r="B4826" t="s">
        <v>1291</v>
      </c>
      <c r="C4826" t="s">
        <v>74</v>
      </c>
      <c r="D4826" s="39" t="s">
        <v>1385</v>
      </c>
      <c r="E4826" s="11">
        <f t="shared" si="319"/>
        <v>5</v>
      </c>
      <c r="F4826" s="4">
        <f t="shared" si="320"/>
        <v>2008</v>
      </c>
      <c r="G4826" t="s">
        <v>25</v>
      </c>
      <c r="H4826" s="4" t="s">
        <v>600</v>
      </c>
      <c r="I4826" s="4" t="str">
        <f t="shared" si="318"/>
        <v>k</v>
      </c>
      <c r="J4826" s="4">
        <v>30.2</v>
      </c>
      <c r="K4826" s="4" t="s">
        <v>949</v>
      </c>
      <c r="L4826" s="4">
        <v>0</v>
      </c>
      <c r="M4826" s="4" t="s">
        <v>2110</v>
      </c>
      <c r="N4826" s="11" t="s">
        <v>8240</v>
      </c>
      <c r="R4826" t="s">
        <v>8249</v>
      </c>
      <c r="T4826" t="s">
        <v>1296</v>
      </c>
    </row>
    <row r="4827" spans="1:20">
      <c r="A4827" t="s">
        <v>262</v>
      </c>
      <c r="B4827" t="s">
        <v>1291</v>
      </c>
      <c r="C4827" t="s">
        <v>74</v>
      </c>
      <c r="D4827" s="39" t="s">
        <v>1663</v>
      </c>
      <c r="E4827" s="11">
        <f t="shared" si="319"/>
        <v>5</v>
      </c>
      <c r="F4827" s="4">
        <f t="shared" si="320"/>
        <v>2009</v>
      </c>
      <c r="G4827" t="s">
        <v>25</v>
      </c>
      <c r="H4827" s="4" t="s">
        <v>997</v>
      </c>
      <c r="I4827" s="4" t="str">
        <f t="shared" si="318"/>
        <v>k</v>
      </c>
      <c r="J4827" s="4">
        <v>31.3</v>
      </c>
      <c r="K4827" s="4" t="s">
        <v>142</v>
      </c>
      <c r="L4827" s="4">
        <v>0</v>
      </c>
      <c r="M4827" s="4" t="s">
        <v>4133</v>
      </c>
      <c r="N4827" s="11" t="s">
        <v>8240</v>
      </c>
      <c r="R4827" t="s">
        <v>6969</v>
      </c>
      <c r="T4827" t="s">
        <v>1296</v>
      </c>
    </row>
    <row r="4828" spans="1:20">
      <c r="A4828" t="s">
        <v>262</v>
      </c>
      <c r="B4828" t="s">
        <v>1291</v>
      </c>
      <c r="C4828" t="s">
        <v>74</v>
      </c>
      <c r="D4828" s="39" t="s">
        <v>1392</v>
      </c>
      <c r="E4828" s="11">
        <f t="shared" si="319"/>
        <v>5</v>
      </c>
      <c r="F4828" s="4">
        <f t="shared" si="320"/>
        <v>2010</v>
      </c>
      <c r="G4828" t="s">
        <v>25</v>
      </c>
      <c r="H4828" s="4" t="s">
        <v>1389</v>
      </c>
      <c r="I4828" s="4" t="str">
        <f t="shared" si="318"/>
        <v>k</v>
      </c>
      <c r="J4828" s="4">
        <v>32.5</v>
      </c>
      <c r="K4828" s="4" t="s">
        <v>584</v>
      </c>
      <c r="L4828" s="4">
        <v>0</v>
      </c>
      <c r="M4828" s="4" t="s">
        <v>8250</v>
      </c>
      <c r="N4828" s="11" t="s">
        <v>8240</v>
      </c>
      <c r="R4828" t="s">
        <v>8251</v>
      </c>
      <c r="T4828" t="s">
        <v>1296</v>
      </c>
    </row>
    <row r="4829" spans="1:20">
      <c r="A4829" t="s">
        <v>262</v>
      </c>
      <c r="B4829" t="s">
        <v>1291</v>
      </c>
      <c r="C4829" t="s">
        <v>74</v>
      </c>
      <c r="D4829" s="39" t="s">
        <v>1561</v>
      </c>
      <c r="E4829" s="11">
        <f t="shared" si="319"/>
        <v>5</v>
      </c>
      <c r="F4829" s="4">
        <f t="shared" si="320"/>
        <v>2011</v>
      </c>
      <c r="G4829" t="s">
        <v>25</v>
      </c>
      <c r="H4829" s="4" t="s">
        <v>742</v>
      </c>
      <c r="I4829" s="4" t="str">
        <f t="shared" si="318"/>
        <v>k</v>
      </c>
      <c r="J4829" s="4">
        <v>34</v>
      </c>
      <c r="K4829" s="4" t="s">
        <v>3315</v>
      </c>
      <c r="L4829" s="4">
        <v>0</v>
      </c>
      <c r="M4829" s="4" t="s">
        <v>8252</v>
      </c>
      <c r="N4829" s="11" t="s">
        <v>8240</v>
      </c>
      <c r="R4829" t="s">
        <v>8253</v>
      </c>
      <c r="T4829" t="s">
        <v>1296</v>
      </c>
    </row>
    <row r="4830" spans="1:20">
      <c r="A4830" t="s">
        <v>262</v>
      </c>
      <c r="B4830" t="s">
        <v>1291</v>
      </c>
      <c r="C4830" t="s">
        <v>74</v>
      </c>
      <c r="D4830" s="39" t="s">
        <v>1432</v>
      </c>
      <c r="E4830" s="11">
        <f t="shared" si="319"/>
        <v>5</v>
      </c>
      <c r="F4830" s="4">
        <f t="shared" si="320"/>
        <v>2013</v>
      </c>
      <c r="G4830" t="s">
        <v>25</v>
      </c>
      <c r="H4830" s="4" t="s">
        <v>362</v>
      </c>
      <c r="I4830" s="4" t="str">
        <f t="shared" si="318"/>
        <v>k</v>
      </c>
      <c r="J4830" s="4">
        <v>34.5</v>
      </c>
      <c r="K4830" s="4" t="s">
        <v>1246</v>
      </c>
      <c r="L4830" s="4">
        <v>0</v>
      </c>
      <c r="M4830" s="4" t="s">
        <v>1409</v>
      </c>
      <c r="N4830" s="11" t="s">
        <v>8240</v>
      </c>
      <c r="R4830" t="s">
        <v>8254</v>
      </c>
      <c r="T4830" t="s">
        <v>1296</v>
      </c>
    </row>
    <row r="4831" spans="1:20">
      <c r="A4831" t="s">
        <v>262</v>
      </c>
      <c r="B4831" t="s">
        <v>1291</v>
      </c>
      <c r="C4831" t="s">
        <v>74</v>
      </c>
      <c r="D4831" s="39" t="s">
        <v>1435</v>
      </c>
      <c r="E4831" s="11">
        <f t="shared" si="319"/>
        <v>5</v>
      </c>
      <c r="F4831" s="4">
        <f t="shared" si="320"/>
        <v>2015</v>
      </c>
      <c r="G4831" t="s">
        <v>25</v>
      </c>
      <c r="H4831" s="4" t="s">
        <v>492</v>
      </c>
      <c r="I4831" s="4" t="str">
        <f t="shared" si="318"/>
        <v>k</v>
      </c>
      <c r="J4831" s="4">
        <v>36.4</v>
      </c>
      <c r="K4831" s="4" t="s">
        <v>426</v>
      </c>
      <c r="L4831" s="4">
        <v>0</v>
      </c>
      <c r="M4831" s="4" t="s">
        <v>4880</v>
      </c>
      <c r="N4831" s="11" t="s">
        <v>8240</v>
      </c>
      <c r="R4831" t="s">
        <v>8255</v>
      </c>
      <c r="T4831" t="s">
        <v>1296</v>
      </c>
    </row>
    <row r="4832" spans="1:20">
      <c r="A4832" t="s">
        <v>262</v>
      </c>
      <c r="B4832" t="s">
        <v>1291</v>
      </c>
      <c r="C4832" t="s">
        <v>74</v>
      </c>
      <c r="D4832" s="39" t="s">
        <v>859</v>
      </c>
      <c r="E4832" s="11">
        <f t="shared" si="319"/>
        <v>5</v>
      </c>
      <c r="F4832" s="4">
        <f t="shared" si="320"/>
        <v>2016</v>
      </c>
      <c r="G4832" t="s">
        <v>25</v>
      </c>
      <c r="H4832" s="4" t="s">
        <v>358</v>
      </c>
      <c r="I4832" s="4" t="str">
        <f t="shared" si="318"/>
        <v>k</v>
      </c>
      <c r="J4832" s="4">
        <v>35.1</v>
      </c>
      <c r="K4832" s="4" t="s">
        <v>413</v>
      </c>
      <c r="L4832" s="4">
        <v>0</v>
      </c>
      <c r="M4832" s="4" t="s">
        <v>5887</v>
      </c>
      <c r="N4832" s="11" t="s">
        <v>8240</v>
      </c>
      <c r="R4832" t="s">
        <v>8256</v>
      </c>
      <c r="T4832" t="s">
        <v>1296</v>
      </c>
    </row>
    <row r="4833" spans="1:20">
      <c r="A4833" t="s">
        <v>8257</v>
      </c>
      <c r="B4833" t="s">
        <v>1291</v>
      </c>
      <c r="C4833" t="s">
        <v>20</v>
      </c>
      <c r="D4833" s="39" t="s">
        <v>1620</v>
      </c>
      <c r="E4833" s="11">
        <f t="shared" si="319"/>
        <v>3</v>
      </c>
      <c r="F4833" s="4">
        <f t="shared" si="320"/>
        <v>1994</v>
      </c>
      <c r="G4833" t="s">
        <v>21</v>
      </c>
      <c r="H4833" s="4">
        <v>17.5</v>
      </c>
      <c r="I4833" s="4" t="s">
        <v>35</v>
      </c>
      <c r="J4833" s="4">
        <v>29.5</v>
      </c>
      <c r="K4833" s="4">
        <v>37.700000000000003</v>
      </c>
      <c r="L4833" s="4">
        <v>0</v>
      </c>
      <c r="M4833" s="4" t="s">
        <v>5918</v>
      </c>
      <c r="N4833" s="11" t="s">
        <v>8258</v>
      </c>
      <c r="O4833" t="s">
        <v>8259</v>
      </c>
      <c r="R4833" t="s">
        <v>8260</v>
      </c>
      <c r="T4833" t="s">
        <v>1296</v>
      </c>
    </row>
    <row r="4834" spans="1:20">
      <c r="A4834" t="s">
        <v>8257</v>
      </c>
      <c r="B4834" t="s">
        <v>1291</v>
      </c>
      <c r="C4834" t="s">
        <v>74</v>
      </c>
      <c r="D4834" s="39" t="s">
        <v>1524</v>
      </c>
      <c r="E4834" s="11">
        <f t="shared" si="319"/>
        <v>3</v>
      </c>
      <c r="F4834" s="4">
        <f t="shared" si="320"/>
        <v>1995</v>
      </c>
      <c r="G4834" t="s">
        <v>21</v>
      </c>
      <c r="H4834" s="4">
        <v>18.5</v>
      </c>
      <c r="I4834" s="4" t="s">
        <v>35</v>
      </c>
      <c r="J4834" s="4">
        <v>29</v>
      </c>
      <c r="K4834" s="4" t="s">
        <v>690</v>
      </c>
      <c r="L4834" s="4">
        <v>0</v>
      </c>
      <c r="M4834" s="4" t="s">
        <v>2651</v>
      </c>
      <c r="N4834" s="11" t="s">
        <v>8258</v>
      </c>
      <c r="O4834" t="s">
        <v>8259</v>
      </c>
      <c r="R4834" t="s">
        <v>2070</v>
      </c>
      <c r="T4834" t="s">
        <v>1296</v>
      </c>
    </row>
    <row r="4835" spans="1:20">
      <c r="A4835" t="s">
        <v>8257</v>
      </c>
      <c r="B4835" t="s">
        <v>1291</v>
      </c>
      <c r="C4835" t="s">
        <v>74</v>
      </c>
      <c r="D4835" s="39" t="s">
        <v>1527</v>
      </c>
      <c r="E4835" s="11">
        <f t="shared" si="319"/>
        <v>3</v>
      </c>
      <c r="F4835" s="4">
        <f t="shared" si="320"/>
        <v>1998</v>
      </c>
      <c r="G4835" t="s">
        <v>21</v>
      </c>
      <c r="H4835" s="4">
        <v>21.5</v>
      </c>
      <c r="I4835" s="4" t="s">
        <v>35</v>
      </c>
      <c r="J4835" s="4">
        <v>29.5</v>
      </c>
      <c r="K4835" s="4" t="s">
        <v>1814</v>
      </c>
      <c r="L4835" s="4">
        <v>0</v>
      </c>
      <c r="M4835" s="4" t="s">
        <v>2228</v>
      </c>
      <c r="N4835" s="11" t="s">
        <v>8258</v>
      </c>
      <c r="O4835" t="s">
        <v>8259</v>
      </c>
      <c r="R4835" t="s">
        <v>8261</v>
      </c>
      <c r="T4835" t="s">
        <v>1296</v>
      </c>
    </row>
    <row r="4836" spans="1:20">
      <c r="A4836" t="s">
        <v>8257</v>
      </c>
      <c r="B4836" t="s">
        <v>1291</v>
      </c>
      <c r="C4836" t="s">
        <v>74</v>
      </c>
      <c r="D4836" s="39" t="s">
        <v>1647</v>
      </c>
      <c r="E4836" s="11">
        <f t="shared" si="319"/>
        <v>3</v>
      </c>
      <c r="F4836" s="4">
        <f t="shared" si="320"/>
        <v>2000</v>
      </c>
      <c r="G4836" t="s">
        <v>21</v>
      </c>
      <c r="H4836" s="4">
        <v>23.5</v>
      </c>
      <c r="I4836" s="4" t="s">
        <v>35</v>
      </c>
      <c r="J4836" s="4">
        <v>29.5</v>
      </c>
      <c r="K4836" s="4" t="s">
        <v>690</v>
      </c>
      <c r="L4836" s="4">
        <v>0</v>
      </c>
      <c r="M4836" s="4" t="s">
        <v>2111</v>
      </c>
      <c r="N4836" s="11" t="s">
        <v>8258</v>
      </c>
      <c r="O4836" t="s">
        <v>8259</v>
      </c>
      <c r="R4836" t="s">
        <v>439</v>
      </c>
      <c r="T4836" t="s">
        <v>1296</v>
      </c>
    </row>
    <row r="4837" spans="1:20">
      <c r="A4837" t="s">
        <v>8257</v>
      </c>
      <c r="B4837" t="s">
        <v>1291</v>
      </c>
      <c r="C4837" t="s">
        <v>74</v>
      </c>
      <c r="D4837" s="39" t="s">
        <v>1418</v>
      </c>
      <c r="E4837" s="11">
        <f t="shared" si="319"/>
        <v>5</v>
      </c>
      <c r="F4837" s="4">
        <f t="shared" si="320"/>
        <v>2001</v>
      </c>
      <c r="G4837" t="s">
        <v>21</v>
      </c>
      <c r="H4837" s="4">
        <v>24.7</v>
      </c>
      <c r="I4837" s="4" t="s">
        <v>35</v>
      </c>
      <c r="J4837" s="4">
        <v>30</v>
      </c>
      <c r="K4837" s="4" t="s">
        <v>3315</v>
      </c>
      <c r="L4837" s="4">
        <v>0</v>
      </c>
      <c r="M4837" s="4" t="s">
        <v>2716</v>
      </c>
      <c r="N4837" s="11" t="s">
        <v>8258</v>
      </c>
      <c r="O4837" t="s">
        <v>8259</v>
      </c>
      <c r="R4837" t="s">
        <v>8262</v>
      </c>
      <c r="T4837" t="s">
        <v>1296</v>
      </c>
    </row>
    <row r="4838" spans="1:20">
      <c r="A4838" t="s">
        <v>8257</v>
      </c>
      <c r="B4838" t="s">
        <v>1291</v>
      </c>
      <c r="C4838" t="s">
        <v>74</v>
      </c>
      <c r="D4838" s="39" t="s">
        <v>1302</v>
      </c>
      <c r="E4838" s="11">
        <f t="shared" si="319"/>
        <v>5</v>
      </c>
      <c r="F4838" s="4">
        <f t="shared" si="320"/>
        <v>2002</v>
      </c>
      <c r="G4838" t="s">
        <v>21</v>
      </c>
      <c r="H4838" s="4">
        <v>25.7</v>
      </c>
      <c r="I4838" s="4" t="s">
        <v>35</v>
      </c>
      <c r="J4838" s="4">
        <v>30.5</v>
      </c>
      <c r="K4838" s="4" t="s">
        <v>1253</v>
      </c>
      <c r="L4838" s="4">
        <v>0</v>
      </c>
      <c r="M4838" s="4" t="s">
        <v>5036</v>
      </c>
      <c r="N4838" s="11" t="s">
        <v>8258</v>
      </c>
      <c r="O4838" t="s">
        <v>8259</v>
      </c>
      <c r="R4838" t="s">
        <v>8263</v>
      </c>
      <c r="T4838" t="s">
        <v>1296</v>
      </c>
    </row>
    <row r="4839" spans="1:20">
      <c r="A4839" t="s">
        <v>8257</v>
      </c>
      <c r="B4839" t="s">
        <v>1291</v>
      </c>
      <c r="C4839" t="s">
        <v>74</v>
      </c>
      <c r="D4839" s="39" t="s">
        <v>1335</v>
      </c>
      <c r="E4839" s="11">
        <f t="shared" si="319"/>
        <v>5</v>
      </c>
      <c r="F4839" s="4">
        <f t="shared" si="320"/>
        <v>2004</v>
      </c>
      <c r="G4839" t="s">
        <v>21</v>
      </c>
      <c r="H4839" s="4">
        <v>27.7</v>
      </c>
      <c r="I4839" s="4" t="s">
        <v>35</v>
      </c>
      <c r="J4839" s="4">
        <v>31.8</v>
      </c>
      <c r="K4839" s="4" t="s">
        <v>227</v>
      </c>
      <c r="L4839" s="4">
        <v>0</v>
      </c>
      <c r="M4839" s="4" t="s">
        <v>1648</v>
      </c>
      <c r="N4839" s="11" t="s">
        <v>8258</v>
      </c>
      <c r="O4839" t="s">
        <v>8259</v>
      </c>
      <c r="R4839" t="s">
        <v>1309</v>
      </c>
      <c r="T4839" t="s">
        <v>1296</v>
      </c>
    </row>
    <row r="4840" spans="1:20">
      <c r="A4840" t="s">
        <v>8257</v>
      </c>
      <c r="B4840" t="s">
        <v>1291</v>
      </c>
      <c r="C4840" t="s">
        <v>74</v>
      </c>
      <c r="D4840" s="39" t="s">
        <v>1388</v>
      </c>
      <c r="E4840" s="11">
        <f t="shared" si="319"/>
        <v>5</v>
      </c>
      <c r="F4840" s="4">
        <f t="shared" si="320"/>
        <v>2009</v>
      </c>
      <c r="G4840" t="s">
        <v>21</v>
      </c>
      <c r="H4840" s="4">
        <v>32.5</v>
      </c>
      <c r="I4840" s="4" t="s">
        <v>35</v>
      </c>
      <c r="J4840" s="4">
        <v>31.5</v>
      </c>
      <c r="K4840" s="4" t="s">
        <v>1246</v>
      </c>
      <c r="L4840" s="4">
        <v>0</v>
      </c>
      <c r="M4840" s="4" t="s">
        <v>8264</v>
      </c>
      <c r="N4840" s="11" t="s">
        <v>8258</v>
      </c>
      <c r="O4840" t="s">
        <v>8259</v>
      </c>
      <c r="R4840" t="s">
        <v>8265</v>
      </c>
      <c r="T4840" t="s">
        <v>1296</v>
      </c>
    </row>
    <row r="4841" spans="1:20">
      <c r="A4841" t="s">
        <v>8257</v>
      </c>
      <c r="B4841" t="s">
        <v>1291</v>
      </c>
      <c r="C4841" t="s">
        <v>74</v>
      </c>
      <c r="D4841" s="39" t="s">
        <v>1396</v>
      </c>
      <c r="E4841" s="11">
        <f t="shared" si="319"/>
        <v>5</v>
      </c>
      <c r="F4841" s="4">
        <f t="shared" si="320"/>
        <v>2011</v>
      </c>
      <c r="G4841" t="s">
        <v>21</v>
      </c>
      <c r="H4841" s="4">
        <v>34.700000000000003</v>
      </c>
      <c r="I4841" s="4" t="s">
        <v>35</v>
      </c>
      <c r="J4841" s="4">
        <v>31.7</v>
      </c>
      <c r="K4841" s="4" t="s">
        <v>620</v>
      </c>
      <c r="L4841" s="4">
        <v>0</v>
      </c>
      <c r="M4841" s="4" t="s">
        <v>8266</v>
      </c>
      <c r="N4841" s="11" t="s">
        <v>8258</v>
      </c>
      <c r="O4841" t="s">
        <v>8259</v>
      </c>
      <c r="R4841" t="s">
        <v>8267</v>
      </c>
      <c r="T4841" t="s">
        <v>1296</v>
      </c>
    </row>
    <row r="4842" spans="1:20">
      <c r="A4842" t="s">
        <v>8268</v>
      </c>
      <c r="B4842" t="s">
        <v>1291</v>
      </c>
      <c r="C4842" t="s">
        <v>20</v>
      </c>
      <c r="D4842" s="39" t="s">
        <v>2363</v>
      </c>
      <c r="E4842" s="11">
        <f t="shared" si="319"/>
        <v>6</v>
      </c>
      <c r="F4842" s="4">
        <f t="shared" si="320"/>
        <v>2001</v>
      </c>
      <c r="G4842" t="s">
        <v>25</v>
      </c>
      <c r="H4842" s="4">
        <v>11.8</v>
      </c>
      <c r="I4842" s="4" t="s">
        <v>1214</v>
      </c>
      <c r="J4842" s="4">
        <v>28.2</v>
      </c>
      <c r="K4842" s="4" t="s">
        <v>854</v>
      </c>
      <c r="L4842" s="4">
        <v>0</v>
      </c>
      <c r="N4842" s="11" t="s">
        <v>8269</v>
      </c>
      <c r="R4842" t="s">
        <v>8270</v>
      </c>
      <c r="T4842" t="s">
        <v>1296</v>
      </c>
    </row>
    <row r="4843" spans="1:20">
      <c r="A4843" t="s">
        <v>8268</v>
      </c>
      <c r="B4843" t="s">
        <v>1291</v>
      </c>
      <c r="C4843" t="s">
        <v>74</v>
      </c>
      <c r="D4843" s="39" t="s">
        <v>1749</v>
      </c>
      <c r="E4843" s="11">
        <f t="shared" si="319"/>
        <v>5</v>
      </c>
      <c r="F4843" s="4">
        <f t="shared" si="320"/>
        <v>2002</v>
      </c>
      <c r="G4843" t="s">
        <v>25</v>
      </c>
      <c r="H4843" s="4">
        <v>12.7</v>
      </c>
      <c r="I4843" s="4" t="str">
        <f>IF(ISBLANK(H4843), "", "k")</f>
        <v>k</v>
      </c>
      <c r="J4843" s="4">
        <v>28.5</v>
      </c>
      <c r="K4843" s="4" t="s">
        <v>203</v>
      </c>
      <c r="L4843" s="4">
        <v>0</v>
      </c>
      <c r="M4843" s="4" t="s">
        <v>1666</v>
      </c>
      <c r="N4843" s="11" t="s">
        <v>8269</v>
      </c>
      <c r="R4843" t="s">
        <v>8271</v>
      </c>
      <c r="T4843" t="s">
        <v>1296</v>
      </c>
    </row>
    <row r="4844" spans="1:20">
      <c r="A4844" t="s">
        <v>8268</v>
      </c>
      <c r="B4844" t="s">
        <v>1291</v>
      </c>
      <c r="C4844" t="s">
        <v>74</v>
      </c>
      <c r="D4844" s="39" t="s">
        <v>1310</v>
      </c>
      <c r="E4844" s="11">
        <f t="shared" si="319"/>
        <v>5</v>
      </c>
      <c r="F4844" s="4">
        <f t="shared" si="320"/>
        <v>2005</v>
      </c>
      <c r="G4844" t="s">
        <v>25</v>
      </c>
      <c r="H4844" s="4">
        <v>15.7</v>
      </c>
      <c r="I4844" s="4" t="str">
        <f>IF(ISBLANK(H4844), "", "k")</f>
        <v>k</v>
      </c>
      <c r="J4844" s="4">
        <v>29.3</v>
      </c>
      <c r="K4844" s="4" t="s">
        <v>435</v>
      </c>
      <c r="L4844" s="4">
        <v>0</v>
      </c>
      <c r="M4844" s="4" t="s">
        <v>2654</v>
      </c>
      <c r="N4844" s="11" t="s">
        <v>8269</v>
      </c>
      <c r="R4844" t="s">
        <v>8272</v>
      </c>
      <c r="T4844" t="s">
        <v>1296</v>
      </c>
    </row>
    <row r="4845" spans="1:20">
      <c r="A4845" t="s">
        <v>8268</v>
      </c>
      <c r="B4845" t="s">
        <v>1291</v>
      </c>
      <c r="C4845" t="s">
        <v>74</v>
      </c>
      <c r="D4845" s="39" t="s">
        <v>1429</v>
      </c>
      <c r="E4845" s="11">
        <f t="shared" si="319"/>
        <v>3</v>
      </c>
      <c r="F4845" s="4">
        <f t="shared" si="320"/>
        <v>2008</v>
      </c>
      <c r="G4845" t="s">
        <v>25</v>
      </c>
      <c r="H4845" s="4">
        <v>18.5</v>
      </c>
      <c r="I4845" s="4" t="str">
        <f>IF(ISBLANK(H4845), "", "k")</f>
        <v>k</v>
      </c>
      <c r="J4845" s="4">
        <v>34.4</v>
      </c>
      <c r="K4845" s="4" t="s">
        <v>166</v>
      </c>
      <c r="L4845" s="4">
        <v>0</v>
      </c>
      <c r="M4845" s="4" t="s">
        <v>4880</v>
      </c>
      <c r="N4845" s="11" t="s">
        <v>8269</v>
      </c>
      <c r="R4845" t="s">
        <v>1852</v>
      </c>
      <c r="T4845" t="s">
        <v>1296</v>
      </c>
    </row>
    <row r="4846" spans="1:20">
      <c r="A4846" t="s">
        <v>8268</v>
      </c>
      <c r="B4846" t="s">
        <v>1291</v>
      </c>
      <c r="C4846" t="s">
        <v>74</v>
      </c>
      <c r="D4846" s="39" t="s">
        <v>2126</v>
      </c>
      <c r="E4846" s="11">
        <f t="shared" si="319"/>
        <v>5</v>
      </c>
      <c r="F4846" s="4">
        <f t="shared" si="320"/>
        <v>2008</v>
      </c>
      <c r="G4846" t="s">
        <v>25</v>
      </c>
      <c r="H4846" s="4">
        <v>18.7</v>
      </c>
      <c r="I4846" s="4" t="str">
        <f>IF(ISBLANK(H4846), "", "k")</f>
        <v>k</v>
      </c>
      <c r="L4846" s="4">
        <v>0</v>
      </c>
      <c r="N4846" s="11" t="s">
        <v>8269</v>
      </c>
      <c r="R4846" t="s">
        <v>1953</v>
      </c>
      <c r="T4846" t="s">
        <v>1296</v>
      </c>
    </row>
    <row r="4847" spans="1:20">
      <c r="A4847" t="s">
        <v>8268</v>
      </c>
      <c r="B4847" t="s">
        <v>1291</v>
      </c>
      <c r="C4847" t="s">
        <v>74</v>
      </c>
      <c r="D4847" s="39" t="s">
        <v>1388</v>
      </c>
      <c r="E4847" s="11">
        <f t="shared" si="319"/>
        <v>5</v>
      </c>
      <c r="F4847" s="4">
        <f t="shared" si="320"/>
        <v>2009</v>
      </c>
      <c r="G4847" t="s">
        <v>25</v>
      </c>
      <c r="H4847" s="4">
        <v>19.7</v>
      </c>
      <c r="I4847" s="4" t="str">
        <f>IF(ISBLANK(H4847), "", "k")</f>
        <v>k</v>
      </c>
      <c r="J4847" s="4">
        <v>36.700000000000003</v>
      </c>
      <c r="K4847" s="4" t="s">
        <v>3608</v>
      </c>
      <c r="L4847" s="4">
        <v>0</v>
      </c>
      <c r="M4847" s="4" t="s">
        <v>8273</v>
      </c>
      <c r="N4847" s="11" t="s">
        <v>8269</v>
      </c>
      <c r="R4847" t="s">
        <v>1662</v>
      </c>
      <c r="T4847" t="s">
        <v>1296</v>
      </c>
    </row>
    <row r="4848" spans="1:20">
      <c r="A4848" t="s">
        <v>8274</v>
      </c>
      <c r="B4848" t="s">
        <v>1291</v>
      </c>
      <c r="C4848" t="s">
        <v>20</v>
      </c>
      <c r="D4848" s="39" t="s">
        <v>1647</v>
      </c>
      <c r="E4848" s="11">
        <f t="shared" si="319"/>
        <v>3</v>
      </c>
      <c r="F4848" s="4">
        <f t="shared" si="320"/>
        <v>2000</v>
      </c>
      <c r="G4848" t="s">
        <v>25</v>
      </c>
      <c r="H4848" s="4">
        <v>9.5</v>
      </c>
      <c r="I4848" s="4" t="s">
        <v>35</v>
      </c>
      <c r="J4848" s="4">
        <v>26</v>
      </c>
      <c r="K4848" s="4" t="s">
        <v>842</v>
      </c>
      <c r="L4848" s="4">
        <v>0</v>
      </c>
      <c r="M4848" s="4" t="s">
        <v>2773</v>
      </c>
      <c r="N4848" s="11" t="s">
        <v>8275</v>
      </c>
      <c r="R4848" t="s">
        <v>1319</v>
      </c>
      <c r="T4848" t="s">
        <v>1296</v>
      </c>
    </row>
    <row r="4849" spans="1:20">
      <c r="A4849" t="s">
        <v>8274</v>
      </c>
      <c r="B4849" t="s">
        <v>1291</v>
      </c>
      <c r="C4849" t="s">
        <v>74</v>
      </c>
      <c r="D4849" s="39" t="s">
        <v>1418</v>
      </c>
      <c r="E4849" s="11">
        <f t="shared" si="319"/>
        <v>5</v>
      </c>
      <c r="F4849" s="4">
        <f t="shared" si="320"/>
        <v>2001</v>
      </c>
      <c r="G4849" t="s">
        <v>25</v>
      </c>
      <c r="H4849" s="4">
        <v>10.7</v>
      </c>
      <c r="I4849" s="4" t="s">
        <v>35</v>
      </c>
      <c r="J4849" s="4">
        <v>27.1</v>
      </c>
      <c r="K4849" s="4" t="s">
        <v>456</v>
      </c>
      <c r="L4849" s="4">
        <v>0</v>
      </c>
      <c r="M4849" s="4" t="s">
        <v>1468</v>
      </c>
      <c r="N4849" s="11" t="s">
        <v>8275</v>
      </c>
      <c r="R4849" t="s">
        <v>8276</v>
      </c>
      <c r="T4849" t="s">
        <v>1296</v>
      </c>
    </row>
    <row r="4850" spans="1:20">
      <c r="A4850" t="s">
        <v>8274</v>
      </c>
      <c r="B4850" t="s">
        <v>1291</v>
      </c>
      <c r="C4850" t="s">
        <v>74</v>
      </c>
      <c r="D4850" s="39" t="s">
        <v>1302</v>
      </c>
      <c r="E4850" s="11">
        <f t="shared" si="319"/>
        <v>5</v>
      </c>
      <c r="F4850" s="4">
        <f t="shared" si="320"/>
        <v>2002</v>
      </c>
      <c r="G4850" t="s">
        <v>25</v>
      </c>
      <c r="H4850" s="4">
        <v>11.7</v>
      </c>
      <c r="I4850" s="4" t="s">
        <v>35</v>
      </c>
      <c r="J4850" s="4">
        <v>27.5</v>
      </c>
      <c r="K4850" s="4" t="s">
        <v>933</v>
      </c>
      <c r="L4850" s="4">
        <v>0</v>
      </c>
      <c r="M4850" s="4" t="s">
        <v>2773</v>
      </c>
      <c r="N4850" s="11" t="s">
        <v>8275</v>
      </c>
      <c r="R4850" t="s">
        <v>2031</v>
      </c>
      <c r="T4850" t="s">
        <v>1296</v>
      </c>
    </row>
    <row r="4851" spans="1:20">
      <c r="A4851" t="s">
        <v>8274</v>
      </c>
      <c r="B4851" t="s">
        <v>1291</v>
      </c>
      <c r="C4851" t="s">
        <v>74</v>
      </c>
      <c r="D4851" s="39" t="s">
        <v>1331</v>
      </c>
      <c r="E4851" s="11">
        <f t="shared" si="319"/>
        <v>5</v>
      </c>
      <c r="F4851" s="4">
        <f t="shared" si="320"/>
        <v>2003</v>
      </c>
      <c r="G4851" t="s">
        <v>25</v>
      </c>
      <c r="H4851" s="4">
        <v>12.7</v>
      </c>
      <c r="I4851" s="4" t="s">
        <v>35</v>
      </c>
      <c r="J4851" s="4">
        <v>29</v>
      </c>
      <c r="K4851" s="4" t="s">
        <v>690</v>
      </c>
      <c r="L4851" s="4">
        <v>0</v>
      </c>
      <c r="M4851" s="4" t="s">
        <v>8277</v>
      </c>
      <c r="N4851" s="11" t="s">
        <v>8275</v>
      </c>
      <c r="R4851" t="s">
        <v>8278</v>
      </c>
      <c r="T4851" t="s">
        <v>1296</v>
      </c>
    </row>
    <row r="4852" spans="1:20">
      <c r="A4852" t="s">
        <v>8274</v>
      </c>
      <c r="B4852" t="s">
        <v>1291</v>
      </c>
      <c r="C4852" t="s">
        <v>74</v>
      </c>
      <c r="D4852" s="39" t="s">
        <v>1310</v>
      </c>
      <c r="E4852" s="11">
        <f t="shared" si="319"/>
        <v>5</v>
      </c>
      <c r="F4852" s="4">
        <f t="shared" si="320"/>
        <v>2005</v>
      </c>
      <c r="G4852" t="s">
        <v>25</v>
      </c>
      <c r="H4852" s="4">
        <v>14.7</v>
      </c>
      <c r="I4852" s="4" t="s">
        <v>35</v>
      </c>
      <c r="J4852" s="4">
        <v>31.1</v>
      </c>
      <c r="K4852" s="4" t="s">
        <v>1279</v>
      </c>
      <c r="L4852" s="4">
        <v>0</v>
      </c>
      <c r="M4852" s="4" t="s">
        <v>3685</v>
      </c>
      <c r="N4852" s="11" t="s">
        <v>8275</v>
      </c>
      <c r="R4852" t="s">
        <v>8279</v>
      </c>
      <c r="T4852" t="s">
        <v>1296</v>
      </c>
    </row>
    <row r="4853" spans="1:20">
      <c r="A4853" t="s">
        <v>8274</v>
      </c>
      <c r="B4853" t="s">
        <v>1291</v>
      </c>
      <c r="C4853" t="s">
        <v>74</v>
      </c>
      <c r="D4853" s="39" t="s">
        <v>1385</v>
      </c>
      <c r="E4853" s="11">
        <f t="shared" si="319"/>
        <v>5</v>
      </c>
      <c r="F4853" s="4">
        <f t="shared" si="320"/>
        <v>2008</v>
      </c>
      <c r="G4853" t="s">
        <v>25</v>
      </c>
      <c r="H4853" s="4">
        <v>17.7</v>
      </c>
      <c r="I4853" s="4" t="s">
        <v>35</v>
      </c>
      <c r="J4853" s="4">
        <v>32.200000000000003</v>
      </c>
      <c r="K4853" s="4" t="s">
        <v>227</v>
      </c>
      <c r="L4853" s="4">
        <v>0</v>
      </c>
      <c r="M4853" s="4" t="s">
        <v>8280</v>
      </c>
      <c r="N4853" s="11" t="s">
        <v>8275</v>
      </c>
      <c r="R4853" t="s">
        <v>4083</v>
      </c>
      <c r="T4853" t="s">
        <v>1296</v>
      </c>
    </row>
    <row r="4854" spans="1:20">
      <c r="A4854" t="s">
        <v>8274</v>
      </c>
      <c r="B4854" t="s">
        <v>1291</v>
      </c>
      <c r="C4854" t="s">
        <v>74</v>
      </c>
      <c r="D4854" s="39" t="s">
        <v>1388</v>
      </c>
      <c r="E4854" s="11">
        <f t="shared" si="319"/>
        <v>5</v>
      </c>
      <c r="F4854" s="4">
        <f t="shared" si="320"/>
        <v>2009</v>
      </c>
      <c r="G4854" t="s">
        <v>25</v>
      </c>
      <c r="H4854" s="4">
        <v>18.7</v>
      </c>
      <c r="I4854" s="4" t="s">
        <v>35</v>
      </c>
      <c r="J4854" s="4">
        <v>30.6</v>
      </c>
      <c r="K4854" s="4" t="s">
        <v>230</v>
      </c>
      <c r="L4854" s="4">
        <v>0</v>
      </c>
      <c r="M4854" s="4" t="s">
        <v>1638</v>
      </c>
      <c r="N4854" s="11" t="s">
        <v>8275</v>
      </c>
      <c r="R4854" t="s">
        <v>8281</v>
      </c>
      <c r="T4854" t="s">
        <v>1296</v>
      </c>
    </row>
    <row r="4855" spans="1:20">
      <c r="A4855" t="s">
        <v>8274</v>
      </c>
      <c r="B4855" t="s">
        <v>1291</v>
      </c>
      <c r="C4855" t="s">
        <v>74</v>
      </c>
      <c r="D4855" s="39" t="s">
        <v>1535</v>
      </c>
      <c r="E4855" s="11">
        <f t="shared" si="319"/>
        <v>5</v>
      </c>
      <c r="F4855" s="4">
        <f t="shared" si="320"/>
        <v>2010</v>
      </c>
      <c r="G4855" t="s">
        <v>25</v>
      </c>
      <c r="H4855" s="4">
        <v>19.7</v>
      </c>
      <c r="I4855" s="4" t="s">
        <v>35</v>
      </c>
      <c r="J4855" s="4">
        <v>32</v>
      </c>
      <c r="K4855" s="4" t="s">
        <v>426</v>
      </c>
      <c r="L4855" s="4">
        <v>0</v>
      </c>
      <c r="M4855" s="4" t="s">
        <v>8282</v>
      </c>
      <c r="N4855" s="11" t="s">
        <v>8275</v>
      </c>
      <c r="R4855" t="s">
        <v>8283</v>
      </c>
      <c r="T4855" t="s">
        <v>1296</v>
      </c>
    </row>
    <row r="4856" spans="1:20">
      <c r="A4856" t="s">
        <v>8284</v>
      </c>
      <c r="B4856" t="s">
        <v>1291</v>
      </c>
      <c r="C4856" t="s">
        <v>20</v>
      </c>
      <c r="D4856" s="39" t="s">
        <v>1746</v>
      </c>
      <c r="E4856" s="11">
        <f t="shared" si="319"/>
        <v>5</v>
      </c>
      <c r="F4856" s="4">
        <f t="shared" si="320"/>
        <v>2001</v>
      </c>
      <c r="G4856" t="s">
        <v>21</v>
      </c>
      <c r="H4856" s="4" t="s">
        <v>682</v>
      </c>
      <c r="I4856" s="4" t="str">
        <f t="shared" ref="I4856:I4882" si="321">IF(ISBLANK(H4856), "", "k")</f>
        <v>k</v>
      </c>
      <c r="J4856" s="4">
        <v>22.5</v>
      </c>
      <c r="K4856" s="4" t="s">
        <v>358</v>
      </c>
      <c r="L4856" s="4">
        <v>0</v>
      </c>
      <c r="M4856" s="4" t="s">
        <v>2384</v>
      </c>
      <c r="N4856" s="11" t="s">
        <v>7783</v>
      </c>
      <c r="O4856" t="s">
        <v>8285</v>
      </c>
      <c r="R4856" t="s">
        <v>8286</v>
      </c>
      <c r="T4856" t="s">
        <v>1296</v>
      </c>
    </row>
    <row r="4857" spans="1:20">
      <c r="A4857" t="s">
        <v>8284</v>
      </c>
      <c r="B4857" t="s">
        <v>1291</v>
      </c>
      <c r="C4857" t="s">
        <v>74</v>
      </c>
      <c r="D4857" s="39" t="s">
        <v>1749</v>
      </c>
      <c r="E4857" s="11">
        <f t="shared" si="319"/>
        <v>5</v>
      </c>
      <c r="F4857" s="4">
        <f t="shared" si="320"/>
        <v>2002</v>
      </c>
      <c r="G4857" t="s">
        <v>21</v>
      </c>
      <c r="H4857" s="4" t="s">
        <v>57</v>
      </c>
      <c r="I4857" s="4" t="str">
        <f t="shared" si="321"/>
        <v>k</v>
      </c>
      <c r="J4857" s="4">
        <v>22.8</v>
      </c>
      <c r="K4857" s="4" t="s">
        <v>718</v>
      </c>
      <c r="L4857" s="4">
        <v>0</v>
      </c>
      <c r="M4857" s="4" t="s">
        <v>1636</v>
      </c>
      <c r="N4857" s="11" t="s">
        <v>7783</v>
      </c>
      <c r="O4857" t="s">
        <v>8285</v>
      </c>
      <c r="R4857" t="s">
        <v>8287</v>
      </c>
      <c r="T4857" t="s">
        <v>1296</v>
      </c>
    </row>
    <row r="4858" spans="1:20">
      <c r="A4858" t="s">
        <v>8284</v>
      </c>
      <c r="B4858" t="s">
        <v>1291</v>
      </c>
      <c r="C4858" t="s">
        <v>74</v>
      </c>
      <c r="D4858" s="39" t="s">
        <v>1331</v>
      </c>
      <c r="E4858" s="11">
        <f t="shared" si="319"/>
        <v>5</v>
      </c>
      <c r="F4858" s="4">
        <f t="shared" si="320"/>
        <v>2003</v>
      </c>
      <c r="G4858" t="s">
        <v>21</v>
      </c>
      <c r="H4858" s="4" t="s">
        <v>477</v>
      </c>
      <c r="I4858" s="4" t="str">
        <f t="shared" si="321"/>
        <v>k</v>
      </c>
      <c r="J4858" s="4">
        <v>24.2</v>
      </c>
      <c r="K4858" s="4" t="s">
        <v>58</v>
      </c>
      <c r="L4858" s="4">
        <v>0</v>
      </c>
      <c r="M4858" s="4" t="s">
        <v>3107</v>
      </c>
      <c r="N4858" s="11" t="s">
        <v>7783</v>
      </c>
      <c r="O4858" t="s">
        <v>8285</v>
      </c>
      <c r="R4858" t="s">
        <v>8288</v>
      </c>
      <c r="T4858" t="s">
        <v>1296</v>
      </c>
    </row>
    <row r="4859" spans="1:20">
      <c r="A4859" t="s">
        <v>8284</v>
      </c>
      <c r="B4859" t="s">
        <v>1291</v>
      </c>
      <c r="C4859" t="s">
        <v>74</v>
      </c>
      <c r="D4859" s="39" t="s">
        <v>1380</v>
      </c>
      <c r="E4859" s="11">
        <f t="shared" si="319"/>
        <v>5</v>
      </c>
      <c r="F4859" s="4">
        <f t="shared" si="320"/>
        <v>2004</v>
      </c>
      <c r="G4859" t="s">
        <v>21</v>
      </c>
      <c r="H4859" s="4" t="s">
        <v>496</v>
      </c>
      <c r="I4859" s="4" t="str">
        <f t="shared" si="321"/>
        <v>k</v>
      </c>
      <c r="J4859" s="4">
        <v>24.5</v>
      </c>
      <c r="K4859" s="4" t="s">
        <v>199</v>
      </c>
      <c r="L4859" s="4">
        <v>0</v>
      </c>
      <c r="M4859" s="4" t="s">
        <v>2493</v>
      </c>
      <c r="N4859" s="11" t="s">
        <v>7783</v>
      </c>
      <c r="O4859" t="s">
        <v>8285</v>
      </c>
      <c r="R4859" t="s">
        <v>8289</v>
      </c>
      <c r="T4859" t="s">
        <v>1296</v>
      </c>
    </row>
    <row r="4860" spans="1:20">
      <c r="A4860" t="s">
        <v>8284</v>
      </c>
      <c r="B4860" t="s">
        <v>1291</v>
      </c>
      <c r="C4860" t="s">
        <v>74</v>
      </c>
      <c r="D4860" s="39" t="s">
        <v>1310</v>
      </c>
      <c r="E4860" s="11">
        <f t="shared" si="319"/>
        <v>5</v>
      </c>
      <c r="F4860" s="4">
        <f t="shared" si="320"/>
        <v>2005</v>
      </c>
      <c r="G4860" t="s">
        <v>21</v>
      </c>
      <c r="H4860" s="4" t="s">
        <v>410</v>
      </c>
      <c r="I4860" s="4" t="str">
        <f t="shared" si="321"/>
        <v>k</v>
      </c>
      <c r="J4860" s="4">
        <v>25.4</v>
      </c>
      <c r="K4860" s="4" t="s">
        <v>116</v>
      </c>
      <c r="L4860" s="4">
        <v>0</v>
      </c>
      <c r="M4860" s="4" t="s">
        <v>1945</v>
      </c>
      <c r="N4860" s="11" t="s">
        <v>7783</v>
      </c>
      <c r="O4860" t="s">
        <v>8285</v>
      </c>
      <c r="R4860" t="s">
        <v>8290</v>
      </c>
      <c r="T4860" t="s">
        <v>1296</v>
      </c>
    </row>
    <row r="4861" spans="1:20">
      <c r="A4861" t="s">
        <v>8284</v>
      </c>
      <c r="B4861" t="s">
        <v>1291</v>
      </c>
      <c r="C4861" t="s">
        <v>74</v>
      </c>
      <c r="D4861" s="39" t="s">
        <v>1385</v>
      </c>
      <c r="E4861" s="11">
        <f t="shared" si="319"/>
        <v>5</v>
      </c>
      <c r="F4861" s="4">
        <f t="shared" si="320"/>
        <v>2008</v>
      </c>
      <c r="G4861" t="s">
        <v>21</v>
      </c>
      <c r="H4861" s="4" t="s">
        <v>609</v>
      </c>
      <c r="I4861" s="4" t="str">
        <f t="shared" si="321"/>
        <v>k</v>
      </c>
      <c r="J4861" s="4">
        <v>28.2</v>
      </c>
      <c r="K4861" s="4" t="s">
        <v>441</v>
      </c>
      <c r="L4861" s="4">
        <v>0</v>
      </c>
      <c r="M4861" s="4" t="s">
        <v>2150</v>
      </c>
      <c r="N4861" s="11" t="s">
        <v>7783</v>
      </c>
      <c r="O4861" t="s">
        <v>8285</v>
      </c>
      <c r="R4861" t="s">
        <v>8291</v>
      </c>
      <c r="T4861" t="s">
        <v>1296</v>
      </c>
    </row>
    <row r="4862" spans="1:20">
      <c r="A4862" t="s">
        <v>8284</v>
      </c>
      <c r="B4862" t="s">
        <v>1291</v>
      </c>
      <c r="C4862" t="s">
        <v>74</v>
      </c>
      <c r="D4862" s="39" t="s">
        <v>1388</v>
      </c>
      <c r="E4862" s="11">
        <f t="shared" si="319"/>
        <v>5</v>
      </c>
      <c r="F4862" s="4">
        <f t="shared" si="320"/>
        <v>2009</v>
      </c>
      <c r="G4862" t="s">
        <v>21</v>
      </c>
      <c r="H4862" s="4" t="s">
        <v>977</v>
      </c>
      <c r="I4862" s="4" t="str">
        <f t="shared" si="321"/>
        <v>k</v>
      </c>
      <c r="L4862" s="4">
        <v>0</v>
      </c>
      <c r="M4862" s="4" t="s">
        <v>4451</v>
      </c>
      <c r="N4862" s="11" t="s">
        <v>7783</v>
      </c>
      <c r="O4862" t="s">
        <v>8285</v>
      </c>
      <c r="R4862" t="s">
        <v>8292</v>
      </c>
      <c r="T4862" t="s">
        <v>1296</v>
      </c>
    </row>
    <row r="4863" spans="1:20">
      <c r="A4863" t="s">
        <v>8284</v>
      </c>
      <c r="B4863" t="s">
        <v>1291</v>
      </c>
      <c r="C4863" t="s">
        <v>74</v>
      </c>
      <c r="D4863" s="39" t="s">
        <v>1680</v>
      </c>
      <c r="E4863" s="11">
        <f t="shared" si="319"/>
        <v>4</v>
      </c>
      <c r="F4863" s="4">
        <f t="shared" si="320"/>
        <v>2012</v>
      </c>
      <c r="G4863" t="s">
        <v>21</v>
      </c>
      <c r="H4863" s="4" t="s">
        <v>8293</v>
      </c>
      <c r="I4863" s="4" t="str">
        <f t="shared" si="321"/>
        <v>k</v>
      </c>
      <c r="J4863" s="4">
        <v>28.5</v>
      </c>
      <c r="K4863" s="4" t="s">
        <v>949</v>
      </c>
      <c r="L4863" s="4">
        <v>0</v>
      </c>
      <c r="M4863" s="4" t="s">
        <v>4352</v>
      </c>
      <c r="N4863" s="11" t="s">
        <v>7783</v>
      </c>
      <c r="O4863" t="s">
        <v>8285</v>
      </c>
      <c r="R4863" t="s">
        <v>3887</v>
      </c>
      <c r="T4863" t="s">
        <v>1296</v>
      </c>
    </row>
    <row r="4864" spans="1:20">
      <c r="A4864" t="s">
        <v>8284</v>
      </c>
      <c r="B4864" t="s">
        <v>1291</v>
      </c>
      <c r="C4864" t="s">
        <v>74</v>
      </c>
      <c r="D4864" s="39" t="s">
        <v>1586</v>
      </c>
      <c r="E4864" s="11">
        <f t="shared" si="319"/>
        <v>5</v>
      </c>
      <c r="F4864" s="4">
        <f t="shared" si="320"/>
        <v>2013</v>
      </c>
      <c r="G4864" t="s">
        <v>21</v>
      </c>
      <c r="H4864" s="4" t="s">
        <v>488</v>
      </c>
      <c r="I4864" s="4" t="str">
        <f t="shared" si="321"/>
        <v>k</v>
      </c>
      <c r="J4864" s="4">
        <v>29.1</v>
      </c>
      <c r="K4864" s="4" t="s">
        <v>436</v>
      </c>
      <c r="L4864" s="4">
        <v>0</v>
      </c>
      <c r="M4864" s="4" t="s">
        <v>6082</v>
      </c>
      <c r="N4864" s="11" t="s">
        <v>7783</v>
      </c>
      <c r="O4864" t="s">
        <v>8285</v>
      </c>
      <c r="R4864" t="s">
        <v>8294</v>
      </c>
      <c r="T4864" t="s">
        <v>1296</v>
      </c>
    </row>
    <row r="4865" spans="1:20">
      <c r="A4865" t="s">
        <v>8284</v>
      </c>
      <c r="B4865" t="s">
        <v>1291</v>
      </c>
      <c r="C4865" t="s">
        <v>74</v>
      </c>
      <c r="D4865" s="39" t="s">
        <v>1435</v>
      </c>
      <c r="E4865" s="11">
        <f t="shared" si="319"/>
        <v>5</v>
      </c>
      <c r="F4865" s="4">
        <f t="shared" si="320"/>
        <v>2015</v>
      </c>
      <c r="G4865" t="s">
        <v>21</v>
      </c>
      <c r="H4865" s="4" t="s">
        <v>772</v>
      </c>
      <c r="I4865" s="4" t="str">
        <f t="shared" si="321"/>
        <v>k</v>
      </c>
      <c r="J4865" s="4">
        <v>29.8</v>
      </c>
      <c r="K4865" s="4" t="s">
        <v>182</v>
      </c>
      <c r="L4865" s="4">
        <v>0</v>
      </c>
      <c r="M4865" s="4" t="s">
        <v>2485</v>
      </c>
      <c r="N4865" s="11" t="s">
        <v>7783</v>
      </c>
      <c r="O4865" t="s">
        <v>8285</v>
      </c>
      <c r="R4865" t="s">
        <v>8295</v>
      </c>
      <c r="T4865" t="s">
        <v>1296</v>
      </c>
    </row>
    <row r="4866" spans="1:20">
      <c r="A4866" t="s">
        <v>8284</v>
      </c>
      <c r="B4866" t="s">
        <v>1291</v>
      </c>
      <c r="C4866" t="s">
        <v>74</v>
      </c>
      <c r="D4866" s="39" t="s">
        <v>1590</v>
      </c>
      <c r="E4866" s="11">
        <f t="shared" si="319"/>
        <v>5</v>
      </c>
      <c r="F4866" s="4">
        <f t="shared" si="320"/>
        <v>2016</v>
      </c>
      <c r="G4866" t="s">
        <v>21</v>
      </c>
      <c r="H4866" s="4" t="s">
        <v>600</v>
      </c>
      <c r="I4866" s="4" t="str">
        <f t="shared" si="321"/>
        <v>k</v>
      </c>
      <c r="J4866" s="4">
        <v>29.9</v>
      </c>
      <c r="K4866" s="4" t="s">
        <v>577</v>
      </c>
      <c r="L4866" s="4">
        <v>0</v>
      </c>
      <c r="M4866" s="4" t="s">
        <v>4352</v>
      </c>
      <c r="N4866" s="11" t="s">
        <v>7783</v>
      </c>
      <c r="O4866" t="s">
        <v>8285</v>
      </c>
      <c r="Q4866">
        <v>36</v>
      </c>
      <c r="R4866" t="s">
        <v>8296</v>
      </c>
      <c r="T4866" t="s">
        <v>1296</v>
      </c>
    </row>
    <row r="4867" spans="1:20">
      <c r="A4867" t="s">
        <v>8284</v>
      </c>
      <c r="B4867" t="s">
        <v>1291</v>
      </c>
      <c r="C4867" t="s">
        <v>74</v>
      </c>
      <c r="D4867" s="39" t="s">
        <v>1412</v>
      </c>
      <c r="E4867" s="11">
        <f t="shared" si="319"/>
        <v>5</v>
      </c>
      <c r="F4867" s="4">
        <f t="shared" si="320"/>
        <v>2019</v>
      </c>
      <c r="G4867" t="s">
        <v>21</v>
      </c>
      <c r="H4867" s="4" t="s">
        <v>742</v>
      </c>
      <c r="I4867" s="4" t="str">
        <f t="shared" si="321"/>
        <v>k</v>
      </c>
      <c r="J4867" s="4">
        <v>29.5</v>
      </c>
      <c r="K4867" s="4" t="s">
        <v>435</v>
      </c>
      <c r="L4867" s="4">
        <v>0</v>
      </c>
      <c r="M4867" s="4" t="s">
        <v>3570</v>
      </c>
      <c r="N4867" s="11" t="s">
        <v>7783</v>
      </c>
      <c r="O4867" t="s">
        <v>8285</v>
      </c>
      <c r="R4867" t="s">
        <v>8297</v>
      </c>
      <c r="T4867" t="s">
        <v>1296</v>
      </c>
    </row>
    <row r="4868" spans="1:20">
      <c r="A4868" t="s">
        <v>8298</v>
      </c>
      <c r="B4868" t="s">
        <v>1291</v>
      </c>
      <c r="C4868" t="s">
        <v>20</v>
      </c>
      <c r="D4868" s="39" t="s">
        <v>1424</v>
      </c>
      <c r="E4868" s="11">
        <f t="shared" si="319"/>
        <v>5</v>
      </c>
      <c r="F4868" s="4">
        <f t="shared" si="320"/>
        <v>2004</v>
      </c>
      <c r="G4868" t="s">
        <v>103</v>
      </c>
      <c r="H4868" s="4" t="s">
        <v>1536</v>
      </c>
      <c r="I4868" s="4" t="str">
        <f t="shared" si="321"/>
        <v>k</v>
      </c>
      <c r="J4868" s="4">
        <v>11.6</v>
      </c>
      <c r="K4868" s="4" t="s">
        <v>7804</v>
      </c>
      <c r="L4868" s="4">
        <v>0</v>
      </c>
      <c r="M4868" s="4" t="s">
        <v>4016</v>
      </c>
      <c r="R4868" t="s">
        <v>8299</v>
      </c>
      <c r="T4868" t="s">
        <v>1296</v>
      </c>
    </row>
    <row r="4869" spans="1:20">
      <c r="A4869" t="s">
        <v>8300</v>
      </c>
      <c r="B4869" t="s">
        <v>1291</v>
      </c>
      <c r="C4869" t="s">
        <v>20</v>
      </c>
      <c r="D4869" s="39" t="s">
        <v>1424</v>
      </c>
      <c r="E4869" s="11">
        <f t="shared" si="319"/>
        <v>5</v>
      </c>
      <c r="F4869" s="4">
        <f t="shared" si="320"/>
        <v>2004</v>
      </c>
      <c r="G4869" t="s">
        <v>103</v>
      </c>
      <c r="H4869" s="4" t="s">
        <v>1536</v>
      </c>
      <c r="I4869" s="4" t="str">
        <f t="shared" si="321"/>
        <v>k</v>
      </c>
      <c r="J4869" s="4">
        <v>11.5</v>
      </c>
      <c r="K4869" s="4" t="s">
        <v>8301</v>
      </c>
      <c r="L4869" s="4">
        <v>0</v>
      </c>
      <c r="M4869" s="4" t="s">
        <v>81</v>
      </c>
      <c r="R4869" t="s">
        <v>8302</v>
      </c>
      <c r="T4869" t="s">
        <v>1296</v>
      </c>
    </row>
    <row r="4870" spans="1:20">
      <c r="A4870" t="s">
        <v>8303</v>
      </c>
      <c r="B4870" t="s">
        <v>1291</v>
      </c>
      <c r="C4870" t="s">
        <v>20</v>
      </c>
      <c r="D4870" s="39" t="s">
        <v>1424</v>
      </c>
      <c r="E4870" s="11">
        <f t="shared" si="319"/>
        <v>5</v>
      </c>
      <c r="F4870" s="4">
        <f t="shared" si="320"/>
        <v>2004</v>
      </c>
      <c r="G4870" t="s">
        <v>25</v>
      </c>
      <c r="H4870" s="4" t="s">
        <v>1456</v>
      </c>
      <c r="I4870" s="4" t="str">
        <f t="shared" si="321"/>
        <v>k</v>
      </c>
      <c r="J4870" s="4">
        <v>17</v>
      </c>
      <c r="K4870" s="4" t="s">
        <v>451</v>
      </c>
      <c r="L4870" s="4">
        <v>0</v>
      </c>
      <c r="M4870" s="4" t="s">
        <v>3038</v>
      </c>
      <c r="N4870" s="11" t="s">
        <v>8304</v>
      </c>
      <c r="R4870" t="s">
        <v>8305</v>
      </c>
      <c r="T4870" t="s">
        <v>1296</v>
      </c>
    </row>
    <row r="4871" spans="1:20">
      <c r="A4871" t="s">
        <v>8303</v>
      </c>
      <c r="B4871" t="s">
        <v>1291</v>
      </c>
      <c r="C4871" t="s">
        <v>74</v>
      </c>
      <c r="D4871" s="39" t="s">
        <v>2126</v>
      </c>
      <c r="E4871" s="11">
        <f t="shared" si="319"/>
        <v>5</v>
      </c>
      <c r="F4871" s="4">
        <f t="shared" si="320"/>
        <v>2008</v>
      </c>
      <c r="G4871" t="s">
        <v>25</v>
      </c>
      <c r="H4871" s="4" t="s">
        <v>57</v>
      </c>
      <c r="I4871" s="4" t="str">
        <f t="shared" si="321"/>
        <v>k</v>
      </c>
      <c r="J4871" s="4">
        <v>22.7</v>
      </c>
      <c r="K4871" s="4" t="s">
        <v>779</v>
      </c>
      <c r="L4871" s="4">
        <v>0</v>
      </c>
      <c r="M4871" s="4" t="s">
        <v>1876</v>
      </c>
      <c r="N4871" s="11" t="s">
        <v>8304</v>
      </c>
      <c r="R4871" t="s">
        <v>8306</v>
      </c>
      <c r="T4871" t="s">
        <v>1296</v>
      </c>
    </row>
    <row r="4872" spans="1:20">
      <c r="A4872" t="s">
        <v>8303</v>
      </c>
      <c r="B4872" t="s">
        <v>1291</v>
      </c>
      <c r="C4872" t="s">
        <v>74</v>
      </c>
      <c r="D4872" s="39" t="s">
        <v>1556</v>
      </c>
      <c r="E4872" s="11">
        <f t="shared" si="319"/>
        <v>5</v>
      </c>
      <c r="F4872" s="4">
        <f t="shared" si="320"/>
        <v>2010</v>
      </c>
      <c r="G4872" t="s">
        <v>25</v>
      </c>
      <c r="H4872" s="4" t="s">
        <v>496</v>
      </c>
      <c r="I4872" s="4" t="str">
        <f t="shared" si="321"/>
        <v>k</v>
      </c>
      <c r="J4872" s="4">
        <v>25.2</v>
      </c>
      <c r="K4872" s="4" t="s">
        <v>464</v>
      </c>
      <c r="L4872" s="4">
        <v>0</v>
      </c>
      <c r="M4872" s="4" t="s">
        <v>6467</v>
      </c>
      <c r="N4872" s="11" t="s">
        <v>8304</v>
      </c>
      <c r="R4872" t="s">
        <v>8307</v>
      </c>
      <c r="T4872" t="s">
        <v>1296</v>
      </c>
    </row>
    <row r="4873" spans="1:20">
      <c r="A4873" t="s">
        <v>8303</v>
      </c>
      <c r="B4873" t="s">
        <v>1291</v>
      </c>
      <c r="C4873" t="s">
        <v>74</v>
      </c>
      <c r="D4873" s="39" t="s">
        <v>1561</v>
      </c>
      <c r="E4873" s="11">
        <f t="shared" si="319"/>
        <v>5</v>
      </c>
      <c r="F4873" s="4">
        <f t="shared" si="320"/>
        <v>2011</v>
      </c>
      <c r="G4873" t="s">
        <v>25</v>
      </c>
      <c r="H4873" s="4" t="s">
        <v>410</v>
      </c>
      <c r="I4873" s="4" t="str">
        <f t="shared" si="321"/>
        <v>k</v>
      </c>
      <c r="J4873" s="4">
        <v>27</v>
      </c>
      <c r="K4873" s="4" t="s">
        <v>1282</v>
      </c>
      <c r="L4873" s="4">
        <v>0</v>
      </c>
      <c r="M4873" s="4" t="s">
        <v>4516</v>
      </c>
      <c r="N4873" s="11" t="s">
        <v>8304</v>
      </c>
      <c r="R4873" t="s">
        <v>8308</v>
      </c>
      <c r="T4873" t="s">
        <v>1296</v>
      </c>
    </row>
    <row r="4874" spans="1:20">
      <c r="A4874" t="s">
        <v>8303</v>
      </c>
      <c r="B4874" t="s">
        <v>1291</v>
      </c>
      <c r="C4874" t="s">
        <v>74</v>
      </c>
      <c r="D4874" s="39" t="s">
        <v>1342</v>
      </c>
      <c r="E4874" s="11">
        <f t="shared" si="319"/>
        <v>5</v>
      </c>
      <c r="F4874" s="4">
        <f t="shared" si="320"/>
        <v>2013</v>
      </c>
      <c r="G4874" t="s">
        <v>25</v>
      </c>
      <c r="H4874" s="4" t="s">
        <v>712</v>
      </c>
      <c r="I4874" s="4" t="str">
        <f t="shared" si="321"/>
        <v>k</v>
      </c>
      <c r="J4874" s="4">
        <v>29.3</v>
      </c>
      <c r="K4874" s="4" t="s">
        <v>182</v>
      </c>
      <c r="L4874" s="4">
        <v>0</v>
      </c>
      <c r="M4874" s="4" t="s">
        <v>2181</v>
      </c>
      <c r="N4874" s="11" t="s">
        <v>8304</v>
      </c>
      <c r="R4874" t="s">
        <v>3098</v>
      </c>
      <c r="T4874" t="s">
        <v>1296</v>
      </c>
    </row>
    <row r="4875" spans="1:20">
      <c r="A4875" t="s">
        <v>8309</v>
      </c>
      <c r="B4875" t="s">
        <v>1291</v>
      </c>
      <c r="C4875" t="s">
        <v>20</v>
      </c>
      <c r="D4875" s="39" t="s">
        <v>1385</v>
      </c>
      <c r="E4875" s="11">
        <f t="shared" si="319"/>
        <v>5</v>
      </c>
      <c r="F4875" s="4">
        <f t="shared" si="320"/>
        <v>2008</v>
      </c>
      <c r="G4875" t="s">
        <v>25</v>
      </c>
      <c r="H4875" s="4" t="s">
        <v>1452</v>
      </c>
      <c r="I4875" s="4" t="str">
        <f t="shared" si="321"/>
        <v>k</v>
      </c>
      <c r="J4875" s="4">
        <v>16.600000000000001</v>
      </c>
      <c r="K4875" s="4" t="s">
        <v>1094</v>
      </c>
      <c r="L4875" s="4">
        <v>0</v>
      </c>
      <c r="M4875" s="4" t="s">
        <v>8310</v>
      </c>
      <c r="N4875" s="11" t="s">
        <v>8311</v>
      </c>
      <c r="R4875" t="s">
        <v>8312</v>
      </c>
      <c r="T4875" t="s">
        <v>1296</v>
      </c>
    </row>
    <row r="4876" spans="1:20">
      <c r="A4876" t="s">
        <v>8309</v>
      </c>
      <c r="B4876" t="s">
        <v>1291</v>
      </c>
      <c r="C4876" t="s">
        <v>74</v>
      </c>
      <c r="D4876" s="39" t="s">
        <v>1535</v>
      </c>
      <c r="E4876" s="11">
        <f t="shared" si="319"/>
        <v>5</v>
      </c>
      <c r="F4876" s="4">
        <f t="shared" si="320"/>
        <v>2010</v>
      </c>
      <c r="G4876" t="s">
        <v>25</v>
      </c>
      <c r="H4876" s="4" t="s">
        <v>654</v>
      </c>
      <c r="I4876" s="4" t="str">
        <f t="shared" si="321"/>
        <v>k</v>
      </c>
      <c r="J4876" s="4">
        <v>20</v>
      </c>
      <c r="K4876" s="4" t="s">
        <v>617</v>
      </c>
      <c r="L4876" s="4">
        <v>0</v>
      </c>
      <c r="M4876" s="4" t="s">
        <v>3274</v>
      </c>
      <c r="N4876" s="11" t="s">
        <v>8311</v>
      </c>
      <c r="R4876" t="s">
        <v>7514</v>
      </c>
      <c r="T4876" t="s">
        <v>1296</v>
      </c>
    </row>
    <row r="4877" spans="1:20">
      <c r="A4877" t="s">
        <v>8309</v>
      </c>
      <c r="B4877" t="s">
        <v>1291</v>
      </c>
      <c r="C4877" t="s">
        <v>74</v>
      </c>
      <c r="D4877" s="39" t="s">
        <v>1586</v>
      </c>
      <c r="E4877" s="11">
        <f t="shared" si="319"/>
        <v>5</v>
      </c>
      <c r="F4877" s="4">
        <f t="shared" si="320"/>
        <v>2013</v>
      </c>
      <c r="G4877" t="s">
        <v>25</v>
      </c>
      <c r="H4877" s="4" t="s">
        <v>57</v>
      </c>
      <c r="I4877" s="4" t="str">
        <f t="shared" si="321"/>
        <v>k</v>
      </c>
      <c r="J4877" s="4">
        <v>26.4</v>
      </c>
      <c r="K4877" s="4" t="s">
        <v>933</v>
      </c>
      <c r="L4877" s="4">
        <v>0</v>
      </c>
      <c r="M4877" s="4" t="s">
        <v>4928</v>
      </c>
      <c r="N4877" s="11" t="s">
        <v>8311</v>
      </c>
      <c r="R4877" t="s">
        <v>8313</v>
      </c>
      <c r="T4877" t="s">
        <v>1296</v>
      </c>
    </row>
    <row r="4878" spans="1:20">
      <c r="A4878" t="s">
        <v>8309</v>
      </c>
      <c r="B4878" t="s">
        <v>1291</v>
      </c>
      <c r="C4878" t="s">
        <v>74</v>
      </c>
      <c r="D4878" s="39" t="s">
        <v>1346</v>
      </c>
      <c r="E4878" s="11">
        <f t="shared" si="319"/>
        <v>5</v>
      </c>
      <c r="F4878" s="4">
        <f t="shared" si="320"/>
        <v>2015</v>
      </c>
      <c r="G4878" t="s">
        <v>25</v>
      </c>
      <c r="H4878" s="4" t="s">
        <v>496</v>
      </c>
      <c r="I4878" s="4" t="str">
        <f t="shared" si="321"/>
        <v>k</v>
      </c>
      <c r="J4878" s="4">
        <v>29.4</v>
      </c>
      <c r="K4878" s="4" t="s">
        <v>1393</v>
      </c>
      <c r="L4878" s="4">
        <v>0</v>
      </c>
      <c r="M4878" s="4" t="s">
        <v>8314</v>
      </c>
      <c r="N4878" s="11" t="s">
        <v>8311</v>
      </c>
      <c r="R4878" t="s">
        <v>6845</v>
      </c>
      <c r="T4878" t="s">
        <v>1296</v>
      </c>
    </row>
    <row r="4879" spans="1:20">
      <c r="A4879" t="s">
        <v>8309</v>
      </c>
      <c r="B4879" t="s">
        <v>1291</v>
      </c>
      <c r="C4879" t="s">
        <v>74</v>
      </c>
      <c r="D4879" s="39" t="s">
        <v>1352</v>
      </c>
      <c r="E4879" s="11">
        <f t="shared" si="319"/>
        <v>5</v>
      </c>
      <c r="F4879" s="4">
        <f t="shared" si="320"/>
        <v>2017</v>
      </c>
      <c r="G4879" t="s">
        <v>25</v>
      </c>
      <c r="H4879" s="4" t="s">
        <v>717</v>
      </c>
      <c r="I4879" s="4" t="str">
        <f t="shared" si="321"/>
        <v>k</v>
      </c>
      <c r="J4879" s="4">
        <v>31.5</v>
      </c>
      <c r="K4879" s="4" t="s">
        <v>701</v>
      </c>
      <c r="L4879" s="4">
        <v>0</v>
      </c>
      <c r="M4879" s="4" t="s">
        <v>3082</v>
      </c>
      <c r="N4879" s="11" t="s">
        <v>8311</v>
      </c>
      <c r="Q4879" t="s">
        <v>1242</v>
      </c>
      <c r="R4879" t="s">
        <v>8315</v>
      </c>
      <c r="T4879" t="s">
        <v>1296</v>
      </c>
    </row>
    <row r="4880" spans="1:20">
      <c r="A4880" t="s">
        <v>8309</v>
      </c>
      <c r="B4880" t="s">
        <v>1291</v>
      </c>
      <c r="C4880" t="s">
        <v>74</v>
      </c>
      <c r="D4880" s="39" t="s">
        <v>1412</v>
      </c>
      <c r="E4880" s="11">
        <f t="shared" si="319"/>
        <v>5</v>
      </c>
      <c r="F4880" s="4">
        <f t="shared" si="320"/>
        <v>2019</v>
      </c>
      <c r="G4880" t="s">
        <v>25</v>
      </c>
      <c r="H4880" s="4" t="s">
        <v>609</v>
      </c>
      <c r="I4880" s="4" t="str">
        <f t="shared" si="321"/>
        <v>k</v>
      </c>
      <c r="J4880" s="4">
        <v>36.700000000000003</v>
      </c>
      <c r="K4880" s="4" t="s">
        <v>2061</v>
      </c>
      <c r="L4880" s="4">
        <v>0</v>
      </c>
      <c r="M4880" s="4" t="s">
        <v>1602</v>
      </c>
      <c r="N4880" s="11" t="s">
        <v>8311</v>
      </c>
      <c r="R4880" t="s">
        <v>3234</v>
      </c>
      <c r="T4880" t="s">
        <v>1296</v>
      </c>
    </row>
    <row r="4881" spans="1:20">
      <c r="A4881" t="s">
        <v>8316</v>
      </c>
      <c r="B4881" t="s">
        <v>1291</v>
      </c>
      <c r="C4881" t="s">
        <v>20</v>
      </c>
      <c r="D4881" s="39" t="s">
        <v>1424</v>
      </c>
      <c r="E4881" s="11">
        <f t="shared" si="319"/>
        <v>5</v>
      </c>
      <c r="F4881" s="4">
        <f t="shared" si="320"/>
        <v>2004</v>
      </c>
      <c r="G4881" t="s">
        <v>103</v>
      </c>
      <c r="H4881" s="4" t="s">
        <v>1536</v>
      </c>
      <c r="I4881" s="4" t="str">
        <f t="shared" si="321"/>
        <v>k</v>
      </c>
      <c r="J4881" s="4">
        <v>10.199999999999999</v>
      </c>
      <c r="K4881" s="4" t="s">
        <v>609</v>
      </c>
      <c r="L4881" s="4">
        <v>0</v>
      </c>
      <c r="M4881" s="4" t="s">
        <v>1397</v>
      </c>
      <c r="R4881" t="s">
        <v>8317</v>
      </c>
      <c r="T4881" t="s">
        <v>1296</v>
      </c>
    </row>
    <row r="4882" spans="1:20">
      <c r="A4882" t="s">
        <v>8318</v>
      </c>
      <c r="B4882" t="s">
        <v>1291</v>
      </c>
      <c r="C4882" t="s">
        <v>20</v>
      </c>
      <c r="D4882" s="39" t="s">
        <v>1424</v>
      </c>
      <c r="E4882" s="11">
        <f t="shared" si="319"/>
        <v>5</v>
      </c>
      <c r="F4882" s="4">
        <f t="shared" si="320"/>
        <v>2004</v>
      </c>
      <c r="G4882" t="s">
        <v>103</v>
      </c>
      <c r="H4882" s="4" t="s">
        <v>1536</v>
      </c>
      <c r="I4882" s="4" t="str">
        <f t="shared" si="321"/>
        <v>k</v>
      </c>
      <c r="J4882" s="4">
        <v>9.8000000000000007</v>
      </c>
      <c r="K4882" s="4" t="s">
        <v>3391</v>
      </c>
      <c r="L4882" s="4">
        <v>0</v>
      </c>
      <c r="M4882" s="4" t="s">
        <v>1861</v>
      </c>
      <c r="R4882" t="s">
        <v>8319</v>
      </c>
      <c r="T4882" t="s">
        <v>1296</v>
      </c>
    </row>
    <row r="4883" spans="1:20">
      <c r="A4883" t="s">
        <v>267</v>
      </c>
      <c r="B4883" t="s">
        <v>1291</v>
      </c>
      <c r="C4883" t="s">
        <v>20</v>
      </c>
      <c r="D4883" s="39" t="s">
        <v>2007</v>
      </c>
      <c r="E4883" s="11">
        <f t="shared" ref="E4883:E4946" si="322">MONTH(D4883)</f>
        <v>3</v>
      </c>
      <c r="F4883" s="4">
        <f t="shared" ref="F4883:F4946" si="323">YEAR(D4883)</f>
        <v>1992</v>
      </c>
      <c r="G4883" t="s">
        <v>21</v>
      </c>
      <c r="H4883" s="4">
        <v>14.5</v>
      </c>
      <c r="I4883" s="4" t="s">
        <v>35</v>
      </c>
      <c r="J4883" s="4">
        <v>27.94</v>
      </c>
      <c r="K4883" s="4" t="s">
        <v>4474</v>
      </c>
      <c r="L4883" s="4">
        <v>0</v>
      </c>
      <c r="M4883" s="4" t="s">
        <v>1661</v>
      </c>
      <c r="R4883" t="s">
        <v>8320</v>
      </c>
      <c r="T4883" t="s">
        <v>1296</v>
      </c>
    </row>
    <row r="4884" spans="1:20">
      <c r="A4884" t="s">
        <v>267</v>
      </c>
      <c r="B4884" t="s">
        <v>1291</v>
      </c>
      <c r="C4884" t="s">
        <v>74</v>
      </c>
      <c r="D4884" s="39" t="s">
        <v>1620</v>
      </c>
      <c r="E4884" s="11">
        <f t="shared" si="322"/>
        <v>3</v>
      </c>
      <c r="F4884" s="4">
        <f t="shared" si="323"/>
        <v>1994</v>
      </c>
      <c r="G4884" t="s">
        <v>21</v>
      </c>
      <c r="H4884" s="4">
        <v>16.5</v>
      </c>
      <c r="I4884" s="4" t="s">
        <v>35</v>
      </c>
      <c r="J4884" s="4">
        <v>28.7</v>
      </c>
      <c r="K4884" s="4" t="s">
        <v>949</v>
      </c>
      <c r="L4884" s="4">
        <v>0</v>
      </c>
      <c r="M4884" s="4" t="s">
        <v>5964</v>
      </c>
      <c r="T4884" t="s">
        <v>1296</v>
      </c>
    </row>
    <row r="4885" spans="1:20">
      <c r="A4885" t="s">
        <v>330</v>
      </c>
      <c r="B4885" t="s">
        <v>1291</v>
      </c>
      <c r="C4885" t="s">
        <v>20</v>
      </c>
      <c r="D4885" s="39" t="s">
        <v>3045</v>
      </c>
      <c r="E4885" s="11">
        <f t="shared" si="322"/>
        <v>3</v>
      </c>
      <c r="F4885" s="4">
        <f t="shared" si="323"/>
        <v>1983</v>
      </c>
      <c r="G4885" t="s">
        <v>25</v>
      </c>
      <c r="H4885" s="4">
        <v>15.5</v>
      </c>
      <c r="I4885" s="4" t="s">
        <v>35</v>
      </c>
      <c r="J4885" s="4">
        <v>33.659999999999997</v>
      </c>
      <c r="L4885" s="4">
        <v>0</v>
      </c>
      <c r="M4885" s="4" t="s">
        <v>2682</v>
      </c>
      <c r="R4885" t="s">
        <v>8321</v>
      </c>
      <c r="T4885" t="s">
        <v>1296</v>
      </c>
    </row>
    <row r="4886" spans="1:20">
      <c r="A4886" t="s">
        <v>330</v>
      </c>
      <c r="B4886" t="s">
        <v>1291</v>
      </c>
      <c r="C4886" t="s">
        <v>74</v>
      </c>
      <c r="D4886" s="39" t="s">
        <v>2106</v>
      </c>
      <c r="E4886" s="11">
        <f t="shared" si="322"/>
        <v>3</v>
      </c>
      <c r="F4886" s="4">
        <f t="shared" si="323"/>
        <v>1990</v>
      </c>
      <c r="G4886" t="s">
        <v>25</v>
      </c>
      <c r="H4886" s="4">
        <v>22.5</v>
      </c>
      <c r="I4886" s="4" t="s">
        <v>35</v>
      </c>
      <c r="J4886" s="4">
        <v>38.42</v>
      </c>
      <c r="K4886" s="4">
        <v>36.83</v>
      </c>
      <c r="L4886" s="4">
        <v>0</v>
      </c>
      <c r="M4886" s="4" t="s">
        <v>3970</v>
      </c>
      <c r="R4886" t="s">
        <v>8322</v>
      </c>
      <c r="T4886" t="s">
        <v>1296</v>
      </c>
    </row>
    <row r="4887" spans="1:20">
      <c r="A4887" t="s">
        <v>8323</v>
      </c>
      <c r="B4887" t="s">
        <v>1291</v>
      </c>
      <c r="C4887" t="s">
        <v>20</v>
      </c>
      <c r="D4887" s="39" t="s">
        <v>2363</v>
      </c>
      <c r="E4887" s="11">
        <f t="shared" si="322"/>
        <v>6</v>
      </c>
      <c r="F4887" s="4">
        <f t="shared" si="323"/>
        <v>2001</v>
      </c>
      <c r="G4887" t="s">
        <v>25</v>
      </c>
      <c r="H4887" s="4">
        <v>8.8000000000000007</v>
      </c>
      <c r="I4887" s="4" t="str">
        <f t="shared" ref="I4887:I4918" si="324">IF(ISBLANK(H4887), "", "k")</f>
        <v>k</v>
      </c>
      <c r="J4887" s="4">
        <v>24</v>
      </c>
      <c r="K4887" s="4" t="s">
        <v>199</v>
      </c>
      <c r="L4887" s="4">
        <v>0</v>
      </c>
      <c r="N4887" s="11" t="s">
        <v>8324</v>
      </c>
      <c r="R4887" t="s">
        <v>8325</v>
      </c>
      <c r="T4887" t="s">
        <v>1296</v>
      </c>
    </row>
    <row r="4888" spans="1:20">
      <c r="A4888" t="s">
        <v>8323</v>
      </c>
      <c r="B4888" t="s">
        <v>1291</v>
      </c>
      <c r="C4888" t="s">
        <v>74</v>
      </c>
      <c r="D4888" s="39" t="s">
        <v>1385</v>
      </c>
      <c r="E4888" s="11">
        <f t="shared" si="322"/>
        <v>5</v>
      </c>
      <c r="F4888" s="4">
        <f t="shared" si="323"/>
        <v>2008</v>
      </c>
      <c r="G4888" t="s">
        <v>25</v>
      </c>
      <c r="H4888" s="4">
        <v>15.7</v>
      </c>
      <c r="I4888" s="4" t="str">
        <f t="shared" si="324"/>
        <v>k</v>
      </c>
      <c r="J4888" s="4">
        <v>28.5</v>
      </c>
      <c r="K4888" s="4" t="s">
        <v>378</v>
      </c>
      <c r="L4888" s="4">
        <v>0</v>
      </c>
      <c r="M4888" s="4" t="s">
        <v>1700</v>
      </c>
      <c r="N4888" s="11" t="s">
        <v>8324</v>
      </c>
      <c r="R4888" t="s">
        <v>8326</v>
      </c>
      <c r="T4888" t="s">
        <v>1296</v>
      </c>
    </row>
    <row r="4889" spans="1:20">
      <c r="A4889" t="s">
        <v>8323</v>
      </c>
      <c r="B4889" t="s">
        <v>1291</v>
      </c>
      <c r="C4889" t="s">
        <v>74</v>
      </c>
      <c r="D4889" s="39" t="s">
        <v>1392</v>
      </c>
      <c r="E4889" s="11">
        <f t="shared" si="322"/>
        <v>5</v>
      </c>
      <c r="F4889" s="4">
        <f t="shared" si="323"/>
        <v>2010</v>
      </c>
      <c r="G4889" t="s">
        <v>25</v>
      </c>
      <c r="H4889" s="4">
        <v>17.7</v>
      </c>
      <c r="I4889" s="4" t="str">
        <f t="shared" si="324"/>
        <v>k</v>
      </c>
      <c r="J4889" s="4">
        <v>31.3</v>
      </c>
      <c r="K4889" s="4" t="s">
        <v>1158</v>
      </c>
      <c r="L4889" s="4">
        <v>0</v>
      </c>
      <c r="M4889" s="4" t="s">
        <v>2775</v>
      </c>
      <c r="N4889" s="11" t="s">
        <v>8324</v>
      </c>
      <c r="R4889" t="s">
        <v>8327</v>
      </c>
      <c r="T4889" t="s">
        <v>1296</v>
      </c>
    </row>
    <row r="4890" spans="1:20">
      <c r="A4890" t="s">
        <v>8323</v>
      </c>
      <c r="B4890" t="s">
        <v>1291</v>
      </c>
      <c r="C4890" t="s">
        <v>74</v>
      </c>
      <c r="D4890" s="39" t="s">
        <v>1396</v>
      </c>
      <c r="E4890" s="11">
        <f t="shared" si="322"/>
        <v>5</v>
      </c>
      <c r="F4890" s="4">
        <f t="shared" si="323"/>
        <v>2011</v>
      </c>
      <c r="G4890" t="s">
        <v>25</v>
      </c>
      <c r="H4890" s="4">
        <v>18.7</v>
      </c>
      <c r="I4890" s="4" t="str">
        <f t="shared" si="324"/>
        <v>k</v>
      </c>
      <c r="J4890" s="4">
        <v>32</v>
      </c>
      <c r="K4890" s="4" t="s">
        <v>426</v>
      </c>
      <c r="L4890" s="4">
        <v>0</v>
      </c>
      <c r="M4890" s="4" t="s">
        <v>3886</v>
      </c>
      <c r="N4890" s="11" t="s">
        <v>8324</v>
      </c>
      <c r="R4890" t="s">
        <v>1762</v>
      </c>
      <c r="T4890" t="s">
        <v>1296</v>
      </c>
    </row>
    <row r="4891" spans="1:20">
      <c r="A4891" t="s">
        <v>8323</v>
      </c>
      <c r="B4891" t="s">
        <v>1291</v>
      </c>
      <c r="C4891" t="s">
        <v>74</v>
      </c>
      <c r="D4891" s="39" t="s">
        <v>1531</v>
      </c>
      <c r="E4891" s="11">
        <f t="shared" si="322"/>
        <v>5</v>
      </c>
      <c r="F4891" s="4">
        <f t="shared" si="323"/>
        <v>2013</v>
      </c>
      <c r="G4891" t="s">
        <v>25</v>
      </c>
      <c r="H4891" s="4">
        <v>20.7</v>
      </c>
      <c r="I4891" s="4" t="str">
        <f t="shared" si="324"/>
        <v>k</v>
      </c>
      <c r="J4891" s="4">
        <v>34.1</v>
      </c>
      <c r="K4891" s="4" t="s">
        <v>638</v>
      </c>
      <c r="L4891" s="4">
        <v>0</v>
      </c>
      <c r="M4891" s="4" t="s">
        <v>8328</v>
      </c>
      <c r="N4891" s="11" t="s">
        <v>8324</v>
      </c>
      <c r="R4891" t="s">
        <v>4262</v>
      </c>
      <c r="T4891" t="s">
        <v>1296</v>
      </c>
    </row>
    <row r="4892" spans="1:20">
      <c r="A4892" t="s">
        <v>8329</v>
      </c>
      <c r="B4892" t="s">
        <v>1291</v>
      </c>
      <c r="C4892" t="s">
        <v>20</v>
      </c>
      <c r="D4892" s="39" t="s">
        <v>839</v>
      </c>
      <c r="E4892" s="11">
        <f t="shared" si="322"/>
        <v>5</v>
      </c>
      <c r="F4892" s="4">
        <f t="shared" si="323"/>
        <v>2016</v>
      </c>
      <c r="G4892" t="s">
        <v>21</v>
      </c>
      <c r="H4892" s="4">
        <v>23.7</v>
      </c>
      <c r="I4892" s="4" t="str">
        <f t="shared" si="324"/>
        <v>k</v>
      </c>
      <c r="J4892" s="4">
        <v>26.5</v>
      </c>
      <c r="K4892" s="4" t="s">
        <v>49</v>
      </c>
      <c r="L4892" s="4">
        <v>0</v>
      </c>
      <c r="M4892" s="4" t="s">
        <v>3175</v>
      </c>
      <c r="N4892" s="11" t="s">
        <v>8330</v>
      </c>
      <c r="R4892" t="s">
        <v>8331</v>
      </c>
      <c r="T4892" t="s">
        <v>1296</v>
      </c>
    </row>
    <row r="4893" spans="1:20">
      <c r="A4893" t="s">
        <v>8329</v>
      </c>
      <c r="B4893" t="s">
        <v>1291</v>
      </c>
      <c r="C4893" t="s">
        <v>74</v>
      </c>
      <c r="D4893" s="39" t="s">
        <v>1992</v>
      </c>
      <c r="E4893" s="11">
        <f t="shared" si="322"/>
        <v>5</v>
      </c>
      <c r="F4893" s="4">
        <f t="shared" si="323"/>
        <v>2021</v>
      </c>
      <c r="G4893" t="s">
        <v>21</v>
      </c>
      <c r="H4893" s="4">
        <v>28.7</v>
      </c>
      <c r="I4893" s="4" t="str">
        <f t="shared" si="324"/>
        <v>k</v>
      </c>
      <c r="J4893" s="4">
        <v>29.5</v>
      </c>
      <c r="K4893" s="4" t="s">
        <v>36</v>
      </c>
      <c r="L4893" s="4">
        <v>0</v>
      </c>
      <c r="M4893" s="4" t="s">
        <v>2374</v>
      </c>
      <c r="N4893" s="11" t="s">
        <v>8330</v>
      </c>
      <c r="Q4893" t="s">
        <v>8332</v>
      </c>
      <c r="R4893" t="s">
        <v>8333</v>
      </c>
    </row>
    <row r="4894" spans="1:20">
      <c r="A4894" t="s">
        <v>8329</v>
      </c>
      <c r="B4894" t="s">
        <v>1291</v>
      </c>
      <c r="C4894" t="s">
        <v>74</v>
      </c>
      <c r="D4894" s="39" t="s">
        <v>1440</v>
      </c>
      <c r="E4894" s="11">
        <f t="shared" si="322"/>
        <v>5</v>
      </c>
      <c r="F4894" s="4">
        <f t="shared" si="323"/>
        <v>2024</v>
      </c>
      <c r="G4894" t="s">
        <v>21</v>
      </c>
      <c r="H4894" s="4">
        <v>31.7</v>
      </c>
      <c r="I4894" s="4" t="str">
        <f t="shared" si="324"/>
        <v>k</v>
      </c>
      <c r="J4894" s="4">
        <v>31</v>
      </c>
      <c r="K4894" s="4" t="s">
        <v>1158</v>
      </c>
      <c r="L4894" s="4">
        <v>0</v>
      </c>
      <c r="M4894" s="4" t="s">
        <v>3908</v>
      </c>
      <c r="N4894" s="11" t="s">
        <v>8330</v>
      </c>
      <c r="R4894" t="s">
        <v>8334</v>
      </c>
    </row>
    <row r="4895" spans="1:20">
      <c r="A4895" t="s">
        <v>8329</v>
      </c>
      <c r="B4895" s="4" t="s">
        <v>1291</v>
      </c>
      <c r="C4895" s="4" t="s">
        <v>74</v>
      </c>
      <c r="D4895" s="39" t="s">
        <v>1553</v>
      </c>
      <c r="E4895" s="11">
        <f t="shared" si="322"/>
        <v>4</v>
      </c>
      <c r="F4895" s="4">
        <f t="shared" si="323"/>
        <v>2026</v>
      </c>
      <c r="G4895" s="4" t="s">
        <v>21</v>
      </c>
      <c r="H4895" s="4">
        <v>33.6</v>
      </c>
      <c r="I4895" s="4" t="str">
        <f t="shared" si="324"/>
        <v>k</v>
      </c>
      <c r="J4895" s="4">
        <v>31</v>
      </c>
      <c r="K4895" s="4">
        <v>40.1</v>
      </c>
      <c r="L4895" s="4">
        <v>0</v>
      </c>
      <c r="M4895" s="4">
        <v>1205</v>
      </c>
      <c r="N4895" s="11" t="s">
        <v>8330</v>
      </c>
      <c r="R4895" s="4" t="s">
        <v>1471</v>
      </c>
    </row>
    <row r="4896" spans="1:20">
      <c r="A4896" t="s">
        <v>8335</v>
      </c>
      <c r="B4896" t="s">
        <v>1291</v>
      </c>
      <c r="C4896" t="s">
        <v>20</v>
      </c>
      <c r="D4896" s="39" t="s">
        <v>1647</v>
      </c>
      <c r="E4896" s="11">
        <f t="shared" si="322"/>
        <v>3</v>
      </c>
      <c r="F4896" s="4">
        <f t="shared" si="323"/>
        <v>2000</v>
      </c>
      <c r="G4896" t="s">
        <v>25</v>
      </c>
      <c r="H4896" s="4" t="s">
        <v>2274</v>
      </c>
      <c r="I4896" s="4" t="str">
        <f t="shared" si="324"/>
        <v>k</v>
      </c>
      <c r="J4896" s="4">
        <v>16.5</v>
      </c>
      <c r="K4896" s="4" t="s">
        <v>550</v>
      </c>
      <c r="L4896" s="4">
        <v>0</v>
      </c>
      <c r="M4896" s="4" t="s">
        <v>2967</v>
      </c>
      <c r="N4896" s="11" t="s">
        <v>8336</v>
      </c>
      <c r="R4896" t="s">
        <v>8337</v>
      </c>
      <c r="T4896" t="s">
        <v>1296</v>
      </c>
    </row>
    <row r="4897" spans="1:20">
      <c r="A4897" t="s">
        <v>8335</v>
      </c>
      <c r="B4897" t="s">
        <v>1291</v>
      </c>
      <c r="C4897" t="s">
        <v>74</v>
      </c>
      <c r="D4897" s="39" t="s">
        <v>1299</v>
      </c>
      <c r="E4897" s="11">
        <f t="shared" si="322"/>
        <v>5</v>
      </c>
      <c r="F4897" s="4">
        <f t="shared" si="323"/>
        <v>2001</v>
      </c>
      <c r="G4897" t="s">
        <v>25</v>
      </c>
      <c r="H4897" s="4" t="s">
        <v>654</v>
      </c>
      <c r="I4897" s="4" t="str">
        <f t="shared" si="324"/>
        <v>k</v>
      </c>
      <c r="J4897" s="4">
        <v>17.5</v>
      </c>
      <c r="K4897" s="4" t="s">
        <v>285</v>
      </c>
      <c r="L4897" s="4">
        <v>0</v>
      </c>
      <c r="M4897" s="4" t="s">
        <v>1457</v>
      </c>
      <c r="N4897" s="11" t="s">
        <v>8336</v>
      </c>
      <c r="R4897" t="s">
        <v>8338</v>
      </c>
      <c r="T4897" t="s">
        <v>1296</v>
      </c>
    </row>
    <row r="4898" spans="1:20">
      <c r="A4898" t="s">
        <v>8335</v>
      </c>
      <c r="B4898" t="s">
        <v>1291</v>
      </c>
      <c r="C4898" t="s">
        <v>74</v>
      </c>
      <c r="D4898" s="39" t="s">
        <v>1302</v>
      </c>
      <c r="E4898" s="11">
        <f t="shared" si="322"/>
        <v>5</v>
      </c>
      <c r="F4898" s="4">
        <f t="shared" si="323"/>
        <v>2002</v>
      </c>
      <c r="G4898" t="s">
        <v>25</v>
      </c>
      <c r="H4898" s="4" t="s">
        <v>482</v>
      </c>
      <c r="I4898" s="4" t="str">
        <f t="shared" si="324"/>
        <v>k</v>
      </c>
      <c r="J4898" s="4">
        <v>18.5</v>
      </c>
      <c r="K4898" s="4" t="s">
        <v>293</v>
      </c>
      <c r="L4898" s="4">
        <v>0</v>
      </c>
      <c r="M4898" s="4" t="s">
        <v>1894</v>
      </c>
      <c r="N4898" s="11" t="s">
        <v>8336</v>
      </c>
      <c r="R4898" t="s">
        <v>8339</v>
      </c>
      <c r="T4898" t="s">
        <v>1296</v>
      </c>
    </row>
    <row r="4899" spans="1:20">
      <c r="A4899" t="s">
        <v>8335</v>
      </c>
      <c r="B4899" t="s">
        <v>1291</v>
      </c>
      <c r="C4899" t="s">
        <v>74</v>
      </c>
      <c r="D4899" s="39" t="s">
        <v>34</v>
      </c>
      <c r="E4899" s="11">
        <f t="shared" si="322"/>
        <v>5</v>
      </c>
      <c r="F4899" s="4">
        <f t="shared" si="323"/>
        <v>2003</v>
      </c>
      <c r="G4899" t="s">
        <v>25</v>
      </c>
      <c r="H4899" s="4" t="s">
        <v>682</v>
      </c>
      <c r="I4899" s="4" t="str">
        <f t="shared" si="324"/>
        <v>k</v>
      </c>
      <c r="J4899" s="4">
        <v>21.3</v>
      </c>
      <c r="K4899" s="4" t="s">
        <v>186</v>
      </c>
      <c r="L4899" s="4">
        <v>0</v>
      </c>
      <c r="M4899" s="4" t="s">
        <v>6853</v>
      </c>
      <c r="N4899" s="11" t="s">
        <v>8336</v>
      </c>
      <c r="R4899" t="s">
        <v>2191</v>
      </c>
      <c r="T4899" t="s">
        <v>1296</v>
      </c>
    </row>
    <row r="4900" spans="1:20">
      <c r="A4900" t="s">
        <v>8335</v>
      </c>
      <c r="B4900" t="s">
        <v>1291</v>
      </c>
      <c r="C4900" t="s">
        <v>74</v>
      </c>
      <c r="D4900" s="39" t="s">
        <v>1335</v>
      </c>
      <c r="E4900" s="11">
        <f t="shared" si="322"/>
        <v>5</v>
      </c>
      <c r="F4900" s="4">
        <f t="shared" si="323"/>
        <v>2004</v>
      </c>
      <c r="G4900" t="s">
        <v>25</v>
      </c>
      <c r="H4900" s="4" t="s">
        <v>57</v>
      </c>
      <c r="I4900" s="4" t="str">
        <f t="shared" si="324"/>
        <v>k</v>
      </c>
      <c r="J4900" s="4">
        <v>23.4</v>
      </c>
      <c r="K4900" s="4" t="s">
        <v>885</v>
      </c>
      <c r="L4900" s="4">
        <v>0</v>
      </c>
      <c r="M4900" s="4" t="s">
        <v>5931</v>
      </c>
      <c r="N4900" s="11" t="s">
        <v>8336</v>
      </c>
      <c r="R4900" t="s">
        <v>1722</v>
      </c>
      <c r="T4900" t="s">
        <v>1296</v>
      </c>
    </row>
    <row r="4901" spans="1:20">
      <c r="A4901" t="s">
        <v>8335</v>
      </c>
      <c r="B4901" t="s">
        <v>1291</v>
      </c>
      <c r="C4901" t="s">
        <v>74</v>
      </c>
      <c r="D4901" s="39" t="s">
        <v>2194</v>
      </c>
      <c r="E4901" s="11">
        <f t="shared" si="322"/>
        <v>5</v>
      </c>
      <c r="F4901" s="4">
        <f t="shared" si="323"/>
        <v>2005</v>
      </c>
      <c r="G4901" t="s">
        <v>25</v>
      </c>
      <c r="H4901" s="4" t="s">
        <v>477</v>
      </c>
      <c r="I4901" s="4" t="str">
        <f t="shared" si="324"/>
        <v>k</v>
      </c>
      <c r="J4901" s="4">
        <v>24.8</v>
      </c>
      <c r="K4901" s="4" t="s">
        <v>614</v>
      </c>
      <c r="L4901" s="4">
        <v>0</v>
      </c>
      <c r="M4901" s="4" t="s">
        <v>1438</v>
      </c>
      <c r="N4901" s="11" t="s">
        <v>8336</v>
      </c>
      <c r="R4901" t="s">
        <v>8340</v>
      </c>
      <c r="T4901" t="s">
        <v>1296</v>
      </c>
    </row>
    <row r="4902" spans="1:20">
      <c r="A4902" t="s">
        <v>8341</v>
      </c>
      <c r="B4902" t="s">
        <v>1291</v>
      </c>
      <c r="C4902" t="s">
        <v>20</v>
      </c>
      <c r="D4902" s="39" t="s">
        <v>24</v>
      </c>
      <c r="E4902" s="11">
        <f t="shared" si="322"/>
        <v>5</v>
      </c>
      <c r="F4902" s="4">
        <f t="shared" si="323"/>
        <v>2001</v>
      </c>
      <c r="G4902" t="s">
        <v>25</v>
      </c>
      <c r="H4902" s="4">
        <v>11.7</v>
      </c>
      <c r="I4902" s="4" t="str">
        <f t="shared" si="324"/>
        <v>k</v>
      </c>
      <c r="J4902" s="4">
        <v>27</v>
      </c>
      <c r="K4902" s="4" t="s">
        <v>479</v>
      </c>
      <c r="L4902" s="4">
        <v>0</v>
      </c>
      <c r="M4902" s="4" t="s">
        <v>1637</v>
      </c>
      <c r="R4902" t="s">
        <v>8342</v>
      </c>
      <c r="T4902" t="s">
        <v>1296</v>
      </c>
    </row>
    <row r="4903" spans="1:20">
      <c r="A4903" t="s">
        <v>8341</v>
      </c>
      <c r="B4903" t="s">
        <v>1291</v>
      </c>
      <c r="C4903" t="s">
        <v>74</v>
      </c>
      <c r="D4903" s="39" t="s">
        <v>2019</v>
      </c>
      <c r="E4903" s="11">
        <f t="shared" si="322"/>
        <v>6</v>
      </c>
      <c r="F4903" s="4">
        <f t="shared" si="323"/>
        <v>2002</v>
      </c>
      <c r="G4903" t="s">
        <v>25</v>
      </c>
      <c r="H4903" s="4">
        <v>12.8</v>
      </c>
      <c r="I4903" s="4" t="str">
        <f t="shared" si="324"/>
        <v>k</v>
      </c>
      <c r="J4903" s="4">
        <v>28.2</v>
      </c>
      <c r="K4903" s="4" t="s">
        <v>203</v>
      </c>
      <c r="L4903" s="4">
        <v>0</v>
      </c>
      <c r="M4903" s="4" t="s">
        <v>1790</v>
      </c>
      <c r="R4903" t="s">
        <v>8343</v>
      </c>
      <c r="T4903" t="s">
        <v>1296</v>
      </c>
    </row>
    <row r="4904" spans="1:20">
      <c r="A4904" t="s">
        <v>8344</v>
      </c>
      <c r="B4904" t="s">
        <v>1291</v>
      </c>
      <c r="C4904" t="s">
        <v>20</v>
      </c>
      <c r="D4904" s="39" t="s">
        <v>1524</v>
      </c>
      <c r="E4904" s="11">
        <f t="shared" si="322"/>
        <v>3</v>
      </c>
      <c r="F4904" s="4">
        <f t="shared" si="323"/>
        <v>1995</v>
      </c>
      <c r="G4904" t="s">
        <v>25</v>
      </c>
      <c r="H4904" s="4" t="s">
        <v>1610</v>
      </c>
      <c r="I4904" s="4" t="str">
        <f t="shared" si="324"/>
        <v>k</v>
      </c>
      <c r="J4904" s="4">
        <v>23.7</v>
      </c>
      <c r="K4904" s="4" t="s">
        <v>885</v>
      </c>
      <c r="L4904" s="4">
        <v>0</v>
      </c>
      <c r="M4904" s="4" t="s">
        <v>2041</v>
      </c>
      <c r="N4904" s="11" t="s">
        <v>8345</v>
      </c>
      <c r="R4904" t="s">
        <v>607</v>
      </c>
      <c r="T4904" t="s">
        <v>1296</v>
      </c>
    </row>
    <row r="4905" spans="1:20">
      <c r="A4905" t="s">
        <v>8344</v>
      </c>
      <c r="B4905" t="s">
        <v>1291</v>
      </c>
      <c r="C4905" t="s">
        <v>74</v>
      </c>
      <c r="D4905" s="39" t="s">
        <v>1322</v>
      </c>
      <c r="E4905" s="11">
        <f t="shared" si="322"/>
        <v>3</v>
      </c>
      <c r="F4905" s="4">
        <f t="shared" si="323"/>
        <v>1998</v>
      </c>
      <c r="G4905" t="s">
        <v>25</v>
      </c>
      <c r="H4905" s="4" t="s">
        <v>1622</v>
      </c>
      <c r="I4905" s="4" t="str">
        <f t="shared" si="324"/>
        <v>k</v>
      </c>
      <c r="J4905" s="4">
        <v>26.1</v>
      </c>
      <c r="K4905" s="4" t="s">
        <v>842</v>
      </c>
      <c r="L4905" s="4">
        <v>0</v>
      </c>
      <c r="M4905" s="4" t="s">
        <v>2773</v>
      </c>
      <c r="N4905" s="11" t="s">
        <v>8345</v>
      </c>
      <c r="R4905" t="s">
        <v>8346</v>
      </c>
      <c r="T4905" t="s">
        <v>1296</v>
      </c>
    </row>
    <row r="4906" spans="1:20">
      <c r="A4906" t="s">
        <v>8344</v>
      </c>
      <c r="B4906" t="s">
        <v>1291</v>
      </c>
      <c r="C4906" t="s">
        <v>74</v>
      </c>
      <c r="D4906" s="39" t="s">
        <v>1418</v>
      </c>
      <c r="E4906" s="11">
        <f t="shared" si="322"/>
        <v>5</v>
      </c>
      <c r="F4906" s="4">
        <f t="shared" si="323"/>
        <v>2001</v>
      </c>
      <c r="G4906" t="s">
        <v>25</v>
      </c>
      <c r="H4906" s="4" t="s">
        <v>712</v>
      </c>
      <c r="I4906" s="4" t="str">
        <f t="shared" si="324"/>
        <v>k</v>
      </c>
      <c r="J4906" s="4">
        <v>28.8</v>
      </c>
      <c r="K4906" s="4" t="s">
        <v>397</v>
      </c>
      <c r="L4906" s="4">
        <v>0</v>
      </c>
      <c r="M4906" s="4" t="s">
        <v>1550</v>
      </c>
      <c r="N4906" s="11" t="s">
        <v>8345</v>
      </c>
      <c r="R4906" t="s">
        <v>2875</v>
      </c>
      <c r="T4906" t="s">
        <v>1296</v>
      </c>
    </row>
    <row r="4907" spans="1:20">
      <c r="A4907" t="s">
        <v>8344</v>
      </c>
      <c r="B4907" t="s">
        <v>1291</v>
      </c>
      <c r="C4907" t="s">
        <v>74</v>
      </c>
      <c r="D4907" s="39" t="s">
        <v>1302</v>
      </c>
      <c r="E4907" s="11">
        <f t="shared" si="322"/>
        <v>5</v>
      </c>
      <c r="F4907" s="4">
        <f t="shared" si="323"/>
        <v>2002</v>
      </c>
      <c r="G4907" t="s">
        <v>25</v>
      </c>
      <c r="H4907" s="4" t="s">
        <v>609</v>
      </c>
      <c r="I4907" s="4" t="str">
        <f t="shared" si="324"/>
        <v>k</v>
      </c>
      <c r="J4907" s="4">
        <v>28.5</v>
      </c>
      <c r="K4907" s="4" t="s">
        <v>435</v>
      </c>
      <c r="L4907" s="4">
        <v>0</v>
      </c>
      <c r="M4907" s="4" t="s">
        <v>1526</v>
      </c>
      <c r="N4907" s="11" t="s">
        <v>8345</v>
      </c>
      <c r="R4907" t="s">
        <v>1630</v>
      </c>
      <c r="T4907" t="s">
        <v>1296</v>
      </c>
    </row>
    <row r="4908" spans="1:20">
      <c r="A4908" t="s">
        <v>8344</v>
      </c>
      <c r="B4908" t="s">
        <v>1291</v>
      </c>
      <c r="C4908" t="s">
        <v>74</v>
      </c>
      <c r="D4908" s="39" t="s">
        <v>2040</v>
      </c>
      <c r="E4908" s="11">
        <f t="shared" si="322"/>
        <v>5</v>
      </c>
      <c r="F4908" s="4">
        <f t="shared" si="323"/>
        <v>2003</v>
      </c>
      <c r="G4908" t="s">
        <v>25</v>
      </c>
      <c r="H4908" s="4" t="s">
        <v>977</v>
      </c>
      <c r="I4908" s="4" t="str">
        <f t="shared" si="324"/>
        <v>k</v>
      </c>
      <c r="J4908" s="4">
        <v>29.7</v>
      </c>
      <c r="K4908" s="4" t="s">
        <v>620</v>
      </c>
      <c r="L4908" s="4">
        <v>0</v>
      </c>
      <c r="M4908" s="4" t="s">
        <v>2422</v>
      </c>
      <c r="N4908" s="11" t="s">
        <v>8345</v>
      </c>
      <c r="R4908" t="s">
        <v>2191</v>
      </c>
      <c r="T4908" t="s">
        <v>1296</v>
      </c>
    </row>
    <row r="4909" spans="1:20">
      <c r="A4909" t="s">
        <v>8344</v>
      </c>
      <c r="B4909" t="s">
        <v>1291</v>
      </c>
      <c r="C4909" t="s">
        <v>74</v>
      </c>
      <c r="D4909" s="39" t="s">
        <v>1335</v>
      </c>
      <c r="E4909" s="11">
        <f t="shared" si="322"/>
        <v>5</v>
      </c>
      <c r="F4909" s="4">
        <f t="shared" si="323"/>
        <v>2004</v>
      </c>
      <c r="G4909" t="s">
        <v>25</v>
      </c>
      <c r="H4909" s="4" t="s">
        <v>893</v>
      </c>
      <c r="I4909" s="4" t="str">
        <f t="shared" si="324"/>
        <v>k</v>
      </c>
      <c r="J4909" s="4">
        <v>30</v>
      </c>
      <c r="K4909" s="4" t="s">
        <v>1121</v>
      </c>
      <c r="L4909" s="4">
        <v>0</v>
      </c>
      <c r="M4909" s="4" t="s">
        <v>7390</v>
      </c>
      <c r="N4909" s="11" t="s">
        <v>8345</v>
      </c>
      <c r="R4909" t="s">
        <v>1309</v>
      </c>
      <c r="T4909" t="s">
        <v>1296</v>
      </c>
    </row>
    <row r="4910" spans="1:20">
      <c r="A4910" t="s">
        <v>8344</v>
      </c>
      <c r="B4910" t="s">
        <v>1291</v>
      </c>
      <c r="C4910" t="s">
        <v>74</v>
      </c>
      <c r="D4910" s="39" t="s">
        <v>1310</v>
      </c>
      <c r="E4910" s="11">
        <f t="shared" si="322"/>
        <v>5</v>
      </c>
      <c r="F4910" s="4">
        <f t="shared" si="323"/>
        <v>2005</v>
      </c>
      <c r="G4910" t="s">
        <v>25</v>
      </c>
      <c r="H4910" s="4" t="s">
        <v>1038</v>
      </c>
      <c r="I4910" s="4" t="str">
        <f t="shared" si="324"/>
        <v>k</v>
      </c>
      <c r="J4910" s="4">
        <v>31</v>
      </c>
      <c r="K4910" s="4" t="s">
        <v>1279</v>
      </c>
      <c r="L4910" s="4">
        <v>0</v>
      </c>
      <c r="M4910" s="4" t="s">
        <v>1571</v>
      </c>
      <c r="N4910" s="11" t="s">
        <v>8345</v>
      </c>
      <c r="R4910" t="s">
        <v>8347</v>
      </c>
      <c r="T4910" t="s">
        <v>1296</v>
      </c>
    </row>
    <row r="4911" spans="1:20">
      <c r="A4911" t="s">
        <v>8344</v>
      </c>
      <c r="B4911" t="s">
        <v>1291</v>
      </c>
      <c r="C4911" t="s">
        <v>74</v>
      </c>
      <c r="D4911" s="39" t="s">
        <v>1388</v>
      </c>
      <c r="E4911" s="11">
        <f t="shared" si="322"/>
        <v>5</v>
      </c>
      <c r="F4911" s="4">
        <f t="shared" si="323"/>
        <v>2009</v>
      </c>
      <c r="G4911" t="s">
        <v>25</v>
      </c>
      <c r="H4911" s="4" t="s">
        <v>772</v>
      </c>
      <c r="I4911" s="4" t="str">
        <f t="shared" si="324"/>
        <v>k</v>
      </c>
      <c r="J4911" s="4">
        <v>37.1</v>
      </c>
      <c r="K4911" s="4" t="s">
        <v>888</v>
      </c>
      <c r="L4911" s="4">
        <v>0</v>
      </c>
      <c r="M4911" s="4" t="s">
        <v>8273</v>
      </c>
      <c r="N4911" s="11" t="s">
        <v>8345</v>
      </c>
      <c r="R4911" t="s">
        <v>8348</v>
      </c>
      <c r="T4911" t="s">
        <v>1296</v>
      </c>
    </row>
    <row r="4912" spans="1:20">
      <c r="A4912" t="s">
        <v>8349</v>
      </c>
      <c r="B4912" t="s">
        <v>1291</v>
      </c>
      <c r="C4912" t="s">
        <v>20</v>
      </c>
      <c r="D4912" s="39" t="s">
        <v>1310</v>
      </c>
      <c r="E4912" s="11">
        <f t="shared" si="322"/>
        <v>5</v>
      </c>
      <c r="F4912" s="4">
        <f t="shared" si="323"/>
        <v>2005</v>
      </c>
      <c r="G4912" t="s">
        <v>21</v>
      </c>
      <c r="I4912" s="4" t="str">
        <f t="shared" si="324"/>
        <v/>
      </c>
      <c r="J4912" s="4">
        <v>25.3</v>
      </c>
      <c r="K4912" s="4" t="s">
        <v>350</v>
      </c>
      <c r="L4912" s="4">
        <v>0</v>
      </c>
      <c r="M4912" s="4" t="s">
        <v>1776</v>
      </c>
      <c r="N4912" s="11" t="s">
        <v>8350</v>
      </c>
      <c r="R4912" t="s">
        <v>8351</v>
      </c>
      <c r="T4912" t="s">
        <v>1296</v>
      </c>
    </row>
    <row r="4913" spans="1:20">
      <c r="A4913" t="s">
        <v>8349</v>
      </c>
      <c r="B4913" t="s">
        <v>1291</v>
      </c>
      <c r="C4913" t="s">
        <v>74</v>
      </c>
      <c r="D4913" s="39" t="s">
        <v>1356</v>
      </c>
      <c r="E4913" s="11">
        <f t="shared" si="322"/>
        <v>5</v>
      </c>
      <c r="F4913" s="4">
        <f t="shared" si="323"/>
        <v>2015</v>
      </c>
      <c r="G4913" t="s">
        <v>21</v>
      </c>
      <c r="I4913" s="4" t="str">
        <f t="shared" si="324"/>
        <v/>
      </c>
      <c r="J4913" s="4">
        <v>30.4</v>
      </c>
      <c r="K4913" s="4" t="s">
        <v>3225</v>
      </c>
      <c r="L4913" s="4">
        <v>0</v>
      </c>
      <c r="M4913" s="4" t="s">
        <v>1916</v>
      </c>
      <c r="N4913" s="11" t="s">
        <v>8350</v>
      </c>
      <c r="R4913" t="s">
        <v>8352</v>
      </c>
      <c r="T4913" t="s">
        <v>1296</v>
      </c>
    </row>
    <row r="4914" spans="1:20">
      <c r="A4914" t="s">
        <v>8349</v>
      </c>
      <c r="B4914" t="s">
        <v>1291</v>
      </c>
      <c r="C4914" t="s">
        <v>74</v>
      </c>
      <c r="D4914" s="39" t="s">
        <v>839</v>
      </c>
      <c r="E4914" s="11">
        <f t="shared" si="322"/>
        <v>5</v>
      </c>
      <c r="F4914" s="4">
        <f t="shared" si="323"/>
        <v>2016</v>
      </c>
      <c r="G4914" t="s">
        <v>21</v>
      </c>
      <c r="I4914" s="4" t="str">
        <f t="shared" si="324"/>
        <v/>
      </c>
      <c r="J4914" s="4">
        <v>30.3</v>
      </c>
      <c r="K4914" s="4" t="s">
        <v>828</v>
      </c>
      <c r="L4914" s="4">
        <v>0</v>
      </c>
      <c r="M4914" s="4" t="s">
        <v>3899</v>
      </c>
      <c r="N4914" s="11" t="s">
        <v>8350</v>
      </c>
      <c r="R4914" t="s">
        <v>8353</v>
      </c>
      <c r="T4914" t="s">
        <v>1296</v>
      </c>
    </row>
    <row r="4915" spans="1:20">
      <c r="A4915" t="s">
        <v>8349</v>
      </c>
      <c r="B4915" t="s">
        <v>1291</v>
      </c>
      <c r="C4915" t="s">
        <v>74</v>
      </c>
      <c r="D4915" s="39" t="s">
        <v>1352</v>
      </c>
      <c r="E4915" s="11">
        <f t="shared" si="322"/>
        <v>5</v>
      </c>
      <c r="F4915" s="4">
        <f t="shared" si="323"/>
        <v>2017</v>
      </c>
      <c r="G4915" t="s">
        <v>21</v>
      </c>
      <c r="I4915" s="4" t="str">
        <f t="shared" si="324"/>
        <v/>
      </c>
      <c r="J4915" s="4">
        <v>29.7</v>
      </c>
      <c r="K4915" s="4" t="s">
        <v>3315</v>
      </c>
      <c r="L4915" s="4">
        <v>0</v>
      </c>
      <c r="M4915" s="4" t="s">
        <v>1825</v>
      </c>
      <c r="N4915" s="11" t="s">
        <v>8350</v>
      </c>
      <c r="Q4915" t="s">
        <v>8354</v>
      </c>
      <c r="R4915" t="s">
        <v>8355</v>
      </c>
      <c r="T4915" t="s">
        <v>1296</v>
      </c>
    </row>
    <row r="4916" spans="1:20">
      <c r="A4916" t="s">
        <v>8349</v>
      </c>
      <c r="B4916" t="s">
        <v>1291</v>
      </c>
      <c r="C4916" t="s">
        <v>74</v>
      </c>
      <c r="D4916" s="39" t="s">
        <v>1459</v>
      </c>
      <c r="E4916" s="11">
        <f t="shared" si="322"/>
        <v>9</v>
      </c>
      <c r="F4916" s="4">
        <f t="shared" si="323"/>
        <v>2018</v>
      </c>
      <c r="G4916" t="s">
        <v>21</v>
      </c>
      <c r="I4916" s="4" t="str">
        <f t="shared" si="324"/>
        <v/>
      </c>
      <c r="J4916" s="4">
        <v>29.7</v>
      </c>
      <c r="K4916" s="4" t="s">
        <v>227</v>
      </c>
      <c r="L4916" s="4">
        <v>0</v>
      </c>
      <c r="M4916" s="4" t="s">
        <v>2226</v>
      </c>
      <c r="N4916" s="11" t="s">
        <v>8350</v>
      </c>
      <c r="R4916" t="s">
        <v>8356</v>
      </c>
      <c r="T4916" t="s">
        <v>1296</v>
      </c>
    </row>
    <row r="4917" spans="1:20">
      <c r="A4917" t="s">
        <v>8349</v>
      </c>
      <c r="B4917" t="s">
        <v>1291</v>
      </c>
      <c r="C4917" t="s">
        <v>74</v>
      </c>
      <c r="D4917" s="39" t="s">
        <v>1491</v>
      </c>
      <c r="E4917" s="11">
        <f t="shared" si="322"/>
        <v>4</v>
      </c>
      <c r="F4917" s="4">
        <f t="shared" si="323"/>
        <v>2024</v>
      </c>
      <c r="G4917" t="s">
        <v>21</v>
      </c>
      <c r="I4917" s="4" t="str">
        <f t="shared" si="324"/>
        <v/>
      </c>
      <c r="J4917" s="4">
        <v>31</v>
      </c>
      <c r="K4917" s="4" t="s">
        <v>1158</v>
      </c>
      <c r="L4917" s="4">
        <v>0</v>
      </c>
      <c r="M4917" s="4" t="s">
        <v>1650</v>
      </c>
      <c r="N4917" s="11" t="s">
        <v>8350</v>
      </c>
      <c r="Q4917" t="s">
        <v>8357</v>
      </c>
      <c r="R4917" t="s">
        <v>8358</v>
      </c>
    </row>
    <row r="4918" spans="1:20">
      <c r="A4918" t="s">
        <v>8349</v>
      </c>
      <c r="B4918" s="4" t="s">
        <v>1291</v>
      </c>
      <c r="C4918" s="4" t="s">
        <v>74</v>
      </c>
      <c r="D4918" s="39" t="s">
        <v>1553</v>
      </c>
      <c r="E4918" s="11">
        <f t="shared" si="322"/>
        <v>4</v>
      </c>
      <c r="F4918" s="4">
        <f t="shared" si="323"/>
        <v>2026</v>
      </c>
      <c r="G4918" s="4" t="s">
        <v>21</v>
      </c>
      <c r="I4918" s="4" t="str">
        <f t="shared" si="324"/>
        <v/>
      </c>
      <c r="J4918" s="4">
        <v>31</v>
      </c>
      <c r="K4918" s="4">
        <v>41.5</v>
      </c>
      <c r="L4918" s="4">
        <v>0</v>
      </c>
      <c r="M4918" s="4">
        <v>1005</v>
      </c>
      <c r="N4918" s="11" t="s">
        <v>8350</v>
      </c>
      <c r="R4918" s="4" t="s">
        <v>8359</v>
      </c>
    </row>
    <row r="4919" spans="1:20">
      <c r="A4919" t="s">
        <v>8360</v>
      </c>
      <c r="B4919" t="s">
        <v>1291</v>
      </c>
      <c r="C4919" t="s">
        <v>20</v>
      </c>
      <c r="D4919" s="39" t="s">
        <v>1424</v>
      </c>
      <c r="E4919" s="11">
        <f t="shared" si="322"/>
        <v>5</v>
      </c>
      <c r="F4919" s="4">
        <f t="shared" si="323"/>
        <v>2004</v>
      </c>
      <c r="G4919" t="s">
        <v>103</v>
      </c>
      <c r="H4919" s="4" t="s">
        <v>1536</v>
      </c>
      <c r="I4919" s="4" t="str">
        <f t="shared" ref="I4919:I4950" si="325">IF(ISBLANK(H4919), "", "k")</f>
        <v>k</v>
      </c>
      <c r="J4919" s="4">
        <v>9.6999999999999993</v>
      </c>
      <c r="K4919" s="4" t="s">
        <v>637</v>
      </c>
      <c r="L4919" s="4">
        <v>0</v>
      </c>
      <c r="M4919" s="4" t="s">
        <v>854</v>
      </c>
      <c r="R4919" t="s">
        <v>8317</v>
      </c>
      <c r="T4919" t="s">
        <v>1296</v>
      </c>
    </row>
    <row r="4920" spans="1:20">
      <c r="A4920" t="s">
        <v>8361</v>
      </c>
      <c r="B4920" t="s">
        <v>1291</v>
      </c>
      <c r="C4920" t="s">
        <v>20</v>
      </c>
      <c r="D4920" s="39" t="s">
        <v>1424</v>
      </c>
      <c r="E4920" s="11">
        <f t="shared" si="322"/>
        <v>5</v>
      </c>
      <c r="F4920" s="4">
        <f t="shared" si="323"/>
        <v>2004</v>
      </c>
      <c r="G4920" t="s">
        <v>25</v>
      </c>
      <c r="H4920" s="4" t="s">
        <v>1444</v>
      </c>
      <c r="I4920" s="4" t="str">
        <f t="shared" si="325"/>
        <v>k</v>
      </c>
      <c r="J4920" s="4">
        <v>14.3</v>
      </c>
      <c r="K4920" s="4" t="s">
        <v>2166</v>
      </c>
      <c r="L4920" s="4">
        <v>0</v>
      </c>
      <c r="M4920" s="4" t="s">
        <v>3449</v>
      </c>
      <c r="N4920" s="11" t="s">
        <v>8362</v>
      </c>
      <c r="R4920" t="s">
        <v>8363</v>
      </c>
      <c r="T4920" t="s">
        <v>1296</v>
      </c>
    </row>
    <row r="4921" spans="1:20">
      <c r="A4921" t="s">
        <v>8361</v>
      </c>
      <c r="B4921" t="s">
        <v>1291</v>
      </c>
      <c r="C4921" t="s">
        <v>74</v>
      </c>
      <c r="D4921" s="39" t="s">
        <v>1385</v>
      </c>
      <c r="E4921" s="11">
        <f t="shared" si="322"/>
        <v>5</v>
      </c>
      <c r="F4921" s="4">
        <f t="shared" si="323"/>
        <v>2008</v>
      </c>
      <c r="G4921" t="s">
        <v>25</v>
      </c>
      <c r="H4921" s="4" t="s">
        <v>482</v>
      </c>
      <c r="I4921" s="4" t="str">
        <f t="shared" si="325"/>
        <v>k</v>
      </c>
      <c r="J4921" s="4">
        <v>22.6</v>
      </c>
      <c r="K4921" s="4" t="s">
        <v>591</v>
      </c>
      <c r="L4921" s="4">
        <v>0</v>
      </c>
      <c r="M4921" s="4" t="s">
        <v>8364</v>
      </c>
      <c r="N4921" s="11" t="s">
        <v>8362</v>
      </c>
      <c r="R4921" t="s">
        <v>1698</v>
      </c>
      <c r="T4921" t="s">
        <v>1296</v>
      </c>
    </row>
    <row r="4922" spans="1:20">
      <c r="A4922" t="s">
        <v>8361</v>
      </c>
      <c r="B4922" t="s">
        <v>1291</v>
      </c>
      <c r="C4922" t="s">
        <v>74</v>
      </c>
      <c r="D4922" s="39" t="s">
        <v>1392</v>
      </c>
      <c r="E4922" s="11">
        <f t="shared" si="322"/>
        <v>5</v>
      </c>
      <c r="F4922" s="4">
        <f t="shared" si="323"/>
        <v>2010</v>
      </c>
      <c r="G4922" t="s">
        <v>25</v>
      </c>
      <c r="H4922" s="4" t="s">
        <v>57</v>
      </c>
      <c r="I4922" s="4" t="str">
        <f t="shared" si="325"/>
        <v>k</v>
      </c>
      <c r="J4922" s="4">
        <v>26.3</v>
      </c>
      <c r="K4922" s="4" t="s">
        <v>800</v>
      </c>
      <c r="L4922" s="4">
        <v>0</v>
      </c>
      <c r="M4922" s="4" t="s">
        <v>1907</v>
      </c>
      <c r="N4922" s="11" t="s">
        <v>8362</v>
      </c>
      <c r="R4922" t="s">
        <v>8365</v>
      </c>
      <c r="T4922" t="s">
        <v>1296</v>
      </c>
    </row>
    <row r="4923" spans="1:20">
      <c r="A4923" t="s">
        <v>8361</v>
      </c>
      <c r="B4923" t="s">
        <v>1291</v>
      </c>
      <c r="C4923" t="s">
        <v>74</v>
      </c>
      <c r="D4923" s="39" t="s">
        <v>1396</v>
      </c>
      <c r="E4923" s="11">
        <f t="shared" si="322"/>
        <v>5</v>
      </c>
      <c r="F4923" s="4">
        <f t="shared" si="323"/>
        <v>2011</v>
      </c>
      <c r="G4923" t="s">
        <v>25</v>
      </c>
      <c r="H4923" s="4" t="s">
        <v>477</v>
      </c>
      <c r="I4923" s="4" t="str">
        <f t="shared" si="325"/>
        <v>k</v>
      </c>
      <c r="J4923" s="4">
        <v>28.4</v>
      </c>
      <c r="K4923" s="4" t="s">
        <v>227</v>
      </c>
      <c r="L4923" s="4">
        <v>0</v>
      </c>
      <c r="M4923" s="4" t="s">
        <v>4829</v>
      </c>
      <c r="N4923" s="11" t="s">
        <v>8362</v>
      </c>
      <c r="R4923" t="s">
        <v>1762</v>
      </c>
      <c r="T4923" t="s">
        <v>1296</v>
      </c>
    </row>
    <row r="4924" spans="1:20">
      <c r="A4924" t="s">
        <v>8361</v>
      </c>
      <c r="B4924" t="s">
        <v>1291</v>
      </c>
      <c r="C4924" t="s">
        <v>74</v>
      </c>
      <c r="D4924" s="39" t="s">
        <v>1586</v>
      </c>
      <c r="E4924" s="11">
        <f t="shared" si="322"/>
        <v>5</v>
      </c>
      <c r="F4924" s="4">
        <f t="shared" si="323"/>
        <v>2013</v>
      </c>
      <c r="G4924" t="s">
        <v>25</v>
      </c>
      <c r="H4924" s="4" t="s">
        <v>410</v>
      </c>
      <c r="I4924" s="4" t="str">
        <f t="shared" si="325"/>
        <v>k</v>
      </c>
      <c r="J4924" s="4">
        <v>33</v>
      </c>
      <c r="K4924" s="4" t="s">
        <v>981</v>
      </c>
      <c r="L4924" s="4">
        <v>0</v>
      </c>
      <c r="M4924" s="4" t="s">
        <v>1500</v>
      </c>
      <c r="N4924" s="11" t="s">
        <v>8362</v>
      </c>
      <c r="R4924" t="s">
        <v>1764</v>
      </c>
      <c r="T4924" t="s">
        <v>1296</v>
      </c>
    </row>
    <row r="4925" spans="1:20">
      <c r="A4925" t="s">
        <v>8361</v>
      </c>
      <c r="B4925" t="s">
        <v>1291</v>
      </c>
      <c r="C4925" t="s">
        <v>74</v>
      </c>
      <c r="D4925" s="39" t="s">
        <v>1356</v>
      </c>
      <c r="E4925" s="11">
        <f t="shared" si="322"/>
        <v>5</v>
      </c>
      <c r="F4925" s="4">
        <f t="shared" si="323"/>
        <v>2015</v>
      </c>
      <c r="G4925" t="s">
        <v>25</v>
      </c>
      <c r="H4925" s="4" t="s">
        <v>712</v>
      </c>
      <c r="I4925" s="4" t="str">
        <f t="shared" si="325"/>
        <v>k</v>
      </c>
      <c r="J4925" s="4">
        <v>38.799999999999997</v>
      </c>
      <c r="K4925" s="4" t="s">
        <v>83</v>
      </c>
      <c r="L4925" s="4">
        <v>0</v>
      </c>
      <c r="M4925" s="4" t="s">
        <v>6822</v>
      </c>
      <c r="N4925" s="11" t="s">
        <v>8362</v>
      </c>
      <c r="R4925" t="s">
        <v>8366</v>
      </c>
      <c r="T4925" t="s">
        <v>1296</v>
      </c>
    </row>
    <row r="4926" spans="1:20">
      <c r="A4926" t="s">
        <v>8361</v>
      </c>
      <c r="B4926" t="s">
        <v>1291</v>
      </c>
      <c r="C4926" t="s">
        <v>74</v>
      </c>
      <c r="D4926" s="39" t="s">
        <v>1349</v>
      </c>
      <c r="E4926" s="11">
        <f t="shared" si="322"/>
        <v>5</v>
      </c>
      <c r="F4926" s="4">
        <f t="shared" si="323"/>
        <v>2016</v>
      </c>
      <c r="G4926" t="s">
        <v>25</v>
      </c>
      <c r="H4926" s="4" t="s">
        <v>609</v>
      </c>
      <c r="I4926" s="4" t="str">
        <f t="shared" si="325"/>
        <v>k</v>
      </c>
      <c r="J4926" s="4">
        <v>40.200000000000003</v>
      </c>
      <c r="K4926" s="4" t="s">
        <v>4576</v>
      </c>
      <c r="L4926" s="4">
        <v>0</v>
      </c>
      <c r="M4926" s="4" t="s">
        <v>5503</v>
      </c>
      <c r="N4926" s="11" t="s">
        <v>8362</v>
      </c>
      <c r="R4926" t="s">
        <v>2483</v>
      </c>
      <c r="T4926" t="s">
        <v>1296</v>
      </c>
    </row>
    <row r="4927" spans="1:20">
      <c r="A4927" t="s">
        <v>8361</v>
      </c>
      <c r="B4927" t="s">
        <v>1291</v>
      </c>
      <c r="C4927" t="s">
        <v>74</v>
      </c>
      <c r="D4927" s="39" t="s">
        <v>1582</v>
      </c>
      <c r="E4927" s="11">
        <f t="shared" si="322"/>
        <v>5</v>
      </c>
      <c r="F4927" s="4">
        <f t="shared" si="323"/>
        <v>2019</v>
      </c>
      <c r="G4927" t="s">
        <v>25</v>
      </c>
      <c r="H4927" s="4" t="s">
        <v>1038</v>
      </c>
      <c r="I4927" s="4" t="str">
        <f t="shared" si="325"/>
        <v>k</v>
      </c>
      <c r="J4927" s="4">
        <v>45.5</v>
      </c>
      <c r="K4927" s="4" t="s">
        <v>4888</v>
      </c>
      <c r="L4927" s="4">
        <v>0</v>
      </c>
      <c r="M4927" s="4" t="s">
        <v>8367</v>
      </c>
      <c r="N4927" s="11" t="s">
        <v>8362</v>
      </c>
      <c r="R4927" t="s">
        <v>5117</v>
      </c>
      <c r="T4927" t="s">
        <v>1296</v>
      </c>
    </row>
    <row r="4928" spans="1:20">
      <c r="A4928" t="s">
        <v>8368</v>
      </c>
      <c r="B4928" t="s">
        <v>1291</v>
      </c>
      <c r="C4928" t="s">
        <v>20</v>
      </c>
      <c r="D4928" s="39" t="s">
        <v>1385</v>
      </c>
      <c r="E4928" s="11">
        <f t="shared" si="322"/>
        <v>5</v>
      </c>
      <c r="F4928" s="4">
        <f t="shared" si="323"/>
        <v>2008</v>
      </c>
      <c r="G4928" t="s">
        <v>21</v>
      </c>
      <c r="H4928" s="4" t="s">
        <v>1444</v>
      </c>
      <c r="I4928" s="4" t="str">
        <f t="shared" si="325"/>
        <v>k</v>
      </c>
      <c r="J4928" s="4">
        <v>15.2</v>
      </c>
      <c r="K4928" s="4" t="s">
        <v>407</v>
      </c>
      <c r="L4928" s="4">
        <v>0</v>
      </c>
      <c r="M4928" s="4" t="s">
        <v>3449</v>
      </c>
      <c r="N4928" s="11" t="s">
        <v>8369</v>
      </c>
      <c r="R4928" t="s">
        <v>8370</v>
      </c>
      <c r="T4928" t="s">
        <v>1296</v>
      </c>
    </row>
    <row r="4929" spans="1:20">
      <c r="A4929" t="s">
        <v>8368</v>
      </c>
      <c r="B4929" t="s">
        <v>1291</v>
      </c>
      <c r="C4929" t="s">
        <v>74</v>
      </c>
      <c r="D4929" s="39" t="s">
        <v>1663</v>
      </c>
      <c r="E4929" s="11">
        <f t="shared" si="322"/>
        <v>5</v>
      </c>
      <c r="F4929" s="4">
        <f t="shared" si="323"/>
        <v>2009</v>
      </c>
      <c r="G4929" t="s">
        <v>21</v>
      </c>
      <c r="H4929" s="4" t="s">
        <v>1452</v>
      </c>
      <c r="I4929" s="4" t="str">
        <f t="shared" si="325"/>
        <v>k</v>
      </c>
      <c r="J4929" s="4">
        <v>16.899999999999999</v>
      </c>
      <c r="K4929" s="4" t="s">
        <v>3814</v>
      </c>
      <c r="L4929" s="4">
        <v>0</v>
      </c>
      <c r="M4929" s="4" t="s">
        <v>3038</v>
      </c>
      <c r="N4929" s="11" t="s">
        <v>8369</v>
      </c>
      <c r="R4929" t="s">
        <v>1698</v>
      </c>
      <c r="T4929" t="s">
        <v>1296</v>
      </c>
    </row>
    <row r="4930" spans="1:20">
      <c r="A4930" t="s">
        <v>8368</v>
      </c>
      <c r="B4930" t="s">
        <v>1291</v>
      </c>
      <c r="C4930" t="s">
        <v>74</v>
      </c>
      <c r="D4930" s="39" t="s">
        <v>1392</v>
      </c>
      <c r="E4930" s="11">
        <f t="shared" si="322"/>
        <v>5</v>
      </c>
      <c r="F4930" s="4">
        <f t="shared" si="323"/>
        <v>2010</v>
      </c>
      <c r="G4930" t="s">
        <v>21</v>
      </c>
      <c r="H4930" s="4" t="s">
        <v>1456</v>
      </c>
      <c r="I4930" s="4" t="str">
        <f t="shared" si="325"/>
        <v>k</v>
      </c>
      <c r="J4930" s="4">
        <v>18.3</v>
      </c>
      <c r="K4930" s="4" t="s">
        <v>529</v>
      </c>
      <c r="L4930" s="4">
        <v>0</v>
      </c>
      <c r="N4930" s="11" t="s">
        <v>8369</v>
      </c>
      <c r="R4930" t="s">
        <v>8371</v>
      </c>
      <c r="T4930" t="s">
        <v>1296</v>
      </c>
    </row>
    <row r="4931" spans="1:20">
      <c r="A4931" t="s">
        <v>8368</v>
      </c>
      <c r="B4931" t="s">
        <v>1291</v>
      </c>
      <c r="C4931" t="s">
        <v>74</v>
      </c>
      <c r="D4931" s="39" t="s">
        <v>1561</v>
      </c>
      <c r="E4931" s="11">
        <f t="shared" si="322"/>
        <v>5</v>
      </c>
      <c r="F4931" s="4">
        <f t="shared" si="323"/>
        <v>2011</v>
      </c>
      <c r="G4931" t="s">
        <v>21</v>
      </c>
      <c r="H4931" s="4" t="s">
        <v>654</v>
      </c>
      <c r="I4931" s="4" t="str">
        <f t="shared" si="325"/>
        <v>k</v>
      </c>
      <c r="J4931" s="4">
        <v>21.2</v>
      </c>
      <c r="K4931" s="4" t="s">
        <v>836</v>
      </c>
      <c r="L4931" s="4">
        <v>0</v>
      </c>
      <c r="M4931" s="4" t="s">
        <v>1745</v>
      </c>
      <c r="N4931" s="11" t="s">
        <v>8369</v>
      </c>
      <c r="R4931" t="s">
        <v>4738</v>
      </c>
      <c r="T4931" t="s">
        <v>1296</v>
      </c>
    </row>
    <row r="4932" spans="1:20">
      <c r="A4932" t="s">
        <v>8368</v>
      </c>
      <c r="B4932" t="s">
        <v>1291</v>
      </c>
      <c r="C4932" t="s">
        <v>74</v>
      </c>
      <c r="D4932" s="39" t="s">
        <v>1531</v>
      </c>
      <c r="E4932" s="11">
        <f t="shared" si="322"/>
        <v>5</v>
      </c>
      <c r="F4932" s="4">
        <f t="shared" si="323"/>
        <v>2013</v>
      </c>
      <c r="G4932" t="s">
        <v>21</v>
      </c>
      <c r="H4932" s="4" t="s">
        <v>682</v>
      </c>
      <c r="I4932" s="4" t="str">
        <f t="shared" si="325"/>
        <v>k</v>
      </c>
      <c r="J4932" s="4">
        <v>24</v>
      </c>
      <c r="K4932" s="4" t="s">
        <v>1140</v>
      </c>
      <c r="L4932" s="4">
        <v>0</v>
      </c>
      <c r="M4932" s="4" t="s">
        <v>2443</v>
      </c>
      <c r="N4932" s="11" t="s">
        <v>8369</v>
      </c>
      <c r="R4932" t="s">
        <v>8372</v>
      </c>
      <c r="T4932" t="s">
        <v>1296</v>
      </c>
    </row>
    <row r="4933" spans="1:20">
      <c r="A4933" t="s">
        <v>8368</v>
      </c>
      <c r="B4933" t="s">
        <v>1291</v>
      </c>
      <c r="C4933" t="s">
        <v>74</v>
      </c>
      <c r="D4933" s="39" t="s">
        <v>1356</v>
      </c>
      <c r="E4933" s="11">
        <f t="shared" si="322"/>
        <v>5</v>
      </c>
      <c r="F4933" s="4">
        <f t="shared" si="323"/>
        <v>2015</v>
      </c>
      <c r="G4933" t="s">
        <v>21</v>
      </c>
      <c r="H4933" s="4" t="s">
        <v>477</v>
      </c>
      <c r="I4933" s="4" t="str">
        <f t="shared" si="325"/>
        <v>k</v>
      </c>
      <c r="J4933" s="4">
        <v>28.2</v>
      </c>
      <c r="K4933" s="4" t="s">
        <v>674</v>
      </c>
      <c r="L4933" s="4">
        <v>0</v>
      </c>
      <c r="M4933" s="4" t="s">
        <v>2422</v>
      </c>
      <c r="N4933" s="11" t="s">
        <v>8369</v>
      </c>
      <c r="R4933" t="s">
        <v>1766</v>
      </c>
      <c r="T4933" t="s">
        <v>1296</v>
      </c>
    </row>
    <row r="4934" spans="1:20">
      <c r="A4934" t="s">
        <v>8368</v>
      </c>
      <c r="B4934" t="s">
        <v>1291</v>
      </c>
      <c r="C4934" t="s">
        <v>74</v>
      </c>
      <c r="D4934" s="39" t="s">
        <v>1349</v>
      </c>
      <c r="E4934" s="11">
        <f t="shared" si="322"/>
        <v>5</v>
      </c>
      <c r="F4934" s="4">
        <f t="shared" si="323"/>
        <v>2016</v>
      </c>
      <c r="G4934" t="s">
        <v>21</v>
      </c>
      <c r="H4934" s="4" t="s">
        <v>496</v>
      </c>
      <c r="I4934" s="4" t="str">
        <f t="shared" si="325"/>
        <v>k</v>
      </c>
      <c r="J4934" s="4">
        <v>29.5</v>
      </c>
      <c r="K4934" s="4" t="s">
        <v>182</v>
      </c>
      <c r="L4934" s="4">
        <v>0</v>
      </c>
      <c r="M4934" s="4" t="s">
        <v>1526</v>
      </c>
      <c r="N4934" s="11" t="s">
        <v>8369</v>
      </c>
      <c r="R4934" t="s">
        <v>1953</v>
      </c>
      <c r="T4934" t="s">
        <v>1296</v>
      </c>
    </row>
    <row r="4935" spans="1:20">
      <c r="A4935" t="s">
        <v>8368</v>
      </c>
      <c r="B4935" t="s">
        <v>1291</v>
      </c>
      <c r="C4935" t="s">
        <v>74</v>
      </c>
      <c r="D4935" s="39" t="s">
        <v>5649</v>
      </c>
      <c r="E4935" s="11">
        <f t="shared" si="322"/>
        <v>6</v>
      </c>
      <c r="F4935" s="4">
        <f t="shared" si="323"/>
        <v>2016</v>
      </c>
      <c r="G4935" t="s">
        <v>21</v>
      </c>
      <c r="H4935" s="4" t="s">
        <v>297</v>
      </c>
      <c r="I4935" s="4" t="str">
        <f t="shared" si="325"/>
        <v>k</v>
      </c>
      <c r="J4935" s="4">
        <v>29.7</v>
      </c>
      <c r="K4935" s="4" t="s">
        <v>182</v>
      </c>
      <c r="L4935" s="4">
        <v>0</v>
      </c>
      <c r="M4935" s="4" t="s">
        <v>1526</v>
      </c>
      <c r="N4935" s="11" t="s">
        <v>8369</v>
      </c>
      <c r="Q4935" t="s">
        <v>8373</v>
      </c>
      <c r="R4935" t="s">
        <v>8374</v>
      </c>
      <c r="T4935" t="s">
        <v>1296</v>
      </c>
    </row>
    <row r="4936" spans="1:20">
      <c r="A4936" t="s">
        <v>8368</v>
      </c>
      <c r="B4936" t="s">
        <v>1291</v>
      </c>
      <c r="C4936" t="s">
        <v>74</v>
      </c>
      <c r="D4936" s="39" t="s">
        <v>1455</v>
      </c>
      <c r="E4936" s="11">
        <f t="shared" si="322"/>
        <v>5</v>
      </c>
      <c r="F4936" s="4">
        <f t="shared" si="323"/>
        <v>2017</v>
      </c>
      <c r="G4936" t="s">
        <v>21</v>
      </c>
      <c r="H4936" s="4" t="s">
        <v>410</v>
      </c>
      <c r="I4936" s="4" t="str">
        <f t="shared" si="325"/>
        <v>k</v>
      </c>
      <c r="J4936" s="4">
        <v>29.8</v>
      </c>
      <c r="K4936" s="4" t="s">
        <v>142</v>
      </c>
      <c r="L4936" s="4">
        <v>0</v>
      </c>
      <c r="M4936" s="4" t="s">
        <v>1952</v>
      </c>
      <c r="N4936" s="11" t="s">
        <v>8369</v>
      </c>
      <c r="R4936" t="s">
        <v>6351</v>
      </c>
      <c r="T4936" t="s">
        <v>1296</v>
      </c>
    </row>
    <row r="4937" spans="1:20">
      <c r="A4937" t="s">
        <v>8375</v>
      </c>
      <c r="B4937" t="s">
        <v>1291</v>
      </c>
      <c r="C4937" t="s">
        <v>20</v>
      </c>
      <c r="D4937" s="39" t="s">
        <v>1424</v>
      </c>
      <c r="E4937" s="11">
        <f t="shared" si="322"/>
        <v>5</v>
      </c>
      <c r="F4937" s="4">
        <f t="shared" si="323"/>
        <v>2004</v>
      </c>
      <c r="G4937" t="s">
        <v>25</v>
      </c>
      <c r="H4937" s="4" t="s">
        <v>1456</v>
      </c>
      <c r="I4937" s="4" t="str">
        <f t="shared" si="325"/>
        <v>k</v>
      </c>
      <c r="J4937" s="4">
        <v>17.899999999999999</v>
      </c>
      <c r="K4937" s="4" t="s">
        <v>604</v>
      </c>
      <c r="L4937" s="4">
        <v>0</v>
      </c>
      <c r="M4937" s="4" t="s">
        <v>6991</v>
      </c>
      <c r="R4937" t="s">
        <v>8376</v>
      </c>
      <c r="T4937" t="s">
        <v>1296</v>
      </c>
    </row>
    <row r="4938" spans="1:20">
      <c r="A4938" t="s">
        <v>8377</v>
      </c>
      <c r="B4938" t="s">
        <v>1291</v>
      </c>
      <c r="C4938" t="s">
        <v>20</v>
      </c>
      <c r="D4938" s="39" t="s">
        <v>1385</v>
      </c>
      <c r="E4938" s="11">
        <f t="shared" si="322"/>
        <v>5</v>
      </c>
      <c r="F4938" s="4">
        <f t="shared" si="323"/>
        <v>2008</v>
      </c>
      <c r="G4938" t="s">
        <v>25</v>
      </c>
      <c r="H4938" s="4" t="s">
        <v>1456</v>
      </c>
      <c r="I4938" s="4" t="str">
        <f t="shared" si="325"/>
        <v>k</v>
      </c>
      <c r="J4938" s="4">
        <v>17</v>
      </c>
      <c r="K4938" s="4" t="s">
        <v>3399</v>
      </c>
      <c r="L4938" s="4">
        <v>0</v>
      </c>
      <c r="M4938" s="4" t="s">
        <v>4997</v>
      </c>
      <c r="N4938" s="11" t="s">
        <v>8378</v>
      </c>
      <c r="R4938" t="s">
        <v>8379</v>
      </c>
      <c r="T4938" t="s">
        <v>1296</v>
      </c>
    </row>
    <row r="4939" spans="1:20">
      <c r="A4939" t="s">
        <v>8377</v>
      </c>
      <c r="B4939" t="s">
        <v>1291</v>
      </c>
      <c r="C4939" t="s">
        <v>74</v>
      </c>
      <c r="D4939" s="39" t="s">
        <v>1561</v>
      </c>
      <c r="E4939" s="11">
        <f t="shared" si="322"/>
        <v>5</v>
      </c>
      <c r="F4939" s="4">
        <f t="shared" si="323"/>
        <v>2011</v>
      </c>
      <c r="G4939" t="s">
        <v>25</v>
      </c>
      <c r="H4939" s="4" t="s">
        <v>682</v>
      </c>
      <c r="I4939" s="4" t="str">
        <f t="shared" si="325"/>
        <v>k</v>
      </c>
      <c r="J4939" s="4">
        <v>27</v>
      </c>
      <c r="K4939" s="4" t="s">
        <v>312</v>
      </c>
      <c r="L4939" s="4">
        <v>0</v>
      </c>
      <c r="M4939" s="4" t="s">
        <v>2773</v>
      </c>
      <c r="N4939" s="11" t="s">
        <v>8378</v>
      </c>
      <c r="R4939" t="s">
        <v>8380</v>
      </c>
      <c r="T4939" t="s">
        <v>1296</v>
      </c>
    </row>
    <row r="4940" spans="1:20">
      <c r="A4940" t="s">
        <v>8377</v>
      </c>
      <c r="B4940" t="s">
        <v>1291</v>
      </c>
      <c r="C4940" t="s">
        <v>74</v>
      </c>
      <c r="D4940" s="39" t="s">
        <v>1680</v>
      </c>
      <c r="E4940" s="11">
        <f t="shared" si="322"/>
        <v>4</v>
      </c>
      <c r="F4940" s="4">
        <f t="shared" si="323"/>
        <v>2012</v>
      </c>
      <c r="G4940" t="s">
        <v>25</v>
      </c>
      <c r="H4940" s="4" t="s">
        <v>415</v>
      </c>
      <c r="I4940" s="4" t="str">
        <f t="shared" si="325"/>
        <v>k</v>
      </c>
      <c r="J4940" s="4">
        <v>27.3</v>
      </c>
      <c r="K4940" s="4" t="s">
        <v>854</v>
      </c>
      <c r="L4940" s="4">
        <v>0</v>
      </c>
      <c r="M4940" s="4" t="s">
        <v>2236</v>
      </c>
      <c r="N4940" s="11" t="s">
        <v>8378</v>
      </c>
      <c r="R4940" t="s">
        <v>2058</v>
      </c>
      <c r="T4940" t="s">
        <v>1296</v>
      </c>
    </row>
    <row r="4941" spans="1:20">
      <c r="A4941" t="s">
        <v>8377</v>
      </c>
      <c r="B4941" t="s">
        <v>1291</v>
      </c>
      <c r="C4941" t="s">
        <v>74</v>
      </c>
      <c r="D4941" s="39" t="s">
        <v>1531</v>
      </c>
      <c r="E4941" s="11">
        <f t="shared" si="322"/>
        <v>5</v>
      </c>
      <c r="F4941" s="4">
        <f t="shared" si="323"/>
        <v>2013</v>
      </c>
      <c r="G4941" t="s">
        <v>25</v>
      </c>
      <c r="H4941" s="4" t="s">
        <v>477</v>
      </c>
      <c r="I4941" s="4" t="str">
        <f t="shared" si="325"/>
        <v>k</v>
      </c>
      <c r="J4941" s="4">
        <v>30.4</v>
      </c>
      <c r="K4941" s="4" t="s">
        <v>298</v>
      </c>
      <c r="L4941" s="4">
        <v>0</v>
      </c>
      <c r="M4941" s="4" t="s">
        <v>2830</v>
      </c>
      <c r="N4941" s="11" t="s">
        <v>8378</v>
      </c>
      <c r="R4941" t="s">
        <v>1764</v>
      </c>
      <c r="T4941" t="s">
        <v>1296</v>
      </c>
    </row>
    <row r="4942" spans="1:20">
      <c r="A4942" t="s">
        <v>8377</v>
      </c>
      <c r="B4942" t="s">
        <v>1291</v>
      </c>
      <c r="C4942" t="s">
        <v>74</v>
      </c>
      <c r="D4942" s="39" t="s">
        <v>1356</v>
      </c>
      <c r="E4942" s="11">
        <f t="shared" si="322"/>
        <v>5</v>
      </c>
      <c r="F4942" s="4">
        <f t="shared" si="323"/>
        <v>2015</v>
      </c>
      <c r="G4942" t="s">
        <v>25</v>
      </c>
      <c r="H4942" s="4" t="s">
        <v>410</v>
      </c>
      <c r="I4942" s="4" t="str">
        <f t="shared" si="325"/>
        <v>k</v>
      </c>
      <c r="J4942" s="4">
        <v>33</v>
      </c>
      <c r="K4942" s="4" t="s">
        <v>674</v>
      </c>
      <c r="L4942" s="4">
        <v>0</v>
      </c>
      <c r="M4942" s="4" t="s">
        <v>4601</v>
      </c>
      <c r="N4942" s="11" t="s">
        <v>8378</v>
      </c>
      <c r="R4942" t="s">
        <v>8381</v>
      </c>
      <c r="T4942" t="s">
        <v>1296</v>
      </c>
    </row>
    <row r="4943" spans="1:20">
      <c r="A4943" t="s">
        <v>8382</v>
      </c>
      <c r="B4943" t="s">
        <v>1291</v>
      </c>
      <c r="C4943" t="s">
        <v>20</v>
      </c>
      <c r="D4943" s="39" t="s">
        <v>1424</v>
      </c>
      <c r="E4943" s="11">
        <f t="shared" si="322"/>
        <v>5</v>
      </c>
      <c r="F4943" s="4">
        <f t="shared" si="323"/>
        <v>2004</v>
      </c>
      <c r="G4943" t="s">
        <v>21</v>
      </c>
      <c r="H4943" s="4" t="s">
        <v>1539</v>
      </c>
      <c r="I4943" s="4" t="str">
        <f t="shared" si="325"/>
        <v>k</v>
      </c>
      <c r="J4943" s="4">
        <v>13.9</v>
      </c>
      <c r="K4943" s="4" t="s">
        <v>3259</v>
      </c>
      <c r="L4943" s="4">
        <v>0</v>
      </c>
      <c r="M4943" s="4" t="s">
        <v>5939</v>
      </c>
      <c r="N4943" s="11" t="s">
        <v>8383</v>
      </c>
      <c r="R4943" t="s">
        <v>8384</v>
      </c>
      <c r="T4943" t="s">
        <v>1296</v>
      </c>
    </row>
    <row r="4944" spans="1:20">
      <c r="A4944" t="s">
        <v>8382</v>
      </c>
      <c r="B4944" t="s">
        <v>1291</v>
      </c>
      <c r="C4944" t="s">
        <v>74</v>
      </c>
      <c r="D4944" s="39" t="s">
        <v>859</v>
      </c>
      <c r="E4944" s="11">
        <f t="shared" si="322"/>
        <v>5</v>
      </c>
      <c r="F4944" s="4">
        <f t="shared" si="323"/>
        <v>2016</v>
      </c>
      <c r="G4944" t="s">
        <v>21</v>
      </c>
      <c r="H4944" s="4" t="s">
        <v>712</v>
      </c>
      <c r="I4944" s="4" t="str">
        <f t="shared" si="325"/>
        <v>k</v>
      </c>
      <c r="J4944" s="4">
        <v>24.6</v>
      </c>
      <c r="K4944" s="4" t="s">
        <v>591</v>
      </c>
      <c r="L4944" s="4">
        <v>0</v>
      </c>
      <c r="M4944" s="4" t="s">
        <v>2602</v>
      </c>
      <c r="N4944" s="11" t="s">
        <v>8383</v>
      </c>
      <c r="R4944" t="s">
        <v>8385</v>
      </c>
      <c r="T4944" t="s">
        <v>1296</v>
      </c>
    </row>
    <row r="4945" spans="1:20">
      <c r="A4945" t="s">
        <v>270</v>
      </c>
      <c r="B4945" t="s">
        <v>1291</v>
      </c>
      <c r="C4945" t="s">
        <v>20</v>
      </c>
      <c r="D4945" s="39" t="s">
        <v>3045</v>
      </c>
      <c r="E4945" s="11">
        <f t="shared" si="322"/>
        <v>3</v>
      </c>
      <c r="F4945" s="4">
        <f t="shared" si="323"/>
        <v>1983</v>
      </c>
      <c r="G4945" t="s">
        <v>25</v>
      </c>
      <c r="H4945" s="4">
        <v>22.5</v>
      </c>
      <c r="I4945" s="4" t="s">
        <v>35</v>
      </c>
      <c r="J4945" s="4">
        <v>41.28</v>
      </c>
      <c r="K4945" s="4" t="s">
        <v>404</v>
      </c>
      <c r="L4945" s="4">
        <v>0</v>
      </c>
      <c r="M4945" s="4" t="s">
        <v>5546</v>
      </c>
      <c r="R4945" t="s">
        <v>8386</v>
      </c>
      <c r="T4945" t="s">
        <v>1296</v>
      </c>
    </row>
    <row r="4946" spans="1:20">
      <c r="A4946" t="s">
        <v>507</v>
      </c>
      <c r="B4946" t="s">
        <v>1291</v>
      </c>
      <c r="C4946" t="s">
        <v>20</v>
      </c>
      <c r="D4946" s="39" t="s">
        <v>2002</v>
      </c>
      <c r="E4946" s="11">
        <f t="shared" si="322"/>
        <v>3</v>
      </c>
      <c r="F4946" s="4">
        <f t="shared" si="323"/>
        <v>1988</v>
      </c>
      <c r="G4946" t="s">
        <v>21</v>
      </c>
      <c r="H4946" s="4" t="s">
        <v>1610</v>
      </c>
      <c r="I4946" s="4" t="str">
        <f t="shared" ref="I4946:I4952" si="326">IF(ISBLANK(H4946), "", "k")</f>
        <v>k</v>
      </c>
      <c r="J4946" s="4">
        <v>21.59</v>
      </c>
      <c r="K4946" s="4" t="s">
        <v>1897</v>
      </c>
      <c r="L4946" s="4">
        <v>0</v>
      </c>
      <c r="M4946" s="4" t="s">
        <v>1876</v>
      </c>
      <c r="N4946" s="11" t="s">
        <v>8387</v>
      </c>
      <c r="R4946" t="s">
        <v>3264</v>
      </c>
      <c r="T4946" t="s">
        <v>1296</v>
      </c>
    </row>
    <row r="4947" spans="1:20">
      <c r="A4947" t="s">
        <v>507</v>
      </c>
      <c r="B4947" t="s">
        <v>1291</v>
      </c>
      <c r="C4947" t="s">
        <v>74</v>
      </c>
      <c r="D4947" s="39" t="s">
        <v>2007</v>
      </c>
      <c r="E4947" s="11">
        <f t="shared" ref="E4947:E5010" si="327">MONTH(D4947)</f>
        <v>3</v>
      </c>
      <c r="F4947" s="4">
        <f t="shared" ref="F4947:F5010" si="328">YEAR(D4947)</f>
        <v>1992</v>
      </c>
      <c r="G4947" t="s">
        <v>21</v>
      </c>
      <c r="H4947" s="4" t="s">
        <v>1376</v>
      </c>
      <c r="I4947" s="4" t="str">
        <f t="shared" si="326"/>
        <v>k</v>
      </c>
      <c r="J4947" s="4">
        <v>31.12</v>
      </c>
      <c r="K4947" s="4" t="s">
        <v>2925</v>
      </c>
      <c r="L4947" s="4">
        <v>0</v>
      </c>
      <c r="M4947" s="4" t="s">
        <v>7720</v>
      </c>
      <c r="N4947" s="11" t="s">
        <v>8387</v>
      </c>
      <c r="R4947" t="s">
        <v>8388</v>
      </c>
      <c r="T4947" t="s">
        <v>1296</v>
      </c>
    </row>
    <row r="4948" spans="1:20">
      <c r="A4948" t="s">
        <v>507</v>
      </c>
      <c r="B4948" t="s">
        <v>1291</v>
      </c>
      <c r="C4948" t="s">
        <v>74</v>
      </c>
      <c r="D4948" s="39" t="s">
        <v>1647</v>
      </c>
      <c r="E4948" s="11">
        <f t="shared" si="327"/>
        <v>3</v>
      </c>
      <c r="F4948" s="4">
        <f t="shared" si="328"/>
        <v>2000</v>
      </c>
      <c r="G4948" t="s">
        <v>21</v>
      </c>
      <c r="H4948" s="4" t="s">
        <v>1756</v>
      </c>
      <c r="I4948" s="4" t="str">
        <f t="shared" si="326"/>
        <v>k</v>
      </c>
      <c r="J4948" s="4">
        <v>30.5</v>
      </c>
      <c r="K4948" s="4" t="s">
        <v>341</v>
      </c>
      <c r="L4948" s="4">
        <v>0</v>
      </c>
      <c r="M4948" s="4" t="s">
        <v>1815</v>
      </c>
      <c r="N4948" s="11" t="s">
        <v>8387</v>
      </c>
      <c r="R4948" t="s">
        <v>8389</v>
      </c>
      <c r="T4948" t="s">
        <v>1296</v>
      </c>
    </row>
    <row r="4949" spans="1:20">
      <c r="A4949" t="s">
        <v>507</v>
      </c>
      <c r="B4949" t="s">
        <v>1291</v>
      </c>
      <c r="C4949" t="s">
        <v>74</v>
      </c>
      <c r="D4949" s="39" t="s">
        <v>24</v>
      </c>
      <c r="E4949" s="11">
        <f t="shared" si="327"/>
        <v>5</v>
      </c>
      <c r="F4949" s="4">
        <f t="shared" si="328"/>
        <v>2001</v>
      </c>
      <c r="G4949" t="s">
        <v>21</v>
      </c>
      <c r="H4949" s="4" t="s">
        <v>401</v>
      </c>
      <c r="I4949" s="4" t="str">
        <f t="shared" si="326"/>
        <v>k</v>
      </c>
      <c r="J4949" s="4">
        <v>31.7</v>
      </c>
      <c r="K4949" s="4" t="s">
        <v>1162</v>
      </c>
      <c r="L4949" s="4">
        <v>0</v>
      </c>
      <c r="M4949" s="4" t="s">
        <v>1952</v>
      </c>
      <c r="N4949" s="11" t="s">
        <v>8387</v>
      </c>
      <c r="R4949" t="s">
        <v>8390</v>
      </c>
      <c r="T4949" t="s">
        <v>1296</v>
      </c>
    </row>
    <row r="4950" spans="1:20">
      <c r="A4950" t="s">
        <v>507</v>
      </c>
      <c r="B4950" t="s">
        <v>1291</v>
      </c>
      <c r="C4950" t="s">
        <v>74</v>
      </c>
      <c r="D4950" s="39" t="s">
        <v>1378</v>
      </c>
      <c r="E4950" s="11">
        <f t="shared" si="327"/>
        <v>5</v>
      </c>
      <c r="F4950" s="4">
        <f t="shared" si="328"/>
        <v>2002</v>
      </c>
      <c r="G4950" t="s">
        <v>21</v>
      </c>
      <c r="H4950" s="4" t="s">
        <v>772</v>
      </c>
      <c r="I4950" s="4" t="str">
        <f t="shared" si="326"/>
        <v>k</v>
      </c>
      <c r="J4950" s="4">
        <v>32.5</v>
      </c>
      <c r="K4950" s="4" t="s">
        <v>825</v>
      </c>
      <c r="L4950" s="4">
        <v>0</v>
      </c>
      <c r="M4950" s="4" t="s">
        <v>2651</v>
      </c>
      <c r="N4950" s="11" t="s">
        <v>8387</v>
      </c>
      <c r="R4950" t="s">
        <v>8391</v>
      </c>
      <c r="T4950" t="s">
        <v>1296</v>
      </c>
    </row>
    <row r="4951" spans="1:20">
      <c r="A4951" t="s">
        <v>507</v>
      </c>
      <c r="B4951" t="s">
        <v>1291</v>
      </c>
      <c r="C4951" t="s">
        <v>74</v>
      </c>
      <c r="D4951" s="39" t="s">
        <v>1310</v>
      </c>
      <c r="E4951" s="11">
        <f t="shared" si="327"/>
        <v>5</v>
      </c>
      <c r="F4951" s="4">
        <f t="shared" si="328"/>
        <v>2005</v>
      </c>
      <c r="G4951" t="s">
        <v>21</v>
      </c>
      <c r="H4951" s="4" t="s">
        <v>1389</v>
      </c>
      <c r="I4951" s="4" t="str">
        <f t="shared" si="326"/>
        <v>k</v>
      </c>
      <c r="J4951" s="4">
        <v>32</v>
      </c>
      <c r="K4951" s="4" t="s">
        <v>178</v>
      </c>
      <c r="L4951" s="4">
        <v>0</v>
      </c>
      <c r="M4951" s="4" t="s">
        <v>1960</v>
      </c>
      <c r="N4951" s="11" t="s">
        <v>8387</v>
      </c>
      <c r="R4951" t="s">
        <v>8392</v>
      </c>
      <c r="T4951" t="s">
        <v>1296</v>
      </c>
    </row>
    <row r="4952" spans="1:20">
      <c r="A4952" t="s">
        <v>507</v>
      </c>
      <c r="B4952" t="s">
        <v>1291</v>
      </c>
      <c r="C4952" t="s">
        <v>74</v>
      </c>
      <c r="D4952" s="39" t="s">
        <v>1831</v>
      </c>
      <c r="E4952" s="11">
        <f t="shared" si="327"/>
        <v>5</v>
      </c>
      <c r="F4952" s="4">
        <f t="shared" si="328"/>
        <v>2008</v>
      </c>
      <c r="G4952" t="s">
        <v>21</v>
      </c>
      <c r="H4952" s="4" t="s">
        <v>362</v>
      </c>
      <c r="I4952" s="4" t="str">
        <f t="shared" si="326"/>
        <v>k</v>
      </c>
      <c r="J4952" s="4">
        <v>31.2</v>
      </c>
      <c r="K4952" s="4" t="s">
        <v>825</v>
      </c>
      <c r="L4952" s="4">
        <v>0</v>
      </c>
      <c r="M4952" s="4" t="s">
        <v>1386</v>
      </c>
      <c r="N4952" s="11" t="s">
        <v>8387</v>
      </c>
      <c r="R4952" t="s">
        <v>8393</v>
      </c>
      <c r="T4952" t="s">
        <v>1296</v>
      </c>
    </row>
    <row r="4953" spans="1:20">
      <c r="A4953" t="s">
        <v>8394</v>
      </c>
      <c r="B4953" t="s">
        <v>1291</v>
      </c>
      <c r="C4953" t="s">
        <v>20</v>
      </c>
      <c r="D4953" s="39" t="s">
        <v>1524</v>
      </c>
      <c r="E4953" s="11">
        <f t="shared" si="327"/>
        <v>3</v>
      </c>
      <c r="F4953" s="4">
        <f t="shared" si="328"/>
        <v>1995</v>
      </c>
      <c r="G4953" t="s">
        <v>25</v>
      </c>
      <c r="H4953" s="4">
        <v>12.5</v>
      </c>
      <c r="I4953" s="4" t="s">
        <v>35</v>
      </c>
      <c r="J4953" s="4">
        <v>30.2</v>
      </c>
      <c r="K4953" s="4" t="s">
        <v>1814</v>
      </c>
      <c r="L4953" s="4">
        <v>0</v>
      </c>
      <c r="M4953" s="4" t="s">
        <v>1661</v>
      </c>
      <c r="R4953" t="s">
        <v>1711</v>
      </c>
      <c r="T4953" t="s">
        <v>1296</v>
      </c>
    </row>
    <row r="4954" spans="1:20">
      <c r="A4954" t="s">
        <v>8394</v>
      </c>
      <c r="B4954" t="s">
        <v>1291</v>
      </c>
      <c r="C4954" t="s">
        <v>74</v>
      </c>
      <c r="D4954" s="39" t="s">
        <v>1320</v>
      </c>
      <c r="E4954" s="11">
        <f t="shared" si="327"/>
        <v>3</v>
      </c>
      <c r="F4954" s="4">
        <f t="shared" si="328"/>
        <v>1996</v>
      </c>
      <c r="G4954" t="s">
        <v>25</v>
      </c>
      <c r="H4954" s="4">
        <v>13.5</v>
      </c>
      <c r="I4954" s="4" t="s">
        <v>35</v>
      </c>
      <c r="J4954" s="4">
        <v>29.6</v>
      </c>
      <c r="K4954" s="4" t="s">
        <v>193</v>
      </c>
      <c r="L4954" s="4">
        <v>0</v>
      </c>
      <c r="M4954" s="4" t="s">
        <v>2374</v>
      </c>
      <c r="R4954" t="s">
        <v>585</v>
      </c>
      <c r="T4954" t="s">
        <v>1296</v>
      </c>
    </row>
    <row r="4955" spans="1:20">
      <c r="A4955" t="s">
        <v>8395</v>
      </c>
      <c r="B4955" t="s">
        <v>1291</v>
      </c>
      <c r="C4955" t="s">
        <v>20</v>
      </c>
      <c r="D4955" s="39" t="s">
        <v>1435</v>
      </c>
      <c r="E4955" s="11">
        <f t="shared" si="327"/>
        <v>5</v>
      </c>
      <c r="F4955" s="4">
        <f t="shared" si="328"/>
        <v>2015</v>
      </c>
      <c r="G4955" t="s">
        <v>25</v>
      </c>
      <c r="I4955" s="4" t="str">
        <f t="shared" ref="I4955:I4961" si="329">IF(ISBLANK(H4955), "", "k")</f>
        <v/>
      </c>
      <c r="J4955" s="4">
        <v>28.5</v>
      </c>
      <c r="K4955" s="4" t="s">
        <v>933</v>
      </c>
      <c r="L4955" s="4">
        <v>0</v>
      </c>
      <c r="M4955" s="4" t="s">
        <v>2150</v>
      </c>
      <c r="N4955" s="11" t="s">
        <v>8396</v>
      </c>
      <c r="R4955" t="s">
        <v>8397</v>
      </c>
      <c r="T4955" t="s">
        <v>1296</v>
      </c>
    </row>
    <row r="4956" spans="1:20">
      <c r="A4956" t="s">
        <v>8395</v>
      </c>
      <c r="B4956" t="s">
        <v>1291</v>
      </c>
      <c r="C4956" t="s">
        <v>74</v>
      </c>
      <c r="D4956" s="39" t="s">
        <v>1349</v>
      </c>
      <c r="E4956" s="11">
        <f t="shared" si="327"/>
        <v>5</v>
      </c>
      <c r="F4956" s="4">
        <f t="shared" si="328"/>
        <v>2016</v>
      </c>
      <c r="G4956" t="s">
        <v>25</v>
      </c>
      <c r="I4956" s="4" t="str">
        <f t="shared" si="329"/>
        <v/>
      </c>
      <c r="J4956" s="4">
        <v>29.2</v>
      </c>
      <c r="K4956" s="4" t="s">
        <v>40</v>
      </c>
      <c r="L4956" s="4">
        <v>0</v>
      </c>
      <c r="M4956" s="4" t="s">
        <v>4352</v>
      </c>
      <c r="N4956" s="11" t="s">
        <v>8396</v>
      </c>
      <c r="Q4956">
        <v>57</v>
      </c>
      <c r="R4956" t="s">
        <v>8398</v>
      </c>
      <c r="T4956" t="s">
        <v>1296</v>
      </c>
    </row>
    <row r="4957" spans="1:20">
      <c r="A4957" t="s">
        <v>8395</v>
      </c>
      <c r="B4957" t="s">
        <v>1291</v>
      </c>
      <c r="C4957" t="s">
        <v>74</v>
      </c>
      <c r="D4957" s="39" t="s">
        <v>1574</v>
      </c>
      <c r="E4957" s="11">
        <f t="shared" si="327"/>
        <v>6</v>
      </c>
      <c r="F4957" s="4">
        <f t="shared" si="328"/>
        <v>2018</v>
      </c>
      <c r="G4957" t="s">
        <v>25</v>
      </c>
      <c r="I4957" s="4" t="str">
        <f t="shared" si="329"/>
        <v/>
      </c>
      <c r="J4957" s="4">
        <v>30.1</v>
      </c>
      <c r="K4957" s="4" t="s">
        <v>1115</v>
      </c>
      <c r="L4957" s="4">
        <v>0</v>
      </c>
      <c r="M4957" s="4" t="s">
        <v>3082</v>
      </c>
      <c r="N4957" s="11" t="s">
        <v>8396</v>
      </c>
      <c r="Q4957" t="s">
        <v>8399</v>
      </c>
      <c r="R4957" t="s">
        <v>8400</v>
      </c>
      <c r="T4957" t="s">
        <v>1296</v>
      </c>
    </row>
    <row r="4958" spans="1:20">
      <c r="A4958" t="s">
        <v>8395</v>
      </c>
      <c r="B4958" t="s">
        <v>1291</v>
      </c>
      <c r="C4958" t="s">
        <v>74</v>
      </c>
      <c r="D4958" s="39" t="s">
        <v>1211</v>
      </c>
      <c r="E4958" s="11">
        <f t="shared" si="327"/>
        <v>5</v>
      </c>
      <c r="F4958" s="4">
        <f t="shared" si="328"/>
        <v>2021</v>
      </c>
      <c r="G4958" t="s">
        <v>25</v>
      </c>
      <c r="I4958" s="4" t="str">
        <f t="shared" si="329"/>
        <v/>
      </c>
      <c r="J4958" s="4">
        <v>37.1</v>
      </c>
      <c r="K4958" s="4">
        <v>35.799999999999997</v>
      </c>
      <c r="L4958" s="4">
        <v>1</v>
      </c>
      <c r="M4958" s="4" t="s">
        <v>3332</v>
      </c>
      <c r="N4958" s="11" t="s">
        <v>8396</v>
      </c>
      <c r="R4958" t="s">
        <v>8401</v>
      </c>
    </row>
    <row r="4959" spans="1:20">
      <c r="A4959" t="s">
        <v>8395</v>
      </c>
      <c r="B4959" t="s">
        <v>1291</v>
      </c>
      <c r="C4959" t="s">
        <v>74</v>
      </c>
      <c r="D4959" s="39" t="s">
        <v>1260</v>
      </c>
      <c r="E4959" s="11">
        <f t="shared" si="327"/>
        <v>5</v>
      </c>
      <c r="F4959" s="4">
        <f t="shared" si="328"/>
        <v>2024</v>
      </c>
      <c r="G4959" t="s">
        <v>25</v>
      </c>
      <c r="I4959" s="4" t="str">
        <f t="shared" si="329"/>
        <v/>
      </c>
      <c r="J4959" s="4">
        <v>39.299999999999997</v>
      </c>
      <c r="K4959" s="4">
        <v>38</v>
      </c>
      <c r="L4959" s="4">
        <v>1.1000000000000001</v>
      </c>
      <c r="M4959" s="4" t="s">
        <v>8402</v>
      </c>
      <c r="N4959" s="11" t="s">
        <v>8396</v>
      </c>
      <c r="R4959" t="s">
        <v>8403</v>
      </c>
    </row>
    <row r="4960" spans="1:20">
      <c r="A4960" t="s">
        <v>8395</v>
      </c>
      <c r="B4960" s="4" t="s">
        <v>1291</v>
      </c>
      <c r="C4960" s="4" t="s">
        <v>74</v>
      </c>
      <c r="D4960" s="39" t="s">
        <v>1470</v>
      </c>
      <c r="E4960" s="11">
        <f t="shared" si="327"/>
        <v>4</v>
      </c>
      <c r="F4960" s="4">
        <f t="shared" si="328"/>
        <v>2026</v>
      </c>
      <c r="G4960" s="4" t="s">
        <v>25</v>
      </c>
      <c r="I4960" s="4" t="str">
        <f t="shared" si="329"/>
        <v/>
      </c>
      <c r="J4960" s="4">
        <v>39.799999999999997</v>
      </c>
      <c r="K4960" s="4">
        <v>37.4</v>
      </c>
      <c r="L4960" s="4">
        <v>11</v>
      </c>
      <c r="M4960" s="4">
        <v>1886</v>
      </c>
      <c r="N4960" s="11" t="s">
        <v>8396</v>
      </c>
      <c r="R4960" s="4" t="s">
        <v>8404</v>
      </c>
    </row>
    <row r="4961" spans="1:20">
      <c r="A4961" t="s">
        <v>8405</v>
      </c>
      <c r="B4961" t="s">
        <v>1291</v>
      </c>
      <c r="C4961" t="s">
        <v>20</v>
      </c>
      <c r="D4961" s="39" t="s">
        <v>1211</v>
      </c>
      <c r="E4961" s="11">
        <f t="shared" si="327"/>
        <v>5</v>
      </c>
      <c r="F4961" s="4">
        <f t="shared" si="328"/>
        <v>2021</v>
      </c>
      <c r="G4961" t="s">
        <v>21</v>
      </c>
      <c r="I4961" s="4" t="str">
        <f t="shared" si="329"/>
        <v/>
      </c>
      <c r="J4961" s="4">
        <v>25.8</v>
      </c>
      <c r="K4961" s="4" t="s">
        <v>433</v>
      </c>
      <c r="L4961" s="4">
        <v>0</v>
      </c>
      <c r="M4961" s="4" t="s">
        <v>1468</v>
      </c>
      <c r="R4961" t="s">
        <v>8406</v>
      </c>
    </row>
    <row r="4962" spans="1:20">
      <c r="A4962" t="s">
        <v>8407</v>
      </c>
      <c r="B4962" t="s">
        <v>1291</v>
      </c>
      <c r="C4962" t="s">
        <v>20</v>
      </c>
      <c r="D4962" s="39" t="s">
        <v>1647</v>
      </c>
      <c r="E4962" s="11">
        <f t="shared" si="327"/>
        <v>3</v>
      </c>
      <c r="F4962" s="4">
        <f t="shared" si="328"/>
        <v>2000</v>
      </c>
      <c r="G4962" t="s">
        <v>25</v>
      </c>
      <c r="H4962" s="4">
        <v>11.5</v>
      </c>
      <c r="I4962" s="4" t="s">
        <v>35</v>
      </c>
      <c r="J4962" s="4">
        <v>28</v>
      </c>
      <c r="K4962" s="4" t="s">
        <v>350</v>
      </c>
      <c r="L4962" s="4">
        <v>0</v>
      </c>
      <c r="M4962" s="4" t="s">
        <v>2090</v>
      </c>
      <c r="R4962" t="s">
        <v>1725</v>
      </c>
      <c r="T4962" t="s">
        <v>1296</v>
      </c>
    </row>
    <row r="4963" spans="1:20">
      <c r="A4963" t="s">
        <v>8407</v>
      </c>
      <c r="B4963" t="s">
        <v>1291</v>
      </c>
      <c r="C4963" t="s">
        <v>74</v>
      </c>
      <c r="D4963" s="39" t="s">
        <v>1418</v>
      </c>
      <c r="E4963" s="11">
        <f t="shared" si="327"/>
        <v>5</v>
      </c>
      <c r="F4963" s="4">
        <f t="shared" si="328"/>
        <v>2001</v>
      </c>
      <c r="G4963" t="s">
        <v>25</v>
      </c>
      <c r="H4963" s="4">
        <v>12.7</v>
      </c>
      <c r="I4963" s="4" t="s">
        <v>35</v>
      </c>
      <c r="J4963" s="4">
        <v>30.6</v>
      </c>
      <c r="K4963" s="4" t="s">
        <v>40</v>
      </c>
      <c r="L4963" s="4">
        <v>0</v>
      </c>
      <c r="M4963" s="4" t="s">
        <v>1681</v>
      </c>
      <c r="R4963" t="s">
        <v>2070</v>
      </c>
      <c r="T4963" t="s">
        <v>1296</v>
      </c>
    </row>
    <row r="4964" spans="1:20">
      <c r="A4964" t="s">
        <v>8408</v>
      </c>
      <c r="B4964" t="s">
        <v>1291</v>
      </c>
      <c r="C4964" t="s">
        <v>20</v>
      </c>
      <c r="D4964" s="39" t="s">
        <v>1746</v>
      </c>
      <c r="E4964" s="11">
        <f t="shared" si="327"/>
        <v>5</v>
      </c>
      <c r="F4964" s="4">
        <f t="shared" si="328"/>
        <v>2001</v>
      </c>
      <c r="G4964" t="s">
        <v>21</v>
      </c>
      <c r="H4964" s="4">
        <v>10.7</v>
      </c>
      <c r="I4964" s="4" t="str">
        <f t="shared" ref="I4964:I5009" si="330">IF(ISBLANK(H4964), "", "k")</f>
        <v>k</v>
      </c>
      <c r="J4964" s="4">
        <v>26</v>
      </c>
      <c r="K4964" s="4" t="s">
        <v>954</v>
      </c>
      <c r="L4964" s="4">
        <v>0</v>
      </c>
      <c r="M4964" s="4" t="s">
        <v>1468</v>
      </c>
      <c r="N4964" s="11" t="s">
        <v>8409</v>
      </c>
      <c r="R4964" t="s">
        <v>8410</v>
      </c>
      <c r="T4964" t="s">
        <v>1296</v>
      </c>
    </row>
    <row r="4965" spans="1:20">
      <c r="A4965" t="s">
        <v>8408</v>
      </c>
      <c r="B4965" t="s">
        <v>1291</v>
      </c>
      <c r="C4965" t="s">
        <v>74</v>
      </c>
      <c r="D4965" s="39" t="s">
        <v>34</v>
      </c>
      <c r="E4965" s="11">
        <f t="shared" si="327"/>
        <v>5</v>
      </c>
      <c r="F4965" s="4">
        <f t="shared" si="328"/>
        <v>2003</v>
      </c>
      <c r="G4965" t="s">
        <v>21</v>
      </c>
      <c r="H4965" s="4">
        <v>12.7</v>
      </c>
      <c r="I4965" s="4" t="str">
        <f t="shared" si="330"/>
        <v>k</v>
      </c>
      <c r="J4965" s="4">
        <v>26.5</v>
      </c>
      <c r="K4965" s="4" t="s">
        <v>1072</v>
      </c>
      <c r="L4965" s="4">
        <v>0</v>
      </c>
      <c r="M4965" s="4" t="s">
        <v>4443</v>
      </c>
      <c r="N4965" s="11" t="s">
        <v>8409</v>
      </c>
      <c r="R4965" t="s">
        <v>8411</v>
      </c>
      <c r="T4965" t="s">
        <v>1296</v>
      </c>
    </row>
    <row r="4966" spans="1:20">
      <c r="A4966" t="s">
        <v>8408</v>
      </c>
      <c r="B4966" t="s">
        <v>1291</v>
      </c>
      <c r="C4966" t="s">
        <v>74</v>
      </c>
      <c r="D4966" s="39" t="s">
        <v>1663</v>
      </c>
      <c r="E4966" s="11">
        <f t="shared" si="327"/>
        <v>5</v>
      </c>
      <c r="F4966" s="4">
        <f t="shared" si="328"/>
        <v>2009</v>
      </c>
      <c r="G4966" t="s">
        <v>21</v>
      </c>
      <c r="H4966" s="4">
        <v>18.7</v>
      </c>
      <c r="I4966" s="4" t="str">
        <f t="shared" si="330"/>
        <v>k</v>
      </c>
      <c r="J4966" s="4">
        <v>29.5</v>
      </c>
      <c r="K4966" s="4" t="s">
        <v>436</v>
      </c>
      <c r="L4966" s="4">
        <v>0</v>
      </c>
      <c r="M4966" s="4" t="s">
        <v>2111</v>
      </c>
      <c r="N4966" s="11" t="s">
        <v>8409</v>
      </c>
      <c r="R4966" t="s">
        <v>1662</v>
      </c>
      <c r="T4966" t="s">
        <v>1296</v>
      </c>
    </row>
    <row r="4967" spans="1:20">
      <c r="A4967" t="s">
        <v>8408</v>
      </c>
      <c r="B4967" t="s">
        <v>1291</v>
      </c>
      <c r="C4967" t="s">
        <v>74</v>
      </c>
      <c r="D4967" s="39" t="s">
        <v>1561</v>
      </c>
      <c r="E4967" s="11">
        <f t="shared" si="327"/>
        <v>5</v>
      </c>
      <c r="F4967" s="4">
        <f t="shared" si="328"/>
        <v>2011</v>
      </c>
      <c r="G4967" t="s">
        <v>21</v>
      </c>
      <c r="H4967" s="4">
        <v>20.7</v>
      </c>
      <c r="I4967" s="4" t="str">
        <f t="shared" si="330"/>
        <v>k</v>
      </c>
      <c r="J4967" s="4">
        <v>31.5</v>
      </c>
      <c r="K4967" s="4" t="s">
        <v>138</v>
      </c>
      <c r="L4967" s="4">
        <v>0</v>
      </c>
      <c r="M4967" s="4" t="s">
        <v>8412</v>
      </c>
      <c r="N4967" s="11" t="s">
        <v>8409</v>
      </c>
      <c r="R4967" t="s">
        <v>4702</v>
      </c>
      <c r="T4967" t="s">
        <v>1296</v>
      </c>
    </row>
    <row r="4968" spans="1:20">
      <c r="A4968" t="s">
        <v>8408</v>
      </c>
      <c r="B4968" t="s">
        <v>1291</v>
      </c>
      <c r="C4968" t="s">
        <v>74</v>
      </c>
      <c r="D4968" s="39" t="s">
        <v>877</v>
      </c>
      <c r="E4968" s="11">
        <f t="shared" si="327"/>
        <v>6</v>
      </c>
      <c r="F4968" s="4">
        <f t="shared" si="328"/>
        <v>2016</v>
      </c>
      <c r="G4968" t="s">
        <v>21</v>
      </c>
      <c r="H4968" s="4">
        <v>25.8</v>
      </c>
      <c r="I4968" s="4" t="str">
        <f t="shared" si="330"/>
        <v>k</v>
      </c>
      <c r="J4968" s="4">
        <v>31.1</v>
      </c>
      <c r="K4968" s="4" t="s">
        <v>1121</v>
      </c>
      <c r="L4968" s="4">
        <v>0</v>
      </c>
      <c r="M4968" s="4" t="s">
        <v>2323</v>
      </c>
      <c r="N4968" s="11" t="s">
        <v>8409</v>
      </c>
      <c r="Q4968" t="s">
        <v>8413</v>
      </c>
      <c r="R4968" t="s">
        <v>8414</v>
      </c>
      <c r="T4968" t="s">
        <v>1296</v>
      </c>
    </row>
    <row r="4969" spans="1:20">
      <c r="A4969" t="s">
        <v>8415</v>
      </c>
      <c r="B4969" t="s">
        <v>1291</v>
      </c>
      <c r="C4969" t="s">
        <v>20</v>
      </c>
      <c r="D4969" s="39" t="s">
        <v>1746</v>
      </c>
      <c r="E4969" s="11">
        <f t="shared" si="327"/>
        <v>5</v>
      </c>
      <c r="F4969" s="4">
        <f t="shared" si="328"/>
        <v>2001</v>
      </c>
      <c r="G4969" t="s">
        <v>21</v>
      </c>
      <c r="H4969" s="4" t="s">
        <v>654</v>
      </c>
      <c r="I4969" s="4" t="str">
        <f t="shared" si="330"/>
        <v>k</v>
      </c>
      <c r="J4969" s="4">
        <v>18.600000000000001</v>
      </c>
      <c r="K4969" s="4" t="s">
        <v>2176</v>
      </c>
      <c r="L4969" s="4">
        <v>0</v>
      </c>
      <c r="M4969" s="4" t="s">
        <v>3220</v>
      </c>
      <c r="N4969" s="11" t="s">
        <v>8416</v>
      </c>
      <c r="R4969" t="s">
        <v>8417</v>
      </c>
      <c r="T4969" t="s">
        <v>1296</v>
      </c>
    </row>
    <row r="4970" spans="1:20">
      <c r="A4970" t="s">
        <v>8415</v>
      </c>
      <c r="B4970" t="s">
        <v>1291</v>
      </c>
      <c r="C4970" t="s">
        <v>74</v>
      </c>
      <c r="D4970" s="39" t="s">
        <v>1378</v>
      </c>
      <c r="E4970" s="11">
        <f t="shared" si="327"/>
        <v>5</v>
      </c>
      <c r="F4970" s="4">
        <f t="shared" si="328"/>
        <v>2002</v>
      </c>
      <c r="G4970" t="s">
        <v>21</v>
      </c>
      <c r="H4970" s="4" t="s">
        <v>482</v>
      </c>
      <c r="I4970" s="4" t="str">
        <f t="shared" si="330"/>
        <v>k</v>
      </c>
      <c r="J4970" s="4">
        <v>20.399999999999999</v>
      </c>
      <c r="K4970" s="4" t="s">
        <v>88</v>
      </c>
      <c r="L4970" s="4">
        <v>0</v>
      </c>
      <c r="M4970" s="4" t="s">
        <v>3220</v>
      </c>
      <c r="N4970" s="11" t="s">
        <v>8416</v>
      </c>
      <c r="R4970" t="s">
        <v>8418</v>
      </c>
      <c r="T4970" t="s">
        <v>1296</v>
      </c>
    </row>
    <row r="4971" spans="1:20">
      <c r="A4971" t="s">
        <v>8415</v>
      </c>
      <c r="B4971" t="s">
        <v>1291</v>
      </c>
      <c r="C4971" t="s">
        <v>74</v>
      </c>
      <c r="D4971" s="39" t="s">
        <v>1424</v>
      </c>
      <c r="E4971" s="11">
        <f t="shared" si="327"/>
        <v>5</v>
      </c>
      <c r="F4971" s="4">
        <f t="shared" si="328"/>
        <v>2004</v>
      </c>
      <c r="G4971" t="s">
        <v>21</v>
      </c>
      <c r="H4971" s="4" t="s">
        <v>57</v>
      </c>
      <c r="I4971" s="4" t="str">
        <f t="shared" si="330"/>
        <v>k</v>
      </c>
      <c r="J4971" s="4">
        <v>21.5</v>
      </c>
      <c r="K4971" s="4" t="s">
        <v>946</v>
      </c>
      <c r="L4971" s="4">
        <v>0</v>
      </c>
      <c r="M4971" s="4" t="s">
        <v>1876</v>
      </c>
      <c r="N4971" s="11" t="s">
        <v>8416</v>
      </c>
      <c r="R4971" t="s">
        <v>8419</v>
      </c>
      <c r="T4971" t="s">
        <v>1296</v>
      </c>
    </row>
    <row r="4972" spans="1:20">
      <c r="A4972" t="s">
        <v>8415</v>
      </c>
      <c r="B4972" t="s">
        <v>1291</v>
      </c>
      <c r="C4972" t="s">
        <v>74</v>
      </c>
      <c r="D4972" s="39" t="s">
        <v>1385</v>
      </c>
      <c r="E4972" s="11">
        <f t="shared" si="327"/>
        <v>5</v>
      </c>
      <c r="F4972" s="4">
        <f t="shared" si="328"/>
        <v>2008</v>
      </c>
      <c r="G4972" t="s">
        <v>21</v>
      </c>
      <c r="H4972" s="4" t="s">
        <v>717</v>
      </c>
      <c r="I4972" s="4" t="str">
        <f t="shared" si="330"/>
        <v>k</v>
      </c>
      <c r="J4972" s="4">
        <v>25.6</v>
      </c>
      <c r="K4972" s="4" t="s">
        <v>350</v>
      </c>
      <c r="L4972" s="4">
        <v>0</v>
      </c>
      <c r="M4972" s="4" t="s">
        <v>1904</v>
      </c>
      <c r="N4972" s="11" t="s">
        <v>8416</v>
      </c>
      <c r="R4972" t="s">
        <v>8420</v>
      </c>
      <c r="T4972" t="s">
        <v>1296</v>
      </c>
    </row>
    <row r="4973" spans="1:20">
      <c r="A4973" t="s">
        <v>8415</v>
      </c>
      <c r="B4973" t="s">
        <v>1291</v>
      </c>
      <c r="C4973" t="s">
        <v>74</v>
      </c>
      <c r="D4973" s="39" t="s">
        <v>1663</v>
      </c>
      <c r="E4973" s="11">
        <f t="shared" si="327"/>
        <v>5</v>
      </c>
      <c r="F4973" s="4">
        <f t="shared" si="328"/>
        <v>2009</v>
      </c>
      <c r="G4973" t="s">
        <v>21</v>
      </c>
      <c r="H4973" s="4" t="s">
        <v>712</v>
      </c>
      <c r="I4973" s="4" t="str">
        <f t="shared" si="330"/>
        <v>k</v>
      </c>
      <c r="J4973" s="4">
        <v>27</v>
      </c>
      <c r="K4973" s="4" t="s">
        <v>49</v>
      </c>
      <c r="L4973" s="4">
        <v>0</v>
      </c>
      <c r="M4973" s="4" t="s">
        <v>1739</v>
      </c>
      <c r="N4973" s="11" t="s">
        <v>8416</v>
      </c>
      <c r="R4973" t="s">
        <v>8421</v>
      </c>
      <c r="T4973" t="s">
        <v>1296</v>
      </c>
    </row>
    <row r="4974" spans="1:20">
      <c r="A4974" t="s">
        <v>8415</v>
      </c>
      <c r="B4974" t="s">
        <v>1291</v>
      </c>
      <c r="C4974" t="s">
        <v>74</v>
      </c>
      <c r="D4974" s="39" t="s">
        <v>1556</v>
      </c>
      <c r="E4974" s="11">
        <f t="shared" si="327"/>
        <v>5</v>
      </c>
      <c r="F4974" s="4">
        <f t="shared" si="328"/>
        <v>2010</v>
      </c>
      <c r="G4974" t="s">
        <v>21</v>
      </c>
      <c r="H4974" s="4" t="s">
        <v>609</v>
      </c>
      <c r="I4974" s="4" t="str">
        <f t="shared" si="330"/>
        <v>k</v>
      </c>
      <c r="J4974" s="4">
        <v>27</v>
      </c>
      <c r="K4974" s="4" t="s">
        <v>854</v>
      </c>
      <c r="L4974" s="4">
        <v>0</v>
      </c>
      <c r="M4974" s="4" t="s">
        <v>8422</v>
      </c>
      <c r="N4974" s="11" t="s">
        <v>8416</v>
      </c>
      <c r="R4974" t="s">
        <v>8423</v>
      </c>
      <c r="T4974" t="s">
        <v>1296</v>
      </c>
    </row>
    <row r="4975" spans="1:20">
      <c r="A4975" t="s">
        <v>8415</v>
      </c>
      <c r="B4975" t="s">
        <v>1291</v>
      </c>
      <c r="C4975" t="s">
        <v>74</v>
      </c>
      <c r="D4975" s="39" t="s">
        <v>1561</v>
      </c>
      <c r="E4975" s="11">
        <f t="shared" si="327"/>
        <v>5</v>
      </c>
      <c r="F4975" s="4">
        <f t="shared" si="328"/>
        <v>2011</v>
      </c>
      <c r="G4975" t="s">
        <v>21</v>
      </c>
      <c r="H4975" s="4" t="s">
        <v>977</v>
      </c>
      <c r="I4975" s="4" t="str">
        <f t="shared" si="330"/>
        <v>k</v>
      </c>
      <c r="J4975" s="4">
        <v>27.6</v>
      </c>
      <c r="K4975" s="4" t="s">
        <v>298</v>
      </c>
      <c r="L4975" s="4">
        <v>0</v>
      </c>
      <c r="M4975" s="4" t="s">
        <v>3669</v>
      </c>
      <c r="N4975" s="11" t="s">
        <v>8416</v>
      </c>
      <c r="R4975" t="s">
        <v>1762</v>
      </c>
      <c r="T4975" t="s">
        <v>1296</v>
      </c>
    </row>
    <row r="4976" spans="1:20">
      <c r="A4976" t="s">
        <v>8415</v>
      </c>
      <c r="B4976" t="s">
        <v>1291</v>
      </c>
      <c r="C4976" t="s">
        <v>74</v>
      </c>
      <c r="D4976" s="39" t="s">
        <v>1586</v>
      </c>
      <c r="E4976" s="11">
        <f t="shared" si="327"/>
        <v>5</v>
      </c>
      <c r="F4976" s="4">
        <f t="shared" si="328"/>
        <v>2013</v>
      </c>
      <c r="G4976" t="s">
        <v>21</v>
      </c>
      <c r="H4976" s="4" t="s">
        <v>1038</v>
      </c>
      <c r="I4976" s="4" t="str">
        <f t="shared" si="330"/>
        <v>k</v>
      </c>
      <c r="J4976" s="4">
        <v>28.2</v>
      </c>
      <c r="K4976" s="4" t="s">
        <v>949</v>
      </c>
      <c r="L4976" s="4">
        <v>0</v>
      </c>
      <c r="M4976" s="4" t="s">
        <v>5288</v>
      </c>
      <c r="N4976" s="11" t="s">
        <v>8416</v>
      </c>
      <c r="R4976" t="s">
        <v>6701</v>
      </c>
      <c r="T4976" t="s">
        <v>1296</v>
      </c>
    </row>
    <row r="4977" spans="1:20">
      <c r="A4977" t="s">
        <v>8415</v>
      </c>
      <c r="B4977" t="s">
        <v>1291</v>
      </c>
      <c r="C4977" t="s">
        <v>74</v>
      </c>
      <c r="D4977" s="39" t="s">
        <v>1435</v>
      </c>
      <c r="E4977" s="11">
        <f t="shared" si="327"/>
        <v>5</v>
      </c>
      <c r="F4977" s="4">
        <f t="shared" si="328"/>
        <v>2015</v>
      </c>
      <c r="G4977" t="s">
        <v>21</v>
      </c>
      <c r="H4977" s="4" t="s">
        <v>488</v>
      </c>
      <c r="I4977" s="4" t="str">
        <f t="shared" si="330"/>
        <v>k</v>
      </c>
      <c r="J4977" s="4">
        <v>27.8</v>
      </c>
      <c r="K4977" s="4" t="s">
        <v>40</v>
      </c>
      <c r="L4977" s="4">
        <v>0</v>
      </c>
      <c r="M4977" s="4" t="s">
        <v>1666</v>
      </c>
      <c r="N4977" s="11" t="s">
        <v>8416</v>
      </c>
      <c r="R4977" t="s">
        <v>4263</v>
      </c>
      <c r="T4977" t="s">
        <v>1296</v>
      </c>
    </row>
    <row r="4978" spans="1:20">
      <c r="A4978" t="s">
        <v>8415</v>
      </c>
      <c r="B4978" t="s">
        <v>1291</v>
      </c>
      <c r="C4978" t="s">
        <v>74</v>
      </c>
      <c r="D4978" s="39" t="s">
        <v>1349</v>
      </c>
      <c r="E4978" s="11">
        <f t="shared" si="327"/>
        <v>5</v>
      </c>
      <c r="F4978" s="4">
        <f t="shared" si="328"/>
        <v>2016</v>
      </c>
      <c r="G4978" t="s">
        <v>21</v>
      </c>
      <c r="H4978" s="4" t="s">
        <v>401</v>
      </c>
      <c r="I4978" s="4" t="str">
        <f t="shared" si="330"/>
        <v>k</v>
      </c>
      <c r="J4978" s="4">
        <v>28.2</v>
      </c>
      <c r="K4978" s="4" t="s">
        <v>36</v>
      </c>
      <c r="L4978" s="4">
        <v>0</v>
      </c>
      <c r="M4978" s="4" t="s">
        <v>1430</v>
      </c>
      <c r="N4978" s="11" t="s">
        <v>8416</v>
      </c>
      <c r="R4978" t="s">
        <v>2483</v>
      </c>
      <c r="T4978" t="s">
        <v>1296</v>
      </c>
    </row>
    <row r="4979" spans="1:20">
      <c r="A4979" t="s">
        <v>8415</v>
      </c>
      <c r="B4979" t="s">
        <v>1291</v>
      </c>
      <c r="C4979" t="s">
        <v>74</v>
      </c>
      <c r="D4979" s="39" t="s">
        <v>901</v>
      </c>
      <c r="E4979" s="11">
        <f t="shared" si="327"/>
        <v>9</v>
      </c>
      <c r="F4979" s="4">
        <f t="shared" si="328"/>
        <v>2016</v>
      </c>
      <c r="G4979" t="s">
        <v>21</v>
      </c>
      <c r="H4979" s="4" t="s">
        <v>768</v>
      </c>
      <c r="I4979" s="4" t="str">
        <f t="shared" si="330"/>
        <v>k</v>
      </c>
      <c r="J4979" s="4">
        <v>28.7</v>
      </c>
      <c r="L4979" s="4">
        <v>0</v>
      </c>
      <c r="M4979" s="4" t="s">
        <v>1778</v>
      </c>
      <c r="N4979" s="11" t="s">
        <v>8416</v>
      </c>
      <c r="Q4979" t="s">
        <v>8424</v>
      </c>
      <c r="R4979" t="s">
        <v>8425</v>
      </c>
      <c r="T4979" t="s">
        <v>1296</v>
      </c>
    </row>
    <row r="4980" spans="1:20">
      <c r="A4980" t="s">
        <v>8415</v>
      </c>
      <c r="B4980" s="4" t="s">
        <v>1291</v>
      </c>
      <c r="C4980" s="4" t="s">
        <v>74</v>
      </c>
      <c r="D4980" s="39" t="s">
        <v>1470</v>
      </c>
      <c r="E4980" s="11">
        <f t="shared" si="327"/>
        <v>4</v>
      </c>
      <c r="F4980" s="4">
        <f t="shared" si="328"/>
        <v>2026</v>
      </c>
      <c r="G4980" s="4" t="s">
        <v>21</v>
      </c>
      <c r="H4980" s="4">
        <v>30.6</v>
      </c>
      <c r="I4980" s="4" t="str">
        <f t="shared" si="330"/>
        <v>k</v>
      </c>
      <c r="J4980" s="4">
        <v>29.5</v>
      </c>
      <c r="K4980" s="4">
        <v>21.6</v>
      </c>
      <c r="L4980" s="4">
        <v>4.0999999999999996</v>
      </c>
      <c r="M4980" s="4">
        <v>850</v>
      </c>
      <c r="N4980" s="11" t="s">
        <v>8416</v>
      </c>
      <c r="R4980" s="4" t="s">
        <v>2243</v>
      </c>
    </row>
    <row r="4981" spans="1:20">
      <c r="A4981" t="s">
        <v>8426</v>
      </c>
      <c r="B4981" t="s">
        <v>1291</v>
      </c>
      <c r="C4981" t="s">
        <v>20</v>
      </c>
      <c r="D4981" s="39" t="s">
        <v>1424</v>
      </c>
      <c r="E4981" s="11">
        <f t="shared" si="327"/>
        <v>5</v>
      </c>
      <c r="F4981" s="4">
        <f t="shared" si="328"/>
        <v>2004</v>
      </c>
      <c r="G4981" t="s">
        <v>25</v>
      </c>
      <c r="H4981" s="4" t="s">
        <v>654</v>
      </c>
      <c r="I4981" s="4" t="str">
        <f t="shared" si="330"/>
        <v>k</v>
      </c>
      <c r="J4981" s="4">
        <v>19.100000000000001</v>
      </c>
      <c r="K4981" s="4" t="s">
        <v>758</v>
      </c>
      <c r="L4981" s="4">
        <v>0</v>
      </c>
      <c r="M4981" s="4" t="s">
        <v>3794</v>
      </c>
      <c r="N4981" s="11" t="s">
        <v>8427</v>
      </c>
      <c r="R4981" t="s">
        <v>8428</v>
      </c>
      <c r="T4981" t="s">
        <v>1296</v>
      </c>
    </row>
    <row r="4982" spans="1:20">
      <c r="A4982" t="s">
        <v>8426</v>
      </c>
      <c r="B4982" t="s">
        <v>1291</v>
      </c>
      <c r="C4982" t="s">
        <v>74</v>
      </c>
      <c r="D4982" s="39" t="s">
        <v>2126</v>
      </c>
      <c r="E4982" s="11">
        <f t="shared" si="327"/>
        <v>5</v>
      </c>
      <c r="F4982" s="4">
        <f t="shared" si="328"/>
        <v>2008</v>
      </c>
      <c r="G4982" t="s">
        <v>25</v>
      </c>
      <c r="H4982" s="4" t="s">
        <v>477</v>
      </c>
      <c r="I4982" s="4" t="str">
        <f t="shared" si="330"/>
        <v>k</v>
      </c>
      <c r="J4982" s="4">
        <v>24.6</v>
      </c>
      <c r="K4982" s="4" t="s">
        <v>497</v>
      </c>
      <c r="L4982" s="4">
        <v>0</v>
      </c>
      <c r="M4982" s="4" t="s">
        <v>2441</v>
      </c>
      <c r="N4982" s="11" t="s">
        <v>8427</v>
      </c>
      <c r="R4982" t="s">
        <v>8429</v>
      </c>
      <c r="T4982" t="s">
        <v>1296</v>
      </c>
    </row>
    <row r="4983" spans="1:20">
      <c r="A4983" t="s">
        <v>8426</v>
      </c>
      <c r="B4983" t="s">
        <v>1291</v>
      </c>
      <c r="C4983" t="s">
        <v>74</v>
      </c>
      <c r="D4983" s="39" t="s">
        <v>1531</v>
      </c>
      <c r="E4983" s="11">
        <f t="shared" si="327"/>
        <v>5</v>
      </c>
      <c r="F4983" s="4">
        <f t="shared" si="328"/>
        <v>2013</v>
      </c>
      <c r="G4983" t="s">
        <v>25</v>
      </c>
      <c r="H4983" s="4" t="s">
        <v>609</v>
      </c>
      <c r="I4983" s="4" t="str">
        <f t="shared" si="330"/>
        <v>k</v>
      </c>
      <c r="J4983" s="4">
        <v>33.299999999999997</v>
      </c>
      <c r="K4983" s="4" t="s">
        <v>166</v>
      </c>
      <c r="L4983" s="4">
        <v>0</v>
      </c>
      <c r="M4983" s="4" t="s">
        <v>8430</v>
      </c>
      <c r="N4983" s="11" t="s">
        <v>8427</v>
      </c>
      <c r="R4983" t="s">
        <v>8431</v>
      </c>
      <c r="T4983" t="s">
        <v>1296</v>
      </c>
    </row>
    <row r="4984" spans="1:20">
      <c r="A4984" s="9" t="s">
        <v>8426</v>
      </c>
      <c r="B4984" t="s">
        <v>1291</v>
      </c>
      <c r="C4984" t="s">
        <v>74</v>
      </c>
      <c r="D4984" s="39" t="s">
        <v>1491</v>
      </c>
      <c r="E4984" s="11">
        <f t="shared" si="327"/>
        <v>4</v>
      </c>
      <c r="F4984" s="4">
        <f t="shared" si="328"/>
        <v>2024</v>
      </c>
      <c r="G4984" t="s">
        <v>21</v>
      </c>
      <c r="I4984" s="4" t="str">
        <f t="shared" si="330"/>
        <v/>
      </c>
      <c r="J4984" s="4">
        <v>31.5</v>
      </c>
      <c r="K4984" s="4" t="s">
        <v>426</v>
      </c>
      <c r="L4984" s="4">
        <v>0</v>
      </c>
      <c r="M4984" s="4" t="s">
        <v>3803</v>
      </c>
      <c r="N4984" s="11" t="s">
        <v>8432</v>
      </c>
      <c r="Q4984" t="s">
        <v>8433</v>
      </c>
      <c r="R4984" t="s">
        <v>8434</v>
      </c>
    </row>
    <row r="4985" spans="1:20">
      <c r="A4985" t="s">
        <v>8426</v>
      </c>
      <c r="B4985" s="4" t="s">
        <v>1291</v>
      </c>
      <c r="C4985" s="4" t="s">
        <v>74</v>
      </c>
      <c r="D4985" s="39" t="s">
        <v>1793</v>
      </c>
      <c r="E4985" s="11">
        <f t="shared" si="327"/>
        <v>4</v>
      </c>
      <c r="F4985" s="4">
        <f t="shared" si="328"/>
        <v>2026</v>
      </c>
      <c r="G4985" s="4" t="s">
        <v>25</v>
      </c>
      <c r="H4985" s="4">
        <v>27.6</v>
      </c>
      <c r="I4985" s="4" t="str">
        <f t="shared" si="330"/>
        <v>k</v>
      </c>
      <c r="J4985" s="4">
        <v>31.5</v>
      </c>
      <c r="K4985" s="4">
        <v>41.4</v>
      </c>
      <c r="L4985" s="4">
        <v>0</v>
      </c>
      <c r="M4985" s="4">
        <v>1095</v>
      </c>
      <c r="R4985" s="4" t="s">
        <v>1471</v>
      </c>
    </row>
    <row r="4986" spans="1:20">
      <c r="A4986" t="s">
        <v>8435</v>
      </c>
      <c r="B4986" t="s">
        <v>1291</v>
      </c>
      <c r="C4986" t="s">
        <v>20</v>
      </c>
      <c r="D4986" s="39" t="s">
        <v>1385</v>
      </c>
      <c r="E4986" s="11">
        <f t="shared" si="327"/>
        <v>5</v>
      </c>
      <c r="F4986" s="4">
        <f t="shared" si="328"/>
        <v>2008</v>
      </c>
      <c r="G4986" t="s">
        <v>21</v>
      </c>
      <c r="I4986" s="4" t="str">
        <f t="shared" si="330"/>
        <v/>
      </c>
      <c r="J4986" s="4">
        <v>26</v>
      </c>
      <c r="K4986" s="4" t="s">
        <v>571</v>
      </c>
      <c r="L4986" s="4">
        <v>0</v>
      </c>
      <c r="M4986" s="4" t="s">
        <v>1760</v>
      </c>
      <c r="R4986" t="s">
        <v>8436</v>
      </c>
      <c r="T4986" t="s">
        <v>1296</v>
      </c>
    </row>
    <row r="4987" spans="1:20">
      <c r="A4987" t="s">
        <v>8437</v>
      </c>
      <c r="B4987" t="s">
        <v>1291</v>
      </c>
      <c r="C4987" t="s">
        <v>20</v>
      </c>
      <c r="D4987" s="39" t="s">
        <v>1424</v>
      </c>
      <c r="E4987" s="11">
        <f t="shared" si="327"/>
        <v>5</v>
      </c>
      <c r="F4987" s="4">
        <f t="shared" si="328"/>
        <v>2004</v>
      </c>
      <c r="G4987" t="s">
        <v>25</v>
      </c>
      <c r="H4987" s="4">
        <v>10.7</v>
      </c>
      <c r="I4987" s="4" t="str">
        <f t="shared" si="330"/>
        <v>k</v>
      </c>
      <c r="J4987" s="4">
        <v>26.4</v>
      </c>
      <c r="K4987" s="4">
        <v>23.5</v>
      </c>
      <c r="L4987" s="4">
        <v>3.4</v>
      </c>
      <c r="M4987" s="4" t="s">
        <v>1593</v>
      </c>
      <c r="N4987" s="11" t="s">
        <v>8438</v>
      </c>
      <c r="R4987" t="s">
        <v>8439</v>
      </c>
      <c r="T4987" t="s">
        <v>1296</v>
      </c>
    </row>
    <row r="4988" spans="1:20">
      <c r="A4988" t="s">
        <v>8437</v>
      </c>
      <c r="B4988" t="s">
        <v>1291</v>
      </c>
      <c r="C4988" t="s">
        <v>74</v>
      </c>
      <c r="D4988" s="39" t="s">
        <v>1337</v>
      </c>
      <c r="E4988" s="11">
        <f t="shared" si="327"/>
        <v>5</v>
      </c>
      <c r="F4988" s="4">
        <f t="shared" si="328"/>
        <v>2005</v>
      </c>
      <c r="G4988" t="s">
        <v>25</v>
      </c>
      <c r="H4988" s="4">
        <v>11.7</v>
      </c>
      <c r="I4988" s="4" t="str">
        <f t="shared" si="330"/>
        <v>k</v>
      </c>
      <c r="J4988" s="4">
        <v>26.5</v>
      </c>
      <c r="K4988" s="4">
        <v>24</v>
      </c>
      <c r="L4988" s="4">
        <v>3.2</v>
      </c>
      <c r="M4988" s="4" t="s">
        <v>5514</v>
      </c>
      <c r="N4988" s="11" t="s">
        <v>8438</v>
      </c>
      <c r="R4988" t="s">
        <v>8440</v>
      </c>
      <c r="T4988" t="s">
        <v>1296</v>
      </c>
    </row>
    <row r="4989" spans="1:20">
      <c r="A4989" t="s">
        <v>8437</v>
      </c>
      <c r="B4989" t="s">
        <v>1291</v>
      </c>
      <c r="C4989" t="s">
        <v>74</v>
      </c>
      <c r="D4989" s="39" t="s">
        <v>1385</v>
      </c>
      <c r="E4989" s="11">
        <f t="shared" si="327"/>
        <v>5</v>
      </c>
      <c r="F4989" s="4">
        <f t="shared" si="328"/>
        <v>2008</v>
      </c>
      <c r="G4989" t="s">
        <v>25</v>
      </c>
      <c r="H4989" s="4">
        <v>14.7</v>
      </c>
      <c r="I4989" s="4" t="str">
        <f t="shared" si="330"/>
        <v>k</v>
      </c>
      <c r="J4989" s="4">
        <v>29.9</v>
      </c>
      <c r="K4989" s="4">
        <v>26</v>
      </c>
      <c r="L4989" s="4">
        <v>3.5</v>
      </c>
      <c r="M4989" s="4" t="s">
        <v>8441</v>
      </c>
      <c r="N4989" s="11" t="s">
        <v>8438</v>
      </c>
      <c r="R4989" t="s">
        <v>8442</v>
      </c>
      <c r="T4989" t="s">
        <v>1296</v>
      </c>
    </row>
    <row r="4990" spans="1:20">
      <c r="A4990" t="s">
        <v>8437</v>
      </c>
      <c r="B4990" t="s">
        <v>1291</v>
      </c>
      <c r="C4990" t="s">
        <v>74</v>
      </c>
      <c r="D4990" s="39" t="s">
        <v>1663</v>
      </c>
      <c r="E4990" s="11">
        <f t="shared" si="327"/>
        <v>5</v>
      </c>
      <c r="F4990" s="4">
        <f t="shared" si="328"/>
        <v>2009</v>
      </c>
      <c r="G4990" t="s">
        <v>25</v>
      </c>
      <c r="H4990" s="4">
        <v>15.7</v>
      </c>
      <c r="I4990" s="4" t="str">
        <f t="shared" si="330"/>
        <v>k</v>
      </c>
      <c r="J4990" s="4">
        <v>30.2</v>
      </c>
      <c r="K4990" s="4">
        <v>27.8</v>
      </c>
      <c r="L4990" s="4">
        <v>3.6</v>
      </c>
      <c r="M4990" s="4" t="s">
        <v>4662</v>
      </c>
      <c r="N4990" s="11" t="s">
        <v>8438</v>
      </c>
      <c r="R4990" t="s">
        <v>8443</v>
      </c>
      <c r="T4990" t="s">
        <v>1296</v>
      </c>
    </row>
    <row r="4991" spans="1:20">
      <c r="A4991" t="s">
        <v>8437</v>
      </c>
      <c r="B4991" t="s">
        <v>1291</v>
      </c>
      <c r="C4991" t="s">
        <v>74</v>
      </c>
      <c r="D4991" s="39" t="s">
        <v>2129</v>
      </c>
      <c r="E4991" s="11">
        <f t="shared" si="327"/>
        <v>4</v>
      </c>
      <c r="F4991" s="4">
        <f t="shared" si="328"/>
        <v>2010</v>
      </c>
      <c r="G4991" t="s">
        <v>25</v>
      </c>
      <c r="H4991" s="4">
        <v>16.600000000000001</v>
      </c>
      <c r="I4991" s="4" t="str">
        <f t="shared" si="330"/>
        <v>k</v>
      </c>
      <c r="J4991" s="4">
        <v>30.4</v>
      </c>
      <c r="K4991" s="4">
        <v>28.7</v>
      </c>
      <c r="L4991" s="4">
        <v>3.7</v>
      </c>
      <c r="M4991" s="4" t="s">
        <v>1507</v>
      </c>
      <c r="N4991" s="11" t="s">
        <v>8438</v>
      </c>
      <c r="R4991" t="s">
        <v>8444</v>
      </c>
      <c r="T4991" t="s">
        <v>1296</v>
      </c>
    </row>
    <row r="4992" spans="1:20">
      <c r="A4992" t="s">
        <v>8437</v>
      </c>
      <c r="B4992" t="s">
        <v>1291</v>
      </c>
      <c r="C4992" t="s">
        <v>74</v>
      </c>
      <c r="D4992" s="39" t="s">
        <v>1556</v>
      </c>
      <c r="E4992" s="11">
        <f t="shared" si="327"/>
        <v>5</v>
      </c>
      <c r="F4992" s="4">
        <f t="shared" si="328"/>
        <v>2010</v>
      </c>
      <c r="G4992" t="s">
        <v>25</v>
      </c>
      <c r="H4992" s="4">
        <v>16.7</v>
      </c>
      <c r="I4992" s="4" t="str">
        <f t="shared" si="330"/>
        <v>k</v>
      </c>
      <c r="J4992" s="4">
        <v>33</v>
      </c>
      <c r="K4992" s="4">
        <v>28</v>
      </c>
      <c r="L4992" s="4">
        <v>3.8</v>
      </c>
      <c r="M4992" s="4" t="s">
        <v>2775</v>
      </c>
      <c r="N4992" s="11" t="s">
        <v>8438</v>
      </c>
      <c r="R4992" t="s">
        <v>8445</v>
      </c>
      <c r="T4992" t="s">
        <v>1296</v>
      </c>
    </row>
    <row r="4993" spans="1:20">
      <c r="A4993" t="s">
        <v>8437</v>
      </c>
      <c r="B4993" t="s">
        <v>1291</v>
      </c>
      <c r="C4993" t="s">
        <v>74</v>
      </c>
      <c r="D4993" s="39" t="s">
        <v>1396</v>
      </c>
      <c r="E4993" s="11">
        <f t="shared" si="327"/>
        <v>5</v>
      </c>
      <c r="F4993" s="4">
        <f t="shared" si="328"/>
        <v>2011</v>
      </c>
      <c r="G4993" t="s">
        <v>25</v>
      </c>
      <c r="H4993" s="4">
        <v>17.7</v>
      </c>
      <c r="I4993" s="4" t="str">
        <f t="shared" si="330"/>
        <v>k</v>
      </c>
      <c r="J4993" s="4">
        <v>34</v>
      </c>
      <c r="K4993" s="4">
        <v>29.7</v>
      </c>
      <c r="L4993" s="4">
        <v>4</v>
      </c>
      <c r="M4993" s="4" t="s">
        <v>8446</v>
      </c>
      <c r="N4993" s="11" t="s">
        <v>8438</v>
      </c>
      <c r="R4993" t="s">
        <v>8447</v>
      </c>
      <c r="T4993" t="s">
        <v>1296</v>
      </c>
    </row>
    <row r="4994" spans="1:20">
      <c r="A4994" t="s">
        <v>8448</v>
      </c>
      <c r="B4994" t="s">
        <v>1291</v>
      </c>
      <c r="C4994" t="s">
        <v>20</v>
      </c>
      <c r="D4994" s="39" t="s">
        <v>1385</v>
      </c>
      <c r="E4994" s="11">
        <f t="shared" si="327"/>
        <v>5</v>
      </c>
      <c r="F4994" s="4">
        <f t="shared" si="328"/>
        <v>2008</v>
      </c>
      <c r="G4994" t="s">
        <v>25</v>
      </c>
      <c r="H4994" s="4" t="s">
        <v>1452</v>
      </c>
      <c r="I4994" s="4" t="str">
        <f t="shared" si="330"/>
        <v>k</v>
      </c>
      <c r="J4994" s="4">
        <v>16.8</v>
      </c>
      <c r="K4994" s="4" t="s">
        <v>1094</v>
      </c>
      <c r="L4994" s="4">
        <v>0</v>
      </c>
      <c r="M4994" s="4" t="s">
        <v>3038</v>
      </c>
      <c r="N4994" s="11" t="s">
        <v>8449</v>
      </c>
      <c r="O4994" t="s">
        <v>8450</v>
      </c>
      <c r="R4994" t="s">
        <v>8451</v>
      </c>
      <c r="T4994" t="s">
        <v>1296</v>
      </c>
    </row>
    <row r="4995" spans="1:20">
      <c r="A4995" t="s">
        <v>8448</v>
      </c>
      <c r="B4995" t="s">
        <v>1291</v>
      </c>
      <c r="C4995" t="s">
        <v>74</v>
      </c>
      <c r="D4995" s="39" t="s">
        <v>1663</v>
      </c>
      <c r="E4995" s="11">
        <f t="shared" si="327"/>
        <v>5</v>
      </c>
      <c r="F4995" s="4">
        <f t="shared" si="328"/>
        <v>2009</v>
      </c>
      <c r="G4995" t="s">
        <v>25</v>
      </c>
      <c r="H4995" s="4" t="s">
        <v>654</v>
      </c>
      <c r="I4995" s="4" t="str">
        <f t="shared" si="330"/>
        <v>k</v>
      </c>
      <c r="J4995" s="4">
        <v>19.5</v>
      </c>
      <c r="K4995" s="4" t="s">
        <v>354</v>
      </c>
      <c r="L4995" s="4">
        <v>0</v>
      </c>
      <c r="M4995" s="4" t="s">
        <v>3652</v>
      </c>
      <c r="N4995" s="11" t="s">
        <v>8449</v>
      </c>
      <c r="O4995" t="s">
        <v>8450</v>
      </c>
      <c r="R4995" t="s">
        <v>8452</v>
      </c>
      <c r="T4995" t="s">
        <v>1296</v>
      </c>
    </row>
    <row r="4996" spans="1:20">
      <c r="A4996" t="s">
        <v>8448</v>
      </c>
      <c r="B4996" t="s">
        <v>1291</v>
      </c>
      <c r="C4996" t="s">
        <v>74</v>
      </c>
      <c r="D4996" s="39" t="s">
        <v>1392</v>
      </c>
      <c r="E4996" s="11">
        <f t="shared" si="327"/>
        <v>5</v>
      </c>
      <c r="F4996" s="4">
        <f t="shared" si="328"/>
        <v>2010</v>
      </c>
      <c r="G4996" t="s">
        <v>25</v>
      </c>
      <c r="H4996" s="4" t="s">
        <v>482</v>
      </c>
      <c r="I4996" s="4" t="str">
        <f t="shared" si="330"/>
        <v>k</v>
      </c>
      <c r="J4996" s="4">
        <v>20.8</v>
      </c>
      <c r="K4996" s="4">
        <v>38.9</v>
      </c>
      <c r="L4996" s="4">
        <v>0</v>
      </c>
      <c r="M4996" s="4" t="s">
        <v>3643</v>
      </c>
      <c r="N4996" s="11" t="s">
        <v>8449</v>
      </c>
      <c r="O4996" t="s">
        <v>8450</v>
      </c>
      <c r="R4996" t="s">
        <v>8453</v>
      </c>
      <c r="T4996" t="s">
        <v>1296</v>
      </c>
    </row>
    <row r="4997" spans="1:20">
      <c r="A4997" t="s">
        <v>8448</v>
      </c>
      <c r="B4997" t="s">
        <v>1291</v>
      </c>
      <c r="C4997" t="s">
        <v>74</v>
      </c>
      <c r="D4997" s="39" t="s">
        <v>1396</v>
      </c>
      <c r="E4997" s="11">
        <f t="shared" si="327"/>
        <v>5</v>
      </c>
      <c r="F4997" s="4">
        <f t="shared" si="328"/>
        <v>2011</v>
      </c>
      <c r="G4997" t="s">
        <v>25</v>
      </c>
      <c r="H4997" s="4" t="s">
        <v>682</v>
      </c>
      <c r="I4997" s="4" t="str">
        <f t="shared" si="330"/>
        <v>k</v>
      </c>
      <c r="J4997" s="4">
        <v>23</v>
      </c>
      <c r="K4997" s="4">
        <v>30.5</v>
      </c>
      <c r="L4997" s="4">
        <v>0</v>
      </c>
      <c r="M4997" s="4" t="s">
        <v>4302</v>
      </c>
      <c r="N4997" s="11" t="s">
        <v>8449</v>
      </c>
      <c r="O4997" t="s">
        <v>8450</v>
      </c>
      <c r="R4997" t="s">
        <v>8454</v>
      </c>
      <c r="T4997" t="s">
        <v>1296</v>
      </c>
    </row>
    <row r="4998" spans="1:20">
      <c r="A4998" t="s">
        <v>8448</v>
      </c>
      <c r="B4998" t="s">
        <v>1291</v>
      </c>
      <c r="C4998" t="s">
        <v>74</v>
      </c>
      <c r="D4998" s="39" t="s">
        <v>1531</v>
      </c>
      <c r="E4998" s="11">
        <f t="shared" si="327"/>
        <v>5</v>
      </c>
      <c r="F4998" s="4">
        <f t="shared" si="328"/>
        <v>2013</v>
      </c>
      <c r="G4998" t="s">
        <v>25</v>
      </c>
      <c r="H4998" s="4" t="s">
        <v>477</v>
      </c>
      <c r="I4998" s="4" t="str">
        <f t="shared" si="330"/>
        <v>k</v>
      </c>
      <c r="J4998" s="4">
        <v>26.2</v>
      </c>
      <c r="K4998" s="4">
        <v>33.200000000000003</v>
      </c>
      <c r="L4998" s="4">
        <v>0</v>
      </c>
      <c r="M4998" s="4" t="s">
        <v>4753</v>
      </c>
      <c r="N4998" s="11" t="s">
        <v>8449</v>
      </c>
      <c r="O4998" t="s">
        <v>8450</v>
      </c>
      <c r="R4998" t="s">
        <v>8455</v>
      </c>
      <c r="T4998" t="s">
        <v>1296</v>
      </c>
    </row>
    <row r="4999" spans="1:20">
      <c r="A4999" t="s">
        <v>8448</v>
      </c>
      <c r="B4999" t="s">
        <v>1291</v>
      </c>
      <c r="C4999" t="s">
        <v>74</v>
      </c>
      <c r="D4999" s="39" t="s">
        <v>1356</v>
      </c>
      <c r="E4999" s="11">
        <f t="shared" si="327"/>
        <v>5</v>
      </c>
      <c r="F4999" s="4">
        <f t="shared" si="328"/>
        <v>2015</v>
      </c>
      <c r="G4999" t="s">
        <v>25</v>
      </c>
      <c r="H4999" s="4" t="s">
        <v>410</v>
      </c>
      <c r="I4999" s="4" t="str">
        <f t="shared" si="330"/>
        <v>k</v>
      </c>
      <c r="J4999" s="4">
        <v>30.5</v>
      </c>
      <c r="K4999" s="4">
        <v>34.9</v>
      </c>
      <c r="L4999" s="4">
        <v>0</v>
      </c>
      <c r="N4999" s="11" t="s">
        <v>8449</v>
      </c>
      <c r="O4999" t="s">
        <v>8450</v>
      </c>
      <c r="R4999" t="s">
        <v>8456</v>
      </c>
      <c r="T4999" t="s">
        <v>1296</v>
      </c>
    </row>
    <row r="5000" spans="1:20">
      <c r="A5000" t="s">
        <v>8448</v>
      </c>
      <c r="B5000" t="s">
        <v>1291</v>
      </c>
      <c r="C5000" t="s">
        <v>74</v>
      </c>
      <c r="D5000" s="39" t="s">
        <v>1349</v>
      </c>
      <c r="E5000" s="11">
        <f t="shared" si="327"/>
        <v>5</v>
      </c>
      <c r="F5000" s="4">
        <f t="shared" si="328"/>
        <v>2016</v>
      </c>
      <c r="G5000" t="s">
        <v>25</v>
      </c>
      <c r="H5000" s="4" t="s">
        <v>717</v>
      </c>
      <c r="I5000" s="4" t="str">
        <f t="shared" si="330"/>
        <v>k</v>
      </c>
      <c r="J5000" s="4">
        <v>33</v>
      </c>
      <c r="L5000" s="4">
        <v>0</v>
      </c>
      <c r="M5000" s="4" t="s">
        <v>2287</v>
      </c>
      <c r="N5000" s="11" t="s">
        <v>8449</v>
      </c>
      <c r="O5000" t="s">
        <v>8450</v>
      </c>
      <c r="R5000" t="s">
        <v>8457</v>
      </c>
      <c r="T5000" t="s">
        <v>1296</v>
      </c>
    </row>
    <row r="5001" spans="1:20">
      <c r="A5001" t="s">
        <v>8448</v>
      </c>
      <c r="B5001" t="s">
        <v>1291</v>
      </c>
      <c r="C5001" t="s">
        <v>74</v>
      </c>
      <c r="D5001" s="39" t="s">
        <v>901</v>
      </c>
      <c r="E5001" s="11">
        <f t="shared" si="327"/>
        <v>9</v>
      </c>
      <c r="F5001" s="4">
        <f t="shared" si="328"/>
        <v>2016</v>
      </c>
      <c r="G5001" t="s">
        <v>25</v>
      </c>
      <c r="H5001" s="4" t="s">
        <v>3386</v>
      </c>
      <c r="I5001" s="4" t="str">
        <f t="shared" si="330"/>
        <v>k</v>
      </c>
      <c r="J5001" s="4">
        <v>33.1</v>
      </c>
      <c r="L5001" s="4">
        <v>0</v>
      </c>
      <c r="M5001" s="4" t="s">
        <v>2982</v>
      </c>
      <c r="N5001" s="11" t="s">
        <v>8449</v>
      </c>
      <c r="O5001" t="s">
        <v>8450</v>
      </c>
      <c r="Q5001" t="s">
        <v>8458</v>
      </c>
      <c r="R5001" t="s">
        <v>8459</v>
      </c>
      <c r="T5001" t="s">
        <v>1296</v>
      </c>
    </row>
    <row r="5002" spans="1:20">
      <c r="A5002" t="s">
        <v>8448</v>
      </c>
      <c r="B5002" t="s">
        <v>1291</v>
      </c>
      <c r="C5002" t="s">
        <v>74</v>
      </c>
      <c r="D5002" s="39" t="s">
        <v>1455</v>
      </c>
      <c r="E5002" s="11">
        <f t="shared" si="327"/>
        <v>5</v>
      </c>
      <c r="F5002" s="4">
        <f t="shared" si="328"/>
        <v>2017</v>
      </c>
      <c r="G5002" t="s">
        <v>25</v>
      </c>
      <c r="H5002" s="4" t="s">
        <v>712</v>
      </c>
      <c r="I5002" s="4" t="str">
        <f t="shared" si="330"/>
        <v>k</v>
      </c>
      <c r="J5002" s="4">
        <v>33.5</v>
      </c>
      <c r="L5002" s="4">
        <v>0</v>
      </c>
      <c r="M5002" s="4" t="s">
        <v>4603</v>
      </c>
      <c r="N5002" s="11" t="s">
        <v>8449</v>
      </c>
      <c r="O5002" t="s">
        <v>8450</v>
      </c>
      <c r="R5002" t="s">
        <v>8460</v>
      </c>
      <c r="T5002" t="s">
        <v>1296</v>
      </c>
    </row>
    <row r="5003" spans="1:20">
      <c r="A5003" t="s">
        <v>8448</v>
      </c>
      <c r="B5003" t="s">
        <v>1291</v>
      </c>
      <c r="C5003" t="s">
        <v>74</v>
      </c>
      <c r="D5003" s="39" t="s">
        <v>1574</v>
      </c>
      <c r="E5003" s="11">
        <f t="shared" si="327"/>
        <v>6</v>
      </c>
      <c r="F5003" s="4">
        <f t="shared" si="328"/>
        <v>2018</v>
      </c>
      <c r="G5003" t="s">
        <v>25</v>
      </c>
      <c r="H5003" s="4" t="s">
        <v>609</v>
      </c>
      <c r="I5003" s="4" t="str">
        <f t="shared" si="330"/>
        <v>k</v>
      </c>
      <c r="J5003" s="4">
        <v>34.700000000000003</v>
      </c>
      <c r="K5003" s="4" t="s">
        <v>3312</v>
      </c>
      <c r="L5003" s="4">
        <v>0</v>
      </c>
      <c r="M5003" s="4" t="s">
        <v>8157</v>
      </c>
      <c r="N5003" s="11" t="s">
        <v>8449</v>
      </c>
      <c r="O5003" t="s">
        <v>8450</v>
      </c>
      <c r="Q5003" t="s">
        <v>8461</v>
      </c>
      <c r="R5003" t="s">
        <v>8462</v>
      </c>
      <c r="T5003" t="s">
        <v>1296</v>
      </c>
    </row>
    <row r="5004" spans="1:20">
      <c r="A5004" t="s">
        <v>8448</v>
      </c>
      <c r="B5004" t="s">
        <v>1291</v>
      </c>
      <c r="C5004" t="s">
        <v>74</v>
      </c>
      <c r="D5004" s="39" t="s">
        <v>1459</v>
      </c>
      <c r="E5004" s="11">
        <f t="shared" si="327"/>
        <v>9</v>
      </c>
      <c r="F5004" s="4">
        <f t="shared" si="328"/>
        <v>2018</v>
      </c>
      <c r="G5004" t="s">
        <v>25</v>
      </c>
      <c r="H5004" s="4" t="s">
        <v>5945</v>
      </c>
      <c r="I5004" s="4" t="str">
        <f t="shared" si="330"/>
        <v>k</v>
      </c>
      <c r="J5004" s="4">
        <v>35.6</v>
      </c>
      <c r="K5004" s="4" t="s">
        <v>1814</v>
      </c>
      <c r="L5004" s="4">
        <v>0</v>
      </c>
      <c r="M5004" s="4" t="s">
        <v>8463</v>
      </c>
      <c r="N5004" s="11" t="s">
        <v>8449</v>
      </c>
      <c r="O5004" t="s">
        <v>8450</v>
      </c>
      <c r="R5004" t="s">
        <v>8464</v>
      </c>
      <c r="T5004" t="s">
        <v>1296</v>
      </c>
    </row>
    <row r="5005" spans="1:20">
      <c r="A5005" t="s">
        <v>8448</v>
      </c>
      <c r="B5005" t="s">
        <v>1291</v>
      </c>
      <c r="C5005" t="s">
        <v>74</v>
      </c>
      <c r="D5005" s="39" t="s">
        <v>1515</v>
      </c>
      <c r="E5005" s="11">
        <f t="shared" si="327"/>
        <v>5</v>
      </c>
      <c r="F5005" s="4">
        <f t="shared" si="328"/>
        <v>2019</v>
      </c>
      <c r="G5005" t="s">
        <v>25</v>
      </c>
      <c r="H5005" s="4" t="s">
        <v>977</v>
      </c>
      <c r="I5005" s="4" t="str">
        <f t="shared" si="330"/>
        <v>k</v>
      </c>
      <c r="J5005" s="4">
        <v>37.5</v>
      </c>
      <c r="K5005" s="4">
        <v>38.9</v>
      </c>
      <c r="L5005" s="4">
        <v>0</v>
      </c>
      <c r="M5005" s="4" t="s">
        <v>2777</v>
      </c>
      <c r="N5005" s="11" t="s">
        <v>8449</v>
      </c>
      <c r="O5005" t="s">
        <v>8450</v>
      </c>
      <c r="R5005" t="s">
        <v>8465</v>
      </c>
      <c r="T5005" t="s">
        <v>1296</v>
      </c>
    </row>
    <row r="5006" spans="1:20">
      <c r="A5006" s="9" t="s">
        <v>8448</v>
      </c>
      <c r="B5006" t="s">
        <v>1291</v>
      </c>
      <c r="C5006" t="s">
        <v>74</v>
      </c>
      <c r="D5006" s="39" t="s">
        <v>1491</v>
      </c>
      <c r="E5006" s="11">
        <f t="shared" si="327"/>
        <v>4</v>
      </c>
      <c r="F5006" s="4">
        <f t="shared" si="328"/>
        <v>2024</v>
      </c>
      <c r="G5006" t="s">
        <v>25</v>
      </c>
      <c r="H5006" s="4" t="s">
        <v>488</v>
      </c>
      <c r="I5006" s="4" t="str">
        <f t="shared" si="330"/>
        <v>k</v>
      </c>
      <c r="J5006" s="4">
        <v>41</v>
      </c>
      <c r="K5006" s="4">
        <v>20</v>
      </c>
      <c r="L5006" s="4">
        <v>6.5</v>
      </c>
      <c r="M5006" s="4" t="s">
        <v>3611</v>
      </c>
      <c r="N5006" s="11" t="s">
        <v>8432</v>
      </c>
      <c r="R5006" t="s">
        <v>8466</v>
      </c>
    </row>
    <row r="5007" spans="1:20">
      <c r="A5007" t="s">
        <v>8467</v>
      </c>
      <c r="B5007" t="s">
        <v>1291</v>
      </c>
      <c r="C5007" t="s">
        <v>20</v>
      </c>
      <c r="D5007" s="39" t="s">
        <v>1424</v>
      </c>
      <c r="E5007" s="11">
        <f t="shared" si="327"/>
        <v>5</v>
      </c>
      <c r="F5007" s="4">
        <f t="shared" si="328"/>
        <v>2004</v>
      </c>
      <c r="G5007" t="s">
        <v>103</v>
      </c>
      <c r="H5007" s="4" t="s">
        <v>1536</v>
      </c>
      <c r="I5007" s="4" t="str">
        <f t="shared" si="330"/>
        <v>k</v>
      </c>
      <c r="J5007" s="4">
        <v>10.8</v>
      </c>
      <c r="K5007" s="4" t="s">
        <v>749</v>
      </c>
      <c r="L5007" s="4">
        <v>0</v>
      </c>
      <c r="M5007" s="4" t="s">
        <v>53</v>
      </c>
      <c r="N5007" s="11" t="s">
        <v>8468</v>
      </c>
      <c r="R5007" t="s">
        <v>8317</v>
      </c>
      <c r="T5007" t="s">
        <v>1296</v>
      </c>
    </row>
    <row r="5008" spans="1:20">
      <c r="A5008" t="s">
        <v>8467</v>
      </c>
      <c r="B5008" t="s">
        <v>1291</v>
      </c>
      <c r="C5008" t="s">
        <v>74</v>
      </c>
      <c r="D5008" s="39" t="s">
        <v>1349</v>
      </c>
      <c r="E5008" s="11">
        <f t="shared" si="327"/>
        <v>5</v>
      </c>
      <c r="F5008" s="4">
        <f t="shared" si="328"/>
        <v>2016</v>
      </c>
      <c r="G5008" t="s">
        <v>21</v>
      </c>
      <c r="H5008" s="4" t="s">
        <v>717</v>
      </c>
      <c r="I5008" s="4" t="str">
        <f t="shared" si="330"/>
        <v>k</v>
      </c>
      <c r="J5008" s="4">
        <v>26.6</v>
      </c>
      <c r="K5008" s="4" t="s">
        <v>350</v>
      </c>
      <c r="L5008" s="4">
        <v>0</v>
      </c>
      <c r="M5008" s="4" t="s">
        <v>8422</v>
      </c>
      <c r="N5008" s="11" t="s">
        <v>8468</v>
      </c>
      <c r="R5008" t="s">
        <v>8469</v>
      </c>
      <c r="T5008" t="s">
        <v>1296</v>
      </c>
    </row>
    <row r="5009" spans="1:20">
      <c r="A5009" t="s">
        <v>8470</v>
      </c>
      <c r="B5009" t="s">
        <v>1291</v>
      </c>
      <c r="C5009" t="s">
        <v>20</v>
      </c>
      <c r="D5009" s="39" t="s">
        <v>1424</v>
      </c>
      <c r="E5009" s="11">
        <f t="shared" si="327"/>
        <v>5</v>
      </c>
      <c r="F5009" s="4">
        <f t="shared" si="328"/>
        <v>2004</v>
      </c>
      <c r="G5009" t="s">
        <v>103</v>
      </c>
      <c r="H5009" s="4" t="s">
        <v>1536</v>
      </c>
      <c r="I5009" s="4" t="str">
        <f t="shared" si="330"/>
        <v>k</v>
      </c>
      <c r="J5009" s="4">
        <v>9.3000000000000007</v>
      </c>
      <c r="K5009" s="4" t="s">
        <v>3295</v>
      </c>
      <c r="L5009" s="4">
        <v>0</v>
      </c>
      <c r="M5009" s="4" t="s">
        <v>898</v>
      </c>
      <c r="R5009" t="s">
        <v>8317</v>
      </c>
      <c r="T5009" t="s">
        <v>1296</v>
      </c>
    </row>
    <row r="5010" spans="1:20">
      <c r="A5010" t="s">
        <v>274</v>
      </c>
      <c r="B5010" t="s">
        <v>1291</v>
      </c>
      <c r="C5010" t="s">
        <v>20</v>
      </c>
      <c r="D5010" s="39" t="s">
        <v>3045</v>
      </c>
      <c r="E5010" s="11">
        <f t="shared" si="327"/>
        <v>3</v>
      </c>
      <c r="F5010" s="4">
        <f t="shared" si="328"/>
        <v>1983</v>
      </c>
      <c r="G5010" t="s">
        <v>25</v>
      </c>
      <c r="H5010" s="4">
        <v>12.5</v>
      </c>
      <c r="I5010" s="4" t="s">
        <v>35</v>
      </c>
      <c r="J5010" s="4">
        <v>29.85</v>
      </c>
      <c r="K5010" s="4" t="s">
        <v>3453</v>
      </c>
      <c r="L5010" s="4">
        <v>0</v>
      </c>
      <c r="M5010" s="4" t="s">
        <v>2980</v>
      </c>
      <c r="N5010" s="11" t="s">
        <v>8471</v>
      </c>
      <c r="R5010" t="s">
        <v>2001</v>
      </c>
      <c r="T5010" t="s">
        <v>1296</v>
      </c>
    </row>
    <row r="5011" spans="1:20">
      <c r="A5011" t="s">
        <v>274</v>
      </c>
      <c r="B5011" t="s">
        <v>1291</v>
      </c>
      <c r="C5011" t="s">
        <v>74</v>
      </c>
      <c r="D5011" s="39" t="s">
        <v>5956</v>
      </c>
      <c r="E5011" s="11">
        <f t="shared" ref="E5011:E5074" si="331">MONTH(D5011)</f>
        <v>3</v>
      </c>
      <c r="F5011" s="4">
        <f t="shared" ref="F5011:F5074" si="332">YEAR(D5011)</f>
        <v>1986</v>
      </c>
      <c r="G5011" t="s">
        <v>25</v>
      </c>
      <c r="H5011" s="4">
        <v>15.5</v>
      </c>
      <c r="I5011" s="4" t="s">
        <v>35</v>
      </c>
      <c r="J5011" s="4">
        <v>36.83</v>
      </c>
      <c r="K5011" s="4" t="s">
        <v>2397</v>
      </c>
      <c r="L5011" s="4">
        <v>0</v>
      </c>
      <c r="M5011" s="4" t="s">
        <v>8472</v>
      </c>
      <c r="N5011" s="11" t="s">
        <v>8471</v>
      </c>
      <c r="R5011" t="s">
        <v>8473</v>
      </c>
      <c r="T5011" t="s">
        <v>1296</v>
      </c>
    </row>
    <row r="5012" spans="1:20">
      <c r="A5012" t="s">
        <v>274</v>
      </c>
      <c r="B5012" t="s">
        <v>1291</v>
      </c>
      <c r="C5012" t="s">
        <v>74</v>
      </c>
      <c r="D5012" s="39" t="s">
        <v>2002</v>
      </c>
      <c r="E5012" s="11">
        <f t="shared" si="331"/>
        <v>3</v>
      </c>
      <c r="F5012" s="4">
        <f t="shared" si="332"/>
        <v>1988</v>
      </c>
      <c r="G5012" t="s">
        <v>25</v>
      </c>
      <c r="H5012" s="4">
        <v>17.5</v>
      </c>
      <c r="I5012" s="4" t="s">
        <v>35</v>
      </c>
      <c r="J5012" s="4">
        <v>40.32</v>
      </c>
      <c r="K5012" s="4" t="s">
        <v>8474</v>
      </c>
      <c r="L5012" s="4">
        <v>0</v>
      </c>
      <c r="M5012" s="4" t="s">
        <v>8475</v>
      </c>
      <c r="N5012" s="11" t="s">
        <v>8471</v>
      </c>
      <c r="T5012" t="s">
        <v>1296</v>
      </c>
    </row>
    <row r="5013" spans="1:20">
      <c r="A5013" t="s">
        <v>274</v>
      </c>
      <c r="B5013" t="s">
        <v>1291</v>
      </c>
      <c r="C5013" t="s">
        <v>74</v>
      </c>
      <c r="D5013" s="39" t="s">
        <v>2106</v>
      </c>
      <c r="E5013" s="11">
        <f t="shared" si="331"/>
        <v>3</v>
      </c>
      <c r="F5013" s="4">
        <f t="shared" si="332"/>
        <v>1990</v>
      </c>
      <c r="G5013" t="s">
        <v>25</v>
      </c>
      <c r="H5013" s="4">
        <v>19.5</v>
      </c>
      <c r="I5013" s="4" t="s">
        <v>35</v>
      </c>
      <c r="J5013" s="4">
        <v>41.28</v>
      </c>
      <c r="K5013" s="4" t="s">
        <v>2305</v>
      </c>
      <c r="L5013" s="4">
        <v>0</v>
      </c>
      <c r="M5013" s="4" t="s">
        <v>8476</v>
      </c>
      <c r="N5013" s="11" t="s">
        <v>8471</v>
      </c>
      <c r="T5013" t="s">
        <v>1296</v>
      </c>
    </row>
    <row r="5014" spans="1:20">
      <c r="A5014" t="s">
        <v>274</v>
      </c>
      <c r="B5014" t="s">
        <v>1291</v>
      </c>
      <c r="C5014" t="s">
        <v>74</v>
      </c>
      <c r="D5014" s="39" t="s">
        <v>2401</v>
      </c>
      <c r="E5014" s="11">
        <f t="shared" si="331"/>
        <v>3</v>
      </c>
      <c r="F5014" s="4">
        <f t="shared" si="332"/>
        <v>1992</v>
      </c>
      <c r="G5014" t="s">
        <v>25</v>
      </c>
      <c r="H5014" s="4">
        <v>21.5</v>
      </c>
      <c r="I5014" s="4" t="s">
        <v>35</v>
      </c>
      <c r="J5014" s="4">
        <v>39.369999999999997</v>
      </c>
      <c r="K5014" s="4" t="s">
        <v>2397</v>
      </c>
      <c r="L5014" s="4">
        <v>0</v>
      </c>
      <c r="M5014" s="4" t="s">
        <v>2909</v>
      </c>
      <c r="N5014" s="11" t="s">
        <v>8471</v>
      </c>
      <c r="T5014" t="s">
        <v>1296</v>
      </c>
    </row>
    <row r="5015" spans="1:20">
      <c r="A5015" t="s">
        <v>274</v>
      </c>
      <c r="B5015" t="s">
        <v>1291</v>
      </c>
      <c r="C5015" t="s">
        <v>74</v>
      </c>
      <c r="D5015" s="39" t="s">
        <v>1320</v>
      </c>
      <c r="E5015" s="11">
        <f t="shared" si="331"/>
        <v>3</v>
      </c>
      <c r="F5015" s="4">
        <f t="shared" si="332"/>
        <v>1996</v>
      </c>
      <c r="G5015" t="s">
        <v>25</v>
      </c>
      <c r="H5015" s="4">
        <v>25.5</v>
      </c>
      <c r="I5015" s="4" t="s">
        <v>35</v>
      </c>
      <c r="J5015" s="4">
        <v>39.1</v>
      </c>
      <c r="K5015" s="4" t="s">
        <v>4566</v>
      </c>
      <c r="L5015" s="4">
        <v>0</v>
      </c>
      <c r="M5015" s="4" t="s">
        <v>8477</v>
      </c>
      <c r="N5015" s="11" t="s">
        <v>8471</v>
      </c>
      <c r="R5015" t="s">
        <v>8478</v>
      </c>
      <c r="T5015" t="s">
        <v>1296</v>
      </c>
    </row>
    <row r="5016" spans="1:20">
      <c r="A5016" t="s">
        <v>274</v>
      </c>
      <c r="B5016" t="s">
        <v>1291</v>
      </c>
      <c r="C5016" t="s">
        <v>74</v>
      </c>
      <c r="D5016" s="39" t="s">
        <v>1744</v>
      </c>
      <c r="E5016" s="11">
        <f t="shared" si="331"/>
        <v>3</v>
      </c>
      <c r="F5016" s="4">
        <f t="shared" si="332"/>
        <v>1998</v>
      </c>
      <c r="G5016" t="s">
        <v>25</v>
      </c>
      <c r="H5016" s="4">
        <v>27.5</v>
      </c>
      <c r="I5016" s="4" t="s">
        <v>35</v>
      </c>
      <c r="J5016" s="4">
        <v>39</v>
      </c>
      <c r="K5016" s="4" t="s">
        <v>694</v>
      </c>
      <c r="L5016" s="4">
        <v>0</v>
      </c>
      <c r="M5016" s="4" t="s">
        <v>5997</v>
      </c>
      <c r="N5016" s="11" t="s">
        <v>8471</v>
      </c>
      <c r="R5016" t="s">
        <v>8479</v>
      </c>
      <c r="T5016" t="s">
        <v>1296</v>
      </c>
    </row>
    <row r="5017" spans="1:20">
      <c r="A5017" t="s">
        <v>8480</v>
      </c>
      <c r="B5017" t="s">
        <v>1291</v>
      </c>
      <c r="C5017" t="s">
        <v>20</v>
      </c>
      <c r="D5017" s="39" t="s">
        <v>1616</v>
      </c>
      <c r="E5017" s="11">
        <f t="shared" si="331"/>
        <v>3</v>
      </c>
      <c r="F5017" s="4">
        <f t="shared" si="332"/>
        <v>1992</v>
      </c>
      <c r="G5017" t="s">
        <v>21</v>
      </c>
      <c r="H5017" s="4">
        <v>12.5</v>
      </c>
      <c r="I5017" s="4" t="s">
        <v>35</v>
      </c>
      <c r="J5017" s="4">
        <v>26.67</v>
      </c>
      <c r="K5017" s="4" t="s">
        <v>4949</v>
      </c>
      <c r="L5017" s="4">
        <v>0</v>
      </c>
      <c r="M5017" s="4" t="s">
        <v>8422</v>
      </c>
      <c r="N5017" s="11" t="s">
        <v>8481</v>
      </c>
      <c r="O5017" t="s">
        <v>8482</v>
      </c>
      <c r="R5017" t="s">
        <v>8483</v>
      </c>
      <c r="T5017" t="s">
        <v>1296</v>
      </c>
    </row>
    <row r="5018" spans="1:20">
      <c r="A5018" t="s">
        <v>8480</v>
      </c>
      <c r="B5018" t="s">
        <v>1291</v>
      </c>
      <c r="C5018" t="s">
        <v>74</v>
      </c>
      <c r="D5018" s="39" t="s">
        <v>1620</v>
      </c>
      <c r="E5018" s="11">
        <f t="shared" si="331"/>
        <v>3</v>
      </c>
      <c r="F5018" s="4">
        <f t="shared" si="332"/>
        <v>1994</v>
      </c>
      <c r="G5018" t="s">
        <v>21</v>
      </c>
      <c r="H5018" s="4">
        <v>14.5</v>
      </c>
      <c r="I5018" s="4" t="s">
        <v>35</v>
      </c>
      <c r="J5018" s="4">
        <v>29.2</v>
      </c>
      <c r="K5018" s="4" t="s">
        <v>642</v>
      </c>
      <c r="L5018" s="4">
        <v>0</v>
      </c>
      <c r="M5018" s="4" t="s">
        <v>1386</v>
      </c>
      <c r="N5018" s="11" t="s">
        <v>8481</v>
      </c>
      <c r="O5018" t="s">
        <v>8482</v>
      </c>
      <c r="R5018" t="s">
        <v>8484</v>
      </c>
      <c r="T5018" t="s">
        <v>1296</v>
      </c>
    </row>
    <row r="5019" spans="1:20">
      <c r="A5019" t="s">
        <v>8480</v>
      </c>
      <c r="B5019" t="s">
        <v>1291</v>
      </c>
      <c r="C5019" t="s">
        <v>74</v>
      </c>
      <c r="D5019" s="39" t="s">
        <v>1320</v>
      </c>
      <c r="E5019" s="11">
        <f t="shared" si="331"/>
        <v>3</v>
      </c>
      <c r="F5019" s="4">
        <f t="shared" si="332"/>
        <v>1996</v>
      </c>
      <c r="G5019" t="s">
        <v>21</v>
      </c>
      <c r="H5019" s="4">
        <v>16.5</v>
      </c>
      <c r="I5019" s="4" t="s">
        <v>35</v>
      </c>
      <c r="J5019" s="4">
        <v>30.5</v>
      </c>
      <c r="K5019" s="4" t="s">
        <v>193</v>
      </c>
      <c r="L5019" s="4">
        <v>0</v>
      </c>
      <c r="M5019" s="4" t="s">
        <v>2111</v>
      </c>
      <c r="N5019" s="11" t="s">
        <v>8481</v>
      </c>
      <c r="O5019" t="s">
        <v>8482</v>
      </c>
      <c r="R5019" t="s">
        <v>8485</v>
      </c>
      <c r="T5019" t="s">
        <v>1296</v>
      </c>
    </row>
    <row r="5020" spans="1:20">
      <c r="A5020" t="s">
        <v>8480</v>
      </c>
      <c r="B5020" t="s">
        <v>1291</v>
      </c>
      <c r="C5020" t="s">
        <v>74</v>
      </c>
      <c r="D5020" s="39" t="s">
        <v>1527</v>
      </c>
      <c r="E5020" s="11">
        <f t="shared" si="331"/>
        <v>3</v>
      </c>
      <c r="F5020" s="4">
        <f t="shared" si="332"/>
        <v>1998</v>
      </c>
      <c r="G5020" t="s">
        <v>21</v>
      </c>
      <c r="H5020" s="4">
        <v>18.5</v>
      </c>
      <c r="I5020" s="4" t="s">
        <v>35</v>
      </c>
      <c r="J5020" s="4">
        <v>30.2</v>
      </c>
      <c r="K5020" s="4" t="s">
        <v>575</v>
      </c>
      <c r="L5020" s="4">
        <v>0</v>
      </c>
      <c r="M5020" s="4" t="s">
        <v>4189</v>
      </c>
      <c r="N5020" s="11" t="s">
        <v>8481</v>
      </c>
      <c r="O5020" t="s">
        <v>8482</v>
      </c>
      <c r="R5020" t="s">
        <v>8486</v>
      </c>
      <c r="T5020" t="s">
        <v>1296</v>
      </c>
    </row>
    <row r="5021" spans="1:20">
      <c r="A5021" t="s">
        <v>8480</v>
      </c>
      <c r="B5021" t="s">
        <v>1291</v>
      </c>
      <c r="C5021" t="s">
        <v>74</v>
      </c>
      <c r="D5021" s="39" t="s">
        <v>1647</v>
      </c>
      <c r="E5021" s="11">
        <f t="shared" si="331"/>
        <v>3</v>
      </c>
      <c r="F5021" s="4">
        <f t="shared" si="332"/>
        <v>2000</v>
      </c>
      <c r="G5021" t="s">
        <v>21</v>
      </c>
      <c r="H5021" s="4">
        <v>20.5</v>
      </c>
      <c r="I5021" s="4" t="s">
        <v>35</v>
      </c>
      <c r="J5021" s="4">
        <v>30.5</v>
      </c>
      <c r="K5021" s="4" t="s">
        <v>341</v>
      </c>
      <c r="L5021" s="4">
        <v>0</v>
      </c>
      <c r="M5021" s="4" t="s">
        <v>2570</v>
      </c>
      <c r="N5021" s="11" t="s">
        <v>8481</v>
      </c>
      <c r="O5021" t="s">
        <v>8482</v>
      </c>
      <c r="R5021" t="s">
        <v>439</v>
      </c>
      <c r="T5021" t="s">
        <v>1296</v>
      </c>
    </row>
    <row r="5022" spans="1:20">
      <c r="A5022" t="s">
        <v>8480</v>
      </c>
      <c r="B5022" t="s">
        <v>1291</v>
      </c>
      <c r="C5022" t="s">
        <v>74</v>
      </c>
      <c r="D5022" s="39" t="s">
        <v>1418</v>
      </c>
      <c r="E5022" s="11">
        <f t="shared" si="331"/>
        <v>5</v>
      </c>
      <c r="F5022" s="4">
        <f t="shared" si="332"/>
        <v>2001</v>
      </c>
      <c r="G5022" t="s">
        <v>21</v>
      </c>
      <c r="H5022" s="4">
        <v>21.7</v>
      </c>
      <c r="I5022" s="4" t="s">
        <v>35</v>
      </c>
      <c r="J5022" s="4">
        <v>31</v>
      </c>
      <c r="K5022" s="4" t="s">
        <v>575</v>
      </c>
      <c r="L5022" s="4">
        <v>0</v>
      </c>
      <c r="M5022" s="4" t="s">
        <v>2022</v>
      </c>
      <c r="N5022" s="11" t="s">
        <v>8481</v>
      </c>
      <c r="O5022" t="s">
        <v>8482</v>
      </c>
      <c r="R5022" t="s">
        <v>8487</v>
      </c>
      <c r="T5022" t="s">
        <v>1296</v>
      </c>
    </row>
    <row r="5023" spans="1:20">
      <c r="A5023" t="s">
        <v>8480</v>
      </c>
      <c r="B5023" t="s">
        <v>1291</v>
      </c>
      <c r="C5023" t="s">
        <v>74</v>
      </c>
      <c r="D5023" s="39" t="s">
        <v>1302</v>
      </c>
      <c r="E5023" s="11">
        <f t="shared" si="331"/>
        <v>5</v>
      </c>
      <c r="F5023" s="4">
        <f t="shared" si="332"/>
        <v>2002</v>
      </c>
      <c r="G5023" t="s">
        <v>21</v>
      </c>
      <c r="H5023" s="4">
        <v>22.7</v>
      </c>
      <c r="I5023" s="4" t="s">
        <v>35</v>
      </c>
      <c r="J5023" s="4">
        <v>32</v>
      </c>
      <c r="K5023" s="4" t="s">
        <v>95</v>
      </c>
      <c r="L5023" s="4">
        <v>0</v>
      </c>
      <c r="M5023" s="4" t="s">
        <v>2253</v>
      </c>
      <c r="N5023" s="11" t="s">
        <v>8481</v>
      </c>
      <c r="O5023" t="s">
        <v>8482</v>
      </c>
      <c r="R5023" t="s">
        <v>8488</v>
      </c>
      <c r="T5023" t="s">
        <v>1296</v>
      </c>
    </row>
    <row r="5024" spans="1:20">
      <c r="A5024" t="s">
        <v>8480</v>
      </c>
      <c r="B5024" t="s">
        <v>1291</v>
      </c>
      <c r="C5024" t="s">
        <v>74</v>
      </c>
      <c r="D5024" s="39" t="s">
        <v>2642</v>
      </c>
      <c r="E5024" s="11">
        <f t="shared" si="331"/>
        <v>7</v>
      </c>
      <c r="F5024" s="4">
        <f t="shared" si="332"/>
        <v>2002</v>
      </c>
      <c r="G5024" t="s">
        <v>21</v>
      </c>
      <c r="H5024" s="4">
        <v>22.8</v>
      </c>
      <c r="I5024" s="4" t="s">
        <v>35</v>
      </c>
      <c r="J5024" s="4">
        <v>32</v>
      </c>
      <c r="L5024" s="4">
        <v>0</v>
      </c>
      <c r="N5024" s="11" t="s">
        <v>8481</v>
      </c>
      <c r="O5024" t="s">
        <v>8482</v>
      </c>
      <c r="R5024" t="s">
        <v>8489</v>
      </c>
      <c r="T5024" t="s">
        <v>1296</v>
      </c>
    </row>
    <row r="5025" spans="1:20">
      <c r="A5025" t="s">
        <v>8480</v>
      </c>
      <c r="B5025" t="s">
        <v>1291</v>
      </c>
      <c r="C5025" t="s">
        <v>74</v>
      </c>
      <c r="D5025" s="39" t="s">
        <v>1305</v>
      </c>
      <c r="E5025" s="11">
        <f t="shared" si="331"/>
        <v>5</v>
      </c>
      <c r="F5025" s="4">
        <f t="shared" si="332"/>
        <v>2003</v>
      </c>
      <c r="G5025" t="s">
        <v>21</v>
      </c>
      <c r="H5025" s="4">
        <v>23.7</v>
      </c>
      <c r="I5025" s="4" t="s">
        <v>35</v>
      </c>
      <c r="J5025" s="4">
        <v>31</v>
      </c>
      <c r="K5025" s="4" t="s">
        <v>233</v>
      </c>
      <c r="L5025" s="4">
        <v>0</v>
      </c>
      <c r="M5025" s="4" t="s">
        <v>8266</v>
      </c>
      <c r="N5025" s="11" t="s">
        <v>8481</v>
      </c>
      <c r="O5025" t="s">
        <v>8482</v>
      </c>
      <c r="R5025" t="s">
        <v>8490</v>
      </c>
      <c r="T5025" t="s">
        <v>1296</v>
      </c>
    </row>
    <row r="5026" spans="1:20">
      <c r="A5026" t="s">
        <v>8480</v>
      </c>
      <c r="B5026" t="s">
        <v>1291</v>
      </c>
      <c r="C5026" t="s">
        <v>74</v>
      </c>
      <c r="D5026" s="39" t="s">
        <v>1335</v>
      </c>
      <c r="E5026" s="11">
        <f t="shared" si="331"/>
        <v>5</v>
      </c>
      <c r="F5026" s="4">
        <f t="shared" si="332"/>
        <v>2004</v>
      </c>
      <c r="G5026" t="s">
        <v>21</v>
      </c>
      <c r="H5026" s="4">
        <v>24.7</v>
      </c>
      <c r="I5026" s="4" t="s">
        <v>35</v>
      </c>
      <c r="J5026" s="4">
        <v>33.5</v>
      </c>
      <c r="K5026" s="4" t="s">
        <v>256</v>
      </c>
      <c r="L5026" s="4">
        <v>0</v>
      </c>
      <c r="M5026" s="4" t="s">
        <v>6507</v>
      </c>
      <c r="N5026" s="11" t="s">
        <v>8481</v>
      </c>
      <c r="O5026" t="s">
        <v>8482</v>
      </c>
      <c r="R5026" t="s">
        <v>1309</v>
      </c>
      <c r="T5026" t="s">
        <v>1296</v>
      </c>
    </row>
    <row r="5027" spans="1:20">
      <c r="A5027" t="s">
        <v>8480</v>
      </c>
      <c r="B5027" t="s">
        <v>1291</v>
      </c>
      <c r="C5027" t="s">
        <v>74</v>
      </c>
      <c r="D5027" s="39" t="s">
        <v>1310</v>
      </c>
      <c r="E5027" s="11">
        <f t="shared" si="331"/>
        <v>5</v>
      </c>
      <c r="F5027" s="4">
        <f t="shared" si="332"/>
        <v>2005</v>
      </c>
      <c r="G5027" t="s">
        <v>21</v>
      </c>
      <c r="H5027" s="4">
        <v>25.7</v>
      </c>
      <c r="I5027" s="4" t="s">
        <v>35</v>
      </c>
      <c r="J5027" s="4">
        <v>33</v>
      </c>
      <c r="K5027" s="4" t="s">
        <v>341</v>
      </c>
      <c r="L5027" s="4">
        <v>0</v>
      </c>
      <c r="M5027" s="4" t="s">
        <v>8491</v>
      </c>
      <c r="N5027" s="11" t="s">
        <v>8481</v>
      </c>
      <c r="O5027" t="s">
        <v>8482</v>
      </c>
      <c r="R5027" t="s">
        <v>8492</v>
      </c>
      <c r="T5027" t="s">
        <v>1296</v>
      </c>
    </row>
    <row r="5028" spans="1:20">
      <c r="A5028" t="s">
        <v>8480</v>
      </c>
      <c r="B5028" t="s">
        <v>1291</v>
      </c>
      <c r="C5028" t="s">
        <v>74</v>
      </c>
      <c r="D5028" s="39" t="s">
        <v>2126</v>
      </c>
      <c r="E5028" s="11">
        <f t="shared" si="331"/>
        <v>5</v>
      </c>
      <c r="F5028" s="4">
        <f t="shared" si="332"/>
        <v>2008</v>
      </c>
      <c r="G5028" t="s">
        <v>21</v>
      </c>
      <c r="H5028" s="4">
        <v>28.7</v>
      </c>
      <c r="I5028" s="4" t="s">
        <v>35</v>
      </c>
      <c r="J5028" s="4">
        <v>32.5</v>
      </c>
      <c r="K5028" s="4" t="s">
        <v>569</v>
      </c>
      <c r="L5028" s="4">
        <v>0</v>
      </c>
      <c r="M5028" s="4" t="s">
        <v>2682</v>
      </c>
      <c r="N5028" s="11" t="s">
        <v>8481</v>
      </c>
      <c r="O5028" t="s">
        <v>8482</v>
      </c>
      <c r="R5028" t="s">
        <v>2718</v>
      </c>
      <c r="T5028" t="s">
        <v>1296</v>
      </c>
    </row>
    <row r="5029" spans="1:20">
      <c r="A5029" t="s">
        <v>8480</v>
      </c>
      <c r="B5029" t="s">
        <v>1291</v>
      </c>
      <c r="C5029" t="s">
        <v>74</v>
      </c>
      <c r="D5029" s="39" t="s">
        <v>1388</v>
      </c>
      <c r="E5029" s="11">
        <f t="shared" si="331"/>
        <v>5</v>
      </c>
      <c r="F5029" s="4">
        <f t="shared" si="332"/>
        <v>2009</v>
      </c>
      <c r="G5029" t="s">
        <v>21</v>
      </c>
      <c r="H5029" s="4">
        <v>29.7</v>
      </c>
      <c r="I5029" s="4" t="s">
        <v>35</v>
      </c>
      <c r="J5029" s="4">
        <v>33</v>
      </c>
      <c r="K5029" s="4" t="s">
        <v>341</v>
      </c>
      <c r="L5029" s="4">
        <v>0</v>
      </c>
      <c r="M5029" s="4" t="s">
        <v>2917</v>
      </c>
      <c r="N5029" s="11" t="s">
        <v>8481</v>
      </c>
      <c r="O5029" t="s">
        <v>8482</v>
      </c>
      <c r="R5029" t="s">
        <v>1662</v>
      </c>
      <c r="T5029" t="s">
        <v>1296</v>
      </c>
    </row>
    <row r="5030" spans="1:20">
      <c r="A5030" t="s">
        <v>8480</v>
      </c>
      <c r="B5030" t="s">
        <v>1291</v>
      </c>
      <c r="C5030" t="s">
        <v>74</v>
      </c>
      <c r="D5030" s="39" t="s">
        <v>1392</v>
      </c>
      <c r="E5030" s="11">
        <f t="shared" si="331"/>
        <v>5</v>
      </c>
      <c r="F5030" s="4">
        <f t="shared" si="332"/>
        <v>2010</v>
      </c>
      <c r="G5030" t="s">
        <v>21</v>
      </c>
      <c r="H5030" s="4">
        <v>30.7</v>
      </c>
      <c r="I5030" s="4" t="s">
        <v>35</v>
      </c>
      <c r="J5030" s="4">
        <v>33.4</v>
      </c>
      <c r="K5030" s="4" t="s">
        <v>575</v>
      </c>
      <c r="L5030" s="4">
        <v>0</v>
      </c>
      <c r="M5030" s="4" t="s">
        <v>1398</v>
      </c>
      <c r="N5030" s="11" t="s">
        <v>8481</v>
      </c>
      <c r="O5030" t="s">
        <v>8482</v>
      </c>
      <c r="R5030" t="s">
        <v>8493</v>
      </c>
      <c r="T5030" t="s">
        <v>1296</v>
      </c>
    </row>
    <row r="5031" spans="1:20">
      <c r="A5031" t="s">
        <v>8480</v>
      </c>
      <c r="B5031" t="s">
        <v>1291</v>
      </c>
      <c r="C5031" t="s">
        <v>74</v>
      </c>
      <c r="D5031" s="39" t="s">
        <v>1561</v>
      </c>
      <c r="E5031" s="11">
        <f t="shared" si="331"/>
        <v>5</v>
      </c>
      <c r="F5031" s="4">
        <f t="shared" si="332"/>
        <v>2011</v>
      </c>
      <c r="G5031" t="s">
        <v>21</v>
      </c>
      <c r="H5031" s="4">
        <v>31.7</v>
      </c>
      <c r="I5031" s="4" t="s">
        <v>35</v>
      </c>
      <c r="J5031" s="4">
        <v>33.5</v>
      </c>
      <c r="K5031" s="4" t="s">
        <v>163</v>
      </c>
      <c r="L5031" s="4">
        <v>0</v>
      </c>
      <c r="M5031" s="4" t="s">
        <v>1812</v>
      </c>
      <c r="N5031" s="11" t="s">
        <v>8481</v>
      </c>
      <c r="O5031" t="s">
        <v>8482</v>
      </c>
      <c r="R5031" t="s">
        <v>1762</v>
      </c>
      <c r="T5031" t="s">
        <v>1296</v>
      </c>
    </row>
    <row r="5032" spans="1:20">
      <c r="A5032" t="s">
        <v>8494</v>
      </c>
      <c r="B5032" t="s">
        <v>1291</v>
      </c>
      <c r="C5032" t="s">
        <v>20</v>
      </c>
      <c r="D5032" s="39" t="s">
        <v>2363</v>
      </c>
      <c r="E5032" s="11">
        <f t="shared" si="331"/>
        <v>6</v>
      </c>
      <c r="F5032" s="4">
        <f t="shared" si="332"/>
        <v>2001</v>
      </c>
      <c r="G5032" t="s">
        <v>25</v>
      </c>
      <c r="H5032" s="4" t="s">
        <v>1693</v>
      </c>
      <c r="I5032" s="4" t="str">
        <f>IF(ISBLANK(H5032), "", "k")</f>
        <v>k</v>
      </c>
      <c r="J5032" s="4">
        <v>19.3</v>
      </c>
      <c r="K5032" s="4" t="s">
        <v>521</v>
      </c>
      <c r="L5032" s="4">
        <v>0</v>
      </c>
      <c r="R5032" t="s">
        <v>8495</v>
      </c>
      <c r="T5032" t="s">
        <v>1296</v>
      </c>
    </row>
    <row r="5033" spans="1:20">
      <c r="A5033" t="s">
        <v>8494</v>
      </c>
      <c r="B5033" t="s">
        <v>1291</v>
      </c>
      <c r="C5033" t="s">
        <v>74</v>
      </c>
      <c r="D5033" s="39" t="s">
        <v>2032</v>
      </c>
      <c r="E5033" s="11">
        <f t="shared" si="331"/>
        <v>7</v>
      </c>
      <c r="F5033" s="4">
        <f t="shared" si="332"/>
        <v>2002</v>
      </c>
      <c r="G5033" t="s">
        <v>25</v>
      </c>
      <c r="H5033" s="4" t="s">
        <v>189</v>
      </c>
      <c r="I5033" s="4" t="str">
        <f>IF(ISBLANK(H5033), "", "k")</f>
        <v>k</v>
      </c>
      <c r="J5033" s="4">
        <v>21</v>
      </c>
      <c r="K5033" s="4" t="s">
        <v>1155</v>
      </c>
      <c r="L5033" s="4">
        <v>0</v>
      </c>
      <c r="M5033" s="4" t="s">
        <v>3127</v>
      </c>
      <c r="R5033" t="s">
        <v>8496</v>
      </c>
      <c r="T5033" t="s">
        <v>1296</v>
      </c>
    </row>
    <row r="5034" spans="1:20">
      <c r="A5034" t="s">
        <v>8494</v>
      </c>
      <c r="B5034" t="s">
        <v>1291</v>
      </c>
      <c r="C5034" t="s">
        <v>74</v>
      </c>
      <c r="D5034" s="39" t="s">
        <v>1310</v>
      </c>
      <c r="E5034" s="11">
        <f t="shared" si="331"/>
        <v>5</v>
      </c>
      <c r="F5034" s="4">
        <f t="shared" si="332"/>
        <v>2005</v>
      </c>
      <c r="G5034" t="s">
        <v>25</v>
      </c>
      <c r="H5034" s="4" t="s">
        <v>477</v>
      </c>
      <c r="I5034" s="4" t="str">
        <f>IF(ISBLANK(H5034), "", "k")</f>
        <v>k</v>
      </c>
      <c r="J5034" s="4">
        <v>23.2</v>
      </c>
      <c r="K5034" s="4" t="s">
        <v>709</v>
      </c>
      <c r="L5034" s="4">
        <v>0</v>
      </c>
      <c r="M5034" s="4" t="s">
        <v>8497</v>
      </c>
      <c r="R5034" t="s">
        <v>8498</v>
      </c>
      <c r="T5034" t="s">
        <v>1296</v>
      </c>
    </row>
    <row r="5035" spans="1:20">
      <c r="A5035" t="s">
        <v>8499</v>
      </c>
      <c r="B5035" t="s">
        <v>1291</v>
      </c>
      <c r="C5035" t="s">
        <v>20</v>
      </c>
      <c r="D5035" s="39" t="s">
        <v>1582</v>
      </c>
      <c r="E5035" s="11">
        <f t="shared" si="331"/>
        <v>5</v>
      </c>
      <c r="F5035" s="4">
        <f t="shared" si="332"/>
        <v>2019</v>
      </c>
      <c r="G5035" t="s">
        <v>25</v>
      </c>
      <c r="I5035" s="4" t="str">
        <f>IF(ISBLANK(H5035), "", "k")</f>
        <v/>
      </c>
      <c r="J5035" s="4">
        <v>23</v>
      </c>
      <c r="K5035" s="4">
        <v>23.5</v>
      </c>
      <c r="L5035" s="4">
        <v>1.8</v>
      </c>
      <c r="M5035" s="4" t="s">
        <v>1985</v>
      </c>
      <c r="Q5035" t="s">
        <v>8500</v>
      </c>
      <c r="R5035" t="s">
        <v>8501</v>
      </c>
      <c r="T5035" t="s">
        <v>1296</v>
      </c>
    </row>
    <row r="5036" spans="1:20">
      <c r="A5036" t="s">
        <v>8502</v>
      </c>
      <c r="B5036" t="s">
        <v>1291</v>
      </c>
      <c r="C5036" t="s">
        <v>20</v>
      </c>
      <c r="D5036" s="39" t="s">
        <v>1647</v>
      </c>
      <c r="E5036" s="11">
        <f t="shared" si="331"/>
        <v>3</v>
      </c>
      <c r="F5036" s="4">
        <f t="shared" si="332"/>
        <v>2000</v>
      </c>
      <c r="G5036" t="s">
        <v>25</v>
      </c>
      <c r="H5036" s="4">
        <v>10.5</v>
      </c>
      <c r="I5036" s="4" t="s">
        <v>35</v>
      </c>
      <c r="J5036" s="4">
        <v>27.5</v>
      </c>
      <c r="K5036" s="4" t="s">
        <v>933</v>
      </c>
      <c r="L5036" s="4">
        <v>0</v>
      </c>
      <c r="M5036" s="4" t="s">
        <v>1790</v>
      </c>
      <c r="R5036" t="s">
        <v>1931</v>
      </c>
      <c r="T5036" t="s">
        <v>1296</v>
      </c>
    </row>
    <row r="5037" spans="1:20">
      <c r="A5037" t="s">
        <v>8502</v>
      </c>
      <c r="B5037" t="s">
        <v>1291</v>
      </c>
      <c r="C5037" t="s">
        <v>74</v>
      </c>
      <c r="D5037" s="39" t="s">
        <v>1418</v>
      </c>
      <c r="E5037" s="11">
        <f t="shared" si="331"/>
        <v>5</v>
      </c>
      <c r="F5037" s="4">
        <f t="shared" si="332"/>
        <v>2001</v>
      </c>
      <c r="G5037" t="s">
        <v>25</v>
      </c>
      <c r="H5037" s="4">
        <v>11.7</v>
      </c>
      <c r="I5037" s="4" t="s">
        <v>35</v>
      </c>
      <c r="J5037" s="4">
        <v>27.5</v>
      </c>
      <c r="K5037" s="4" t="s">
        <v>854</v>
      </c>
      <c r="L5037" s="4">
        <v>0</v>
      </c>
      <c r="M5037" s="4" t="s">
        <v>2886</v>
      </c>
      <c r="R5037" t="s">
        <v>8503</v>
      </c>
      <c r="T5037" t="s">
        <v>1296</v>
      </c>
    </row>
    <row r="5038" spans="1:20">
      <c r="A5038" t="s">
        <v>8502</v>
      </c>
      <c r="B5038" t="s">
        <v>1291</v>
      </c>
      <c r="C5038" t="s">
        <v>74</v>
      </c>
      <c r="D5038" s="39" t="s">
        <v>1378</v>
      </c>
      <c r="E5038" s="11">
        <f t="shared" si="331"/>
        <v>5</v>
      </c>
      <c r="F5038" s="4">
        <f t="shared" si="332"/>
        <v>2002</v>
      </c>
      <c r="G5038" t="s">
        <v>25</v>
      </c>
      <c r="H5038" s="4">
        <v>12.7</v>
      </c>
      <c r="I5038" s="4" t="s">
        <v>35</v>
      </c>
      <c r="J5038" s="4">
        <v>28.1</v>
      </c>
      <c r="K5038" s="4" t="s">
        <v>206</v>
      </c>
      <c r="L5038" s="4">
        <v>0</v>
      </c>
      <c r="M5038" s="4" t="s">
        <v>2145</v>
      </c>
      <c r="R5038" t="s">
        <v>2031</v>
      </c>
      <c r="T5038" t="s">
        <v>1296</v>
      </c>
    </row>
    <row r="5039" spans="1:20">
      <c r="A5039" t="s">
        <v>8502</v>
      </c>
      <c r="B5039" t="s">
        <v>1291</v>
      </c>
      <c r="C5039" t="s">
        <v>74</v>
      </c>
      <c r="D5039" s="39" t="s">
        <v>1305</v>
      </c>
      <c r="E5039" s="11">
        <f t="shared" si="331"/>
        <v>5</v>
      </c>
      <c r="F5039" s="4">
        <f t="shared" si="332"/>
        <v>2003</v>
      </c>
      <c r="G5039" t="s">
        <v>25</v>
      </c>
      <c r="H5039" s="4">
        <v>13.7</v>
      </c>
      <c r="I5039" s="4" t="s">
        <v>35</v>
      </c>
      <c r="J5039" s="4">
        <v>29.2</v>
      </c>
      <c r="K5039" s="4" t="s">
        <v>182</v>
      </c>
      <c r="L5039" s="4">
        <v>0</v>
      </c>
      <c r="M5039" s="4" t="s">
        <v>1595</v>
      </c>
      <c r="R5039" t="s">
        <v>2191</v>
      </c>
      <c r="T5039" t="s">
        <v>1296</v>
      </c>
    </row>
    <row r="5040" spans="1:20">
      <c r="A5040" t="s">
        <v>8504</v>
      </c>
      <c r="B5040" t="s">
        <v>1291</v>
      </c>
      <c r="C5040" t="s">
        <v>20</v>
      </c>
      <c r="D5040" s="39" t="s">
        <v>1746</v>
      </c>
      <c r="E5040" s="11">
        <f t="shared" si="331"/>
        <v>5</v>
      </c>
      <c r="F5040" s="4">
        <f t="shared" si="332"/>
        <v>2001</v>
      </c>
      <c r="G5040" t="s">
        <v>25</v>
      </c>
      <c r="H5040" s="4" t="s">
        <v>477</v>
      </c>
      <c r="I5040" s="4" t="str">
        <f t="shared" ref="I5040:I5059" si="333">IF(ISBLANK(H5040), "", "k")</f>
        <v>k</v>
      </c>
      <c r="J5040" s="4">
        <v>24.8</v>
      </c>
      <c r="K5040" s="4" t="s">
        <v>2381</v>
      </c>
      <c r="L5040" s="4">
        <v>0</v>
      </c>
      <c r="M5040" s="4" t="s">
        <v>2441</v>
      </c>
      <c r="N5040" s="11" t="s">
        <v>8505</v>
      </c>
      <c r="R5040" t="s">
        <v>8506</v>
      </c>
      <c r="T5040" t="s">
        <v>1296</v>
      </c>
    </row>
    <row r="5041" spans="1:20">
      <c r="A5041" t="s">
        <v>8504</v>
      </c>
      <c r="B5041" t="s">
        <v>1291</v>
      </c>
      <c r="C5041" t="s">
        <v>74</v>
      </c>
      <c r="D5041" s="39" t="s">
        <v>1720</v>
      </c>
      <c r="E5041" s="11">
        <f t="shared" si="331"/>
        <v>5</v>
      </c>
      <c r="F5041" s="4">
        <f t="shared" si="332"/>
        <v>2004</v>
      </c>
      <c r="G5041" t="s">
        <v>25</v>
      </c>
      <c r="H5041" s="4" t="s">
        <v>717</v>
      </c>
      <c r="I5041" s="4" t="str">
        <f t="shared" si="333"/>
        <v>k</v>
      </c>
      <c r="J5041" s="4">
        <v>31.8</v>
      </c>
      <c r="K5041" s="4" t="s">
        <v>193</v>
      </c>
      <c r="L5041" s="4">
        <v>0</v>
      </c>
      <c r="M5041" s="4" t="s">
        <v>2248</v>
      </c>
      <c r="N5041" s="11" t="s">
        <v>8505</v>
      </c>
      <c r="R5041" t="s">
        <v>8507</v>
      </c>
      <c r="T5041" t="s">
        <v>1296</v>
      </c>
    </row>
    <row r="5042" spans="1:20">
      <c r="A5042" t="s">
        <v>8508</v>
      </c>
      <c r="B5042" t="s">
        <v>1291</v>
      </c>
      <c r="C5042" t="s">
        <v>20</v>
      </c>
      <c r="D5042" s="39" t="s">
        <v>2401</v>
      </c>
      <c r="E5042" s="11">
        <f t="shared" si="331"/>
        <v>3</v>
      </c>
      <c r="F5042" s="4">
        <f t="shared" si="332"/>
        <v>1992</v>
      </c>
      <c r="G5042" t="s">
        <v>21</v>
      </c>
      <c r="H5042" s="4" t="s">
        <v>1361</v>
      </c>
      <c r="I5042" s="4" t="str">
        <f t="shared" si="333"/>
        <v>k</v>
      </c>
      <c r="J5042" s="4">
        <v>13.02</v>
      </c>
      <c r="K5042" s="4">
        <v>14.92</v>
      </c>
      <c r="L5042" s="4">
        <v>0.32</v>
      </c>
      <c r="M5042" s="4" t="s">
        <v>8509</v>
      </c>
      <c r="N5042" s="11" t="s">
        <v>8510</v>
      </c>
      <c r="R5042" t="s">
        <v>8511</v>
      </c>
      <c r="T5042" t="s">
        <v>1296</v>
      </c>
    </row>
    <row r="5043" spans="1:20">
      <c r="A5043" t="s">
        <v>8508</v>
      </c>
      <c r="B5043" t="s">
        <v>1291</v>
      </c>
      <c r="C5043" t="s">
        <v>74</v>
      </c>
      <c r="D5043" s="39" t="s">
        <v>1524</v>
      </c>
      <c r="E5043" s="11">
        <f t="shared" si="331"/>
        <v>3</v>
      </c>
      <c r="F5043" s="4">
        <f t="shared" si="332"/>
        <v>1995</v>
      </c>
      <c r="G5043" t="s">
        <v>21</v>
      </c>
      <c r="H5043" s="4" t="s">
        <v>2274</v>
      </c>
      <c r="I5043" s="4" t="str">
        <f t="shared" si="333"/>
        <v>k</v>
      </c>
      <c r="J5043" s="4">
        <v>15.5</v>
      </c>
      <c r="K5043" s="4">
        <v>17.600000000000001</v>
      </c>
      <c r="L5043" s="4">
        <v>0.7</v>
      </c>
      <c r="M5043" s="4" t="s">
        <v>4589</v>
      </c>
      <c r="N5043" s="11" t="s">
        <v>8510</v>
      </c>
      <c r="R5043" t="s">
        <v>8512</v>
      </c>
      <c r="T5043" t="s">
        <v>1296</v>
      </c>
    </row>
    <row r="5044" spans="1:20">
      <c r="A5044" t="s">
        <v>8508</v>
      </c>
      <c r="B5044" t="s">
        <v>1291</v>
      </c>
      <c r="C5044" t="s">
        <v>74</v>
      </c>
      <c r="D5044" s="39" t="s">
        <v>1647</v>
      </c>
      <c r="E5044" s="11">
        <f t="shared" si="331"/>
        <v>3</v>
      </c>
      <c r="F5044" s="4">
        <f t="shared" si="332"/>
        <v>2000</v>
      </c>
      <c r="G5044" t="s">
        <v>21</v>
      </c>
      <c r="H5044" s="4" t="s">
        <v>126</v>
      </c>
      <c r="I5044" s="4" t="str">
        <f t="shared" si="333"/>
        <v>k</v>
      </c>
      <c r="J5044" s="4">
        <v>20.3</v>
      </c>
      <c r="K5044" s="4">
        <v>32.1</v>
      </c>
      <c r="L5044" s="4">
        <v>0.6</v>
      </c>
      <c r="M5044" s="4" t="s">
        <v>1357</v>
      </c>
      <c r="N5044" s="11" t="s">
        <v>8510</v>
      </c>
      <c r="R5044" t="s">
        <v>8513</v>
      </c>
      <c r="T5044" t="s">
        <v>1296</v>
      </c>
    </row>
    <row r="5045" spans="1:20">
      <c r="A5045" t="s">
        <v>8508</v>
      </c>
      <c r="B5045" t="s">
        <v>1291</v>
      </c>
      <c r="C5045" t="s">
        <v>74</v>
      </c>
      <c r="D5045" s="39" t="s">
        <v>3055</v>
      </c>
      <c r="E5045" s="11">
        <f t="shared" si="331"/>
        <v>5</v>
      </c>
      <c r="F5045" s="4">
        <f t="shared" si="332"/>
        <v>2001</v>
      </c>
      <c r="G5045" t="s">
        <v>21</v>
      </c>
      <c r="H5045" s="4" t="s">
        <v>496</v>
      </c>
      <c r="I5045" s="4" t="str">
        <f t="shared" si="333"/>
        <v>k</v>
      </c>
      <c r="J5045" s="4">
        <v>21.2</v>
      </c>
      <c r="K5045" s="4" t="s">
        <v>150</v>
      </c>
      <c r="L5045" s="4">
        <v>0</v>
      </c>
      <c r="M5045" s="4" t="s">
        <v>2622</v>
      </c>
      <c r="N5045" s="11" t="s">
        <v>8510</v>
      </c>
      <c r="R5045" t="s">
        <v>8514</v>
      </c>
      <c r="T5045" t="s">
        <v>1296</v>
      </c>
    </row>
    <row r="5046" spans="1:20">
      <c r="A5046" t="s">
        <v>8508</v>
      </c>
      <c r="B5046" t="s">
        <v>1291</v>
      </c>
      <c r="C5046" t="s">
        <v>74</v>
      </c>
      <c r="D5046" s="39" t="s">
        <v>1302</v>
      </c>
      <c r="E5046" s="11">
        <f t="shared" si="331"/>
        <v>5</v>
      </c>
      <c r="F5046" s="4">
        <f t="shared" si="332"/>
        <v>2002</v>
      </c>
      <c r="G5046" t="s">
        <v>21</v>
      </c>
      <c r="H5046" s="4" t="s">
        <v>410</v>
      </c>
      <c r="I5046" s="4" t="str">
        <f t="shared" si="333"/>
        <v>k</v>
      </c>
      <c r="J5046" s="4">
        <v>22</v>
      </c>
      <c r="K5046" s="4" t="s">
        <v>661</v>
      </c>
      <c r="L5046" s="4">
        <v>0</v>
      </c>
      <c r="M5046" s="4" t="s">
        <v>4155</v>
      </c>
      <c r="N5046" s="11" t="s">
        <v>8510</v>
      </c>
      <c r="R5046" t="s">
        <v>8515</v>
      </c>
      <c r="T5046" t="s">
        <v>1296</v>
      </c>
    </row>
    <row r="5047" spans="1:20">
      <c r="A5047" t="s">
        <v>8508</v>
      </c>
      <c r="B5047" t="s">
        <v>1291</v>
      </c>
      <c r="C5047" t="s">
        <v>74</v>
      </c>
      <c r="D5047" s="39" t="s">
        <v>839</v>
      </c>
      <c r="E5047" s="11">
        <f t="shared" si="331"/>
        <v>5</v>
      </c>
      <c r="F5047" s="4">
        <f t="shared" si="332"/>
        <v>2016</v>
      </c>
      <c r="G5047" t="s">
        <v>21</v>
      </c>
      <c r="H5047" s="4" t="s">
        <v>742</v>
      </c>
      <c r="I5047" s="4" t="str">
        <f t="shared" si="333"/>
        <v>k</v>
      </c>
      <c r="J5047" s="4">
        <v>28.6</v>
      </c>
      <c r="K5047" s="4" t="s">
        <v>456</v>
      </c>
      <c r="L5047" s="4">
        <v>0</v>
      </c>
      <c r="M5047" s="4" t="s">
        <v>2145</v>
      </c>
      <c r="N5047" s="11" t="s">
        <v>8510</v>
      </c>
      <c r="R5047" t="s">
        <v>8516</v>
      </c>
      <c r="T5047" t="s">
        <v>1296</v>
      </c>
    </row>
    <row r="5048" spans="1:20">
      <c r="A5048" t="s">
        <v>8508</v>
      </c>
      <c r="B5048" t="s">
        <v>1291</v>
      </c>
      <c r="C5048" t="s">
        <v>74</v>
      </c>
      <c r="D5048" s="39" t="s">
        <v>1412</v>
      </c>
      <c r="E5048" s="11">
        <f t="shared" si="331"/>
        <v>5</v>
      </c>
      <c r="F5048" s="4">
        <f t="shared" si="332"/>
        <v>2019</v>
      </c>
      <c r="G5048" t="s">
        <v>21</v>
      </c>
      <c r="H5048" s="4" t="s">
        <v>172</v>
      </c>
      <c r="I5048" s="4" t="str">
        <f t="shared" si="333"/>
        <v>k</v>
      </c>
      <c r="J5048" s="4">
        <v>28.7</v>
      </c>
      <c r="K5048" s="4" t="s">
        <v>933</v>
      </c>
      <c r="L5048" s="4">
        <v>0</v>
      </c>
      <c r="M5048" s="4" t="s">
        <v>2236</v>
      </c>
      <c r="N5048" s="11" t="s">
        <v>8510</v>
      </c>
      <c r="R5048" t="s">
        <v>8517</v>
      </c>
      <c r="T5048" t="s">
        <v>1296</v>
      </c>
    </row>
    <row r="5049" spans="1:20">
      <c r="A5049" t="s">
        <v>18</v>
      </c>
      <c r="B5049" t="s">
        <v>1291</v>
      </c>
      <c r="C5049" t="s">
        <v>20</v>
      </c>
      <c r="D5049" s="39" t="s">
        <v>3045</v>
      </c>
      <c r="E5049" s="11">
        <f t="shared" si="331"/>
        <v>3</v>
      </c>
      <c r="F5049" s="4">
        <f t="shared" si="332"/>
        <v>1983</v>
      </c>
      <c r="G5049" t="s">
        <v>21</v>
      </c>
      <c r="H5049" s="4" t="s">
        <v>87</v>
      </c>
      <c r="I5049" s="4" t="str">
        <f t="shared" si="333"/>
        <v>k</v>
      </c>
      <c r="J5049" s="4">
        <v>20.32</v>
      </c>
      <c r="K5049" s="4" t="s">
        <v>4762</v>
      </c>
      <c r="L5049" s="4">
        <v>0</v>
      </c>
      <c r="M5049" s="4" t="s">
        <v>1742</v>
      </c>
      <c r="N5049" s="11" t="s">
        <v>8518</v>
      </c>
      <c r="O5049" t="s">
        <v>8519</v>
      </c>
      <c r="R5049" t="s">
        <v>8520</v>
      </c>
      <c r="T5049" t="s">
        <v>1296</v>
      </c>
    </row>
    <row r="5050" spans="1:20">
      <c r="A5050" t="s">
        <v>18</v>
      </c>
      <c r="B5050" t="s">
        <v>1291</v>
      </c>
      <c r="C5050" t="s">
        <v>74</v>
      </c>
      <c r="D5050" s="39" t="s">
        <v>1494</v>
      </c>
      <c r="E5050" s="11">
        <f t="shared" si="331"/>
        <v>3</v>
      </c>
      <c r="F5050" s="4">
        <f t="shared" si="332"/>
        <v>1986</v>
      </c>
      <c r="G5050" t="s">
        <v>21</v>
      </c>
      <c r="H5050" s="4" t="s">
        <v>126</v>
      </c>
      <c r="I5050" s="4" t="str">
        <f t="shared" si="333"/>
        <v>k</v>
      </c>
      <c r="J5050" s="4">
        <v>25.4</v>
      </c>
      <c r="K5050" s="4" t="s">
        <v>4358</v>
      </c>
      <c r="L5050" s="4">
        <v>0</v>
      </c>
      <c r="M5050" s="4" t="s">
        <v>2773</v>
      </c>
      <c r="N5050" s="11" t="s">
        <v>8518</v>
      </c>
      <c r="O5050" t="s">
        <v>8519</v>
      </c>
      <c r="T5050" t="s">
        <v>1296</v>
      </c>
    </row>
    <row r="5051" spans="1:20">
      <c r="A5051" t="s">
        <v>18</v>
      </c>
      <c r="B5051" t="s">
        <v>1291</v>
      </c>
      <c r="C5051" t="s">
        <v>74</v>
      </c>
      <c r="D5051" s="39" t="s">
        <v>2401</v>
      </c>
      <c r="E5051" s="11">
        <f t="shared" si="331"/>
        <v>3</v>
      </c>
      <c r="F5051" s="4">
        <f t="shared" si="332"/>
        <v>1992</v>
      </c>
      <c r="G5051" t="s">
        <v>21</v>
      </c>
      <c r="H5051" s="4" t="s">
        <v>597</v>
      </c>
      <c r="I5051" s="4" t="str">
        <f t="shared" si="333"/>
        <v>k</v>
      </c>
      <c r="J5051" s="4">
        <v>27.94</v>
      </c>
      <c r="K5051" s="4" t="s">
        <v>2105</v>
      </c>
      <c r="L5051" s="4">
        <v>0</v>
      </c>
      <c r="M5051" s="4" t="s">
        <v>1548</v>
      </c>
      <c r="N5051" s="11" t="s">
        <v>8518</v>
      </c>
      <c r="O5051" t="s">
        <v>8519</v>
      </c>
      <c r="T5051" t="s">
        <v>1296</v>
      </c>
    </row>
    <row r="5052" spans="1:20">
      <c r="A5052" t="s">
        <v>18</v>
      </c>
      <c r="B5052" t="s">
        <v>1291</v>
      </c>
      <c r="C5052" t="s">
        <v>74</v>
      </c>
      <c r="D5052" s="39" t="s">
        <v>1322</v>
      </c>
      <c r="E5052" s="11">
        <f t="shared" si="331"/>
        <v>3</v>
      </c>
      <c r="F5052" s="4">
        <f t="shared" si="332"/>
        <v>1998</v>
      </c>
      <c r="G5052" t="s">
        <v>21</v>
      </c>
      <c r="H5052" s="4" t="s">
        <v>1557</v>
      </c>
      <c r="I5052" s="4" t="str">
        <f t="shared" si="333"/>
        <v>k</v>
      </c>
      <c r="J5052" s="4">
        <v>29.9</v>
      </c>
      <c r="K5052" s="4" t="s">
        <v>704</v>
      </c>
      <c r="L5052" s="4">
        <v>0</v>
      </c>
      <c r="M5052" s="4" t="s">
        <v>1950</v>
      </c>
      <c r="N5052" s="11" t="s">
        <v>8518</v>
      </c>
      <c r="O5052" t="s">
        <v>8519</v>
      </c>
      <c r="R5052" t="s">
        <v>8521</v>
      </c>
      <c r="T5052" t="s">
        <v>1296</v>
      </c>
    </row>
    <row r="5053" spans="1:20">
      <c r="A5053" t="s">
        <v>18</v>
      </c>
      <c r="B5053" t="s">
        <v>1291</v>
      </c>
      <c r="C5053" t="s">
        <v>74</v>
      </c>
      <c r="D5053" s="39" t="s">
        <v>1647</v>
      </c>
      <c r="E5053" s="11">
        <f t="shared" si="331"/>
        <v>3</v>
      </c>
      <c r="F5053" s="4">
        <f t="shared" si="332"/>
        <v>2000</v>
      </c>
      <c r="G5053" t="s">
        <v>21</v>
      </c>
      <c r="H5053" s="4" t="s">
        <v>1094</v>
      </c>
      <c r="I5053" s="4" t="str">
        <f t="shared" si="333"/>
        <v>k</v>
      </c>
      <c r="J5053" s="4">
        <v>28</v>
      </c>
      <c r="K5053" s="4" t="s">
        <v>206</v>
      </c>
      <c r="L5053" s="4">
        <v>0</v>
      </c>
      <c r="M5053" s="4" t="s">
        <v>2256</v>
      </c>
      <c r="N5053" s="11" t="s">
        <v>8518</v>
      </c>
      <c r="O5053" t="s">
        <v>8519</v>
      </c>
      <c r="R5053" t="s">
        <v>8522</v>
      </c>
      <c r="T5053" t="s">
        <v>1296</v>
      </c>
    </row>
    <row r="5054" spans="1:20">
      <c r="A5054" t="s">
        <v>18</v>
      </c>
      <c r="B5054" t="s">
        <v>1291</v>
      </c>
      <c r="C5054" t="s">
        <v>74</v>
      </c>
      <c r="D5054" s="39" t="s">
        <v>6951</v>
      </c>
      <c r="E5054" s="11">
        <f t="shared" si="331"/>
        <v>6</v>
      </c>
      <c r="F5054" s="4">
        <f t="shared" si="332"/>
        <v>2001</v>
      </c>
      <c r="G5054" t="s">
        <v>21</v>
      </c>
      <c r="H5054" s="4" t="s">
        <v>1069</v>
      </c>
      <c r="I5054" s="4" t="str">
        <f t="shared" si="333"/>
        <v>k</v>
      </c>
      <c r="J5054" s="4">
        <v>29.5</v>
      </c>
      <c r="K5054" s="4" t="s">
        <v>828</v>
      </c>
      <c r="L5054" s="4">
        <v>0</v>
      </c>
      <c r="N5054" s="11" t="s">
        <v>8518</v>
      </c>
      <c r="O5054" t="s">
        <v>8519</v>
      </c>
      <c r="R5054" t="s">
        <v>2295</v>
      </c>
      <c r="T5054" t="s">
        <v>1296</v>
      </c>
    </row>
    <row r="5055" spans="1:20">
      <c r="A5055" t="s">
        <v>18</v>
      </c>
      <c r="B5055" t="s">
        <v>1291</v>
      </c>
      <c r="C5055" t="s">
        <v>74</v>
      </c>
      <c r="D5055" s="39" t="s">
        <v>1302</v>
      </c>
      <c r="E5055" s="11">
        <f t="shared" si="331"/>
        <v>5</v>
      </c>
      <c r="F5055" s="4">
        <f t="shared" si="332"/>
        <v>2002</v>
      </c>
      <c r="G5055" t="s">
        <v>21</v>
      </c>
      <c r="H5055" s="4" t="s">
        <v>742</v>
      </c>
      <c r="I5055" s="4" t="str">
        <f t="shared" si="333"/>
        <v>k</v>
      </c>
      <c r="J5055" s="4">
        <v>29</v>
      </c>
      <c r="K5055" s="4" t="s">
        <v>690</v>
      </c>
      <c r="L5055" s="4">
        <v>0</v>
      </c>
      <c r="M5055" s="4" t="s">
        <v>1521</v>
      </c>
      <c r="N5055" s="11" t="s">
        <v>8518</v>
      </c>
      <c r="O5055" t="s">
        <v>8519</v>
      </c>
      <c r="R5055" t="s">
        <v>8523</v>
      </c>
      <c r="T5055" t="s">
        <v>1296</v>
      </c>
    </row>
    <row r="5056" spans="1:20">
      <c r="A5056" t="s">
        <v>18</v>
      </c>
      <c r="B5056" t="s">
        <v>1291</v>
      </c>
      <c r="C5056" t="s">
        <v>74</v>
      </c>
      <c r="D5056" s="39" t="s">
        <v>1331</v>
      </c>
      <c r="E5056" s="11">
        <f t="shared" si="331"/>
        <v>5</v>
      </c>
      <c r="F5056" s="4">
        <f t="shared" si="332"/>
        <v>2003</v>
      </c>
      <c r="G5056" t="s">
        <v>21</v>
      </c>
      <c r="H5056" s="4" t="s">
        <v>293</v>
      </c>
      <c r="I5056" s="4" t="str">
        <f t="shared" si="333"/>
        <v>k</v>
      </c>
      <c r="J5056" s="4">
        <v>29.9</v>
      </c>
      <c r="K5056" s="4" t="s">
        <v>828</v>
      </c>
      <c r="L5056" s="4">
        <v>0</v>
      </c>
      <c r="M5056" s="4" t="s">
        <v>1658</v>
      </c>
      <c r="N5056" s="11" t="s">
        <v>8518</v>
      </c>
      <c r="O5056" t="s">
        <v>8519</v>
      </c>
      <c r="R5056" t="s">
        <v>8524</v>
      </c>
      <c r="T5056" t="s">
        <v>1296</v>
      </c>
    </row>
    <row r="5057" spans="1:20">
      <c r="A5057" t="s">
        <v>18</v>
      </c>
      <c r="B5057" t="s">
        <v>1291</v>
      </c>
      <c r="C5057" t="s">
        <v>74</v>
      </c>
      <c r="D5057" s="39" t="s">
        <v>1720</v>
      </c>
      <c r="E5057" s="11">
        <f t="shared" si="331"/>
        <v>5</v>
      </c>
      <c r="F5057" s="4">
        <f t="shared" si="332"/>
        <v>2004</v>
      </c>
      <c r="G5057" t="s">
        <v>21</v>
      </c>
      <c r="H5057" s="4" t="s">
        <v>362</v>
      </c>
      <c r="I5057" s="4" t="str">
        <f t="shared" si="333"/>
        <v>k</v>
      </c>
      <c r="J5057" s="4">
        <v>30.4</v>
      </c>
      <c r="K5057" s="4" t="s">
        <v>298</v>
      </c>
      <c r="L5057" s="4">
        <v>0</v>
      </c>
      <c r="M5057" s="4" t="s">
        <v>8525</v>
      </c>
      <c r="N5057" s="11" t="s">
        <v>8518</v>
      </c>
      <c r="O5057" t="s">
        <v>8519</v>
      </c>
      <c r="R5057" t="s">
        <v>1309</v>
      </c>
      <c r="T5057" t="s">
        <v>1296</v>
      </c>
    </row>
    <row r="5058" spans="1:20">
      <c r="A5058" t="s">
        <v>18</v>
      </c>
      <c r="B5058" t="s">
        <v>1291</v>
      </c>
      <c r="C5058" t="s">
        <v>74</v>
      </c>
      <c r="D5058" s="39" t="s">
        <v>1337</v>
      </c>
      <c r="E5058" s="11">
        <f t="shared" si="331"/>
        <v>5</v>
      </c>
      <c r="F5058" s="4">
        <f t="shared" si="332"/>
        <v>2005</v>
      </c>
      <c r="G5058" t="s">
        <v>21</v>
      </c>
      <c r="H5058" s="4" t="s">
        <v>172</v>
      </c>
      <c r="I5058" s="4" t="str">
        <f t="shared" si="333"/>
        <v>k</v>
      </c>
      <c r="J5058" s="4">
        <v>31.1</v>
      </c>
      <c r="K5058" s="4" t="s">
        <v>828</v>
      </c>
      <c r="L5058" s="4">
        <v>0</v>
      </c>
      <c r="M5058" s="4" t="s">
        <v>8526</v>
      </c>
      <c r="N5058" s="11" t="s">
        <v>8518</v>
      </c>
      <c r="O5058" t="s">
        <v>8519</v>
      </c>
      <c r="R5058" t="s">
        <v>8527</v>
      </c>
      <c r="T5058" t="s">
        <v>1296</v>
      </c>
    </row>
    <row r="5059" spans="1:20">
      <c r="A5059" t="s">
        <v>18</v>
      </c>
      <c r="B5059" t="s">
        <v>1291</v>
      </c>
      <c r="C5059" t="s">
        <v>74</v>
      </c>
      <c r="D5059" s="39" t="s">
        <v>1385</v>
      </c>
      <c r="E5059" s="11">
        <f t="shared" si="331"/>
        <v>5</v>
      </c>
      <c r="F5059" s="4">
        <f t="shared" si="332"/>
        <v>2008</v>
      </c>
      <c r="G5059" t="s">
        <v>21</v>
      </c>
      <c r="H5059" s="4" t="s">
        <v>461</v>
      </c>
      <c r="I5059" s="4" t="str">
        <f t="shared" si="333"/>
        <v>k</v>
      </c>
      <c r="J5059" s="4">
        <v>32</v>
      </c>
      <c r="K5059" s="4">
        <v>36</v>
      </c>
      <c r="L5059" s="4">
        <v>2</v>
      </c>
      <c r="M5059" s="4" t="s">
        <v>8528</v>
      </c>
      <c r="N5059" s="11" t="s">
        <v>8518</v>
      </c>
      <c r="O5059" t="s">
        <v>8519</v>
      </c>
      <c r="R5059" t="s">
        <v>8529</v>
      </c>
      <c r="T5059" t="s">
        <v>1296</v>
      </c>
    </row>
    <row r="5060" spans="1:20">
      <c r="A5060" t="s">
        <v>277</v>
      </c>
      <c r="B5060" t="s">
        <v>1291</v>
      </c>
      <c r="C5060" t="s">
        <v>20</v>
      </c>
      <c r="D5060" s="39" t="s">
        <v>1620</v>
      </c>
      <c r="E5060" s="11">
        <f t="shared" si="331"/>
        <v>3</v>
      </c>
      <c r="F5060" s="4">
        <f t="shared" si="332"/>
        <v>1994</v>
      </c>
      <c r="G5060" t="s">
        <v>25</v>
      </c>
      <c r="H5060" s="4">
        <v>13.5</v>
      </c>
      <c r="I5060" s="4" t="s">
        <v>35</v>
      </c>
      <c r="J5060" s="4">
        <v>31.1</v>
      </c>
      <c r="K5060" s="4" t="s">
        <v>309</v>
      </c>
      <c r="L5060" s="4">
        <v>0</v>
      </c>
      <c r="M5060" s="4" t="s">
        <v>2110</v>
      </c>
      <c r="N5060" s="11" t="s">
        <v>8530</v>
      </c>
      <c r="R5060" t="s">
        <v>3248</v>
      </c>
      <c r="T5060" t="s">
        <v>1296</v>
      </c>
    </row>
    <row r="5061" spans="1:20">
      <c r="A5061" t="s">
        <v>277</v>
      </c>
      <c r="B5061" t="s">
        <v>1291</v>
      </c>
      <c r="C5061" t="s">
        <v>74</v>
      </c>
      <c r="D5061" s="39" t="s">
        <v>1416</v>
      </c>
      <c r="E5061" s="11">
        <f t="shared" si="331"/>
        <v>3</v>
      </c>
      <c r="F5061" s="4">
        <f t="shared" si="332"/>
        <v>1996</v>
      </c>
      <c r="G5061" t="s">
        <v>25</v>
      </c>
      <c r="H5061" s="4">
        <v>15.5</v>
      </c>
      <c r="I5061" s="4" t="s">
        <v>35</v>
      </c>
      <c r="J5061" s="4">
        <v>33</v>
      </c>
      <c r="K5061" s="4" t="s">
        <v>309</v>
      </c>
      <c r="L5061" s="4">
        <v>0</v>
      </c>
      <c r="M5061" s="4" t="s">
        <v>3027</v>
      </c>
      <c r="N5061" s="11" t="s">
        <v>8530</v>
      </c>
      <c r="T5061" t="s">
        <v>1296</v>
      </c>
    </row>
    <row r="5062" spans="1:20">
      <c r="A5062" t="s">
        <v>277</v>
      </c>
      <c r="B5062" t="s">
        <v>1291</v>
      </c>
      <c r="C5062" t="s">
        <v>74</v>
      </c>
      <c r="D5062" s="39" t="s">
        <v>1715</v>
      </c>
      <c r="E5062" s="11">
        <f t="shared" si="331"/>
        <v>3</v>
      </c>
      <c r="F5062" s="4">
        <f t="shared" si="332"/>
        <v>2000</v>
      </c>
      <c r="G5062" t="s">
        <v>25</v>
      </c>
      <c r="H5062" s="4">
        <v>19.5</v>
      </c>
      <c r="I5062" s="4" t="s">
        <v>35</v>
      </c>
      <c r="J5062" s="4">
        <v>35</v>
      </c>
      <c r="K5062" s="4" t="s">
        <v>1023</v>
      </c>
      <c r="L5062" s="4">
        <v>0</v>
      </c>
      <c r="M5062" s="4" t="s">
        <v>6567</v>
      </c>
      <c r="N5062" s="11" t="s">
        <v>8530</v>
      </c>
      <c r="R5062" t="s">
        <v>8531</v>
      </c>
      <c r="T5062" t="s">
        <v>1296</v>
      </c>
    </row>
    <row r="5063" spans="1:20">
      <c r="A5063" t="s">
        <v>277</v>
      </c>
      <c r="B5063" t="s">
        <v>1291</v>
      </c>
      <c r="C5063" t="s">
        <v>74</v>
      </c>
      <c r="D5063" s="39" t="s">
        <v>1746</v>
      </c>
      <c r="E5063" s="11">
        <f t="shared" si="331"/>
        <v>5</v>
      </c>
      <c r="F5063" s="4">
        <f t="shared" si="332"/>
        <v>2001</v>
      </c>
      <c r="G5063" t="s">
        <v>25</v>
      </c>
      <c r="H5063" s="4">
        <v>20.7</v>
      </c>
      <c r="I5063" s="4" t="s">
        <v>35</v>
      </c>
      <c r="J5063" s="4">
        <v>36.5</v>
      </c>
      <c r="K5063" s="4" t="s">
        <v>6094</v>
      </c>
      <c r="L5063" s="4">
        <v>0</v>
      </c>
      <c r="M5063" s="4" t="s">
        <v>5013</v>
      </c>
      <c r="N5063" s="11" t="s">
        <v>8530</v>
      </c>
      <c r="R5063" t="s">
        <v>8532</v>
      </c>
      <c r="T5063" t="s">
        <v>1296</v>
      </c>
    </row>
    <row r="5064" spans="1:20">
      <c r="A5064" t="s">
        <v>277</v>
      </c>
      <c r="B5064" t="s">
        <v>1291</v>
      </c>
      <c r="C5064" t="s">
        <v>74</v>
      </c>
      <c r="D5064" s="39" t="s">
        <v>1302</v>
      </c>
      <c r="E5064" s="11">
        <f t="shared" si="331"/>
        <v>5</v>
      </c>
      <c r="F5064" s="4">
        <f t="shared" si="332"/>
        <v>2002</v>
      </c>
      <c r="G5064" t="s">
        <v>25</v>
      </c>
      <c r="H5064" s="4">
        <v>21.7</v>
      </c>
      <c r="I5064" s="4" t="s">
        <v>35</v>
      </c>
      <c r="J5064" s="4">
        <v>39.5</v>
      </c>
      <c r="K5064" s="4" t="s">
        <v>8533</v>
      </c>
      <c r="L5064" s="4">
        <v>0</v>
      </c>
      <c r="M5064" s="4" t="s">
        <v>4290</v>
      </c>
      <c r="N5064" s="11" t="s">
        <v>8530</v>
      </c>
      <c r="R5064" t="s">
        <v>1630</v>
      </c>
      <c r="T5064" t="s">
        <v>1296</v>
      </c>
    </row>
    <row r="5065" spans="1:20">
      <c r="A5065" t="s">
        <v>277</v>
      </c>
      <c r="B5065" t="s">
        <v>1291</v>
      </c>
      <c r="C5065" t="s">
        <v>74</v>
      </c>
      <c r="D5065" s="39" t="s">
        <v>2040</v>
      </c>
      <c r="E5065" s="11">
        <f t="shared" si="331"/>
        <v>5</v>
      </c>
      <c r="F5065" s="4">
        <f t="shared" si="332"/>
        <v>2003</v>
      </c>
      <c r="G5065" t="s">
        <v>25</v>
      </c>
      <c r="H5065" s="4">
        <v>22.7</v>
      </c>
      <c r="I5065" s="4" t="s">
        <v>35</v>
      </c>
      <c r="J5065" s="4">
        <v>41.2</v>
      </c>
      <c r="K5065" s="4" t="s">
        <v>289</v>
      </c>
      <c r="L5065" s="4">
        <v>0</v>
      </c>
      <c r="M5065" s="4" t="s">
        <v>8534</v>
      </c>
      <c r="N5065" s="11" t="s">
        <v>8530</v>
      </c>
      <c r="R5065" t="s">
        <v>8535</v>
      </c>
      <c r="T5065" t="s">
        <v>1296</v>
      </c>
    </row>
    <row r="5066" spans="1:20">
      <c r="A5066" t="s">
        <v>277</v>
      </c>
      <c r="B5066" t="s">
        <v>1291</v>
      </c>
      <c r="C5066" t="s">
        <v>74</v>
      </c>
      <c r="D5066" s="39" t="s">
        <v>1424</v>
      </c>
      <c r="E5066" s="11">
        <f t="shared" si="331"/>
        <v>5</v>
      </c>
      <c r="F5066" s="4">
        <f t="shared" si="332"/>
        <v>2004</v>
      </c>
      <c r="G5066" t="s">
        <v>25</v>
      </c>
      <c r="H5066" s="4">
        <v>23.7</v>
      </c>
      <c r="I5066" s="4" t="s">
        <v>35</v>
      </c>
      <c r="J5066" s="4">
        <v>42</v>
      </c>
      <c r="K5066" s="4" t="s">
        <v>942</v>
      </c>
      <c r="L5066" s="4">
        <v>0</v>
      </c>
      <c r="M5066" s="4" t="s">
        <v>4924</v>
      </c>
      <c r="N5066" s="11" t="s">
        <v>8530</v>
      </c>
      <c r="R5066" t="s">
        <v>8536</v>
      </c>
      <c r="T5066" t="s">
        <v>1296</v>
      </c>
    </row>
    <row r="5067" spans="1:20">
      <c r="A5067" t="s">
        <v>277</v>
      </c>
      <c r="B5067" t="s">
        <v>1291</v>
      </c>
      <c r="C5067" t="s">
        <v>74</v>
      </c>
      <c r="D5067" s="39" t="s">
        <v>1310</v>
      </c>
      <c r="E5067" s="11">
        <f t="shared" si="331"/>
        <v>5</v>
      </c>
      <c r="F5067" s="4">
        <f t="shared" si="332"/>
        <v>2005</v>
      </c>
      <c r="G5067" t="s">
        <v>25</v>
      </c>
      <c r="H5067" s="4">
        <v>24.7</v>
      </c>
      <c r="I5067" s="4" t="s">
        <v>35</v>
      </c>
      <c r="J5067" s="4">
        <v>42.8</v>
      </c>
      <c r="K5067" s="4" t="s">
        <v>2013</v>
      </c>
      <c r="L5067" s="4">
        <v>0</v>
      </c>
      <c r="M5067" s="4" t="s">
        <v>8537</v>
      </c>
      <c r="N5067" s="11" t="s">
        <v>8530</v>
      </c>
      <c r="R5067" t="s">
        <v>8538</v>
      </c>
      <c r="T5067" t="s">
        <v>1296</v>
      </c>
    </row>
    <row r="5068" spans="1:20">
      <c r="A5068" t="s">
        <v>8539</v>
      </c>
      <c r="B5068" t="s">
        <v>1291</v>
      </c>
      <c r="C5068" t="s">
        <v>20</v>
      </c>
      <c r="D5068" s="39" t="s">
        <v>2363</v>
      </c>
      <c r="E5068" s="11">
        <f t="shared" si="331"/>
        <v>6</v>
      </c>
      <c r="F5068" s="4">
        <f t="shared" si="332"/>
        <v>2001</v>
      </c>
      <c r="G5068" t="s">
        <v>25</v>
      </c>
      <c r="H5068" s="4">
        <v>11.8</v>
      </c>
      <c r="I5068" s="4" t="str">
        <f t="shared" ref="I5068:I5074" si="334">IF(ISBLANK(H5068), "", "k")</f>
        <v>k</v>
      </c>
      <c r="J5068" s="4">
        <v>28.1</v>
      </c>
      <c r="K5068" s="4" t="s">
        <v>203</v>
      </c>
      <c r="L5068" s="4">
        <v>0</v>
      </c>
      <c r="N5068" s="11" t="s">
        <v>8540</v>
      </c>
      <c r="O5068" t="s">
        <v>8541</v>
      </c>
      <c r="R5068" t="s">
        <v>8542</v>
      </c>
      <c r="T5068" t="s">
        <v>1296</v>
      </c>
    </row>
    <row r="5069" spans="1:20">
      <c r="A5069" t="s">
        <v>8539</v>
      </c>
      <c r="B5069" t="s">
        <v>1291</v>
      </c>
      <c r="C5069" t="s">
        <v>74</v>
      </c>
      <c r="D5069" s="39" t="s">
        <v>2126</v>
      </c>
      <c r="E5069" s="11">
        <f t="shared" si="331"/>
        <v>5</v>
      </c>
      <c r="F5069" s="4">
        <f t="shared" si="332"/>
        <v>2008</v>
      </c>
      <c r="G5069" t="s">
        <v>25</v>
      </c>
      <c r="H5069" s="4">
        <v>18.7</v>
      </c>
      <c r="I5069" s="4" t="str">
        <f t="shared" si="334"/>
        <v>k</v>
      </c>
      <c r="J5069" s="4">
        <v>30.5</v>
      </c>
      <c r="K5069" s="4" t="s">
        <v>138</v>
      </c>
      <c r="L5069" s="4">
        <v>0</v>
      </c>
      <c r="M5069" s="4" t="s">
        <v>2228</v>
      </c>
      <c r="N5069" s="11" t="s">
        <v>8540</v>
      </c>
      <c r="O5069" t="s">
        <v>8541</v>
      </c>
      <c r="R5069" t="s">
        <v>8543</v>
      </c>
      <c r="T5069" t="s">
        <v>1296</v>
      </c>
    </row>
    <row r="5070" spans="1:20">
      <c r="A5070" t="s">
        <v>8539</v>
      </c>
      <c r="B5070" t="s">
        <v>1291</v>
      </c>
      <c r="C5070" t="s">
        <v>74</v>
      </c>
      <c r="D5070" s="39" t="s">
        <v>2533</v>
      </c>
      <c r="E5070" s="11">
        <f t="shared" si="331"/>
        <v>5</v>
      </c>
      <c r="F5070" s="4">
        <f t="shared" si="332"/>
        <v>2010</v>
      </c>
      <c r="G5070" t="s">
        <v>25</v>
      </c>
      <c r="H5070" s="4">
        <v>20.7</v>
      </c>
      <c r="I5070" s="4" t="str">
        <f t="shared" si="334"/>
        <v>k</v>
      </c>
      <c r="J5070" s="4">
        <v>31.6</v>
      </c>
      <c r="K5070" s="4" t="s">
        <v>1814</v>
      </c>
      <c r="L5070" s="4">
        <v>0</v>
      </c>
      <c r="M5070" s="4" t="s">
        <v>8544</v>
      </c>
      <c r="N5070" s="11" t="s">
        <v>8540</v>
      </c>
      <c r="O5070" t="s">
        <v>8541</v>
      </c>
      <c r="R5070" t="s">
        <v>5530</v>
      </c>
      <c r="T5070" t="s">
        <v>1296</v>
      </c>
    </row>
    <row r="5071" spans="1:20">
      <c r="A5071" t="s">
        <v>8539</v>
      </c>
      <c r="B5071" t="s">
        <v>1291</v>
      </c>
      <c r="C5071" t="s">
        <v>74</v>
      </c>
      <c r="D5071" s="39" t="s">
        <v>1396</v>
      </c>
      <c r="E5071" s="11">
        <f t="shared" si="331"/>
        <v>5</v>
      </c>
      <c r="F5071" s="4">
        <f t="shared" si="332"/>
        <v>2011</v>
      </c>
      <c r="G5071" t="s">
        <v>25</v>
      </c>
      <c r="H5071" s="4">
        <v>21.7</v>
      </c>
      <c r="I5071" s="4" t="str">
        <f t="shared" si="334"/>
        <v>k</v>
      </c>
      <c r="J5071" s="4">
        <v>30.5</v>
      </c>
      <c r="K5071" s="4" t="s">
        <v>142</v>
      </c>
      <c r="L5071" s="4">
        <v>0</v>
      </c>
      <c r="M5071" s="4" t="s">
        <v>8545</v>
      </c>
      <c r="N5071" s="11" t="s">
        <v>8540</v>
      </c>
      <c r="O5071" t="s">
        <v>8541</v>
      </c>
      <c r="R5071" t="s">
        <v>8546</v>
      </c>
      <c r="T5071" t="s">
        <v>1296</v>
      </c>
    </row>
    <row r="5072" spans="1:20">
      <c r="A5072" t="s">
        <v>8539</v>
      </c>
      <c r="B5072" t="s">
        <v>1291</v>
      </c>
      <c r="C5072" t="s">
        <v>74</v>
      </c>
      <c r="D5072" s="39" t="s">
        <v>1680</v>
      </c>
      <c r="E5072" s="11">
        <f t="shared" si="331"/>
        <v>4</v>
      </c>
      <c r="F5072" s="4">
        <f t="shared" si="332"/>
        <v>2012</v>
      </c>
      <c r="G5072" t="s">
        <v>25</v>
      </c>
      <c r="H5072" s="4">
        <v>22.6</v>
      </c>
      <c r="I5072" s="4" t="str">
        <f t="shared" si="334"/>
        <v>k</v>
      </c>
      <c r="J5072" s="4">
        <v>31.2</v>
      </c>
      <c r="K5072" s="4" t="s">
        <v>436</v>
      </c>
      <c r="L5072" s="4">
        <v>0</v>
      </c>
      <c r="M5072" s="4" t="s">
        <v>2830</v>
      </c>
      <c r="N5072" s="11" t="s">
        <v>8540</v>
      </c>
      <c r="O5072" t="s">
        <v>8541</v>
      </c>
      <c r="R5072" t="s">
        <v>8547</v>
      </c>
      <c r="T5072" t="s">
        <v>1296</v>
      </c>
    </row>
    <row r="5073" spans="1:20">
      <c r="A5073" t="s">
        <v>8539</v>
      </c>
      <c r="B5073" t="s">
        <v>1291</v>
      </c>
      <c r="C5073" t="s">
        <v>74</v>
      </c>
      <c r="D5073" s="39" t="s">
        <v>1586</v>
      </c>
      <c r="E5073" s="11">
        <f t="shared" si="331"/>
        <v>5</v>
      </c>
      <c r="F5073" s="4">
        <f t="shared" si="332"/>
        <v>2013</v>
      </c>
      <c r="G5073" t="s">
        <v>25</v>
      </c>
      <c r="H5073" s="4">
        <v>23.7</v>
      </c>
      <c r="I5073" s="4" t="str">
        <f t="shared" si="334"/>
        <v>k</v>
      </c>
      <c r="J5073" s="4">
        <v>32.200000000000003</v>
      </c>
      <c r="K5073" s="4" t="s">
        <v>436</v>
      </c>
      <c r="L5073" s="4">
        <v>0</v>
      </c>
      <c r="M5073" s="4" t="s">
        <v>2485</v>
      </c>
      <c r="N5073" s="11" t="s">
        <v>8540</v>
      </c>
      <c r="O5073" t="s">
        <v>8541</v>
      </c>
      <c r="R5073" t="s">
        <v>2496</v>
      </c>
      <c r="T5073" t="s">
        <v>1296</v>
      </c>
    </row>
    <row r="5074" spans="1:20">
      <c r="A5074" t="s">
        <v>8539</v>
      </c>
      <c r="B5074" t="s">
        <v>1291</v>
      </c>
      <c r="C5074" t="s">
        <v>74</v>
      </c>
      <c r="D5074" s="39" t="s">
        <v>1402</v>
      </c>
      <c r="E5074" s="11">
        <f t="shared" si="331"/>
        <v>5</v>
      </c>
      <c r="F5074" s="4">
        <f t="shared" si="332"/>
        <v>2015</v>
      </c>
      <c r="G5074" t="s">
        <v>25</v>
      </c>
      <c r="H5074" s="4">
        <v>25.7</v>
      </c>
      <c r="I5074" s="4" t="str">
        <f t="shared" si="334"/>
        <v>k</v>
      </c>
      <c r="J5074" s="4">
        <v>30.4</v>
      </c>
      <c r="K5074" s="4" t="s">
        <v>206</v>
      </c>
      <c r="L5074" s="4">
        <v>0</v>
      </c>
      <c r="M5074" s="4" t="s">
        <v>1739</v>
      </c>
      <c r="N5074" s="11" t="s">
        <v>8540</v>
      </c>
      <c r="O5074" t="s">
        <v>8541</v>
      </c>
      <c r="R5074" t="s">
        <v>8548</v>
      </c>
      <c r="T5074" t="s">
        <v>1296</v>
      </c>
    </row>
    <row r="5075" spans="1:20">
      <c r="A5075" t="s">
        <v>8549</v>
      </c>
      <c r="B5075" t="s">
        <v>1291</v>
      </c>
      <c r="C5075" t="s">
        <v>20</v>
      </c>
      <c r="D5075" s="39" t="s">
        <v>1647</v>
      </c>
      <c r="E5075" s="11">
        <f t="shared" ref="E5075:E5138" si="335">MONTH(D5075)</f>
        <v>3</v>
      </c>
      <c r="F5075" s="4">
        <f t="shared" ref="F5075:F5138" si="336">YEAR(D5075)</f>
        <v>2000</v>
      </c>
      <c r="G5075" t="s">
        <v>25</v>
      </c>
      <c r="H5075" s="4">
        <v>14.5</v>
      </c>
      <c r="I5075" s="4" t="s">
        <v>35</v>
      </c>
      <c r="J5075" s="4">
        <v>32</v>
      </c>
      <c r="K5075" s="4" t="s">
        <v>40</v>
      </c>
      <c r="L5075" s="4">
        <v>0</v>
      </c>
      <c r="M5075" s="4" t="s">
        <v>4259</v>
      </c>
      <c r="N5075" s="11" t="s">
        <v>8550</v>
      </c>
      <c r="R5075" t="s">
        <v>2225</v>
      </c>
      <c r="T5075" t="s">
        <v>1296</v>
      </c>
    </row>
    <row r="5076" spans="1:20">
      <c r="A5076" t="s">
        <v>8549</v>
      </c>
      <c r="B5076" t="s">
        <v>1291</v>
      </c>
      <c r="C5076" t="s">
        <v>74</v>
      </c>
      <c r="D5076" s="39" t="s">
        <v>1299</v>
      </c>
      <c r="E5076" s="11">
        <f t="shared" si="335"/>
        <v>5</v>
      </c>
      <c r="F5076" s="4">
        <f t="shared" si="336"/>
        <v>2001</v>
      </c>
      <c r="G5076" t="s">
        <v>25</v>
      </c>
      <c r="H5076" s="4">
        <v>15.7</v>
      </c>
      <c r="I5076" s="4" t="s">
        <v>35</v>
      </c>
      <c r="J5076" s="4">
        <v>32.5</v>
      </c>
      <c r="K5076" s="4" t="s">
        <v>3312</v>
      </c>
      <c r="L5076" s="4">
        <v>0</v>
      </c>
      <c r="M5076" s="4" t="s">
        <v>1713</v>
      </c>
      <c r="N5076" s="11" t="s">
        <v>8550</v>
      </c>
      <c r="R5076" t="s">
        <v>8551</v>
      </c>
      <c r="T5076" t="s">
        <v>1296</v>
      </c>
    </row>
    <row r="5077" spans="1:20">
      <c r="A5077" t="s">
        <v>8549</v>
      </c>
      <c r="B5077" t="s">
        <v>1291</v>
      </c>
      <c r="C5077" t="s">
        <v>74</v>
      </c>
      <c r="D5077" s="39" t="s">
        <v>1302</v>
      </c>
      <c r="E5077" s="11">
        <f t="shared" si="335"/>
        <v>5</v>
      </c>
      <c r="F5077" s="4">
        <f t="shared" si="336"/>
        <v>2002</v>
      </c>
      <c r="G5077" t="s">
        <v>25</v>
      </c>
      <c r="H5077" s="4">
        <v>16.7</v>
      </c>
      <c r="I5077" s="4" t="s">
        <v>35</v>
      </c>
      <c r="J5077" s="4">
        <v>32.299999999999997</v>
      </c>
      <c r="K5077" s="4" t="s">
        <v>642</v>
      </c>
      <c r="L5077" s="4">
        <v>0</v>
      </c>
      <c r="M5077" s="4" t="s">
        <v>2775</v>
      </c>
      <c r="N5077" s="11" t="s">
        <v>8550</v>
      </c>
      <c r="R5077" t="s">
        <v>2031</v>
      </c>
      <c r="T5077" t="s">
        <v>1296</v>
      </c>
    </row>
    <row r="5078" spans="1:20">
      <c r="A5078" t="s">
        <v>8549</v>
      </c>
      <c r="B5078" t="s">
        <v>1291</v>
      </c>
      <c r="C5078" t="s">
        <v>74</v>
      </c>
      <c r="D5078" s="39" t="s">
        <v>1305</v>
      </c>
      <c r="E5078" s="11">
        <f t="shared" si="335"/>
        <v>5</v>
      </c>
      <c r="F5078" s="4">
        <f t="shared" si="336"/>
        <v>2003</v>
      </c>
      <c r="G5078" t="s">
        <v>25</v>
      </c>
      <c r="H5078" s="4">
        <v>17.7</v>
      </c>
      <c r="I5078" s="4" t="s">
        <v>35</v>
      </c>
      <c r="J5078" s="4">
        <v>33.700000000000003</v>
      </c>
      <c r="K5078" s="4" t="s">
        <v>690</v>
      </c>
      <c r="L5078" s="4">
        <v>0</v>
      </c>
      <c r="M5078" s="4" t="s">
        <v>4603</v>
      </c>
      <c r="N5078" s="11" t="s">
        <v>8550</v>
      </c>
      <c r="R5078" t="s">
        <v>8552</v>
      </c>
      <c r="T5078" t="s">
        <v>1296</v>
      </c>
    </row>
    <row r="5079" spans="1:20">
      <c r="A5079" t="s">
        <v>8549</v>
      </c>
      <c r="B5079" t="s">
        <v>1291</v>
      </c>
      <c r="C5079" t="s">
        <v>74</v>
      </c>
      <c r="D5079" s="39" t="s">
        <v>1335</v>
      </c>
      <c r="E5079" s="11">
        <f t="shared" si="335"/>
        <v>5</v>
      </c>
      <c r="F5079" s="4">
        <f t="shared" si="336"/>
        <v>2004</v>
      </c>
      <c r="G5079" t="s">
        <v>25</v>
      </c>
      <c r="H5079" s="4">
        <v>18.7</v>
      </c>
      <c r="I5079" s="4" t="s">
        <v>35</v>
      </c>
      <c r="J5079" s="4">
        <v>35</v>
      </c>
      <c r="K5079" s="4" t="s">
        <v>426</v>
      </c>
      <c r="L5079" s="4">
        <v>0</v>
      </c>
      <c r="M5079" s="4" t="s">
        <v>8553</v>
      </c>
      <c r="N5079" s="11" t="s">
        <v>8550</v>
      </c>
      <c r="R5079" t="s">
        <v>1309</v>
      </c>
      <c r="T5079" t="s">
        <v>1296</v>
      </c>
    </row>
    <row r="5080" spans="1:20">
      <c r="A5080" t="s">
        <v>8549</v>
      </c>
      <c r="B5080" t="s">
        <v>1291</v>
      </c>
      <c r="C5080" t="s">
        <v>74</v>
      </c>
      <c r="D5080" s="39" t="s">
        <v>1337</v>
      </c>
      <c r="E5080" s="11">
        <f t="shared" si="335"/>
        <v>5</v>
      </c>
      <c r="F5080" s="4">
        <f t="shared" si="336"/>
        <v>2005</v>
      </c>
      <c r="G5080" t="s">
        <v>25</v>
      </c>
      <c r="H5080" s="4">
        <v>19.7</v>
      </c>
      <c r="I5080" s="4" t="s">
        <v>35</v>
      </c>
      <c r="J5080" s="4">
        <v>36</v>
      </c>
      <c r="K5080" s="4" t="s">
        <v>2252</v>
      </c>
      <c r="L5080" s="4">
        <v>0</v>
      </c>
      <c r="M5080" s="4" t="s">
        <v>8554</v>
      </c>
      <c r="N5080" s="11" t="s">
        <v>8550</v>
      </c>
      <c r="R5080" t="s">
        <v>8555</v>
      </c>
      <c r="T5080" t="s">
        <v>1296</v>
      </c>
    </row>
    <row r="5081" spans="1:20">
      <c r="A5081" t="s">
        <v>8549</v>
      </c>
      <c r="B5081" t="s">
        <v>1291</v>
      </c>
      <c r="C5081" t="s">
        <v>74</v>
      </c>
      <c r="D5081" s="39" t="s">
        <v>3093</v>
      </c>
      <c r="E5081" s="11">
        <f t="shared" si="335"/>
        <v>3</v>
      </c>
      <c r="F5081" s="4">
        <f t="shared" si="336"/>
        <v>2006</v>
      </c>
      <c r="G5081" t="s">
        <v>25</v>
      </c>
      <c r="H5081" s="4">
        <v>20.7</v>
      </c>
      <c r="I5081" s="4" t="s">
        <v>35</v>
      </c>
      <c r="L5081" s="4">
        <v>0</v>
      </c>
      <c r="N5081" s="11" t="s">
        <v>8550</v>
      </c>
      <c r="R5081" t="s">
        <v>3607</v>
      </c>
      <c r="T5081" t="s">
        <v>1296</v>
      </c>
    </row>
    <row r="5082" spans="1:20">
      <c r="A5082" t="s">
        <v>8549</v>
      </c>
      <c r="B5082" t="s">
        <v>1291</v>
      </c>
      <c r="C5082" t="s">
        <v>74</v>
      </c>
      <c r="D5082" s="39" t="s">
        <v>1385</v>
      </c>
      <c r="E5082" s="11">
        <f t="shared" si="335"/>
        <v>5</v>
      </c>
      <c r="F5082" s="4">
        <f t="shared" si="336"/>
        <v>2008</v>
      </c>
      <c r="G5082" t="s">
        <v>25</v>
      </c>
      <c r="H5082" s="4">
        <v>22.7</v>
      </c>
      <c r="I5082" s="4" t="s">
        <v>35</v>
      </c>
      <c r="J5082" s="4">
        <v>38.5</v>
      </c>
      <c r="K5082" s="4" t="s">
        <v>309</v>
      </c>
      <c r="L5082" s="4">
        <v>0</v>
      </c>
      <c r="M5082" s="4" t="s">
        <v>8556</v>
      </c>
      <c r="N5082" s="11" t="s">
        <v>8550</v>
      </c>
      <c r="R5082" t="s">
        <v>3098</v>
      </c>
      <c r="T5082" t="s">
        <v>1296</v>
      </c>
    </row>
    <row r="5083" spans="1:20">
      <c r="A5083" t="s">
        <v>8557</v>
      </c>
      <c r="B5083" t="s">
        <v>1291</v>
      </c>
      <c r="C5083" t="s">
        <v>20</v>
      </c>
      <c r="D5083" s="39" t="s">
        <v>2618</v>
      </c>
      <c r="E5083" s="11">
        <f t="shared" si="335"/>
        <v>6</v>
      </c>
      <c r="F5083" s="4">
        <f t="shared" si="336"/>
        <v>2001</v>
      </c>
      <c r="G5083" t="s">
        <v>21</v>
      </c>
      <c r="H5083" s="4">
        <v>10.8</v>
      </c>
      <c r="I5083" s="4" t="s">
        <v>1214</v>
      </c>
      <c r="J5083" s="4">
        <v>25.2</v>
      </c>
      <c r="K5083" s="4" t="s">
        <v>2179</v>
      </c>
      <c r="L5083" s="4">
        <v>0</v>
      </c>
      <c r="N5083" s="11" t="s">
        <v>8558</v>
      </c>
      <c r="R5083" t="s">
        <v>8559</v>
      </c>
      <c r="T5083" t="s">
        <v>1296</v>
      </c>
    </row>
    <row r="5084" spans="1:20">
      <c r="A5084" t="s">
        <v>8557</v>
      </c>
      <c r="B5084" t="s">
        <v>1291</v>
      </c>
      <c r="C5084" t="s">
        <v>74</v>
      </c>
      <c r="D5084" s="39" t="s">
        <v>2040</v>
      </c>
      <c r="E5084" s="11">
        <f t="shared" si="335"/>
        <v>5</v>
      </c>
      <c r="F5084" s="4">
        <f t="shared" si="336"/>
        <v>2003</v>
      </c>
      <c r="G5084" t="s">
        <v>21</v>
      </c>
      <c r="H5084" s="4">
        <v>12.7</v>
      </c>
      <c r="I5084" s="4" t="s">
        <v>1214</v>
      </c>
      <c r="J5084" s="4">
        <v>25.5</v>
      </c>
      <c r="K5084" s="4" t="s">
        <v>199</v>
      </c>
      <c r="L5084" s="4">
        <v>0</v>
      </c>
      <c r="M5084" s="4" t="s">
        <v>5806</v>
      </c>
      <c r="N5084" s="11" t="s">
        <v>8558</v>
      </c>
      <c r="R5084" t="s">
        <v>2191</v>
      </c>
      <c r="T5084" t="s">
        <v>1296</v>
      </c>
    </row>
    <row r="5085" spans="1:20">
      <c r="A5085" t="s">
        <v>8557</v>
      </c>
      <c r="B5085" t="s">
        <v>1291</v>
      </c>
      <c r="C5085" t="s">
        <v>74</v>
      </c>
      <c r="D5085" s="39" t="s">
        <v>1335</v>
      </c>
      <c r="E5085" s="11">
        <f t="shared" si="335"/>
        <v>5</v>
      </c>
      <c r="F5085" s="4">
        <f t="shared" si="336"/>
        <v>2004</v>
      </c>
      <c r="G5085" t="s">
        <v>21</v>
      </c>
      <c r="H5085" s="4">
        <v>13.7</v>
      </c>
      <c r="I5085" s="4" t="s">
        <v>1214</v>
      </c>
      <c r="J5085" s="4">
        <v>25.2</v>
      </c>
      <c r="K5085" s="4" t="s">
        <v>988</v>
      </c>
      <c r="L5085" s="4">
        <v>0</v>
      </c>
      <c r="M5085" s="4" t="s">
        <v>8560</v>
      </c>
      <c r="N5085" s="11" t="s">
        <v>8558</v>
      </c>
      <c r="R5085" t="s">
        <v>2715</v>
      </c>
      <c r="T5085" t="s">
        <v>1296</v>
      </c>
    </row>
    <row r="5086" spans="1:20">
      <c r="A5086" t="s">
        <v>8557</v>
      </c>
      <c r="B5086" t="s">
        <v>1291</v>
      </c>
      <c r="C5086" t="s">
        <v>74</v>
      </c>
      <c r="D5086" s="39" t="s">
        <v>1337</v>
      </c>
      <c r="E5086" s="11">
        <f t="shared" si="335"/>
        <v>5</v>
      </c>
      <c r="F5086" s="4">
        <f t="shared" si="336"/>
        <v>2005</v>
      </c>
      <c r="G5086" t="s">
        <v>21</v>
      </c>
      <c r="H5086" s="4">
        <v>14.7</v>
      </c>
      <c r="I5086" s="4" t="s">
        <v>1214</v>
      </c>
      <c r="J5086" s="4">
        <v>25.1</v>
      </c>
      <c r="K5086" s="4" t="s">
        <v>116</v>
      </c>
      <c r="L5086" s="4">
        <v>0</v>
      </c>
      <c r="M5086" s="4" t="s">
        <v>8561</v>
      </c>
      <c r="N5086" s="11" t="s">
        <v>8558</v>
      </c>
      <c r="R5086" t="s">
        <v>8562</v>
      </c>
      <c r="T5086" t="s">
        <v>1296</v>
      </c>
    </row>
    <row r="5087" spans="1:20">
      <c r="A5087" t="s">
        <v>8557</v>
      </c>
      <c r="B5087" t="s">
        <v>1291</v>
      </c>
      <c r="C5087" t="s">
        <v>74</v>
      </c>
      <c r="D5087" s="39" t="s">
        <v>1663</v>
      </c>
      <c r="E5087" s="11">
        <f t="shared" si="335"/>
        <v>5</v>
      </c>
      <c r="F5087" s="4">
        <f t="shared" si="336"/>
        <v>2009</v>
      </c>
      <c r="G5087" t="s">
        <v>21</v>
      </c>
      <c r="H5087" s="4">
        <v>18.7</v>
      </c>
      <c r="I5087" s="4" t="s">
        <v>1214</v>
      </c>
      <c r="J5087" s="4">
        <v>27</v>
      </c>
      <c r="K5087" s="4" t="s">
        <v>278</v>
      </c>
      <c r="L5087" s="4">
        <v>0</v>
      </c>
      <c r="M5087" s="4" t="s">
        <v>1607</v>
      </c>
      <c r="N5087" s="11" t="s">
        <v>8558</v>
      </c>
      <c r="R5087" t="s">
        <v>1662</v>
      </c>
      <c r="T5087" t="s">
        <v>1296</v>
      </c>
    </row>
    <row r="5088" spans="1:20">
      <c r="A5088" t="s">
        <v>8557</v>
      </c>
      <c r="B5088" t="s">
        <v>1291</v>
      </c>
      <c r="C5088" t="s">
        <v>74</v>
      </c>
      <c r="D5088" s="39" t="s">
        <v>1535</v>
      </c>
      <c r="E5088" s="11">
        <f t="shared" si="335"/>
        <v>5</v>
      </c>
      <c r="F5088" s="4">
        <f t="shared" si="336"/>
        <v>2010</v>
      </c>
      <c r="G5088" t="s">
        <v>21</v>
      </c>
      <c r="H5088" s="4">
        <v>19.7</v>
      </c>
      <c r="I5088" s="4" t="s">
        <v>1214</v>
      </c>
      <c r="J5088" s="4">
        <v>28</v>
      </c>
      <c r="K5088" s="4" t="s">
        <v>1282</v>
      </c>
      <c r="L5088" s="4">
        <v>0</v>
      </c>
      <c r="M5088" s="4" t="s">
        <v>8563</v>
      </c>
      <c r="N5088" s="11" t="s">
        <v>8558</v>
      </c>
      <c r="R5088" t="s">
        <v>1834</v>
      </c>
      <c r="T5088" t="s">
        <v>1296</v>
      </c>
    </row>
    <row r="5089" spans="1:20">
      <c r="A5089" t="s">
        <v>8557</v>
      </c>
      <c r="B5089" t="s">
        <v>1291</v>
      </c>
      <c r="C5089" t="s">
        <v>74</v>
      </c>
      <c r="D5089" s="39" t="s">
        <v>1561</v>
      </c>
      <c r="E5089" s="11">
        <f t="shared" si="335"/>
        <v>5</v>
      </c>
      <c r="F5089" s="4">
        <f t="shared" si="336"/>
        <v>2011</v>
      </c>
      <c r="G5089" t="s">
        <v>21</v>
      </c>
      <c r="H5089" s="4">
        <v>20.7</v>
      </c>
      <c r="I5089" s="4" t="s">
        <v>1214</v>
      </c>
      <c r="J5089" s="4">
        <v>28</v>
      </c>
      <c r="K5089" s="4" t="s">
        <v>154</v>
      </c>
      <c r="L5089" s="4">
        <v>0</v>
      </c>
      <c r="M5089" s="4" t="s">
        <v>3669</v>
      </c>
      <c r="N5089" s="11" t="s">
        <v>8558</v>
      </c>
      <c r="R5089" t="s">
        <v>1762</v>
      </c>
      <c r="T5089" t="s">
        <v>1296</v>
      </c>
    </row>
    <row r="5090" spans="1:20">
      <c r="A5090" t="s">
        <v>8557</v>
      </c>
      <c r="B5090" t="s">
        <v>1291</v>
      </c>
      <c r="C5090" t="s">
        <v>74</v>
      </c>
      <c r="D5090" s="39" t="s">
        <v>1356</v>
      </c>
      <c r="E5090" s="11">
        <f t="shared" si="335"/>
        <v>5</v>
      </c>
      <c r="F5090" s="4">
        <f t="shared" si="336"/>
        <v>2015</v>
      </c>
      <c r="G5090" t="s">
        <v>21</v>
      </c>
      <c r="H5090" s="4">
        <v>24.7</v>
      </c>
      <c r="I5090" s="4" t="s">
        <v>1214</v>
      </c>
      <c r="J5090" s="4">
        <v>28.1</v>
      </c>
      <c r="K5090" s="4" t="s">
        <v>479</v>
      </c>
      <c r="L5090" s="4">
        <v>0</v>
      </c>
      <c r="M5090" s="4" t="s">
        <v>2729</v>
      </c>
      <c r="N5090" s="11" t="s">
        <v>8558</v>
      </c>
      <c r="R5090" t="s">
        <v>5986</v>
      </c>
      <c r="T5090" t="s">
        <v>1296</v>
      </c>
    </row>
    <row r="5091" spans="1:20">
      <c r="A5091" t="s">
        <v>8557</v>
      </c>
      <c r="B5091" t="s">
        <v>1291</v>
      </c>
      <c r="C5091" t="s">
        <v>74</v>
      </c>
      <c r="D5091" s="39" t="s">
        <v>839</v>
      </c>
      <c r="E5091" s="11">
        <f t="shared" si="335"/>
        <v>5</v>
      </c>
      <c r="F5091" s="4">
        <f t="shared" si="336"/>
        <v>2016</v>
      </c>
      <c r="G5091" t="s">
        <v>21</v>
      </c>
      <c r="H5091" s="4">
        <v>25.7</v>
      </c>
      <c r="I5091" s="4" t="s">
        <v>1214</v>
      </c>
      <c r="J5091" s="4">
        <v>28.2</v>
      </c>
      <c r="K5091" s="4" t="s">
        <v>58</v>
      </c>
      <c r="L5091" s="4">
        <v>0</v>
      </c>
      <c r="M5091" s="4" t="s">
        <v>8564</v>
      </c>
      <c r="N5091" s="11" t="s">
        <v>8558</v>
      </c>
      <c r="R5091" t="s">
        <v>8565</v>
      </c>
      <c r="T5091" t="s">
        <v>1296</v>
      </c>
    </row>
    <row r="5092" spans="1:20">
      <c r="A5092" t="s">
        <v>284</v>
      </c>
      <c r="B5092" t="s">
        <v>1291</v>
      </c>
      <c r="C5092" t="s">
        <v>20</v>
      </c>
      <c r="D5092" s="39" t="s">
        <v>3045</v>
      </c>
      <c r="E5092" s="11">
        <f t="shared" si="335"/>
        <v>3</v>
      </c>
      <c r="F5092" s="4">
        <f t="shared" si="336"/>
        <v>1983</v>
      </c>
      <c r="G5092" t="s">
        <v>25</v>
      </c>
      <c r="H5092" s="4">
        <v>12.5</v>
      </c>
      <c r="I5092" s="4" t="s">
        <v>35</v>
      </c>
      <c r="J5092" s="4">
        <v>29.21</v>
      </c>
      <c r="K5092" s="4" t="s">
        <v>3080</v>
      </c>
      <c r="L5092" s="4">
        <v>0</v>
      </c>
      <c r="M5092" s="4" t="s">
        <v>1659</v>
      </c>
      <c r="R5092" t="s">
        <v>2001</v>
      </c>
      <c r="T5092" t="s">
        <v>1296</v>
      </c>
    </row>
    <row r="5093" spans="1:20">
      <c r="A5093" t="s">
        <v>284</v>
      </c>
      <c r="B5093" t="s">
        <v>1291</v>
      </c>
      <c r="C5093" t="s">
        <v>74</v>
      </c>
      <c r="D5093" s="39" t="s">
        <v>5956</v>
      </c>
      <c r="E5093" s="11">
        <f t="shared" si="335"/>
        <v>3</v>
      </c>
      <c r="F5093" s="4">
        <f t="shared" si="336"/>
        <v>1986</v>
      </c>
      <c r="G5093" t="s">
        <v>25</v>
      </c>
      <c r="H5093" s="4">
        <v>15.5</v>
      </c>
      <c r="I5093" s="4" t="s">
        <v>35</v>
      </c>
      <c r="J5093" s="4">
        <v>38.1</v>
      </c>
      <c r="K5093" s="4" t="s">
        <v>1502</v>
      </c>
      <c r="L5093" s="4">
        <v>0</v>
      </c>
      <c r="M5093" s="4" t="s">
        <v>8566</v>
      </c>
      <c r="T5093" t="s">
        <v>1296</v>
      </c>
    </row>
    <row r="5094" spans="1:20">
      <c r="A5094" t="s">
        <v>588</v>
      </c>
      <c r="B5094" t="s">
        <v>1291</v>
      </c>
      <c r="C5094" t="s">
        <v>74</v>
      </c>
      <c r="D5094" s="39" t="s">
        <v>1708</v>
      </c>
      <c r="E5094" s="11">
        <f t="shared" si="335"/>
        <v>3</v>
      </c>
      <c r="F5094" s="4">
        <f t="shared" si="336"/>
        <v>1994</v>
      </c>
      <c r="G5094" t="s">
        <v>21</v>
      </c>
      <c r="H5094" s="4">
        <v>11.5</v>
      </c>
      <c r="I5094" s="4" t="s">
        <v>35</v>
      </c>
      <c r="J5094" s="4">
        <v>25.2</v>
      </c>
      <c r="K5094" s="4" t="s">
        <v>441</v>
      </c>
      <c r="L5094" s="4">
        <v>0</v>
      </c>
      <c r="M5094" s="4" t="s">
        <v>2353</v>
      </c>
      <c r="N5094" s="11" t="s">
        <v>8567</v>
      </c>
      <c r="R5094" t="s">
        <v>1725</v>
      </c>
      <c r="T5094" t="s">
        <v>1296</v>
      </c>
    </row>
    <row r="5095" spans="1:20">
      <c r="A5095" t="s">
        <v>588</v>
      </c>
      <c r="B5095" t="s">
        <v>1291</v>
      </c>
      <c r="C5095" t="s">
        <v>74</v>
      </c>
      <c r="D5095" s="39" t="s">
        <v>1316</v>
      </c>
      <c r="E5095" s="11">
        <f t="shared" si="335"/>
        <v>3</v>
      </c>
      <c r="F5095" s="4">
        <f t="shared" si="336"/>
        <v>1995</v>
      </c>
      <c r="G5095" t="s">
        <v>21</v>
      </c>
      <c r="H5095" s="4">
        <v>12.5</v>
      </c>
      <c r="I5095" s="4" t="s">
        <v>35</v>
      </c>
      <c r="J5095" s="4">
        <v>28</v>
      </c>
      <c r="K5095" s="4" t="s">
        <v>154</v>
      </c>
      <c r="L5095" s="4">
        <v>0</v>
      </c>
      <c r="M5095" s="4" t="s">
        <v>1833</v>
      </c>
      <c r="N5095" s="11" t="s">
        <v>8567</v>
      </c>
      <c r="T5095" t="s">
        <v>1296</v>
      </c>
    </row>
    <row r="5096" spans="1:20">
      <c r="A5096" t="s">
        <v>588</v>
      </c>
      <c r="B5096" t="s">
        <v>1291</v>
      </c>
      <c r="C5096" t="s">
        <v>74</v>
      </c>
      <c r="D5096" s="39" t="s">
        <v>1320</v>
      </c>
      <c r="E5096" s="11">
        <f t="shared" si="335"/>
        <v>3</v>
      </c>
      <c r="F5096" s="4">
        <f t="shared" si="336"/>
        <v>1996</v>
      </c>
      <c r="G5096" t="s">
        <v>21</v>
      </c>
      <c r="H5096" s="4">
        <v>13.5</v>
      </c>
      <c r="I5096" s="4" t="s">
        <v>35</v>
      </c>
      <c r="J5096" s="4">
        <v>27.8</v>
      </c>
      <c r="K5096" s="4" t="s">
        <v>643</v>
      </c>
      <c r="L5096" s="4">
        <v>0</v>
      </c>
      <c r="M5096" s="4" t="s">
        <v>1323</v>
      </c>
      <c r="N5096" s="11" t="s">
        <v>8567</v>
      </c>
      <c r="T5096" t="s">
        <v>1296</v>
      </c>
    </row>
    <row r="5097" spans="1:20">
      <c r="A5097" t="s">
        <v>588</v>
      </c>
      <c r="B5097" t="s">
        <v>1291</v>
      </c>
      <c r="C5097" t="s">
        <v>74</v>
      </c>
      <c r="D5097" s="39" t="s">
        <v>1322</v>
      </c>
      <c r="E5097" s="11">
        <f t="shared" si="335"/>
        <v>3</v>
      </c>
      <c r="F5097" s="4">
        <f t="shared" si="336"/>
        <v>1998</v>
      </c>
      <c r="G5097" t="s">
        <v>21</v>
      </c>
      <c r="H5097" s="4">
        <v>15.5</v>
      </c>
      <c r="I5097" s="4" t="s">
        <v>35</v>
      </c>
      <c r="J5097" s="4">
        <v>29.8</v>
      </c>
      <c r="K5097" s="4" t="s">
        <v>1699</v>
      </c>
      <c r="L5097" s="4">
        <v>0</v>
      </c>
      <c r="M5097" s="4" t="s">
        <v>2287</v>
      </c>
      <c r="N5097" s="11" t="s">
        <v>8567</v>
      </c>
      <c r="R5097" t="s">
        <v>8568</v>
      </c>
      <c r="T5097" t="s">
        <v>1296</v>
      </c>
    </row>
    <row r="5098" spans="1:20">
      <c r="A5098" t="s">
        <v>8569</v>
      </c>
      <c r="B5098" t="s">
        <v>1291</v>
      </c>
      <c r="C5098" t="s">
        <v>20</v>
      </c>
      <c r="D5098" s="39" t="s">
        <v>1524</v>
      </c>
      <c r="E5098" s="11">
        <f t="shared" si="335"/>
        <v>3</v>
      </c>
      <c r="F5098" s="4">
        <f t="shared" si="336"/>
        <v>1995</v>
      </c>
      <c r="G5098" t="s">
        <v>25</v>
      </c>
      <c r="H5098" s="4">
        <v>10.5</v>
      </c>
      <c r="I5098" s="4" t="s">
        <v>35</v>
      </c>
      <c r="J5098" s="4">
        <v>27.7</v>
      </c>
      <c r="K5098" s="4" t="s">
        <v>571</v>
      </c>
      <c r="L5098" s="4">
        <v>0</v>
      </c>
      <c r="M5098" s="4" t="s">
        <v>1904</v>
      </c>
      <c r="R5098" t="s">
        <v>1931</v>
      </c>
      <c r="T5098" t="s">
        <v>1296</v>
      </c>
    </row>
    <row r="5099" spans="1:20">
      <c r="A5099" t="s">
        <v>8569</v>
      </c>
      <c r="B5099" t="s">
        <v>1291</v>
      </c>
      <c r="C5099" t="s">
        <v>74</v>
      </c>
      <c r="D5099" s="39" t="s">
        <v>2289</v>
      </c>
      <c r="E5099" s="11">
        <f t="shared" si="335"/>
        <v>6</v>
      </c>
      <c r="F5099" s="4">
        <f t="shared" si="336"/>
        <v>2001</v>
      </c>
      <c r="G5099" t="s">
        <v>25</v>
      </c>
      <c r="H5099" s="4">
        <v>16.8</v>
      </c>
      <c r="I5099" s="4" t="s">
        <v>35</v>
      </c>
      <c r="J5099" s="4">
        <v>30.1</v>
      </c>
      <c r="K5099" s="4" t="s">
        <v>3312</v>
      </c>
      <c r="L5099" s="4">
        <v>0</v>
      </c>
      <c r="R5099" t="s">
        <v>8570</v>
      </c>
      <c r="T5099" t="s">
        <v>1296</v>
      </c>
    </row>
    <row r="5100" spans="1:20">
      <c r="A5100" t="s">
        <v>8569</v>
      </c>
      <c r="B5100" t="s">
        <v>1291</v>
      </c>
      <c r="C5100" t="s">
        <v>74</v>
      </c>
      <c r="D5100" s="39" t="s">
        <v>1302</v>
      </c>
      <c r="E5100" s="11">
        <f t="shared" si="335"/>
        <v>5</v>
      </c>
      <c r="F5100" s="4">
        <f t="shared" si="336"/>
        <v>2002</v>
      </c>
      <c r="G5100" t="s">
        <v>25</v>
      </c>
      <c r="H5100" s="4">
        <v>17.7</v>
      </c>
      <c r="I5100" s="4" t="s">
        <v>35</v>
      </c>
      <c r="J5100" s="4">
        <v>29.5</v>
      </c>
      <c r="K5100" s="4" t="s">
        <v>642</v>
      </c>
      <c r="L5100" s="4">
        <v>0</v>
      </c>
      <c r="M5100" s="4" t="s">
        <v>2625</v>
      </c>
      <c r="R5100" t="s">
        <v>8571</v>
      </c>
      <c r="T5100" t="s">
        <v>1296</v>
      </c>
    </row>
    <row r="5101" spans="1:20">
      <c r="A5101" t="s">
        <v>8572</v>
      </c>
      <c r="B5101" t="s">
        <v>1291</v>
      </c>
      <c r="C5101" t="s">
        <v>20</v>
      </c>
      <c r="D5101" s="39" t="s">
        <v>839</v>
      </c>
      <c r="E5101" s="11">
        <f t="shared" si="335"/>
        <v>5</v>
      </c>
      <c r="F5101" s="4">
        <f t="shared" si="336"/>
        <v>2016</v>
      </c>
      <c r="G5101" t="s">
        <v>21</v>
      </c>
      <c r="I5101" s="4" t="str">
        <f t="shared" ref="I5101:I5119" si="337">IF(ISBLANK(H5101), "", "k")</f>
        <v/>
      </c>
      <c r="J5101" s="4">
        <v>18.8</v>
      </c>
      <c r="K5101" s="4" t="s">
        <v>421</v>
      </c>
      <c r="L5101" s="4">
        <v>0</v>
      </c>
      <c r="M5101" s="4" t="s">
        <v>2137</v>
      </c>
      <c r="N5101" s="11" t="s">
        <v>8573</v>
      </c>
      <c r="R5101" t="s">
        <v>8574</v>
      </c>
      <c r="T5101" t="s">
        <v>1296</v>
      </c>
    </row>
    <row r="5102" spans="1:20">
      <c r="A5102" t="s">
        <v>8572</v>
      </c>
      <c r="B5102" t="s">
        <v>1291</v>
      </c>
      <c r="C5102" t="s">
        <v>74</v>
      </c>
      <c r="D5102" s="39" t="s">
        <v>1412</v>
      </c>
      <c r="E5102" s="11">
        <f t="shared" si="335"/>
        <v>5</v>
      </c>
      <c r="F5102" s="4">
        <f t="shared" si="336"/>
        <v>2019</v>
      </c>
      <c r="G5102" t="s">
        <v>21</v>
      </c>
      <c r="I5102" s="4" t="str">
        <f t="shared" si="337"/>
        <v/>
      </c>
      <c r="J5102" s="4">
        <v>24.5</v>
      </c>
      <c r="K5102" s="4" t="s">
        <v>444</v>
      </c>
      <c r="L5102" s="4">
        <v>0</v>
      </c>
      <c r="M5102" s="4" t="s">
        <v>2419</v>
      </c>
      <c r="N5102" s="11" t="s">
        <v>8573</v>
      </c>
      <c r="R5102" t="s">
        <v>8575</v>
      </c>
      <c r="T5102" t="s">
        <v>1296</v>
      </c>
    </row>
    <row r="5103" spans="1:20">
      <c r="A5103" t="s">
        <v>8572</v>
      </c>
      <c r="B5103" s="4" t="s">
        <v>1291</v>
      </c>
      <c r="C5103" s="4" t="s">
        <v>74</v>
      </c>
      <c r="D5103" s="39" t="s">
        <v>1793</v>
      </c>
      <c r="E5103" s="11">
        <f t="shared" si="335"/>
        <v>4</v>
      </c>
      <c r="F5103" s="4">
        <f t="shared" si="336"/>
        <v>2026</v>
      </c>
      <c r="G5103" s="4" t="s">
        <v>21</v>
      </c>
      <c r="I5103" s="4" t="str">
        <f t="shared" si="337"/>
        <v/>
      </c>
      <c r="J5103" s="4">
        <v>28</v>
      </c>
      <c r="K5103" s="4">
        <v>36.5</v>
      </c>
      <c r="L5103" s="4">
        <v>0</v>
      </c>
      <c r="M5103" s="4">
        <v>755</v>
      </c>
      <c r="R5103" s="4" t="s">
        <v>8576</v>
      </c>
    </row>
    <row r="5104" spans="1:20">
      <c r="A5104" t="s">
        <v>8577</v>
      </c>
      <c r="B5104" t="s">
        <v>1291</v>
      </c>
      <c r="C5104" t="s">
        <v>20</v>
      </c>
      <c r="D5104" s="39" t="s">
        <v>1412</v>
      </c>
      <c r="E5104" s="11">
        <f t="shared" si="335"/>
        <v>5</v>
      </c>
      <c r="F5104" s="4">
        <f t="shared" si="336"/>
        <v>2019</v>
      </c>
      <c r="G5104" t="s">
        <v>25</v>
      </c>
      <c r="I5104" s="4" t="str">
        <f t="shared" si="337"/>
        <v/>
      </c>
      <c r="J5104" s="4">
        <v>26.8</v>
      </c>
      <c r="K5104" s="4" t="s">
        <v>49</v>
      </c>
      <c r="L5104" s="4">
        <v>0</v>
      </c>
      <c r="M5104" s="4" t="s">
        <v>1932</v>
      </c>
      <c r="N5104" s="11" t="s">
        <v>8578</v>
      </c>
      <c r="R5104" t="s">
        <v>8579</v>
      </c>
      <c r="T5104" t="s">
        <v>1296</v>
      </c>
    </row>
    <row r="5105" spans="1:20">
      <c r="A5105" t="s">
        <v>8577</v>
      </c>
      <c r="B5105" t="s">
        <v>1291</v>
      </c>
      <c r="C5105" t="s">
        <v>74</v>
      </c>
      <c r="D5105" s="39" t="s">
        <v>1211</v>
      </c>
      <c r="E5105" s="11">
        <f t="shared" si="335"/>
        <v>5</v>
      </c>
      <c r="F5105" s="4">
        <f t="shared" si="336"/>
        <v>2021</v>
      </c>
      <c r="G5105" t="s">
        <v>21</v>
      </c>
      <c r="I5105" s="4" t="str">
        <f t="shared" si="337"/>
        <v/>
      </c>
      <c r="J5105" s="4">
        <v>30.7</v>
      </c>
      <c r="K5105" s="4" t="s">
        <v>36</v>
      </c>
      <c r="L5105" s="4">
        <v>0</v>
      </c>
      <c r="M5105" s="4" t="s">
        <v>2127</v>
      </c>
      <c r="N5105" s="11" t="s">
        <v>8578</v>
      </c>
      <c r="R5105" t="s">
        <v>8580</v>
      </c>
    </row>
    <row r="5106" spans="1:20">
      <c r="A5106" t="s">
        <v>8577</v>
      </c>
      <c r="B5106" s="4" t="s">
        <v>1291</v>
      </c>
      <c r="C5106" s="4" t="s">
        <v>74</v>
      </c>
      <c r="D5106" s="39" t="s">
        <v>1553</v>
      </c>
      <c r="E5106" s="11">
        <f t="shared" si="335"/>
        <v>4</v>
      </c>
      <c r="F5106" s="4">
        <f t="shared" si="336"/>
        <v>2026</v>
      </c>
      <c r="G5106" s="4" t="s">
        <v>21</v>
      </c>
      <c r="I5106" s="4" t="str">
        <f t="shared" si="337"/>
        <v/>
      </c>
      <c r="J5106" s="4">
        <v>34.5</v>
      </c>
      <c r="K5106" s="4">
        <v>43</v>
      </c>
      <c r="L5106" s="4">
        <v>0</v>
      </c>
      <c r="M5106" s="4">
        <v>1625</v>
      </c>
      <c r="N5106" s="11" t="s">
        <v>8578</v>
      </c>
      <c r="R5106" s="4" t="s">
        <v>8581</v>
      </c>
    </row>
    <row r="5107" spans="1:20">
      <c r="A5107" t="s">
        <v>8582</v>
      </c>
      <c r="B5107" t="s">
        <v>1291</v>
      </c>
      <c r="C5107" t="s">
        <v>20</v>
      </c>
      <c r="D5107" s="39" t="s">
        <v>1647</v>
      </c>
      <c r="E5107" s="11">
        <f t="shared" si="335"/>
        <v>3</v>
      </c>
      <c r="F5107" s="4">
        <f t="shared" si="336"/>
        <v>2000</v>
      </c>
      <c r="G5107" t="s">
        <v>21</v>
      </c>
      <c r="H5107" s="4" t="s">
        <v>87</v>
      </c>
      <c r="I5107" s="4" t="str">
        <f t="shared" si="337"/>
        <v>k</v>
      </c>
      <c r="J5107" s="4">
        <v>20</v>
      </c>
      <c r="K5107" s="4">
        <v>16.5</v>
      </c>
      <c r="L5107" s="4">
        <v>3</v>
      </c>
      <c r="M5107" s="4" t="s">
        <v>2049</v>
      </c>
      <c r="R5107" t="s">
        <v>8583</v>
      </c>
      <c r="T5107" t="s">
        <v>1296</v>
      </c>
    </row>
    <row r="5108" spans="1:20">
      <c r="A5108" t="s">
        <v>8582</v>
      </c>
      <c r="B5108" t="s">
        <v>1291</v>
      </c>
      <c r="C5108" t="s">
        <v>74</v>
      </c>
      <c r="D5108" s="39" t="s">
        <v>1299</v>
      </c>
      <c r="E5108" s="11">
        <f t="shared" si="335"/>
        <v>5</v>
      </c>
      <c r="F5108" s="4">
        <f t="shared" si="336"/>
        <v>2001</v>
      </c>
      <c r="G5108" t="s">
        <v>21</v>
      </c>
      <c r="H5108" s="4" t="s">
        <v>682</v>
      </c>
      <c r="I5108" s="4" t="str">
        <f t="shared" si="337"/>
        <v>k</v>
      </c>
      <c r="J5108" s="4">
        <v>21</v>
      </c>
      <c r="K5108" s="4">
        <v>16.8</v>
      </c>
      <c r="L5108" s="4">
        <v>3.1</v>
      </c>
      <c r="M5108" s="4" t="s">
        <v>1742</v>
      </c>
      <c r="R5108" t="s">
        <v>8584</v>
      </c>
      <c r="T5108" t="s">
        <v>1296</v>
      </c>
    </row>
    <row r="5109" spans="1:20">
      <c r="A5109" t="s">
        <v>8582</v>
      </c>
      <c r="B5109" t="s">
        <v>1291</v>
      </c>
      <c r="C5109" t="s">
        <v>74</v>
      </c>
      <c r="D5109" s="39" t="s">
        <v>1302</v>
      </c>
      <c r="E5109" s="11">
        <f t="shared" si="335"/>
        <v>5</v>
      </c>
      <c r="F5109" s="4">
        <f t="shared" si="336"/>
        <v>2002</v>
      </c>
      <c r="G5109" t="s">
        <v>21</v>
      </c>
      <c r="H5109" s="4" t="s">
        <v>57</v>
      </c>
      <c r="I5109" s="4" t="str">
        <f t="shared" si="337"/>
        <v>k</v>
      </c>
      <c r="J5109" s="4">
        <v>22.2</v>
      </c>
      <c r="K5109" s="4">
        <v>17.399999999999999</v>
      </c>
      <c r="L5109" s="4">
        <v>3.1</v>
      </c>
      <c r="M5109" s="4" t="s">
        <v>2817</v>
      </c>
      <c r="R5109" t="s">
        <v>8585</v>
      </c>
      <c r="T5109" t="s">
        <v>1296</v>
      </c>
    </row>
    <row r="5110" spans="1:20">
      <c r="A5110" t="s">
        <v>8582</v>
      </c>
      <c r="B5110" t="s">
        <v>1291</v>
      </c>
      <c r="C5110" t="s">
        <v>74</v>
      </c>
      <c r="D5110" s="39" t="s">
        <v>2040</v>
      </c>
      <c r="E5110" s="11">
        <f t="shared" si="335"/>
        <v>5</v>
      </c>
      <c r="F5110" s="4">
        <f t="shared" si="336"/>
        <v>2003</v>
      </c>
      <c r="G5110" t="s">
        <v>21</v>
      </c>
      <c r="H5110" s="4" t="s">
        <v>477</v>
      </c>
      <c r="I5110" s="4" t="str">
        <f t="shared" si="337"/>
        <v>k</v>
      </c>
      <c r="J5110" s="4">
        <v>24.6</v>
      </c>
      <c r="K5110" s="4">
        <v>19.100000000000001</v>
      </c>
      <c r="L5110" s="4">
        <v>3.1</v>
      </c>
      <c r="M5110" s="4" t="s">
        <v>4556</v>
      </c>
      <c r="R5110" t="s">
        <v>8586</v>
      </c>
      <c r="T5110" t="s">
        <v>1296</v>
      </c>
    </row>
    <row r="5111" spans="1:20">
      <c r="A5111" t="s">
        <v>8587</v>
      </c>
      <c r="B5111" t="s">
        <v>1291</v>
      </c>
      <c r="C5111" t="s">
        <v>20</v>
      </c>
      <c r="D5111" s="39" t="s">
        <v>24</v>
      </c>
      <c r="E5111" s="11">
        <f t="shared" si="335"/>
        <v>5</v>
      </c>
      <c r="F5111" s="4">
        <f t="shared" si="336"/>
        <v>2001</v>
      </c>
      <c r="G5111" t="s">
        <v>25</v>
      </c>
      <c r="H5111" s="4" t="s">
        <v>57</v>
      </c>
      <c r="I5111" s="4" t="str">
        <f t="shared" si="337"/>
        <v>k</v>
      </c>
      <c r="J5111" s="4">
        <v>24.2</v>
      </c>
      <c r="K5111" s="4" t="s">
        <v>2179</v>
      </c>
      <c r="L5111" s="4">
        <v>0</v>
      </c>
      <c r="M5111" s="4" t="s">
        <v>8588</v>
      </c>
      <c r="N5111" s="11" t="s">
        <v>8589</v>
      </c>
      <c r="O5111" t="s">
        <v>8590</v>
      </c>
      <c r="R5111" t="s">
        <v>8591</v>
      </c>
      <c r="T5111" t="s">
        <v>1296</v>
      </c>
    </row>
    <row r="5112" spans="1:20">
      <c r="A5112" t="s">
        <v>8587</v>
      </c>
      <c r="B5112" t="s">
        <v>1291</v>
      </c>
      <c r="C5112" t="s">
        <v>74</v>
      </c>
      <c r="D5112" s="39" t="s">
        <v>1302</v>
      </c>
      <c r="E5112" s="11">
        <f t="shared" si="335"/>
        <v>5</v>
      </c>
      <c r="F5112" s="4">
        <f t="shared" si="336"/>
        <v>2002</v>
      </c>
      <c r="G5112" t="s">
        <v>25</v>
      </c>
      <c r="H5112" s="4" t="s">
        <v>477</v>
      </c>
      <c r="I5112" s="4" t="str">
        <f t="shared" si="337"/>
        <v>k</v>
      </c>
      <c r="J5112" s="4">
        <v>25</v>
      </c>
      <c r="K5112" s="4" t="s">
        <v>988</v>
      </c>
      <c r="L5112" s="4">
        <v>0</v>
      </c>
      <c r="M5112" s="4" t="s">
        <v>8588</v>
      </c>
      <c r="N5112" s="11" t="s">
        <v>8589</v>
      </c>
      <c r="O5112" t="s">
        <v>8590</v>
      </c>
      <c r="R5112" t="s">
        <v>8592</v>
      </c>
      <c r="T5112" t="s">
        <v>1296</v>
      </c>
    </row>
    <row r="5113" spans="1:20">
      <c r="A5113" t="s">
        <v>8587</v>
      </c>
      <c r="B5113" t="s">
        <v>1291</v>
      </c>
      <c r="C5113" t="s">
        <v>74</v>
      </c>
      <c r="D5113" s="39" t="s">
        <v>2040</v>
      </c>
      <c r="E5113" s="11">
        <f t="shared" si="335"/>
        <v>5</v>
      </c>
      <c r="F5113" s="4">
        <f t="shared" si="336"/>
        <v>2003</v>
      </c>
      <c r="G5113" t="s">
        <v>25</v>
      </c>
      <c r="H5113" s="4" t="s">
        <v>496</v>
      </c>
      <c r="I5113" s="4" t="str">
        <f t="shared" si="337"/>
        <v>k</v>
      </c>
      <c r="J5113" s="4">
        <v>24.2</v>
      </c>
      <c r="K5113" s="4" t="s">
        <v>591</v>
      </c>
      <c r="L5113" s="4">
        <v>0</v>
      </c>
      <c r="M5113" s="4" t="s">
        <v>3215</v>
      </c>
      <c r="N5113" s="11" t="s">
        <v>8589</v>
      </c>
      <c r="O5113" t="s">
        <v>8590</v>
      </c>
      <c r="R5113" t="s">
        <v>2191</v>
      </c>
      <c r="T5113" t="s">
        <v>1296</v>
      </c>
    </row>
    <row r="5114" spans="1:20">
      <c r="A5114" t="s">
        <v>8587</v>
      </c>
      <c r="B5114" t="s">
        <v>1291</v>
      </c>
      <c r="C5114" t="s">
        <v>74</v>
      </c>
      <c r="D5114" s="39" t="s">
        <v>1335</v>
      </c>
      <c r="E5114" s="11">
        <f t="shared" si="335"/>
        <v>5</v>
      </c>
      <c r="F5114" s="4">
        <f t="shared" si="336"/>
        <v>2004</v>
      </c>
      <c r="G5114" t="s">
        <v>25</v>
      </c>
      <c r="H5114" s="4" t="s">
        <v>410</v>
      </c>
      <c r="I5114" s="4" t="str">
        <f t="shared" si="337"/>
        <v>k</v>
      </c>
      <c r="J5114" s="4">
        <v>25</v>
      </c>
      <c r="K5114" s="4" t="s">
        <v>199</v>
      </c>
      <c r="L5114" s="4">
        <v>0</v>
      </c>
      <c r="M5114" s="4" t="s">
        <v>3788</v>
      </c>
      <c r="N5114" s="11" t="s">
        <v>8589</v>
      </c>
      <c r="O5114" t="s">
        <v>8590</v>
      </c>
      <c r="R5114" t="s">
        <v>1722</v>
      </c>
      <c r="T5114" t="s">
        <v>1296</v>
      </c>
    </row>
    <row r="5115" spans="1:20">
      <c r="A5115" t="s">
        <v>8587</v>
      </c>
      <c r="B5115" t="s">
        <v>1291</v>
      </c>
      <c r="C5115" t="s">
        <v>74</v>
      </c>
      <c r="D5115" s="39" t="s">
        <v>1337</v>
      </c>
      <c r="E5115" s="11">
        <f t="shared" si="335"/>
        <v>5</v>
      </c>
      <c r="F5115" s="4">
        <f t="shared" si="336"/>
        <v>2005</v>
      </c>
      <c r="G5115" t="s">
        <v>25</v>
      </c>
      <c r="H5115" s="4" t="s">
        <v>717</v>
      </c>
      <c r="I5115" s="4" t="str">
        <f t="shared" si="337"/>
        <v>k</v>
      </c>
      <c r="J5115" s="4">
        <v>26</v>
      </c>
      <c r="K5115" s="4" t="s">
        <v>614</v>
      </c>
      <c r="L5115" s="4">
        <v>0</v>
      </c>
      <c r="M5115" s="4" t="s">
        <v>3696</v>
      </c>
      <c r="N5115" s="11" t="s">
        <v>8589</v>
      </c>
      <c r="O5115" t="s">
        <v>8590</v>
      </c>
      <c r="R5115" t="s">
        <v>8593</v>
      </c>
      <c r="T5115" t="s">
        <v>1296</v>
      </c>
    </row>
    <row r="5116" spans="1:20">
      <c r="A5116" t="s">
        <v>8587</v>
      </c>
      <c r="B5116" t="s">
        <v>1291</v>
      </c>
      <c r="C5116" t="s">
        <v>74</v>
      </c>
      <c r="D5116" s="39" t="s">
        <v>2126</v>
      </c>
      <c r="E5116" s="11">
        <f t="shared" si="335"/>
        <v>5</v>
      </c>
      <c r="F5116" s="4">
        <f t="shared" si="336"/>
        <v>2008</v>
      </c>
      <c r="G5116" t="s">
        <v>25</v>
      </c>
      <c r="H5116" s="4" t="s">
        <v>977</v>
      </c>
      <c r="I5116" s="4" t="str">
        <f t="shared" si="337"/>
        <v>k</v>
      </c>
      <c r="J5116" s="4">
        <v>30</v>
      </c>
      <c r="K5116" s="4" t="s">
        <v>182</v>
      </c>
      <c r="L5116" s="4">
        <v>0</v>
      </c>
      <c r="M5116" s="4" t="s">
        <v>2980</v>
      </c>
      <c r="N5116" s="11" t="s">
        <v>8589</v>
      </c>
      <c r="O5116" t="s">
        <v>8590</v>
      </c>
      <c r="R5116" t="s">
        <v>8594</v>
      </c>
      <c r="T5116" t="s">
        <v>1296</v>
      </c>
    </row>
    <row r="5117" spans="1:20">
      <c r="A5117" t="s">
        <v>8587</v>
      </c>
      <c r="B5117" t="s">
        <v>1291</v>
      </c>
      <c r="C5117" t="s">
        <v>74</v>
      </c>
      <c r="D5117" s="39" t="s">
        <v>1663</v>
      </c>
      <c r="E5117" s="11">
        <f t="shared" si="335"/>
        <v>5</v>
      </c>
      <c r="F5117" s="4">
        <f t="shared" si="336"/>
        <v>2009</v>
      </c>
      <c r="G5117" t="s">
        <v>25</v>
      </c>
      <c r="H5117" s="4" t="s">
        <v>893</v>
      </c>
      <c r="I5117" s="4" t="str">
        <f t="shared" si="337"/>
        <v>k</v>
      </c>
      <c r="J5117" s="4">
        <v>32</v>
      </c>
      <c r="K5117" s="4" t="s">
        <v>1121</v>
      </c>
      <c r="L5117" s="4">
        <v>0</v>
      </c>
      <c r="M5117" s="4" t="s">
        <v>3089</v>
      </c>
      <c r="N5117" s="11" t="s">
        <v>8589</v>
      </c>
      <c r="O5117" t="s">
        <v>8590</v>
      </c>
      <c r="R5117" t="s">
        <v>8595</v>
      </c>
      <c r="T5117" t="s">
        <v>1296</v>
      </c>
    </row>
    <row r="5118" spans="1:20">
      <c r="A5118" t="s">
        <v>8587</v>
      </c>
      <c r="B5118" t="s">
        <v>1291</v>
      </c>
      <c r="C5118" t="s">
        <v>74</v>
      </c>
      <c r="D5118" s="39" t="s">
        <v>1556</v>
      </c>
      <c r="E5118" s="11">
        <f t="shared" si="335"/>
        <v>5</v>
      </c>
      <c r="F5118" s="4">
        <f t="shared" si="336"/>
        <v>2010</v>
      </c>
      <c r="G5118" t="s">
        <v>25</v>
      </c>
      <c r="H5118" s="4" t="s">
        <v>1110</v>
      </c>
      <c r="I5118" s="4" t="str">
        <f t="shared" si="337"/>
        <v>k</v>
      </c>
      <c r="J5118" s="4">
        <v>32.700000000000003</v>
      </c>
      <c r="K5118" s="4">
        <v>25.2</v>
      </c>
      <c r="L5118" s="4">
        <v>0</v>
      </c>
      <c r="M5118" s="4" t="s">
        <v>4261</v>
      </c>
      <c r="N5118" s="11" t="s">
        <v>8589</v>
      </c>
      <c r="O5118" t="s">
        <v>8590</v>
      </c>
      <c r="R5118" t="s">
        <v>8596</v>
      </c>
      <c r="T5118" t="s">
        <v>1296</v>
      </c>
    </row>
    <row r="5119" spans="1:20">
      <c r="A5119" t="s">
        <v>8597</v>
      </c>
      <c r="B5119" t="s">
        <v>1291</v>
      </c>
      <c r="C5119" t="s">
        <v>20</v>
      </c>
      <c r="D5119" s="39" t="s">
        <v>1378</v>
      </c>
      <c r="E5119" s="11">
        <f t="shared" si="335"/>
        <v>5</v>
      </c>
      <c r="F5119" s="4">
        <f t="shared" si="336"/>
        <v>2002</v>
      </c>
      <c r="G5119" t="s">
        <v>21</v>
      </c>
      <c r="H5119" s="4">
        <v>11.8</v>
      </c>
      <c r="I5119" s="4" t="str">
        <f t="shared" si="337"/>
        <v>k</v>
      </c>
      <c r="J5119" s="4">
        <v>26.6</v>
      </c>
      <c r="K5119" s="4" t="s">
        <v>475</v>
      </c>
      <c r="L5119" s="4">
        <v>0</v>
      </c>
      <c r="M5119" s="4" t="s">
        <v>1623</v>
      </c>
      <c r="N5119" s="11" t="s">
        <v>8598</v>
      </c>
      <c r="R5119" t="s">
        <v>8599</v>
      </c>
      <c r="T5119" t="s">
        <v>1296</v>
      </c>
    </row>
    <row r="5120" spans="1:20">
      <c r="A5120" t="s">
        <v>8597</v>
      </c>
      <c r="B5120" t="s">
        <v>1291</v>
      </c>
      <c r="C5120" t="s">
        <v>74</v>
      </c>
      <c r="D5120" s="39" t="s">
        <v>2199</v>
      </c>
      <c r="E5120" s="11">
        <f t="shared" si="335"/>
        <v>5</v>
      </c>
      <c r="F5120" s="4">
        <f t="shared" si="336"/>
        <v>2011</v>
      </c>
      <c r="G5120" t="s">
        <v>21</v>
      </c>
      <c r="H5120" s="4">
        <v>20.7</v>
      </c>
      <c r="I5120" s="4" t="s">
        <v>1214</v>
      </c>
      <c r="J5120" s="4">
        <v>28.5</v>
      </c>
      <c r="K5120" s="4" t="s">
        <v>949</v>
      </c>
      <c r="L5120" s="4">
        <v>0</v>
      </c>
      <c r="M5120" s="4" t="s">
        <v>1671</v>
      </c>
      <c r="N5120" s="11" t="s">
        <v>8598</v>
      </c>
      <c r="R5120" t="s">
        <v>8600</v>
      </c>
      <c r="T5120" t="s">
        <v>1296</v>
      </c>
    </row>
    <row r="5121" spans="1:20">
      <c r="A5121" t="s">
        <v>8597</v>
      </c>
      <c r="B5121" t="s">
        <v>1291</v>
      </c>
      <c r="C5121" t="s">
        <v>74</v>
      </c>
      <c r="D5121" s="39" t="s">
        <v>1342</v>
      </c>
      <c r="E5121" s="11">
        <f t="shared" si="335"/>
        <v>5</v>
      </c>
      <c r="F5121" s="4">
        <f t="shared" si="336"/>
        <v>2013</v>
      </c>
      <c r="G5121" t="s">
        <v>21</v>
      </c>
      <c r="H5121" s="4">
        <v>22.7</v>
      </c>
      <c r="I5121" s="4" t="s">
        <v>1214</v>
      </c>
      <c r="J5121" s="4">
        <v>29.7</v>
      </c>
      <c r="K5121" s="4" t="s">
        <v>949</v>
      </c>
      <c r="L5121" s="4">
        <v>0</v>
      </c>
      <c r="M5121" s="4" t="s">
        <v>8601</v>
      </c>
      <c r="N5121" s="11" t="s">
        <v>8598</v>
      </c>
      <c r="R5121" t="s">
        <v>1662</v>
      </c>
      <c r="T5121" t="s">
        <v>1296</v>
      </c>
    </row>
    <row r="5122" spans="1:20">
      <c r="A5122" t="s">
        <v>8597</v>
      </c>
      <c r="B5122" t="s">
        <v>1291</v>
      </c>
      <c r="C5122" t="s">
        <v>74</v>
      </c>
      <c r="D5122" s="39" t="s">
        <v>1435</v>
      </c>
      <c r="E5122" s="11">
        <f t="shared" si="335"/>
        <v>5</v>
      </c>
      <c r="F5122" s="4">
        <f t="shared" si="336"/>
        <v>2015</v>
      </c>
      <c r="G5122" t="s">
        <v>21</v>
      </c>
      <c r="H5122" s="4">
        <v>24.7</v>
      </c>
      <c r="I5122" s="4" t="s">
        <v>1214</v>
      </c>
      <c r="J5122" s="4">
        <v>29.7</v>
      </c>
      <c r="K5122" s="4" t="s">
        <v>1115</v>
      </c>
      <c r="L5122" s="4">
        <v>0</v>
      </c>
      <c r="M5122" s="4" t="s">
        <v>4000</v>
      </c>
      <c r="N5122" s="11" t="s">
        <v>8598</v>
      </c>
      <c r="R5122" t="s">
        <v>1953</v>
      </c>
      <c r="T5122" t="s">
        <v>1296</v>
      </c>
    </row>
    <row r="5123" spans="1:20">
      <c r="A5123" t="s">
        <v>8597</v>
      </c>
      <c r="B5123" t="s">
        <v>1291</v>
      </c>
      <c r="C5123" t="s">
        <v>74</v>
      </c>
      <c r="D5123" s="39" t="s">
        <v>859</v>
      </c>
      <c r="E5123" s="11">
        <f t="shared" si="335"/>
        <v>5</v>
      </c>
      <c r="F5123" s="4">
        <f t="shared" si="336"/>
        <v>2016</v>
      </c>
      <c r="G5123" t="s">
        <v>21</v>
      </c>
      <c r="H5123" s="4">
        <v>25.7</v>
      </c>
      <c r="I5123" s="4" t="s">
        <v>1214</v>
      </c>
      <c r="J5123" s="4">
        <v>29.7</v>
      </c>
      <c r="K5123" s="4" t="s">
        <v>435</v>
      </c>
      <c r="L5123" s="4">
        <v>0</v>
      </c>
      <c r="M5123" s="4" t="s">
        <v>2375</v>
      </c>
      <c r="N5123" s="11" t="s">
        <v>8598</v>
      </c>
      <c r="R5123" t="s">
        <v>6341</v>
      </c>
      <c r="T5123" t="s">
        <v>1296</v>
      </c>
    </row>
    <row r="5124" spans="1:20">
      <c r="A5124" t="s">
        <v>8597</v>
      </c>
      <c r="B5124" t="s">
        <v>1291</v>
      </c>
      <c r="C5124" t="s">
        <v>74</v>
      </c>
      <c r="D5124" s="39" t="s">
        <v>1455</v>
      </c>
      <c r="E5124" s="11">
        <f t="shared" si="335"/>
        <v>5</v>
      </c>
      <c r="F5124" s="4">
        <f t="shared" si="336"/>
        <v>2017</v>
      </c>
      <c r="G5124" t="s">
        <v>21</v>
      </c>
      <c r="H5124" s="4">
        <v>26.7</v>
      </c>
      <c r="I5124" s="4" t="s">
        <v>1214</v>
      </c>
      <c r="J5124" s="4">
        <v>30</v>
      </c>
      <c r="K5124" s="4" t="s">
        <v>436</v>
      </c>
      <c r="L5124" s="4">
        <v>0</v>
      </c>
      <c r="M5124" s="4" t="s">
        <v>2145</v>
      </c>
      <c r="N5124" s="11" t="s">
        <v>8598</v>
      </c>
      <c r="R5124" t="s">
        <v>1953</v>
      </c>
      <c r="T5124" t="s">
        <v>1296</v>
      </c>
    </row>
    <row r="5125" spans="1:20">
      <c r="A5125" t="s">
        <v>8597</v>
      </c>
      <c r="B5125" t="s">
        <v>1291</v>
      </c>
      <c r="C5125" t="s">
        <v>74</v>
      </c>
      <c r="D5125" s="39" t="s">
        <v>1515</v>
      </c>
      <c r="E5125" s="11">
        <f t="shared" si="335"/>
        <v>5</v>
      </c>
      <c r="F5125" s="4">
        <f t="shared" si="336"/>
        <v>2019</v>
      </c>
      <c r="G5125" t="s">
        <v>21</v>
      </c>
      <c r="H5125" s="4">
        <v>28.7</v>
      </c>
      <c r="I5125" s="4" t="s">
        <v>1214</v>
      </c>
      <c r="J5125" s="4">
        <v>30.1</v>
      </c>
      <c r="K5125" s="4" t="s">
        <v>960</v>
      </c>
      <c r="L5125" s="4">
        <v>0</v>
      </c>
      <c r="N5125" s="11" t="s">
        <v>8598</v>
      </c>
      <c r="R5125" t="s">
        <v>8602</v>
      </c>
      <c r="T5125" t="s">
        <v>1296</v>
      </c>
    </row>
    <row r="5126" spans="1:20">
      <c r="A5126" t="s">
        <v>516</v>
      </c>
      <c r="B5126" t="s">
        <v>1291</v>
      </c>
      <c r="C5126" t="s">
        <v>20</v>
      </c>
      <c r="D5126" s="39" t="s">
        <v>3045</v>
      </c>
      <c r="E5126" s="11">
        <f t="shared" si="335"/>
        <v>3</v>
      </c>
      <c r="F5126" s="4">
        <f t="shared" si="336"/>
        <v>1983</v>
      </c>
      <c r="G5126" t="s">
        <v>21</v>
      </c>
      <c r="H5126" s="4">
        <v>17.5</v>
      </c>
      <c r="I5126" s="4" t="s">
        <v>35</v>
      </c>
      <c r="J5126" s="4">
        <v>29.85</v>
      </c>
      <c r="K5126" s="4" t="s">
        <v>3561</v>
      </c>
      <c r="L5126" s="4">
        <v>0</v>
      </c>
      <c r="M5126" s="4" t="s">
        <v>3277</v>
      </c>
      <c r="R5126" t="s">
        <v>3984</v>
      </c>
      <c r="T5126" t="s">
        <v>1296</v>
      </c>
    </row>
    <row r="5127" spans="1:20">
      <c r="A5127" t="s">
        <v>516</v>
      </c>
      <c r="B5127" t="s">
        <v>1291</v>
      </c>
      <c r="C5127" t="s">
        <v>74</v>
      </c>
      <c r="D5127" s="39" t="s">
        <v>1494</v>
      </c>
      <c r="E5127" s="11">
        <f t="shared" si="335"/>
        <v>3</v>
      </c>
      <c r="F5127" s="4">
        <f t="shared" si="336"/>
        <v>1986</v>
      </c>
      <c r="G5127" t="s">
        <v>21</v>
      </c>
      <c r="H5127" s="4">
        <v>20.5</v>
      </c>
      <c r="I5127" s="4" t="s">
        <v>35</v>
      </c>
      <c r="J5127" s="4">
        <v>31.75</v>
      </c>
      <c r="K5127" s="4" t="s">
        <v>2925</v>
      </c>
      <c r="L5127" s="4">
        <v>0</v>
      </c>
      <c r="M5127" s="4" t="s">
        <v>8603</v>
      </c>
      <c r="T5127" t="s">
        <v>1296</v>
      </c>
    </row>
    <row r="5128" spans="1:20">
      <c r="A5128" t="s">
        <v>516</v>
      </c>
      <c r="B5128" t="s">
        <v>1291</v>
      </c>
      <c r="C5128" t="s">
        <v>74</v>
      </c>
      <c r="D5128" s="39" t="s">
        <v>2002</v>
      </c>
      <c r="E5128" s="11">
        <f t="shared" si="335"/>
        <v>3</v>
      </c>
      <c r="F5128" s="4">
        <f t="shared" si="336"/>
        <v>1988</v>
      </c>
      <c r="G5128" t="s">
        <v>21</v>
      </c>
      <c r="H5128" s="4">
        <v>22.5</v>
      </c>
      <c r="I5128" s="4" t="s">
        <v>35</v>
      </c>
      <c r="J5128" s="4">
        <v>31.43</v>
      </c>
      <c r="K5128" s="4" t="s">
        <v>3453</v>
      </c>
      <c r="L5128" s="4">
        <v>0</v>
      </c>
      <c r="R5128" t="s">
        <v>8604</v>
      </c>
      <c r="T5128" t="s">
        <v>1296</v>
      </c>
    </row>
    <row r="5129" spans="1:20">
      <c r="A5129" t="s">
        <v>516</v>
      </c>
      <c r="B5129" t="s">
        <v>1291</v>
      </c>
      <c r="C5129" t="s">
        <v>74</v>
      </c>
      <c r="D5129" s="39" t="s">
        <v>1372</v>
      </c>
      <c r="E5129" s="11">
        <f t="shared" si="335"/>
        <v>3</v>
      </c>
      <c r="F5129" s="4">
        <f t="shared" si="336"/>
        <v>1990</v>
      </c>
      <c r="G5129" t="s">
        <v>21</v>
      </c>
      <c r="H5129" s="4">
        <v>24.5</v>
      </c>
      <c r="I5129" s="4" t="s">
        <v>35</v>
      </c>
      <c r="J5129" s="4">
        <v>31.75</v>
      </c>
      <c r="K5129" s="4" t="s">
        <v>1613</v>
      </c>
      <c r="L5129" s="4">
        <v>0</v>
      </c>
      <c r="M5129" s="4" t="s">
        <v>2361</v>
      </c>
      <c r="R5129" t="s">
        <v>8605</v>
      </c>
      <c r="T5129" t="s">
        <v>1296</v>
      </c>
    </row>
    <row r="5130" spans="1:20">
      <c r="A5130" t="s">
        <v>518</v>
      </c>
      <c r="B5130" t="s">
        <v>1291</v>
      </c>
      <c r="C5130" t="s">
        <v>20</v>
      </c>
      <c r="D5130" s="39" t="s">
        <v>1527</v>
      </c>
      <c r="E5130" s="11">
        <f t="shared" si="335"/>
        <v>3</v>
      </c>
      <c r="F5130" s="4">
        <f t="shared" si="336"/>
        <v>1998</v>
      </c>
      <c r="G5130" t="s">
        <v>25</v>
      </c>
      <c r="H5130" s="4">
        <v>12.5</v>
      </c>
      <c r="I5130" s="4" t="s">
        <v>35</v>
      </c>
      <c r="J5130" s="4">
        <v>29.5</v>
      </c>
      <c r="K5130" s="4" t="s">
        <v>643</v>
      </c>
      <c r="L5130" s="4">
        <v>0</v>
      </c>
      <c r="M5130" s="4" t="s">
        <v>1645</v>
      </c>
      <c r="R5130" t="s">
        <v>1711</v>
      </c>
      <c r="T5130" t="s">
        <v>1296</v>
      </c>
    </row>
    <row r="5131" spans="1:20">
      <c r="A5131" t="s">
        <v>8606</v>
      </c>
      <c r="B5131" t="s">
        <v>1291</v>
      </c>
      <c r="C5131" t="s">
        <v>20</v>
      </c>
      <c r="D5131" s="39" t="s">
        <v>1378</v>
      </c>
      <c r="E5131" s="11">
        <f t="shared" si="335"/>
        <v>5</v>
      </c>
      <c r="F5131" s="4">
        <f t="shared" si="336"/>
        <v>2002</v>
      </c>
      <c r="G5131" t="s">
        <v>21</v>
      </c>
      <c r="H5131" s="4">
        <v>11.8</v>
      </c>
      <c r="I5131" s="4" t="s">
        <v>1214</v>
      </c>
      <c r="J5131" s="4">
        <v>26.5</v>
      </c>
      <c r="K5131" s="4" t="s">
        <v>49</v>
      </c>
      <c r="L5131" s="4">
        <v>0</v>
      </c>
      <c r="M5131" s="4" t="s">
        <v>8607</v>
      </c>
      <c r="N5131" s="11" t="s">
        <v>8608</v>
      </c>
      <c r="R5131" t="s">
        <v>8609</v>
      </c>
      <c r="T5131" t="s">
        <v>1296</v>
      </c>
    </row>
    <row r="5132" spans="1:20">
      <c r="A5132" t="s">
        <v>8606</v>
      </c>
      <c r="B5132" t="s">
        <v>1291</v>
      </c>
      <c r="C5132" t="s">
        <v>74</v>
      </c>
      <c r="D5132" s="39" t="s">
        <v>1380</v>
      </c>
      <c r="E5132" s="11">
        <f t="shared" si="335"/>
        <v>5</v>
      </c>
      <c r="F5132" s="4">
        <f t="shared" si="336"/>
        <v>2004</v>
      </c>
      <c r="G5132" t="s">
        <v>21</v>
      </c>
      <c r="H5132" s="4">
        <v>13.7</v>
      </c>
      <c r="I5132" s="4" t="str">
        <f t="shared" ref="I5132:I5145" si="338">IF(ISBLANK(H5132), "", "k")</f>
        <v>k</v>
      </c>
      <c r="J5132" s="4">
        <v>26.6</v>
      </c>
      <c r="K5132" s="4" t="s">
        <v>1061</v>
      </c>
      <c r="L5132" s="4">
        <v>0</v>
      </c>
      <c r="M5132" s="4" t="s">
        <v>1945</v>
      </c>
      <c r="N5132" s="11" t="s">
        <v>8608</v>
      </c>
      <c r="R5132" t="s">
        <v>8610</v>
      </c>
      <c r="T5132" t="s">
        <v>1296</v>
      </c>
    </row>
    <row r="5133" spans="1:20">
      <c r="A5133" t="s">
        <v>8606</v>
      </c>
      <c r="B5133" t="s">
        <v>1291</v>
      </c>
      <c r="C5133" t="s">
        <v>74</v>
      </c>
      <c r="D5133" s="39" t="s">
        <v>1310</v>
      </c>
      <c r="E5133" s="11">
        <f t="shared" si="335"/>
        <v>5</v>
      </c>
      <c r="F5133" s="4">
        <f t="shared" si="336"/>
        <v>2005</v>
      </c>
      <c r="G5133" t="s">
        <v>21</v>
      </c>
      <c r="H5133" s="4">
        <v>14.7</v>
      </c>
      <c r="I5133" s="4" t="str">
        <f t="shared" si="338"/>
        <v>k</v>
      </c>
      <c r="J5133" s="4">
        <v>26.8</v>
      </c>
      <c r="K5133" s="4" t="s">
        <v>800</v>
      </c>
      <c r="L5133" s="4">
        <v>0</v>
      </c>
      <c r="M5133" s="4" t="s">
        <v>8611</v>
      </c>
      <c r="N5133" s="11" t="s">
        <v>8608</v>
      </c>
      <c r="R5133" t="s">
        <v>8612</v>
      </c>
      <c r="T5133" t="s">
        <v>1296</v>
      </c>
    </row>
    <row r="5134" spans="1:20">
      <c r="A5134" t="s">
        <v>8606</v>
      </c>
      <c r="B5134" t="s">
        <v>1291</v>
      </c>
      <c r="C5134" t="s">
        <v>74</v>
      </c>
      <c r="D5134" s="39" t="s">
        <v>2126</v>
      </c>
      <c r="E5134" s="11">
        <f t="shared" si="335"/>
        <v>5</v>
      </c>
      <c r="F5134" s="4">
        <f t="shared" si="336"/>
        <v>2008</v>
      </c>
      <c r="G5134" t="s">
        <v>21</v>
      </c>
      <c r="H5134" s="4">
        <v>17.7</v>
      </c>
      <c r="I5134" s="4" t="str">
        <f t="shared" si="338"/>
        <v>k</v>
      </c>
      <c r="J5134" s="4">
        <v>28</v>
      </c>
      <c r="K5134" s="4" t="s">
        <v>949</v>
      </c>
      <c r="L5134" s="4">
        <v>0</v>
      </c>
      <c r="M5134" s="4" t="s">
        <v>4516</v>
      </c>
      <c r="N5134" s="11" t="s">
        <v>8608</v>
      </c>
      <c r="R5134" t="s">
        <v>8613</v>
      </c>
      <c r="T5134" t="s">
        <v>1296</v>
      </c>
    </row>
    <row r="5135" spans="1:20">
      <c r="A5135" t="s">
        <v>8606</v>
      </c>
      <c r="B5135" t="s">
        <v>1291</v>
      </c>
      <c r="C5135" t="s">
        <v>74</v>
      </c>
      <c r="D5135" s="39" t="s">
        <v>1663</v>
      </c>
      <c r="E5135" s="11">
        <f t="shared" si="335"/>
        <v>5</v>
      </c>
      <c r="F5135" s="4">
        <f t="shared" si="336"/>
        <v>2009</v>
      </c>
      <c r="G5135" t="s">
        <v>21</v>
      </c>
      <c r="H5135" s="4">
        <v>18.7</v>
      </c>
      <c r="I5135" s="4" t="str">
        <f t="shared" si="338"/>
        <v>k</v>
      </c>
      <c r="J5135" s="4">
        <v>28</v>
      </c>
      <c r="K5135" s="4" t="s">
        <v>436</v>
      </c>
      <c r="L5135" s="4">
        <v>0</v>
      </c>
      <c r="M5135" s="4" t="s">
        <v>2325</v>
      </c>
      <c r="N5135" s="11" t="s">
        <v>8608</v>
      </c>
      <c r="R5135" t="s">
        <v>1662</v>
      </c>
      <c r="T5135" t="s">
        <v>1296</v>
      </c>
    </row>
    <row r="5136" spans="1:20">
      <c r="A5136" t="s">
        <v>8606</v>
      </c>
      <c r="B5136" t="s">
        <v>1291</v>
      </c>
      <c r="C5136" t="s">
        <v>74</v>
      </c>
      <c r="D5136" s="39" t="s">
        <v>1396</v>
      </c>
      <c r="E5136" s="11">
        <f t="shared" si="335"/>
        <v>5</v>
      </c>
      <c r="F5136" s="4">
        <f t="shared" si="336"/>
        <v>2011</v>
      </c>
      <c r="G5136" t="s">
        <v>21</v>
      </c>
      <c r="H5136" s="4">
        <v>20.7</v>
      </c>
      <c r="I5136" s="4" t="str">
        <f t="shared" si="338"/>
        <v>k</v>
      </c>
      <c r="J5136" s="4">
        <v>28.8</v>
      </c>
      <c r="K5136" s="4" t="s">
        <v>142</v>
      </c>
      <c r="L5136" s="4">
        <v>0</v>
      </c>
      <c r="M5136" s="4" t="s">
        <v>2145</v>
      </c>
      <c r="N5136" s="11" t="s">
        <v>8608</v>
      </c>
      <c r="R5136" t="s">
        <v>1762</v>
      </c>
      <c r="T5136" t="s">
        <v>1296</v>
      </c>
    </row>
    <row r="5137" spans="1:20">
      <c r="A5137" t="s">
        <v>8606</v>
      </c>
      <c r="B5137" t="s">
        <v>1291</v>
      </c>
      <c r="C5137" t="s">
        <v>74</v>
      </c>
      <c r="D5137" s="39" t="s">
        <v>1342</v>
      </c>
      <c r="E5137" s="11">
        <f t="shared" si="335"/>
        <v>5</v>
      </c>
      <c r="F5137" s="4">
        <f t="shared" si="336"/>
        <v>2013</v>
      </c>
      <c r="G5137" t="s">
        <v>21</v>
      </c>
      <c r="H5137" s="4">
        <v>22.7</v>
      </c>
      <c r="I5137" s="4" t="str">
        <f t="shared" si="338"/>
        <v>k</v>
      </c>
      <c r="J5137" s="4">
        <v>28.8</v>
      </c>
      <c r="K5137" s="4" t="s">
        <v>704</v>
      </c>
      <c r="L5137" s="4">
        <v>0</v>
      </c>
      <c r="M5137" s="4" t="s">
        <v>1427</v>
      </c>
      <c r="N5137" s="11" t="s">
        <v>8608</v>
      </c>
      <c r="R5137" t="s">
        <v>2496</v>
      </c>
      <c r="T5137" t="s">
        <v>1296</v>
      </c>
    </row>
    <row r="5138" spans="1:20">
      <c r="A5138" t="s">
        <v>8606</v>
      </c>
      <c r="B5138" t="s">
        <v>1291</v>
      </c>
      <c r="C5138" t="s">
        <v>74</v>
      </c>
      <c r="D5138" s="39" t="s">
        <v>1402</v>
      </c>
      <c r="E5138" s="11">
        <f t="shared" si="335"/>
        <v>5</v>
      </c>
      <c r="F5138" s="4">
        <f t="shared" si="336"/>
        <v>2015</v>
      </c>
      <c r="G5138" t="s">
        <v>21</v>
      </c>
      <c r="H5138" s="4">
        <v>24.7</v>
      </c>
      <c r="I5138" s="4" t="str">
        <f t="shared" si="338"/>
        <v>k</v>
      </c>
      <c r="J5138" s="4">
        <v>29</v>
      </c>
      <c r="K5138" s="4" t="s">
        <v>1699</v>
      </c>
      <c r="L5138" s="4">
        <v>0</v>
      </c>
      <c r="M5138" s="4" t="s">
        <v>1607</v>
      </c>
      <c r="N5138" s="11" t="s">
        <v>8608</v>
      </c>
      <c r="R5138" t="s">
        <v>2692</v>
      </c>
      <c r="T5138" t="s">
        <v>1296</v>
      </c>
    </row>
    <row r="5139" spans="1:20">
      <c r="A5139" t="s">
        <v>8606</v>
      </c>
      <c r="B5139" t="s">
        <v>1291</v>
      </c>
      <c r="C5139" t="s">
        <v>74</v>
      </c>
      <c r="D5139" s="39" t="s">
        <v>1349</v>
      </c>
      <c r="E5139" s="11">
        <f t="shared" ref="E5139:E5202" si="339">MONTH(D5139)</f>
        <v>5</v>
      </c>
      <c r="F5139" s="4">
        <f t="shared" ref="F5139:F5202" si="340">YEAR(D5139)</f>
        <v>2016</v>
      </c>
      <c r="G5139" t="s">
        <v>21</v>
      </c>
      <c r="H5139" s="4">
        <v>25.7</v>
      </c>
      <c r="I5139" s="4" t="str">
        <f t="shared" si="338"/>
        <v>k</v>
      </c>
      <c r="J5139" s="4">
        <v>29.5</v>
      </c>
      <c r="K5139" s="4" t="s">
        <v>642</v>
      </c>
      <c r="L5139" s="4">
        <v>0</v>
      </c>
      <c r="M5139" s="4" t="s">
        <v>5082</v>
      </c>
      <c r="N5139" s="11" t="s">
        <v>8608</v>
      </c>
      <c r="R5139" t="s">
        <v>1953</v>
      </c>
      <c r="T5139" t="s">
        <v>1296</v>
      </c>
    </row>
    <row r="5140" spans="1:20">
      <c r="A5140" t="s">
        <v>8606</v>
      </c>
      <c r="B5140" t="s">
        <v>1291</v>
      </c>
      <c r="C5140" t="s">
        <v>74</v>
      </c>
      <c r="D5140" s="39" t="s">
        <v>1412</v>
      </c>
      <c r="E5140" s="11">
        <f t="shared" si="339"/>
        <v>5</v>
      </c>
      <c r="F5140" s="4">
        <f t="shared" si="340"/>
        <v>2019</v>
      </c>
      <c r="G5140" t="s">
        <v>21</v>
      </c>
      <c r="H5140" s="4">
        <v>28.7</v>
      </c>
      <c r="I5140" s="4" t="str">
        <f t="shared" si="338"/>
        <v>k</v>
      </c>
      <c r="J5140" s="4">
        <v>30.3</v>
      </c>
      <c r="K5140" s="4" t="s">
        <v>193</v>
      </c>
      <c r="L5140" s="4">
        <v>0</v>
      </c>
      <c r="M5140" s="4" t="s">
        <v>1732</v>
      </c>
      <c r="N5140" s="11" t="s">
        <v>8608</v>
      </c>
      <c r="R5140" t="s">
        <v>8614</v>
      </c>
      <c r="T5140" t="s">
        <v>1296</v>
      </c>
    </row>
    <row r="5141" spans="1:20">
      <c r="A5141" t="s">
        <v>8615</v>
      </c>
      <c r="B5141" t="s">
        <v>1291</v>
      </c>
      <c r="C5141" t="s">
        <v>20</v>
      </c>
      <c r="D5141" s="39" t="s">
        <v>1435</v>
      </c>
      <c r="E5141" s="11">
        <f t="shared" si="339"/>
        <v>5</v>
      </c>
      <c r="F5141" s="4">
        <f t="shared" si="340"/>
        <v>2015</v>
      </c>
      <c r="G5141" t="s">
        <v>25</v>
      </c>
      <c r="H5141" s="4" t="s">
        <v>1452</v>
      </c>
      <c r="I5141" s="4" t="str">
        <f t="shared" si="338"/>
        <v>k</v>
      </c>
      <c r="J5141" s="4">
        <v>16</v>
      </c>
      <c r="K5141" s="4" t="s">
        <v>111</v>
      </c>
      <c r="L5141" s="4">
        <v>0</v>
      </c>
      <c r="M5141" s="4" t="s">
        <v>4997</v>
      </c>
      <c r="N5141" s="11" t="s">
        <v>8616</v>
      </c>
      <c r="R5141" t="s">
        <v>7378</v>
      </c>
      <c r="T5141" t="s">
        <v>1296</v>
      </c>
    </row>
    <row r="5142" spans="1:20">
      <c r="A5142" t="s">
        <v>8615</v>
      </c>
      <c r="B5142" t="s">
        <v>1291</v>
      </c>
      <c r="C5142" t="s">
        <v>74</v>
      </c>
      <c r="D5142" s="39" t="s">
        <v>1349</v>
      </c>
      <c r="E5142" s="11">
        <f t="shared" si="339"/>
        <v>5</v>
      </c>
      <c r="F5142" s="4">
        <f t="shared" si="340"/>
        <v>2016</v>
      </c>
      <c r="G5142" t="s">
        <v>25</v>
      </c>
      <c r="H5142" s="4" t="s">
        <v>1456</v>
      </c>
      <c r="I5142" s="4" t="str">
        <f t="shared" si="338"/>
        <v>k</v>
      </c>
      <c r="J5142" s="4">
        <v>17.8</v>
      </c>
      <c r="K5142" s="4" t="s">
        <v>1389</v>
      </c>
      <c r="L5142" s="4">
        <v>0</v>
      </c>
      <c r="M5142" s="4" t="s">
        <v>3652</v>
      </c>
      <c r="N5142" s="11" t="s">
        <v>8616</v>
      </c>
      <c r="R5142" t="s">
        <v>8617</v>
      </c>
      <c r="T5142" t="s">
        <v>1296</v>
      </c>
    </row>
    <row r="5143" spans="1:20">
      <c r="A5143" t="s">
        <v>8615</v>
      </c>
      <c r="B5143" t="s">
        <v>1291</v>
      </c>
      <c r="C5143" t="s">
        <v>74</v>
      </c>
      <c r="D5143" s="39" t="s">
        <v>1878</v>
      </c>
      <c r="E5143" s="11">
        <f t="shared" si="339"/>
        <v>5</v>
      </c>
      <c r="F5143" s="4">
        <f t="shared" si="340"/>
        <v>2019</v>
      </c>
      <c r="G5143" t="s">
        <v>25</v>
      </c>
      <c r="H5143" s="4" t="s">
        <v>682</v>
      </c>
      <c r="I5143" s="4" t="str">
        <f t="shared" si="338"/>
        <v>k</v>
      </c>
      <c r="J5143" s="4">
        <v>24.4</v>
      </c>
      <c r="K5143" s="4" t="s">
        <v>591</v>
      </c>
      <c r="L5143" s="4">
        <v>0</v>
      </c>
      <c r="M5143" s="4" t="s">
        <v>1465</v>
      </c>
      <c r="N5143" s="11" t="s">
        <v>8616</v>
      </c>
      <c r="Q5143" t="s">
        <v>8618</v>
      </c>
      <c r="R5143" t="s">
        <v>8619</v>
      </c>
      <c r="T5143" t="s">
        <v>1296</v>
      </c>
    </row>
    <row r="5144" spans="1:20">
      <c r="A5144" t="s">
        <v>8615</v>
      </c>
      <c r="B5144" t="s">
        <v>1291</v>
      </c>
      <c r="C5144" t="s">
        <v>74</v>
      </c>
      <c r="D5144" s="39" t="s">
        <v>1211</v>
      </c>
      <c r="E5144" s="11">
        <f t="shared" si="339"/>
        <v>5</v>
      </c>
      <c r="F5144" s="4">
        <f t="shared" si="340"/>
        <v>2021</v>
      </c>
      <c r="G5144" t="s">
        <v>25</v>
      </c>
      <c r="H5144" s="4">
        <v>9.6999999999999993</v>
      </c>
      <c r="I5144" s="4" t="str">
        <f t="shared" si="338"/>
        <v>k</v>
      </c>
      <c r="J5144" s="4">
        <v>26.6</v>
      </c>
      <c r="K5144" s="4" t="s">
        <v>800</v>
      </c>
      <c r="L5144" s="4">
        <v>0</v>
      </c>
      <c r="M5144" s="4" t="s">
        <v>2236</v>
      </c>
      <c r="N5144" s="11" t="s">
        <v>8616</v>
      </c>
      <c r="Q5144" t="s">
        <v>8620</v>
      </c>
      <c r="R5144" t="s">
        <v>8621</v>
      </c>
    </row>
    <row r="5145" spans="1:20">
      <c r="A5145" t="s">
        <v>8615</v>
      </c>
      <c r="B5145" s="4" t="s">
        <v>1291</v>
      </c>
      <c r="C5145" s="4" t="s">
        <v>74</v>
      </c>
      <c r="D5145" s="39" t="s">
        <v>1793</v>
      </c>
      <c r="E5145" s="11">
        <f t="shared" si="339"/>
        <v>4</v>
      </c>
      <c r="F5145" s="4">
        <f t="shared" si="340"/>
        <v>2026</v>
      </c>
      <c r="G5145" s="4" t="s">
        <v>25</v>
      </c>
      <c r="H5145" s="4">
        <v>14.6</v>
      </c>
      <c r="I5145" s="4" t="str">
        <f t="shared" si="338"/>
        <v>k</v>
      </c>
      <c r="J5145" s="4">
        <v>36.200000000000003</v>
      </c>
      <c r="K5145" s="4">
        <v>44.5</v>
      </c>
      <c r="L5145" s="4">
        <v>0</v>
      </c>
      <c r="M5145" s="4">
        <v>2055</v>
      </c>
      <c r="N5145" s="11" t="s">
        <v>8616</v>
      </c>
      <c r="R5145" s="4" t="s">
        <v>1471</v>
      </c>
    </row>
    <row r="5146" spans="1:20">
      <c r="A5146" t="s">
        <v>8622</v>
      </c>
      <c r="B5146" t="s">
        <v>1291</v>
      </c>
      <c r="C5146" t="s">
        <v>20</v>
      </c>
      <c r="D5146" s="39" t="s">
        <v>1647</v>
      </c>
      <c r="E5146" s="11">
        <f t="shared" si="339"/>
        <v>3</v>
      </c>
      <c r="F5146" s="4">
        <f t="shared" si="340"/>
        <v>2000</v>
      </c>
      <c r="G5146" t="s">
        <v>25</v>
      </c>
      <c r="H5146" s="4">
        <v>10.5</v>
      </c>
      <c r="I5146" s="4" t="s">
        <v>35</v>
      </c>
      <c r="J5146" s="4">
        <v>27.5</v>
      </c>
      <c r="K5146" s="4" t="s">
        <v>1061</v>
      </c>
      <c r="L5146" s="4">
        <v>0</v>
      </c>
      <c r="M5146" s="4" t="s">
        <v>2323</v>
      </c>
      <c r="N5146" s="11" t="s">
        <v>8623</v>
      </c>
      <c r="R5146" t="s">
        <v>1931</v>
      </c>
      <c r="T5146" t="s">
        <v>1296</v>
      </c>
    </row>
    <row r="5147" spans="1:20">
      <c r="A5147" t="s">
        <v>8622</v>
      </c>
      <c r="B5147" t="s">
        <v>1291</v>
      </c>
      <c r="C5147" t="s">
        <v>74</v>
      </c>
      <c r="D5147" s="39" t="s">
        <v>1299</v>
      </c>
      <c r="E5147" s="11">
        <f t="shared" si="339"/>
        <v>5</v>
      </c>
      <c r="F5147" s="4">
        <f t="shared" si="340"/>
        <v>2001</v>
      </c>
      <c r="G5147" t="s">
        <v>25</v>
      </c>
      <c r="H5147" s="4">
        <v>11.7</v>
      </c>
      <c r="I5147" s="4" t="s">
        <v>35</v>
      </c>
      <c r="J5147" s="4">
        <v>31</v>
      </c>
      <c r="K5147" s="4" t="s">
        <v>138</v>
      </c>
      <c r="L5147" s="4">
        <v>0</v>
      </c>
      <c r="M5147" s="4" t="s">
        <v>1681</v>
      </c>
      <c r="N5147" s="11" t="s">
        <v>8623</v>
      </c>
      <c r="R5147" t="s">
        <v>2070</v>
      </c>
      <c r="T5147" t="s">
        <v>1296</v>
      </c>
    </row>
    <row r="5148" spans="1:20">
      <c r="A5148" t="s">
        <v>8622</v>
      </c>
      <c r="B5148" t="s">
        <v>1291</v>
      </c>
      <c r="C5148" t="s">
        <v>74</v>
      </c>
      <c r="D5148" s="39" t="s">
        <v>1378</v>
      </c>
      <c r="E5148" s="11">
        <f t="shared" si="339"/>
        <v>5</v>
      </c>
      <c r="F5148" s="4">
        <f t="shared" si="340"/>
        <v>2002</v>
      </c>
      <c r="G5148" t="s">
        <v>25</v>
      </c>
      <c r="H5148" s="4">
        <v>12.7</v>
      </c>
      <c r="I5148" s="4" t="s">
        <v>35</v>
      </c>
      <c r="J5148" s="4">
        <v>32</v>
      </c>
      <c r="K5148" s="4" t="s">
        <v>801</v>
      </c>
      <c r="L5148" s="4">
        <v>0</v>
      </c>
      <c r="M5148" s="4" t="s">
        <v>2590</v>
      </c>
      <c r="N5148" s="11" t="s">
        <v>8623</v>
      </c>
      <c r="R5148" t="s">
        <v>2031</v>
      </c>
      <c r="T5148" t="s">
        <v>1296</v>
      </c>
    </row>
    <row r="5149" spans="1:20">
      <c r="A5149" t="s">
        <v>8622</v>
      </c>
      <c r="B5149" t="s">
        <v>1291</v>
      </c>
      <c r="C5149" t="s">
        <v>74</v>
      </c>
      <c r="D5149" s="39" t="s">
        <v>2040</v>
      </c>
      <c r="E5149" s="11">
        <f t="shared" si="339"/>
        <v>5</v>
      </c>
      <c r="F5149" s="4">
        <f t="shared" si="340"/>
        <v>2003</v>
      </c>
      <c r="G5149" t="s">
        <v>25</v>
      </c>
      <c r="H5149" s="4">
        <v>13.7</v>
      </c>
      <c r="I5149" s="4" t="s">
        <v>35</v>
      </c>
      <c r="J5149" s="4">
        <v>34.5</v>
      </c>
      <c r="K5149" s="4" t="s">
        <v>472</v>
      </c>
      <c r="L5149" s="4">
        <v>0</v>
      </c>
      <c r="M5149" s="4" t="s">
        <v>8624</v>
      </c>
      <c r="N5149" s="11" t="s">
        <v>8623</v>
      </c>
      <c r="R5149" t="s">
        <v>8625</v>
      </c>
      <c r="T5149" t="s">
        <v>1296</v>
      </c>
    </row>
    <row r="5150" spans="1:20">
      <c r="A5150" t="s">
        <v>8622</v>
      </c>
      <c r="B5150" t="s">
        <v>1291</v>
      </c>
      <c r="C5150" t="s">
        <v>74</v>
      </c>
      <c r="D5150" s="39" t="s">
        <v>1335</v>
      </c>
      <c r="E5150" s="11">
        <f t="shared" si="339"/>
        <v>5</v>
      </c>
      <c r="F5150" s="4">
        <f t="shared" si="340"/>
        <v>2004</v>
      </c>
      <c r="G5150" t="s">
        <v>25</v>
      </c>
      <c r="H5150" s="4">
        <v>14.7</v>
      </c>
      <c r="I5150" s="4" t="s">
        <v>35</v>
      </c>
      <c r="J5150" s="4">
        <v>37.5</v>
      </c>
      <c r="K5150" s="4" t="s">
        <v>30</v>
      </c>
      <c r="L5150" s="4">
        <v>0</v>
      </c>
      <c r="M5150" s="4" t="s">
        <v>8626</v>
      </c>
      <c r="N5150" s="11" t="s">
        <v>8623</v>
      </c>
      <c r="R5150" t="s">
        <v>8627</v>
      </c>
      <c r="T5150" t="s">
        <v>1296</v>
      </c>
    </row>
    <row r="5151" spans="1:20">
      <c r="A5151" t="s">
        <v>8622</v>
      </c>
      <c r="B5151" t="s">
        <v>1291</v>
      </c>
      <c r="C5151" t="s">
        <v>74</v>
      </c>
      <c r="D5151" s="39" t="s">
        <v>1337</v>
      </c>
      <c r="E5151" s="11">
        <f t="shared" si="339"/>
        <v>5</v>
      </c>
      <c r="F5151" s="4">
        <f t="shared" si="340"/>
        <v>2005</v>
      </c>
      <c r="G5151" t="s">
        <v>25</v>
      </c>
      <c r="H5151" s="4">
        <v>15.7</v>
      </c>
      <c r="I5151" s="4" t="s">
        <v>35</v>
      </c>
      <c r="J5151" s="4">
        <v>40.5</v>
      </c>
      <c r="K5151" s="4" t="s">
        <v>971</v>
      </c>
      <c r="L5151" s="4">
        <v>0</v>
      </c>
      <c r="M5151" s="4" t="s">
        <v>4982</v>
      </c>
      <c r="N5151" s="11" t="s">
        <v>8623</v>
      </c>
      <c r="R5151" t="s">
        <v>8628</v>
      </c>
      <c r="T5151" t="s">
        <v>1296</v>
      </c>
    </row>
    <row r="5152" spans="1:20">
      <c r="A5152" t="s">
        <v>8622</v>
      </c>
      <c r="B5152" t="s">
        <v>1291</v>
      </c>
      <c r="C5152" t="s">
        <v>74</v>
      </c>
      <c r="D5152" s="39" t="s">
        <v>2129</v>
      </c>
      <c r="E5152" s="11">
        <f t="shared" si="339"/>
        <v>4</v>
      </c>
      <c r="F5152" s="4">
        <f t="shared" si="340"/>
        <v>2010</v>
      </c>
      <c r="G5152" t="s">
        <v>25</v>
      </c>
      <c r="H5152" s="4">
        <v>20.6</v>
      </c>
      <c r="I5152" s="4" t="s">
        <v>35</v>
      </c>
      <c r="J5152" s="4">
        <v>42.6</v>
      </c>
      <c r="K5152" s="4" t="s">
        <v>26</v>
      </c>
      <c r="L5152" s="4">
        <v>0</v>
      </c>
      <c r="M5152" s="4" t="s">
        <v>8629</v>
      </c>
      <c r="N5152" s="11" t="s">
        <v>8623</v>
      </c>
      <c r="R5152" t="s">
        <v>8630</v>
      </c>
      <c r="T5152" t="s">
        <v>1296</v>
      </c>
    </row>
    <row r="5153" spans="1:20">
      <c r="A5153" t="s">
        <v>8622</v>
      </c>
      <c r="B5153" t="s">
        <v>1291</v>
      </c>
      <c r="C5153" t="s">
        <v>74</v>
      </c>
      <c r="D5153" s="39" t="s">
        <v>1432</v>
      </c>
      <c r="E5153" s="11">
        <f t="shared" si="339"/>
        <v>5</v>
      </c>
      <c r="F5153" s="4">
        <f t="shared" si="340"/>
        <v>2013</v>
      </c>
      <c r="G5153" t="s">
        <v>25</v>
      </c>
      <c r="H5153" s="4">
        <v>23.7</v>
      </c>
      <c r="I5153" s="4" t="s">
        <v>35</v>
      </c>
      <c r="J5153" s="4">
        <v>43.3</v>
      </c>
      <c r="K5153" s="4" t="s">
        <v>4576</v>
      </c>
      <c r="L5153" s="4">
        <v>0</v>
      </c>
      <c r="M5153" s="4" t="s">
        <v>3485</v>
      </c>
      <c r="N5153" s="11" t="s">
        <v>8623</v>
      </c>
      <c r="R5153" t="s">
        <v>8631</v>
      </c>
      <c r="T5153" t="s">
        <v>1296</v>
      </c>
    </row>
    <row r="5154" spans="1:20">
      <c r="A5154" t="s">
        <v>8622</v>
      </c>
      <c r="B5154" t="s">
        <v>1291</v>
      </c>
      <c r="C5154" t="s">
        <v>74</v>
      </c>
      <c r="D5154" s="39" t="s">
        <v>1435</v>
      </c>
      <c r="E5154" s="11">
        <f t="shared" si="339"/>
        <v>5</v>
      </c>
      <c r="F5154" s="4">
        <f t="shared" si="340"/>
        <v>2015</v>
      </c>
      <c r="G5154" t="s">
        <v>25</v>
      </c>
      <c r="H5154" s="4">
        <v>25.7</v>
      </c>
      <c r="I5154" s="4" t="s">
        <v>35</v>
      </c>
      <c r="J5154" s="4">
        <v>43</v>
      </c>
      <c r="K5154" s="4" t="s">
        <v>145</v>
      </c>
      <c r="L5154" s="4">
        <v>0</v>
      </c>
      <c r="M5154" s="4" t="s">
        <v>8632</v>
      </c>
      <c r="N5154" s="11" t="s">
        <v>8623</v>
      </c>
      <c r="R5154" t="s">
        <v>8633</v>
      </c>
      <c r="T5154" t="s">
        <v>1296</v>
      </c>
    </row>
    <row r="5155" spans="1:20">
      <c r="A5155" t="s">
        <v>8622</v>
      </c>
      <c r="B5155" t="s">
        <v>1291</v>
      </c>
      <c r="C5155" t="s">
        <v>74</v>
      </c>
      <c r="D5155" s="39" t="s">
        <v>1349</v>
      </c>
      <c r="E5155" s="11">
        <f t="shared" si="339"/>
        <v>5</v>
      </c>
      <c r="F5155" s="4">
        <f t="shared" si="340"/>
        <v>2016</v>
      </c>
      <c r="G5155" t="s">
        <v>25</v>
      </c>
      <c r="H5155" s="4">
        <v>26.7</v>
      </c>
      <c r="I5155" s="4" t="s">
        <v>35</v>
      </c>
      <c r="J5155" s="4">
        <v>42.5</v>
      </c>
      <c r="K5155" s="4" t="s">
        <v>2405</v>
      </c>
      <c r="L5155" s="4">
        <v>0</v>
      </c>
      <c r="M5155" s="4" t="s">
        <v>8634</v>
      </c>
      <c r="N5155" s="11" t="s">
        <v>8623</v>
      </c>
      <c r="Q5155">
        <v>60</v>
      </c>
      <c r="R5155" t="s">
        <v>8635</v>
      </c>
      <c r="T5155" t="s">
        <v>1296</v>
      </c>
    </row>
    <row r="5156" spans="1:20">
      <c r="A5156" t="s">
        <v>8636</v>
      </c>
      <c r="B5156" t="s">
        <v>1291</v>
      </c>
      <c r="C5156" t="s">
        <v>20</v>
      </c>
      <c r="D5156" s="39" t="s">
        <v>2618</v>
      </c>
      <c r="E5156" s="11">
        <f t="shared" si="339"/>
        <v>6</v>
      </c>
      <c r="F5156" s="4">
        <f t="shared" si="340"/>
        <v>2001</v>
      </c>
      <c r="G5156" t="s">
        <v>21</v>
      </c>
      <c r="H5156" s="4">
        <v>14.8</v>
      </c>
      <c r="I5156" s="4" t="s">
        <v>35</v>
      </c>
      <c r="J5156" s="4">
        <v>30.5</v>
      </c>
      <c r="K5156" s="4" t="s">
        <v>3315</v>
      </c>
      <c r="L5156" s="4">
        <v>0</v>
      </c>
      <c r="R5156" t="s">
        <v>8637</v>
      </c>
      <c r="T5156" t="s">
        <v>1296</v>
      </c>
    </row>
    <row r="5157" spans="1:20">
      <c r="A5157" t="s">
        <v>8636</v>
      </c>
      <c r="B5157" t="s">
        <v>1291</v>
      </c>
      <c r="C5157" t="s">
        <v>74</v>
      </c>
      <c r="D5157" s="39" t="s">
        <v>1422</v>
      </c>
      <c r="E5157" s="11">
        <f t="shared" si="339"/>
        <v>5</v>
      </c>
      <c r="F5157" s="4">
        <f t="shared" si="340"/>
        <v>2002</v>
      </c>
      <c r="G5157" t="s">
        <v>21</v>
      </c>
      <c r="I5157" s="4" t="str">
        <f>IF(ISBLANK(H5157), "", "k")</f>
        <v/>
      </c>
      <c r="J5157" s="4">
        <v>31</v>
      </c>
      <c r="K5157" s="4" t="s">
        <v>298</v>
      </c>
      <c r="L5157" s="4">
        <v>0</v>
      </c>
      <c r="M5157" s="4" t="s">
        <v>2111</v>
      </c>
      <c r="R5157" t="s">
        <v>2031</v>
      </c>
      <c r="T5157" t="s">
        <v>1296</v>
      </c>
    </row>
    <row r="5158" spans="1:20">
      <c r="A5158" t="s">
        <v>8636</v>
      </c>
      <c r="B5158" t="s">
        <v>1291</v>
      </c>
      <c r="C5158" t="s">
        <v>74</v>
      </c>
      <c r="D5158" s="39" t="s">
        <v>8638</v>
      </c>
      <c r="E5158" s="11" t="e">
        <f t="shared" si="339"/>
        <v>#VALUE!</v>
      </c>
      <c r="F5158" s="4" t="e">
        <f t="shared" si="340"/>
        <v>#VALUE!</v>
      </c>
      <c r="G5158" t="s">
        <v>21</v>
      </c>
      <c r="I5158" s="4" t="str">
        <f>IF(ISBLANK(H5158), "", "k")</f>
        <v/>
      </c>
      <c r="L5158" s="4">
        <v>0</v>
      </c>
      <c r="R5158" t="s">
        <v>8639</v>
      </c>
      <c r="T5158" t="s">
        <v>1296</v>
      </c>
    </row>
    <row r="5159" spans="1:20">
      <c r="A5159" t="s">
        <v>523</v>
      </c>
      <c r="B5159" t="s">
        <v>1291</v>
      </c>
      <c r="C5159" t="s">
        <v>20</v>
      </c>
      <c r="D5159" s="39" t="s">
        <v>3045</v>
      </c>
      <c r="E5159" s="11">
        <f t="shared" si="339"/>
        <v>3</v>
      </c>
      <c r="F5159" s="4">
        <f t="shared" si="340"/>
        <v>1983</v>
      </c>
      <c r="G5159" t="s">
        <v>25</v>
      </c>
      <c r="H5159" s="4">
        <v>14.5</v>
      </c>
      <c r="I5159" s="4" t="s">
        <v>35</v>
      </c>
      <c r="J5159" s="4">
        <v>32.39</v>
      </c>
      <c r="L5159" s="4">
        <v>0</v>
      </c>
      <c r="M5159" s="4" t="s">
        <v>2218</v>
      </c>
      <c r="R5159" t="s">
        <v>7806</v>
      </c>
      <c r="T5159" t="s">
        <v>1296</v>
      </c>
    </row>
    <row r="5160" spans="1:20">
      <c r="A5160" t="s">
        <v>526</v>
      </c>
      <c r="B5160" t="s">
        <v>1291</v>
      </c>
      <c r="C5160" t="s">
        <v>74</v>
      </c>
      <c r="D5160" s="39" t="s">
        <v>1620</v>
      </c>
      <c r="E5160" s="11">
        <f t="shared" si="339"/>
        <v>3</v>
      </c>
      <c r="F5160" s="4">
        <f t="shared" si="340"/>
        <v>1994</v>
      </c>
      <c r="G5160" t="s">
        <v>21</v>
      </c>
      <c r="H5160" s="4" t="s">
        <v>1368</v>
      </c>
      <c r="I5160" s="4" t="str">
        <f t="shared" ref="I5160:I5167" si="341">IF(ISBLANK(H5160), "", "k")</f>
        <v>k</v>
      </c>
      <c r="J5160" s="4">
        <v>15.3</v>
      </c>
      <c r="K5160" s="4" t="s">
        <v>2608</v>
      </c>
      <c r="L5160" s="4">
        <v>0</v>
      </c>
      <c r="M5160" s="4" t="s">
        <v>8640</v>
      </c>
      <c r="R5160" t="s">
        <v>3110</v>
      </c>
      <c r="T5160" t="s">
        <v>1296</v>
      </c>
    </row>
    <row r="5161" spans="1:20">
      <c r="A5161" t="s">
        <v>526</v>
      </c>
      <c r="B5161" t="s">
        <v>1291</v>
      </c>
      <c r="C5161" t="s">
        <v>74</v>
      </c>
      <c r="D5161" s="39" t="s">
        <v>1524</v>
      </c>
      <c r="E5161" s="11">
        <f t="shared" si="339"/>
        <v>3</v>
      </c>
      <c r="F5161" s="4">
        <f t="shared" si="340"/>
        <v>1995</v>
      </c>
      <c r="G5161" t="s">
        <v>21</v>
      </c>
      <c r="H5161" s="4" t="s">
        <v>2274</v>
      </c>
      <c r="I5161" s="4" t="str">
        <f t="shared" si="341"/>
        <v>k</v>
      </c>
      <c r="J5161" s="4">
        <v>15.9</v>
      </c>
      <c r="K5161" s="4" t="s">
        <v>2963</v>
      </c>
      <c r="L5161" s="4">
        <v>0</v>
      </c>
      <c r="M5161" s="4" t="s">
        <v>1487</v>
      </c>
      <c r="R5161" t="s">
        <v>3985</v>
      </c>
      <c r="T5161" t="s">
        <v>1296</v>
      </c>
    </row>
    <row r="5162" spans="1:20">
      <c r="A5162" t="s">
        <v>526</v>
      </c>
      <c r="B5162" t="s">
        <v>1291</v>
      </c>
      <c r="C5162" t="s">
        <v>74</v>
      </c>
      <c r="D5162" s="39" t="s">
        <v>1744</v>
      </c>
      <c r="E5162" s="11">
        <f t="shared" si="339"/>
        <v>3</v>
      </c>
      <c r="F5162" s="4">
        <f t="shared" si="340"/>
        <v>1998</v>
      </c>
      <c r="G5162" t="s">
        <v>21</v>
      </c>
      <c r="H5162" s="4" t="s">
        <v>1610</v>
      </c>
      <c r="I5162" s="4" t="str">
        <f t="shared" si="341"/>
        <v>k</v>
      </c>
      <c r="J5162" s="4">
        <v>18.600000000000001</v>
      </c>
      <c r="K5162" s="4" t="s">
        <v>3207</v>
      </c>
      <c r="L5162" s="4">
        <v>0</v>
      </c>
      <c r="M5162" s="4" t="s">
        <v>5356</v>
      </c>
      <c r="R5162" t="s">
        <v>3985</v>
      </c>
      <c r="T5162" t="s">
        <v>1296</v>
      </c>
    </row>
    <row r="5163" spans="1:20">
      <c r="A5163" t="s">
        <v>526</v>
      </c>
      <c r="B5163" t="s">
        <v>1291</v>
      </c>
      <c r="C5163" t="s">
        <v>74</v>
      </c>
      <c r="D5163" s="39" t="s">
        <v>1715</v>
      </c>
      <c r="E5163" s="11">
        <f t="shared" si="339"/>
        <v>3</v>
      </c>
      <c r="F5163" s="4">
        <f t="shared" si="340"/>
        <v>2000</v>
      </c>
      <c r="G5163" t="s">
        <v>21</v>
      </c>
      <c r="H5163" s="4" t="s">
        <v>126</v>
      </c>
      <c r="I5163" s="4" t="str">
        <f t="shared" si="341"/>
        <v>k</v>
      </c>
      <c r="J5163" s="4">
        <v>18.5</v>
      </c>
      <c r="K5163" s="4" t="s">
        <v>169</v>
      </c>
      <c r="L5163" s="4">
        <v>0</v>
      </c>
      <c r="M5163" s="4" t="s">
        <v>2453</v>
      </c>
      <c r="R5163" t="s">
        <v>8641</v>
      </c>
      <c r="T5163" t="s">
        <v>1296</v>
      </c>
    </row>
    <row r="5164" spans="1:20">
      <c r="A5164" t="s">
        <v>526</v>
      </c>
      <c r="B5164" t="s">
        <v>1291</v>
      </c>
      <c r="C5164" t="s">
        <v>74</v>
      </c>
      <c r="D5164" s="39" t="s">
        <v>1418</v>
      </c>
      <c r="E5164" s="11">
        <f t="shared" si="339"/>
        <v>5</v>
      </c>
      <c r="F5164" s="4">
        <f t="shared" si="340"/>
        <v>2001</v>
      </c>
      <c r="G5164" t="s">
        <v>21</v>
      </c>
      <c r="H5164" s="4" t="s">
        <v>496</v>
      </c>
      <c r="I5164" s="4" t="str">
        <f t="shared" si="341"/>
        <v>k</v>
      </c>
      <c r="J5164" s="4">
        <v>19</v>
      </c>
      <c r="K5164" s="4" t="s">
        <v>169</v>
      </c>
      <c r="L5164" s="4">
        <v>0</v>
      </c>
      <c r="M5164" s="4" t="s">
        <v>8642</v>
      </c>
      <c r="R5164" t="s">
        <v>8643</v>
      </c>
      <c r="T5164" t="s">
        <v>1296</v>
      </c>
    </row>
    <row r="5165" spans="1:20">
      <c r="A5165" t="s">
        <v>526</v>
      </c>
      <c r="B5165" t="s">
        <v>1291</v>
      </c>
      <c r="C5165" t="s">
        <v>74</v>
      </c>
      <c r="D5165" s="39" t="s">
        <v>1302</v>
      </c>
      <c r="E5165" s="11">
        <f t="shared" si="339"/>
        <v>5</v>
      </c>
      <c r="F5165" s="4">
        <f t="shared" si="340"/>
        <v>2002</v>
      </c>
      <c r="G5165" t="s">
        <v>21</v>
      </c>
      <c r="H5165" s="4" t="s">
        <v>410</v>
      </c>
      <c r="I5165" s="4" t="str">
        <f t="shared" si="341"/>
        <v>k</v>
      </c>
      <c r="J5165" s="4">
        <v>20.5</v>
      </c>
      <c r="K5165" s="4" t="s">
        <v>67</v>
      </c>
      <c r="L5165" s="4">
        <v>0</v>
      </c>
      <c r="M5165" s="4" t="s">
        <v>2276</v>
      </c>
      <c r="R5165" t="s">
        <v>8644</v>
      </c>
      <c r="T5165" t="s">
        <v>1296</v>
      </c>
    </row>
    <row r="5166" spans="1:20">
      <c r="A5166" t="s">
        <v>526</v>
      </c>
      <c r="B5166" t="s">
        <v>1291</v>
      </c>
      <c r="C5166" t="s">
        <v>74</v>
      </c>
      <c r="D5166" s="39" t="s">
        <v>2040</v>
      </c>
      <c r="E5166" s="11">
        <f t="shared" si="339"/>
        <v>5</v>
      </c>
      <c r="F5166" s="4">
        <f t="shared" si="340"/>
        <v>2003</v>
      </c>
      <c r="G5166" t="s">
        <v>21</v>
      </c>
      <c r="H5166" s="4" t="s">
        <v>717</v>
      </c>
      <c r="I5166" s="4" t="str">
        <f t="shared" si="341"/>
        <v>k</v>
      </c>
      <c r="J5166" s="4">
        <v>21.4</v>
      </c>
      <c r="K5166" s="4" t="s">
        <v>1869</v>
      </c>
      <c r="L5166" s="4">
        <v>0</v>
      </c>
      <c r="M5166" s="4" t="s">
        <v>3148</v>
      </c>
      <c r="R5166" t="s">
        <v>7419</v>
      </c>
      <c r="T5166" t="s">
        <v>1296</v>
      </c>
    </row>
    <row r="5167" spans="1:20">
      <c r="A5167" t="s">
        <v>526</v>
      </c>
      <c r="B5167" t="s">
        <v>1291</v>
      </c>
      <c r="C5167" t="s">
        <v>74</v>
      </c>
      <c r="D5167" s="39" t="s">
        <v>1720</v>
      </c>
      <c r="E5167" s="11">
        <f t="shared" si="339"/>
        <v>5</v>
      </c>
      <c r="F5167" s="4">
        <f t="shared" si="340"/>
        <v>2004</v>
      </c>
      <c r="G5167" t="s">
        <v>21</v>
      </c>
      <c r="H5167" s="4" t="s">
        <v>712</v>
      </c>
      <c r="I5167" s="4" t="str">
        <f t="shared" si="341"/>
        <v>k</v>
      </c>
      <c r="J5167" s="4">
        <v>22</v>
      </c>
      <c r="K5167" s="4" t="s">
        <v>542</v>
      </c>
      <c r="L5167" s="4">
        <v>0</v>
      </c>
      <c r="M5167" s="4" t="s">
        <v>5437</v>
      </c>
      <c r="R5167" t="s">
        <v>8645</v>
      </c>
      <c r="T5167" t="s">
        <v>1296</v>
      </c>
    </row>
    <row r="5168" spans="1:20">
      <c r="A5168" t="s">
        <v>8646</v>
      </c>
      <c r="B5168" t="s">
        <v>1291</v>
      </c>
      <c r="C5168" t="s">
        <v>20</v>
      </c>
      <c r="D5168" s="39" t="s">
        <v>1416</v>
      </c>
      <c r="E5168" s="11">
        <f t="shared" si="339"/>
        <v>3</v>
      </c>
      <c r="F5168" s="4">
        <f t="shared" si="340"/>
        <v>1996</v>
      </c>
      <c r="G5168" t="s">
        <v>21</v>
      </c>
      <c r="H5168" s="4">
        <v>11.5</v>
      </c>
      <c r="I5168" s="4" t="s">
        <v>35</v>
      </c>
      <c r="J5168" s="4">
        <v>26</v>
      </c>
      <c r="K5168" s="4">
        <v>15.2</v>
      </c>
      <c r="L5168" s="4">
        <v>5.2</v>
      </c>
      <c r="M5168" s="4" t="s">
        <v>1623</v>
      </c>
      <c r="N5168" s="11" t="s">
        <v>8647</v>
      </c>
      <c r="R5168" t="s">
        <v>8648</v>
      </c>
      <c r="T5168" t="s">
        <v>1296</v>
      </c>
    </row>
    <row r="5169" spans="1:20">
      <c r="A5169" t="s">
        <v>8646</v>
      </c>
      <c r="B5169" t="s">
        <v>1291</v>
      </c>
      <c r="C5169" t="s">
        <v>74</v>
      </c>
      <c r="D5169" s="39" t="s">
        <v>1647</v>
      </c>
      <c r="E5169" s="11">
        <f t="shared" si="339"/>
        <v>3</v>
      </c>
      <c r="F5169" s="4">
        <f t="shared" si="340"/>
        <v>2000</v>
      </c>
      <c r="G5169" t="s">
        <v>21</v>
      </c>
      <c r="H5169" s="4">
        <v>15.5</v>
      </c>
      <c r="I5169" s="4" t="s">
        <v>35</v>
      </c>
      <c r="J5169" s="4">
        <v>28.5</v>
      </c>
      <c r="K5169" s="4">
        <v>17.5</v>
      </c>
      <c r="L5169" s="4">
        <v>5.5</v>
      </c>
      <c r="M5169" s="4" t="s">
        <v>1825</v>
      </c>
      <c r="N5169" s="11" t="s">
        <v>8647</v>
      </c>
      <c r="R5169" t="s">
        <v>8649</v>
      </c>
      <c r="T5169" t="s">
        <v>1296</v>
      </c>
    </row>
    <row r="5170" spans="1:20">
      <c r="A5170" t="s">
        <v>8646</v>
      </c>
      <c r="B5170" t="s">
        <v>1291</v>
      </c>
      <c r="C5170" t="s">
        <v>74</v>
      </c>
      <c r="D5170" s="39" t="s">
        <v>24</v>
      </c>
      <c r="E5170" s="11">
        <f t="shared" si="339"/>
        <v>5</v>
      </c>
      <c r="F5170" s="4">
        <f t="shared" si="340"/>
        <v>2001</v>
      </c>
      <c r="G5170" t="s">
        <v>21</v>
      </c>
      <c r="H5170" s="4">
        <v>16.5</v>
      </c>
      <c r="I5170" s="4" t="s">
        <v>35</v>
      </c>
      <c r="J5170" s="4">
        <v>29</v>
      </c>
      <c r="K5170" s="4">
        <v>15.4</v>
      </c>
      <c r="L5170" s="4">
        <v>5.5</v>
      </c>
      <c r="M5170" s="4" t="s">
        <v>2150</v>
      </c>
      <c r="N5170" s="11" t="s">
        <v>8647</v>
      </c>
      <c r="R5170" t="s">
        <v>8650</v>
      </c>
      <c r="T5170" t="s">
        <v>1296</v>
      </c>
    </row>
    <row r="5171" spans="1:20">
      <c r="A5171" t="s">
        <v>8646</v>
      </c>
      <c r="B5171" t="s">
        <v>1291</v>
      </c>
      <c r="C5171" t="s">
        <v>74</v>
      </c>
      <c r="D5171" s="39" t="s">
        <v>1378</v>
      </c>
      <c r="E5171" s="11">
        <f t="shared" si="339"/>
        <v>5</v>
      </c>
      <c r="F5171" s="4">
        <f t="shared" si="340"/>
        <v>2002</v>
      </c>
      <c r="G5171" t="s">
        <v>21</v>
      </c>
      <c r="H5171" s="4">
        <v>17.7</v>
      </c>
      <c r="I5171" s="4" t="s">
        <v>35</v>
      </c>
      <c r="J5171" s="4">
        <v>29.5</v>
      </c>
      <c r="K5171" s="4">
        <v>17.5</v>
      </c>
      <c r="L5171" s="4">
        <v>5.7</v>
      </c>
      <c r="M5171" s="4" t="s">
        <v>2259</v>
      </c>
      <c r="N5171" s="11" t="s">
        <v>8647</v>
      </c>
      <c r="R5171" t="s">
        <v>8651</v>
      </c>
      <c r="T5171" t="s">
        <v>1296</v>
      </c>
    </row>
    <row r="5172" spans="1:20">
      <c r="A5172" t="s">
        <v>8646</v>
      </c>
      <c r="B5172" t="s">
        <v>1291</v>
      </c>
      <c r="C5172" t="s">
        <v>74</v>
      </c>
      <c r="D5172" s="39" t="s">
        <v>34</v>
      </c>
      <c r="E5172" s="11">
        <f t="shared" si="339"/>
        <v>5</v>
      </c>
      <c r="F5172" s="4">
        <f t="shared" si="340"/>
        <v>2003</v>
      </c>
      <c r="G5172" t="s">
        <v>21</v>
      </c>
      <c r="H5172" s="4">
        <v>18.7</v>
      </c>
      <c r="I5172" s="4" t="s">
        <v>35</v>
      </c>
      <c r="J5172" s="4">
        <v>31.1</v>
      </c>
      <c r="K5172" s="4">
        <v>17.5</v>
      </c>
      <c r="L5172" s="4">
        <v>5.7</v>
      </c>
      <c r="M5172" s="4" t="s">
        <v>2579</v>
      </c>
      <c r="N5172" s="11" t="s">
        <v>8647</v>
      </c>
      <c r="R5172" t="s">
        <v>8652</v>
      </c>
      <c r="T5172" t="s">
        <v>1296</v>
      </c>
    </row>
    <row r="5173" spans="1:20">
      <c r="A5173" t="s">
        <v>8646</v>
      </c>
      <c r="B5173" t="s">
        <v>1291</v>
      </c>
      <c r="C5173" t="s">
        <v>74</v>
      </c>
      <c r="D5173" s="39" t="s">
        <v>1380</v>
      </c>
      <c r="E5173" s="11">
        <f t="shared" si="339"/>
        <v>5</v>
      </c>
      <c r="F5173" s="4">
        <f t="shared" si="340"/>
        <v>2004</v>
      </c>
      <c r="G5173" t="s">
        <v>21</v>
      </c>
      <c r="H5173" s="4">
        <v>19.7</v>
      </c>
      <c r="I5173" s="4" t="s">
        <v>35</v>
      </c>
      <c r="J5173" s="4">
        <v>29.8</v>
      </c>
      <c r="K5173" s="4">
        <v>17.899999999999999</v>
      </c>
      <c r="L5173" s="4">
        <v>5.6</v>
      </c>
      <c r="M5173" s="4" t="s">
        <v>1739</v>
      </c>
      <c r="N5173" s="11" t="s">
        <v>8647</v>
      </c>
      <c r="R5173" t="s">
        <v>8653</v>
      </c>
      <c r="T5173" t="s">
        <v>1296</v>
      </c>
    </row>
    <row r="5174" spans="1:20">
      <c r="A5174" t="s">
        <v>8654</v>
      </c>
      <c r="B5174" t="s">
        <v>1291</v>
      </c>
      <c r="C5174" t="s">
        <v>20</v>
      </c>
      <c r="D5174" s="39" t="s">
        <v>1845</v>
      </c>
      <c r="E5174" s="11">
        <f t="shared" si="339"/>
        <v>6</v>
      </c>
      <c r="F5174" s="4">
        <f t="shared" si="340"/>
        <v>2001</v>
      </c>
      <c r="G5174" t="s">
        <v>25</v>
      </c>
      <c r="H5174" s="4" t="s">
        <v>1693</v>
      </c>
      <c r="I5174" s="4" t="str">
        <f t="shared" ref="I5174:I5181" si="342">IF(ISBLANK(H5174), "", "k")</f>
        <v>k</v>
      </c>
      <c r="J5174" s="4">
        <v>19.100000000000001</v>
      </c>
      <c r="K5174" s="4" t="s">
        <v>485</v>
      </c>
      <c r="L5174" s="4">
        <v>0</v>
      </c>
      <c r="N5174" s="11" t="s">
        <v>8655</v>
      </c>
      <c r="R5174" t="s">
        <v>2048</v>
      </c>
      <c r="T5174" t="s">
        <v>1296</v>
      </c>
    </row>
    <row r="5175" spans="1:20">
      <c r="A5175" t="s">
        <v>8654</v>
      </c>
      <c r="B5175" t="s">
        <v>1291</v>
      </c>
      <c r="C5175" t="s">
        <v>74</v>
      </c>
      <c r="D5175" s="39" t="s">
        <v>3093</v>
      </c>
      <c r="E5175" s="11">
        <f t="shared" si="339"/>
        <v>3</v>
      </c>
      <c r="F5175" s="4">
        <f t="shared" si="340"/>
        <v>2006</v>
      </c>
      <c r="G5175" t="s">
        <v>25</v>
      </c>
      <c r="H5175" s="4" t="s">
        <v>1622</v>
      </c>
      <c r="I5175" s="4" t="str">
        <f t="shared" si="342"/>
        <v>k</v>
      </c>
      <c r="L5175" s="4">
        <v>0</v>
      </c>
      <c r="N5175" s="11" t="s">
        <v>8655</v>
      </c>
      <c r="R5175" t="s">
        <v>8656</v>
      </c>
      <c r="T5175" t="s">
        <v>1296</v>
      </c>
    </row>
    <row r="5176" spans="1:20">
      <c r="A5176" t="s">
        <v>8654</v>
      </c>
      <c r="B5176" t="s">
        <v>1291</v>
      </c>
      <c r="C5176" t="s">
        <v>74</v>
      </c>
      <c r="D5176" s="39" t="s">
        <v>1831</v>
      </c>
      <c r="E5176" s="11">
        <f t="shared" si="339"/>
        <v>5</v>
      </c>
      <c r="F5176" s="4">
        <f t="shared" si="340"/>
        <v>2008</v>
      </c>
      <c r="G5176" t="s">
        <v>25</v>
      </c>
      <c r="H5176" s="4" t="s">
        <v>717</v>
      </c>
      <c r="I5176" s="4" t="str">
        <f t="shared" si="342"/>
        <v>k</v>
      </c>
      <c r="J5176" s="4">
        <v>23.5</v>
      </c>
      <c r="K5176" s="4" t="s">
        <v>683</v>
      </c>
      <c r="L5176" s="4">
        <v>0</v>
      </c>
      <c r="M5176" s="4" t="s">
        <v>1745</v>
      </c>
      <c r="N5176" s="11" t="s">
        <v>8655</v>
      </c>
      <c r="R5176" t="s">
        <v>3098</v>
      </c>
      <c r="T5176" t="s">
        <v>1296</v>
      </c>
    </row>
    <row r="5177" spans="1:20">
      <c r="A5177" t="s">
        <v>8654</v>
      </c>
      <c r="B5177" t="s">
        <v>1291</v>
      </c>
      <c r="C5177" t="s">
        <v>74</v>
      </c>
      <c r="D5177" s="39" t="s">
        <v>1663</v>
      </c>
      <c r="E5177" s="11">
        <f t="shared" si="339"/>
        <v>5</v>
      </c>
      <c r="F5177" s="4">
        <f t="shared" si="340"/>
        <v>2009</v>
      </c>
      <c r="G5177" t="s">
        <v>25</v>
      </c>
      <c r="H5177" s="4" t="s">
        <v>712</v>
      </c>
      <c r="I5177" s="4" t="str">
        <f t="shared" si="342"/>
        <v>k</v>
      </c>
      <c r="J5177" s="4">
        <v>25</v>
      </c>
      <c r="K5177" s="4" t="s">
        <v>881</v>
      </c>
      <c r="L5177" s="4">
        <v>0</v>
      </c>
      <c r="M5177" s="4" t="s">
        <v>8657</v>
      </c>
      <c r="N5177" s="11" t="s">
        <v>8655</v>
      </c>
      <c r="R5177" t="s">
        <v>8658</v>
      </c>
      <c r="T5177" t="s">
        <v>1296</v>
      </c>
    </row>
    <row r="5178" spans="1:20">
      <c r="A5178" t="s">
        <v>8654</v>
      </c>
      <c r="B5178" t="s">
        <v>1291</v>
      </c>
      <c r="C5178" t="s">
        <v>74</v>
      </c>
      <c r="D5178" s="39" t="s">
        <v>1392</v>
      </c>
      <c r="E5178" s="11">
        <f t="shared" si="339"/>
        <v>5</v>
      </c>
      <c r="F5178" s="4">
        <f t="shared" si="340"/>
        <v>2010</v>
      </c>
      <c r="G5178" t="s">
        <v>25</v>
      </c>
      <c r="H5178" s="4" t="s">
        <v>609</v>
      </c>
      <c r="I5178" s="4" t="str">
        <f t="shared" si="342"/>
        <v>k</v>
      </c>
      <c r="J5178" s="4">
        <v>25</v>
      </c>
      <c r="K5178" s="4" t="s">
        <v>1106</v>
      </c>
      <c r="L5178" s="4">
        <v>0</v>
      </c>
      <c r="M5178" s="4" t="s">
        <v>8659</v>
      </c>
      <c r="N5178" s="11" t="s">
        <v>8655</v>
      </c>
      <c r="R5178" t="s">
        <v>8660</v>
      </c>
      <c r="T5178" t="s">
        <v>1296</v>
      </c>
    </row>
    <row r="5179" spans="1:20">
      <c r="A5179" t="s">
        <v>8654</v>
      </c>
      <c r="B5179" t="s">
        <v>1291</v>
      </c>
      <c r="C5179" t="s">
        <v>74</v>
      </c>
      <c r="D5179" s="39" t="s">
        <v>1396</v>
      </c>
      <c r="E5179" s="11">
        <f t="shared" si="339"/>
        <v>5</v>
      </c>
      <c r="F5179" s="4">
        <f t="shared" si="340"/>
        <v>2011</v>
      </c>
      <c r="G5179" t="s">
        <v>25</v>
      </c>
      <c r="H5179" s="4" t="s">
        <v>977</v>
      </c>
      <c r="I5179" s="4" t="str">
        <f t="shared" si="342"/>
        <v>k</v>
      </c>
      <c r="J5179" s="4">
        <v>25.8</v>
      </c>
      <c r="K5179" s="4" t="s">
        <v>461</v>
      </c>
      <c r="L5179" s="4">
        <v>0</v>
      </c>
      <c r="M5179" s="4" t="s">
        <v>2443</v>
      </c>
      <c r="N5179" s="11" t="s">
        <v>8655</v>
      </c>
      <c r="R5179" t="s">
        <v>1762</v>
      </c>
      <c r="T5179" t="s">
        <v>1296</v>
      </c>
    </row>
    <row r="5180" spans="1:20">
      <c r="A5180" t="s">
        <v>8661</v>
      </c>
      <c r="B5180" t="s">
        <v>1291</v>
      </c>
      <c r="C5180" t="s">
        <v>20</v>
      </c>
      <c r="D5180" s="39" t="s">
        <v>2440</v>
      </c>
      <c r="E5180" s="11">
        <f t="shared" si="339"/>
        <v>9</v>
      </c>
      <c r="F5180" s="4">
        <f t="shared" si="340"/>
        <v>2018</v>
      </c>
      <c r="G5180" t="s">
        <v>21</v>
      </c>
      <c r="H5180" s="4" t="s">
        <v>8662</v>
      </c>
      <c r="I5180" s="4" t="str">
        <f t="shared" si="342"/>
        <v>k</v>
      </c>
      <c r="J5180" s="4">
        <v>12.3</v>
      </c>
      <c r="K5180" s="4" t="s">
        <v>595</v>
      </c>
      <c r="L5180" s="4">
        <v>0</v>
      </c>
      <c r="M5180" s="4" t="s">
        <v>4494</v>
      </c>
      <c r="N5180" s="11" t="s">
        <v>8663</v>
      </c>
      <c r="R5180" t="s">
        <v>8664</v>
      </c>
      <c r="T5180" t="s">
        <v>1296</v>
      </c>
    </row>
    <row r="5181" spans="1:20">
      <c r="A5181" t="s">
        <v>8661</v>
      </c>
      <c r="B5181" s="4" t="s">
        <v>1291</v>
      </c>
      <c r="C5181" s="4" t="s">
        <v>74</v>
      </c>
      <c r="D5181" s="39" t="s">
        <v>1553</v>
      </c>
      <c r="E5181" s="11">
        <f t="shared" si="339"/>
        <v>4</v>
      </c>
      <c r="F5181" s="4">
        <f t="shared" si="340"/>
        <v>2026</v>
      </c>
      <c r="G5181" s="4" t="s">
        <v>21</v>
      </c>
      <c r="H5181" s="4">
        <v>9.6</v>
      </c>
      <c r="I5181" s="4" t="str">
        <f t="shared" si="342"/>
        <v>k</v>
      </c>
      <c r="J5181" s="4">
        <v>24.7</v>
      </c>
      <c r="K5181" s="4">
        <v>34</v>
      </c>
      <c r="L5181" s="4">
        <v>0</v>
      </c>
      <c r="M5181" s="4">
        <v>555</v>
      </c>
      <c r="N5181" s="11">
        <v>982000407478902</v>
      </c>
      <c r="R5181" s="4" t="s">
        <v>8665</v>
      </c>
    </row>
    <row r="5182" spans="1:20">
      <c r="A5182" t="s">
        <v>8666</v>
      </c>
      <c r="B5182" t="s">
        <v>1291</v>
      </c>
      <c r="C5182" t="s">
        <v>20</v>
      </c>
      <c r="D5182" s="39" t="s">
        <v>2390</v>
      </c>
      <c r="E5182" s="11">
        <f t="shared" si="339"/>
        <v>3</v>
      </c>
      <c r="F5182" s="4">
        <f t="shared" si="340"/>
        <v>1980</v>
      </c>
      <c r="G5182" t="s">
        <v>25</v>
      </c>
      <c r="H5182" s="4">
        <v>15.5</v>
      </c>
      <c r="I5182" s="4" t="s">
        <v>35</v>
      </c>
      <c r="J5182" s="4">
        <v>33.020000000000003</v>
      </c>
      <c r="L5182" s="4">
        <v>0</v>
      </c>
      <c r="M5182" s="4" t="s">
        <v>4129</v>
      </c>
      <c r="R5182" t="s">
        <v>8667</v>
      </c>
      <c r="T5182" t="s">
        <v>5579</v>
      </c>
    </row>
    <row r="5183" spans="1:20">
      <c r="A5183" t="s">
        <v>8666</v>
      </c>
      <c r="B5183" t="s">
        <v>1291</v>
      </c>
      <c r="C5183" t="s">
        <v>74</v>
      </c>
      <c r="D5183" s="39" t="s">
        <v>6900</v>
      </c>
      <c r="E5183" s="11">
        <f t="shared" si="339"/>
        <v>3</v>
      </c>
      <c r="F5183" s="4">
        <f t="shared" si="340"/>
        <v>1982</v>
      </c>
      <c r="G5183" t="s">
        <v>25</v>
      </c>
      <c r="H5183" s="4">
        <v>17.5</v>
      </c>
      <c r="I5183" s="4" t="s">
        <v>35</v>
      </c>
      <c r="J5183" s="4">
        <v>34.93</v>
      </c>
      <c r="L5183" s="4">
        <v>0</v>
      </c>
      <c r="M5183" s="4" t="s">
        <v>2957</v>
      </c>
      <c r="R5183" t="s">
        <v>8668</v>
      </c>
      <c r="T5183" t="s">
        <v>5579</v>
      </c>
    </row>
    <row r="5184" spans="1:20">
      <c r="A5184" t="s">
        <v>8666</v>
      </c>
      <c r="B5184" t="s">
        <v>1291</v>
      </c>
      <c r="C5184" t="s">
        <v>74</v>
      </c>
      <c r="D5184" s="39" t="s">
        <v>1494</v>
      </c>
      <c r="E5184" s="11">
        <f t="shared" si="339"/>
        <v>3</v>
      </c>
      <c r="F5184" s="4">
        <f t="shared" si="340"/>
        <v>1986</v>
      </c>
      <c r="G5184" t="s">
        <v>25</v>
      </c>
      <c r="H5184" s="4">
        <v>21.5</v>
      </c>
      <c r="I5184" s="4" t="s">
        <v>35</v>
      </c>
      <c r="J5184" s="4">
        <v>35.56</v>
      </c>
      <c r="L5184" s="4">
        <v>0</v>
      </c>
      <c r="M5184" s="4" t="s">
        <v>8669</v>
      </c>
      <c r="R5184" t="s">
        <v>8670</v>
      </c>
      <c r="T5184" t="s">
        <v>5579</v>
      </c>
    </row>
    <row r="5185" spans="1:20">
      <c r="A5185" t="s">
        <v>8666</v>
      </c>
      <c r="B5185" t="s">
        <v>1291</v>
      </c>
      <c r="C5185" t="s">
        <v>74</v>
      </c>
      <c r="D5185" s="39" t="s">
        <v>2002</v>
      </c>
      <c r="E5185" s="11">
        <f t="shared" si="339"/>
        <v>3</v>
      </c>
      <c r="F5185" s="4">
        <f t="shared" si="340"/>
        <v>1988</v>
      </c>
      <c r="G5185" t="s">
        <v>25</v>
      </c>
      <c r="H5185" s="4">
        <v>23.5</v>
      </c>
      <c r="I5185" s="4" t="s">
        <v>35</v>
      </c>
      <c r="J5185" s="4">
        <v>37.15</v>
      </c>
      <c r="L5185" s="4">
        <v>0</v>
      </c>
      <c r="R5185" t="s">
        <v>585</v>
      </c>
      <c r="T5185" t="s">
        <v>5579</v>
      </c>
    </row>
    <row r="5186" spans="1:20">
      <c r="A5186" t="s">
        <v>8671</v>
      </c>
      <c r="B5186" t="s">
        <v>1291</v>
      </c>
      <c r="C5186" t="s">
        <v>20</v>
      </c>
      <c r="D5186" s="39" t="s">
        <v>1494</v>
      </c>
      <c r="E5186" s="11">
        <f t="shared" si="339"/>
        <v>3</v>
      </c>
      <c r="F5186" s="4">
        <f t="shared" si="340"/>
        <v>1986</v>
      </c>
      <c r="G5186" t="s">
        <v>25</v>
      </c>
      <c r="H5186" s="4">
        <v>20.5</v>
      </c>
      <c r="I5186" s="4" t="s">
        <v>35</v>
      </c>
      <c r="J5186" s="4">
        <v>39.369999999999997</v>
      </c>
      <c r="K5186" s="4" t="s">
        <v>3331</v>
      </c>
      <c r="L5186" s="4">
        <v>0</v>
      </c>
      <c r="M5186" s="4" t="s">
        <v>2064</v>
      </c>
      <c r="R5186" t="s">
        <v>8672</v>
      </c>
      <c r="T5186" t="s">
        <v>5579</v>
      </c>
    </row>
    <row r="5187" spans="1:20">
      <c r="A5187" t="s">
        <v>8671</v>
      </c>
      <c r="B5187" t="s">
        <v>1291</v>
      </c>
      <c r="C5187" t="s">
        <v>74</v>
      </c>
      <c r="D5187" s="39" t="s">
        <v>1499</v>
      </c>
      <c r="E5187" s="11">
        <f t="shared" si="339"/>
        <v>3</v>
      </c>
      <c r="F5187" s="4">
        <f t="shared" si="340"/>
        <v>1988</v>
      </c>
      <c r="G5187" t="s">
        <v>25</v>
      </c>
      <c r="H5187" s="4">
        <v>22.5</v>
      </c>
      <c r="I5187" s="4" t="s">
        <v>35</v>
      </c>
      <c r="J5187" s="4">
        <v>41.59</v>
      </c>
      <c r="K5187" s="4" t="s">
        <v>2305</v>
      </c>
      <c r="L5187" s="4">
        <v>0</v>
      </c>
      <c r="M5187" s="4" t="s">
        <v>8673</v>
      </c>
      <c r="T5187" t="s">
        <v>5579</v>
      </c>
    </row>
    <row r="5188" spans="1:20">
      <c r="A5188" t="s">
        <v>8674</v>
      </c>
      <c r="B5188" t="s">
        <v>1291</v>
      </c>
      <c r="C5188" t="s">
        <v>20</v>
      </c>
      <c r="D5188" s="39" t="s">
        <v>1499</v>
      </c>
      <c r="E5188" s="11">
        <f t="shared" si="339"/>
        <v>3</v>
      </c>
      <c r="F5188" s="4">
        <f t="shared" si="340"/>
        <v>1988</v>
      </c>
      <c r="G5188" t="s">
        <v>25</v>
      </c>
      <c r="H5188" s="4">
        <v>8.5</v>
      </c>
      <c r="I5188" s="4" t="s">
        <v>35</v>
      </c>
      <c r="J5188" s="4">
        <v>24.45</v>
      </c>
      <c r="K5188" s="4" t="s">
        <v>3869</v>
      </c>
      <c r="L5188" s="4">
        <v>0</v>
      </c>
      <c r="M5188" s="4" t="s">
        <v>2350</v>
      </c>
      <c r="R5188" t="s">
        <v>8675</v>
      </c>
      <c r="T5188" t="s">
        <v>5579</v>
      </c>
    </row>
    <row r="5189" spans="1:20">
      <c r="A5189" t="s">
        <v>8674</v>
      </c>
      <c r="B5189" t="s">
        <v>1291</v>
      </c>
      <c r="C5189" t="s">
        <v>74</v>
      </c>
      <c r="D5189" s="39" t="s">
        <v>1501</v>
      </c>
      <c r="E5189" s="11">
        <f t="shared" si="339"/>
        <v>3</v>
      </c>
      <c r="F5189" s="4">
        <f t="shared" si="340"/>
        <v>1990</v>
      </c>
      <c r="G5189" t="s">
        <v>25</v>
      </c>
      <c r="H5189" s="4">
        <v>10.5</v>
      </c>
      <c r="I5189" s="4" t="s">
        <v>35</v>
      </c>
      <c r="J5189" s="4">
        <v>28.89</v>
      </c>
      <c r="K5189" s="4" t="s">
        <v>3049</v>
      </c>
      <c r="L5189" s="4">
        <v>0</v>
      </c>
      <c r="M5189" s="4" t="s">
        <v>2323</v>
      </c>
      <c r="R5189" t="s">
        <v>8676</v>
      </c>
      <c r="T5189" t="s">
        <v>5579</v>
      </c>
    </row>
    <row r="5190" spans="1:20">
      <c r="A5190" t="s">
        <v>8674</v>
      </c>
      <c r="B5190" t="s">
        <v>1291</v>
      </c>
      <c r="C5190" t="s">
        <v>74</v>
      </c>
      <c r="D5190" s="39" t="s">
        <v>2309</v>
      </c>
      <c r="E5190" s="11">
        <f t="shared" si="339"/>
        <v>3</v>
      </c>
      <c r="F5190" s="4">
        <f t="shared" si="340"/>
        <v>1992</v>
      </c>
      <c r="G5190" t="s">
        <v>25</v>
      </c>
      <c r="H5190" s="4">
        <v>12.5</v>
      </c>
      <c r="I5190" s="4" t="s">
        <v>35</v>
      </c>
      <c r="J5190" s="4">
        <v>34.29</v>
      </c>
      <c r="K5190" s="4" t="s">
        <v>1811</v>
      </c>
      <c r="L5190" s="4">
        <v>0</v>
      </c>
      <c r="M5190" s="4" t="s">
        <v>4006</v>
      </c>
      <c r="T5190" t="s">
        <v>5579</v>
      </c>
    </row>
    <row r="5191" spans="1:20">
      <c r="A5191" t="s">
        <v>8674</v>
      </c>
      <c r="B5191" t="s">
        <v>1291</v>
      </c>
      <c r="C5191" t="s">
        <v>74</v>
      </c>
      <c r="D5191" s="39" t="s">
        <v>1632</v>
      </c>
      <c r="E5191" s="11">
        <f t="shared" si="339"/>
        <v>3</v>
      </c>
      <c r="F5191" s="4">
        <f t="shared" si="340"/>
        <v>1993</v>
      </c>
      <c r="G5191" t="s">
        <v>25</v>
      </c>
      <c r="H5191" s="4">
        <v>13.5</v>
      </c>
      <c r="I5191" s="4" t="s">
        <v>35</v>
      </c>
      <c r="J5191" s="4">
        <v>35.9</v>
      </c>
      <c r="K5191" s="4" t="s">
        <v>981</v>
      </c>
      <c r="L5191" s="4">
        <v>0</v>
      </c>
      <c r="M5191" s="4" t="s">
        <v>6176</v>
      </c>
      <c r="R5191" t="s">
        <v>2070</v>
      </c>
      <c r="T5191" t="s">
        <v>5579</v>
      </c>
    </row>
    <row r="5192" spans="1:20">
      <c r="A5192" t="s">
        <v>8677</v>
      </c>
      <c r="B5192" t="s">
        <v>1291</v>
      </c>
      <c r="C5192" t="s">
        <v>20</v>
      </c>
      <c r="D5192" s="39" t="s">
        <v>1749</v>
      </c>
      <c r="E5192" s="11">
        <f t="shared" si="339"/>
        <v>5</v>
      </c>
      <c r="F5192" s="4">
        <f t="shared" si="340"/>
        <v>2002</v>
      </c>
      <c r="G5192" t="s">
        <v>21</v>
      </c>
      <c r="H5192" s="4" t="s">
        <v>1452</v>
      </c>
      <c r="I5192" s="4" t="str">
        <f t="shared" ref="I5192:I5214" si="343">IF(ISBLANK(H5192), "", "k")</f>
        <v>k</v>
      </c>
      <c r="J5192" s="4">
        <v>17</v>
      </c>
      <c r="K5192" s="4" t="s">
        <v>5534</v>
      </c>
      <c r="L5192" s="4">
        <v>0</v>
      </c>
      <c r="M5192" s="4" t="s">
        <v>1449</v>
      </c>
      <c r="N5192" s="11" t="s">
        <v>8678</v>
      </c>
      <c r="R5192" t="s">
        <v>8679</v>
      </c>
      <c r="T5192" t="s">
        <v>1296</v>
      </c>
    </row>
    <row r="5193" spans="1:20">
      <c r="A5193" t="s">
        <v>8677</v>
      </c>
      <c r="B5193" t="s">
        <v>1291</v>
      </c>
      <c r="C5193" t="s">
        <v>74</v>
      </c>
      <c r="D5193" s="39" t="s">
        <v>2575</v>
      </c>
      <c r="E5193" s="11">
        <f t="shared" si="339"/>
        <v>5</v>
      </c>
      <c r="F5193" s="4">
        <f t="shared" si="340"/>
        <v>2008</v>
      </c>
      <c r="G5193" t="s">
        <v>21</v>
      </c>
      <c r="H5193" s="4" t="s">
        <v>477</v>
      </c>
      <c r="I5193" s="4" t="str">
        <f t="shared" si="343"/>
        <v>k</v>
      </c>
      <c r="J5193" s="4">
        <v>25.4</v>
      </c>
      <c r="K5193" s="4" t="s">
        <v>278</v>
      </c>
      <c r="L5193" s="4">
        <v>0</v>
      </c>
      <c r="M5193" s="4" t="s">
        <v>1438</v>
      </c>
      <c r="N5193" s="11" t="s">
        <v>8678</v>
      </c>
      <c r="R5193" t="s">
        <v>1662</v>
      </c>
      <c r="T5193" t="s">
        <v>1296</v>
      </c>
    </row>
    <row r="5194" spans="1:20">
      <c r="A5194" t="s">
        <v>8677</v>
      </c>
      <c r="B5194" t="s">
        <v>1291</v>
      </c>
      <c r="C5194" t="s">
        <v>74</v>
      </c>
      <c r="D5194" s="39" t="s">
        <v>1388</v>
      </c>
      <c r="E5194" s="11">
        <f t="shared" si="339"/>
        <v>5</v>
      </c>
      <c r="F5194" s="4">
        <f t="shared" si="340"/>
        <v>2009</v>
      </c>
      <c r="G5194" t="s">
        <v>21</v>
      </c>
      <c r="H5194" s="4" t="s">
        <v>496</v>
      </c>
      <c r="I5194" s="4" t="str">
        <f t="shared" si="343"/>
        <v>k</v>
      </c>
      <c r="J5194" s="4">
        <v>25</v>
      </c>
      <c r="K5194" s="4" t="s">
        <v>350</v>
      </c>
      <c r="L5194" s="4">
        <v>0</v>
      </c>
      <c r="M5194" s="4" t="s">
        <v>1843</v>
      </c>
      <c r="N5194" s="11" t="s">
        <v>8678</v>
      </c>
      <c r="R5194" t="s">
        <v>8680</v>
      </c>
      <c r="T5194" t="s">
        <v>1296</v>
      </c>
    </row>
    <row r="5195" spans="1:20">
      <c r="A5195" t="s">
        <v>8677</v>
      </c>
      <c r="B5195" t="s">
        <v>1291</v>
      </c>
      <c r="C5195" t="s">
        <v>74</v>
      </c>
      <c r="D5195" s="39" t="s">
        <v>1556</v>
      </c>
      <c r="E5195" s="11">
        <f t="shared" si="339"/>
        <v>5</v>
      </c>
      <c r="F5195" s="4">
        <f t="shared" si="340"/>
        <v>2010</v>
      </c>
      <c r="G5195" t="s">
        <v>21</v>
      </c>
      <c r="H5195" s="4" t="s">
        <v>410</v>
      </c>
      <c r="I5195" s="4" t="str">
        <f t="shared" si="343"/>
        <v>k</v>
      </c>
      <c r="J5195" s="4">
        <v>25.7</v>
      </c>
      <c r="K5195" s="4" t="s">
        <v>58</v>
      </c>
      <c r="L5195" s="4">
        <v>0</v>
      </c>
      <c r="M5195" s="4" t="s">
        <v>1465</v>
      </c>
      <c r="N5195" s="11" t="s">
        <v>8678</v>
      </c>
      <c r="R5195" t="s">
        <v>8681</v>
      </c>
      <c r="T5195" t="s">
        <v>1296</v>
      </c>
    </row>
    <row r="5196" spans="1:20">
      <c r="A5196" t="s">
        <v>8677</v>
      </c>
      <c r="B5196" t="s">
        <v>1291</v>
      </c>
      <c r="C5196" t="s">
        <v>74</v>
      </c>
      <c r="D5196" s="39" t="s">
        <v>1396</v>
      </c>
      <c r="E5196" s="11">
        <f t="shared" si="339"/>
        <v>5</v>
      </c>
      <c r="F5196" s="4">
        <f t="shared" si="340"/>
        <v>2011</v>
      </c>
      <c r="G5196" t="s">
        <v>21</v>
      </c>
      <c r="H5196" s="4" t="s">
        <v>717</v>
      </c>
      <c r="I5196" s="4" t="str">
        <f t="shared" si="343"/>
        <v>k</v>
      </c>
      <c r="J5196" s="4">
        <v>26.7</v>
      </c>
      <c r="K5196" s="4" t="s">
        <v>571</v>
      </c>
      <c r="L5196" s="4">
        <v>0</v>
      </c>
      <c r="M5196" s="4" t="s">
        <v>2256</v>
      </c>
      <c r="N5196" s="11" t="s">
        <v>8678</v>
      </c>
      <c r="R5196" t="s">
        <v>1762</v>
      </c>
      <c r="T5196" t="s">
        <v>1296</v>
      </c>
    </row>
    <row r="5197" spans="1:20">
      <c r="A5197" t="s">
        <v>8677</v>
      </c>
      <c r="B5197" t="s">
        <v>1291</v>
      </c>
      <c r="C5197" t="s">
        <v>74</v>
      </c>
      <c r="D5197" s="39" t="s">
        <v>1432</v>
      </c>
      <c r="E5197" s="11">
        <f t="shared" si="339"/>
        <v>5</v>
      </c>
      <c r="F5197" s="4">
        <f t="shared" si="340"/>
        <v>2013</v>
      </c>
      <c r="G5197" t="s">
        <v>21</v>
      </c>
      <c r="H5197" s="4" t="s">
        <v>609</v>
      </c>
      <c r="I5197" s="4" t="str">
        <f t="shared" si="343"/>
        <v>k</v>
      </c>
      <c r="J5197" s="4">
        <v>27.3</v>
      </c>
      <c r="K5197" s="4" t="s">
        <v>397</v>
      </c>
      <c r="L5197" s="4">
        <v>0</v>
      </c>
      <c r="M5197" s="4" t="s">
        <v>1637</v>
      </c>
      <c r="N5197" s="11" t="s">
        <v>8678</v>
      </c>
      <c r="R5197" t="s">
        <v>8682</v>
      </c>
      <c r="T5197" t="s">
        <v>1296</v>
      </c>
    </row>
    <row r="5198" spans="1:20">
      <c r="A5198" t="s">
        <v>8677</v>
      </c>
      <c r="B5198" t="s">
        <v>1291</v>
      </c>
      <c r="C5198" t="s">
        <v>74</v>
      </c>
      <c r="D5198" s="39" t="s">
        <v>1346</v>
      </c>
      <c r="E5198" s="11">
        <f t="shared" si="339"/>
        <v>5</v>
      </c>
      <c r="F5198" s="4">
        <f t="shared" si="340"/>
        <v>2015</v>
      </c>
      <c r="G5198" t="s">
        <v>21</v>
      </c>
      <c r="H5198" s="4" t="s">
        <v>893</v>
      </c>
      <c r="I5198" s="4" t="str">
        <f t="shared" si="343"/>
        <v>k</v>
      </c>
      <c r="J5198" s="4">
        <v>28.7</v>
      </c>
      <c r="K5198" s="4" t="s">
        <v>643</v>
      </c>
      <c r="L5198" s="4">
        <v>0</v>
      </c>
      <c r="M5198" s="4" t="s">
        <v>1548</v>
      </c>
      <c r="N5198" s="11" t="s">
        <v>8678</v>
      </c>
      <c r="R5198" t="s">
        <v>2758</v>
      </c>
      <c r="T5198" t="s">
        <v>1296</v>
      </c>
    </row>
    <row r="5199" spans="1:20">
      <c r="A5199" t="s">
        <v>8677</v>
      </c>
      <c r="B5199" t="s">
        <v>1291</v>
      </c>
      <c r="C5199" t="s">
        <v>74</v>
      </c>
      <c r="D5199" s="39" t="s">
        <v>839</v>
      </c>
      <c r="E5199" s="11">
        <f t="shared" si="339"/>
        <v>5</v>
      </c>
      <c r="F5199" s="4">
        <f t="shared" si="340"/>
        <v>2016</v>
      </c>
      <c r="G5199" t="s">
        <v>21</v>
      </c>
      <c r="H5199" s="4" t="s">
        <v>1038</v>
      </c>
      <c r="I5199" s="4" t="str">
        <f t="shared" si="343"/>
        <v>k</v>
      </c>
      <c r="J5199" s="4">
        <v>28.5</v>
      </c>
      <c r="K5199" s="4" t="s">
        <v>584</v>
      </c>
      <c r="L5199" s="4">
        <v>0</v>
      </c>
      <c r="M5199" s="4" t="s">
        <v>2181</v>
      </c>
      <c r="N5199" s="11" t="s">
        <v>8678</v>
      </c>
      <c r="R5199" t="s">
        <v>1953</v>
      </c>
      <c r="T5199" t="s">
        <v>1296</v>
      </c>
    </row>
    <row r="5200" spans="1:20">
      <c r="A5200" t="s">
        <v>8677</v>
      </c>
      <c r="B5200" t="s">
        <v>1291</v>
      </c>
      <c r="C5200" t="s">
        <v>74</v>
      </c>
      <c r="D5200" s="39" t="s">
        <v>1455</v>
      </c>
      <c r="E5200" s="11">
        <f t="shared" si="339"/>
        <v>5</v>
      </c>
      <c r="F5200" s="4">
        <f t="shared" si="340"/>
        <v>2017</v>
      </c>
      <c r="G5200" t="s">
        <v>21</v>
      </c>
      <c r="H5200" s="4" t="s">
        <v>1046</v>
      </c>
      <c r="I5200" s="4" t="str">
        <f t="shared" si="343"/>
        <v>k</v>
      </c>
      <c r="J5200" s="4">
        <v>29.2</v>
      </c>
      <c r="K5200" s="4" t="s">
        <v>378</v>
      </c>
      <c r="L5200" s="4">
        <v>0</v>
      </c>
      <c r="M5200" s="4" t="s">
        <v>2886</v>
      </c>
      <c r="N5200" s="11" t="s">
        <v>8678</v>
      </c>
      <c r="R5200" t="s">
        <v>2483</v>
      </c>
      <c r="T5200" t="s">
        <v>1296</v>
      </c>
    </row>
    <row r="5201" spans="1:20">
      <c r="A5201" t="s">
        <v>8677</v>
      </c>
      <c r="B5201" t="s">
        <v>1291</v>
      </c>
      <c r="C5201" t="s">
        <v>74</v>
      </c>
      <c r="D5201" s="39" t="s">
        <v>1211</v>
      </c>
      <c r="E5201" s="11">
        <f t="shared" si="339"/>
        <v>5</v>
      </c>
      <c r="F5201" s="4">
        <f t="shared" si="340"/>
        <v>2021</v>
      </c>
      <c r="G5201" t="s">
        <v>21</v>
      </c>
      <c r="H5201" s="4">
        <v>22.7</v>
      </c>
      <c r="I5201" s="4" t="str">
        <f t="shared" si="343"/>
        <v>k</v>
      </c>
      <c r="J5201" s="4">
        <v>29.5</v>
      </c>
      <c r="K5201" s="4" t="s">
        <v>435</v>
      </c>
      <c r="L5201" s="4">
        <v>0</v>
      </c>
      <c r="M5201" s="4" t="s">
        <v>1904</v>
      </c>
      <c r="N5201" s="11" t="s">
        <v>8678</v>
      </c>
      <c r="Q5201" t="s">
        <v>8683</v>
      </c>
      <c r="R5201" t="s">
        <v>8684</v>
      </c>
    </row>
    <row r="5202" spans="1:20">
      <c r="A5202" t="s">
        <v>8677</v>
      </c>
      <c r="B5202" s="4" t="s">
        <v>1291</v>
      </c>
      <c r="C5202" s="4" t="s">
        <v>74</v>
      </c>
      <c r="D5202" s="39" t="s">
        <v>1553</v>
      </c>
      <c r="E5202" s="11">
        <f t="shared" si="339"/>
        <v>4</v>
      </c>
      <c r="F5202" s="4">
        <f t="shared" si="340"/>
        <v>2026</v>
      </c>
      <c r="G5202" s="4" t="s">
        <v>21</v>
      </c>
      <c r="H5202" s="4">
        <v>27.6</v>
      </c>
      <c r="I5202" s="4" t="str">
        <f t="shared" si="343"/>
        <v>k</v>
      </c>
      <c r="J5202" s="4">
        <v>28.5</v>
      </c>
      <c r="K5202" s="4">
        <v>38.6</v>
      </c>
      <c r="L5202" s="4">
        <v>0</v>
      </c>
      <c r="M5202" s="4">
        <v>858</v>
      </c>
      <c r="N5202" s="11" t="s">
        <v>8678</v>
      </c>
      <c r="R5202" s="4" t="s">
        <v>2449</v>
      </c>
    </row>
    <row r="5203" spans="1:20">
      <c r="A5203" t="s">
        <v>8685</v>
      </c>
      <c r="B5203" t="s">
        <v>1291</v>
      </c>
      <c r="C5203" t="s">
        <v>20</v>
      </c>
      <c r="D5203" s="39" t="s">
        <v>1360</v>
      </c>
      <c r="E5203" s="11">
        <f t="shared" ref="E5203:E5266" si="344">MONTH(D5203)</f>
        <v>3</v>
      </c>
      <c r="F5203" s="4">
        <f t="shared" ref="F5203:F5266" si="345">YEAR(D5203)</f>
        <v>1986</v>
      </c>
      <c r="G5203" t="s">
        <v>21</v>
      </c>
      <c r="H5203" s="4" t="s">
        <v>1635</v>
      </c>
      <c r="I5203" s="4" t="str">
        <f t="shared" si="343"/>
        <v>k</v>
      </c>
      <c r="J5203" s="4">
        <v>23.18</v>
      </c>
      <c r="L5203" s="4">
        <v>0</v>
      </c>
      <c r="M5203" s="4" t="s">
        <v>6482</v>
      </c>
      <c r="R5203" t="s">
        <v>8686</v>
      </c>
      <c r="T5203" t="s">
        <v>5579</v>
      </c>
    </row>
    <row r="5204" spans="1:20">
      <c r="A5204" t="s">
        <v>8687</v>
      </c>
      <c r="B5204" t="s">
        <v>1291</v>
      </c>
      <c r="C5204" t="s">
        <v>20</v>
      </c>
      <c r="D5204" s="39" t="s">
        <v>2313</v>
      </c>
      <c r="E5204" s="11">
        <f t="shared" si="344"/>
        <v>3</v>
      </c>
      <c r="F5204" s="4">
        <f t="shared" si="345"/>
        <v>1993</v>
      </c>
      <c r="G5204" t="s">
        <v>21</v>
      </c>
      <c r="H5204" s="4" t="s">
        <v>149</v>
      </c>
      <c r="I5204" s="4" t="str">
        <f t="shared" si="343"/>
        <v>k</v>
      </c>
      <c r="J5204" s="4">
        <v>19.3</v>
      </c>
      <c r="K5204" s="4" t="s">
        <v>421</v>
      </c>
      <c r="L5204" s="4">
        <v>0</v>
      </c>
      <c r="M5204" s="4" t="s">
        <v>1357</v>
      </c>
      <c r="N5204" s="11" t="s">
        <v>8688</v>
      </c>
      <c r="R5204" t="s">
        <v>8689</v>
      </c>
      <c r="T5204" t="s">
        <v>1421</v>
      </c>
    </row>
    <row r="5205" spans="1:20">
      <c r="A5205" t="s">
        <v>8687</v>
      </c>
      <c r="B5205" t="s">
        <v>1291</v>
      </c>
      <c r="C5205" t="s">
        <v>74</v>
      </c>
      <c r="D5205" s="39" t="s">
        <v>1708</v>
      </c>
      <c r="E5205" s="11">
        <f t="shared" si="344"/>
        <v>3</v>
      </c>
      <c r="F5205" s="4">
        <f t="shared" si="345"/>
        <v>1994</v>
      </c>
      <c r="G5205" t="s">
        <v>21</v>
      </c>
      <c r="H5205" s="4" t="s">
        <v>87</v>
      </c>
      <c r="I5205" s="4" t="str">
        <f t="shared" si="343"/>
        <v>k</v>
      </c>
      <c r="J5205" s="4">
        <v>21.1</v>
      </c>
      <c r="K5205" s="4" t="s">
        <v>866</v>
      </c>
      <c r="L5205" s="4">
        <v>0</v>
      </c>
      <c r="M5205" s="4" t="s">
        <v>7597</v>
      </c>
      <c r="N5205" s="11" t="s">
        <v>8688</v>
      </c>
      <c r="R5205" t="s">
        <v>585</v>
      </c>
      <c r="T5205" t="s">
        <v>1421</v>
      </c>
    </row>
    <row r="5206" spans="1:20">
      <c r="A5206" t="s">
        <v>8687</v>
      </c>
      <c r="B5206" t="s">
        <v>1291</v>
      </c>
      <c r="C5206" t="s">
        <v>74</v>
      </c>
      <c r="D5206" s="39" t="s">
        <v>1320</v>
      </c>
      <c r="E5206" s="11">
        <f t="shared" si="344"/>
        <v>3</v>
      </c>
      <c r="F5206" s="4">
        <f t="shared" si="345"/>
        <v>1996</v>
      </c>
      <c r="G5206" t="s">
        <v>21</v>
      </c>
      <c r="H5206" s="4" t="s">
        <v>1635</v>
      </c>
      <c r="I5206" s="4" t="str">
        <f t="shared" si="343"/>
        <v>k</v>
      </c>
      <c r="J5206" s="4">
        <v>22.1</v>
      </c>
      <c r="K5206" s="4" t="s">
        <v>946</v>
      </c>
      <c r="L5206" s="4">
        <v>0</v>
      </c>
      <c r="M5206" s="4" t="s">
        <v>1876</v>
      </c>
      <c r="N5206" s="11" t="s">
        <v>8688</v>
      </c>
      <c r="R5206" t="s">
        <v>585</v>
      </c>
      <c r="T5206" t="s">
        <v>1421</v>
      </c>
    </row>
    <row r="5207" spans="1:20">
      <c r="A5207" t="s">
        <v>8687</v>
      </c>
      <c r="B5207" t="s">
        <v>1291</v>
      </c>
      <c r="C5207" t="s">
        <v>74</v>
      </c>
      <c r="D5207" s="39" t="s">
        <v>24</v>
      </c>
      <c r="E5207" s="11">
        <f t="shared" si="344"/>
        <v>5</v>
      </c>
      <c r="F5207" s="4">
        <f t="shared" si="345"/>
        <v>2001</v>
      </c>
      <c r="G5207" t="s">
        <v>21</v>
      </c>
      <c r="H5207" s="4" t="s">
        <v>712</v>
      </c>
      <c r="I5207" s="4" t="str">
        <f t="shared" si="343"/>
        <v>k</v>
      </c>
      <c r="J5207" s="4">
        <v>25.8</v>
      </c>
      <c r="K5207" s="4" t="s">
        <v>116</v>
      </c>
      <c r="L5207" s="4">
        <v>0</v>
      </c>
      <c r="M5207" s="4" t="s">
        <v>1427</v>
      </c>
      <c r="N5207" s="11" t="s">
        <v>8688</v>
      </c>
      <c r="R5207" t="s">
        <v>8690</v>
      </c>
      <c r="T5207" t="s">
        <v>1421</v>
      </c>
    </row>
    <row r="5208" spans="1:20">
      <c r="A5208" t="s">
        <v>8687</v>
      </c>
      <c r="B5208" t="s">
        <v>1291</v>
      </c>
      <c r="C5208" t="s">
        <v>74</v>
      </c>
      <c r="D5208" s="39" t="s">
        <v>2900</v>
      </c>
      <c r="E5208" s="11">
        <f t="shared" si="344"/>
        <v>6</v>
      </c>
      <c r="F5208" s="4">
        <f t="shared" si="345"/>
        <v>2002</v>
      </c>
      <c r="G5208" t="s">
        <v>21</v>
      </c>
      <c r="H5208" s="4" t="s">
        <v>2331</v>
      </c>
      <c r="I5208" s="4" t="str">
        <f t="shared" si="343"/>
        <v>k</v>
      </c>
      <c r="J5208" s="4">
        <v>26.2</v>
      </c>
      <c r="K5208" s="4" t="s">
        <v>958</v>
      </c>
      <c r="L5208" s="4">
        <v>0</v>
      </c>
      <c r="M5208" s="4" t="s">
        <v>8691</v>
      </c>
      <c r="N5208" s="11" t="s">
        <v>8688</v>
      </c>
      <c r="R5208" t="s">
        <v>2121</v>
      </c>
      <c r="T5208" t="s">
        <v>1421</v>
      </c>
    </row>
    <row r="5209" spans="1:20">
      <c r="A5209" t="s">
        <v>8687</v>
      </c>
      <c r="B5209" t="s">
        <v>1291</v>
      </c>
      <c r="C5209" t="s">
        <v>74</v>
      </c>
      <c r="D5209" s="39" t="s">
        <v>1335</v>
      </c>
      <c r="E5209" s="11">
        <f t="shared" si="344"/>
        <v>5</v>
      </c>
      <c r="F5209" s="4">
        <f t="shared" si="345"/>
        <v>2004</v>
      </c>
      <c r="G5209" t="s">
        <v>21</v>
      </c>
      <c r="H5209" s="4" t="s">
        <v>893</v>
      </c>
      <c r="I5209" s="4" t="str">
        <f t="shared" si="343"/>
        <v>k</v>
      </c>
      <c r="J5209" s="4">
        <v>27</v>
      </c>
      <c r="K5209" s="4" t="s">
        <v>1282</v>
      </c>
      <c r="L5209" s="4">
        <v>0</v>
      </c>
      <c r="M5209" s="4" t="s">
        <v>1468</v>
      </c>
      <c r="N5209" s="11" t="s">
        <v>8688</v>
      </c>
      <c r="R5209" t="s">
        <v>8692</v>
      </c>
      <c r="T5209" t="s">
        <v>1421</v>
      </c>
    </row>
    <row r="5210" spans="1:20">
      <c r="A5210" t="s">
        <v>8687</v>
      </c>
      <c r="B5210" t="s">
        <v>1291</v>
      </c>
      <c r="C5210" t="s">
        <v>74</v>
      </c>
      <c r="D5210" s="39" t="s">
        <v>1310</v>
      </c>
      <c r="E5210" s="11">
        <f t="shared" si="344"/>
        <v>5</v>
      </c>
      <c r="F5210" s="4">
        <f t="shared" si="345"/>
        <v>2005</v>
      </c>
      <c r="G5210" t="s">
        <v>21</v>
      </c>
      <c r="H5210" s="4" t="s">
        <v>1038</v>
      </c>
      <c r="I5210" s="4" t="str">
        <f t="shared" si="343"/>
        <v>k</v>
      </c>
      <c r="J5210" s="4">
        <v>28.5</v>
      </c>
      <c r="K5210" s="4" t="s">
        <v>958</v>
      </c>
      <c r="L5210" s="4">
        <v>0</v>
      </c>
      <c r="M5210" s="4" t="s">
        <v>2625</v>
      </c>
      <c r="N5210" s="11" t="s">
        <v>8688</v>
      </c>
      <c r="R5210" t="s">
        <v>8693</v>
      </c>
      <c r="T5210" t="s">
        <v>1421</v>
      </c>
    </row>
    <row r="5211" spans="1:20">
      <c r="A5211" t="s">
        <v>8687</v>
      </c>
      <c r="B5211" t="s">
        <v>1291</v>
      </c>
      <c r="C5211" t="s">
        <v>74</v>
      </c>
      <c r="D5211" s="39" t="s">
        <v>1388</v>
      </c>
      <c r="E5211" s="11">
        <f t="shared" si="344"/>
        <v>5</v>
      </c>
      <c r="F5211" s="4">
        <f t="shared" si="345"/>
        <v>2009</v>
      </c>
      <c r="G5211" t="s">
        <v>21</v>
      </c>
      <c r="H5211" s="4" t="s">
        <v>772</v>
      </c>
      <c r="I5211" s="4" t="str">
        <f t="shared" si="343"/>
        <v>k</v>
      </c>
      <c r="J5211" s="4">
        <v>28.4</v>
      </c>
      <c r="K5211" s="4" t="s">
        <v>49</v>
      </c>
      <c r="L5211" s="4">
        <v>0</v>
      </c>
      <c r="M5211" s="4" t="s">
        <v>4386</v>
      </c>
      <c r="N5211" s="11" t="s">
        <v>8688</v>
      </c>
      <c r="R5211" t="s">
        <v>8694</v>
      </c>
      <c r="T5211" t="s">
        <v>1421</v>
      </c>
    </row>
    <row r="5212" spans="1:20">
      <c r="A5212" t="s">
        <v>8687</v>
      </c>
      <c r="B5212" t="s">
        <v>1291</v>
      </c>
      <c r="C5212" t="s">
        <v>74</v>
      </c>
      <c r="D5212" s="39" t="s">
        <v>1346</v>
      </c>
      <c r="E5212" s="11">
        <f t="shared" si="344"/>
        <v>5</v>
      </c>
      <c r="F5212" s="4">
        <f t="shared" si="345"/>
        <v>2015</v>
      </c>
      <c r="G5212" t="s">
        <v>21</v>
      </c>
      <c r="H5212" s="4" t="s">
        <v>362</v>
      </c>
      <c r="I5212" s="4" t="str">
        <f t="shared" si="343"/>
        <v>k</v>
      </c>
      <c r="J5212" s="4">
        <v>30.1</v>
      </c>
      <c r="K5212" s="4" t="s">
        <v>1072</v>
      </c>
      <c r="L5212" s="4">
        <v>0</v>
      </c>
      <c r="M5212" s="4" t="s">
        <v>8314</v>
      </c>
      <c r="N5212" s="11" t="s">
        <v>8688</v>
      </c>
      <c r="R5212" t="s">
        <v>5487</v>
      </c>
      <c r="T5212" t="s">
        <v>1421</v>
      </c>
    </row>
    <row r="5213" spans="1:20">
      <c r="A5213" t="s">
        <v>8687</v>
      </c>
      <c r="B5213" t="s">
        <v>1291</v>
      </c>
      <c r="C5213" t="s">
        <v>74</v>
      </c>
      <c r="D5213" s="39" t="s">
        <v>1352</v>
      </c>
      <c r="E5213" s="11">
        <f t="shared" si="344"/>
        <v>5</v>
      </c>
      <c r="F5213" s="4">
        <f t="shared" si="345"/>
        <v>2017</v>
      </c>
      <c r="G5213" t="s">
        <v>21</v>
      </c>
      <c r="H5213" s="4" t="s">
        <v>492</v>
      </c>
      <c r="I5213" s="4" t="str">
        <f t="shared" si="343"/>
        <v>k</v>
      </c>
      <c r="J5213" s="4">
        <v>29.5</v>
      </c>
      <c r="K5213" s="4" t="s">
        <v>350</v>
      </c>
      <c r="L5213" s="4">
        <v>0</v>
      </c>
      <c r="M5213" s="4" t="s">
        <v>2682</v>
      </c>
      <c r="N5213" s="11" t="s">
        <v>8688</v>
      </c>
      <c r="R5213" t="s">
        <v>5835</v>
      </c>
      <c r="T5213" t="s">
        <v>1421</v>
      </c>
    </row>
    <row r="5214" spans="1:20">
      <c r="A5214" t="s">
        <v>8687</v>
      </c>
      <c r="B5214" t="s">
        <v>1291</v>
      </c>
      <c r="C5214" t="s">
        <v>74</v>
      </c>
      <c r="D5214" s="39" t="s">
        <v>1412</v>
      </c>
      <c r="E5214" s="11">
        <f t="shared" si="344"/>
        <v>5</v>
      </c>
      <c r="F5214" s="4">
        <f t="shared" si="345"/>
        <v>2019</v>
      </c>
      <c r="G5214" t="s">
        <v>21</v>
      </c>
      <c r="H5214" s="4" t="s">
        <v>461</v>
      </c>
      <c r="I5214" s="4" t="str">
        <f t="shared" si="343"/>
        <v>k</v>
      </c>
      <c r="J5214" s="4">
        <v>30</v>
      </c>
      <c r="K5214" s="4" t="s">
        <v>350</v>
      </c>
      <c r="L5214" s="4">
        <v>0</v>
      </c>
      <c r="N5214" s="11" t="s">
        <v>8688</v>
      </c>
      <c r="R5214" t="s">
        <v>8695</v>
      </c>
      <c r="T5214" t="s">
        <v>1421</v>
      </c>
    </row>
    <row r="5215" spans="1:20">
      <c r="A5215" t="s">
        <v>8696</v>
      </c>
      <c r="B5215" t="s">
        <v>1291</v>
      </c>
      <c r="C5215" t="s">
        <v>20</v>
      </c>
      <c r="D5215" s="39" t="s">
        <v>1647</v>
      </c>
      <c r="E5215" s="11">
        <f t="shared" si="344"/>
        <v>3</v>
      </c>
      <c r="F5215" s="4">
        <f t="shared" si="345"/>
        <v>2000</v>
      </c>
      <c r="G5215" t="s">
        <v>25</v>
      </c>
      <c r="H5215" s="4">
        <v>9.5</v>
      </c>
      <c r="I5215" s="4" t="s">
        <v>35</v>
      </c>
      <c r="J5215" s="4">
        <v>26.5</v>
      </c>
      <c r="K5215" s="4" t="s">
        <v>127</v>
      </c>
      <c r="L5215" s="4">
        <v>0</v>
      </c>
      <c r="M5215" s="4" t="s">
        <v>2773</v>
      </c>
      <c r="N5215" s="11" t="s">
        <v>8697</v>
      </c>
      <c r="R5215" t="s">
        <v>8698</v>
      </c>
      <c r="T5215" t="s">
        <v>5579</v>
      </c>
    </row>
    <row r="5216" spans="1:20">
      <c r="A5216" t="s">
        <v>8699</v>
      </c>
      <c r="B5216" t="s">
        <v>1291</v>
      </c>
      <c r="C5216" t="s">
        <v>20</v>
      </c>
      <c r="D5216" s="39" t="s">
        <v>1360</v>
      </c>
      <c r="E5216" s="11">
        <f t="shared" si="344"/>
        <v>3</v>
      </c>
      <c r="F5216" s="4">
        <f t="shared" si="345"/>
        <v>1986</v>
      </c>
      <c r="G5216" t="s">
        <v>103</v>
      </c>
      <c r="H5216" s="4" t="s">
        <v>2693</v>
      </c>
      <c r="I5216" s="4" t="str">
        <f t="shared" ref="I5216:I5236" si="346">IF(ISBLANK(H5216), "", "k")</f>
        <v>k</v>
      </c>
      <c r="J5216" s="4">
        <v>14.3</v>
      </c>
      <c r="K5216" s="4" t="s">
        <v>2166</v>
      </c>
      <c r="L5216" s="4">
        <v>0</v>
      </c>
      <c r="M5216" s="4" t="s">
        <v>8700</v>
      </c>
      <c r="T5216" t="s">
        <v>1296</v>
      </c>
    </row>
    <row r="5217" spans="1:20">
      <c r="A5217" t="s">
        <v>8701</v>
      </c>
      <c r="B5217" t="s">
        <v>1291</v>
      </c>
      <c r="C5217" t="s">
        <v>20</v>
      </c>
      <c r="D5217" s="39" t="s">
        <v>24</v>
      </c>
      <c r="E5217" s="11">
        <f t="shared" si="344"/>
        <v>5</v>
      </c>
      <c r="F5217" s="4">
        <f t="shared" si="345"/>
        <v>2001</v>
      </c>
      <c r="G5217" t="s">
        <v>25</v>
      </c>
      <c r="H5217" s="4" t="s">
        <v>654</v>
      </c>
      <c r="I5217" s="4" t="str">
        <f t="shared" si="346"/>
        <v>k</v>
      </c>
      <c r="J5217" s="4">
        <v>19.2</v>
      </c>
      <c r="K5217" s="4">
        <v>20.100000000000001</v>
      </c>
      <c r="L5217" s="4">
        <v>1.5</v>
      </c>
      <c r="M5217" s="4" t="s">
        <v>3782</v>
      </c>
      <c r="N5217" s="11" t="s">
        <v>8702</v>
      </c>
      <c r="R5217" t="s">
        <v>8703</v>
      </c>
      <c r="T5217" t="s">
        <v>1296</v>
      </c>
    </row>
    <row r="5218" spans="1:20">
      <c r="A5218" t="s">
        <v>8701</v>
      </c>
      <c r="B5218" t="s">
        <v>1291</v>
      </c>
      <c r="C5218" t="s">
        <v>74</v>
      </c>
      <c r="D5218" s="39" t="s">
        <v>1328</v>
      </c>
      <c r="E5218" s="11">
        <f t="shared" si="344"/>
        <v>6</v>
      </c>
      <c r="F5218" s="4">
        <f t="shared" si="345"/>
        <v>2002</v>
      </c>
      <c r="G5218" t="s">
        <v>25</v>
      </c>
      <c r="H5218" s="4" t="s">
        <v>189</v>
      </c>
      <c r="I5218" s="4" t="str">
        <f t="shared" si="346"/>
        <v>k</v>
      </c>
      <c r="J5218" s="4">
        <v>20.5</v>
      </c>
      <c r="K5218" s="4">
        <v>21.7</v>
      </c>
      <c r="L5218" s="4">
        <v>1.7</v>
      </c>
      <c r="M5218" s="4" t="s">
        <v>8704</v>
      </c>
      <c r="N5218" s="11" t="s">
        <v>8702</v>
      </c>
      <c r="R5218" t="s">
        <v>8705</v>
      </c>
      <c r="T5218" t="s">
        <v>1296</v>
      </c>
    </row>
    <row r="5219" spans="1:20">
      <c r="A5219" t="s">
        <v>8701</v>
      </c>
      <c r="B5219" t="s">
        <v>1291</v>
      </c>
      <c r="C5219" t="s">
        <v>74</v>
      </c>
      <c r="D5219" s="39" t="s">
        <v>1335</v>
      </c>
      <c r="E5219" s="11">
        <f t="shared" si="344"/>
        <v>5</v>
      </c>
      <c r="F5219" s="4">
        <f t="shared" si="345"/>
        <v>2004</v>
      </c>
      <c r="G5219" t="s">
        <v>25</v>
      </c>
      <c r="H5219" s="4" t="s">
        <v>57</v>
      </c>
      <c r="I5219" s="4" t="str">
        <f t="shared" si="346"/>
        <v>k</v>
      </c>
      <c r="J5219" s="4">
        <v>22</v>
      </c>
      <c r="K5219" s="4">
        <v>23.7</v>
      </c>
      <c r="L5219" s="4">
        <v>1.7</v>
      </c>
      <c r="M5219" s="4" t="s">
        <v>1985</v>
      </c>
      <c r="N5219" s="11" t="s">
        <v>8702</v>
      </c>
      <c r="R5219" t="s">
        <v>8706</v>
      </c>
      <c r="T5219" t="s">
        <v>1296</v>
      </c>
    </row>
    <row r="5220" spans="1:20">
      <c r="A5220" t="s">
        <v>8701</v>
      </c>
      <c r="B5220" t="s">
        <v>1291</v>
      </c>
      <c r="C5220" t="s">
        <v>74</v>
      </c>
      <c r="D5220" s="39" t="s">
        <v>1310</v>
      </c>
      <c r="E5220" s="11">
        <f t="shared" si="344"/>
        <v>5</v>
      </c>
      <c r="F5220" s="4">
        <f t="shared" si="345"/>
        <v>2005</v>
      </c>
      <c r="G5220" t="s">
        <v>25</v>
      </c>
      <c r="H5220" s="4" t="s">
        <v>477</v>
      </c>
      <c r="I5220" s="4" t="str">
        <f t="shared" si="346"/>
        <v>k</v>
      </c>
      <c r="J5220" s="4">
        <v>24.6</v>
      </c>
      <c r="K5220" s="4">
        <v>25.1</v>
      </c>
      <c r="L5220" s="4">
        <v>1.7</v>
      </c>
      <c r="M5220" s="4" t="s">
        <v>1623</v>
      </c>
      <c r="N5220" s="11" t="s">
        <v>8702</v>
      </c>
      <c r="R5220" t="s">
        <v>8707</v>
      </c>
      <c r="T5220" t="s">
        <v>1296</v>
      </c>
    </row>
    <row r="5221" spans="1:20">
      <c r="A5221" t="s">
        <v>8701</v>
      </c>
      <c r="B5221" t="s">
        <v>1291</v>
      </c>
      <c r="C5221" t="s">
        <v>74</v>
      </c>
      <c r="D5221" s="39" t="s">
        <v>1385</v>
      </c>
      <c r="E5221" s="11">
        <f t="shared" si="344"/>
        <v>5</v>
      </c>
      <c r="F5221" s="4">
        <f t="shared" si="345"/>
        <v>2008</v>
      </c>
      <c r="G5221" t="s">
        <v>25</v>
      </c>
      <c r="H5221" s="4" t="s">
        <v>717</v>
      </c>
      <c r="I5221" s="4" t="str">
        <f t="shared" si="346"/>
        <v>k</v>
      </c>
      <c r="J5221" s="4">
        <v>28.5</v>
      </c>
      <c r="K5221" s="4">
        <v>29.5</v>
      </c>
      <c r="L5221" s="4">
        <v>1.3</v>
      </c>
      <c r="M5221" s="4" t="s">
        <v>3570</v>
      </c>
      <c r="N5221" s="11" t="s">
        <v>8702</v>
      </c>
      <c r="R5221" t="s">
        <v>8708</v>
      </c>
      <c r="T5221" t="s">
        <v>1296</v>
      </c>
    </row>
    <row r="5222" spans="1:20">
      <c r="A5222" t="s">
        <v>8701</v>
      </c>
      <c r="B5222" t="s">
        <v>1291</v>
      </c>
      <c r="C5222" t="s">
        <v>74</v>
      </c>
      <c r="D5222" s="39" t="s">
        <v>1663</v>
      </c>
      <c r="E5222" s="11">
        <f t="shared" si="344"/>
        <v>5</v>
      </c>
      <c r="F5222" s="4">
        <f t="shared" si="345"/>
        <v>2009</v>
      </c>
      <c r="G5222" t="s">
        <v>25</v>
      </c>
      <c r="H5222" s="4" t="s">
        <v>712</v>
      </c>
      <c r="I5222" s="4" t="str">
        <f t="shared" si="346"/>
        <v>k</v>
      </c>
      <c r="J5222" s="4">
        <v>30.2</v>
      </c>
      <c r="K5222" s="4">
        <v>31.8</v>
      </c>
      <c r="L5222" s="4">
        <v>2</v>
      </c>
      <c r="M5222" s="4" t="s">
        <v>7865</v>
      </c>
      <c r="N5222" s="11" t="s">
        <v>8702</v>
      </c>
      <c r="R5222" t="s">
        <v>8709</v>
      </c>
      <c r="T5222" t="s">
        <v>1296</v>
      </c>
    </row>
    <row r="5223" spans="1:20">
      <c r="A5223" t="s">
        <v>8701</v>
      </c>
      <c r="B5223" t="s">
        <v>1291</v>
      </c>
      <c r="C5223" t="s">
        <v>74</v>
      </c>
      <c r="D5223" s="39" t="s">
        <v>1392</v>
      </c>
      <c r="E5223" s="11">
        <f t="shared" si="344"/>
        <v>5</v>
      </c>
      <c r="F5223" s="4">
        <f t="shared" si="345"/>
        <v>2010</v>
      </c>
      <c r="G5223" t="s">
        <v>25</v>
      </c>
      <c r="H5223" s="4" t="s">
        <v>609</v>
      </c>
      <c r="I5223" s="4" t="str">
        <f t="shared" si="346"/>
        <v>k</v>
      </c>
      <c r="J5223" s="4">
        <v>32.1</v>
      </c>
      <c r="K5223" s="4">
        <v>32</v>
      </c>
      <c r="L5223" s="4">
        <v>2</v>
      </c>
      <c r="M5223" s="4" t="s">
        <v>8710</v>
      </c>
      <c r="N5223" s="11" t="s">
        <v>8702</v>
      </c>
      <c r="R5223" t="s">
        <v>8711</v>
      </c>
      <c r="T5223" t="s">
        <v>1296</v>
      </c>
    </row>
    <row r="5224" spans="1:20">
      <c r="A5224" t="s">
        <v>8701</v>
      </c>
      <c r="B5224" t="s">
        <v>1291</v>
      </c>
      <c r="C5224" t="s">
        <v>74</v>
      </c>
      <c r="D5224" s="39" t="s">
        <v>1396</v>
      </c>
      <c r="E5224" s="11">
        <f t="shared" si="344"/>
        <v>5</v>
      </c>
      <c r="F5224" s="4">
        <f t="shared" si="345"/>
        <v>2011</v>
      </c>
      <c r="G5224" t="s">
        <v>25</v>
      </c>
      <c r="H5224" s="4" t="s">
        <v>977</v>
      </c>
      <c r="I5224" s="4" t="str">
        <f t="shared" si="346"/>
        <v>k</v>
      </c>
      <c r="J5224" s="4">
        <v>34</v>
      </c>
      <c r="K5224" s="4">
        <v>34</v>
      </c>
      <c r="L5224" s="4">
        <v>2</v>
      </c>
      <c r="M5224" s="4" t="s">
        <v>1298</v>
      </c>
      <c r="N5224" s="11" t="s">
        <v>8702</v>
      </c>
      <c r="R5224" t="s">
        <v>8712</v>
      </c>
      <c r="T5224" t="s">
        <v>1296</v>
      </c>
    </row>
    <row r="5225" spans="1:20">
      <c r="A5225" t="s">
        <v>8701</v>
      </c>
      <c r="B5225" t="s">
        <v>1291</v>
      </c>
      <c r="C5225" t="s">
        <v>74</v>
      </c>
      <c r="D5225" s="39" t="s">
        <v>1680</v>
      </c>
      <c r="E5225" s="11">
        <f t="shared" si="344"/>
        <v>4</v>
      </c>
      <c r="F5225" s="4">
        <f t="shared" si="345"/>
        <v>2012</v>
      </c>
      <c r="G5225" t="s">
        <v>25</v>
      </c>
      <c r="H5225" s="4" t="s">
        <v>752</v>
      </c>
      <c r="I5225" s="4" t="str">
        <f t="shared" si="346"/>
        <v>k</v>
      </c>
      <c r="J5225" s="4">
        <v>34.4</v>
      </c>
      <c r="K5225" s="4">
        <v>33.799999999999997</v>
      </c>
      <c r="L5225" s="4">
        <v>2.1</v>
      </c>
      <c r="M5225" s="4" t="s">
        <v>4880</v>
      </c>
      <c r="N5225" s="11" t="s">
        <v>8702</v>
      </c>
      <c r="R5225" t="s">
        <v>8713</v>
      </c>
      <c r="T5225" t="s">
        <v>1296</v>
      </c>
    </row>
    <row r="5226" spans="1:20">
      <c r="A5226" t="s">
        <v>8701</v>
      </c>
      <c r="B5226" t="s">
        <v>1291</v>
      </c>
      <c r="C5226" t="s">
        <v>74</v>
      </c>
      <c r="D5226" s="39" t="s">
        <v>1531</v>
      </c>
      <c r="E5226" s="11">
        <f t="shared" si="344"/>
        <v>5</v>
      </c>
      <c r="F5226" s="4">
        <f t="shared" si="345"/>
        <v>2013</v>
      </c>
      <c r="G5226" t="s">
        <v>25</v>
      </c>
      <c r="H5226" s="4" t="s">
        <v>1038</v>
      </c>
      <c r="I5226" s="4" t="str">
        <f t="shared" si="346"/>
        <v>k</v>
      </c>
      <c r="J5226" s="4">
        <v>35.200000000000003</v>
      </c>
      <c r="K5226" s="4">
        <v>34.799999999999997</v>
      </c>
      <c r="L5226" s="4">
        <v>2.2999999999999998</v>
      </c>
      <c r="M5226" s="4" t="s">
        <v>1576</v>
      </c>
      <c r="N5226" s="11" t="s">
        <v>8702</v>
      </c>
      <c r="R5226" t="s">
        <v>8714</v>
      </c>
      <c r="T5226" t="s">
        <v>1296</v>
      </c>
    </row>
    <row r="5227" spans="1:20">
      <c r="A5227" t="s">
        <v>8715</v>
      </c>
      <c r="B5227" t="s">
        <v>1291</v>
      </c>
      <c r="C5227" t="s">
        <v>20</v>
      </c>
      <c r="D5227" s="39" t="s">
        <v>24</v>
      </c>
      <c r="E5227" s="11">
        <f t="shared" si="344"/>
        <v>5</v>
      </c>
      <c r="F5227" s="4">
        <f t="shared" si="345"/>
        <v>2001</v>
      </c>
      <c r="G5227" t="s">
        <v>21</v>
      </c>
      <c r="H5227" s="4" t="s">
        <v>654</v>
      </c>
      <c r="I5227" s="4" t="str">
        <f t="shared" si="346"/>
        <v>k</v>
      </c>
      <c r="J5227" s="4">
        <v>19.7</v>
      </c>
      <c r="K5227" s="4" t="s">
        <v>169</v>
      </c>
      <c r="L5227" s="4">
        <v>0</v>
      </c>
      <c r="M5227" s="4" t="s">
        <v>1894</v>
      </c>
      <c r="N5227" s="11" t="s">
        <v>8716</v>
      </c>
      <c r="R5227" t="s">
        <v>8717</v>
      </c>
      <c r="T5227" t="s">
        <v>1296</v>
      </c>
    </row>
    <row r="5228" spans="1:20">
      <c r="A5228" t="s">
        <v>8715</v>
      </c>
      <c r="B5228" t="s">
        <v>1291</v>
      </c>
      <c r="C5228" t="s">
        <v>74</v>
      </c>
      <c r="D5228" s="39" t="s">
        <v>1302</v>
      </c>
      <c r="E5228" s="11">
        <f t="shared" si="344"/>
        <v>5</v>
      </c>
      <c r="F5228" s="4">
        <f t="shared" si="345"/>
        <v>2002</v>
      </c>
      <c r="G5228" t="s">
        <v>21</v>
      </c>
      <c r="H5228" s="4" t="s">
        <v>482</v>
      </c>
      <c r="I5228" s="4" t="str">
        <f t="shared" si="346"/>
        <v>k</v>
      </c>
      <c r="J5228" s="4">
        <v>20.2</v>
      </c>
      <c r="K5228" s="4" t="s">
        <v>1155</v>
      </c>
      <c r="L5228" s="4">
        <v>0</v>
      </c>
      <c r="M5228" s="4" t="s">
        <v>3794</v>
      </c>
      <c r="N5228" s="11" t="s">
        <v>8716</v>
      </c>
      <c r="R5228" t="s">
        <v>8718</v>
      </c>
      <c r="T5228" t="s">
        <v>1296</v>
      </c>
    </row>
    <row r="5229" spans="1:20">
      <c r="A5229" t="s">
        <v>8715</v>
      </c>
      <c r="B5229" t="s">
        <v>1291</v>
      </c>
      <c r="C5229" t="s">
        <v>74</v>
      </c>
      <c r="D5229" s="39" t="s">
        <v>3957</v>
      </c>
      <c r="E5229" s="11">
        <f t="shared" si="344"/>
        <v>6</v>
      </c>
      <c r="F5229" s="4">
        <f t="shared" si="345"/>
        <v>2002</v>
      </c>
      <c r="G5229" t="s">
        <v>21</v>
      </c>
      <c r="H5229" s="4" t="s">
        <v>189</v>
      </c>
      <c r="I5229" s="4" t="str">
        <f t="shared" si="346"/>
        <v>k</v>
      </c>
      <c r="J5229" s="4">
        <v>21.1</v>
      </c>
      <c r="K5229" s="4" t="s">
        <v>88</v>
      </c>
      <c r="L5229" s="4">
        <v>0</v>
      </c>
      <c r="M5229" s="4" t="s">
        <v>2386</v>
      </c>
      <c r="N5229" s="11" t="s">
        <v>8716</v>
      </c>
      <c r="R5229" t="s">
        <v>7633</v>
      </c>
      <c r="T5229" t="s">
        <v>1296</v>
      </c>
    </row>
    <row r="5230" spans="1:20">
      <c r="A5230" t="s">
        <v>8715</v>
      </c>
      <c r="B5230" t="s">
        <v>1291</v>
      </c>
      <c r="C5230" t="s">
        <v>74</v>
      </c>
      <c r="D5230" s="39" t="s">
        <v>1305</v>
      </c>
      <c r="E5230" s="11">
        <f t="shared" si="344"/>
        <v>5</v>
      </c>
      <c r="F5230" s="4">
        <f t="shared" si="345"/>
        <v>2003</v>
      </c>
      <c r="G5230" t="s">
        <v>21</v>
      </c>
      <c r="H5230" s="4" t="s">
        <v>682</v>
      </c>
      <c r="I5230" s="4" t="str">
        <f t="shared" si="346"/>
        <v>k</v>
      </c>
      <c r="J5230" s="4">
        <v>23.2</v>
      </c>
      <c r="K5230" s="4" t="s">
        <v>244</v>
      </c>
      <c r="L5230" s="4">
        <v>0</v>
      </c>
      <c r="M5230" s="4" t="s">
        <v>3714</v>
      </c>
      <c r="N5230" s="11" t="s">
        <v>8716</v>
      </c>
      <c r="R5230" t="s">
        <v>1751</v>
      </c>
      <c r="T5230" t="s">
        <v>1296</v>
      </c>
    </row>
    <row r="5231" spans="1:20">
      <c r="A5231" t="s">
        <v>8715</v>
      </c>
      <c r="B5231" t="s">
        <v>1291</v>
      </c>
      <c r="C5231" t="s">
        <v>74</v>
      </c>
      <c r="D5231" s="39" t="s">
        <v>1335</v>
      </c>
      <c r="E5231" s="11">
        <f t="shared" si="344"/>
        <v>5</v>
      </c>
      <c r="F5231" s="4">
        <f t="shared" si="345"/>
        <v>2004</v>
      </c>
      <c r="G5231" t="s">
        <v>21</v>
      </c>
      <c r="H5231" s="4" t="s">
        <v>57</v>
      </c>
      <c r="I5231" s="4" t="str">
        <f t="shared" si="346"/>
        <v>k</v>
      </c>
      <c r="J5231" s="4">
        <v>25.2</v>
      </c>
      <c r="K5231" s="4" t="s">
        <v>199</v>
      </c>
      <c r="L5231" s="4">
        <v>0</v>
      </c>
      <c r="M5231" s="4" t="s">
        <v>3168</v>
      </c>
      <c r="N5231" s="11" t="s">
        <v>8716</v>
      </c>
      <c r="R5231" t="s">
        <v>1722</v>
      </c>
      <c r="T5231" t="s">
        <v>1296</v>
      </c>
    </row>
    <row r="5232" spans="1:20">
      <c r="A5232" t="s">
        <v>8715</v>
      </c>
      <c r="B5232" t="s">
        <v>1291</v>
      </c>
      <c r="C5232" t="s">
        <v>74</v>
      </c>
      <c r="D5232" s="39" t="s">
        <v>2888</v>
      </c>
      <c r="E5232" s="11">
        <f t="shared" si="344"/>
        <v>1</v>
      </c>
      <c r="F5232" s="4">
        <f t="shared" si="345"/>
        <v>2005</v>
      </c>
      <c r="G5232" t="s">
        <v>21</v>
      </c>
      <c r="H5232" s="4" t="s">
        <v>5492</v>
      </c>
      <c r="I5232" s="4" t="str">
        <f t="shared" si="346"/>
        <v>k</v>
      </c>
      <c r="J5232" s="4">
        <v>25.6</v>
      </c>
      <c r="K5232" s="4" t="s">
        <v>614</v>
      </c>
      <c r="L5232" s="4">
        <v>0</v>
      </c>
      <c r="M5232" s="4" t="s">
        <v>1489</v>
      </c>
      <c r="N5232" s="11" t="s">
        <v>8716</v>
      </c>
      <c r="R5232" t="s">
        <v>8719</v>
      </c>
      <c r="T5232" t="s">
        <v>1296</v>
      </c>
    </row>
    <row r="5233" spans="1:20">
      <c r="A5233" t="s">
        <v>8720</v>
      </c>
      <c r="B5233" t="s">
        <v>1291</v>
      </c>
      <c r="C5233" t="s">
        <v>74</v>
      </c>
      <c r="D5233" s="39" t="s">
        <v>2363</v>
      </c>
      <c r="E5233" s="11">
        <f t="shared" si="344"/>
        <v>6</v>
      </c>
      <c r="F5233" s="4">
        <f t="shared" si="345"/>
        <v>2001</v>
      </c>
      <c r="G5233" t="s">
        <v>25</v>
      </c>
      <c r="H5233" s="4">
        <v>9.8000000000000007</v>
      </c>
      <c r="I5233" s="4" t="str">
        <f t="shared" si="346"/>
        <v>k</v>
      </c>
      <c r="J5233" s="4">
        <v>26.2</v>
      </c>
      <c r="K5233" s="4" t="s">
        <v>312</v>
      </c>
      <c r="L5233" s="4">
        <v>0</v>
      </c>
      <c r="N5233" s="11" t="s">
        <v>8721</v>
      </c>
      <c r="R5233" t="s">
        <v>8722</v>
      </c>
      <c r="T5233" t="s">
        <v>1296</v>
      </c>
    </row>
    <row r="5234" spans="1:20">
      <c r="A5234" t="s">
        <v>8720</v>
      </c>
      <c r="B5234" t="s">
        <v>1291</v>
      </c>
      <c r="C5234" t="s">
        <v>74</v>
      </c>
      <c r="D5234" s="39" t="s">
        <v>1302</v>
      </c>
      <c r="E5234" s="11">
        <f t="shared" si="344"/>
        <v>5</v>
      </c>
      <c r="F5234" s="4">
        <f t="shared" si="345"/>
        <v>2002</v>
      </c>
      <c r="G5234" t="s">
        <v>25</v>
      </c>
      <c r="H5234" s="4">
        <v>10.7</v>
      </c>
      <c r="I5234" s="4" t="str">
        <f t="shared" si="346"/>
        <v>k</v>
      </c>
      <c r="J5234" s="4">
        <v>27.5</v>
      </c>
      <c r="K5234" s="4" t="s">
        <v>49</v>
      </c>
      <c r="L5234" s="4">
        <v>0</v>
      </c>
      <c r="M5234" s="4" t="s">
        <v>1430</v>
      </c>
      <c r="N5234" s="11" t="s">
        <v>8721</v>
      </c>
      <c r="R5234" t="s">
        <v>2031</v>
      </c>
      <c r="T5234" t="s">
        <v>1296</v>
      </c>
    </row>
    <row r="5235" spans="1:20">
      <c r="A5235" t="s">
        <v>8720</v>
      </c>
      <c r="B5235" t="s">
        <v>1291</v>
      </c>
      <c r="C5235" t="s">
        <v>74</v>
      </c>
      <c r="D5235" s="39" t="s">
        <v>1731</v>
      </c>
      <c r="E5235" s="11">
        <f t="shared" si="344"/>
        <v>6</v>
      </c>
      <c r="F5235" s="4">
        <f t="shared" si="345"/>
        <v>2002</v>
      </c>
      <c r="G5235" t="s">
        <v>25</v>
      </c>
      <c r="H5235" s="4">
        <v>10.8</v>
      </c>
      <c r="I5235" s="4" t="str">
        <f t="shared" si="346"/>
        <v>k</v>
      </c>
      <c r="J5235" s="4">
        <v>27.7</v>
      </c>
      <c r="K5235" s="4" t="s">
        <v>369</v>
      </c>
      <c r="L5235" s="4">
        <v>0</v>
      </c>
      <c r="M5235" s="4" t="s">
        <v>2120</v>
      </c>
      <c r="N5235" s="11" t="s">
        <v>8721</v>
      </c>
      <c r="R5235" t="s">
        <v>8723</v>
      </c>
      <c r="T5235" t="s">
        <v>1296</v>
      </c>
    </row>
    <row r="5236" spans="1:20">
      <c r="A5236" t="s">
        <v>8720</v>
      </c>
      <c r="B5236" t="s">
        <v>1291</v>
      </c>
      <c r="C5236" t="s">
        <v>74</v>
      </c>
      <c r="D5236" s="39" t="s">
        <v>2199</v>
      </c>
      <c r="E5236" s="11">
        <f t="shared" si="344"/>
        <v>5</v>
      </c>
      <c r="F5236" s="4">
        <f t="shared" si="345"/>
        <v>2011</v>
      </c>
      <c r="G5236" t="s">
        <v>25</v>
      </c>
      <c r="H5236" s="4">
        <v>19.7</v>
      </c>
      <c r="I5236" s="4" t="str">
        <f t="shared" si="346"/>
        <v>k</v>
      </c>
      <c r="J5236" s="4">
        <v>32</v>
      </c>
      <c r="K5236" s="4" t="s">
        <v>1115</v>
      </c>
      <c r="L5236" s="4">
        <v>0</v>
      </c>
      <c r="M5236" s="4" t="s">
        <v>2374</v>
      </c>
      <c r="N5236" s="11" t="s">
        <v>8721</v>
      </c>
      <c r="R5236" t="s">
        <v>8724</v>
      </c>
      <c r="T5236" t="s">
        <v>1296</v>
      </c>
    </row>
    <row r="5237" spans="1:20">
      <c r="A5237" t="s">
        <v>531</v>
      </c>
      <c r="B5237" t="s">
        <v>1291</v>
      </c>
      <c r="C5237" t="s">
        <v>20</v>
      </c>
      <c r="D5237" s="39" t="s">
        <v>1606</v>
      </c>
      <c r="E5237" s="11">
        <f t="shared" si="344"/>
        <v>3</v>
      </c>
      <c r="F5237" s="4">
        <f t="shared" si="345"/>
        <v>1982</v>
      </c>
      <c r="G5237" t="s">
        <v>25</v>
      </c>
      <c r="H5237" s="4">
        <v>11.5</v>
      </c>
      <c r="I5237" s="4" t="s">
        <v>35</v>
      </c>
      <c r="J5237" s="4">
        <v>27.94</v>
      </c>
      <c r="K5237" s="4" t="s">
        <v>2105</v>
      </c>
      <c r="L5237" s="4">
        <v>0</v>
      </c>
      <c r="M5237" s="4" t="s">
        <v>2090</v>
      </c>
      <c r="R5237" t="s">
        <v>8725</v>
      </c>
      <c r="T5237" t="s">
        <v>1296</v>
      </c>
    </row>
    <row r="5238" spans="1:20">
      <c r="A5238" t="s">
        <v>531</v>
      </c>
      <c r="B5238" t="s">
        <v>1291</v>
      </c>
      <c r="C5238" t="s">
        <v>74</v>
      </c>
      <c r="D5238" s="39" t="s">
        <v>3045</v>
      </c>
      <c r="E5238" s="11">
        <f t="shared" si="344"/>
        <v>3</v>
      </c>
      <c r="F5238" s="4">
        <f t="shared" si="345"/>
        <v>1983</v>
      </c>
      <c r="G5238" t="s">
        <v>25</v>
      </c>
      <c r="H5238" s="4">
        <v>12.5</v>
      </c>
      <c r="I5238" s="4" t="s">
        <v>35</v>
      </c>
      <c r="J5238" s="4">
        <v>29.21</v>
      </c>
      <c r="K5238" s="4" t="s">
        <v>3983</v>
      </c>
      <c r="L5238" s="4">
        <v>0</v>
      </c>
      <c r="M5238" s="4" t="s">
        <v>2127</v>
      </c>
      <c r="T5238" t="s">
        <v>1296</v>
      </c>
    </row>
    <row r="5239" spans="1:20">
      <c r="A5239" t="s">
        <v>533</v>
      </c>
      <c r="B5239" t="s">
        <v>1291</v>
      </c>
      <c r="C5239" t="s">
        <v>20</v>
      </c>
      <c r="D5239" s="39" t="s">
        <v>2401</v>
      </c>
      <c r="E5239" s="11">
        <f t="shared" si="344"/>
        <v>3</v>
      </c>
      <c r="F5239" s="4">
        <f t="shared" si="345"/>
        <v>1992</v>
      </c>
      <c r="G5239" t="s">
        <v>21</v>
      </c>
      <c r="H5239" s="4" t="s">
        <v>1635</v>
      </c>
      <c r="I5239" s="4" t="str">
        <f t="shared" ref="I5239:I5259" si="347">IF(ISBLANK(H5239), "", "k")</f>
        <v>k</v>
      </c>
      <c r="J5239" s="4">
        <v>23.5</v>
      </c>
      <c r="K5239" s="4" t="s">
        <v>1861</v>
      </c>
      <c r="L5239" s="4">
        <v>0</v>
      </c>
      <c r="M5239" s="4" t="s">
        <v>6240</v>
      </c>
      <c r="N5239" s="11" t="s">
        <v>8726</v>
      </c>
      <c r="R5239" t="s">
        <v>8727</v>
      </c>
      <c r="T5239" t="s">
        <v>1296</v>
      </c>
    </row>
    <row r="5240" spans="1:20">
      <c r="A5240" t="s">
        <v>533</v>
      </c>
      <c r="B5240" t="s">
        <v>1291</v>
      </c>
      <c r="C5240" t="s">
        <v>74</v>
      </c>
      <c r="D5240" s="39" t="s">
        <v>1316</v>
      </c>
      <c r="E5240" s="11">
        <f t="shared" si="344"/>
        <v>3</v>
      </c>
      <c r="F5240" s="4">
        <f t="shared" si="345"/>
        <v>1995</v>
      </c>
      <c r="G5240" t="s">
        <v>21</v>
      </c>
      <c r="H5240" s="4" t="s">
        <v>1376</v>
      </c>
      <c r="I5240" s="4" t="str">
        <f t="shared" si="347"/>
        <v>k</v>
      </c>
      <c r="J5240" s="4">
        <v>25.1</v>
      </c>
      <c r="K5240" s="4" t="s">
        <v>919</v>
      </c>
      <c r="L5240" s="4">
        <v>0</v>
      </c>
      <c r="M5240" s="4" t="s">
        <v>8728</v>
      </c>
      <c r="N5240" s="11" t="s">
        <v>8726</v>
      </c>
      <c r="R5240" t="s">
        <v>8729</v>
      </c>
      <c r="T5240" t="s">
        <v>1296</v>
      </c>
    </row>
    <row r="5241" spans="1:20">
      <c r="A5241" t="s">
        <v>533</v>
      </c>
      <c r="B5241" t="s">
        <v>1291</v>
      </c>
      <c r="C5241" t="s">
        <v>74</v>
      </c>
      <c r="D5241" s="39" t="s">
        <v>1416</v>
      </c>
      <c r="E5241" s="11">
        <f t="shared" si="344"/>
        <v>3</v>
      </c>
      <c r="F5241" s="4">
        <f t="shared" si="345"/>
        <v>1996</v>
      </c>
      <c r="G5241" t="s">
        <v>21</v>
      </c>
      <c r="H5241" s="4" t="s">
        <v>1639</v>
      </c>
      <c r="I5241" s="4" t="str">
        <f t="shared" si="347"/>
        <v>k</v>
      </c>
      <c r="J5241" s="4">
        <v>25.5</v>
      </c>
      <c r="K5241" s="4" t="s">
        <v>1160</v>
      </c>
      <c r="L5241" s="4">
        <v>0</v>
      </c>
      <c r="M5241" s="4" t="s">
        <v>1765</v>
      </c>
      <c r="N5241" s="11" t="s">
        <v>8726</v>
      </c>
      <c r="R5241" t="s">
        <v>8730</v>
      </c>
      <c r="T5241" t="s">
        <v>1296</v>
      </c>
    </row>
    <row r="5242" spans="1:20">
      <c r="A5242" t="s">
        <v>533</v>
      </c>
      <c r="B5242" t="s">
        <v>1291</v>
      </c>
      <c r="C5242" t="s">
        <v>74</v>
      </c>
      <c r="D5242" s="39" t="s">
        <v>1322</v>
      </c>
      <c r="E5242" s="11">
        <f t="shared" si="344"/>
        <v>3</v>
      </c>
      <c r="F5242" s="4">
        <f t="shared" si="345"/>
        <v>1998</v>
      </c>
      <c r="G5242" t="s">
        <v>21</v>
      </c>
      <c r="H5242" s="4" t="s">
        <v>2924</v>
      </c>
      <c r="I5242" s="4" t="str">
        <f t="shared" si="347"/>
        <v>k</v>
      </c>
      <c r="J5242" s="4">
        <v>26.5</v>
      </c>
      <c r="K5242" s="4" t="s">
        <v>958</v>
      </c>
      <c r="L5242" s="4">
        <v>0</v>
      </c>
      <c r="M5242" s="4" t="s">
        <v>2773</v>
      </c>
      <c r="N5242" s="11" t="s">
        <v>8726</v>
      </c>
      <c r="R5242" t="s">
        <v>439</v>
      </c>
      <c r="T5242" t="s">
        <v>1296</v>
      </c>
    </row>
    <row r="5243" spans="1:20">
      <c r="A5243" t="s">
        <v>533</v>
      </c>
      <c r="B5243" t="s">
        <v>1291</v>
      </c>
      <c r="C5243" t="s">
        <v>74</v>
      </c>
      <c r="D5243" s="39" t="s">
        <v>1647</v>
      </c>
      <c r="E5243" s="11">
        <f t="shared" si="344"/>
        <v>3</v>
      </c>
      <c r="F5243" s="4">
        <f t="shared" si="345"/>
        <v>2000</v>
      </c>
      <c r="G5243" t="s">
        <v>21</v>
      </c>
      <c r="H5243" s="4" t="s">
        <v>2927</v>
      </c>
      <c r="I5243" s="4" t="str">
        <f t="shared" si="347"/>
        <v>k</v>
      </c>
      <c r="J5243" s="4">
        <v>27</v>
      </c>
      <c r="K5243" s="4" t="s">
        <v>842</v>
      </c>
      <c r="L5243" s="4">
        <v>0</v>
      </c>
      <c r="M5243" s="4" t="s">
        <v>1323</v>
      </c>
      <c r="N5243" s="11" t="s">
        <v>8726</v>
      </c>
      <c r="R5243" t="s">
        <v>439</v>
      </c>
      <c r="T5243" t="s">
        <v>1296</v>
      </c>
    </row>
    <row r="5244" spans="1:20">
      <c r="A5244" t="s">
        <v>533</v>
      </c>
      <c r="B5244" t="s">
        <v>1291</v>
      </c>
      <c r="C5244" t="s">
        <v>74</v>
      </c>
      <c r="D5244" s="39" t="s">
        <v>1418</v>
      </c>
      <c r="E5244" s="11">
        <f t="shared" si="344"/>
        <v>5</v>
      </c>
      <c r="F5244" s="4">
        <f t="shared" si="345"/>
        <v>2001</v>
      </c>
      <c r="G5244" t="s">
        <v>21</v>
      </c>
      <c r="H5244" s="4" t="s">
        <v>1038</v>
      </c>
      <c r="I5244" s="4" t="str">
        <f t="shared" si="347"/>
        <v>k</v>
      </c>
      <c r="J5244" s="4">
        <v>27</v>
      </c>
      <c r="K5244" s="4" t="s">
        <v>571</v>
      </c>
      <c r="L5244" s="4">
        <v>0</v>
      </c>
      <c r="M5244" s="4" t="s">
        <v>1739</v>
      </c>
      <c r="N5244" s="11" t="s">
        <v>8726</v>
      </c>
      <c r="R5244" t="s">
        <v>8731</v>
      </c>
      <c r="T5244" t="s">
        <v>1296</v>
      </c>
    </row>
    <row r="5245" spans="1:20">
      <c r="A5245" t="s">
        <v>533</v>
      </c>
      <c r="B5245" t="s">
        <v>1291</v>
      </c>
      <c r="C5245" t="s">
        <v>74</v>
      </c>
      <c r="D5245" s="39" t="s">
        <v>1302</v>
      </c>
      <c r="E5245" s="11">
        <f t="shared" si="344"/>
        <v>5</v>
      </c>
      <c r="F5245" s="4">
        <f t="shared" si="345"/>
        <v>2002</v>
      </c>
      <c r="G5245" t="s">
        <v>21</v>
      </c>
      <c r="H5245" s="4" t="s">
        <v>1046</v>
      </c>
      <c r="I5245" s="4" t="str">
        <f t="shared" si="347"/>
        <v>k</v>
      </c>
      <c r="J5245" s="4">
        <v>28</v>
      </c>
      <c r="K5245" s="4" t="s">
        <v>854</v>
      </c>
      <c r="L5245" s="4">
        <v>0</v>
      </c>
      <c r="M5245" s="4" t="s">
        <v>2325</v>
      </c>
      <c r="N5245" s="11" t="s">
        <v>8726</v>
      </c>
      <c r="R5245" t="s">
        <v>7147</v>
      </c>
      <c r="T5245" t="s">
        <v>1296</v>
      </c>
    </row>
    <row r="5246" spans="1:20">
      <c r="A5246" t="s">
        <v>533</v>
      </c>
      <c r="B5246" t="s">
        <v>1291</v>
      </c>
      <c r="C5246" t="s">
        <v>74</v>
      </c>
      <c r="D5246" s="39" t="s">
        <v>2642</v>
      </c>
      <c r="E5246" s="11">
        <f t="shared" si="344"/>
        <v>7</v>
      </c>
      <c r="F5246" s="4">
        <f t="shared" si="345"/>
        <v>2002</v>
      </c>
      <c r="G5246" t="s">
        <v>21</v>
      </c>
      <c r="H5246" s="4" t="s">
        <v>538</v>
      </c>
      <c r="I5246" s="4" t="str">
        <f t="shared" si="347"/>
        <v>k</v>
      </c>
      <c r="J5246" s="4">
        <v>28</v>
      </c>
      <c r="K5246" s="4" t="s">
        <v>1072</v>
      </c>
      <c r="L5246" s="4">
        <v>0</v>
      </c>
      <c r="N5246" s="11" t="s">
        <v>8726</v>
      </c>
      <c r="R5246" t="s">
        <v>8732</v>
      </c>
      <c r="T5246" t="s">
        <v>1296</v>
      </c>
    </row>
    <row r="5247" spans="1:20">
      <c r="A5247" t="s">
        <v>533</v>
      </c>
      <c r="B5247" t="s">
        <v>1291</v>
      </c>
      <c r="C5247" t="s">
        <v>74</v>
      </c>
      <c r="D5247" s="39" t="s">
        <v>2807</v>
      </c>
      <c r="E5247" s="11">
        <f t="shared" si="344"/>
        <v>7</v>
      </c>
      <c r="F5247" s="4">
        <f t="shared" si="345"/>
        <v>2002</v>
      </c>
      <c r="G5247" t="s">
        <v>21</v>
      </c>
      <c r="H5247" s="4" t="s">
        <v>538</v>
      </c>
      <c r="I5247" s="4" t="str">
        <f t="shared" si="347"/>
        <v>k</v>
      </c>
      <c r="J5247" s="4">
        <v>27.6</v>
      </c>
      <c r="L5247" s="4">
        <v>0</v>
      </c>
      <c r="N5247" s="11" t="s">
        <v>8726</v>
      </c>
      <c r="R5247" t="s">
        <v>8733</v>
      </c>
      <c r="T5247" t="s">
        <v>1296</v>
      </c>
    </row>
    <row r="5248" spans="1:20">
      <c r="A5248" t="s">
        <v>533</v>
      </c>
      <c r="B5248" t="s">
        <v>1291</v>
      </c>
      <c r="C5248" t="s">
        <v>74</v>
      </c>
      <c r="D5248" s="39" t="s">
        <v>2040</v>
      </c>
      <c r="E5248" s="11">
        <f t="shared" si="344"/>
        <v>5</v>
      </c>
      <c r="F5248" s="4">
        <f t="shared" si="345"/>
        <v>2003</v>
      </c>
      <c r="G5248" t="s">
        <v>21</v>
      </c>
      <c r="H5248" s="4" t="s">
        <v>488</v>
      </c>
      <c r="I5248" s="4" t="str">
        <f t="shared" si="347"/>
        <v>k</v>
      </c>
      <c r="J5248" s="4">
        <v>27.6</v>
      </c>
      <c r="K5248" s="4" t="s">
        <v>1061</v>
      </c>
      <c r="L5248" s="4">
        <v>0</v>
      </c>
      <c r="M5248" s="4" t="s">
        <v>1478</v>
      </c>
      <c r="N5248" s="11" t="s">
        <v>8726</v>
      </c>
      <c r="R5248" t="s">
        <v>7419</v>
      </c>
      <c r="T5248" t="s">
        <v>1296</v>
      </c>
    </row>
    <row r="5249" spans="1:20">
      <c r="A5249" t="s">
        <v>533</v>
      </c>
      <c r="B5249" t="s">
        <v>1291</v>
      </c>
      <c r="C5249" t="s">
        <v>74</v>
      </c>
      <c r="D5249" s="39" t="s">
        <v>1335</v>
      </c>
      <c r="E5249" s="11">
        <f t="shared" si="344"/>
        <v>5</v>
      </c>
      <c r="F5249" s="4">
        <f t="shared" si="345"/>
        <v>2004</v>
      </c>
      <c r="G5249" t="s">
        <v>21</v>
      </c>
      <c r="H5249" s="4" t="s">
        <v>401</v>
      </c>
      <c r="I5249" s="4" t="str">
        <f t="shared" si="347"/>
        <v>k</v>
      </c>
      <c r="J5249" s="4">
        <v>27.5</v>
      </c>
      <c r="K5249" s="4" t="s">
        <v>1061</v>
      </c>
      <c r="L5249" s="4">
        <v>0</v>
      </c>
      <c r="M5249" s="4" t="s">
        <v>2090</v>
      </c>
      <c r="N5249" s="11" t="s">
        <v>8726</v>
      </c>
      <c r="R5249" t="s">
        <v>8734</v>
      </c>
      <c r="T5249" t="s">
        <v>1296</v>
      </c>
    </row>
    <row r="5250" spans="1:20">
      <c r="A5250" t="s">
        <v>533</v>
      </c>
      <c r="B5250" t="s">
        <v>1291</v>
      </c>
      <c r="C5250" t="s">
        <v>74</v>
      </c>
      <c r="D5250" s="39" t="s">
        <v>1310</v>
      </c>
      <c r="E5250" s="11">
        <f t="shared" si="344"/>
        <v>5</v>
      </c>
      <c r="F5250" s="4">
        <f t="shared" si="345"/>
        <v>2005</v>
      </c>
      <c r="G5250" t="s">
        <v>21</v>
      </c>
      <c r="H5250" s="4" t="s">
        <v>772</v>
      </c>
      <c r="I5250" s="4" t="str">
        <f t="shared" si="347"/>
        <v>k</v>
      </c>
      <c r="J5250" s="4">
        <v>29</v>
      </c>
      <c r="K5250" s="4" t="s">
        <v>949</v>
      </c>
      <c r="L5250" s="4">
        <v>0</v>
      </c>
      <c r="M5250" s="4" t="s">
        <v>5934</v>
      </c>
      <c r="N5250" s="11" t="s">
        <v>8726</v>
      </c>
      <c r="R5250" t="s">
        <v>8735</v>
      </c>
      <c r="T5250" t="s">
        <v>1296</v>
      </c>
    </row>
    <row r="5251" spans="1:20">
      <c r="A5251" t="s">
        <v>533</v>
      </c>
      <c r="B5251" t="s">
        <v>1291</v>
      </c>
      <c r="C5251" t="s">
        <v>74</v>
      </c>
      <c r="D5251" s="39" t="s">
        <v>2126</v>
      </c>
      <c r="E5251" s="11">
        <f t="shared" si="344"/>
        <v>5</v>
      </c>
      <c r="F5251" s="4">
        <f t="shared" si="345"/>
        <v>2008</v>
      </c>
      <c r="G5251" t="s">
        <v>21</v>
      </c>
      <c r="H5251" s="4" t="s">
        <v>1389</v>
      </c>
      <c r="I5251" s="4" t="str">
        <f t="shared" si="347"/>
        <v>k</v>
      </c>
      <c r="J5251" s="4">
        <v>29.4</v>
      </c>
      <c r="K5251" s="4" t="s">
        <v>949</v>
      </c>
      <c r="L5251" s="4">
        <v>0</v>
      </c>
      <c r="M5251" s="4" t="s">
        <v>3570</v>
      </c>
      <c r="N5251" s="11" t="s">
        <v>8726</v>
      </c>
      <c r="R5251" t="s">
        <v>4362</v>
      </c>
      <c r="T5251" t="s">
        <v>1296</v>
      </c>
    </row>
    <row r="5252" spans="1:20">
      <c r="A5252" t="s">
        <v>533</v>
      </c>
      <c r="B5252" t="s">
        <v>1291</v>
      </c>
      <c r="C5252" t="s">
        <v>74</v>
      </c>
      <c r="D5252" s="39" t="s">
        <v>1663</v>
      </c>
      <c r="E5252" s="11">
        <f t="shared" si="344"/>
        <v>5</v>
      </c>
      <c r="F5252" s="4">
        <f t="shared" si="345"/>
        <v>2009</v>
      </c>
      <c r="G5252" t="s">
        <v>21</v>
      </c>
      <c r="H5252" s="4" t="s">
        <v>742</v>
      </c>
      <c r="I5252" s="4" t="str">
        <f t="shared" si="347"/>
        <v>k</v>
      </c>
      <c r="J5252" s="4">
        <v>29.5</v>
      </c>
      <c r="K5252" s="4" t="s">
        <v>435</v>
      </c>
      <c r="L5252" s="4">
        <v>0</v>
      </c>
      <c r="M5252" s="4" t="s">
        <v>3342</v>
      </c>
      <c r="N5252" s="11" t="s">
        <v>8726</v>
      </c>
      <c r="R5252" t="s">
        <v>3610</v>
      </c>
      <c r="T5252" t="s">
        <v>1296</v>
      </c>
    </row>
    <row r="5253" spans="1:20">
      <c r="A5253" t="s">
        <v>533</v>
      </c>
      <c r="B5253" t="s">
        <v>1291</v>
      </c>
      <c r="C5253" t="s">
        <v>74</v>
      </c>
      <c r="D5253" s="39" t="s">
        <v>1556</v>
      </c>
      <c r="E5253" s="11">
        <f t="shared" si="344"/>
        <v>5</v>
      </c>
      <c r="F5253" s="4">
        <f t="shared" si="345"/>
        <v>2010</v>
      </c>
      <c r="G5253" t="s">
        <v>21</v>
      </c>
      <c r="H5253" s="4" t="s">
        <v>293</v>
      </c>
      <c r="I5253" s="4" t="str">
        <f t="shared" si="347"/>
        <v>k</v>
      </c>
      <c r="J5253" s="4">
        <v>29.5</v>
      </c>
      <c r="K5253" s="4" t="s">
        <v>49</v>
      </c>
      <c r="L5253" s="4">
        <v>0</v>
      </c>
      <c r="M5253" s="4" t="s">
        <v>2651</v>
      </c>
      <c r="N5253" s="11" t="s">
        <v>8726</v>
      </c>
      <c r="R5253" t="s">
        <v>8736</v>
      </c>
      <c r="T5253" t="s">
        <v>1296</v>
      </c>
    </row>
    <row r="5254" spans="1:20">
      <c r="A5254" t="s">
        <v>533</v>
      </c>
      <c r="B5254" t="s">
        <v>1291</v>
      </c>
      <c r="C5254" t="s">
        <v>74</v>
      </c>
      <c r="D5254" s="39" t="s">
        <v>1561</v>
      </c>
      <c r="E5254" s="11">
        <f t="shared" si="344"/>
        <v>5</v>
      </c>
      <c r="F5254" s="4">
        <f t="shared" si="345"/>
        <v>2011</v>
      </c>
      <c r="G5254" t="s">
        <v>21</v>
      </c>
      <c r="H5254" s="4" t="s">
        <v>362</v>
      </c>
      <c r="I5254" s="4" t="str">
        <f t="shared" si="347"/>
        <v>k</v>
      </c>
      <c r="J5254" s="4">
        <v>29.2</v>
      </c>
      <c r="K5254" s="4" t="s">
        <v>312</v>
      </c>
      <c r="L5254" s="4">
        <v>0</v>
      </c>
      <c r="M5254" s="4" t="s">
        <v>1607</v>
      </c>
      <c r="N5254" s="11" t="s">
        <v>8726</v>
      </c>
      <c r="R5254" t="s">
        <v>1836</v>
      </c>
      <c r="T5254" t="s">
        <v>1296</v>
      </c>
    </row>
    <row r="5255" spans="1:20">
      <c r="A5255" t="s">
        <v>533</v>
      </c>
      <c r="B5255" t="s">
        <v>1291</v>
      </c>
      <c r="C5255" t="s">
        <v>74</v>
      </c>
      <c r="D5255" s="39" t="s">
        <v>1342</v>
      </c>
      <c r="E5255" s="11">
        <f t="shared" si="344"/>
        <v>5</v>
      </c>
      <c r="F5255" s="4">
        <f t="shared" si="345"/>
        <v>2013</v>
      </c>
      <c r="G5255" t="s">
        <v>21</v>
      </c>
      <c r="H5255" s="4" t="s">
        <v>492</v>
      </c>
      <c r="I5255" s="4" t="str">
        <f t="shared" si="347"/>
        <v>k</v>
      </c>
      <c r="J5255" s="4">
        <v>28.7</v>
      </c>
      <c r="K5255" s="4" t="s">
        <v>127</v>
      </c>
      <c r="L5255" s="4">
        <v>0</v>
      </c>
      <c r="M5255" s="4" t="s">
        <v>2485</v>
      </c>
      <c r="N5255" s="11" t="s">
        <v>8726</v>
      </c>
      <c r="R5255" t="s">
        <v>3098</v>
      </c>
      <c r="T5255" t="s">
        <v>1296</v>
      </c>
    </row>
    <row r="5256" spans="1:20">
      <c r="A5256" t="s">
        <v>533</v>
      </c>
      <c r="B5256" t="s">
        <v>1291</v>
      </c>
      <c r="C5256" t="s">
        <v>74</v>
      </c>
      <c r="D5256" s="39" t="s">
        <v>1402</v>
      </c>
      <c r="E5256" s="11">
        <f t="shared" si="344"/>
        <v>5</v>
      </c>
      <c r="F5256" s="4">
        <f t="shared" si="345"/>
        <v>2015</v>
      </c>
      <c r="G5256" t="s">
        <v>21</v>
      </c>
      <c r="H5256" s="4" t="s">
        <v>461</v>
      </c>
      <c r="I5256" s="4" t="str">
        <f t="shared" si="347"/>
        <v>k</v>
      </c>
      <c r="J5256" s="4">
        <v>29.1</v>
      </c>
      <c r="K5256" s="4" t="s">
        <v>441</v>
      </c>
      <c r="L5256" s="4">
        <v>0</v>
      </c>
      <c r="M5256" s="4" t="s">
        <v>2485</v>
      </c>
      <c r="N5256" s="11" t="s">
        <v>8726</v>
      </c>
      <c r="R5256" t="s">
        <v>1404</v>
      </c>
      <c r="T5256" t="s">
        <v>1296</v>
      </c>
    </row>
    <row r="5257" spans="1:20">
      <c r="A5257" t="s">
        <v>533</v>
      </c>
      <c r="B5257" t="s">
        <v>1291</v>
      </c>
      <c r="C5257" t="s">
        <v>74</v>
      </c>
      <c r="D5257" s="39" t="s">
        <v>1349</v>
      </c>
      <c r="E5257" s="11">
        <f t="shared" si="344"/>
        <v>5</v>
      </c>
      <c r="F5257" s="4">
        <f t="shared" si="345"/>
        <v>2016</v>
      </c>
      <c r="G5257" t="s">
        <v>21</v>
      </c>
      <c r="H5257" s="4" t="s">
        <v>988</v>
      </c>
      <c r="I5257" s="4" t="str">
        <f t="shared" si="347"/>
        <v>k</v>
      </c>
      <c r="J5257" s="4">
        <v>30</v>
      </c>
      <c r="K5257" s="4" t="s">
        <v>958</v>
      </c>
      <c r="L5257" s="4">
        <v>0</v>
      </c>
      <c r="M5257" s="4" t="s">
        <v>1734</v>
      </c>
      <c r="N5257" s="11" t="s">
        <v>8726</v>
      </c>
      <c r="R5257" t="s">
        <v>2471</v>
      </c>
      <c r="T5257" t="s">
        <v>1296</v>
      </c>
    </row>
    <row r="5258" spans="1:20">
      <c r="A5258" t="s">
        <v>533</v>
      </c>
      <c r="B5258" t="s">
        <v>1291</v>
      </c>
      <c r="C5258" t="s">
        <v>74</v>
      </c>
      <c r="D5258" s="39" t="s">
        <v>1352</v>
      </c>
      <c r="E5258" s="11">
        <f t="shared" si="344"/>
        <v>5</v>
      </c>
      <c r="F5258" s="4">
        <f t="shared" si="345"/>
        <v>2017</v>
      </c>
      <c r="G5258" t="s">
        <v>21</v>
      </c>
      <c r="H5258" s="4" t="s">
        <v>919</v>
      </c>
      <c r="I5258" s="4" t="str">
        <f t="shared" si="347"/>
        <v>k</v>
      </c>
      <c r="J5258" s="4">
        <v>28.7</v>
      </c>
      <c r="K5258" s="4" t="s">
        <v>842</v>
      </c>
      <c r="L5258" s="4">
        <v>0</v>
      </c>
      <c r="M5258" s="4" t="s">
        <v>2090</v>
      </c>
      <c r="N5258" s="11" t="s">
        <v>8726</v>
      </c>
      <c r="R5258" t="s">
        <v>2849</v>
      </c>
      <c r="T5258" t="s">
        <v>1296</v>
      </c>
    </row>
    <row r="5259" spans="1:20">
      <c r="A5259" t="s">
        <v>8737</v>
      </c>
      <c r="B5259" t="s">
        <v>1291</v>
      </c>
      <c r="C5259" t="s">
        <v>20</v>
      </c>
      <c r="D5259" s="39" t="s">
        <v>1422</v>
      </c>
      <c r="E5259" s="11">
        <f t="shared" si="344"/>
        <v>5</v>
      </c>
      <c r="F5259" s="4">
        <f t="shared" si="345"/>
        <v>2002</v>
      </c>
      <c r="G5259" t="s">
        <v>25</v>
      </c>
      <c r="H5259" s="4">
        <v>10.8</v>
      </c>
      <c r="I5259" s="4" t="str">
        <f t="shared" si="347"/>
        <v>k</v>
      </c>
      <c r="J5259" s="4">
        <v>25.7</v>
      </c>
      <c r="K5259" s="4" t="s">
        <v>1160</v>
      </c>
      <c r="L5259" s="4">
        <v>0</v>
      </c>
      <c r="M5259" s="4" t="s">
        <v>6029</v>
      </c>
      <c r="N5259" s="11" t="s">
        <v>8738</v>
      </c>
      <c r="R5259" t="s">
        <v>8739</v>
      </c>
      <c r="T5259" t="s">
        <v>1296</v>
      </c>
    </row>
    <row r="5260" spans="1:20">
      <c r="A5260" t="s">
        <v>8737</v>
      </c>
      <c r="B5260" t="s">
        <v>1291</v>
      </c>
      <c r="C5260" t="s">
        <v>74</v>
      </c>
      <c r="D5260" s="39" t="s">
        <v>1424</v>
      </c>
      <c r="E5260" s="11">
        <f t="shared" si="344"/>
        <v>5</v>
      </c>
      <c r="F5260" s="4">
        <f t="shared" si="345"/>
        <v>2004</v>
      </c>
      <c r="G5260" t="s">
        <v>25</v>
      </c>
      <c r="H5260" s="4">
        <v>12.7</v>
      </c>
      <c r="I5260" s="4" t="s">
        <v>1214</v>
      </c>
      <c r="J5260" s="4">
        <v>26.8</v>
      </c>
      <c r="K5260" s="4" t="s">
        <v>870</v>
      </c>
      <c r="L5260" s="4">
        <v>0</v>
      </c>
      <c r="M5260" s="4" t="s">
        <v>2729</v>
      </c>
      <c r="N5260" s="11" t="s">
        <v>8738</v>
      </c>
      <c r="R5260" t="s">
        <v>8740</v>
      </c>
      <c r="T5260" t="s">
        <v>1296</v>
      </c>
    </row>
    <row r="5261" spans="1:20">
      <c r="A5261" t="s">
        <v>8737</v>
      </c>
      <c r="B5261" t="s">
        <v>1291</v>
      </c>
      <c r="C5261" t="s">
        <v>74</v>
      </c>
      <c r="D5261" s="39" t="s">
        <v>2126</v>
      </c>
      <c r="E5261" s="11">
        <f t="shared" si="344"/>
        <v>5</v>
      </c>
      <c r="F5261" s="4">
        <f t="shared" si="345"/>
        <v>2008</v>
      </c>
      <c r="G5261" t="s">
        <v>25</v>
      </c>
      <c r="H5261" s="4">
        <v>16.7</v>
      </c>
      <c r="I5261" s="4" t="s">
        <v>1214</v>
      </c>
      <c r="J5261" s="4">
        <v>30</v>
      </c>
      <c r="K5261" s="4" t="s">
        <v>479</v>
      </c>
      <c r="L5261" s="4">
        <v>0</v>
      </c>
      <c r="M5261" s="4" t="s">
        <v>2524</v>
      </c>
      <c r="N5261" s="11" t="s">
        <v>8738</v>
      </c>
      <c r="R5261" t="s">
        <v>8741</v>
      </c>
      <c r="T5261" t="s">
        <v>1296</v>
      </c>
    </row>
    <row r="5262" spans="1:20">
      <c r="A5262" t="s">
        <v>8737</v>
      </c>
      <c r="B5262" t="s">
        <v>1291</v>
      </c>
      <c r="C5262" t="s">
        <v>74</v>
      </c>
      <c r="D5262" s="39" t="s">
        <v>1388</v>
      </c>
      <c r="E5262" s="11">
        <f t="shared" si="344"/>
        <v>5</v>
      </c>
      <c r="F5262" s="4">
        <f t="shared" si="345"/>
        <v>2009</v>
      </c>
      <c r="G5262" t="s">
        <v>25</v>
      </c>
      <c r="H5262" s="4">
        <v>17.7</v>
      </c>
      <c r="I5262" s="4" t="s">
        <v>1214</v>
      </c>
      <c r="J5262" s="4">
        <v>30.5</v>
      </c>
      <c r="K5262" s="4" t="s">
        <v>436</v>
      </c>
      <c r="L5262" s="4">
        <v>0</v>
      </c>
      <c r="M5262" s="4" t="s">
        <v>4259</v>
      </c>
      <c r="N5262" s="11" t="s">
        <v>8738</v>
      </c>
      <c r="R5262" t="s">
        <v>1665</v>
      </c>
      <c r="T5262" t="s">
        <v>1296</v>
      </c>
    </row>
    <row r="5263" spans="1:20">
      <c r="A5263" t="s">
        <v>8737</v>
      </c>
      <c r="B5263" t="s">
        <v>1291</v>
      </c>
      <c r="C5263" t="s">
        <v>74</v>
      </c>
      <c r="D5263" s="39" t="s">
        <v>1863</v>
      </c>
      <c r="E5263" s="11">
        <f t="shared" si="344"/>
        <v>4</v>
      </c>
      <c r="F5263" s="4">
        <f t="shared" si="345"/>
        <v>2010</v>
      </c>
      <c r="G5263" t="s">
        <v>25</v>
      </c>
      <c r="H5263" s="4">
        <v>18.600000000000001</v>
      </c>
      <c r="I5263" s="4" t="s">
        <v>1214</v>
      </c>
      <c r="J5263" s="4">
        <v>30.8</v>
      </c>
      <c r="K5263" s="4" t="s">
        <v>1814</v>
      </c>
      <c r="L5263" s="4">
        <v>0</v>
      </c>
      <c r="M5263" s="4" t="s">
        <v>2982</v>
      </c>
      <c r="N5263" s="11" t="s">
        <v>8738</v>
      </c>
      <c r="R5263" t="s">
        <v>8742</v>
      </c>
      <c r="T5263" t="s">
        <v>1296</v>
      </c>
    </row>
    <row r="5264" spans="1:20">
      <c r="A5264" t="s">
        <v>8737</v>
      </c>
      <c r="B5264" t="s">
        <v>1291</v>
      </c>
      <c r="C5264" t="s">
        <v>74</v>
      </c>
      <c r="D5264" s="39" t="s">
        <v>1561</v>
      </c>
      <c r="E5264" s="11">
        <f t="shared" si="344"/>
        <v>5</v>
      </c>
      <c r="F5264" s="4">
        <f t="shared" si="345"/>
        <v>2011</v>
      </c>
      <c r="G5264" t="s">
        <v>25</v>
      </c>
      <c r="H5264" s="4">
        <v>19.7</v>
      </c>
      <c r="I5264" s="4" t="s">
        <v>1214</v>
      </c>
      <c r="J5264" s="4">
        <v>33.1</v>
      </c>
      <c r="K5264" s="4" t="s">
        <v>1162</v>
      </c>
      <c r="L5264" s="4">
        <v>0</v>
      </c>
      <c r="M5264" s="4" t="s">
        <v>6099</v>
      </c>
      <c r="N5264" s="11" t="s">
        <v>8738</v>
      </c>
      <c r="R5264" t="s">
        <v>1762</v>
      </c>
      <c r="T5264" t="s">
        <v>1296</v>
      </c>
    </row>
    <row r="5265" spans="1:20">
      <c r="A5265" t="s">
        <v>8743</v>
      </c>
      <c r="B5265" t="s">
        <v>1291</v>
      </c>
      <c r="C5265" t="s">
        <v>20</v>
      </c>
      <c r="D5265" s="39" t="s">
        <v>1378</v>
      </c>
      <c r="E5265" s="11">
        <f t="shared" si="344"/>
        <v>5</v>
      </c>
      <c r="F5265" s="4">
        <f t="shared" si="345"/>
        <v>2002</v>
      </c>
      <c r="G5265" t="s">
        <v>25</v>
      </c>
      <c r="H5265" s="4">
        <v>11.7</v>
      </c>
      <c r="I5265" s="4" t="str">
        <f>IF(ISBLANK(H5265), "", "k")</f>
        <v>k</v>
      </c>
      <c r="J5265" s="4">
        <v>26.5</v>
      </c>
      <c r="K5265" s="4" t="s">
        <v>1072</v>
      </c>
      <c r="L5265" s="4">
        <v>0</v>
      </c>
      <c r="M5265" s="4" t="s">
        <v>1737</v>
      </c>
      <c r="N5265" s="11" t="s">
        <v>8744</v>
      </c>
      <c r="R5265" t="s">
        <v>8745</v>
      </c>
      <c r="T5265" t="s">
        <v>1296</v>
      </c>
    </row>
    <row r="5266" spans="1:20">
      <c r="A5266" t="s">
        <v>8743</v>
      </c>
      <c r="B5266" t="s">
        <v>1291</v>
      </c>
      <c r="C5266" t="s">
        <v>74</v>
      </c>
      <c r="D5266" s="39" t="s">
        <v>1831</v>
      </c>
      <c r="E5266" s="11">
        <f t="shared" si="344"/>
        <v>5</v>
      </c>
      <c r="F5266" s="4">
        <f t="shared" si="345"/>
        <v>2008</v>
      </c>
      <c r="G5266" t="s">
        <v>25</v>
      </c>
      <c r="H5266" s="4">
        <v>17.7</v>
      </c>
      <c r="I5266" s="4" t="s">
        <v>1214</v>
      </c>
      <c r="J5266" s="4">
        <v>28.5</v>
      </c>
      <c r="K5266" s="4" t="s">
        <v>36</v>
      </c>
      <c r="L5266" s="4">
        <v>0</v>
      </c>
      <c r="M5266" s="4" t="s">
        <v>3669</v>
      </c>
      <c r="N5266" s="11" t="s">
        <v>8744</v>
      </c>
      <c r="R5266" t="s">
        <v>8746</v>
      </c>
      <c r="T5266" t="s">
        <v>1296</v>
      </c>
    </row>
    <row r="5267" spans="1:20">
      <c r="A5267" t="s">
        <v>8743</v>
      </c>
      <c r="B5267" t="s">
        <v>1291</v>
      </c>
      <c r="C5267" t="s">
        <v>74</v>
      </c>
      <c r="D5267" s="39" t="s">
        <v>1531</v>
      </c>
      <c r="E5267" s="11">
        <f t="shared" ref="E5267:E5330" si="348">MONTH(D5267)</f>
        <v>5</v>
      </c>
      <c r="F5267" s="4">
        <f t="shared" ref="F5267:F5330" si="349">YEAR(D5267)</f>
        <v>2013</v>
      </c>
      <c r="G5267" t="s">
        <v>25</v>
      </c>
      <c r="H5267" s="4">
        <v>22.7</v>
      </c>
      <c r="I5267" s="4" t="s">
        <v>1214</v>
      </c>
      <c r="J5267" s="4">
        <v>32.700000000000003</v>
      </c>
      <c r="K5267" s="4" t="s">
        <v>341</v>
      </c>
      <c r="L5267" s="4">
        <v>0</v>
      </c>
      <c r="M5267" s="4" t="s">
        <v>3182</v>
      </c>
      <c r="N5267" s="11" t="s">
        <v>8744</v>
      </c>
      <c r="R5267" t="s">
        <v>8747</v>
      </c>
      <c r="T5267" t="s">
        <v>1296</v>
      </c>
    </row>
    <row r="5268" spans="1:20">
      <c r="A5268" t="s">
        <v>8743</v>
      </c>
      <c r="B5268" t="s">
        <v>1291</v>
      </c>
      <c r="C5268" t="s">
        <v>74</v>
      </c>
      <c r="D5268" s="39" t="s">
        <v>1356</v>
      </c>
      <c r="E5268" s="11">
        <f t="shared" si="348"/>
        <v>5</v>
      </c>
      <c r="F5268" s="4">
        <f t="shared" si="349"/>
        <v>2015</v>
      </c>
      <c r="G5268" t="s">
        <v>25</v>
      </c>
      <c r="H5268" s="4">
        <v>24.7</v>
      </c>
      <c r="I5268" s="4" t="s">
        <v>1214</v>
      </c>
      <c r="J5268" s="4">
        <v>34</v>
      </c>
      <c r="K5268" s="4" t="s">
        <v>95</v>
      </c>
      <c r="L5268" s="4">
        <v>0</v>
      </c>
      <c r="M5268" s="4" t="s">
        <v>1500</v>
      </c>
      <c r="N5268" s="11" t="s">
        <v>8744</v>
      </c>
      <c r="R5268" t="s">
        <v>8748</v>
      </c>
      <c r="T5268" t="s">
        <v>1296</v>
      </c>
    </row>
    <row r="5269" spans="1:20">
      <c r="A5269" t="s">
        <v>8743</v>
      </c>
      <c r="B5269" t="s">
        <v>1291</v>
      </c>
      <c r="C5269" t="s">
        <v>74</v>
      </c>
      <c r="D5269" s="39" t="s">
        <v>1349</v>
      </c>
      <c r="E5269" s="11">
        <f t="shared" si="348"/>
        <v>5</v>
      </c>
      <c r="F5269" s="4">
        <f t="shared" si="349"/>
        <v>2016</v>
      </c>
      <c r="G5269" t="s">
        <v>25</v>
      </c>
      <c r="H5269" s="4">
        <v>25.7</v>
      </c>
      <c r="I5269" s="4" t="s">
        <v>1214</v>
      </c>
      <c r="J5269" s="4">
        <v>34.799999999999997</v>
      </c>
      <c r="K5269" s="4" t="s">
        <v>218</v>
      </c>
      <c r="L5269" s="4">
        <v>0</v>
      </c>
      <c r="M5269" s="4" t="s">
        <v>3806</v>
      </c>
      <c r="N5269" s="11" t="s">
        <v>8744</v>
      </c>
      <c r="R5269" t="s">
        <v>2849</v>
      </c>
      <c r="T5269" t="s">
        <v>1296</v>
      </c>
    </row>
    <row r="5270" spans="1:20">
      <c r="A5270" t="s">
        <v>8743</v>
      </c>
      <c r="B5270" t="s">
        <v>1291</v>
      </c>
      <c r="C5270" t="s">
        <v>74</v>
      </c>
      <c r="D5270" s="39" t="s">
        <v>1352</v>
      </c>
      <c r="E5270" s="11">
        <f t="shared" si="348"/>
        <v>5</v>
      </c>
      <c r="F5270" s="4">
        <f t="shared" si="349"/>
        <v>2017</v>
      </c>
      <c r="G5270" t="s">
        <v>25</v>
      </c>
      <c r="H5270" s="4">
        <v>26.7</v>
      </c>
      <c r="I5270" s="4" t="s">
        <v>1214</v>
      </c>
      <c r="J5270" s="4">
        <v>34.799999999999997</v>
      </c>
      <c r="K5270" s="4" t="s">
        <v>2609</v>
      </c>
      <c r="L5270" s="4">
        <v>0</v>
      </c>
      <c r="M5270" s="4" t="s">
        <v>1576</v>
      </c>
      <c r="N5270" s="11" t="s">
        <v>8744</v>
      </c>
      <c r="R5270" t="s">
        <v>8749</v>
      </c>
      <c r="T5270" t="s">
        <v>1296</v>
      </c>
    </row>
    <row r="5271" spans="1:20">
      <c r="A5271" t="s">
        <v>8750</v>
      </c>
      <c r="B5271" t="s">
        <v>1291</v>
      </c>
      <c r="C5271" t="s">
        <v>20</v>
      </c>
      <c r="D5271" s="39" t="s">
        <v>1349</v>
      </c>
      <c r="E5271" s="11">
        <f t="shared" si="348"/>
        <v>5</v>
      </c>
      <c r="F5271" s="4">
        <f t="shared" si="349"/>
        <v>2016</v>
      </c>
      <c r="G5271" t="s">
        <v>21</v>
      </c>
      <c r="I5271" s="4" t="str">
        <f t="shared" ref="I5271:I5280" si="350">IF(ISBLANK(H5271), "", "k")</f>
        <v/>
      </c>
      <c r="J5271" s="4">
        <v>23.8</v>
      </c>
      <c r="K5271" s="4" t="s">
        <v>591</v>
      </c>
      <c r="L5271" s="4">
        <v>0</v>
      </c>
      <c r="M5271" s="4" t="s">
        <v>3667</v>
      </c>
      <c r="N5271" s="11" t="s">
        <v>8751</v>
      </c>
      <c r="R5271" t="s">
        <v>8752</v>
      </c>
      <c r="T5271" t="s">
        <v>1296</v>
      </c>
    </row>
    <row r="5272" spans="1:20">
      <c r="A5272" t="s">
        <v>8750</v>
      </c>
      <c r="B5272" t="s">
        <v>1291</v>
      </c>
      <c r="C5272" t="s">
        <v>74</v>
      </c>
      <c r="D5272" s="39" t="s">
        <v>1352</v>
      </c>
      <c r="E5272" s="11">
        <f t="shared" si="348"/>
        <v>5</v>
      </c>
      <c r="F5272" s="4">
        <f t="shared" si="349"/>
        <v>2017</v>
      </c>
      <c r="G5272" t="s">
        <v>21</v>
      </c>
      <c r="I5272" s="4" t="str">
        <f t="shared" si="350"/>
        <v/>
      </c>
      <c r="J5272" s="4">
        <v>23</v>
      </c>
      <c r="K5272" s="4" t="s">
        <v>988</v>
      </c>
      <c r="L5272" s="4">
        <v>0</v>
      </c>
      <c r="M5272" s="4" t="s">
        <v>2439</v>
      </c>
      <c r="N5272" s="11" t="s">
        <v>8751</v>
      </c>
      <c r="R5272" t="s">
        <v>8753</v>
      </c>
      <c r="T5272" t="s">
        <v>1296</v>
      </c>
    </row>
    <row r="5273" spans="1:20">
      <c r="A5273" t="s">
        <v>8754</v>
      </c>
      <c r="B5273" t="s">
        <v>1291</v>
      </c>
      <c r="C5273" t="s">
        <v>20</v>
      </c>
      <c r="D5273" s="39" t="s">
        <v>1322</v>
      </c>
      <c r="E5273" s="11">
        <f t="shared" si="348"/>
        <v>3</v>
      </c>
      <c r="F5273" s="4">
        <f t="shared" si="349"/>
        <v>1998</v>
      </c>
      <c r="G5273" t="s">
        <v>21</v>
      </c>
      <c r="H5273" s="4" t="s">
        <v>1610</v>
      </c>
      <c r="I5273" s="4" t="str">
        <f t="shared" si="350"/>
        <v>k</v>
      </c>
      <c r="J5273" s="4">
        <v>21.7</v>
      </c>
      <c r="K5273" s="4" t="s">
        <v>723</v>
      </c>
      <c r="L5273" s="4">
        <v>0</v>
      </c>
      <c r="M5273" s="4" t="s">
        <v>1742</v>
      </c>
      <c r="N5273" s="11" t="s">
        <v>8755</v>
      </c>
      <c r="O5273" t="s">
        <v>8756</v>
      </c>
      <c r="R5273" t="s">
        <v>2823</v>
      </c>
      <c r="T5273" t="s">
        <v>1296</v>
      </c>
    </row>
    <row r="5274" spans="1:20">
      <c r="A5274" t="s">
        <v>8754</v>
      </c>
      <c r="B5274" t="s">
        <v>1291</v>
      </c>
      <c r="C5274" t="s">
        <v>74</v>
      </c>
      <c r="D5274" s="39" t="s">
        <v>1647</v>
      </c>
      <c r="E5274" s="11">
        <f t="shared" si="348"/>
        <v>3</v>
      </c>
      <c r="F5274" s="4">
        <f t="shared" si="349"/>
        <v>2000</v>
      </c>
      <c r="G5274" t="s">
        <v>21</v>
      </c>
      <c r="H5274" s="4" t="s">
        <v>126</v>
      </c>
      <c r="I5274" s="4" t="str">
        <f t="shared" si="350"/>
        <v>k</v>
      </c>
      <c r="J5274" s="4">
        <v>24.5</v>
      </c>
      <c r="K5274" s="4" t="s">
        <v>1160</v>
      </c>
      <c r="L5274" s="4">
        <v>0</v>
      </c>
      <c r="M5274" s="4" t="s">
        <v>1623</v>
      </c>
      <c r="N5274" s="11" t="s">
        <v>8755</v>
      </c>
      <c r="O5274" t="s">
        <v>8756</v>
      </c>
      <c r="R5274" t="s">
        <v>585</v>
      </c>
      <c r="T5274" t="s">
        <v>1296</v>
      </c>
    </row>
    <row r="5275" spans="1:20">
      <c r="A5275" t="s">
        <v>8754</v>
      </c>
      <c r="B5275" t="s">
        <v>1291</v>
      </c>
      <c r="C5275" t="s">
        <v>74</v>
      </c>
      <c r="D5275" s="39" t="s">
        <v>1418</v>
      </c>
      <c r="E5275" s="11">
        <f t="shared" si="348"/>
        <v>5</v>
      </c>
      <c r="F5275" s="4">
        <f t="shared" si="349"/>
        <v>2001</v>
      </c>
      <c r="G5275" t="s">
        <v>21</v>
      </c>
      <c r="H5275" s="4" t="s">
        <v>496</v>
      </c>
      <c r="I5275" s="4" t="str">
        <f t="shared" si="350"/>
        <v>k</v>
      </c>
      <c r="J5275" s="4">
        <v>25.3</v>
      </c>
      <c r="K5275" s="4" t="s">
        <v>842</v>
      </c>
      <c r="L5275" s="4">
        <v>0</v>
      </c>
      <c r="M5275" s="4" t="s">
        <v>2353</v>
      </c>
      <c r="N5275" s="11" t="s">
        <v>8755</v>
      </c>
      <c r="O5275" t="s">
        <v>8756</v>
      </c>
      <c r="R5275" t="s">
        <v>585</v>
      </c>
      <c r="T5275" t="s">
        <v>1296</v>
      </c>
    </row>
    <row r="5276" spans="1:20">
      <c r="A5276" t="s">
        <v>8754</v>
      </c>
      <c r="B5276" t="s">
        <v>1291</v>
      </c>
      <c r="C5276" t="s">
        <v>74</v>
      </c>
      <c r="D5276" s="39" t="s">
        <v>1302</v>
      </c>
      <c r="E5276" s="11">
        <f t="shared" si="348"/>
        <v>5</v>
      </c>
      <c r="F5276" s="4">
        <f t="shared" si="349"/>
        <v>2002</v>
      </c>
      <c r="G5276" t="s">
        <v>21</v>
      </c>
      <c r="H5276" s="4" t="s">
        <v>410</v>
      </c>
      <c r="I5276" s="4" t="str">
        <f t="shared" si="350"/>
        <v>k</v>
      </c>
      <c r="J5276" s="4">
        <v>27.2</v>
      </c>
      <c r="K5276" s="4" t="s">
        <v>1879</v>
      </c>
      <c r="L5276" s="4">
        <v>0</v>
      </c>
      <c r="M5276" s="4" t="s">
        <v>1550</v>
      </c>
      <c r="N5276" s="11" t="s">
        <v>8755</v>
      </c>
      <c r="O5276" t="s">
        <v>8756</v>
      </c>
      <c r="R5276" t="s">
        <v>8757</v>
      </c>
      <c r="T5276" t="s">
        <v>1296</v>
      </c>
    </row>
    <row r="5277" spans="1:20">
      <c r="A5277" t="s">
        <v>8754</v>
      </c>
      <c r="B5277" t="s">
        <v>1291</v>
      </c>
      <c r="C5277" t="s">
        <v>74</v>
      </c>
      <c r="D5277" s="39" t="s">
        <v>1720</v>
      </c>
      <c r="E5277" s="11">
        <f t="shared" si="348"/>
        <v>5</v>
      </c>
      <c r="F5277" s="4">
        <f t="shared" si="349"/>
        <v>2004</v>
      </c>
      <c r="G5277" t="s">
        <v>21</v>
      </c>
      <c r="H5277" s="4" t="s">
        <v>712</v>
      </c>
      <c r="I5277" s="4" t="str">
        <f t="shared" si="350"/>
        <v>k</v>
      </c>
      <c r="J5277" s="4">
        <v>28.8</v>
      </c>
      <c r="K5277" s="4" t="s">
        <v>36</v>
      </c>
      <c r="L5277" s="4">
        <v>0</v>
      </c>
      <c r="M5277" s="4" t="s">
        <v>1528</v>
      </c>
      <c r="N5277" s="11" t="s">
        <v>8755</v>
      </c>
      <c r="O5277" t="s">
        <v>8756</v>
      </c>
      <c r="R5277" t="s">
        <v>1309</v>
      </c>
      <c r="T5277" t="s">
        <v>1296</v>
      </c>
    </row>
    <row r="5278" spans="1:20">
      <c r="A5278" t="s">
        <v>8754</v>
      </c>
      <c r="B5278" t="s">
        <v>1291</v>
      </c>
      <c r="C5278" t="s">
        <v>74</v>
      </c>
      <c r="D5278" s="39" t="s">
        <v>1310</v>
      </c>
      <c r="E5278" s="11">
        <f t="shared" si="348"/>
        <v>5</v>
      </c>
      <c r="F5278" s="4">
        <f t="shared" si="349"/>
        <v>2005</v>
      </c>
      <c r="G5278" t="s">
        <v>21</v>
      </c>
      <c r="H5278" s="4" t="s">
        <v>609</v>
      </c>
      <c r="I5278" s="4" t="str">
        <f t="shared" si="350"/>
        <v>k</v>
      </c>
      <c r="J5278" s="4">
        <v>29</v>
      </c>
      <c r="K5278" s="4" t="s">
        <v>182</v>
      </c>
      <c r="L5278" s="4">
        <v>0</v>
      </c>
      <c r="M5278" s="4" t="s">
        <v>3058</v>
      </c>
      <c r="N5278" s="11" t="s">
        <v>8755</v>
      </c>
      <c r="O5278" t="s">
        <v>8756</v>
      </c>
      <c r="R5278" t="s">
        <v>6824</v>
      </c>
      <c r="T5278" t="s">
        <v>1296</v>
      </c>
    </row>
    <row r="5279" spans="1:20">
      <c r="A5279" t="s">
        <v>8754</v>
      </c>
      <c r="B5279" t="s">
        <v>1291</v>
      </c>
      <c r="C5279" t="s">
        <v>74</v>
      </c>
      <c r="D5279" s="39" t="s">
        <v>2126</v>
      </c>
      <c r="E5279" s="11">
        <f t="shared" si="348"/>
        <v>5</v>
      </c>
      <c r="F5279" s="4">
        <f t="shared" si="349"/>
        <v>2008</v>
      </c>
      <c r="G5279" t="s">
        <v>21</v>
      </c>
      <c r="H5279" s="4" t="s">
        <v>1038</v>
      </c>
      <c r="I5279" s="4" t="str">
        <f t="shared" si="350"/>
        <v>k</v>
      </c>
      <c r="J5279" s="4">
        <v>29.7</v>
      </c>
      <c r="K5279" s="4" t="s">
        <v>435</v>
      </c>
      <c r="L5279" s="4">
        <v>0</v>
      </c>
      <c r="M5279" s="4" t="s">
        <v>3253</v>
      </c>
      <c r="N5279" s="11" t="s">
        <v>8755</v>
      </c>
      <c r="O5279" t="s">
        <v>8756</v>
      </c>
      <c r="R5279" t="s">
        <v>1662</v>
      </c>
      <c r="T5279" t="s">
        <v>1296</v>
      </c>
    </row>
    <row r="5280" spans="1:20">
      <c r="A5280" t="s">
        <v>8754</v>
      </c>
      <c r="B5280" t="s">
        <v>1291</v>
      </c>
      <c r="C5280" t="s">
        <v>74</v>
      </c>
      <c r="D5280" s="39" t="s">
        <v>1392</v>
      </c>
      <c r="E5280" s="11">
        <f t="shared" si="348"/>
        <v>5</v>
      </c>
      <c r="F5280" s="4">
        <f t="shared" si="349"/>
        <v>2010</v>
      </c>
      <c r="G5280" t="s">
        <v>21</v>
      </c>
      <c r="H5280" s="4" t="s">
        <v>488</v>
      </c>
      <c r="I5280" s="4" t="str">
        <f t="shared" si="350"/>
        <v>k</v>
      </c>
      <c r="J5280" s="4">
        <v>30.4</v>
      </c>
      <c r="K5280" s="4" t="s">
        <v>690</v>
      </c>
      <c r="L5280" s="4">
        <v>0</v>
      </c>
      <c r="M5280" s="4" t="s">
        <v>1661</v>
      </c>
      <c r="N5280" s="11" t="s">
        <v>8755</v>
      </c>
      <c r="O5280" t="s">
        <v>8756</v>
      </c>
      <c r="R5280" t="s">
        <v>8758</v>
      </c>
      <c r="T5280" t="s">
        <v>1296</v>
      </c>
    </row>
    <row r="5281" spans="1:20">
      <c r="A5281" t="s">
        <v>8759</v>
      </c>
      <c r="B5281" t="s">
        <v>1291</v>
      </c>
      <c r="C5281" t="s">
        <v>20</v>
      </c>
      <c r="D5281" s="39" t="s">
        <v>1746</v>
      </c>
      <c r="E5281" s="11">
        <f t="shared" si="348"/>
        <v>5</v>
      </c>
      <c r="F5281" s="4">
        <f t="shared" si="349"/>
        <v>2001</v>
      </c>
      <c r="G5281" t="s">
        <v>25</v>
      </c>
      <c r="H5281" s="4">
        <v>10.7</v>
      </c>
      <c r="I5281" s="4" t="s">
        <v>35</v>
      </c>
      <c r="J5281" s="4">
        <v>26.6</v>
      </c>
      <c r="K5281" s="4" t="s">
        <v>954</v>
      </c>
      <c r="L5281" s="4">
        <v>0</v>
      </c>
      <c r="M5281" s="4" t="s">
        <v>2080</v>
      </c>
      <c r="R5281" t="s">
        <v>8760</v>
      </c>
      <c r="T5281" t="s">
        <v>1296</v>
      </c>
    </row>
    <row r="5282" spans="1:20">
      <c r="A5282" t="s">
        <v>8759</v>
      </c>
      <c r="B5282" t="s">
        <v>1291</v>
      </c>
      <c r="C5282" t="s">
        <v>74</v>
      </c>
      <c r="D5282" s="39" t="s">
        <v>1328</v>
      </c>
      <c r="E5282" s="11">
        <f t="shared" si="348"/>
        <v>6</v>
      </c>
      <c r="F5282" s="4">
        <f t="shared" si="349"/>
        <v>2002</v>
      </c>
      <c r="G5282" t="s">
        <v>25</v>
      </c>
      <c r="H5282" s="4">
        <v>11.8</v>
      </c>
      <c r="I5282" s="4" t="s">
        <v>35</v>
      </c>
      <c r="J5282" s="4">
        <v>27.6</v>
      </c>
      <c r="K5282" s="4" t="s">
        <v>40</v>
      </c>
      <c r="L5282" s="4">
        <v>0</v>
      </c>
      <c r="M5282" s="4" t="s">
        <v>1880</v>
      </c>
      <c r="R5282" t="s">
        <v>8761</v>
      </c>
      <c r="T5282" t="s">
        <v>1296</v>
      </c>
    </row>
    <row r="5283" spans="1:20">
      <c r="A5283" t="s">
        <v>8762</v>
      </c>
      <c r="B5283" t="s">
        <v>1291</v>
      </c>
      <c r="C5283" t="s">
        <v>20</v>
      </c>
      <c r="D5283" s="39" t="s">
        <v>1749</v>
      </c>
      <c r="E5283" s="11">
        <f t="shared" si="348"/>
        <v>5</v>
      </c>
      <c r="F5283" s="4">
        <f t="shared" si="349"/>
        <v>2002</v>
      </c>
      <c r="G5283" t="s">
        <v>25</v>
      </c>
      <c r="H5283" s="4" t="s">
        <v>1693</v>
      </c>
      <c r="I5283" s="4" t="str">
        <f>IF(ISBLANK(H5283), "", "k")</f>
        <v>k</v>
      </c>
      <c r="J5283" s="4">
        <v>20</v>
      </c>
      <c r="K5283" s="4" t="s">
        <v>929</v>
      </c>
      <c r="L5283" s="4">
        <v>0</v>
      </c>
      <c r="M5283" s="4" t="s">
        <v>8763</v>
      </c>
      <c r="N5283" s="11" t="s">
        <v>8764</v>
      </c>
      <c r="R5283" t="s">
        <v>8765</v>
      </c>
      <c r="T5283" t="s">
        <v>1296</v>
      </c>
    </row>
    <row r="5284" spans="1:20">
      <c r="A5284" t="s">
        <v>8762</v>
      </c>
      <c r="B5284" t="s">
        <v>1291</v>
      </c>
      <c r="C5284" t="s">
        <v>74</v>
      </c>
      <c r="D5284" s="39" t="s">
        <v>1310</v>
      </c>
      <c r="E5284" s="11">
        <f t="shared" si="348"/>
        <v>5</v>
      </c>
      <c r="F5284" s="4">
        <f t="shared" si="349"/>
        <v>2005</v>
      </c>
      <c r="G5284" t="s">
        <v>25</v>
      </c>
      <c r="H5284" s="4" t="s">
        <v>57</v>
      </c>
      <c r="I5284" s="4" t="str">
        <f>IF(ISBLANK(H5284), "", "k")</f>
        <v>k</v>
      </c>
      <c r="J5284" s="4">
        <v>24.6</v>
      </c>
      <c r="K5284" s="4" t="s">
        <v>729</v>
      </c>
      <c r="L5284" s="4">
        <v>0</v>
      </c>
      <c r="M5284" s="4" t="s">
        <v>1909</v>
      </c>
      <c r="N5284" s="11" t="s">
        <v>8764</v>
      </c>
      <c r="R5284" t="s">
        <v>8766</v>
      </c>
      <c r="T5284" t="s">
        <v>1296</v>
      </c>
    </row>
    <row r="5285" spans="1:20">
      <c r="A5285" t="s">
        <v>8762</v>
      </c>
      <c r="B5285" t="s">
        <v>1291</v>
      </c>
      <c r="C5285" t="s">
        <v>74</v>
      </c>
      <c r="D5285" s="39" t="s">
        <v>1429</v>
      </c>
      <c r="E5285" s="11">
        <f t="shared" si="348"/>
        <v>3</v>
      </c>
      <c r="F5285" s="4">
        <f t="shared" si="349"/>
        <v>2008</v>
      </c>
      <c r="G5285" t="s">
        <v>25</v>
      </c>
      <c r="H5285" s="4" t="s">
        <v>410</v>
      </c>
      <c r="I5285" s="4" t="str">
        <f>IF(ISBLANK(H5285), "", "k")</f>
        <v>k</v>
      </c>
      <c r="J5285" s="4">
        <v>30.6</v>
      </c>
      <c r="K5285" s="4" t="s">
        <v>3312</v>
      </c>
      <c r="L5285" s="4">
        <v>0</v>
      </c>
      <c r="M5285" s="4" t="s">
        <v>2248</v>
      </c>
      <c r="N5285" s="11" t="s">
        <v>8764</v>
      </c>
      <c r="R5285" t="s">
        <v>3584</v>
      </c>
      <c r="T5285" t="s">
        <v>1296</v>
      </c>
    </row>
    <row r="5286" spans="1:20">
      <c r="A5286" t="s">
        <v>8762</v>
      </c>
      <c r="B5286" t="s">
        <v>1291</v>
      </c>
      <c r="C5286" t="s">
        <v>74</v>
      </c>
      <c r="D5286" s="39" t="s">
        <v>1663</v>
      </c>
      <c r="E5286" s="11">
        <f t="shared" si="348"/>
        <v>5</v>
      </c>
      <c r="F5286" s="4">
        <f t="shared" si="349"/>
        <v>2009</v>
      </c>
      <c r="G5286" t="s">
        <v>25</v>
      </c>
      <c r="H5286" s="4" t="s">
        <v>717</v>
      </c>
      <c r="I5286" s="4" t="str">
        <f>IF(ISBLANK(H5286), "", "k")</f>
        <v>k</v>
      </c>
      <c r="J5286" s="4">
        <v>32.4</v>
      </c>
      <c r="K5286" s="4" t="s">
        <v>575</v>
      </c>
      <c r="L5286" s="4">
        <v>0</v>
      </c>
      <c r="M5286" s="4" t="s">
        <v>8767</v>
      </c>
      <c r="N5286" s="11" t="s">
        <v>8764</v>
      </c>
      <c r="R5286" t="s">
        <v>1662</v>
      </c>
      <c r="T5286" t="s">
        <v>1296</v>
      </c>
    </row>
    <row r="5287" spans="1:20">
      <c r="A5287" t="s">
        <v>8768</v>
      </c>
      <c r="B5287" t="s">
        <v>1291</v>
      </c>
      <c r="C5287" t="s">
        <v>20</v>
      </c>
      <c r="D5287" s="39" t="s">
        <v>1385</v>
      </c>
      <c r="E5287" s="11">
        <f t="shared" si="348"/>
        <v>5</v>
      </c>
      <c r="F5287" s="4">
        <f t="shared" si="349"/>
        <v>2008</v>
      </c>
      <c r="G5287" t="s">
        <v>21</v>
      </c>
      <c r="H5287" s="4">
        <v>11.7</v>
      </c>
      <c r="I5287" s="4" t="s">
        <v>35</v>
      </c>
      <c r="J5287" s="4">
        <v>26.2</v>
      </c>
      <c r="K5287" s="4" t="s">
        <v>464</v>
      </c>
      <c r="L5287" s="4">
        <v>0</v>
      </c>
      <c r="M5287" s="4" t="s">
        <v>4633</v>
      </c>
      <c r="R5287" t="s">
        <v>8769</v>
      </c>
      <c r="T5287" t="s">
        <v>1296</v>
      </c>
    </row>
    <row r="5288" spans="1:20">
      <c r="A5288" t="s">
        <v>8770</v>
      </c>
      <c r="B5288" t="s">
        <v>1291</v>
      </c>
      <c r="C5288" t="s">
        <v>20</v>
      </c>
      <c r="D5288" s="39" t="s">
        <v>2194</v>
      </c>
      <c r="E5288" s="11">
        <f t="shared" si="348"/>
        <v>5</v>
      </c>
      <c r="F5288" s="4">
        <f t="shared" si="349"/>
        <v>2005</v>
      </c>
      <c r="G5288" t="s">
        <v>25</v>
      </c>
      <c r="J5288" s="4">
        <v>29</v>
      </c>
      <c r="K5288" s="4">
        <v>24.5</v>
      </c>
      <c r="L5288" s="4">
        <v>4.5</v>
      </c>
      <c r="M5288" s="4" t="s">
        <v>1726</v>
      </c>
      <c r="R5288" t="s">
        <v>8771</v>
      </c>
      <c r="T5288" t="s">
        <v>1296</v>
      </c>
    </row>
    <row r="5289" spans="1:20">
      <c r="A5289" t="s">
        <v>8772</v>
      </c>
      <c r="B5289" t="s">
        <v>1291</v>
      </c>
      <c r="C5289" t="s">
        <v>20</v>
      </c>
      <c r="D5289" s="39" t="s">
        <v>1385</v>
      </c>
      <c r="E5289" s="11">
        <f t="shared" si="348"/>
        <v>5</v>
      </c>
      <c r="F5289" s="4">
        <f t="shared" si="349"/>
        <v>2008</v>
      </c>
      <c r="G5289" t="s">
        <v>21</v>
      </c>
      <c r="H5289" s="4">
        <v>8.6999999999999993</v>
      </c>
      <c r="I5289" s="4" t="s">
        <v>35</v>
      </c>
      <c r="J5289" s="4">
        <v>23.8</v>
      </c>
      <c r="K5289" s="4" t="s">
        <v>831</v>
      </c>
      <c r="L5289" s="4">
        <v>0</v>
      </c>
      <c r="M5289" s="4" t="s">
        <v>8773</v>
      </c>
      <c r="N5289" s="11" t="s">
        <v>8774</v>
      </c>
      <c r="R5289" t="s">
        <v>8775</v>
      </c>
      <c r="T5289" t="s">
        <v>1296</v>
      </c>
    </row>
    <row r="5290" spans="1:20">
      <c r="A5290" t="s">
        <v>8772</v>
      </c>
      <c r="B5290" t="s">
        <v>1291</v>
      </c>
      <c r="C5290" t="s">
        <v>74</v>
      </c>
      <c r="D5290" s="39" t="s">
        <v>1663</v>
      </c>
      <c r="E5290" s="11">
        <f t="shared" si="348"/>
        <v>5</v>
      </c>
      <c r="F5290" s="4">
        <f t="shared" si="349"/>
        <v>2009</v>
      </c>
      <c r="G5290" t="s">
        <v>21</v>
      </c>
      <c r="H5290" s="4">
        <v>9.6999999999999993</v>
      </c>
      <c r="I5290" s="4" t="s">
        <v>35</v>
      </c>
      <c r="J5290" s="4">
        <v>25.2</v>
      </c>
      <c r="K5290" s="4" t="s">
        <v>497</v>
      </c>
      <c r="L5290" s="4">
        <v>0</v>
      </c>
      <c r="M5290" s="4" t="s">
        <v>3638</v>
      </c>
      <c r="N5290" s="11" t="s">
        <v>8774</v>
      </c>
      <c r="R5290" t="s">
        <v>1698</v>
      </c>
      <c r="T5290" t="s">
        <v>1296</v>
      </c>
    </row>
    <row r="5291" spans="1:20">
      <c r="A5291" t="s">
        <v>8772</v>
      </c>
      <c r="B5291" t="s">
        <v>1291</v>
      </c>
      <c r="C5291" t="s">
        <v>74</v>
      </c>
      <c r="D5291" s="39" t="s">
        <v>1556</v>
      </c>
      <c r="E5291" s="11">
        <f t="shared" si="348"/>
        <v>5</v>
      </c>
      <c r="F5291" s="4">
        <f t="shared" si="349"/>
        <v>2010</v>
      </c>
      <c r="G5291" t="s">
        <v>21</v>
      </c>
      <c r="H5291" s="4">
        <v>10.7</v>
      </c>
      <c r="I5291" s="4" t="s">
        <v>35</v>
      </c>
      <c r="J5291" s="4">
        <v>25.3</v>
      </c>
      <c r="K5291" s="4" t="s">
        <v>794</v>
      </c>
      <c r="L5291" s="4">
        <v>0</v>
      </c>
      <c r="M5291" s="4" t="s">
        <v>1465</v>
      </c>
      <c r="N5291" s="11" t="s">
        <v>8774</v>
      </c>
      <c r="R5291" t="s">
        <v>8776</v>
      </c>
      <c r="T5291" t="s">
        <v>1296</v>
      </c>
    </row>
    <row r="5292" spans="1:20">
      <c r="A5292" t="s">
        <v>8772</v>
      </c>
      <c r="B5292" t="s">
        <v>1291</v>
      </c>
      <c r="C5292" t="s">
        <v>74</v>
      </c>
      <c r="D5292" s="39" t="s">
        <v>1396</v>
      </c>
      <c r="E5292" s="11">
        <f t="shared" si="348"/>
        <v>5</v>
      </c>
      <c r="F5292" s="4">
        <f t="shared" si="349"/>
        <v>2011</v>
      </c>
      <c r="G5292" t="s">
        <v>21</v>
      </c>
      <c r="H5292" s="4">
        <v>11.7</v>
      </c>
      <c r="I5292" s="4" t="s">
        <v>35</v>
      </c>
      <c r="L5292" s="4">
        <v>0</v>
      </c>
      <c r="N5292" s="11" t="s">
        <v>8774</v>
      </c>
      <c r="R5292" t="s">
        <v>8777</v>
      </c>
      <c r="T5292" t="s">
        <v>1296</v>
      </c>
    </row>
    <row r="5293" spans="1:20">
      <c r="A5293" t="s">
        <v>8778</v>
      </c>
      <c r="B5293" t="s">
        <v>1291</v>
      </c>
      <c r="C5293" t="s">
        <v>20</v>
      </c>
      <c r="D5293" s="39" t="s">
        <v>2194</v>
      </c>
      <c r="E5293" s="11">
        <f t="shared" si="348"/>
        <v>5</v>
      </c>
      <c r="F5293" s="4">
        <f t="shared" si="349"/>
        <v>2005</v>
      </c>
      <c r="G5293" t="s">
        <v>25</v>
      </c>
      <c r="H5293" s="4" t="s">
        <v>482</v>
      </c>
      <c r="I5293" s="4" t="str">
        <f t="shared" ref="I5293:I5299" si="351">IF(ISBLANK(H5293), "", "k")</f>
        <v>k</v>
      </c>
      <c r="J5293" s="4">
        <v>21.7</v>
      </c>
      <c r="K5293" s="4" t="s">
        <v>1782</v>
      </c>
      <c r="L5293" s="4">
        <v>0</v>
      </c>
      <c r="M5293" s="4" t="s">
        <v>4392</v>
      </c>
      <c r="N5293" s="11" t="s">
        <v>8779</v>
      </c>
      <c r="R5293" t="s">
        <v>8780</v>
      </c>
      <c r="T5293" t="s">
        <v>1296</v>
      </c>
    </row>
    <row r="5294" spans="1:20">
      <c r="A5294" t="s">
        <v>8778</v>
      </c>
      <c r="B5294" t="s">
        <v>1291</v>
      </c>
      <c r="C5294" t="s">
        <v>74</v>
      </c>
      <c r="D5294" s="39" t="s">
        <v>839</v>
      </c>
      <c r="E5294" s="11">
        <f t="shared" si="348"/>
        <v>5</v>
      </c>
      <c r="F5294" s="4">
        <f t="shared" si="349"/>
        <v>2016</v>
      </c>
      <c r="G5294" t="s">
        <v>25</v>
      </c>
      <c r="H5294" s="4" t="s">
        <v>1038</v>
      </c>
      <c r="I5294" s="4" t="str">
        <f t="shared" si="351"/>
        <v>k</v>
      </c>
      <c r="J5294" s="4">
        <v>30.9</v>
      </c>
      <c r="K5294" s="4" t="s">
        <v>378</v>
      </c>
      <c r="L5294" s="4">
        <v>0</v>
      </c>
      <c r="M5294" s="4" t="s">
        <v>8781</v>
      </c>
      <c r="N5294" s="11" t="s">
        <v>8779</v>
      </c>
      <c r="R5294" t="s">
        <v>8782</v>
      </c>
      <c r="T5294" t="s">
        <v>1296</v>
      </c>
    </row>
    <row r="5295" spans="1:20">
      <c r="A5295" t="s">
        <v>8783</v>
      </c>
      <c r="B5295" t="s">
        <v>1291</v>
      </c>
      <c r="C5295" t="s">
        <v>20</v>
      </c>
      <c r="D5295" s="39" t="s">
        <v>1385</v>
      </c>
      <c r="E5295" s="11">
        <f t="shared" si="348"/>
        <v>5</v>
      </c>
      <c r="F5295" s="4">
        <f t="shared" si="349"/>
        <v>2008</v>
      </c>
      <c r="G5295" t="s">
        <v>21</v>
      </c>
      <c r="H5295" s="4" t="s">
        <v>654</v>
      </c>
      <c r="I5295" s="4" t="str">
        <f t="shared" si="351"/>
        <v>k</v>
      </c>
      <c r="J5295" s="4">
        <v>18.2</v>
      </c>
      <c r="K5295" s="4" t="s">
        <v>67</v>
      </c>
      <c r="L5295" s="4">
        <v>0</v>
      </c>
      <c r="M5295" s="4" t="s">
        <v>5356</v>
      </c>
      <c r="N5295" s="11" t="s">
        <v>8784</v>
      </c>
      <c r="R5295" t="s">
        <v>2993</v>
      </c>
      <c r="T5295" t="s">
        <v>1296</v>
      </c>
    </row>
    <row r="5296" spans="1:20">
      <c r="A5296" t="s">
        <v>8783</v>
      </c>
      <c r="B5296" t="s">
        <v>1291</v>
      </c>
      <c r="C5296" t="s">
        <v>74</v>
      </c>
      <c r="D5296" s="39" t="s">
        <v>3473</v>
      </c>
      <c r="E5296" s="11">
        <f t="shared" si="348"/>
        <v>5</v>
      </c>
      <c r="F5296" s="4">
        <f t="shared" si="349"/>
        <v>2013</v>
      </c>
      <c r="G5296" t="s">
        <v>21</v>
      </c>
      <c r="H5296" s="4" t="s">
        <v>496</v>
      </c>
      <c r="I5296" s="4" t="str">
        <f t="shared" si="351"/>
        <v>k</v>
      </c>
      <c r="J5296" s="4">
        <v>28.1</v>
      </c>
      <c r="K5296" s="4" t="s">
        <v>854</v>
      </c>
      <c r="L5296" s="4">
        <v>0</v>
      </c>
      <c r="M5296" s="4" t="s">
        <v>1323</v>
      </c>
      <c r="N5296" s="11" t="s">
        <v>8784</v>
      </c>
      <c r="R5296" t="s">
        <v>8785</v>
      </c>
      <c r="T5296" t="s">
        <v>1296</v>
      </c>
    </row>
    <row r="5297" spans="1:20">
      <c r="A5297" t="s">
        <v>8783</v>
      </c>
      <c r="B5297" t="s">
        <v>1291</v>
      </c>
      <c r="C5297" t="s">
        <v>74</v>
      </c>
      <c r="D5297" s="39" t="s">
        <v>1349</v>
      </c>
      <c r="E5297" s="11">
        <f t="shared" si="348"/>
        <v>5</v>
      </c>
      <c r="F5297" s="4">
        <f t="shared" si="349"/>
        <v>2016</v>
      </c>
      <c r="G5297" t="s">
        <v>21</v>
      </c>
      <c r="H5297" s="4" t="s">
        <v>712</v>
      </c>
      <c r="I5297" s="4" t="str">
        <f t="shared" si="351"/>
        <v>k</v>
      </c>
      <c r="J5297" s="4">
        <v>30</v>
      </c>
      <c r="K5297" s="4" t="s">
        <v>3315</v>
      </c>
      <c r="L5297" s="4">
        <v>0</v>
      </c>
      <c r="M5297" s="4" t="s">
        <v>2287</v>
      </c>
      <c r="N5297" s="11" t="s">
        <v>8784</v>
      </c>
      <c r="R5297" t="s">
        <v>1953</v>
      </c>
      <c r="T5297" t="s">
        <v>1296</v>
      </c>
    </row>
    <row r="5298" spans="1:20">
      <c r="A5298" t="s">
        <v>8783</v>
      </c>
      <c r="B5298" t="s">
        <v>1291</v>
      </c>
      <c r="C5298" t="s">
        <v>74</v>
      </c>
      <c r="D5298" s="39" t="s">
        <v>1412</v>
      </c>
      <c r="E5298" s="11">
        <f t="shared" si="348"/>
        <v>5</v>
      </c>
      <c r="F5298" s="4">
        <f t="shared" si="349"/>
        <v>2019</v>
      </c>
      <c r="G5298" t="s">
        <v>21</v>
      </c>
      <c r="H5298" s="4" t="s">
        <v>893</v>
      </c>
      <c r="I5298" s="4" t="str">
        <f t="shared" si="351"/>
        <v>k</v>
      </c>
      <c r="J5298" s="4">
        <v>31.7</v>
      </c>
      <c r="K5298" s="4" t="s">
        <v>1162</v>
      </c>
      <c r="L5298" s="4">
        <v>0</v>
      </c>
      <c r="M5298" s="4" t="s">
        <v>3687</v>
      </c>
      <c r="N5298" s="11" t="s">
        <v>8784</v>
      </c>
      <c r="R5298" t="s">
        <v>7175</v>
      </c>
      <c r="T5298" t="s">
        <v>1296</v>
      </c>
    </row>
    <row r="5299" spans="1:20">
      <c r="A5299" t="s">
        <v>8786</v>
      </c>
      <c r="B5299" t="s">
        <v>1291</v>
      </c>
      <c r="C5299" t="s">
        <v>20</v>
      </c>
      <c r="D5299" s="39" t="s">
        <v>2194</v>
      </c>
      <c r="E5299" s="11">
        <f t="shared" si="348"/>
        <v>5</v>
      </c>
      <c r="F5299" s="4">
        <f t="shared" si="349"/>
        <v>2005</v>
      </c>
      <c r="G5299" t="s">
        <v>25</v>
      </c>
      <c r="H5299" s="4">
        <v>13.7</v>
      </c>
      <c r="I5299" s="4" t="str">
        <f t="shared" si="351"/>
        <v>k</v>
      </c>
      <c r="J5299" s="4">
        <v>31.2</v>
      </c>
      <c r="K5299" s="4">
        <v>29.5</v>
      </c>
      <c r="L5299" s="4">
        <v>3.1</v>
      </c>
      <c r="M5299" s="4" t="s">
        <v>1526</v>
      </c>
      <c r="N5299" s="11" t="s">
        <v>8787</v>
      </c>
      <c r="R5299" t="s">
        <v>8788</v>
      </c>
      <c r="T5299" t="s">
        <v>1296</v>
      </c>
    </row>
    <row r="5300" spans="1:20">
      <c r="A5300" t="s">
        <v>8789</v>
      </c>
      <c r="B5300" t="s">
        <v>1291</v>
      </c>
      <c r="C5300" t="s">
        <v>20</v>
      </c>
      <c r="D5300" s="39" t="s">
        <v>2126</v>
      </c>
      <c r="E5300" s="11">
        <f t="shared" si="348"/>
        <v>5</v>
      </c>
      <c r="F5300" s="4">
        <f t="shared" si="349"/>
        <v>2008</v>
      </c>
      <c r="G5300" t="s">
        <v>21</v>
      </c>
      <c r="H5300" s="4">
        <v>11.7</v>
      </c>
      <c r="I5300" s="4" t="s">
        <v>35</v>
      </c>
      <c r="J5300" s="4">
        <v>27.1</v>
      </c>
      <c r="K5300" s="4" t="s">
        <v>326</v>
      </c>
      <c r="L5300" s="4">
        <v>0</v>
      </c>
      <c r="M5300" s="4" t="s">
        <v>1671</v>
      </c>
      <c r="N5300" s="11" t="s">
        <v>8790</v>
      </c>
      <c r="R5300" t="s">
        <v>8791</v>
      </c>
      <c r="T5300" t="s">
        <v>1296</v>
      </c>
    </row>
    <row r="5301" spans="1:20">
      <c r="A5301" t="s">
        <v>8789</v>
      </c>
      <c r="B5301" t="s">
        <v>1291</v>
      </c>
      <c r="C5301" t="s">
        <v>74</v>
      </c>
      <c r="D5301" s="39" t="s">
        <v>1663</v>
      </c>
      <c r="E5301" s="11">
        <f t="shared" si="348"/>
        <v>5</v>
      </c>
      <c r="F5301" s="4">
        <f t="shared" si="349"/>
        <v>2009</v>
      </c>
      <c r="G5301" t="s">
        <v>21</v>
      </c>
      <c r="H5301" s="4">
        <v>12.7</v>
      </c>
      <c r="I5301" s="4" t="s">
        <v>35</v>
      </c>
      <c r="J5301" s="4">
        <v>26.2</v>
      </c>
      <c r="K5301" s="4" t="s">
        <v>497</v>
      </c>
      <c r="L5301" s="4">
        <v>0</v>
      </c>
      <c r="M5301" s="4" t="s">
        <v>1381</v>
      </c>
      <c r="N5301" s="11" t="s">
        <v>8790</v>
      </c>
      <c r="R5301" t="s">
        <v>8792</v>
      </c>
      <c r="T5301" t="s">
        <v>1296</v>
      </c>
    </row>
    <row r="5302" spans="1:20">
      <c r="A5302" t="s">
        <v>8789</v>
      </c>
      <c r="B5302" t="s">
        <v>1291</v>
      </c>
      <c r="C5302" t="s">
        <v>74</v>
      </c>
      <c r="D5302" s="39" t="s">
        <v>1392</v>
      </c>
      <c r="E5302" s="11">
        <f t="shared" si="348"/>
        <v>5</v>
      </c>
      <c r="F5302" s="4">
        <f t="shared" si="349"/>
        <v>2010</v>
      </c>
      <c r="G5302" t="s">
        <v>21</v>
      </c>
      <c r="H5302" s="4">
        <v>13.7</v>
      </c>
      <c r="I5302" s="4" t="s">
        <v>35</v>
      </c>
      <c r="J5302" s="4">
        <v>27.4</v>
      </c>
      <c r="K5302" s="4" t="s">
        <v>1160</v>
      </c>
      <c r="L5302" s="4">
        <v>0</v>
      </c>
      <c r="M5302" s="4" t="s">
        <v>2231</v>
      </c>
      <c r="N5302" s="11" t="s">
        <v>8790</v>
      </c>
      <c r="R5302" t="s">
        <v>8793</v>
      </c>
      <c r="T5302" t="s">
        <v>1296</v>
      </c>
    </row>
    <row r="5303" spans="1:20">
      <c r="A5303" t="s">
        <v>8789</v>
      </c>
      <c r="B5303" t="s">
        <v>1291</v>
      </c>
      <c r="C5303" t="s">
        <v>74</v>
      </c>
      <c r="D5303" s="39" t="s">
        <v>1396</v>
      </c>
      <c r="E5303" s="11">
        <f t="shared" si="348"/>
        <v>5</v>
      </c>
      <c r="F5303" s="4">
        <f t="shared" si="349"/>
        <v>2011</v>
      </c>
      <c r="G5303" t="s">
        <v>21</v>
      </c>
      <c r="H5303" s="4">
        <v>14.7</v>
      </c>
      <c r="I5303" s="4" t="s">
        <v>35</v>
      </c>
      <c r="J5303" s="4">
        <v>28.7</v>
      </c>
      <c r="K5303" s="4" t="s">
        <v>127</v>
      </c>
      <c r="L5303" s="4">
        <v>0</v>
      </c>
      <c r="M5303" s="4" t="s">
        <v>2886</v>
      </c>
      <c r="N5303" s="11" t="s">
        <v>8790</v>
      </c>
      <c r="R5303" t="s">
        <v>1762</v>
      </c>
      <c r="T5303" t="s">
        <v>1296</v>
      </c>
    </row>
    <row r="5304" spans="1:20">
      <c r="A5304" t="s">
        <v>8789</v>
      </c>
      <c r="B5304" t="s">
        <v>1291</v>
      </c>
      <c r="C5304" t="s">
        <v>74</v>
      </c>
      <c r="D5304" s="39" t="s">
        <v>1680</v>
      </c>
      <c r="E5304" s="11">
        <f t="shared" si="348"/>
        <v>4</v>
      </c>
      <c r="F5304" s="4">
        <f t="shared" si="349"/>
        <v>2012</v>
      </c>
      <c r="G5304" t="s">
        <v>21</v>
      </c>
      <c r="H5304" s="4">
        <v>15.6</v>
      </c>
      <c r="I5304" s="4" t="s">
        <v>35</v>
      </c>
      <c r="J5304" s="4">
        <v>27.5</v>
      </c>
      <c r="K5304" s="4" t="s">
        <v>350</v>
      </c>
      <c r="L5304" s="4">
        <v>0</v>
      </c>
      <c r="M5304" s="4" t="s">
        <v>1932</v>
      </c>
      <c r="N5304" s="11" t="s">
        <v>8790</v>
      </c>
      <c r="R5304" t="s">
        <v>2058</v>
      </c>
      <c r="T5304" t="s">
        <v>1296</v>
      </c>
    </row>
    <row r="5305" spans="1:20">
      <c r="A5305" t="s">
        <v>8789</v>
      </c>
      <c r="B5305" t="s">
        <v>1291</v>
      </c>
      <c r="C5305" t="s">
        <v>74</v>
      </c>
      <c r="D5305" s="39" t="s">
        <v>1586</v>
      </c>
      <c r="E5305" s="11">
        <f t="shared" si="348"/>
        <v>5</v>
      </c>
      <c r="F5305" s="4">
        <f t="shared" si="349"/>
        <v>2013</v>
      </c>
      <c r="G5305" t="s">
        <v>21</v>
      </c>
      <c r="H5305" s="4">
        <v>16.7</v>
      </c>
      <c r="I5305" s="4" t="s">
        <v>35</v>
      </c>
      <c r="J5305" s="4">
        <v>27.6</v>
      </c>
      <c r="K5305" s="4" t="s">
        <v>154</v>
      </c>
      <c r="L5305" s="4">
        <v>0</v>
      </c>
      <c r="M5305" s="4" t="s">
        <v>2504</v>
      </c>
      <c r="N5305" s="11" t="s">
        <v>8790</v>
      </c>
      <c r="R5305" t="s">
        <v>1953</v>
      </c>
      <c r="T5305" t="s">
        <v>1296</v>
      </c>
    </row>
    <row r="5306" spans="1:20">
      <c r="A5306" t="s">
        <v>8789</v>
      </c>
      <c r="B5306" t="s">
        <v>1291</v>
      </c>
      <c r="C5306" t="s">
        <v>74</v>
      </c>
      <c r="D5306" s="39" t="s">
        <v>1356</v>
      </c>
      <c r="E5306" s="11">
        <f t="shared" si="348"/>
        <v>5</v>
      </c>
      <c r="F5306" s="4">
        <f t="shared" si="349"/>
        <v>2015</v>
      </c>
      <c r="G5306" t="s">
        <v>21</v>
      </c>
      <c r="H5306" s="4">
        <v>18.7</v>
      </c>
      <c r="I5306" s="4" t="s">
        <v>35</v>
      </c>
      <c r="J5306" s="4">
        <v>29.8</v>
      </c>
      <c r="K5306" s="4" t="s">
        <v>49</v>
      </c>
      <c r="L5306" s="4">
        <v>0</v>
      </c>
      <c r="M5306" s="4" t="s">
        <v>1832</v>
      </c>
      <c r="N5306" s="11" t="s">
        <v>8790</v>
      </c>
      <c r="R5306" t="s">
        <v>8794</v>
      </c>
      <c r="T5306" t="s">
        <v>1296</v>
      </c>
    </row>
    <row r="5307" spans="1:20">
      <c r="A5307" t="s">
        <v>8789</v>
      </c>
      <c r="B5307" t="s">
        <v>1291</v>
      </c>
      <c r="C5307" t="s">
        <v>74</v>
      </c>
      <c r="D5307" s="39" t="s">
        <v>1349</v>
      </c>
      <c r="E5307" s="11">
        <f t="shared" si="348"/>
        <v>5</v>
      </c>
      <c r="F5307" s="4">
        <f t="shared" si="349"/>
        <v>2016</v>
      </c>
      <c r="G5307" t="s">
        <v>21</v>
      </c>
      <c r="H5307" s="4">
        <v>19.7</v>
      </c>
      <c r="I5307" s="4" t="s">
        <v>35</v>
      </c>
      <c r="J5307" s="4">
        <v>29.9</v>
      </c>
      <c r="K5307" s="4" t="s">
        <v>1061</v>
      </c>
      <c r="L5307" s="4">
        <v>0</v>
      </c>
      <c r="M5307" s="4" t="s">
        <v>1732</v>
      </c>
      <c r="N5307" s="11" t="s">
        <v>8790</v>
      </c>
      <c r="R5307" t="s">
        <v>1953</v>
      </c>
      <c r="T5307" t="s">
        <v>1296</v>
      </c>
    </row>
    <row r="5308" spans="1:20">
      <c r="A5308" t="s">
        <v>537</v>
      </c>
      <c r="B5308" t="s">
        <v>1291</v>
      </c>
      <c r="C5308" t="s">
        <v>20</v>
      </c>
      <c r="D5308" s="39" t="s">
        <v>3045</v>
      </c>
      <c r="E5308" s="11">
        <f t="shared" si="348"/>
        <v>3</v>
      </c>
      <c r="F5308" s="4">
        <f t="shared" si="349"/>
        <v>1983</v>
      </c>
      <c r="G5308" t="s">
        <v>21</v>
      </c>
      <c r="H5308" s="4">
        <v>16.5</v>
      </c>
      <c r="I5308" s="4" t="s">
        <v>35</v>
      </c>
      <c r="J5308" s="4">
        <v>29.21</v>
      </c>
      <c r="K5308" s="4" t="s">
        <v>435</v>
      </c>
      <c r="L5308" s="4">
        <v>0</v>
      </c>
      <c r="M5308" s="4" t="s">
        <v>2524</v>
      </c>
      <c r="N5308" s="11" t="s">
        <v>8795</v>
      </c>
      <c r="R5308" t="s">
        <v>2221</v>
      </c>
      <c r="T5308" t="s">
        <v>1296</v>
      </c>
    </row>
    <row r="5309" spans="1:20">
      <c r="A5309" t="s">
        <v>537</v>
      </c>
      <c r="B5309" t="s">
        <v>1291</v>
      </c>
      <c r="C5309" t="s">
        <v>74</v>
      </c>
      <c r="D5309" s="39" t="s">
        <v>2002</v>
      </c>
      <c r="E5309" s="11">
        <f t="shared" si="348"/>
        <v>3</v>
      </c>
      <c r="F5309" s="4">
        <f t="shared" si="349"/>
        <v>1988</v>
      </c>
      <c r="G5309" t="s">
        <v>21</v>
      </c>
      <c r="H5309" s="4">
        <v>21.5</v>
      </c>
      <c r="I5309" s="4" t="s">
        <v>35</v>
      </c>
      <c r="J5309" s="4">
        <v>30.8</v>
      </c>
      <c r="K5309" s="4" t="s">
        <v>2925</v>
      </c>
      <c r="L5309" s="4">
        <v>0</v>
      </c>
      <c r="M5309" s="4" t="s">
        <v>2573</v>
      </c>
      <c r="N5309" s="11" t="s">
        <v>8795</v>
      </c>
      <c r="T5309" t="s">
        <v>1296</v>
      </c>
    </row>
    <row r="5310" spans="1:20">
      <c r="A5310" t="s">
        <v>537</v>
      </c>
      <c r="B5310" t="s">
        <v>1291</v>
      </c>
      <c r="C5310" t="s">
        <v>74</v>
      </c>
      <c r="D5310" s="39" t="s">
        <v>1501</v>
      </c>
      <c r="E5310" s="11">
        <f t="shared" si="348"/>
        <v>3</v>
      </c>
      <c r="F5310" s="4">
        <f t="shared" si="349"/>
        <v>1990</v>
      </c>
      <c r="G5310" t="s">
        <v>21</v>
      </c>
      <c r="H5310" s="4">
        <v>23.5</v>
      </c>
      <c r="I5310" s="4" t="s">
        <v>35</v>
      </c>
      <c r="J5310" s="4">
        <v>30.8</v>
      </c>
      <c r="K5310" s="4" t="s">
        <v>3561</v>
      </c>
      <c r="L5310" s="4">
        <v>0</v>
      </c>
      <c r="M5310" s="4" t="s">
        <v>1598</v>
      </c>
      <c r="N5310" s="11" t="s">
        <v>8795</v>
      </c>
      <c r="T5310" t="s">
        <v>1296</v>
      </c>
    </row>
    <row r="5311" spans="1:20">
      <c r="A5311" t="s">
        <v>537</v>
      </c>
      <c r="B5311" t="s">
        <v>1291</v>
      </c>
      <c r="C5311" t="s">
        <v>74</v>
      </c>
      <c r="D5311" s="39" t="s">
        <v>2313</v>
      </c>
      <c r="E5311" s="11">
        <f t="shared" si="348"/>
        <v>3</v>
      </c>
      <c r="F5311" s="4">
        <f t="shared" si="349"/>
        <v>1993</v>
      </c>
      <c r="G5311" t="s">
        <v>21</v>
      </c>
      <c r="H5311" s="4">
        <v>26.5</v>
      </c>
      <c r="I5311" s="4" t="s">
        <v>35</v>
      </c>
      <c r="K5311" s="4" t="s">
        <v>828</v>
      </c>
      <c r="L5311" s="4">
        <v>0</v>
      </c>
      <c r="M5311" s="4" t="s">
        <v>3306</v>
      </c>
      <c r="N5311" s="11" t="s">
        <v>8795</v>
      </c>
      <c r="R5311" t="s">
        <v>8796</v>
      </c>
      <c r="T5311" t="s">
        <v>1296</v>
      </c>
    </row>
    <row r="5312" spans="1:20">
      <c r="A5312" t="s">
        <v>537</v>
      </c>
      <c r="B5312" t="s">
        <v>1291</v>
      </c>
      <c r="C5312" t="s">
        <v>74</v>
      </c>
      <c r="D5312" s="39" t="s">
        <v>1708</v>
      </c>
      <c r="E5312" s="11">
        <f t="shared" si="348"/>
        <v>3</v>
      </c>
      <c r="F5312" s="4">
        <f t="shared" si="349"/>
        <v>1994</v>
      </c>
      <c r="G5312" t="s">
        <v>21</v>
      </c>
      <c r="H5312" s="4">
        <v>27.5</v>
      </c>
      <c r="I5312" s="4" t="s">
        <v>35</v>
      </c>
      <c r="J5312" s="4">
        <v>31.4</v>
      </c>
      <c r="K5312" s="4" t="s">
        <v>1393</v>
      </c>
      <c r="L5312" s="4">
        <v>0</v>
      </c>
      <c r="M5312" s="4" t="s">
        <v>2110</v>
      </c>
      <c r="N5312" s="11" t="s">
        <v>8795</v>
      </c>
      <c r="T5312" t="s">
        <v>1296</v>
      </c>
    </row>
    <row r="5313" spans="1:20">
      <c r="A5313" t="s">
        <v>537</v>
      </c>
      <c r="B5313" t="s">
        <v>1291</v>
      </c>
      <c r="C5313" t="s">
        <v>74</v>
      </c>
      <c r="D5313" s="39" t="s">
        <v>1316</v>
      </c>
      <c r="E5313" s="11">
        <f t="shared" si="348"/>
        <v>3</v>
      </c>
      <c r="F5313" s="4">
        <f t="shared" si="349"/>
        <v>1995</v>
      </c>
      <c r="G5313" t="s">
        <v>21</v>
      </c>
      <c r="H5313" s="4">
        <v>28.5</v>
      </c>
      <c r="I5313" s="4" t="s">
        <v>35</v>
      </c>
      <c r="J5313" s="4">
        <v>32</v>
      </c>
      <c r="K5313" s="4" t="s">
        <v>828</v>
      </c>
      <c r="L5313" s="4">
        <v>0</v>
      </c>
      <c r="M5313" s="4" t="s">
        <v>3314</v>
      </c>
      <c r="N5313" s="11" t="s">
        <v>8795</v>
      </c>
      <c r="T5313" t="s">
        <v>1296</v>
      </c>
    </row>
    <row r="5314" spans="1:20">
      <c r="A5314" t="s">
        <v>537</v>
      </c>
      <c r="B5314" t="s">
        <v>1291</v>
      </c>
      <c r="C5314" t="s">
        <v>74</v>
      </c>
      <c r="D5314" s="39" t="s">
        <v>1527</v>
      </c>
      <c r="E5314" s="11">
        <f t="shared" si="348"/>
        <v>3</v>
      </c>
      <c r="F5314" s="4">
        <f t="shared" si="349"/>
        <v>1998</v>
      </c>
      <c r="G5314" t="s">
        <v>21</v>
      </c>
      <c r="H5314" s="4">
        <v>31.5</v>
      </c>
      <c r="I5314" s="4" t="s">
        <v>35</v>
      </c>
      <c r="J5314" s="4">
        <v>33</v>
      </c>
      <c r="K5314" s="4" t="s">
        <v>1397</v>
      </c>
      <c r="L5314" s="4">
        <v>0</v>
      </c>
      <c r="M5314" s="4" t="s">
        <v>8328</v>
      </c>
      <c r="N5314" s="11" t="s">
        <v>8795</v>
      </c>
      <c r="R5314" t="s">
        <v>8797</v>
      </c>
      <c r="T5314" t="s">
        <v>1296</v>
      </c>
    </row>
    <row r="5315" spans="1:20">
      <c r="A5315" t="s">
        <v>537</v>
      </c>
      <c r="B5315" t="s">
        <v>1291</v>
      </c>
      <c r="C5315" t="s">
        <v>74</v>
      </c>
      <c r="D5315" s="39" t="s">
        <v>7785</v>
      </c>
      <c r="E5315" s="11">
        <f t="shared" si="348"/>
        <v>7</v>
      </c>
      <c r="F5315" s="4">
        <f t="shared" si="349"/>
        <v>2001</v>
      </c>
      <c r="G5315" t="s">
        <v>21</v>
      </c>
      <c r="H5315" s="4">
        <v>34.799999999999997</v>
      </c>
      <c r="I5315" s="4" t="s">
        <v>35</v>
      </c>
      <c r="J5315" s="4">
        <v>33.299999999999997</v>
      </c>
      <c r="K5315" s="4" t="s">
        <v>1712</v>
      </c>
      <c r="L5315" s="4">
        <v>0</v>
      </c>
      <c r="N5315" s="11" t="s">
        <v>8795</v>
      </c>
      <c r="R5315" t="s">
        <v>8798</v>
      </c>
      <c r="T5315" t="s">
        <v>1296</v>
      </c>
    </row>
    <row r="5316" spans="1:20">
      <c r="A5316" t="s">
        <v>537</v>
      </c>
      <c r="B5316" t="s">
        <v>1291</v>
      </c>
      <c r="C5316" t="s">
        <v>74</v>
      </c>
      <c r="D5316" s="39" t="s">
        <v>1302</v>
      </c>
      <c r="E5316" s="11">
        <f t="shared" si="348"/>
        <v>5</v>
      </c>
      <c r="F5316" s="4">
        <f t="shared" si="349"/>
        <v>2002</v>
      </c>
      <c r="G5316" t="s">
        <v>21</v>
      </c>
      <c r="H5316" s="4">
        <v>35.700000000000003</v>
      </c>
      <c r="I5316" s="4" t="s">
        <v>35</v>
      </c>
      <c r="J5316" s="4">
        <v>33.5</v>
      </c>
      <c r="K5316" s="4" t="s">
        <v>209</v>
      </c>
      <c r="L5316" s="4">
        <v>0</v>
      </c>
      <c r="M5316" s="4" t="s">
        <v>1500</v>
      </c>
      <c r="N5316" s="11" t="s">
        <v>8795</v>
      </c>
      <c r="R5316" t="s">
        <v>1630</v>
      </c>
      <c r="T5316" t="s">
        <v>1296</v>
      </c>
    </row>
    <row r="5317" spans="1:20">
      <c r="A5317" t="s">
        <v>537</v>
      </c>
      <c r="B5317" t="s">
        <v>1291</v>
      </c>
      <c r="C5317" t="s">
        <v>74</v>
      </c>
      <c r="D5317" s="39" t="s">
        <v>1937</v>
      </c>
      <c r="E5317" s="11">
        <f t="shared" si="348"/>
        <v>7</v>
      </c>
      <c r="F5317" s="4">
        <f t="shared" si="349"/>
        <v>2002</v>
      </c>
      <c r="G5317" t="s">
        <v>21</v>
      </c>
      <c r="H5317" s="4">
        <v>35.799999999999997</v>
      </c>
      <c r="I5317" s="4" t="s">
        <v>35</v>
      </c>
      <c r="J5317" s="4">
        <v>33.5</v>
      </c>
      <c r="L5317" s="4">
        <v>0</v>
      </c>
      <c r="N5317" s="11" t="s">
        <v>8795</v>
      </c>
      <c r="R5317" t="s">
        <v>8799</v>
      </c>
      <c r="T5317" t="s">
        <v>1296</v>
      </c>
    </row>
    <row r="5318" spans="1:20">
      <c r="A5318" t="s">
        <v>537</v>
      </c>
      <c r="B5318" t="s">
        <v>1291</v>
      </c>
      <c r="C5318" t="s">
        <v>74</v>
      </c>
      <c r="D5318" s="39" t="s">
        <v>34</v>
      </c>
      <c r="E5318" s="11">
        <f t="shared" si="348"/>
        <v>5</v>
      </c>
      <c r="F5318" s="4">
        <f t="shared" si="349"/>
        <v>2003</v>
      </c>
      <c r="G5318" t="s">
        <v>21</v>
      </c>
      <c r="H5318" s="4">
        <v>36.700000000000003</v>
      </c>
      <c r="I5318" s="4" t="s">
        <v>35</v>
      </c>
      <c r="J5318" s="4">
        <v>34</v>
      </c>
      <c r="K5318" s="4" t="s">
        <v>1246</v>
      </c>
      <c r="L5318" s="4">
        <v>0</v>
      </c>
      <c r="M5318" s="4" t="s">
        <v>8800</v>
      </c>
      <c r="N5318" s="11" t="s">
        <v>8795</v>
      </c>
      <c r="R5318" t="s">
        <v>2191</v>
      </c>
      <c r="T5318" t="s">
        <v>1296</v>
      </c>
    </row>
    <row r="5319" spans="1:20">
      <c r="A5319" t="s">
        <v>537</v>
      </c>
      <c r="B5319" t="s">
        <v>1291</v>
      </c>
      <c r="C5319" t="s">
        <v>74</v>
      </c>
      <c r="D5319" s="39" t="s">
        <v>1674</v>
      </c>
      <c r="E5319" s="11">
        <f t="shared" si="348"/>
        <v>5</v>
      </c>
      <c r="F5319" s="4">
        <f t="shared" si="349"/>
        <v>2004</v>
      </c>
      <c r="G5319" t="s">
        <v>21</v>
      </c>
      <c r="H5319" s="4">
        <v>37.700000000000003</v>
      </c>
      <c r="I5319" s="4" t="s">
        <v>35</v>
      </c>
      <c r="J5319" s="4">
        <v>33.5</v>
      </c>
      <c r="K5319" s="4" t="s">
        <v>569</v>
      </c>
      <c r="L5319" s="4">
        <v>0</v>
      </c>
      <c r="M5319" s="4" t="s">
        <v>3766</v>
      </c>
      <c r="N5319" s="11" t="s">
        <v>8795</v>
      </c>
      <c r="R5319" t="s">
        <v>1309</v>
      </c>
      <c r="T5319" t="s">
        <v>1296</v>
      </c>
    </row>
    <row r="5320" spans="1:20">
      <c r="A5320" t="s">
        <v>537</v>
      </c>
      <c r="B5320" t="s">
        <v>1291</v>
      </c>
      <c r="C5320" t="s">
        <v>74</v>
      </c>
      <c r="D5320" s="39" t="s">
        <v>2194</v>
      </c>
      <c r="E5320" s="11">
        <f t="shared" si="348"/>
        <v>5</v>
      </c>
      <c r="F5320" s="4">
        <f t="shared" si="349"/>
        <v>2005</v>
      </c>
      <c r="G5320" t="s">
        <v>21</v>
      </c>
      <c r="H5320" s="4">
        <v>38.700000000000003</v>
      </c>
      <c r="I5320" s="4" t="s">
        <v>35</v>
      </c>
      <c r="J5320" s="4">
        <v>32.5</v>
      </c>
      <c r="K5320" s="4" t="s">
        <v>1397</v>
      </c>
      <c r="L5320" s="4">
        <v>0</v>
      </c>
      <c r="M5320" s="4" t="s">
        <v>1848</v>
      </c>
      <c r="N5320" s="11" t="s">
        <v>8795</v>
      </c>
      <c r="R5320" t="s">
        <v>1340</v>
      </c>
      <c r="T5320" t="s">
        <v>1296</v>
      </c>
    </row>
    <row r="5321" spans="1:20">
      <c r="A5321" t="s">
        <v>537</v>
      </c>
      <c r="B5321" t="s">
        <v>1291</v>
      </c>
      <c r="C5321" t="s">
        <v>74</v>
      </c>
      <c r="D5321" s="39" t="s">
        <v>1556</v>
      </c>
      <c r="E5321" s="11">
        <f t="shared" si="348"/>
        <v>5</v>
      </c>
      <c r="F5321" s="4">
        <f t="shared" si="349"/>
        <v>2010</v>
      </c>
      <c r="G5321" t="s">
        <v>21</v>
      </c>
      <c r="H5321" s="4">
        <v>43.7</v>
      </c>
      <c r="I5321" s="4" t="s">
        <v>35</v>
      </c>
      <c r="J5321" s="4">
        <v>33.700000000000003</v>
      </c>
      <c r="K5321" s="4" t="s">
        <v>801</v>
      </c>
      <c r="L5321" s="4">
        <v>0</v>
      </c>
      <c r="M5321" s="4" t="s">
        <v>1850</v>
      </c>
      <c r="N5321" s="11" t="s">
        <v>8795</v>
      </c>
      <c r="R5321" t="s">
        <v>8801</v>
      </c>
      <c r="T5321" t="s">
        <v>1296</v>
      </c>
    </row>
    <row r="5322" spans="1:20">
      <c r="A5322" t="s">
        <v>537</v>
      </c>
      <c r="B5322" t="s">
        <v>1291</v>
      </c>
      <c r="C5322" t="s">
        <v>74</v>
      </c>
      <c r="D5322" s="39" t="s">
        <v>1561</v>
      </c>
      <c r="E5322" s="11">
        <f t="shared" si="348"/>
        <v>5</v>
      </c>
      <c r="F5322" s="4">
        <f t="shared" si="349"/>
        <v>2011</v>
      </c>
      <c r="G5322" t="s">
        <v>21</v>
      </c>
      <c r="H5322" s="4">
        <v>44.7</v>
      </c>
      <c r="I5322" s="4" t="s">
        <v>35</v>
      </c>
      <c r="J5322" s="4">
        <v>34</v>
      </c>
      <c r="K5322" s="4" t="s">
        <v>230</v>
      </c>
      <c r="L5322" s="4">
        <v>0</v>
      </c>
      <c r="M5322" s="4" t="s">
        <v>1681</v>
      </c>
      <c r="N5322" s="11" t="s">
        <v>8795</v>
      </c>
      <c r="R5322" t="s">
        <v>8802</v>
      </c>
      <c r="T5322" t="s">
        <v>1296</v>
      </c>
    </row>
    <row r="5323" spans="1:20">
      <c r="A5323" t="s">
        <v>537</v>
      </c>
      <c r="B5323" t="s">
        <v>1291</v>
      </c>
      <c r="C5323" t="s">
        <v>74</v>
      </c>
      <c r="D5323" s="39" t="s">
        <v>1680</v>
      </c>
      <c r="E5323" s="11">
        <f t="shared" si="348"/>
        <v>4</v>
      </c>
      <c r="F5323" s="4">
        <f t="shared" si="349"/>
        <v>2012</v>
      </c>
      <c r="G5323" t="s">
        <v>21</v>
      </c>
      <c r="H5323" s="4">
        <v>45.7</v>
      </c>
      <c r="I5323" s="4" t="s">
        <v>35</v>
      </c>
      <c r="J5323" s="4">
        <v>31.7</v>
      </c>
      <c r="K5323" s="4" t="s">
        <v>1158</v>
      </c>
      <c r="L5323" s="4">
        <v>0</v>
      </c>
      <c r="M5323" s="4" t="s">
        <v>1645</v>
      </c>
      <c r="N5323" s="11" t="s">
        <v>8795</v>
      </c>
      <c r="R5323" t="s">
        <v>8803</v>
      </c>
      <c r="T5323" t="s">
        <v>1296</v>
      </c>
    </row>
    <row r="5324" spans="1:20">
      <c r="A5324" t="s">
        <v>8804</v>
      </c>
      <c r="B5324" t="s">
        <v>1291</v>
      </c>
      <c r="C5324" t="s">
        <v>20</v>
      </c>
      <c r="D5324" s="39" t="s">
        <v>2007</v>
      </c>
      <c r="E5324" s="11">
        <f t="shared" si="348"/>
        <v>3</v>
      </c>
      <c r="F5324" s="4">
        <f t="shared" si="349"/>
        <v>1992</v>
      </c>
      <c r="G5324" t="s">
        <v>25</v>
      </c>
      <c r="H5324" s="4">
        <v>10.5</v>
      </c>
      <c r="I5324" s="4" t="s">
        <v>35</v>
      </c>
      <c r="J5324" s="4">
        <v>27.31</v>
      </c>
      <c r="K5324" s="4" t="s">
        <v>4358</v>
      </c>
      <c r="L5324" s="4">
        <v>0</v>
      </c>
      <c r="M5324" s="4" t="s">
        <v>8805</v>
      </c>
      <c r="N5324" s="11" t="s">
        <v>8806</v>
      </c>
      <c r="R5324" t="s">
        <v>8807</v>
      </c>
      <c r="T5324" t="s">
        <v>1296</v>
      </c>
    </row>
    <row r="5325" spans="1:20">
      <c r="A5325" t="s">
        <v>8804</v>
      </c>
      <c r="B5325" t="s">
        <v>1291</v>
      </c>
      <c r="C5325" t="s">
        <v>74</v>
      </c>
      <c r="D5325" s="39" t="s">
        <v>1316</v>
      </c>
      <c r="E5325" s="11">
        <f t="shared" si="348"/>
        <v>3</v>
      </c>
      <c r="F5325" s="4">
        <f t="shared" si="349"/>
        <v>1995</v>
      </c>
      <c r="G5325" t="s">
        <v>25</v>
      </c>
      <c r="H5325" s="4">
        <v>13.5</v>
      </c>
      <c r="I5325" s="4" t="s">
        <v>35</v>
      </c>
      <c r="J5325" s="4">
        <v>31.5</v>
      </c>
      <c r="K5325" s="4" t="s">
        <v>1393</v>
      </c>
      <c r="L5325" s="4">
        <v>0</v>
      </c>
      <c r="M5325" s="4" t="s">
        <v>4259</v>
      </c>
      <c r="N5325" s="11" t="s">
        <v>8806</v>
      </c>
      <c r="R5325" t="s">
        <v>8808</v>
      </c>
      <c r="T5325" t="s">
        <v>1296</v>
      </c>
    </row>
    <row r="5326" spans="1:20">
      <c r="A5326" t="s">
        <v>8804</v>
      </c>
      <c r="B5326" t="s">
        <v>1291</v>
      </c>
      <c r="C5326" t="s">
        <v>74</v>
      </c>
      <c r="D5326" s="39" t="s">
        <v>1320</v>
      </c>
      <c r="E5326" s="11">
        <f t="shared" si="348"/>
        <v>3</v>
      </c>
      <c r="F5326" s="4">
        <f t="shared" si="349"/>
        <v>1996</v>
      </c>
      <c r="G5326" t="s">
        <v>25</v>
      </c>
      <c r="H5326" s="4">
        <v>14.5</v>
      </c>
      <c r="I5326" s="4" t="s">
        <v>35</v>
      </c>
      <c r="J5326" s="4">
        <v>32.700000000000003</v>
      </c>
      <c r="K5326" s="4" t="s">
        <v>163</v>
      </c>
      <c r="L5326" s="4">
        <v>0</v>
      </c>
      <c r="M5326" s="4" t="s">
        <v>8809</v>
      </c>
      <c r="N5326" s="11" t="s">
        <v>8806</v>
      </c>
      <c r="R5326" t="s">
        <v>4721</v>
      </c>
      <c r="T5326" t="s">
        <v>1296</v>
      </c>
    </row>
    <row r="5327" spans="1:20">
      <c r="A5327" t="s">
        <v>8804</v>
      </c>
      <c r="B5327" t="s">
        <v>1291</v>
      </c>
      <c r="C5327" t="s">
        <v>74</v>
      </c>
      <c r="D5327" s="39" t="s">
        <v>1527</v>
      </c>
      <c r="E5327" s="11">
        <f t="shared" si="348"/>
        <v>3</v>
      </c>
      <c r="F5327" s="4">
        <f t="shared" si="349"/>
        <v>1998</v>
      </c>
      <c r="G5327" t="s">
        <v>25</v>
      </c>
      <c r="H5327" s="4">
        <v>16.5</v>
      </c>
      <c r="I5327" s="4" t="s">
        <v>35</v>
      </c>
      <c r="J5327" s="4">
        <v>34.9</v>
      </c>
      <c r="K5327" s="4" t="s">
        <v>572</v>
      </c>
      <c r="L5327" s="4">
        <v>0</v>
      </c>
      <c r="M5327" s="4" t="s">
        <v>4951</v>
      </c>
      <c r="N5327" s="11" t="s">
        <v>8806</v>
      </c>
      <c r="R5327" t="s">
        <v>89</v>
      </c>
      <c r="T5327" t="s">
        <v>1296</v>
      </c>
    </row>
    <row r="5328" spans="1:20">
      <c r="A5328" t="s">
        <v>8810</v>
      </c>
      <c r="B5328" t="s">
        <v>1291</v>
      </c>
      <c r="C5328" t="s">
        <v>20</v>
      </c>
      <c r="D5328" s="39" t="s">
        <v>1845</v>
      </c>
      <c r="E5328" s="11">
        <f t="shared" si="348"/>
        <v>6</v>
      </c>
      <c r="F5328" s="4">
        <f t="shared" si="349"/>
        <v>2001</v>
      </c>
      <c r="G5328" t="s">
        <v>25</v>
      </c>
      <c r="H5328" s="4">
        <v>10.8</v>
      </c>
      <c r="J5328" s="4">
        <v>26.9</v>
      </c>
      <c r="K5328" s="4" t="s">
        <v>441</v>
      </c>
      <c r="L5328" s="4">
        <v>0</v>
      </c>
      <c r="R5328" t="s">
        <v>8811</v>
      </c>
      <c r="T5328" t="s">
        <v>1296</v>
      </c>
    </row>
    <row r="5329" spans="1:20">
      <c r="A5329" t="s">
        <v>8812</v>
      </c>
      <c r="B5329" t="s">
        <v>1291</v>
      </c>
      <c r="C5329" t="s">
        <v>20</v>
      </c>
      <c r="D5329" s="39" t="s">
        <v>839</v>
      </c>
      <c r="E5329" s="11">
        <f t="shared" si="348"/>
        <v>5</v>
      </c>
      <c r="F5329" s="4">
        <f t="shared" si="349"/>
        <v>2016</v>
      </c>
      <c r="G5329" t="s">
        <v>25</v>
      </c>
      <c r="I5329" s="4" t="str">
        <f>IF(ISBLANK(H5329), "", "k")</f>
        <v/>
      </c>
      <c r="J5329" s="4">
        <v>20.5</v>
      </c>
      <c r="K5329" s="4" t="s">
        <v>866</v>
      </c>
      <c r="L5329" s="4">
        <v>0</v>
      </c>
      <c r="M5329" s="4" t="s">
        <v>5198</v>
      </c>
      <c r="N5329" s="11" t="s">
        <v>8813</v>
      </c>
      <c r="R5329" t="s">
        <v>8814</v>
      </c>
      <c r="T5329" t="s">
        <v>1296</v>
      </c>
    </row>
    <row r="5330" spans="1:20">
      <c r="A5330" t="s">
        <v>8812</v>
      </c>
      <c r="B5330" t="s">
        <v>1291</v>
      </c>
      <c r="C5330" t="s">
        <v>74</v>
      </c>
      <c r="D5330" s="39" t="s">
        <v>1459</v>
      </c>
      <c r="E5330" s="11">
        <f t="shared" si="348"/>
        <v>9</v>
      </c>
      <c r="F5330" s="4">
        <f t="shared" si="349"/>
        <v>2018</v>
      </c>
      <c r="G5330" t="s">
        <v>25</v>
      </c>
      <c r="I5330" s="4" t="str">
        <f>IF(ISBLANK(H5330), "", "k")</f>
        <v/>
      </c>
      <c r="J5330" s="4">
        <v>25</v>
      </c>
      <c r="K5330" s="4" t="s">
        <v>127</v>
      </c>
      <c r="L5330" s="4">
        <v>0</v>
      </c>
      <c r="M5330" s="4" t="s">
        <v>1427</v>
      </c>
      <c r="N5330" s="11" t="s">
        <v>8813</v>
      </c>
      <c r="R5330" t="s">
        <v>8815</v>
      </c>
      <c r="T5330" t="s">
        <v>1296</v>
      </c>
    </row>
    <row r="5331" spans="1:20">
      <c r="A5331" t="s">
        <v>8812</v>
      </c>
      <c r="B5331" t="s">
        <v>1291</v>
      </c>
      <c r="C5331" t="s">
        <v>74</v>
      </c>
      <c r="D5331" s="39" t="s">
        <v>1491</v>
      </c>
      <c r="E5331" s="11">
        <f t="shared" ref="E5331:E5394" si="352">MONTH(D5331)</f>
        <v>4</v>
      </c>
      <c r="F5331" s="4">
        <f t="shared" ref="F5331:F5394" si="353">YEAR(D5331)</f>
        <v>2024</v>
      </c>
      <c r="G5331" t="s">
        <v>25</v>
      </c>
      <c r="I5331" s="4" t="str">
        <f>IF(ISBLANK(H5331), "", "k")</f>
        <v/>
      </c>
      <c r="J5331" s="4">
        <v>40.700000000000003</v>
      </c>
      <c r="K5331" s="4" t="s">
        <v>694</v>
      </c>
      <c r="L5331" s="4">
        <v>0</v>
      </c>
      <c r="M5331" s="4" t="s">
        <v>8816</v>
      </c>
      <c r="N5331" s="11" t="s">
        <v>8813</v>
      </c>
      <c r="R5331" t="s">
        <v>8817</v>
      </c>
    </row>
    <row r="5332" spans="1:20">
      <c r="A5332" t="s">
        <v>8812</v>
      </c>
      <c r="B5332" t="s">
        <v>1291</v>
      </c>
      <c r="C5332" t="s">
        <v>74</v>
      </c>
      <c r="D5332" s="39" t="s">
        <v>1793</v>
      </c>
      <c r="E5332" s="11">
        <f t="shared" si="352"/>
        <v>4</v>
      </c>
      <c r="F5332" s="4">
        <f t="shared" si="353"/>
        <v>2026</v>
      </c>
      <c r="G5332" t="s">
        <v>25</v>
      </c>
      <c r="I5332" s="4" t="str">
        <f>IF(ISBLANK(H5332), "", "k")</f>
        <v/>
      </c>
      <c r="J5332" s="4">
        <v>43.5</v>
      </c>
      <c r="K5332" s="5">
        <v>52.8</v>
      </c>
      <c r="L5332" s="4">
        <v>0</v>
      </c>
      <c r="M5332" s="4">
        <v>3902</v>
      </c>
      <c r="R5332" t="s">
        <v>5890</v>
      </c>
    </row>
    <row r="5333" spans="1:20">
      <c r="A5333" t="s">
        <v>8818</v>
      </c>
      <c r="B5333" t="s">
        <v>1291</v>
      </c>
      <c r="C5333" t="s">
        <v>20</v>
      </c>
      <c r="D5333" s="39" t="s">
        <v>1647</v>
      </c>
      <c r="E5333" s="11">
        <f t="shared" si="352"/>
        <v>3</v>
      </c>
      <c r="F5333" s="4">
        <f t="shared" si="353"/>
        <v>2000</v>
      </c>
      <c r="G5333" t="s">
        <v>25</v>
      </c>
      <c r="H5333" s="4">
        <v>9.5</v>
      </c>
      <c r="I5333" s="4" t="s">
        <v>35</v>
      </c>
      <c r="J5333" s="4">
        <v>25.5</v>
      </c>
      <c r="K5333" s="4" t="s">
        <v>278</v>
      </c>
      <c r="L5333" s="4">
        <v>0</v>
      </c>
      <c r="M5333" s="4" t="s">
        <v>1427</v>
      </c>
      <c r="R5333" t="s">
        <v>1319</v>
      </c>
      <c r="T5333" t="s">
        <v>1296</v>
      </c>
    </row>
    <row r="5334" spans="1:20">
      <c r="A5334" t="s">
        <v>8818</v>
      </c>
      <c r="B5334" t="s">
        <v>1291</v>
      </c>
      <c r="C5334" t="s">
        <v>74</v>
      </c>
      <c r="D5334" s="39" t="s">
        <v>1749</v>
      </c>
      <c r="E5334" s="11">
        <f t="shared" si="352"/>
        <v>5</v>
      </c>
      <c r="F5334" s="4">
        <f t="shared" si="353"/>
        <v>2002</v>
      </c>
      <c r="G5334" t="s">
        <v>25</v>
      </c>
      <c r="H5334" s="4">
        <v>11.7</v>
      </c>
      <c r="I5334" s="4" t="s">
        <v>35</v>
      </c>
      <c r="J5334" s="4">
        <v>26</v>
      </c>
      <c r="K5334" s="4" t="s">
        <v>127</v>
      </c>
      <c r="L5334" s="4">
        <v>0</v>
      </c>
      <c r="M5334" s="4" t="s">
        <v>2350</v>
      </c>
      <c r="R5334" t="s">
        <v>8819</v>
      </c>
      <c r="T5334" t="s">
        <v>1296</v>
      </c>
    </row>
    <row r="5335" spans="1:20">
      <c r="A5335" t="s">
        <v>8820</v>
      </c>
      <c r="B5335" t="s">
        <v>1291</v>
      </c>
      <c r="C5335" t="s">
        <v>20</v>
      </c>
      <c r="D5335" s="39" t="s">
        <v>3935</v>
      </c>
      <c r="E5335" s="11">
        <f t="shared" si="352"/>
        <v>6</v>
      </c>
      <c r="F5335" s="4">
        <f t="shared" si="353"/>
        <v>2001</v>
      </c>
      <c r="G5335" t="s">
        <v>21</v>
      </c>
      <c r="H5335" s="4">
        <v>14.8</v>
      </c>
      <c r="I5335" s="4" t="str">
        <f t="shared" ref="I5335:I5350" si="354">IF(ISBLANK(H5335), "", "k")</f>
        <v>k</v>
      </c>
      <c r="J5335" s="4">
        <v>29</v>
      </c>
      <c r="K5335" s="4" t="s">
        <v>182</v>
      </c>
      <c r="L5335" s="4">
        <v>0</v>
      </c>
      <c r="R5335" t="s">
        <v>8821</v>
      </c>
      <c r="T5335" t="s">
        <v>1296</v>
      </c>
    </row>
    <row r="5336" spans="1:20">
      <c r="A5336" t="s">
        <v>8822</v>
      </c>
      <c r="B5336" t="s">
        <v>1291</v>
      </c>
      <c r="C5336" t="s">
        <v>20</v>
      </c>
      <c r="D5336" s="39" t="s">
        <v>1337</v>
      </c>
      <c r="E5336" s="11">
        <f t="shared" si="352"/>
        <v>5</v>
      </c>
      <c r="F5336" s="4">
        <f t="shared" si="353"/>
        <v>2005</v>
      </c>
      <c r="G5336" t="s">
        <v>103</v>
      </c>
      <c r="H5336" s="4" t="s">
        <v>1536</v>
      </c>
      <c r="I5336" s="4" t="str">
        <f t="shared" si="354"/>
        <v>k</v>
      </c>
      <c r="J5336" s="4">
        <v>10.6</v>
      </c>
      <c r="K5336" s="4" t="s">
        <v>176</v>
      </c>
      <c r="L5336" s="4">
        <v>0</v>
      </c>
      <c r="M5336" s="4" t="s">
        <v>341</v>
      </c>
      <c r="R5336" t="s">
        <v>8823</v>
      </c>
      <c r="T5336" t="s">
        <v>1296</v>
      </c>
    </row>
    <row r="5337" spans="1:20">
      <c r="A5337" t="s">
        <v>8824</v>
      </c>
      <c r="B5337" t="s">
        <v>1291</v>
      </c>
      <c r="C5337" t="s">
        <v>20</v>
      </c>
      <c r="D5337" s="39" t="s">
        <v>1337</v>
      </c>
      <c r="E5337" s="11">
        <f t="shared" si="352"/>
        <v>5</v>
      </c>
      <c r="F5337" s="4">
        <f t="shared" si="353"/>
        <v>2005</v>
      </c>
      <c r="G5337" t="s">
        <v>103</v>
      </c>
      <c r="H5337" s="4" t="s">
        <v>1536</v>
      </c>
      <c r="I5337" s="4" t="str">
        <f t="shared" si="354"/>
        <v>k</v>
      </c>
      <c r="J5337" s="4">
        <v>9.6999999999999993</v>
      </c>
      <c r="K5337" s="4" t="s">
        <v>712</v>
      </c>
      <c r="L5337" s="4">
        <v>0</v>
      </c>
      <c r="M5337" s="4" t="s">
        <v>116</v>
      </c>
      <c r="R5337" t="s">
        <v>8823</v>
      </c>
      <c r="T5337" t="s">
        <v>1296</v>
      </c>
    </row>
    <row r="5338" spans="1:20">
      <c r="A5338" t="s">
        <v>8825</v>
      </c>
      <c r="B5338" t="s">
        <v>1291</v>
      </c>
      <c r="C5338" t="s">
        <v>20</v>
      </c>
      <c r="D5338" s="39" t="s">
        <v>1337</v>
      </c>
      <c r="E5338" s="11">
        <f t="shared" si="352"/>
        <v>5</v>
      </c>
      <c r="F5338" s="4">
        <f t="shared" si="353"/>
        <v>2005</v>
      </c>
      <c r="G5338" t="s">
        <v>103</v>
      </c>
      <c r="H5338" s="4" t="s">
        <v>1536</v>
      </c>
      <c r="I5338" s="4" t="str">
        <f t="shared" si="354"/>
        <v>k</v>
      </c>
      <c r="J5338" s="4">
        <v>10</v>
      </c>
      <c r="K5338" s="4" t="s">
        <v>141</v>
      </c>
      <c r="L5338" s="4">
        <v>0</v>
      </c>
      <c r="M5338" s="4" t="s">
        <v>690</v>
      </c>
      <c r="R5338" t="s">
        <v>8826</v>
      </c>
      <c r="T5338" t="s">
        <v>1296</v>
      </c>
    </row>
    <row r="5339" spans="1:20">
      <c r="A5339" t="s">
        <v>8827</v>
      </c>
      <c r="B5339" t="s">
        <v>1291</v>
      </c>
      <c r="C5339" t="s">
        <v>20</v>
      </c>
      <c r="D5339" s="39" t="s">
        <v>1337</v>
      </c>
      <c r="E5339" s="11">
        <f t="shared" si="352"/>
        <v>5</v>
      </c>
      <c r="F5339" s="4">
        <f t="shared" si="353"/>
        <v>2005</v>
      </c>
      <c r="G5339" t="s">
        <v>25</v>
      </c>
      <c r="H5339" s="4" t="s">
        <v>1539</v>
      </c>
      <c r="I5339" s="4" t="str">
        <f t="shared" si="354"/>
        <v>k</v>
      </c>
      <c r="J5339" s="4">
        <v>11.8</v>
      </c>
      <c r="K5339" s="4" t="s">
        <v>1540</v>
      </c>
      <c r="L5339" s="4">
        <v>0</v>
      </c>
      <c r="M5339" s="4" t="s">
        <v>6007</v>
      </c>
      <c r="N5339" s="11" t="s">
        <v>8828</v>
      </c>
      <c r="R5339" t="s">
        <v>8829</v>
      </c>
      <c r="T5339" t="s">
        <v>1296</v>
      </c>
    </row>
    <row r="5340" spans="1:20">
      <c r="A5340" t="s">
        <v>8827</v>
      </c>
      <c r="B5340" t="s">
        <v>1291</v>
      </c>
      <c r="C5340" t="s">
        <v>74</v>
      </c>
      <c r="D5340" s="39" t="s">
        <v>1385</v>
      </c>
      <c r="E5340" s="11">
        <f t="shared" si="352"/>
        <v>5</v>
      </c>
      <c r="F5340" s="4">
        <f t="shared" si="353"/>
        <v>2008</v>
      </c>
      <c r="G5340" t="s">
        <v>25</v>
      </c>
      <c r="H5340" s="4" t="s">
        <v>1456</v>
      </c>
      <c r="I5340" s="4" t="str">
        <f t="shared" si="354"/>
        <v>k</v>
      </c>
      <c r="J5340" s="4">
        <v>17.7</v>
      </c>
      <c r="K5340" s="4">
        <v>18.2</v>
      </c>
      <c r="L5340" s="4">
        <v>2.4</v>
      </c>
      <c r="M5340" s="4" t="s">
        <v>2137</v>
      </c>
      <c r="N5340" s="11" t="s">
        <v>8828</v>
      </c>
      <c r="R5340" t="s">
        <v>8830</v>
      </c>
      <c r="T5340" t="s">
        <v>1296</v>
      </c>
    </row>
    <row r="5341" spans="1:20">
      <c r="A5341" t="s">
        <v>8827</v>
      </c>
      <c r="B5341" t="s">
        <v>1291</v>
      </c>
      <c r="C5341" t="s">
        <v>74</v>
      </c>
      <c r="D5341" s="39" t="s">
        <v>1663</v>
      </c>
      <c r="E5341" s="11">
        <f t="shared" si="352"/>
        <v>5</v>
      </c>
      <c r="F5341" s="4">
        <f t="shared" si="353"/>
        <v>2009</v>
      </c>
      <c r="G5341" t="s">
        <v>25</v>
      </c>
      <c r="H5341" s="4" t="s">
        <v>654</v>
      </c>
      <c r="I5341" s="4" t="str">
        <f t="shared" si="354"/>
        <v>k</v>
      </c>
      <c r="J5341" s="4">
        <v>19.2</v>
      </c>
      <c r="K5341" s="4">
        <v>19.7</v>
      </c>
      <c r="L5341" s="4">
        <v>2.4</v>
      </c>
      <c r="M5341" s="4" t="s">
        <v>4069</v>
      </c>
      <c r="N5341" s="11" t="s">
        <v>8828</v>
      </c>
      <c r="R5341" t="s">
        <v>8831</v>
      </c>
      <c r="T5341" t="s">
        <v>1296</v>
      </c>
    </row>
    <row r="5342" spans="1:20">
      <c r="A5342" t="s">
        <v>8827</v>
      </c>
      <c r="B5342" t="s">
        <v>1291</v>
      </c>
      <c r="C5342" t="s">
        <v>74</v>
      </c>
      <c r="D5342" s="39" t="s">
        <v>1535</v>
      </c>
      <c r="E5342" s="11">
        <f t="shared" si="352"/>
        <v>5</v>
      </c>
      <c r="F5342" s="4">
        <f t="shared" si="353"/>
        <v>2010</v>
      </c>
      <c r="G5342" t="s">
        <v>25</v>
      </c>
      <c r="H5342" s="4" t="s">
        <v>482</v>
      </c>
      <c r="I5342" s="4" t="str">
        <f t="shared" si="354"/>
        <v>k</v>
      </c>
      <c r="J5342" s="4">
        <v>21.3</v>
      </c>
      <c r="K5342" s="4">
        <v>21.5</v>
      </c>
      <c r="L5342" s="4">
        <v>2.5</v>
      </c>
      <c r="M5342" s="4" t="s">
        <v>8227</v>
      </c>
      <c r="N5342" s="11" t="s">
        <v>8828</v>
      </c>
      <c r="R5342" t="s">
        <v>8832</v>
      </c>
      <c r="T5342" t="s">
        <v>1296</v>
      </c>
    </row>
    <row r="5343" spans="1:20">
      <c r="A5343" t="s">
        <v>8827</v>
      </c>
      <c r="B5343" t="s">
        <v>1291</v>
      </c>
      <c r="C5343" t="s">
        <v>74</v>
      </c>
      <c r="D5343" s="39" t="s">
        <v>1396</v>
      </c>
      <c r="E5343" s="11">
        <f t="shared" si="352"/>
        <v>5</v>
      </c>
      <c r="F5343" s="4">
        <f t="shared" si="353"/>
        <v>2011</v>
      </c>
      <c r="G5343" t="s">
        <v>25</v>
      </c>
      <c r="H5343" s="4" t="s">
        <v>682</v>
      </c>
      <c r="I5343" s="4" t="str">
        <f t="shared" si="354"/>
        <v>k</v>
      </c>
      <c r="J5343" s="4">
        <v>23.2</v>
      </c>
      <c r="K5343" s="4">
        <v>24</v>
      </c>
      <c r="L5343" s="4">
        <v>2.5</v>
      </c>
      <c r="M5343" s="4" t="s">
        <v>1463</v>
      </c>
      <c r="N5343" s="11" t="s">
        <v>8828</v>
      </c>
      <c r="R5343" t="s">
        <v>8833</v>
      </c>
      <c r="T5343" t="s">
        <v>1296</v>
      </c>
    </row>
    <row r="5344" spans="1:20">
      <c r="A5344" t="s">
        <v>8827</v>
      </c>
      <c r="B5344" t="s">
        <v>1291</v>
      </c>
      <c r="C5344" t="s">
        <v>74</v>
      </c>
      <c r="D5344" s="39" t="s">
        <v>1531</v>
      </c>
      <c r="E5344" s="11">
        <f t="shared" si="352"/>
        <v>5</v>
      </c>
      <c r="F5344" s="4">
        <f t="shared" si="353"/>
        <v>2013</v>
      </c>
      <c r="G5344" t="s">
        <v>25</v>
      </c>
      <c r="H5344" s="4" t="s">
        <v>477</v>
      </c>
      <c r="I5344" s="4" t="str">
        <f t="shared" si="354"/>
        <v>k</v>
      </c>
      <c r="J5344" s="4">
        <v>27.5</v>
      </c>
      <c r="K5344" s="4">
        <v>28</v>
      </c>
      <c r="L5344" s="4">
        <v>2.8</v>
      </c>
      <c r="M5344" s="4" t="s">
        <v>1441</v>
      </c>
      <c r="N5344" s="11" t="s">
        <v>8828</v>
      </c>
      <c r="R5344" t="s">
        <v>8834</v>
      </c>
      <c r="T5344" t="s">
        <v>1296</v>
      </c>
    </row>
    <row r="5345" spans="1:20">
      <c r="A5345" t="s">
        <v>8827</v>
      </c>
      <c r="B5345" t="s">
        <v>1291</v>
      </c>
      <c r="C5345" t="s">
        <v>74</v>
      </c>
      <c r="D5345" s="39" t="s">
        <v>1402</v>
      </c>
      <c r="E5345" s="11">
        <f t="shared" si="352"/>
        <v>5</v>
      </c>
      <c r="F5345" s="4">
        <f t="shared" si="353"/>
        <v>2015</v>
      </c>
      <c r="G5345" t="s">
        <v>25</v>
      </c>
      <c r="H5345" s="4" t="s">
        <v>410</v>
      </c>
      <c r="I5345" s="4" t="str">
        <f t="shared" si="354"/>
        <v>k</v>
      </c>
      <c r="J5345" s="4">
        <v>31.8</v>
      </c>
      <c r="K5345" s="4">
        <v>32.299999999999997</v>
      </c>
      <c r="L5345" s="4">
        <v>3.2</v>
      </c>
      <c r="M5345" s="4" t="s">
        <v>4340</v>
      </c>
      <c r="N5345" s="11" t="s">
        <v>8828</v>
      </c>
      <c r="R5345" t="s">
        <v>8835</v>
      </c>
      <c r="T5345" t="s">
        <v>1296</v>
      </c>
    </row>
    <row r="5346" spans="1:20">
      <c r="A5346" t="s">
        <v>8827</v>
      </c>
      <c r="B5346" t="s">
        <v>1291</v>
      </c>
      <c r="C5346" t="s">
        <v>74</v>
      </c>
      <c r="D5346" s="39" t="s">
        <v>1349</v>
      </c>
      <c r="E5346" s="11">
        <f t="shared" si="352"/>
        <v>5</v>
      </c>
      <c r="F5346" s="4">
        <f t="shared" si="353"/>
        <v>2016</v>
      </c>
      <c r="G5346" t="s">
        <v>25</v>
      </c>
      <c r="H5346" s="4" t="s">
        <v>717</v>
      </c>
      <c r="I5346" s="4" t="str">
        <f t="shared" si="354"/>
        <v>k</v>
      </c>
      <c r="J5346" s="4">
        <v>34.200000000000003</v>
      </c>
      <c r="K5346" s="4">
        <v>34.5</v>
      </c>
      <c r="L5346" s="4">
        <v>3.1</v>
      </c>
      <c r="M5346" s="4" t="s">
        <v>3947</v>
      </c>
      <c r="N5346" s="11" t="s">
        <v>8828</v>
      </c>
      <c r="R5346" t="s">
        <v>8836</v>
      </c>
      <c r="T5346" t="s">
        <v>1296</v>
      </c>
    </row>
    <row r="5347" spans="1:20">
      <c r="A5347" t="s">
        <v>8827</v>
      </c>
      <c r="B5347" t="s">
        <v>1291</v>
      </c>
      <c r="C5347" t="s">
        <v>74</v>
      </c>
      <c r="D5347" s="39" t="s">
        <v>1574</v>
      </c>
      <c r="E5347" s="11">
        <f t="shared" si="352"/>
        <v>6</v>
      </c>
      <c r="F5347" s="4">
        <f t="shared" si="353"/>
        <v>2018</v>
      </c>
      <c r="G5347" t="s">
        <v>25</v>
      </c>
      <c r="H5347" s="4" t="s">
        <v>609</v>
      </c>
      <c r="I5347" s="4" t="str">
        <f t="shared" si="354"/>
        <v>k</v>
      </c>
      <c r="J5347" s="4">
        <v>37</v>
      </c>
      <c r="K5347" s="4">
        <v>39.5</v>
      </c>
      <c r="L5347" s="4">
        <v>0</v>
      </c>
      <c r="M5347" s="4" t="s">
        <v>1718</v>
      </c>
      <c r="N5347" s="11" t="s">
        <v>8828</v>
      </c>
      <c r="Q5347" t="s">
        <v>8837</v>
      </c>
      <c r="R5347" t="s">
        <v>8838</v>
      </c>
      <c r="T5347" t="s">
        <v>1296</v>
      </c>
    </row>
    <row r="5348" spans="1:20">
      <c r="A5348" t="s">
        <v>8827</v>
      </c>
      <c r="B5348" t="s">
        <v>1291</v>
      </c>
      <c r="C5348" t="s">
        <v>74</v>
      </c>
      <c r="D5348" s="39" t="s">
        <v>1412</v>
      </c>
      <c r="E5348" s="11">
        <f t="shared" si="352"/>
        <v>5</v>
      </c>
      <c r="F5348" s="4">
        <f t="shared" si="353"/>
        <v>2019</v>
      </c>
      <c r="G5348" t="s">
        <v>25</v>
      </c>
      <c r="H5348" s="4" t="s">
        <v>977</v>
      </c>
      <c r="I5348" s="4" t="str">
        <f t="shared" si="354"/>
        <v>k</v>
      </c>
      <c r="J5348" s="4">
        <v>38.299999999999997</v>
      </c>
      <c r="K5348" s="4">
        <v>37.700000000000003</v>
      </c>
      <c r="L5348" s="4">
        <v>3.2</v>
      </c>
      <c r="M5348" s="4" t="s">
        <v>8626</v>
      </c>
      <c r="N5348" s="11" t="s">
        <v>8828</v>
      </c>
      <c r="R5348" t="s">
        <v>8839</v>
      </c>
      <c r="T5348" t="s">
        <v>1296</v>
      </c>
    </row>
    <row r="5349" spans="1:20">
      <c r="A5349" t="s">
        <v>8827</v>
      </c>
      <c r="B5349" t="s">
        <v>1291</v>
      </c>
      <c r="C5349" t="s">
        <v>74</v>
      </c>
      <c r="D5349" s="39" t="s">
        <v>1440</v>
      </c>
      <c r="E5349" s="11">
        <f t="shared" si="352"/>
        <v>5</v>
      </c>
      <c r="F5349" s="4">
        <f t="shared" si="353"/>
        <v>2024</v>
      </c>
      <c r="G5349" t="s">
        <v>25</v>
      </c>
      <c r="H5349" s="4" t="s">
        <v>401</v>
      </c>
      <c r="I5349" s="4" t="str">
        <f t="shared" si="354"/>
        <v>k</v>
      </c>
      <c r="J5349" s="4">
        <v>41</v>
      </c>
      <c r="K5349" s="4" t="s">
        <v>81</v>
      </c>
      <c r="L5349" s="4">
        <v>0</v>
      </c>
      <c r="M5349" s="4" t="s">
        <v>8840</v>
      </c>
      <c r="N5349" s="11" t="s">
        <v>8828</v>
      </c>
      <c r="R5349" t="s">
        <v>2464</v>
      </c>
    </row>
    <row r="5350" spans="1:20">
      <c r="A5350" t="s">
        <v>8827</v>
      </c>
      <c r="B5350" s="4" t="s">
        <v>1291</v>
      </c>
      <c r="C5350" s="4" t="s">
        <v>74</v>
      </c>
      <c r="D5350" s="39" t="s">
        <v>1793</v>
      </c>
      <c r="E5350" s="11">
        <f t="shared" si="352"/>
        <v>4</v>
      </c>
      <c r="F5350" s="4">
        <f t="shared" si="353"/>
        <v>2026</v>
      </c>
      <c r="G5350" s="4" t="s">
        <v>25</v>
      </c>
      <c r="H5350" s="4">
        <v>22.6</v>
      </c>
      <c r="I5350" s="4" t="str">
        <f t="shared" si="354"/>
        <v>k</v>
      </c>
      <c r="J5350" s="4">
        <v>40</v>
      </c>
      <c r="K5350" s="4" t="s">
        <v>8841</v>
      </c>
      <c r="L5350" s="4">
        <v>0</v>
      </c>
      <c r="M5350" s="4">
        <v>2190</v>
      </c>
      <c r="R5350" s="4" t="s">
        <v>1471</v>
      </c>
    </row>
    <row r="5351" spans="1:20">
      <c r="A5351" t="s">
        <v>541</v>
      </c>
      <c r="B5351" t="s">
        <v>1291</v>
      </c>
      <c r="C5351" t="s">
        <v>20</v>
      </c>
      <c r="D5351" s="39" t="s">
        <v>3045</v>
      </c>
      <c r="E5351" s="11">
        <f t="shared" si="352"/>
        <v>3</v>
      </c>
      <c r="F5351" s="4">
        <f t="shared" si="353"/>
        <v>1983</v>
      </c>
      <c r="G5351" t="s">
        <v>21</v>
      </c>
      <c r="H5351" s="4">
        <v>14.5</v>
      </c>
      <c r="I5351" s="4" t="s">
        <v>35</v>
      </c>
      <c r="J5351" s="4">
        <v>27.94</v>
      </c>
      <c r="K5351" s="4" t="s">
        <v>3050</v>
      </c>
      <c r="L5351" s="4">
        <v>0</v>
      </c>
      <c r="M5351" s="4" t="s">
        <v>1548</v>
      </c>
      <c r="R5351" t="s">
        <v>3684</v>
      </c>
      <c r="T5351" t="s">
        <v>1296</v>
      </c>
    </row>
    <row r="5352" spans="1:20">
      <c r="A5352" t="s">
        <v>541</v>
      </c>
      <c r="B5352" t="s">
        <v>1291</v>
      </c>
      <c r="C5352" t="s">
        <v>74</v>
      </c>
      <c r="D5352" s="39" t="s">
        <v>1494</v>
      </c>
      <c r="E5352" s="11">
        <f t="shared" si="352"/>
        <v>3</v>
      </c>
      <c r="F5352" s="4">
        <f t="shared" si="353"/>
        <v>1986</v>
      </c>
      <c r="G5352" t="s">
        <v>21</v>
      </c>
      <c r="H5352" s="4">
        <v>17.5</v>
      </c>
      <c r="I5352" s="4" t="s">
        <v>35</v>
      </c>
      <c r="J5352" s="4">
        <v>30.48</v>
      </c>
      <c r="K5352" s="4" t="s">
        <v>1613</v>
      </c>
      <c r="L5352" s="4">
        <v>0</v>
      </c>
      <c r="M5352" s="4" t="s">
        <v>8842</v>
      </c>
      <c r="R5352" t="s">
        <v>8843</v>
      </c>
      <c r="T5352" t="s">
        <v>1296</v>
      </c>
    </row>
    <row r="5353" spans="1:20">
      <c r="A5353" t="s">
        <v>541</v>
      </c>
      <c r="B5353" t="s">
        <v>1291</v>
      </c>
      <c r="C5353" t="s">
        <v>74</v>
      </c>
      <c r="D5353" s="39" t="s">
        <v>2002</v>
      </c>
      <c r="E5353" s="11">
        <f t="shared" si="352"/>
        <v>3</v>
      </c>
      <c r="F5353" s="4">
        <f t="shared" si="353"/>
        <v>1988</v>
      </c>
      <c r="G5353" t="s">
        <v>21</v>
      </c>
      <c r="H5353" s="4">
        <v>19.5</v>
      </c>
      <c r="I5353" s="4" t="s">
        <v>35</v>
      </c>
      <c r="J5353" s="4">
        <v>31.75</v>
      </c>
      <c r="K5353" s="4" t="s">
        <v>2169</v>
      </c>
      <c r="L5353" s="4">
        <v>0</v>
      </c>
      <c r="M5353" s="4" t="s">
        <v>3030</v>
      </c>
      <c r="R5353" t="s">
        <v>3985</v>
      </c>
      <c r="T5353" t="s">
        <v>1296</v>
      </c>
    </row>
    <row r="5354" spans="1:20">
      <c r="A5354" t="s">
        <v>590</v>
      </c>
      <c r="B5354" t="s">
        <v>1291</v>
      </c>
      <c r="C5354" t="s">
        <v>20</v>
      </c>
      <c r="D5354" s="39" t="s">
        <v>1708</v>
      </c>
      <c r="E5354" s="11">
        <f t="shared" si="352"/>
        <v>3</v>
      </c>
      <c r="F5354" s="4">
        <f t="shared" si="353"/>
        <v>1994</v>
      </c>
      <c r="G5354" t="s">
        <v>21</v>
      </c>
      <c r="H5354" s="4" t="s">
        <v>1635</v>
      </c>
      <c r="I5354" s="4" t="str">
        <f t="shared" ref="I5354:I5387" si="355">IF(ISBLANK(H5354), "", "k")</f>
        <v>k</v>
      </c>
      <c r="J5354" s="4">
        <v>23.5</v>
      </c>
      <c r="K5354" s="4" t="s">
        <v>881</v>
      </c>
      <c r="L5354" s="4">
        <v>0</v>
      </c>
      <c r="M5354" s="4" t="s">
        <v>2266</v>
      </c>
      <c r="N5354" s="11" t="s">
        <v>8844</v>
      </c>
      <c r="R5354" t="s">
        <v>2823</v>
      </c>
      <c r="T5354" t="s">
        <v>1296</v>
      </c>
    </row>
    <row r="5355" spans="1:20">
      <c r="A5355" t="s">
        <v>590</v>
      </c>
      <c r="B5355" t="s">
        <v>1291</v>
      </c>
      <c r="C5355" t="s">
        <v>74</v>
      </c>
      <c r="D5355" s="39" t="s">
        <v>1524</v>
      </c>
      <c r="E5355" s="11">
        <f t="shared" si="352"/>
        <v>3</v>
      </c>
      <c r="F5355" s="4">
        <f t="shared" si="353"/>
        <v>1995</v>
      </c>
      <c r="G5355" t="s">
        <v>21</v>
      </c>
      <c r="H5355" s="4" t="s">
        <v>126</v>
      </c>
      <c r="I5355" s="4" t="str">
        <f t="shared" si="355"/>
        <v>k</v>
      </c>
      <c r="J5355" s="4">
        <v>23.5</v>
      </c>
      <c r="K5355" s="4" t="s">
        <v>881</v>
      </c>
      <c r="L5355" s="4">
        <v>0</v>
      </c>
      <c r="M5355" s="4" t="s">
        <v>1745</v>
      </c>
      <c r="N5355" s="11" t="s">
        <v>8844</v>
      </c>
      <c r="T5355" t="s">
        <v>1296</v>
      </c>
    </row>
    <row r="5356" spans="1:20">
      <c r="A5356" t="s">
        <v>590</v>
      </c>
      <c r="B5356" t="s">
        <v>1291</v>
      </c>
      <c r="C5356" t="s">
        <v>74</v>
      </c>
      <c r="D5356" s="39" t="s">
        <v>1320</v>
      </c>
      <c r="E5356" s="11">
        <f t="shared" si="352"/>
        <v>3</v>
      </c>
      <c r="F5356" s="4">
        <f t="shared" si="353"/>
        <v>1996</v>
      </c>
      <c r="G5356" t="s">
        <v>21</v>
      </c>
      <c r="H5356" s="4" t="s">
        <v>1622</v>
      </c>
      <c r="I5356" s="4" t="str">
        <f t="shared" si="355"/>
        <v>k</v>
      </c>
      <c r="J5356" s="4">
        <v>23.7</v>
      </c>
      <c r="K5356" s="4" t="s">
        <v>709</v>
      </c>
      <c r="L5356" s="4">
        <v>0</v>
      </c>
      <c r="M5356" s="4" t="s">
        <v>1809</v>
      </c>
      <c r="N5356" s="11" t="s">
        <v>8844</v>
      </c>
      <c r="R5356" t="s">
        <v>585</v>
      </c>
      <c r="T5356" t="s">
        <v>1296</v>
      </c>
    </row>
    <row r="5357" spans="1:20">
      <c r="A5357" t="s">
        <v>590</v>
      </c>
      <c r="B5357" t="s">
        <v>1291</v>
      </c>
      <c r="C5357" t="s">
        <v>74</v>
      </c>
      <c r="D5357" s="39" t="s">
        <v>1527</v>
      </c>
      <c r="E5357" s="11">
        <f t="shared" si="352"/>
        <v>3</v>
      </c>
      <c r="F5357" s="4">
        <f t="shared" si="353"/>
        <v>1998</v>
      </c>
      <c r="G5357" t="s">
        <v>21</v>
      </c>
      <c r="H5357" s="4" t="s">
        <v>1639</v>
      </c>
      <c r="I5357" s="4" t="str">
        <f t="shared" si="355"/>
        <v>k</v>
      </c>
      <c r="J5357" s="4">
        <v>27</v>
      </c>
      <c r="K5357" s="4" t="s">
        <v>433</v>
      </c>
      <c r="L5357" s="4">
        <v>0</v>
      </c>
      <c r="M5357" s="4" t="s">
        <v>2080</v>
      </c>
      <c r="N5357" s="11" t="s">
        <v>8844</v>
      </c>
      <c r="R5357" t="s">
        <v>8845</v>
      </c>
      <c r="T5357" t="s">
        <v>1296</v>
      </c>
    </row>
    <row r="5358" spans="1:20">
      <c r="A5358" t="s">
        <v>590</v>
      </c>
      <c r="B5358" t="s">
        <v>1291</v>
      </c>
      <c r="C5358" t="s">
        <v>74</v>
      </c>
      <c r="D5358" s="39" t="s">
        <v>1647</v>
      </c>
      <c r="E5358" s="11">
        <f t="shared" si="352"/>
        <v>3</v>
      </c>
      <c r="F5358" s="4">
        <f t="shared" si="353"/>
        <v>2000</v>
      </c>
      <c r="G5358" t="s">
        <v>21</v>
      </c>
      <c r="H5358" s="4" t="s">
        <v>2924</v>
      </c>
      <c r="I5358" s="4" t="str">
        <f t="shared" si="355"/>
        <v>k</v>
      </c>
      <c r="J5358" s="4">
        <v>27.5</v>
      </c>
      <c r="K5358" s="4" t="s">
        <v>842</v>
      </c>
      <c r="L5358" s="4">
        <v>0</v>
      </c>
      <c r="M5358" s="4" t="s">
        <v>1550</v>
      </c>
      <c r="N5358" s="11" t="s">
        <v>8844</v>
      </c>
      <c r="R5358" t="s">
        <v>439</v>
      </c>
      <c r="T5358" t="s">
        <v>1296</v>
      </c>
    </row>
    <row r="5359" spans="1:20">
      <c r="A5359" t="s">
        <v>590</v>
      </c>
      <c r="B5359" t="s">
        <v>1291</v>
      </c>
      <c r="C5359" t="s">
        <v>74</v>
      </c>
      <c r="D5359" s="39" t="s">
        <v>1418</v>
      </c>
      <c r="E5359" s="11">
        <f t="shared" si="352"/>
        <v>5</v>
      </c>
      <c r="F5359" s="4">
        <f t="shared" si="353"/>
        <v>2001</v>
      </c>
      <c r="G5359" t="s">
        <v>21</v>
      </c>
      <c r="H5359" s="4" t="s">
        <v>977</v>
      </c>
      <c r="I5359" s="4" t="str">
        <f t="shared" si="355"/>
        <v>k</v>
      </c>
      <c r="J5359" s="4">
        <v>28.5</v>
      </c>
      <c r="K5359" s="4" t="s">
        <v>842</v>
      </c>
      <c r="L5359" s="4">
        <v>0</v>
      </c>
      <c r="M5359" s="4" t="s">
        <v>2080</v>
      </c>
      <c r="N5359" s="11" t="s">
        <v>8844</v>
      </c>
      <c r="R5359" t="s">
        <v>2569</v>
      </c>
      <c r="T5359" t="s">
        <v>1296</v>
      </c>
    </row>
    <row r="5360" spans="1:20">
      <c r="A5360" t="s">
        <v>590</v>
      </c>
      <c r="B5360" t="s">
        <v>1291</v>
      </c>
      <c r="C5360" t="s">
        <v>74</v>
      </c>
      <c r="D5360" s="39" t="s">
        <v>1302</v>
      </c>
      <c r="E5360" s="11">
        <f t="shared" si="352"/>
        <v>5</v>
      </c>
      <c r="F5360" s="4">
        <f t="shared" si="353"/>
        <v>2002</v>
      </c>
      <c r="G5360" t="s">
        <v>21</v>
      </c>
      <c r="H5360" s="4" t="s">
        <v>893</v>
      </c>
      <c r="I5360" s="4" t="str">
        <f t="shared" si="355"/>
        <v>k</v>
      </c>
      <c r="J5360" s="4">
        <v>29.5</v>
      </c>
      <c r="K5360" s="4" t="s">
        <v>40</v>
      </c>
      <c r="L5360" s="4">
        <v>0</v>
      </c>
      <c r="M5360" s="4" t="s">
        <v>8846</v>
      </c>
      <c r="N5360" s="11" t="s">
        <v>8844</v>
      </c>
      <c r="R5360" t="s">
        <v>1630</v>
      </c>
      <c r="T5360" t="s">
        <v>1296</v>
      </c>
    </row>
    <row r="5361" spans="1:20">
      <c r="A5361" t="s">
        <v>590</v>
      </c>
      <c r="B5361" t="s">
        <v>1291</v>
      </c>
      <c r="C5361" t="s">
        <v>74</v>
      </c>
      <c r="D5361" s="39" t="s">
        <v>4255</v>
      </c>
      <c r="E5361" s="11">
        <f t="shared" si="352"/>
        <v>7</v>
      </c>
      <c r="F5361" s="4">
        <f t="shared" si="353"/>
        <v>2002</v>
      </c>
      <c r="G5361" t="s">
        <v>21</v>
      </c>
      <c r="H5361" s="4" t="s">
        <v>568</v>
      </c>
      <c r="I5361" s="4" t="str">
        <f t="shared" si="355"/>
        <v>k</v>
      </c>
      <c r="J5361" s="4">
        <v>29.5</v>
      </c>
      <c r="L5361" s="4">
        <v>0</v>
      </c>
      <c r="N5361" s="11" t="s">
        <v>8844</v>
      </c>
      <c r="R5361" t="s">
        <v>8847</v>
      </c>
      <c r="T5361" t="s">
        <v>1296</v>
      </c>
    </row>
    <row r="5362" spans="1:20">
      <c r="A5362" t="s">
        <v>590</v>
      </c>
      <c r="B5362" t="s">
        <v>1291</v>
      </c>
      <c r="C5362" t="s">
        <v>74</v>
      </c>
      <c r="D5362" s="39" t="s">
        <v>1720</v>
      </c>
      <c r="E5362" s="11">
        <f t="shared" si="352"/>
        <v>5</v>
      </c>
      <c r="F5362" s="4">
        <f t="shared" si="353"/>
        <v>2004</v>
      </c>
      <c r="G5362" t="s">
        <v>21</v>
      </c>
      <c r="H5362" s="4" t="s">
        <v>1046</v>
      </c>
      <c r="I5362" s="4" t="str">
        <f t="shared" si="355"/>
        <v>k</v>
      </c>
      <c r="J5362" s="4">
        <v>30</v>
      </c>
      <c r="K5362" s="4" t="s">
        <v>1061</v>
      </c>
      <c r="L5362" s="4">
        <v>0</v>
      </c>
      <c r="M5362" s="4" t="s">
        <v>6784</v>
      </c>
      <c r="N5362" s="11" t="s">
        <v>8844</v>
      </c>
      <c r="R5362" t="s">
        <v>1309</v>
      </c>
      <c r="T5362" t="s">
        <v>1296</v>
      </c>
    </row>
    <row r="5363" spans="1:20">
      <c r="A5363" t="s">
        <v>590</v>
      </c>
      <c r="B5363" t="s">
        <v>1291</v>
      </c>
      <c r="C5363" t="s">
        <v>74</v>
      </c>
      <c r="D5363" s="39" t="s">
        <v>2126</v>
      </c>
      <c r="E5363" s="11">
        <f t="shared" si="352"/>
        <v>5</v>
      </c>
      <c r="F5363" s="4">
        <f t="shared" si="353"/>
        <v>2008</v>
      </c>
      <c r="G5363" t="s">
        <v>21</v>
      </c>
      <c r="H5363" s="4" t="s">
        <v>600</v>
      </c>
      <c r="I5363" s="4" t="str">
        <f t="shared" si="355"/>
        <v>k</v>
      </c>
      <c r="J5363" s="4">
        <v>30</v>
      </c>
      <c r="K5363" s="4" t="s">
        <v>40</v>
      </c>
      <c r="L5363" s="4">
        <v>0</v>
      </c>
      <c r="M5363" s="4" t="s">
        <v>1638</v>
      </c>
      <c r="N5363" s="11" t="s">
        <v>8844</v>
      </c>
      <c r="R5363" t="s">
        <v>2718</v>
      </c>
      <c r="T5363" t="s">
        <v>1296</v>
      </c>
    </row>
    <row r="5364" spans="1:20">
      <c r="A5364" t="s">
        <v>590</v>
      </c>
      <c r="B5364" t="s">
        <v>1291</v>
      </c>
      <c r="C5364" t="s">
        <v>74</v>
      </c>
      <c r="D5364" s="39" t="s">
        <v>1561</v>
      </c>
      <c r="E5364" s="11">
        <f t="shared" si="352"/>
        <v>5</v>
      </c>
      <c r="F5364" s="4">
        <f t="shared" si="353"/>
        <v>2011</v>
      </c>
      <c r="G5364" t="s">
        <v>21</v>
      </c>
      <c r="H5364" s="4" t="s">
        <v>742</v>
      </c>
      <c r="I5364" s="4" t="str">
        <f t="shared" si="355"/>
        <v>k</v>
      </c>
      <c r="J5364" s="4">
        <v>31</v>
      </c>
      <c r="K5364" s="4" t="s">
        <v>49</v>
      </c>
      <c r="L5364" s="4">
        <v>0</v>
      </c>
      <c r="M5364" s="4" t="s">
        <v>2320</v>
      </c>
      <c r="N5364" s="11" t="s">
        <v>8844</v>
      </c>
      <c r="R5364" t="s">
        <v>1762</v>
      </c>
      <c r="T5364" t="s">
        <v>1296</v>
      </c>
    </row>
    <row r="5365" spans="1:20">
      <c r="A5365" t="s">
        <v>590</v>
      </c>
      <c r="B5365" t="s">
        <v>1291</v>
      </c>
      <c r="C5365" t="s">
        <v>74</v>
      </c>
      <c r="D5365" s="39" t="s">
        <v>1346</v>
      </c>
      <c r="E5365" s="11">
        <f t="shared" si="352"/>
        <v>5</v>
      </c>
      <c r="F5365" s="4">
        <f t="shared" si="353"/>
        <v>2015</v>
      </c>
      <c r="G5365" t="s">
        <v>21</v>
      </c>
      <c r="H5365" s="4" t="s">
        <v>492</v>
      </c>
      <c r="I5365" s="4" t="str">
        <f t="shared" si="355"/>
        <v>k</v>
      </c>
      <c r="J5365" s="4">
        <v>31.7</v>
      </c>
      <c r="K5365" s="4" t="s">
        <v>312</v>
      </c>
      <c r="L5365" s="4">
        <v>0</v>
      </c>
      <c r="M5365" s="4" t="s">
        <v>8848</v>
      </c>
      <c r="N5365" s="11" t="s">
        <v>8844</v>
      </c>
      <c r="R5365" t="s">
        <v>8849</v>
      </c>
      <c r="T5365" t="s">
        <v>1296</v>
      </c>
    </row>
    <row r="5366" spans="1:20">
      <c r="A5366" t="s">
        <v>590</v>
      </c>
      <c r="B5366" t="s">
        <v>1291</v>
      </c>
      <c r="C5366" t="s">
        <v>74</v>
      </c>
      <c r="D5366" s="39" t="s">
        <v>839</v>
      </c>
      <c r="E5366" s="11">
        <f t="shared" si="352"/>
        <v>5</v>
      </c>
      <c r="F5366" s="4">
        <f t="shared" si="353"/>
        <v>2016</v>
      </c>
      <c r="G5366" t="s">
        <v>21</v>
      </c>
      <c r="H5366" s="4" t="s">
        <v>358</v>
      </c>
      <c r="I5366" s="4" t="str">
        <f t="shared" si="355"/>
        <v>k</v>
      </c>
      <c r="J5366" s="4">
        <v>30.8</v>
      </c>
      <c r="K5366" s="4" t="s">
        <v>1072</v>
      </c>
      <c r="L5366" s="4">
        <v>0</v>
      </c>
      <c r="M5366" s="4" t="s">
        <v>8850</v>
      </c>
      <c r="N5366" s="11" t="s">
        <v>8844</v>
      </c>
      <c r="R5366" t="s">
        <v>8851</v>
      </c>
      <c r="T5366" t="s">
        <v>1296</v>
      </c>
    </row>
    <row r="5367" spans="1:20">
      <c r="A5367" t="s">
        <v>8852</v>
      </c>
      <c r="B5367" t="s">
        <v>1291</v>
      </c>
      <c r="C5367" t="s">
        <v>20</v>
      </c>
      <c r="D5367" s="39" t="s">
        <v>1316</v>
      </c>
      <c r="E5367" s="11">
        <f t="shared" si="352"/>
        <v>3</v>
      </c>
      <c r="F5367" s="4">
        <f t="shared" si="353"/>
        <v>1995</v>
      </c>
      <c r="G5367" t="s">
        <v>25</v>
      </c>
      <c r="H5367" s="4" t="s">
        <v>2274</v>
      </c>
      <c r="I5367" s="4" t="str">
        <f t="shared" si="355"/>
        <v>k</v>
      </c>
      <c r="J5367" s="4">
        <v>17.600000000000001</v>
      </c>
      <c r="K5367" s="4" t="s">
        <v>3207</v>
      </c>
      <c r="L5367" s="4">
        <v>0</v>
      </c>
      <c r="M5367" s="4" t="s">
        <v>4364</v>
      </c>
      <c r="R5367" t="s">
        <v>8853</v>
      </c>
      <c r="T5367" t="s">
        <v>1296</v>
      </c>
    </row>
    <row r="5368" spans="1:20">
      <c r="A5368" t="s">
        <v>8854</v>
      </c>
      <c r="B5368" t="s">
        <v>1291</v>
      </c>
      <c r="C5368" t="s">
        <v>20</v>
      </c>
      <c r="D5368" s="39" t="s">
        <v>1346</v>
      </c>
      <c r="E5368" s="11">
        <f t="shared" si="352"/>
        <v>5</v>
      </c>
      <c r="F5368" s="4">
        <f t="shared" si="353"/>
        <v>2015</v>
      </c>
      <c r="G5368" t="s">
        <v>25</v>
      </c>
      <c r="I5368" s="4" t="str">
        <f t="shared" si="355"/>
        <v/>
      </c>
      <c r="J5368" s="4">
        <v>27</v>
      </c>
      <c r="K5368" s="4" t="s">
        <v>397</v>
      </c>
      <c r="L5368" s="4">
        <v>0</v>
      </c>
      <c r="M5368" s="4" t="s">
        <v>8855</v>
      </c>
      <c r="N5368" s="11" t="s">
        <v>8856</v>
      </c>
      <c r="R5368" t="s">
        <v>8857</v>
      </c>
      <c r="T5368" t="s">
        <v>1296</v>
      </c>
    </row>
    <row r="5369" spans="1:20">
      <c r="A5369" t="s">
        <v>8854</v>
      </c>
      <c r="B5369" t="s">
        <v>1291</v>
      </c>
      <c r="C5369" t="s">
        <v>74</v>
      </c>
      <c r="D5369" s="39" t="s">
        <v>1455</v>
      </c>
      <c r="E5369" s="11">
        <f t="shared" si="352"/>
        <v>5</v>
      </c>
      <c r="F5369" s="4">
        <f t="shared" si="353"/>
        <v>2017</v>
      </c>
      <c r="G5369" t="s">
        <v>25</v>
      </c>
      <c r="I5369" s="4" t="str">
        <f t="shared" si="355"/>
        <v/>
      </c>
      <c r="J5369" s="4">
        <v>30</v>
      </c>
      <c r="K5369" s="4" t="s">
        <v>1397</v>
      </c>
      <c r="L5369" s="4">
        <v>0</v>
      </c>
      <c r="M5369" s="4" t="s">
        <v>1521</v>
      </c>
      <c r="N5369" s="11" t="s">
        <v>8856</v>
      </c>
      <c r="Q5369" t="s">
        <v>8858</v>
      </c>
      <c r="R5369" t="s">
        <v>8859</v>
      </c>
      <c r="T5369" t="s">
        <v>1296</v>
      </c>
    </row>
    <row r="5370" spans="1:20">
      <c r="A5370" t="s">
        <v>8854</v>
      </c>
      <c r="B5370" t="s">
        <v>1291</v>
      </c>
      <c r="C5370" t="s">
        <v>74</v>
      </c>
      <c r="D5370" s="39" t="s">
        <v>1574</v>
      </c>
      <c r="E5370" s="11">
        <f t="shared" si="352"/>
        <v>6</v>
      </c>
      <c r="F5370" s="4">
        <f t="shared" si="353"/>
        <v>2018</v>
      </c>
      <c r="G5370" t="s">
        <v>25</v>
      </c>
      <c r="I5370" s="4" t="str">
        <f t="shared" si="355"/>
        <v/>
      </c>
      <c r="J5370" s="4">
        <v>35.5</v>
      </c>
      <c r="K5370" s="4" t="s">
        <v>62</v>
      </c>
      <c r="L5370" s="4">
        <v>0</v>
      </c>
      <c r="M5370" s="4" t="s">
        <v>3605</v>
      </c>
      <c r="N5370" s="11" t="s">
        <v>8856</v>
      </c>
      <c r="Q5370" t="s">
        <v>8860</v>
      </c>
      <c r="R5370" t="s">
        <v>2082</v>
      </c>
      <c r="T5370" t="s">
        <v>1296</v>
      </c>
    </row>
    <row r="5371" spans="1:20">
      <c r="A5371" t="s">
        <v>8854</v>
      </c>
      <c r="B5371" t="s">
        <v>1291</v>
      </c>
      <c r="C5371" t="s">
        <v>74</v>
      </c>
      <c r="D5371" s="39" t="s">
        <v>1459</v>
      </c>
      <c r="E5371" s="11">
        <f t="shared" si="352"/>
        <v>9</v>
      </c>
      <c r="F5371" s="4">
        <f t="shared" si="353"/>
        <v>2018</v>
      </c>
      <c r="G5371" t="s">
        <v>25</v>
      </c>
      <c r="I5371" s="4" t="str">
        <f t="shared" si="355"/>
        <v/>
      </c>
      <c r="J5371" s="4">
        <v>37.4</v>
      </c>
      <c r="K5371" s="4" t="s">
        <v>429</v>
      </c>
      <c r="L5371" s="4">
        <v>0</v>
      </c>
      <c r="M5371" s="4" t="s">
        <v>3546</v>
      </c>
      <c r="N5371" s="11" t="s">
        <v>8856</v>
      </c>
      <c r="R5371" t="s">
        <v>8861</v>
      </c>
      <c r="T5371" t="s">
        <v>1296</v>
      </c>
    </row>
    <row r="5372" spans="1:20">
      <c r="A5372" t="s">
        <v>8862</v>
      </c>
      <c r="B5372" t="s">
        <v>1291</v>
      </c>
      <c r="C5372" t="s">
        <v>20</v>
      </c>
      <c r="D5372" s="39" t="s">
        <v>1647</v>
      </c>
      <c r="E5372" s="11">
        <f t="shared" si="352"/>
        <v>3</v>
      </c>
      <c r="F5372" s="4">
        <f t="shared" si="353"/>
        <v>2000</v>
      </c>
      <c r="G5372" t="s">
        <v>25</v>
      </c>
      <c r="H5372" s="4" t="s">
        <v>149</v>
      </c>
      <c r="I5372" s="4" t="str">
        <f t="shared" si="355"/>
        <v>k</v>
      </c>
      <c r="J5372" s="4">
        <v>18.600000000000001</v>
      </c>
      <c r="K5372" s="4" t="s">
        <v>431</v>
      </c>
      <c r="L5372" s="4">
        <v>0</v>
      </c>
      <c r="M5372" s="4" t="s">
        <v>3220</v>
      </c>
      <c r="R5372" t="s">
        <v>8863</v>
      </c>
      <c r="T5372" t="s">
        <v>1296</v>
      </c>
    </row>
    <row r="5373" spans="1:20">
      <c r="A5373" t="s">
        <v>8862</v>
      </c>
      <c r="B5373" t="s">
        <v>1291</v>
      </c>
      <c r="C5373" t="s">
        <v>74</v>
      </c>
      <c r="D5373" s="39" t="s">
        <v>2019</v>
      </c>
      <c r="E5373" s="11">
        <f t="shared" si="352"/>
        <v>6</v>
      </c>
      <c r="F5373" s="4">
        <f t="shared" si="353"/>
        <v>2002</v>
      </c>
      <c r="G5373" t="s">
        <v>25</v>
      </c>
      <c r="H5373" s="4" t="s">
        <v>239</v>
      </c>
      <c r="I5373" s="4" t="str">
        <f t="shared" si="355"/>
        <v>k</v>
      </c>
      <c r="J5373" s="4">
        <v>22</v>
      </c>
      <c r="K5373" s="4" t="s">
        <v>492</v>
      </c>
      <c r="L5373" s="4">
        <v>0</v>
      </c>
      <c r="M5373" s="4" t="s">
        <v>1747</v>
      </c>
      <c r="R5373" t="s">
        <v>1722</v>
      </c>
      <c r="T5373" t="s">
        <v>1296</v>
      </c>
    </row>
    <row r="5374" spans="1:20">
      <c r="A5374" t="s">
        <v>8862</v>
      </c>
      <c r="B5374" t="s">
        <v>1291</v>
      </c>
      <c r="C5374" t="s">
        <v>74</v>
      </c>
      <c r="D5374" s="39" t="s">
        <v>1305</v>
      </c>
      <c r="E5374" s="11">
        <f t="shared" si="352"/>
        <v>5</v>
      </c>
      <c r="F5374" s="4">
        <f t="shared" si="353"/>
        <v>2003</v>
      </c>
      <c r="G5374" t="s">
        <v>25</v>
      </c>
      <c r="H5374" s="4" t="s">
        <v>57</v>
      </c>
      <c r="I5374" s="4" t="str">
        <f t="shared" si="355"/>
        <v>k</v>
      </c>
      <c r="J5374" s="4">
        <v>24.2</v>
      </c>
      <c r="K5374" s="4" t="s">
        <v>924</v>
      </c>
      <c r="L5374" s="4">
        <v>0</v>
      </c>
      <c r="M5374" s="4" t="s">
        <v>2086</v>
      </c>
      <c r="R5374" t="s">
        <v>2191</v>
      </c>
      <c r="T5374" t="s">
        <v>1296</v>
      </c>
    </row>
    <row r="5375" spans="1:20">
      <c r="A5375" t="s">
        <v>8864</v>
      </c>
      <c r="B5375" t="s">
        <v>1291</v>
      </c>
      <c r="C5375" t="s">
        <v>20</v>
      </c>
      <c r="D5375" s="39" t="s">
        <v>1746</v>
      </c>
      <c r="E5375" s="11">
        <f t="shared" si="352"/>
        <v>5</v>
      </c>
      <c r="F5375" s="4">
        <f t="shared" si="353"/>
        <v>2001</v>
      </c>
      <c r="G5375" t="s">
        <v>25</v>
      </c>
      <c r="H5375" s="4" t="s">
        <v>57</v>
      </c>
      <c r="I5375" s="4" t="str">
        <f t="shared" si="355"/>
        <v>k</v>
      </c>
      <c r="J5375" s="4">
        <v>24.5</v>
      </c>
      <c r="K5375" s="4" t="s">
        <v>433</v>
      </c>
      <c r="L5375" s="4">
        <v>0</v>
      </c>
      <c r="M5375" s="4" t="s">
        <v>2441</v>
      </c>
      <c r="N5375" s="11" t="s">
        <v>8865</v>
      </c>
      <c r="R5375" t="s">
        <v>8866</v>
      </c>
      <c r="T5375" t="s">
        <v>1296</v>
      </c>
    </row>
    <row r="5376" spans="1:20">
      <c r="A5376" t="s">
        <v>8864</v>
      </c>
      <c r="B5376" t="s">
        <v>1291</v>
      </c>
      <c r="C5376" t="s">
        <v>74</v>
      </c>
      <c r="D5376" s="39" t="s">
        <v>1422</v>
      </c>
      <c r="E5376" s="11">
        <f t="shared" si="352"/>
        <v>5</v>
      </c>
      <c r="F5376" s="4">
        <f t="shared" si="353"/>
        <v>2002</v>
      </c>
      <c r="G5376" t="s">
        <v>25</v>
      </c>
      <c r="H5376" s="4" t="s">
        <v>477</v>
      </c>
      <c r="I5376" s="4" t="str">
        <f t="shared" si="355"/>
        <v>k</v>
      </c>
      <c r="J5376" s="4">
        <v>26.2</v>
      </c>
      <c r="K5376" s="4" t="s">
        <v>571</v>
      </c>
      <c r="L5376" s="4">
        <v>0</v>
      </c>
      <c r="M5376" s="4" t="s">
        <v>1427</v>
      </c>
      <c r="N5376" s="11" t="s">
        <v>8865</v>
      </c>
      <c r="R5376" t="s">
        <v>2031</v>
      </c>
      <c r="T5376" t="s">
        <v>1296</v>
      </c>
    </row>
    <row r="5377" spans="1:20">
      <c r="A5377" t="s">
        <v>8864</v>
      </c>
      <c r="B5377" t="s">
        <v>1291</v>
      </c>
      <c r="C5377" t="s">
        <v>74</v>
      </c>
      <c r="D5377" s="39" t="s">
        <v>1305</v>
      </c>
      <c r="E5377" s="11">
        <f t="shared" si="352"/>
        <v>5</v>
      </c>
      <c r="F5377" s="4">
        <f t="shared" si="353"/>
        <v>2003</v>
      </c>
      <c r="G5377" t="s">
        <v>25</v>
      </c>
      <c r="H5377" s="4" t="s">
        <v>496</v>
      </c>
      <c r="I5377" s="4" t="str">
        <f t="shared" si="355"/>
        <v>k</v>
      </c>
      <c r="J5377" s="4">
        <v>27.2</v>
      </c>
      <c r="K5377" s="4" t="s">
        <v>436</v>
      </c>
      <c r="L5377" s="4">
        <v>0</v>
      </c>
      <c r="M5377" s="4" t="s">
        <v>8015</v>
      </c>
      <c r="N5377" s="11" t="s">
        <v>8865</v>
      </c>
      <c r="R5377" t="s">
        <v>2191</v>
      </c>
      <c r="T5377" t="s">
        <v>1296</v>
      </c>
    </row>
    <row r="5378" spans="1:20">
      <c r="A5378" t="s">
        <v>8864</v>
      </c>
      <c r="B5378" t="s">
        <v>1291</v>
      </c>
      <c r="C5378" t="s">
        <v>74</v>
      </c>
      <c r="D5378" s="39" t="s">
        <v>1335</v>
      </c>
      <c r="E5378" s="11">
        <f t="shared" si="352"/>
        <v>5</v>
      </c>
      <c r="F5378" s="4">
        <f t="shared" si="353"/>
        <v>2004</v>
      </c>
      <c r="G5378" t="s">
        <v>25</v>
      </c>
      <c r="H5378" s="4" t="s">
        <v>410</v>
      </c>
      <c r="I5378" s="4" t="str">
        <f t="shared" si="355"/>
        <v>k</v>
      </c>
      <c r="J5378" s="4">
        <v>29.5</v>
      </c>
      <c r="K5378" s="4" t="s">
        <v>1397</v>
      </c>
      <c r="L5378" s="4">
        <v>0</v>
      </c>
      <c r="M5378" s="4" t="s">
        <v>2573</v>
      </c>
      <c r="N5378" s="11" t="s">
        <v>8865</v>
      </c>
      <c r="R5378" t="s">
        <v>8867</v>
      </c>
      <c r="T5378" t="s">
        <v>1296</v>
      </c>
    </row>
    <row r="5379" spans="1:20">
      <c r="A5379" t="s">
        <v>8864</v>
      </c>
      <c r="B5379" t="s">
        <v>1291</v>
      </c>
      <c r="C5379" t="s">
        <v>74</v>
      </c>
      <c r="D5379" s="39" t="s">
        <v>1388</v>
      </c>
      <c r="E5379" s="11">
        <f t="shared" si="352"/>
        <v>5</v>
      </c>
      <c r="F5379" s="4">
        <f t="shared" si="353"/>
        <v>2009</v>
      </c>
      <c r="G5379" t="s">
        <v>25</v>
      </c>
      <c r="H5379" s="4" t="s">
        <v>893</v>
      </c>
      <c r="I5379" s="4" t="str">
        <f t="shared" si="355"/>
        <v>k</v>
      </c>
      <c r="J5379" s="4">
        <v>39.299999999999997</v>
      </c>
      <c r="K5379" s="4" t="s">
        <v>1124</v>
      </c>
      <c r="L5379" s="4">
        <v>0</v>
      </c>
      <c r="M5379" s="4" t="s">
        <v>6758</v>
      </c>
      <c r="N5379" s="11" t="s">
        <v>8865</v>
      </c>
      <c r="R5379" t="s">
        <v>1662</v>
      </c>
      <c r="T5379" t="s">
        <v>1296</v>
      </c>
    </row>
    <row r="5380" spans="1:20">
      <c r="A5380" t="s">
        <v>8864</v>
      </c>
      <c r="B5380" t="s">
        <v>1291</v>
      </c>
      <c r="C5380" t="s">
        <v>74</v>
      </c>
      <c r="D5380" s="39" t="s">
        <v>1556</v>
      </c>
      <c r="E5380" s="11">
        <f t="shared" si="352"/>
        <v>5</v>
      </c>
      <c r="F5380" s="4">
        <f t="shared" si="353"/>
        <v>2010</v>
      </c>
      <c r="G5380" t="s">
        <v>25</v>
      </c>
      <c r="H5380" s="4" t="s">
        <v>1038</v>
      </c>
      <c r="I5380" s="4" t="str">
        <f t="shared" si="355"/>
        <v>k</v>
      </c>
      <c r="K5380" s="4" t="s">
        <v>83</v>
      </c>
      <c r="L5380" s="4">
        <v>0</v>
      </c>
      <c r="N5380" s="11" t="s">
        <v>8865</v>
      </c>
      <c r="R5380" t="s">
        <v>8868</v>
      </c>
      <c r="T5380" t="s">
        <v>1296</v>
      </c>
    </row>
    <row r="5381" spans="1:20">
      <c r="A5381" t="s">
        <v>8869</v>
      </c>
      <c r="B5381" t="s">
        <v>1291</v>
      </c>
      <c r="C5381" t="s">
        <v>20</v>
      </c>
      <c r="D5381" s="39" t="s">
        <v>2194</v>
      </c>
      <c r="E5381" s="11">
        <f t="shared" si="352"/>
        <v>5</v>
      </c>
      <c r="F5381" s="4">
        <f t="shared" si="353"/>
        <v>2005</v>
      </c>
      <c r="G5381" t="s">
        <v>103</v>
      </c>
      <c r="H5381" s="4" t="s">
        <v>1536</v>
      </c>
      <c r="I5381" s="4" t="str">
        <f t="shared" si="355"/>
        <v>k</v>
      </c>
      <c r="J5381" s="4">
        <v>10.6</v>
      </c>
      <c r="K5381" s="4" t="s">
        <v>984</v>
      </c>
      <c r="L5381" s="4">
        <v>0</v>
      </c>
      <c r="M5381" s="4" t="s">
        <v>83</v>
      </c>
      <c r="R5381" t="s">
        <v>8870</v>
      </c>
      <c r="T5381" t="s">
        <v>1296</v>
      </c>
    </row>
    <row r="5382" spans="1:20">
      <c r="A5382" t="s">
        <v>8871</v>
      </c>
      <c r="B5382" t="s">
        <v>1291</v>
      </c>
      <c r="C5382" t="s">
        <v>20</v>
      </c>
      <c r="D5382" s="39" t="s">
        <v>2194</v>
      </c>
      <c r="E5382" s="11">
        <f t="shared" si="352"/>
        <v>5</v>
      </c>
      <c r="F5382" s="4">
        <f t="shared" si="353"/>
        <v>2005</v>
      </c>
      <c r="G5382" t="s">
        <v>103</v>
      </c>
      <c r="H5382" s="4" t="s">
        <v>1536</v>
      </c>
      <c r="I5382" s="4" t="str">
        <f t="shared" si="355"/>
        <v>k</v>
      </c>
      <c r="J5382" s="4">
        <v>9.9</v>
      </c>
      <c r="K5382" s="4" t="s">
        <v>2924</v>
      </c>
      <c r="L5382" s="4">
        <v>0</v>
      </c>
      <c r="M5382" s="4" t="s">
        <v>1393</v>
      </c>
      <c r="R5382" t="s">
        <v>8872</v>
      </c>
      <c r="T5382" t="s">
        <v>1296</v>
      </c>
    </row>
    <row r="5383" spans="1:20">
      <c r="A5383" t="s">
        <v>8873</v>
      </c>
      <c r="B5383" t="s">
        <v>1291</v>
      </c>
      <c r="C5383" t="s">
        <v>20</v>
      </c>
      <c r="D5383" s="39" t="s">
        <v>2194</v>
      </c>
      <c r="E5383" s="11">
        <f t="shared" si="352"/>
        <v>5</v>
      </c>
      <c r="F5383" s="4">
        <f t="shared" si="353"/>
        <v>2005</v>
      </c>
      <c r="G5383" t="s">
        <v>103</v>
      </c>
      <c r="H5383" s="4" t="s">
        <v>1536</v>
      </c>
      <c r="I5383" s="4" t="str">
        <f t="shared" si="355"/>
        <v>k</v>
      </c>
      <c r="J5383" s="4">
        <v>9.9</v>
      </c>
      <c r="K5383" s="4" t="s">
        <v>810</v>
      </c>
      <c r="L5383" s="4">
        <v>0</v>
      </c>
      <c r="M5383" s="4" t="s">
        <v>2609</v>
      </c>
      <c r="R5383" t="s">
        <v>8872</v>
      </c>
      <c r="T5383" t="s">
        <v>1296</v>
      </c>
    </row>
    <row r="5384" spans="1:20">
      <c r="A5384" t="s">
        <v>8873</v>
      </c>
      <c r="B5384" t="s">
        <v>1291</v>
      </c>
      <c r="C5384" t="s">
        <v>74</v>
      </c>
      <c r="D5384" s="39" t="s">
        <v>1432</v>
      </c>
      <c r="E5384" s="11">
        <f t="shared" si="352"/>
        <v>5</v>
      </c>
      <c r="F5384" s="4">
        <f t="shared" si="353"/>
        <v>2013</v>
      </c>
      <c r="G5384" t="s">
        <v>25</v>
      </c>
      <c r="H5384" s="4" t="s">
        <v>57</v>
      </c>
      <c r="I5384" s="4" t="str">
        <f t="shared" si="355"/>
        <v>k</v>
      </c>
      <c r="J5384" s="4">
        <v>25.5</v>
      </c>
      <c r="K5384" s="4" t="s">
        <v>461</v>
      </c>
      <c r="L5384" s="4">
        <v>0</v>
      </c>
      <c r="M5384" s="4" t="s">
        <v>3788</v>
      </c>
      <c r="R5384" t="s">
        <v>8874</v>
      </c>
      <c r="T5384" t="s">
        <v>1296</v>
      </c>
    </row>
    <row r="5385" spans="1:20">
      <c r="A5385" t="s">
        <v>8875</v>
      </c>
      <c r="B5385" t="s">
        <v>1291</v>
      </c>
      <c r="C5385" t="s">
        <v>20</v>
      </c>
      <c r="D5385" s="39" t="s">
        <v>2194</v>
      </c>
      <c r="E5385" s="11">
        <f t="shared" si="352"/>
        <v>5</v>
      </c>
      <c r="F5385" s="4">
        <f t="shared" si="353"/>
        <v>2005</v>
      </c>
      <c r="G5385" t="s">
        <v>25</v>
      </c>
      <c r="H5385" s="4" t="s">
        <v>682</v>
      </c>
      <c r="I5385" s="4" t="str">
        <f t="shared" si="355"/>
        <v>k</v>
      </c>
      <c r="J5385" s="4">
        <v>23.1</v>
      </c>
      <c r="K5385" s="4" t="s">
        <v>946</v>
      </c>
      <c r="L5385" s="4">
        <v>0</v>
      </c>
      <c r="M5385" s="4" t="s">
        <v>1476</v>
      </c>
      <c r="R5385" t="s">
        <v>8876</v>
      </c>
      <c r="T5385" t="s">
        <v>1296</v>
      </c>
    </row>
    <row r="5386" spans="1:20">
      <c r="A5386" t="s">
        <v>8877</v>
      </c>
      <c r="B5386" t="s">
        <v>1291</v>
      </c>
      <c r="C5386" t="s">
        <v>20</v>
      </c>
      <c r="D5386" s="39" t="s">
        <v>2126</v>
      </c>
      <c r="E5386" s="11">
        <f t="shared" si="352"/>
        <v>5</v>
      </c>
      <c r="F5386" s="4">
        <f t="shared" si="353"/>
        <v>2008</v>
      </c>
      <c r="G5386" t="s">
        <v>25</v>
      </c>
      <c r="H5386" s="4" t="s">
        <v>482</v>
      </c>
      <c r="I5386" s="4" t="str">
        <f t="shared" si="355"/>
        <v>k</v>
      </c>
      <c r="J5386" s="4">
        <v>20.8</v>
      </c>
      <c r="K5386" s="4" t="s">
        <v>929</v>
      </c>
      <c r="L5386" s="4">
        <v>0</v>
      </c>
      <c r="M5386" s="4" t="s">
        <v>4763</v>
      </c>
      <c r="N5386" s="11" t="s">
        <v>8878</v>
      </c>
      <c r="R5386" t="s">
        <v>8312</v>
      </c>
      <c r="T5386" t="s">
        <v>1296</v>
      </c>
    </row>
    <row r="5387" spans="1:20">
      <c r="A5387" t="s">
        <v>8877</v>
      </c>
      <c r="B5387" t="s">
        <v>1291</v>
      </c>
      <c r="C5387" t="s">
        <v>74</v>
      </c>
      <c r="D5387" s="39" t="s">
        <v>859</v>
      </c>
      <c r="E5387" s="11">
        <f t="shared" si="352"/>
        <v>5</v>
      </c>
      <c r="F5387" s="4">
        <f t="shared" si="353"/>
        <v>2016</v>
      </c>
      <c r="G5387" t="s">
        <v>25</v>
      </c>
      <c r="H5387" s="4" t="s">
        <v>609</v>
      </c>
      <c r="I5387" s="4" t="str">
        <f t="shared" si="355"/>
        <v>k</v>
      </c>
      <c r="J5387" s="4">
        <v>28.3</v>
      </c>
      <c r="K5387" s="4" t="s">
        <v>278</v>
      </c>
      <c r="L5387" s="4">
        <v>0</v>
      </c>
      <c r="M5387" s="4" t="s">
        <v>1825</v>
      </c>
      <c r="N5387" s="11" t="s">
        <v>8878</v>
      </c>
      <c r="R5387" t="s">
        <v>8879</v>
      </c>
      <c r="T5387" t="s">
        <v>1296</v>
      </c>
    </row>
    <row r="5388" spans="1:20">
      <c r="A5388" t="s">
        <v>545</v>
      </c>
      <c r="B5388" t="s">
        <v>1291</v>
      </c>
      <c r="C5388" t="s">
        <v>20</v>
      </c>
      <c r="D5388" s="39" t="s">
        <v>2922</v>
      </c>
      <c r="E5388" s="11">
        <f t="shared" si="352"/>
        <v>3</v>
      </c>
      <c r="F5388" s="4">
        <f t="shared" si="353"/>
        <v>1983</v>
      </c>
      <c r="G5388" t="s">
        <v>21</v>
      </c>
      <c r="H5388" s="4">
        <v>15.5</v>
      </c>
      <c r="I5388" s="4" t="s">
        <v>35</v>
      </c>
      <c r="J5388" s="4">
        <v>28.89</v>
      </c>
      <c r="K5388" s="4" t="s">
        <v>3561</v>
      </c>
      <c r="L5388" s="4">
        <v>0</v>
      </c>
      <c r="M5388" s="4" t="s">
        <v>3570</v>
      </c>
      <c r="R5388" t="s">
        <v>2304</v>
      </c>
      <c r="T5388" t="s">
        <v>1296</v>
      </c>
    </row>
    <row r="5389" spans="1:20">
      <c r="A5389" t="s">
        <v>545</v>
      </c>
      <c r="B5389" t="s">
        <v>1291</v>
      </c>
      <c r="C5389" t="s">
        <v>74</v>
      </c>
      <c r="D5389" s="39" t="s">
        <v>2401</v>
      </c>
      <c r="E5389" s="11">
        <f t="shared" si="352"/>
        <v>3</v>
      </c>
      <c r="F5389" s="4">
        <f t="shared" si="353"/>
        <v>1992</v>
      </c>
      <c r="G5389" t="s">
        <v>21</v>
      </c>
      <c r="H5389" s="4">
        <v>24.5</v>
      </c>
      <c r="I5389" s="4" t="s">
        <v>35</v>
      </c>
      <c r="J5389" s="4">
        <v>33.020000000000003</v>
      </c>
      <c r="K5389" s="4" t="s">
        <v>1297</v>
      </c>
      <c r="L5389" s="4">
        <v>0</v>
      </c>
      <c r="M5389" s="4" t="s">
        <v>2300</v>
      </c>
      <c r="R5389" t="s">
        <v>8880</v>
      </c>
      <c r="T5389" t="s">
        <v>1296</v>
      </c>
    </row>
    <row r="5390" spans="1:20">
      <c r="A5390" t="s">
        <v>545</v>
      </c>
      <c r="B5390" t="s">
        <v>1291</v>
      </c>
      <c r="C5390" t="s">
        <v>74</v>
      </c>
      <c r="D5390" s="39" t="s">
        <v>1620</v>
      </c>
      <c r="E5390" s="11">
        <f t="shared" si="352"/>
        <v>3</v>
      </c>
      <c r="F5390" s="4">
        <f t="shared" si="353"/>
        <v>1994</v>
      </c>
      <c r="G5390" t="s">
        <v>21</v>
      </c>
      <c r="H5390" s="4">
        <v>26.5</v>
      </c>
      <c r="I5390" s="4" t="s">
        <v>35</v>
      </c>
      <c r="J5390" s="4">
        <v>33.6</v>
      </c>
      <c r="K5390" s="4" t="s">
        <v>307</v>
      </c>
      <c r="L5390" s="4">
        <v>0</v>
      </c>
      <c r="M5390" s="4" t="s">
        <v>3686</v>
      </c>
      <c r="R5390" t="s">
        <v>8881</v>
      </c>
      <c r="T5390" t="s">
        <v>1296</v>
      </c>
    </row>
    <row r="5391" spans="1:20">
      <c r="A5391" t="s">
        <v>8882</v>
      </c>
      <c r="B5391" t="s">
        <v>1291</v>
      </c>
      <c r="C5391" t="s">
        <v>20</v>
      </c>
      <c r="D5391" s="39" t="s">
        <v>2007</v>
      </c>
      <c r="E5391" s="11">
        <f t="shared" si="352"/>
        <v>3</v>
      </c>
      <c r="F5391" s="4">
        <f t="shared" si="353"/>
        <v>1992</v>
      </c>
      <c r="G5391" t="s">
        <v>25</v>
      </c>
      <c r="H5391" s="4">
        <v>15.5</v>
      </c>
      <c r="I5391" s="4" t="s">
        <v>35</v>
      </c>
      <c r="J5391" s="4">
        <v>34.29</v>
      </c>
      <c r="K5391" s="4" t="s">
        <v>2171</v>
      </c>
      <c r="L5391" s="4">
        <v>0</v>
      </c>
      <c r="M5391" s="4" t="s">
        <v>7999</v>
      </c>
      <c r="N5391" s="11" t="s">
        <v>8883</v>
      </c>
      <c r="R5391" t="s">
        <v>1913</v>
      </c>
      <c r="T5391" t="s">
        <v>1296</v>
      </c>
    </row>
    <row r="5392" spans="1:20">
      <c r="A5392" t="s">
        <v>8882</v>
      </c>
      <c r="B5392" t="s">
        <v>1291</v>
      </c>
      <c r="C5392" t="s">
        <v>74</v>
      </c>
      <c r="D5392" s="39" t="s">
        <v>1708</v>
      </c>
      <c r="E5392" s="11">
        <f t="shared" si="352"/>
        <v>3</v>
      </c>
      <c r="F5392" s="4">
        <f t="shared" si="353"/>
        <v>1994</v>
      </c>
      <c r="G5392" t="s">
        <v>25</v>
      </c>
      <c r="H5392" s="4">
        <v>17.5</v>
      </c>
      <c r="I5392" s="4" t="s">
        <v>35</v>
      </c>
      <c r="J5392" s="4">
        <v>36</v>
      </c>
      <c r="K5392" s="4" t="s">
        <v>2813</v>
      </c>
      <c r="L5392" s="4">
        <v>0</v>
      </c>
      <c r="M5392" s="4" t="s">
        <v>3605</v>
      </c>
      <c r="N5392" s="11" t="s">
        <v>8883</v>
      </c>
      <c r="T5392" t="s">
        <v>1296</v>
      </c>
    </row>
    <row r="5393" spans="1:20">
      <c r="A5393" t="s">
        <v>8882</v>
      </c>
      <c r="B5393" t="s">
        <v>1291</v>
      </c>
      <c r="C5393" t="s">
        <v>74</v>
      </c>
      <c r="D5393" s="39" t="s">
        <v>1320</v>
      </c>
      <c r="E5393" s="11">
        <f t="shared" si="352"/>
        <v>3</v>
      </c>
      <c r="F5393" s="4">
        <f t="shared" si="353"/>
        <v>1996</v>
      </c>
      <c r="G5393" t="s">
        <v>25</v>
      </c>
      <c r="H5393" s="4">
        <v>19.5</v>
      </c>
      <c r="I5393" s="4" t="s">
        <v>35</v>
      </c>
      <c r="J5393" s="4">
        <v>36.799999999999997</v>
      </c>
      <c r="K5393" s="4" t="s">
        <v>419</v>
      </c>
      <c r="L5393" s="4">
        <v>0</v>
      </c>
      <c r="M5393" s="4" t="s">
        <v>4720</v>
      </c>
      <c r="N5393" s="11" t="s">
        <v>8883</v>
      </c>
      <c r="R5393" t="s">
        <v>8884</v>
      </c>
      <c r="T5393" t="s">
        <v>1296</v>
      </c>
    </row>
    <row r="5394" spans="1:20">
      <c r="A5394" t="s">
        <v>8882</v>
      </c>
      <c r="B5394" t="s">
        <v>1291</v>
      </c>
      <c r="C5394" t="s">
        <v>74</v>
      </c>
      <c r="D5394" s="39" t="s">
        <v>1746</v>
      </c>
      <c r="E5394" s="11">
        <f t="shared" si="352"/>
        <v>5</v>
      </c>
      <c r="F5394" s="4">
        <f t="shared" si="353"/>
        <v>2001</v>
      </c>
      <c r="G5394" t="s">
        <v>25</v>
      </c>
      <c r="H5394" s="4">
        <v>24.7</v>
      </c>
      <c r="I5394" s="4" t="s">
        <v>35</v>
      </c>
      <c r="K5394" s="4">
        <v>40.4</v>
      </c>
      <c r="L5394" s="4">
        <v>1.7</v>
      </c>
      <c r="M5394" s="4" t="s">
        <v>5528</v>
      </c>
      <c r="N5394" s="11" t="s">
        <v>8883</v>
      </c>
      <c r="R5394" t="s">
        <v>8885</v>
      </c>
      <c r="T5394" t="s">
        <v>1296</v>
      </c>
    </row>
    <row r="5395" spans="1:20">
      <c r="A5395" t="s">
        <v>8882</v>
      </c>
      <c r="B5395" t="s">
        <v>1291</v>
      </c>
      <c r="C5395" t="s">
        <v>74</v>
      </c>
      <c r="D5395" s="39" t="s">
        <v>1749</v>
      </c>
      <c r="E5395" s="11">
        <f t="shared" ref="E5395:E5458" si="356">MONTH(D5395)</f>
        <v>5</v>
      </c>
      <c r="F5395" s="4">
        <f t="shared" ref="F5395:F5458" si="357">YEAR(D5395)</f>
        <v>2002</v>
      </c>
      <c r="G5395" t="s">
        <v>25</v>
      </c>
      <c r="H5395" s="4">
        <v>25.7</v>
      </c>
      <c r="I5395" s="4" t="s">
        <v>35</v>
      </c>
      <c r="J5395" s="4">
        <v>40.5</v>
      </c>
      <c r="K5395" s="4">
        <v>41</v>
      </c>
      <c r="L5395" s="4">
        <v>1.9</v>
      </c>
      <c r="M5395" s="4" t="s">
        <v>3458</v>
      </c>
      <c r="N5395" s="11" t="s">
        <v>8883</v>
      </c>
      <c r="R5395" t="s">
        <v>8886</v>
      </c>
      <c r="T5395" t="s">
        <v>1296</v>
      </c>
    </row>
    <row r="5396" spans="1:20">
      <c r="A5396" t="s">
        <v>8882</v>
      </c>
      <c r="B5396" t="s">
        <v>1291</v>
      </c>
      <c r="C5396" t="s">
        <v>74</v>
      </c>
      <c r="D5396" s="39" t="s">
        <v>1736</v>
      </c>
      <c r="E5396" s="11">
        <f t="shared" si="356"/>
        <v>5</v>
      </c>
      <c r="F5396" s="4">
        <f t="shared" si="357"/>
        <v>2004</v>
      </c>
      <c r="G5396" t="s">
        <v>25</v>
      </c>
      <c r="H5396" s="4">
        <v>27.7</v>
      </c>
      <c r="I5396" s="4" t="s">
        <v>35</v>
      </c>
      <c r="J5396" s="4">
        <v>41.4</v>
      </c>
      <c r="K5396" s="4">
        <v>43.6</v>
      </c>
      <c r="L5396" s="4">
        <v>2</v>
      </c>
      <c r="M5396" s="4" t="s">
        <v>8887</v>
      </c>
      <c r="N5396" s="11" t="s">
        <v>8883</v>
      </c>
      <c r="R5396" t="s">
        <v>8888</v>
      </c>
      <c r="T5396" t="s">
        <v>1296</v>
      </c>
    </row>
    <row r="5397" spans="1:20">
      <c r="A5397" t="s">
        <v>8882</v>
      </c>
      <c r="B5397" t="s">
        <v>1291</v>
      </c>
      <c r="C5397" t="s">
        <v>74</v>
      </c>
      <c r="D5397" s="39" t="s">
        <v>1310</v>
      </c>
      <c r="E5397" s="11">
        <f t="shared" si="356"/>
        <v>5</v>
      </c>
      <c r="F5397" s="4">
        <f t="shared" si="357"/>
        <v>2005</v>
      </c>
      <c r="G5397" t="s">
        <v>25</v>
      </c>
      <c r="H5397" s="4">
        <v>28.7</v>
      </c>
      <c r="I5397" s="4" t="s">
        <v>35</v>
      </c>
      <c r="L5397" s="4">
        <v>0</v>
      </c>
      <c r="N5397" s="11" t="s">
        <v>8883</v>
      </c>
      <c r="R5397" t="s">
        <v>8889</v>
      </c>
      <c r="T5397" t="s">
        <v>1296</v>
      </c>
    </row>
    <row r="5398" spans="1:20">
      <c r="A5398" t="s">
        <v>8890</v>
      </c>
      <c r="B5398" t="s">
        <v>1291</v>
      </c>
      <c r="C5398" t="s">
        <v>20</v>
      </c>
      <c r="D5398" s="39" t="s">
        <v>1845</v>
      </c>
      <c r="E5398" s="11">
        <f t="shared" si="356"/>
        <v>6</v>
      </c>
      <c r="F5398" s="4">
        <f t="shared" si="357"/>
        <v>2001</v>
      </c>
      <c r="G5398" t="s">
        <v>25</v>
      </c>
      <c r="H5398" s="4">
        <v>6.8</v>
      </c>
      <c r="I5398" s="4" t="s">
        <v>1214</v>
      </c>
      <c r="J5398" s="4">
        <v>21.1</v>
      </c>
      <c r="K5398" s="4" t="s">
        <v>186</v>
      </c>
      <c r="L5398" s="4">
        <v>0</v>
      </c>
      <c r="N5398" s="11" t="s">
        <v>8891</v>
      </c>
      <c r="R5398" t="s">
        <v>8892</v>
      </c>
      <c r="T5398" t="s">
        <v>1296</v>
      </c>
    </row>
    <row r="5399" spans="1:20">
      <c r="A5399" t="s">
        <v>8890</v>
      </c>
      <c r="B5399" t="s">
        <v>1291</v>
      </c>
      <c r="C5399" t="s">
        <v>74</v>
      </c>
      <c r="D5399" s="39" t="s">
        <v>1749</v>
      </c>
      <c r="E5399" s="11">
        <f t="shared" si="356"/>
        <v>5</v>
      </c>
      <c r="F5399" s="4">
        <f t="shared" si="357"/>
        <v>2002</v>
      </c>
      <c r="G5399" t="s">
        <v>25</v>
      </c>
      <c r="H5399" s="4">
        <v>7.7</v>
      </c>
      <c r="I5399" s="4" t="s">
        <v>1214</v>
      </c>
      <c r="J5399" s="4">
        <v>21</v>
      </c>
      <c r="K5399" s="4" t="s">
        <v>186</v>
      </c>
      <c r="L5399" s="4">
        <v>0</v>
      </c>
      <c r="M5399" s="4" t="s">
        <v>3143</v>
      </c>
      <c r="N5399" s="11" t="s">
        <v>8891</v>
      </c>
      <c r="R5399" t="s">
        <v>8893</v>
      </c>
      <c r="T5399" t="s">
        <v>1296</v>
      </c>
    </row>
    <row r="5400" spans="1:20">
      <c r="A5400" t="s">
        <v>8890</v>
      </c>
      <c r="B5400" t="s">
        <v>1291</v>
      </c>
      <c r="C5400" t="s">
        <v>74</v>
      </c>
      <c r="D5400" s="39" t="s">
        <v>1385</v>
      </c>
      <c r="E5400" s="11">
        <f t="shared" si="356"/>
        <v>5</v>
      </c>
      <c r="F5400" s="4">
        <f t="shared" si="357"/>
        <v>2008</v>
      </c>
      <c r="G5400" t="s">
        <v>25</v>
      </c>
      <c r="H5400" s="4">
        <v>13.7</v>
      </c>
      <c r="I5400" s="4" t="s">
        <v>1214</v>
      </c>
      <c r="J5400" s="4">
        <v>27</v>
      </c>
      <c r="K5400" s="4" t="s">
        <v>958</v>
      </c>
      <c r="L5400" s="4">
        <v>0</v>
      </c>
      <c r="M5400" s="4" t="s">
        <v>1671</v>
      </c>
      <c r="N5400" s="11" t="s">
        <v>8891</v>
      </c>
      <c r="R5400" t="s">
        <v>8894</v>
      </c>
      <c r="T5400" t="s">
        <v>1296</v>
      </c>
    </row>
    <row r="5401" spans="1:20">
      <c r="A5401" t="s">
        <v>8890</v>
      </c>
      <c r="B5401" t="s">
        <v>1291</v>
      </c>
      <c r="C5401" t="s">
        <v>74</v>
      </c>
      <c r="D5401" s="39" t="s">
        <v>2533</v>
      </c>
      <c r="E5401" s="11">
        <f t="shared" si="356"/>
        <v>5</v>
      </c>
      <c r="F5401" s="4">
        <f t="shared" si="357"/>
        <v>2010</v>
      </c>
      <c r="G5401" t="s">
        <v>25</v>
      </c>
      <c r="H5401" s="4">
        <v>15.7</v>
      </c>
      <c r="I5401" s="4" t="s">
        <v>1214</v>
      </c>
      <c r="J5401" s="4">
        <v>29</v>
      </c>
      <c r="K5401" s="4" t="s">
        <v>674</v>
      </c>
      <c r="L5401" s="4">
        <v>0</v>
      </c>
      <c r="M5401" s="4" t="s">
        <v>5918</v>
      </c>
      <c r="N5401" s="11" t="s">
        <v>8891</v>
      </c>
      <c r="R5401" t="s">
        <v>1834</v>
      </c>
      <c r="T5401" t="s">
        <v>1296</v>
      </c>
    </row>
    <row r="5402" spans="1:20">
      <c r="A5402" t="s">
        <v>8890</v>
      </c>
      <c r="B5402" t="s">
        <v>1291</v>
      </c>
      <c r="C5402" t="s">
        <v>74</v>
      </c>
      <c r="D5402" s="39" t="s">
        <v>1342</v>
      </c>
      <c r="E5402" s="11">
        <f t="shared" si="356"/>
        <v>5</v>
      </c>
      <c r="F5402" s="4">
        <f t="shared" si="357"/>
        <v>2013</v>
      </c>
      <c r="G5402" t="s">
        <v>25</v>
      </c>
      <c r="H5402" s="4">
        <v>18.7</v>
      </c>
      <c r="I5402" s="4" t="s">
        <v>1214</v>
      </c>
      <c r="J5402" s="4">
        <v>31.6</v>
      </c>
      <c r="K5402" s="4" t="s">
        <v>1121</v>
      </c>
      <c r="L5402" s="4">
        <v>0</v>
      </c>
      <c r="M5402" s="4" t="s">
        <v>2374</v>
      </c>
      <c r="N5402" s="11" t="s">
        <v>8891</v>
      </c>
      <c r="R5402" t="s">
        <v>1953</v>
      </c>
      <c r="T5402" t="s">
        <v>1296</v>
      </c>
    </row>
    <row r="5403" spans="1:20">
      <c r="A5403" t="s">
        <v>8890</v>
      </c>
      <c r="B5403" t="s">
        <v>1291</v>
      </c>
      <c r="C5403" t="s">
        <v>74</v>
      </c>
      <c r="D5403" s="39" t="s">
        <v>1402</v>
      </c>
      <c r="E5403" s="11">
        <f t="shared" si="356"/>
        <v>5</v>
      </c>
      <c r="F5403" s="4">
        <f t="shared" si="357"/>
        <v>2015</v>
      </c>
      <c r="G5403" t="s">
        <v>25</v>
      </c>
      <c r="H5403" s="4">
        <v>20.7</v>
      </c>
      <c r="I5403" s="4" t="s">
        <v>1214</v>
      </c>
      <c r="J5403" s="4">
        <v>34.4</v>
      </c>
      <c r="K5403" s="4" t="s">
        <v>309</v>
      </c>
      <c r="L5403" s="4">
        <v>0</v>
      </c>
      <c r="M5403" s="4" t="s">
        <v>3481</v>
      </c>
      <c r="N5403" s="11" t="s">
        <v>8891</v>
      </c>
      <c r="R5403" t="s">
        <v>8895</v>
      </c>
      <c r="T5403" t="s">
        <v>1296</v>
      </c>
    </row>
    <row r="5404" spans="1:20">
      <c r="A5404" t="s">
        <v>8890</v>
      </c>
      <c r="B5404" t="s">
        <v>1291</v>
      </c>
      <c r="C5404" t="s">
        <v>74</v>
      </c>
      <c r="D5404" s="39" t="s">
        <v>1455</v>
      </c>
      <c r="E5404" s="11">
        <f t="shared" si="356"/>
        <v>5</v>
      </c>
      <c r="F5404" s="4">
        <f t="shared" si="357"/>
        <v>2017</v>
      </c>
      <c r="G5404" t="s">
        <v>25</v>
      </c>
      <c r="H5404" s="4">
        <v>22.7</v>
      </c>
      <c r="I5404" s="4" t="s">
        <v>1214</v>
      </c>
      <c r="J5404" s="4">
        <v>37.5</v>
      </c>
      <c r="K5404" s="4" t="s">
        <v>572</v>
      </c>
      <c r="L5404" s="4">
        <v>0</v>
      </c>
      <c r="M5404" s="4" t="s">
        <v>7039</v>
      </c>
      <c r="N5404" s="11" t="s">
        <v>8891</v>
      </c>
      <c r="R5404" t="s">
        <v>2483</v>
      </c>
      <c r="T5404" t="s">
        <v>1296</v>
      </c>
    </row>
    <row r="5405" spans="1:20">
      <c r="A5405" t="s">
        <v>8896</v>
      </c>
      <c r="B5405" t="s">
        <v>1291</v>
      </c>
      <c r="C5405" t="s">
        <v>20</v>
      </c>
      <c r="D5405" s="39" t="s">
        <v>839</v>
      </c>
      <c r="E5405" s="11">
        <f t="shared" si="356"/>
        <v>5</v>
      </c>
      <c r="F5405" s="4">
        <f t="shared" si="357"/>
        <v>2016</v>
      </c>
      <c r="G5405" t="s">
        <v>21</v>
      </c>
      <c r="I5405" s="4" t="str">
        <f>IF(ISBLANK(H5405), "", "k")</f>
        <v/>
      </c>
      <c r="J5405" s="4">
        <v>25.8</v>
      </c>
      <c r="K5405" s="4" t="s">
        <v>1140</v>
      </c>
      <c r="L5405" s="4">
        <v>0</v>
      </c>
      <c r="M5405" s="4" t="s">
        <v>4823</v>
      </c>
      <c r="R5405" t="s">
        <v>8897</v>
      </c>
      <c r="T5405" t="s">
        <v>1296</v>
      </c>
    </row>
    <row r="5406" spans="1:20">
      <c r="A5406" s="9" t="s">
        <v>8896</v>
      </c>
      <c r="B5406" s="13" t="s">
        <v>1291</v>
      </c>
      <c r="C5406" s="9" t="s">
        <v>20</v>
      </c>
      <c r="D5406" s="39" t="s">
        <v>1793</v>
      </c>
      <c r="E5406" s="11">
        <f t="shared" si="356"/>
        <v>4</v>
      </c>
      <c r="F5406" s="4">
        <f t="shared" si="357"/>
        <v>2026</v>
      </c>
      <c r="G5406" s="9" t="s">
        <v>21</v>
      </c>
      <c r="H5406" s="13"/>
      <c r="I5406" s="4" t="str">
        <f>IF(ISBLANK(H5406), "", "k")</f>
        <v/>
      </c>
      <c r="J5406" s="13">
        <v>26.9</v>
      </c>
      <c r="K5406" s="13">
        <v>35.5</v>
      </c>
      <c r="L5406" s="4">
        <v>0</v>
      </c>
      <c r="M5406" s="13">
        <v>504</v>
      </c>
      <c r="N5406" s="15" t="s">
        <v>8898</v>
      </c>
      <c r="Q5406" s="9"/>
      <c r="R5406" s="9" t="s">
        <v>8899</v>
      </c>
      <c r="T5406" s="9"/>
    </row>
    <row r="5407" spans="1:20">
      <c r="A5407" t="s">
        <v>8900</v>
      </c>
      <c r="B5407" t="s">
        <v>1291</v>
      </c>
      <c r="C5407" t="s">
        <v>20</v>
      </c>
      <c r="D5407" s="39" t="s">
        <v>1647</v>
      </c>
      <c r="E5407" s="11">
        <f t="shared" si="356"/>
        <v>3</v>
      </c>
      <c r="F5407" s="4">
        <f t="shared" si="357"/>
        <v>2000</v>
      </c>
      <c r="G5407" t="s">
        <v>25</v>
      </c>
      <c r="H5407" s="4">
        <v>9.5</v>
      </c>
      <c r="I5407" s="4" t="s">
        <v>35</v>
      </c>
      <c r="J5407" s="4">
        <v>25.5</v>
      </c>
      <c r="K5407" s="4" t="s">
        <v>116</v>
      </c>
      <c r="L5407" s="4">
        <v>0</v>
      </c>
      <c r="M5407" s="4" t="s">
        <v>5657</v>
      </c>
      <c r="R5407" t="s">
        <v>8901</v>
      </c>
      <c r="T5407" t="s">
        <v>1296</v>
      </c>
    </row>
    <row r="5408" spans="1:20">
      <c r="A5408" t="s">
        <v>8900</v>
      </c>
      <c r="B5408" t="s">
        <v>1291</v>
      </c>
      <c r="C5408" t="s">
        <v>74</v>
      </c>
      <c r="D5408" s="39" t="s">
        <v>1418</v>
      </c>
      <c r="E5408" s="11">
        <f t="shared" si="356"/>
        <v>5</v>
      </c>
      <c r="F5408" s="4">
        <f t="shared" si="357"/>
        <v>2001</v>
      </c>
      <c r="G5408" t="s">
        <v>25</v>
      </c>
      <c r="H5408" s="4">
        <v>10.7</v>
      </c>
      <c r="I5408" s="4" t="s">
        <v>35</v>
      </c>
      <c r="J5408" s="4">
        <v>26.5</v>
      </c>
      <c r="K5408" s="4" t="s">
        <v>444</v>
      </c>
      <c r="L5408" s="4">
        <v>0</v>
      </c>
      <c r="M5408" s="4" t="s">
        <v>1607</v>
      </c>
      <c r="R5408" t="s">
        <v>3488</v>
      </c>
      <c r="T5408" t="s">
        <v>1296</v>
      </c>
    </row>
    <row r="5409" spans="1:20">
      <c r="A5409" t="s">
        <v>8900</v>
      </c>
      <c r="B5409" t="s">
        <v>1291</v>
      </c>
      <c r="C5409" t="s">
        <v>74</v>
      </c>
      <c r="D5409" s="39" t="s">
        <v>1302</v>
      </c>
      <c r="E5409" s="11">
        <f t="shared" si="356"/>
        <v>5</v>
      </c>
      <c r="F5409" s="4">
        <f t="shared" si="357"/>
        <v>2002</v>
      </c>
      <c r="G5409" t="s">
        <v>25</v>
      </c>
      <c r="H5409" s="4">
        <v>11.7</v>
      </c>
      <c r="I5409" s="4" t="s">
        <v>35</v>
      </c>
      <c r="J5409" s="4">
        <v>26.7</v>
      </c>
      <c r="K5409" s="4" t="s">
        <v>1282</v>
      </c>
      <c r="L5409" s="4">
        <v>0</v>
      </c>
      <c r="M5409" s="4" t="s">
        <v>8902</v>
      </c>
      <c r="R5409" t="s">
        <v>2031</v>
      </c>
      <c r="T5409" t="s">
        <v>1296</v>
      </c>
    </row>
    <row r="5410" spans="1:20">
      <c r="A5410" t="s">
        <v>8903</v>
      </c>
      <c r="B5410" t="s">
        <v>1291</v>
      </c>
      <c r="C5410" t="s">
        <v>20</v>
      </c>
      <c r="D5410" s="39" t="s">
        <v>3935</v>
      </c>
      <c r="E5410" s="11">
        <f t="shared" si="356"/>
        <v>6</v>
      </c>
      <c r="F5410" s="4">
        <f t="shared" si="357"/>
        <v>2001</v>
      </c>
      <c r="G5410" t="s">
        <v>21</v>
      </c>
      <c r="H5410" s="4">
        <v>7.8</v>
      </c>
      <c r="I5410" s="4" t="str">
        <f>IF(ISBLANK(H5410), "", "k")</f>
        <v>k</v>
      </c>
      <c r="J5410" s="4">
        <v>21.8</v>
      </c>
      <c r="K5410" s="4" t="s">
        <v>1861</v>
      </c>
      <c r="L5410" s="4">
        <v>0</v>
      </c>
      <c r="N5410" s="11" t="s">
        <v>8904</v>
      </c>
      <c r="R5410" t="s">
        <v>8905</v>
      </c>
      <c r="T5410" t="s">
        <v>1296</v>
      </c>
    </row>
    <row r="5411" spans="1:20">
      <c r="A5411" t="s">
        <v>8903</v>
      </c>
      <c r="B5411" t="s">
        <v>1291</v>
      </c>
      <c r="C5411" t="s">
        <v>74</v>
      </c>
      <c r="D5411" s="39" t="s">
        <v>3124</v>
      </c>
      <c r="E5411" s="11">
        <f t="shared" si="356"/>
        <v>6</v>
      </c>
      <c r="F5411" s="4">
        <f t="shared" si="357"/>
        <v>2002</v>
      </c>
      <c r="G5411" t="s">
        <v>21</v>
      </c>
      <c r="H5411" s="4">
        <v>8.8000000000000007</v>
      </c>
      <c r="I5411" s="4" t="s">
        <v>1214</v>
      </c>
      <c r="J5411" s="4">
        <v>23.2</v>
      </c>
      <c r="K5411" s="4" t="s">
        <v>2619</v>
      </c>
      <c r="L5411" s="4">
        <v>0</v>
      </c>
      <c r="M5411" s="4" t="s">
        <v>4823</v>
      </c>
      <c r="N5411" s="11" t="s">
        <v>8904</v>
      </c>
      <c r="R5411" t="s">
        <v>8906</v>
      </c>
      <c r="T5411" t="s">
        <v>1296</v>
      </c>
    </row>
    <row r="5412" spans="1:20">
      <c r="A5412" t="s">
        <v>8903</v>
      </c>
      <c r="B5412" t="s">
        <v>1291</v>
      </c>
      <c r="C5412" t="s">
        <v>74</v>
      </c>
      <c r="D5412" s="39" t="s">
        <v>34</v>
      </c>
      <c r="E5412" s="11">
        <f t="shared" si="356"/>
        <v>5</v>
      </c>
      <c r="F5412" s="4">
        <f t="shared" si="357"/>
        <v>2003</v>
      </c>
      <c r="G5412" t="s">
        <v>21</v>
      </c>
      <c r="H5412" s="4">
        <v>9.6999999999999993</v>
      </c>
      <c r="I5412" s="4" t="s">
        <v>1214</v>
      </c>
      <c r="J5412" s="4">
        <v>23.5</v>
      </c>
      <c r="K5412" s="4" t="s">
        <v>729</v>
      </c>
      <c r="L5412" s="4">
        <v>0</v>
      </c>
      <c r="M5412" s="4" t="s">
        <v>4556</v>
      </c>
      <c r="N5412" s="11" t="s">
        <v>8904</v>
      </c>
      <c r="R5412" t="s">
        <v>2151</v>
      </c>
      <c r="T5412" t="s">
        <v>1296</v>
      </c>
    </row>
    <row r="5413" spans="1:20">
      <c r="A5413" t="s">
        <v>8903</v>
      </c>
      <c r="B5413" t="s">
        <v>1291</v>
      </c>
      <c r="C5413" t="s">
        <v>74</v>
      </c>
      <c r="D5413" s="39" t="s">
        <v>1424</v>
      </c>
      <c r="E5413" s="11">
        <f t="shared" si="356"/>
        <v>5</v>
      </c>
      <c r="F5413" s="4">
        <f t="shared" si="357"/>
        <v>2004</v>
      </c>
      <c r="G5413" t="s">
        <v>21</v>
      </c>
      <c r="H5413" s="4">
        <v>10.7</v>
      </c>
      <c r="I5413" s="4" t="s">
        <v>1214</v>
      </c>
      <c r="J5413" s="4">
        <v>25.3</v>
      </c>
      <c r="K5413" s="4" t="s">
        <v>278</v>
      </c>
      <c r="L5413" s="4">
        <v>0</v>
      </c>
      <c r="M5413" s="4" t="s">
        <v>2353</v>
      </c>
      <c r="N5413" s="11" t="s">
        <v>8904</v>
      </c>
      <c r="R5413" t="s">
        <v>2695</v>
      </c>
      <c r="T5413" t="s">
        <v>1296</v>
      </c>
    </row>
    <row r="5414" spans="1:20">
      <c r="A5414" t="s">
        <v>8903</v>
      </c>
      <c r="B5414" t="s">
        <v>1291</v>
      </c>
      <c r="C5414" t="s">
        <v>74</v>
      </c>
      <c r="D5414" s="39" t="s">
        <v>1385</v>
      </c>
      <c r="E5414" s="11">
        <f t="shared" si="356"/>
        <v>5</v>
      </c>
      <c r="F5414" s="4">
        <f t="shared" si="357"/>
        <v>2008</v>
      </c>
      <c r="G5414" t="s">
        <v>21</v>
      </c>
      <c r="H5414" s="4">
        <v>14.7</v>
      </c>
      <c r="I5414" s="4" t="s">
        <v>1214</v>
      </c>
      <c r="J5414" s="4">
        <v>28</v>
      </c>
      <c r="K5414" s="4" t="s">
        <v>674</v>
      </c>
      <c r="L5414" s="4">
        <v>0</v>
      </c>
      <c r="M5414" s="4" t="s">
        <v>4451</v>
      </c>
      <c r="N5414" s="11" t="s">
        <v>8904</v>
      </c>
      <c r="R5414" t="s">
        <v>8907</v>
      </c>
      <c r="T5414" t="s">
        <v>1296</v>
      </c>
    </row>
    <row r="5415" spans="1:20">
      <c r="A5415" t="s">
        <v>8903</v>
      </c>
      <c r="B5415" t="s">
        <v>1291</v>
      </c>
      <c r="C5415" t="s">
        <v>74</v>
      </c>
      <c r="D5415" s="39" t="s">
        <v>1388</v>
      </c>
      <c r="E5415" s="11">
        <f t="shared" si="356"/>
        <v>5</v>
      </c>
      <c r="F5415" s="4">
        <f t="shared" si="357"/>
        <v>2009</v>
      </c>
      <c r="G5415" t="s">
        <v>21</v>
      </c>
      <c r="H5415" s="4">
        <v>15.7</v>
      </c>
      <c r="I5415" s="4" t="s">
        <v>1214</v>
      </c>
      <c r="J5415" s="4">
        <v>28.5</v>
      </c>
      <c r="K5415" s="4" t="s">
        <v>36</v>
      </c>
      <c r="L5415" s="4">
        <v>0</v>
      </c>
      <c r="M5415" s="4" t="s">
        <v>2676</v>
      </c>
      <c r="N5415" s="11" t="s">
        <v>8904</v>
      </c>
      <c r="R5415" t="s">
        <v>1662</v>
      </c>
      <c r="T5415" t="s">
        <v>1296</v>
      </c>
    </row>
    <row r="5416" spans="1:20">
      <c r="A5416" t="s">
        <v>8903</v>
      </c>
      <c r="B5416" t="s">
        <v>1291</v>
      </c>
      <c r="C5416" t="s">
        <v>74</v>
      </c>
      <c r="D5416" s="39" t="s">
        <v>1535</v>
      </c>
      <c r="E5416" s="11">
        <f t="shared" si="356"/>
        <v>5</v>
      </c>
      <c r="F5416" s="4">
        <f t="shared" si="357"/>
        <v>2010</v>
      </c>
      <c r="G5416" t="s">
        <v>21</v>
      </c>
      <c r="H5416" s="4">
        <v>16.7</v>
      </c>
      <c r="I5416" s="4" t="s">
        <v>1214</v>
      </c>
      <c r="J5416" s="4">
        <v>28.8</v>
      </c>
      <c r="K5416" s="4" t="s">
        <v>206</v>
      </c>
      <c r="L5416" s="4">
        <v>0</v>
      </c>
      <c r="M5416" s="4" t="s">
        <v>3570</v>
      </c>
      <c r="N5416" s="11" t="s">
        <v>8904</v>
      </c>
      <c r="R5416" t="s">
        <v>1834</v>
      </c>
      <c r="T5416" t="s">
        <v>1296</v>
      </c>
    </row>
    <row r="5417" spans="1:20">
      <c r="A5417" t="s">
        <v>8903</v>
      </c>
      <c r="B5417" t="s">
        <v>1291</v>
      </c>
      <c r="C5417" t="s">
        <v>74</v>
      </c>
      <c r="D5417" s="39" t="s">
        <v>2199</v>
      </c>
      <c r="E5417" s="11">
        <f t="shared" si="356"/>
        <v>5</v>
      </c>
      <c r="F5417" s="4">
        <f t="shared" si="357"/>
        <v>2011</v>
      </c>
      <c r="G5417" t="s">
        <v>21</v>
      </c>
      <c r="H5417" s="4">
        <v>17.7</v>
      </c>
      <c r="I5417" s="4" t="s">
        <v>1214</v>
      </c>
      <c r="J5417" s="4">
        <v>28.7</v>
      </c>
      <c r="K5417" s="4" t="s">
        <v>182</v>
      </c>
      <c r="L5417" s="4">
        <v>0</v>
      </c>
      <c r="M5417" s="4" t="s">
        <v>2604</v>
      </c>
      <c r="N5417" s="11" t="s">
        <v>8904</v>
      </c>
      <c r="R5417" t="s">
        <v>8908</v>
      </c>
      <c r="T5417" t="s">
        <v>1296</v>
      </c>
    </row>
    <row r="5418" spans="1:20">
      <c r="A5418" t="s">
        <v>8903</v>
      </c>
      <c r="B5418" t="s">
        <v>1291</v>
      </c>
      <c r="C5418" t="s">
        <v>74</v>
      </c>
      <c r="D5418" s="39" t="s">
        <v>1432</v>
      </c>
      <c r="E5418" s="11">
        <f t="shared" si="356"/>
        <v>5</v>
      </c>
      <c r="F5418" s="4">
        <f t="shared" si="357"/>
        <v>2013</v>
      </c>
      <c r="G5418" t="s">
        <v>21</v>
      </c>
      <c r="H5418" s="4">
        <v>18.7</v>
      </c>
      <c r="I5418" s="4" t="s">
        <v>1214</v>
      </c>
      <c r="J5418" s="4">
        <v>29.4</v>
      </c>
      <c r="K5418" s="4" t="s">
        <v>577</v>
      </c>
      <c r="L5418" s="4">
        <v>0</v>
      </c>
      <c r="M5418" s="4" t="s">
        <v>1645</v>
      </c>
      <c r="N5418" s="11" t="s">
        <v>8904</v>
      </c>
      <c r="R5418" t="s">
        <v>8909</v>
      </c>
      <c r="T5418" t="s">
        <v>1296</v>
      </c>
    </row>
    <row r="5419" spans="1:20">
      <c r="A5419" t="s">
        <v>8903</v>
      </c>
      <c r="B5419" t="s">
        <v>1291</v>
      </c>
      <c r="C5419" t="s">
        <v>74</v>
      </c>
      <c r="D5419" s="39" t="s">
        <v>1402</v>
      </c>
      <c r="E5419" s="11">
        <f t="shared" si="356"/>
        <v>5</v>
      </c>
      <c r="F5419" s="4">
        <f t="shared" si="357"/>
        <v>2015</v>
      </c>
      <c r="G5419" t="s">
        <v>21</v>
      </c>
      <c r="H5419" s="4">
        <v>20.7</v>
      </c>
      <c r="I5419" s="4" t="s">
        <v>1214</v>
      </c>
      <c r="J5419" s="4">
        <v>30.4</v>
      </c>
      <c r="K5419" s="4" t="s">
        <v>193</v>
      </c>
      <c r="L5419" s="4">
        <v>0</v>
      </c>
      <c r="M5419" s="4" t="s">
        <v>1638</v>
      </c>
      <c r="N5419" s="11" t="s">
        <v>8904</v>
      </c>
      <c r="R5419" t="s">
        <v>8910</v>
      </c>
      <c r="T5419" t="s">
        <v>1296</v>
      </c>
    </row>
    <row r="5420" spans="1:20">
      <c r="A5420" t="s">
        <v>8903</v>
      </c>
      <c r="B5420" t="s">
        <v>1291</v>
      </c>
      <c r="C5420" t="s">
        <v>74</v>
      </c>
      <c r="D5420" s="39" t="s">
        <v>1104</v>
      </c>
      <c r="E5420" s="11">
        <f t="shared" si="356"/>
        <v>5</v>
      </c>
      <c r="F5420" s="4">
        <f t="shared" si="357"/>
        <v>2017</v>
      </c>
      <c r="G5420" t="s">
        <v>21</v>
      </c>
      <c r="H5420" s="4">
        <v>22.7</v>
      </c>
      <c r="I5420" s="4" t="s">
        <v>1214</v>
      </c>
      <c r="J5420" s="4">
        <v>30.9</v>
      </c>
      <c r="K5420" s="4" t="s">
        <v>1124</v>
      </c>
      <c r="L5420" s="4">
        <v>0</v>
      </c>
      <c r="M5420" s="4" t="s">
        <v>7047</v>
      </c>
      <c r="N5420" s="11" t="s">
        <v>8904</v>
      </c>
      <c r="R5420" t="s">
        <v>8911</v>
      </c>
      <c r="T5420" t="s">
        <v>1296</v>
      </c>
    </row>
    <row r="5421" spans="1:20">
      <c r="A5421" t="s">
        <v>8903</v>
      </c>
      <c r="B5421" t="s">
        <v>1291</v>
      </c>
      <c r="C5421" t="s">
        <v>74</v>
      </c>
      <c r="D5421" s="39" t="s">
        <v>1412</v>
      </c>
      <c r="E5421" s="11">
        <f t="shared" si="356"/>
        <v>5</v>
      </c>
      <c r="F5421" s="4">
        <f t="shared" si="357"/>
        <v>2019</v>
      </c>
      <c r="G5421" t="s">
        <v>21</v>
      </c>
      <c r="H5421" s="4">
        <v>24.7</v>
      </c>
      <c r="I5421" s="4" t="s">
        <v>1214</v>
      </c>
      <c r="J5421" s="4">
        <v>31</v>
      </c>
      <c r="K5421" s="4" t="s">
        <v>690</v>
      </c>
      <c r="L5421" s="4">
        <v>0</v>
      </c>
      <c r="M5421" s="4" t="s">
        <v>1952</v>
      </c>
      <c r="N5421" s="11" t="s">
        <v>8904</v>
      </c>
      <c r="R5421" t="s">
        <v>2091</v>
      </c>
      <c r="T5421" t="s">
        <v>1296</v>
      </c>
    </row>
    <row r="5422" spans="1:20">
      <c r="A5422" t="s">
        <v>8912</v>
      </c>
      <c r="B5422" t="s">
        <v>1291</v>
      </c>
      <c r="C5422" t="s">
        <v>20</v>
      </c>
      <c r="D5422" s="39" t="s">
        <v>2194</v>
      </c>
      <c r="E5422" s="11">
        <f t="shared" si="356"/>
        <v>5</v>
      </c>
      <c r="F5422" s="4">
        <f t="shared" si="357"/>
        <v>2005</v>
      </c>
      <c r="G5422" t="s">
        <v>103</v>
      </c>
      <c r="H5422" s="4" t="s">
        <v>1536</v>
      </c>
      <c r="I5422" s="4" t="str">
        <f>IF(ISBLANK(H5422), "", "k")</f>
        <v>k</v>
      </c>
      <c r="J5422" s="4">
        <v>9.6999999999999993</v>
      </c>
      <c r="K5422" s="4">
        <v>6.2</v>
      </c>
      <c r="L5422" s="4">
        <v>2</v>
      </c>
      <c r="M5422" s="4" t="s">
        <v>49</v>
      </c>
      <c r="R5422" t="s">
        <v>8913</v>
      </c>
      <c r="T5422" t="s">
        <v>1296</v>
      </c>
    </row>
    <row r="5423" spans="1:20">
      <c r="A5423" t="s">
        <v>8914</v>
      </c>
      <c r="B5423" t="s">
        <v>1291</v>
      </c>
      <c r="C5423" t="s">
        <v>20</v>
      </c>
      <c r="D5423" s="39" t="s">
        <v>2194</v>
      </c>
      <c r="E5423" s="11">
        <f t="shared" si="356"/>
        <v>5</v>
      </c>
      <c r="F5423" s="4">
        <f t="shared" si="357"/>
        <v>2005</v>
      </c>
      <c r="G5423" t="s">
        <v>25</v>
      </c>
      <c r="H5423" s="4">
        <v>12.7</v>
      </c>
      <c r="I5423" s="4" t="s">
        <v>35</v>
      </c>
      <c r="J5423" s="4">
        <v>30.1</v>
      </c>
      <c r="K5423" s="4" t="s">
        <v>40</v>
      </c>
      <c r="L5423" s="4">
        <v>0</v>
      </c>
      <c r="M5423" s="4" t="s">
        <v>1614</v>
      </c>
      <c r="N5423" s="11" t="s">
        <v>8915</v>
      </c>
      <c r="R5423" t="s">
        <v>8916</v>
      </c>
      <c r="T5423" t="s">
        <v>1296</v>
      </c>
    </row>
    <row r="5424" spans="1:20">
      <c r="A5424" t="s">
        <v>8917</v>
      </c>
      <c r="B5424" t="s">
        <v>1291</v>
      </c>
      <c r="C5424" t="s">
        <v>20</v>
      </c>
      <c r="D5424" s="39" t="s">
        <v>2126</v>
      </c>
      <c r="E5424" s="11">
        <f t="shared" si="356"/>
        <v>5</v>
      </c>
      <c r="F5424" s="4">
        <f t="shared" si="357"/>
        <v>2008</v>
      </c>
      <c r="G5424" t="s">
        <v>21</v>
      </c>
      <c r="H5424" s="4">
        <v>11.7</v>
      </c>
      <c r="I5424" s="4" t="s">
        <v>35</v>
      </c>
      <c r="J5424" s="4">
        <v>27</v>
      </c>
      <c r="K5424" s="4" t="s">
        <v>715</v>
      </c>
      <c r="L5424" s="4">
        <v>0</v>
      </c>
      <c r="M5424" s="4" t="s">
        <v>3824</v>
      </c>
      <c r="N5424" s="11" t="s">
        <v>8918</v>
      </c>
      <c r="R5424" t="s">
        <v>8919</v>
      </c>
      <c r="T5424" t="s">
        <v>1296</v>
      </c>
    </row>
    <row r="5425" spans="1:20">
      <c r="A5425" t="s">
        <v>8917</v>
      </c>
      <c r="B5425" t="s">
        <v>1291</v>
      </c>
      <c r="C5425" t="s">
        <v>74</v>
      </c>
      <c r="D5425" s="39" t="s">
        <v>2533</v>
      </c>
      <c r="E5425" s="11">
        <f t="shared" si="356"/>
        <v>5</v>
      </c>
      <c r="F5425" s="4">
        <f t="shared" si="357"/>
        <v>2010</v>
      </c>
      <c r="G5425" t="s">
        <v>21</v>
      </c>
      <c r="H5425" s="4">
        <v>13.7</v>
      </c>
      <c r="I5425" s="4" t="s">
        <v>35</v>
      </c>
      <c r="J5425" s="4">
        <v>27.1</v>
      </c>
      <c r="K5425" s="4" t="s">
        <v>954</v>
      </c>
      <c r="L5425" s="4">
        <v>0</v>
      </c>
      <c r="M5425" s="4" t="s">
        <v>2281</v>
      </c>
      <c r="N5425" s="11" t="s">
        <v>8918</v>
      </c>
      <c r="R5425" t="s">
        <v>8920</v>
      </c>
      <c r="T5425" t="s">
        <v>1296</v>
      </c>
    </row>
    <row r="5426" spans="1:20">
      <c r="A5426" t="s">
        <v>8917</v>
      </c>
      <c r="B5426" t="s">
        <v>1291</v>
      </c>
      <c r="C5426" t="s">
        <v>74</v>
      </c>
      <c r="D5426" s="39" t="s">
        <v>2079</v>
      </c>
      <c r="E5426" s="11">
        <f t="shared" si="356"/>
        <v>6</v>
      </c>
      <c r="F5426" s="4">
        <f t="shared" si="357"/>
        <v>2018</v>
      </c>
      <c r="G5426" t="s">
        <v>21</v>
      </c>
      <c r="H5426" s="4">
        <v>21.8</v>
      </c>
      <c r="I5426" s="4" t="s">
        <v>35</v>
      </c>
      <c r="J5426" s="4">
        <v>27</v>
      </c>
      <c r="K5426" s="4" t="s">
        <v>433</v>
      </c>
      <c r="L5426" s="4">
        <v>0</v>
      </c>
      <c r="M5426" s="4" t="s">
        <v>3175</v>
      </c>
      <c r="N5426" s="11" t="s">
        <v>8918</v>
      </c>
      <c r="Q5426" t="s">
        <v>8921</v>
      </c>
      <c r="R5426" t="s">
        <v>8922</v>
      </c>
      <c r="T5426" t="s">
        <v>1296</v>
      </c>
    </row>
    <row r="5427" spans="1:20">
      <c r="A5427" t="s">
        <v>8923</v>
      </c>
      <c r="B5427" t="s">
        <v>1291</v>
      </c>
      <c r="C5427" t="s">
        <v>20</v>
      </c>
      <c r="D5427" s="39" t="s">
        <v>2194</v>
      </c>
      <c r="E5427" s="11">
        <f t="shared" si="356"/>
        <v>5</v>
      </c>
      <c r="F5427" s="4">
        <f t="shared" si="357"/>
        <v>2005</v>
      </c>
      <c r="G5427" t="s">
        <v>21</v>
      </c>
      <c r="H5427" s="4" t="s">
        <v>482</v>
      </c>
      <c r="I5427" s="4" t="str">
        <f t="shared" ref="I5427:I5441" si="358">IF(ISBLANK(H5427), "", "k")</f>
        <v>k</v>
      </c>
      <c r="J5427" s="4">
        <v>21.5</v>
      </c>
      <c r="K5427" s="4" t="s">
        <v>2341</v>
      </c>
      <c r="L5427" s="4">
        <v>0</v>
      </c>
      <c r="M5427" s="4" t="s">
        <v>2761</v>
      </c>
      <c r="N5427" s="11" t="s">
        <v>8924</v>
      </c>
      <c r="R5427" t="s">
        <v>8925</v>
      </c>
      <c r="T5427" t="s">
        <v>1296</v>
      </c>
    </row>
    <row r="5428" spans="1:20">
      <c r="A5428" t="s">
        <v>8923</v>
      </c>
      <c r="B5428" t="s">
        <v>1291</v>
      </c>
      <c r="C5428" t="s">
        <v>74</v>
      </c>
      <c r="D5428" s="39" t="s">
        <v>1435</v>
      </c>
      <c r="E5428" s="11">
        <f t="shared" si="356"/>
        <v>5</v>
      </c>
      <c r="F5428" s="4">
        <f t="shared" si="357"/>
        <v>2015</v>
      </c>
      <c r="G5428" t="s">
        <v>21</v>
      </c>
      <c r="H5428" s="4" t="s">
        <v>893</v>
      </c>
      <c r="I5428" s="4" t="str">
        <f t="shared" si="358"/>
        <v>k</v>
      </c>
      <c r="J5428" s="4">
        <v>26</v>
      </c>
      <c r="K5428" s="4" t="s">
        <v>240</v>
      </c>
      <c r="L5428" s="4">
        <v>0</v>
      </c>
      <c r="M5428" s="4" t="s">
        <v>8926</v>
      </c>
      <c r="N5428" s="11" t="s">
        <v>8924</v>
      </c>
      <c r="R5428" t="s">
        <v>8927</v>
      </c>
      <c r="T5428" t="s">
        <v>1296</v>
      </c>
    </row>
    <row r="5429" spans="1:20">
      <c r="A5429" t="s">
        <v>8923</v>
      </c>
      <c r="B5429" t="s">
        <v>1291</v>
      </c>
      <c r="C5429" t="s">
        <v>74</v>
      </c>
      <c r="D5429" s="39" t="s">
        <v>859</v>
      </c>
      <c r="E5429" s="11">
        <f t="shared" si="356"/>
        <v>5</v>
      </c>
      <c r="F5429" s="4">
        <f t="shared" si="357"/>
        <v>2016</v>
      </c>
      <c r="G5429" t="s">
        <v>21</v>
      </c>
      <c r="H5429" s="4" t="s">
        <v>1038</v>
      </c>
      <c r="I5429" s="4" t="str">
        <f t="shared" si="358"/>
        <v>k</v>
      </c>
      <c r="L5429" s="4">
        <v>0</v>
      </c>
      <c r="M5429" s="4" t="s">
        <v>1419</v>
      </c>
      <c r="N5429" s="11" t="s">
        <v>8924</v>
      </c>
      <c r="R5429" t="s">
        <v>8928</v>
      </c>
      <c r="T5429" t="s">
        <v>1296</v>
      </c>
    </row>
    <row r="5430" spans="1:20">
      <c r="A5430" t="s">
        <v>8923</v>
      </c>
      <c r="B5430" t="s">
        <v>1291</v>
      </c>
      <c r="C5430" t="s">
        <v>74</v>
      </c>
      <c r="D5430" s="39" t="s">
        <v>1352</v>
      </c>
      <c r="E5430" s="11">
        <f t="shared" si="356"/>
        <v>5</v>
      </c>
      <c r="F5430" s="4">
        <f t="shared" si="357"/>
        <v>2017</v>
      </c>
      <c r="G5430" t="s">
        <v>21</v>
      </c>
      <c r="H5430" s="4" t="s">
        <v>1046</v>
      </c>
      <c r="I5430" s="4" t="str">
        <f t="shared" si="358"/>
        <v>k</v>
      </c>
      <c r="J5430" s="4">
        <v>25.7</v>
      </c>
      <c r="K5430" s="4" t="s">
        <v>2381</v>
      </c>
      <c r="L5430" s="4">
        <v>0</v>
      </c>
      <c r="M5430" s="4" t="s">
        <v>1438</v>
      </c>
      <c r="N5430" s="11" t="s">
        <v>8924</v>
      </c>
      <c r="R5430" t="s">
        <v>2471</v>
      </c>
      <c r="T5430" t="s">
        <v>1296</v>
      </c>
    </row>
    <row r="5431" spans="1:20">
      <c r="A5431" t="s">
        <v>8923</v>
      </c>
      <c r="B5431" t="s">
        <v>1291</v>
      </c>
      <c r="C5431" t="s">
        <v>74</v>
      </c>
      <c r="D5431" s="39" t="s">
        <v>1412</v>
      </c>
      <c r="E5431" s="11">
        <f t="shared" si="356"/>
        <v>5</v>
      </c>
      <c r="F5431" s="4">
        <f t="shared" si="357"/>
        <v>2019</v>
      </c>
      <c r="G5431" t="s">
        <v>21</v>
      </c>
      <c r="H5431" s="4" t="s">
        <v>401</v>
      </c>
      <c r="I5431" s="4" t="str">
        <f t="shared" si="358"/>
        <v>k</v>
      </c>
      <c r="J5431" s="4">
        <v>25.5</v>
      </c>
      <c r="K5431" s="4" t="s">
        <v>2179</v>
      </c>
      <c r="L5431" s="4">
        <v>0</v>
      </c>
      <c r="M5431" s="4" t="s">
        <v>5510</v>
      </c>
      <c r="N5431" s="11" t="s">
        <v>8924</v>
      </c>
      <c r="R5431" t="s">
        <v>8929</v>
      </c>
      <c r="T5431" t="s">
        <v>1296</v>
      </c>
    </row>
    <row r="5432" spans="1:20">
      <c r="A5432" t="s">
        <v>8930</v>
      </c>
      <c r="B5432" t="s">
        <v>1291</v>
      </c>
      <c r="C5432" t="s">
        <v>20</v>
      </c>
      <c r="D5432" s="39" t="s">
        <v>2126</v>
      </c>
      <c r="E5432" s="11">
        <f t="shared" si="356"/>
        <v>5</v>
      </c>
      <c r="F5432" s="4">
        <f t="shared" si="357"/>
        <v>2008</v>
      </c>
      <c r="G5432" t="s">
        <v>21</v>
      </c>
      <c r="H5432" s="4" t="s">
        <v>1456</v>
      </c>
      <c r="I5432" s="4" t="str">
        <f t="shared" si="358"/>
        <v>k</v>
      </c>
      <c r="J5432" s="4">
        <v>17.899999999999999</v>
      </c>
      <c r="K5432" s="4" t="s">
        <v>655</v>
      </c>
      <c r="L5432" s="4">
        <v>0</v>
      </c>
      <c r="M5432" s="4" t="s">
        <v>1562</v>
      </c>
      <c r="N5432" s="11" t="s">
        <v>8931</v>
      </c>
      <c r="R5432" t="s">
        <v>8932</v>
      </c>
      <c r="T5432" t="s">
        <v>1296</v>
      </c>
    </row>
    <row r="5433" spans="1:20">
      <c r="A5433" t="s">
        <v>8930</v>
      </c>
      <c r="B5433" t="s">
        <v>1291</v>
      </c>
      <c r="C5433" t="s">
        <v>74</v>
      </c>
      <c r="D5433" s="39" t="s">
        <v>1535</v>
      </c>
      <c r="E5433" s="11">
        <f t="shared" si="356"/>
        <v>5</v>
      </c>
      <c r="F5433" s="4">
        <f t="shared" si="357"/>
        <v>2010</v>
      </c>
      <c r="G5433" t="s">
        <v>21</v>
      </c>
      <c r="H5433" s="4" t="s">
        <v>654</v>
      </c>
      <c r="I5433" s="4" t="str">
        <f t="shared" si="358"/>
        <v>k</v>
      </c>
      <c r="J5433" s="4">
        <v>20.2</v>
      </c>
      <c r="K5433" s="4" t="s">
        <v>1075</v>
      </c>
      <c r="L5433" s="4">
        <v>0</v>
      </c>
      <c r="M5433" s="4" t="s">
        <v>2770</v>
      </c>
      <c r="N5433" s="11" t="s">
        <v>8931</v>
      </c>
      <c r="R5433" t="s">
        <v>7147</v>
      </c>
      <c r="T5433" t="s">
        <v>1296</v>
      </c>
    </row>
    <row r="5434" spans="1:20">
      <c r="A5434" t="s">
        <v>8930</v>
      </c>
      <c r="B5434" t="s">
        <v>1291</v>
      </c>
      <c r="C5434" t="s">
        <v>74</v>
      </c>
      <c r="D5434" s="39" t="s">
        <v>2199</v>
      </c>
      <c r="E5434" s="11">
        <f t="shared" si="356"/>
        <v>5</v>
      </c>
      <c r="F5434" s="4">
        <f t="shared" si="357"/>
        <v>2011</v>
      </c>
      <c r="G5434" t="s">
        <v>21</v>
      </c>
      <c r="H5434" s="4" t="s">
        <v>482</v>
      </c>
      <c r="I5434" s="4" t="str">
        <f t="shared" si="358"/>
        <v>k</v>
      </c>
      <c r="J5434" s="4">
        <v>21.2</v>
      </c>
      <c r="K5434" s="4" t="s">
        <v>186</v>
      </c>
      <c r="L5434" s="4">
        <v>0</v>
      </c>
      <c r="M5434" s="4" t="s">
        <v>2767</v>
      </c>
      <c r="N5434" s="11" t="s">
        <v>8931</v>
      </c>
      <c r="R5434" t="s">
        <v>8933</v>
      </c>
      <c r="T5434" t="s">
        <v>1296</v>
      </c>
    </row>
    <row r="5435" spans="1:20">
      <c r="A5435" t="s">
        <v>8930</v>
      </c>
      <c r="B5435" t="s">
        <v>1291</v>
      </c>
      <c r="C5435" t="s">
        <v>74</v>
      </c>
      <c r="D5435" s="39" t="s">
        <v>1402</v>
      </c>
      <c r="E5435" s="11">
        <f t="shared" si="356"/>
        <v>5</v>
      </c>
      <c r="F5435" s="4">
        <f t="shared" si="357"/>
        <v>2015</v>
      </c>
      <c r="G5435" t="s">
        <v>21</v>
      </c>
      <c r="H5435" s="4" t="s">
        <v>496</v>
      </c>
      <c r="I5435" s="4" t="str">
        <f t="shared" si="358"/>
        <v>k</v>
      </c>
      <c r="J5435" s="4">
        <v>24.6</v>
      </c>
      <c r="K5435" s="4" t="s">
        <v>591</v>
      </c>
      <c r="L5435" s="4">
        <v>0</v>
      </c>
      <c r="M5435" s="4" t="s">
        <v>8659</v>
      </c>
      <c r="N5435" s="11" t="s">
        <v>8931</v>
      </c>
      <c r="R5435" t="s">
        <v>8934</v>
      </c>
      <c r="T5435" t="s">
        <v>1296</v>
      </c>
    </row>
    <row r="5436" spans="1:20">
      <c r="A5436" t="s">
        <v>8930</v>
      </c>
      <c r="B5436" t="s">
        <v>1291</v>
      </c>
      <c r="C5436" t="s">
        <v>74</v>
      </c>
      <c r="D5436" s="39" t="s">
        <v>839</v>
      </c>
      <c r="E5436" s="11">
        <f t="shared" si="356"/>
        <v>5</v>
      </c>
      <c r="F5436" s="4">
        <f t="shared" si="357"/>
        <v>2016</v>
      </c>
      <c r="G5436" t="s">
        <v>21</v>
      </c>
      <c r="H5436" s="4" t="s">
        <v>410</v>
      </c>
      <c r="I5436" s="4" t="str">
        <f t="shared" si="358"/>
        <v>k</v>
      </c>
      <c r="J5436" s="4">
        <v>24.6</v>
      </c>
      <c r="K5436" s="4" t="s">
        <v>1160</v>
      </c>
      <c r="L5436" s="4">
        <v>0</v>
      </c>
      <c r="M5436" s="4" t="s">
        <v>1419</v>
      </c>
      <c r="N5436" s="11" t="s">
        <v>8931</v>
      </c>
      <c r="R5436" t="s">
        <v>8935</v>
      </c>
      <c r="T5436" t="s">
        <v>1296</v>
      </c>
    </row>
    <row r="5437" spans="1:20">
      <c r="A5437" t="s">
        <v>8930</v>
      </c>
      <c r="B5437" t="s">
        <v>1291</v>
      </c>
      <c r="C5437" t="s">
        <v>74</v>
      </c>
      <c r="D5437" s="39" t="s">
        <v>2440</v>
      </c>
      <c r="E5437" s="11">
        <f t="shared" si="356"/>
        <v>9</v>
      </c>
      <c r="F5437" s="4">
        <f t="shared" si="357"/>
        <v>2018</v>
      </c>
      <c r="G5437" t="s">
        <v>21</v>
      </c>
      <c r="H5437" s="4" t="s">
        <v>3064</v>
      </c>
      <c r="I5437" s="4" t="str">
        <f t="shared" si="358"/>
        <v>k</v>
      </c>
      <c r="J5437" s="4">
        <v>25.6</v>
      </c>
      <c r="K5437" s="4" t="s">
        <v>715</v>
      </c>
      <c r="L5437" s="4">
        <v>0</v>
      </c>
      <c r="M5437" s="4" t="s">
        <v>4823</v>
      </c>
      <c r="N5437" s="11" t="s">
        <v>8931</v>
      </c>
      <c r="R5437" t="s">
        <v>7148</v>
      </c>
      <c r="T5437" t="s">
        <v>1296</v>
      </c>
    </row>
    <row r="5438" spans="1:20">
      <c r="A5438" t="s">
        <v>8930</v>
      </c>
      <c r="B5438" t="s">
        <v>1291</v>
      </c>
      <c r="C5438" t="s">
        <v>74</v>
      </c>
      <c r="D5438" s="39" t="s">
        <v>1515</v>
      </c>
      <c r="E5438" s="11">
        <f t="shared" si="356"/>
        <v>5</v>
      </c>
      <c r="F5438" s="4">
        <f t="shared" si="357"/>
        <v>2019</v>
      </c>
      <c r="G5438" t="s">
        <v>21</v>
      </c>
      <c r="H5438" s="4" t="s">
        <v>609</v>
      </c>
      <c r="I5438" s="4" t="str">
        <f t="shared" si="358"/>
        <v>k</v>
      </c>
      <c r="J5438" s="4">
        <v>26.2</v>
      </c>
      <c r="K5438" s="4" t="s">
        <v>1140</v>
      </c>
      <c r="L5438" s="4">
        <v>0</v>
      </c>
      <c r="M5438" s="4" t="s">
        <v>1591</v>
      </c>
      <c r="N5438" s="11" t="s">
        <v>8931</v>
      </c>
      <c r="R5438" t="s">
        <v>8936</v>
      </c>
      <c r="T5438" t="s">
        <v>1296</v>
      </c>
    </row>
    <row r="5439" spans="1:20">
      <c r="A5439" s="9" t="s">
        <v>8930</v>
      </c>
      <c r="B5439" t="s">
        <v>1291</v>
      </c>
      <c r="C5439" t="s">
        <v>74</v>
      </c>
      <c r="D5439" s="39" t="s">
        <v>1440</v>
      </c>
      <c r="E5439" s="11">
        <f t="shared" si="356"/>
        <v>5</v>
      </c>
      <c r="F5439" s="4">
        <f t="shared" si="357"/>
        <v>2024</v>
      </c>
      <c r="G5439" t="s">
        <v>21</v>
      </c>
      <c r="H5439" s="4" t="s">
        <v>488</v>
      </c>
      <c r="I5439" s="4" t="str">
        <f t="shared" si="358"/>
        <v>k</v>
      </c>
      <c r="J5439" s="4">
        <v>26.7</v>
      </c>
      <c r="K5439" s="4" t="s">
        <v>369</v>
      </c>
      <c r="L5439" s="4">
        <v>0</v>
      </c>
      <c r="M5439" s="4" t="s">
        <v>2670</v>
      </c>
      <c r="N5439" s="11" t="s">
        <v>8931</v>
      </c>
      <c r="R5439" t="s">
        <v>2683</v>
      </c>
    </row>
    <row r="5440" spans="1:20">
      <c r="A5440" t="s">
        <v>8930</v>
      </c>
      <c r="B5440" s="4" t="s">
        <v>1291</v>
      </c>
      <c r="C5440" s="4" t="s">
        <v>74</v>
      </c>
      <c r="D5440" s="39" t="s">
        <v>1553</v>
      </c>
      <c r="E5440" s="11">
        <f t="shared" si="356"/>
        <v>4</v>
      </c>
      <c r="F5440" s="4">
        <f t="shared" si="357"/>
        <v>2026</v>
      </c>
      <c r="G5440" s="4" t="s">
        <v>21</v>
      </c>
      <c r="H5440" s="4">
        <v>21.6</v>
      </c>
      <c r="I5440" s="4" t="str">
        <f t="shared" si="358"/>
        <v>k</v>
      </c>
      <c r="J5440" s="4">
        <v>26.7</v>
      </c>
      <c r="K5440" s="4">
        <v>35.5</v>
      </c>
      <c r="L5440" s="4">
        <v>0</v>
      </c>
      <c r="M5440" s="4">
        <v>660</v>
      </c>
      <c r="N5440" s="11" t="s">
        <v>8931</v>
      </c>
      <c r="R5440" s="4" t="s">
        <v>8937</v>
      </c>
    </row>
    <row r="5441" spans="1:20">
      <c r="A5441" t="s">
        <v>8938</v>
      </c>
      <c r="B5441" t="s">
        <v>1291</v>
      </c>
      <c r="C5441" t="s">
        <v>20</v>
      </c>
      <c r="D5441" s="39" t="s">
        <v>44</v>
      </c>
      <c r="E5441" s="11">
        <f t="shared" si="356"/>
        <v>5</v>
      </c>
      <c r="F5441" s="4">
        <f t="shared" si="357"/>
        <v>2005</v>
      </c>
      <c r="G5441" t="s">
        <v>25</v>
      </c>
      <c r="H5441" s="4" t="s">
        <v>482</v>
      </c>
      <c r="I5441" s="4" t="str">
        <f t="shared" si="358"/>
        <v>k</v>
      </c>
      <c r="J5441" s="4">
        <v>21</v>
      </c>
      <c r="K5441" s="4" t="s">
        <v>88</v>
      </c>
      <c r="L5441" s="4">
        <v>0</v>
      </c>
      <c r="M5441" s="4" t="s">
        <v>4763</v>
      </c>
      <c r="R5441" t="s">
        <v>8939</v>
      </c>
      <c r="T5441" t="s">
        <v>1296</v>
      </c>
    </row>
    <row r="5442" spans="1:20">
      <c r="A5442" t="s">
        <v>8940</v>
      </c>
      <c r="B5442" t="s">
        <v>1291</v>
      </c>
      <c r="C5442" t="s">
        <v>20</v>
      </c>
      <c r="D5442" s="39" t="s">
        <v>2575</v>
      </c>
      <c r="E5442" s="11">
        <f t="shared" si="356"/>
        <v>5</v>
      </c>
      <c r="F5442" s="4">
        <f t="shared" si="357"/>
        <v>2008</v>
      </c>
      <c r="G5442" t="s">
        <v>21</v>
      </c>
      <c r="H5442" s="4">
        <v>15.7</v>
      </c>
      <c r="I5442" s="4" t="s">
        <v>35</v>
      </c>
      <c r="J5442" s="4">
        <v>30.5</v>
      </c>
      <c r="K5442" s="4" t="s">
        <v>801</v>
      </c>
      <c r="L5442" s="4">
        <v>0</v>
      </c>
      <c r="M5442" s="4" t="s">
        <v>2320</v>
      </c>
      <c r="N5442" s="11" t="s">
        <v>8941</v>
      </c>
      <c r="R5442" t="s">
        <v>8942</v>
      </c>
      <c r="T5442" t="s">
        <v>1296</v>
      </c>
    </row>
    <row r="5443" spans="1:20">
      <c r="A5443" t="s">
        <v>8940</v>
      </c>
      <c r="B5443" t="s">
        <v>1291</v>
      </c>
      <c r="C5443" t="s">
        <v>74</v>
      </c>
      <c r="D5443" s="39" t="s">
        <v>1349</v>
      </c>
      <c r="E5443" s="11">
        <f t="shared" si="356"/>
        <v>5</v>
      </c>
      <c r="F5443" s="4">
        <f t="shared" si="357"/>
        <v>2016</v>
      </c>
      <c r="G5443" t="s">
        <v>21</v>
      </c>
      <c r="H5443" s="4">
        <v>23.7</v>
      </c>
      <c r="I5443" s="4" t="s">
        <v>35</v>
      </c>
      <c r="J5443" s="4">
        <v>32</v>
      </c>
      <c r="K5443" s="4" t="s">
        <v>256</v>
      </c>
      <c r="L5443" s="4">
        <v>0</v>
      </c>
      <c r="M5443" s="4" t="s">
        <v>8528</v>
      </c>
      <c r="N5443" s="11" t="s">
        <v>8941</v>
      </c>
      <c r="R5443" t="s">
        <v>8943</v>
      </c>
      <c r="T5443" t="s">
        <v>1296</v>
      </c>
    </row>
    <row r="5444" spans="1:20">
      <c r="A5444" t="s">
        <v>8940</v>
      </c>
      <c r="B5444" t="s">
        <v>1291</v>
      </c>
      <c r="C5444" t="s">
        <v>74</v>
      </c>
      <c r="D5444" s="39" t="s">
        <v>1455</v>
      </c>
      <c r="E5444" s="11">
        <f t="shared" si="356"/>
        <v>5</v>
      </c>
      <c r="F5444" s="4">
        <f t="shared" si="357"/>
        <v>2017</v>
      </c>
      <c r="G5444" t="s">
        <v>21</v>
      </c>
      <c r="H5444" s="4">
        <v>24.7</v>
      </c>
      <c r="I5444" s="4" t="s">
        <v>35</v>
      </c>
      <c r="J5444" s="4">
        <v>31.7</v>
      </c>
      <c r="K5444" s="4" t="s">
        <v>1162</v>
      </c>
      <c r="L5444" s="4">
        <v>0</v>
      </c>
      <c r="M5444" s="4" t="s">
        <v>2110</v>
      </c>
      <c r="N5444" s="11" t="s">
        <v>8941</v>
      </c>
      <c r="R5444" t="s">
        <v>8944</v>
      </c>
      <c r="T5444" t="s">
        <v>1296</v>
      </c>
    </row>
    <row r="5445" spans="1:20">
      <c r="A5445" t="s">
        <v>8940</v>
      </c>
      <c r="B5445" t="s">
        <v>1291</v>
      </c>
      <c r="C5445" t="s">
        <v>74</v>
      </c>
      <c r="D5445" s="39" t="s">
        <v>1211</v>
      </c>
      <c r="E5445" s="11">
        <f t="shared" si="356"/>
        <v>5</v>
      </c>
      <c r="F5445" s="4">
        <f t="shared" si="357"/>
        <v>2021</v>
      </c>
      <c r="G5445" t="s">
        <v>21</v>
      </c>
      <c r="H5445" s="4">
        <v>28.7</v>
      </c>
      <c r="I5445" s="4" t="s">
        <v>35</v>
      </c>
      <c r="J5445" s="4">
        <v>31.8</v>
      </c>
      <c r="K5445" s="4" t="s">
        <v>801</v>
      </c>
      <c r="L5445" s="4">
        <v>0</v>
      </c>
      <c r="M5445" s="4" t="s">
        <v>1548</v>
      </c>
      <c r="N5445" s="11" t="s">
        <v>8941</v>
      </c>
      <c r="Q5445" t="s">
        <v>8945</v>
      </c>
      <c r="R5445" t="s">
        <v>8946</v>
      </c>
    </row>
    <row r="5446" spans="1:20">
      <c r="A5446" t="s">
        <v>549</v>
      </c>
      <c r="B5446" t="s">
        <v>1291</v>
      </c>
      <c r="C5446" t="s">
        <v>20</v>
      </c>
      <c r="D5446" s="39" t="s">
        <v>2922</v>
      </c>
      <c r="E5446" s="11">
        <f t="shared" si="356"/>
        <v>3</v>
      </c>
      <c r="F5446" s="4">
        <f t="shared" si="357"/>
        <v>1983</v>
      </c>
      <c r="G5446" t="s">
        <v>21</v>
      </c>
      <c r="H5446" s="4" t="s">
        <v>1610</v>
      </c>
      <c r="I5446" s="4" t="str">
        <f t="shared" ref="I5446:I5453" si="359">IF(ISBLANK(H5446), "", "k")</f>
        <v>k</v>
      </c>
      <c r="J5446" s="4">
        <v>22.23</v>
      </c>
      <c r="K5446" s="4" t="s">
        <v>4639</v>
      </c>
      <c r="L5446" s="4">
        <v>0</v>
      </c>
      <c r="M5446" s="4" t="s">
        <v>2156</v>
      </c>
      <c r="N5446" s="11" t="s">
        <v>8947</v>
      </c>
      <c r="T5446" t="s">
        <v>1296</v>
      </c>
    </row>
    <row r="5447" spans="1:20">
      <c r="A5447" t="s">
        <v>549</v>
      </c>
      <c r="B5447" t="s">
        <v>1291</v>
      </c>
      <c r="C5447" t="s">
        <v>74</v>
      </c>
      <c r="D5447" s="39" t="s">
        <v>1494</v>
      </c>
      <c r="E5447" s="11">
        <f t="shared" si="356"/>
        <v>3</v>
      </c>
      <c r="F5447" s="4">
        <f t="shared" si="357"/>
        <v>1986</v>
      </c>
      <c r="G5447" t="s">
        <v>21</v>
      </c>
      <c r="H5447" s="4" t="s">
        <v>1622</v>
      </c>
      <c r="I5447" s="4" t="str">
        <f t="shared" si="359"/>
        <v>k</v>
      </c>
      <c r="J5447" s="4">
        <v>26.67</v>
      </c>
      <c r="K5447" s="4" t="s">
        <v>933</v>
      </c>
      <c r="L5447" s="4">
        <v>0</v>
      </c>
      <c r="M5447" s="4" t="s">
        <v>8948</v>
      </c>
      <c r="N5447" s="11" t="s">
        <v>8947</v>
      </c>
      <c r="R5447" t="s">
        <v>8949</v>
      </c>
      <c r="T5447" t="s">
        <v>1296</v>
      </c>
    </row>
    <row r="5448" spans="1:20">
      <c r="A5448" t="s">
        <v>549</v>
      </c>
      <c r="B5448" t="s">
        <v>1291</v>
      </c>
      <c r="C5448" t="s">
        <v>74</v>
      </c>
      <c r="D5448" s="39" t="s">
        <v>2401</v>
      </c>
      <c r="E5448" s="11">
        <f t="shared" si="356"/>
        <v>3</v>
      </c>
      <c r="F5448" s="4">
        <f t="shared" si="357"/>
        <v>1992</v>
      </c>
      <c r="G5448" t="s">
        <v>21</v>
      </c>
      <c r="H5448" s="4" t="s">
        <v>2927</v>
      </c>
      <c r="I5448" s="4" t="str">
        <f t="shared" si="359"/>
        <v>k</v>
      </c>
      <c r="J5448" s="4">
        <v>27.62</v>
      </c>
      <c r="K5448" s="4" t="s">
        <v>4949</v>
      </c>
      <c r="L5448" s="4">
        <v>0</v>
      </c>
      <c r="M5448" s="4" t="s">
        <v>2256</v>
      </c>
      <c r="N5448" s="11" t="s">
        <v>8947</v>
      </c>
      <c r="T5448" t="s">
        <v>1296</v>
      </c>
    </row>
    <row r="5449" spans="1:20">
      <c r="A5449" t="s">
        <v>549</v>
      </c>
      <c r="B5449" t="s">
        <v>1291</v>
      </c>
      <c r="C5449" t="s">
        <v>74</v>
      </c>
      <c r="D5449" s="39" t="s">
        <v>1620</v>
      </c>
      <c r="E5449" s="11">
        <f t="shared" si="356"/>
        <v>3</v>
      </c>
      <c r="F5449" s="4">
        <f t="shared" si="357"/>
        <v>1994</v>
      </c>
      <c r="G5449" t="s">
        <v>21</v>
      </c>
      <c r="H5449" s="4" t="s">
        <v>345</v>
      </c>
      <c r="I5449" s="4" t="str">
        <f t="shared" si="359"/>
        <v>k</v>
      </c>
      <c r="J5449" s="4">
        <v>29</v>
      </c>
      <c r="K5449" s="4" t="s">
        <v>40</v>
      </c>
      <c r="L5449" s="4">
        <v>0</v>
      </c>
      <c r="M5449" s="4" t="s">
        <v>2426</v>
      </c>
      <c r="N5449" s="11" t="s">
        <v>8947</v>
      </c>
      <c r="T5449" t="s">
        <v>1296</v>
      </c>
    </row>
    <row r="5450" spans="1:20">
      <c r="A5450" t="s">
        <v>549</v>
      </c>
      <c r="B5450" t="s">
        <v>1291</v>
      </c>
      <c r="C5450" t="s">
        <v>74</v>
      </c>
      <c r="D5450" s="39" t="s">
        <v>1524</v>
      </c>
      <c r="E5450" s="11">
        <f t="shared" si="356"/>
        <v>3</v>
      </c>
      <c r="F5450" s="4">
        <f t="shared" si="357"/>
        <v>1995</v>
      </c>
      <c r="G5450" t="s">
        <v>21</v>
      </c>
      <c r="H5450" s="4" t="s">
        <v>1756</v>
      </c>
      <c r="I5450" s="4" t="str">
        <f t="shared" si="359"/>
        <v>k</v>
      </c>
      <c r="J5450" s="4">
        <v>29.2</v>
      </c>
      <c r="K5450" s="4" t="s">
        <v>40</v>
      </c>
      <c r="L5450" s="4">
        <v>0</v>
      </c>
      <c r="M5450" s="4" t="s">
        <v>1825</v>
      </c>
      <c r="N5450" s="11" t="s">
        <v>8947</v>
      </c>
      <c r="R5450" t="s">
        <v>2649</v>
      </c>
      <c r="T5450" t="s">
        <v>1296</v>
      </c>
    </row>
    <row r="5451" spans="1:20">
      <c r="A5451" t="s">
        <v>549</v>
      </c>
      <c r="B5451" t="s">
        <v>1291</v>
      </c>
      <c r="C5451" t="s">
        <v>74</v>
      </c>
      <c r="D5451" s="39" t="s">
        <v>1320</v>
      </c>
      <c r="E5451" s="11">
        <f t="shared" si="356"/>
        <v>3</v>
      </c>
      <c r="F5451" s="4">
        <f t="shared" si="357"/>
        <v>1996</v>
      </c>
      <c r="G5451" t="s">
        <v>21</v>
      </c>
      <c r="H5451" s="4" t="s">
        <v>2929</v>
      </c>
      <c r="I5451" s="4" t="str">
        <f t="shared" si="359"/>
        <v>k</v>
      </c>
      <c r="J5451" s="4">
        <v>28.4</v>
      </c>
      <c r="K5451" s="4" t="s">
        <v>620</v>
      </c>
      <c r="L5451" s="4">
        <v>0</v>
      </c>
      <c r="M5451" s="4" t="s">
        <v>2090</v>
      </c>
      <c r="N5451" s="11" t="s">
        <v>8947</v>
      </c>
      <c r="R5451" t="s">
        <v>585</v>
      </c>
      <c r="T5451" t="s">
        <v>1296</v>
      </c>
    </row>
    <row r="5452" spans="1:20">
      <c r="A5452" t="s">
        <v>549</v>
      </c>
      <c r="B5452" t="s">
        <v>1291</v>
      </c>
      <c r="C5452" t="s">
        <v>74</v>
      </c>
      <c r="D5452" s="39" t="s">
        <v>1322</v>
      </c>
      <c r="E5452" s="11">
        <f t="shared" si="356"/>
        <v>3</v>
      </c>
      <c r="F5452" s="4">
        <f t="shared" si="357"/>
        <v>1998</v>
      </c>
      <c r="G5452" t="s">
        <v>21</v>
      </c>
      <c r="H5452" s="4" t="s">
        <v>563</v>
      </c>
      <c r="I5452" s="4" t="str">
        <f t="shared" si="359"/>
        <v>k</v>
      </c>
      <c r="J5452" s="4">
        <v>28.7</v>
      </c>
      <c r="K5452" s="4" t="s">
        <v>584</v>
      </c>
      <c r="L5452" s="4">
        <v>0</v>
      </c>
      <c r="M5452" s="4" t="s">
        <v>1528</v>
      </c>
      <c r="N5452" s="11" t="s">
        <v>8947</v>
      </c>
      <c r="R5452" t="s">
        <v>8950</v>
      </c>
      <c r="T5452" t="s">
        <v>1296</v>
      </c>
    </row>
    <row r="5453" spans="1:20">
      <c r="A5453" t="s">
        <v>549</v>
      </c>
      <c r="B5453" t="s">
        <v>1291</v>
      </c>
      <c r="C5453" t="s">
        <v>74</v>
      </c>
      <c r="D5453" s="39" t="s">
        <v>1647</v>
      </c>
      <c r="E5453" s="11">
        <f t="shared" si="356"/>
        <v>3</v>
      </c>
      <c r="F5453" s="4">
        <f t="shared" si="357"/>
        <v>2000</v>
      </c>
      <c r="G5453" t="s">
        <v>21</v>
      </c>
      <c r="H5453" s="4" t="s">
        <v>285</v>
      </c>
      <c r="I5453" s="4" t="str">
        <f t="shared" si="359"/>
        <v>k</v>
      </c>
      <c r="J5453" s="4">
        <v>29</v>
      </c>
      <c r="K5453" s="4" t="s">
        <v>40</v>
      </c>
      <c r="L5453" s="4">
        <v>0</v>
      </c>
      <c r="M5453" s="4" t="s">
        <v>1386</v>
      </c>
      <c r="N5453" s="11" t="s">
        <v>8947</v>
      </c>
      <c r="R5453" t="s">
        <v>439</v>
      </c>
      <c r="T5453" t="s">
        <v>1296</v>
      </c>
    </row>
    <row r="5454" spans="1:20">
      <c r="A5454" t="s">
        <v>8951</v>
      </c>
      <c r="B5454" t="s">
        <v>1291</v>
      </c>
      <c r="C5454" t="s">
        <v>20</v>
      </c>
      <c r="D5454" s="39" t="s">
        <v>2007</v>
      </c>
      <c r="E5454" s="11">
        <f t="shared" si="356"/>
        <v>3</v>
      </c>
      <c r="F5454" s="4">
        <f t="shared" si="357"/>
        <v>1992</v>
      </c>
      <c r="G5454" t="s">
        <v>25</v>
      </c>
      <c r="H5454" s="4">
        <v>13.5</v>
      </c>
      <c r="I5454" s="4" t="s">
        <v>35</v>
      </c>
      <c r="J5454" s="4">
        <v>31.12</v>
      </c>
      <c r="K5454" s="4" t="s">
        <v>3561</v>
      </c>
      <c r="L5454" s="4">
        <v>0</v>
      </c>
      <c r="M5454" s="4" t="s">
        <v>4526</v>
      </c>
      <c r="N5454" s="11" t="s">
        <v>8952</v>
      </c>
      <c r="R5454" t="s">
        <v>3248</v>
      </c>
      <c r="T5454" t="s">
        <v>1296</v>
      </c>
    </row>
    <row r="5455" spans="1:20">
      <c r="A5455" t="s">
        <v>8951</v>
      </c>
      <c r="B5455" t="s">
        <v>1291</v>
      </c>
      <c r="C5455" t="s">
        <v>74</v>
      </c>
      <c r="D5455" s="39" t="s">
        <v>1708</v>
      </c>
      <c r="E5455" s="11">
        <f t="shared" si="356"/>
        <v>3</v>
      </c>
      <c r="F5455" s="4">
        <f t="shared" si="357"/>
        <v>1994</v>
      </c>
      <c r="G5455" t="s">
        <v>25</v>
      </c>
      <c r="H5455" s="4">
        <v>15.5</v>
      </c>
      <c r="I5455" s="4" t="s">
        <v>35</v>
      </c>
      <c r="J5455" s="4">
        <v>33.299999999999997</v>
      </c>
      <c r="K5455" s="4" t="s">
        <v>341</v>
      </c>
      <c r="L5455" s="4">
        <v>0</v>
      </c>
      <c r="M5455" s="4" t="s">
        <v>4004</v>
      </c>
      <c r="N5455" s="11" t="s">
        <v>8952</v>
      </c>
      <c r="T5455" t="s">
        <v>1296</v>
      </c>
    </row>
    <row r="5456" spans="1:20">
      <c r="A5456" t="s">
        <v>8951</v>
      </c>
      <c r="B5456" t="s">
        <v>1291</v>
      </c>
      <c r="C5456" t="s">
        <v>74</v>
      </c>
      <c r="D5456" s="39" t="s">
        <v>1316</v>
      </c>
      <c r="E5456" s="11">
        <f t="shared" si="356"/>
        <v>3</v>
      </c>
      <c r="F5456" s="4">
        <f t="shared" si="357"/>
        <v>1995</v>
      </c>
      <c r="G5456" t="s">
        <v>25</v>
      </c>
      <c r="H5456" s="4">
        <v>16.5</v>
      </c>
      <c r="I5456" s="4" t="s">
        <v>35</v>
      </c>
      <c r="J5456" s="4">
        <v>34.5</v>
      </c>
      <c r="K5456" s="4" t="s">
        <v>638</v>
      </c>
      <c r="L5456" s="4">
        <v>0</v>
      </c>
      <c r="M5456" s="4" t="s">
        <v>8953</v>
      </c>
      <c r="N5456" s="11" t="s">
        <v>8952</v>
      </c>
      <c r="T5456" t="s">
        <v>1296</v>
      </c>
    </row>
    <row r="5457" spans="1:20">
      <c r="A5457" t="s">
        <v>8951</v>
      </c>
      <c r="B5457" t="s">
        <v>1291</v>
      </c>
      <c r="C5457" t="s">
        <v>74</v>
      </c>
      <c r="D5457" s="39" t="s">
        <v>1320</v>
      </c>
      <c r="E5457" s="11">
        <f t="shared" si="356"/>
        <v>3</v>
      </c>
      <c r="F5457" s="4">
        <f t="shared" si="357"/>
        <v>1996</v>
      </c>
      <c r="G5457" t="s">
        <v>25</v>
      </c>
      <c r="H5457" s="4">
        <v>17.5</v>
      </c>
      <c r="I5457" s="4" t="s">
        <v>35</v>
      </c>
      <c r="J5457" s="4">
        <v>35.200000000000003</v>
      </c>
      <c r="K5457" s="4" t="s">
        <v>1020</v>
      </c>
      <c r="L5457" s="4">
        <v>0</v>
      </c>
      <c r="M5457" s="4" t="s">
        <v>8157</v>
      </c>
      <c r="N5457" s="11" t="s">
        <v>8952</v>
      </c>
      <c r="R5457" t="s">
        <v>585</v>
      </c>
      <c r="T5457" t="s">
        <v>1296</v>
      </c>
    </row>
    <row r="5458" spans="1:20">
      <c r="A5458" t="s">
        <v>8951</v>
      </c>
      <c r="B5458" t="s">
        <v>1291</v>
      </c>
      <c r="C5458" t="s">
        <v>74</v>
      </c>
      <c r="D5458" s="39" t="s">
        <v>1527</v>
      </c>
      <c r="E5458" s="11">
        <f t="shared" si="356"/>
        <v>3</v>
      </c>
      <c r="F5458" s="4">
        <f t="shared" si="357"/>
        <v>1998</v>
      </c>
      <c r="G5458" t="s">
        <v>25</v>
      </c>
      <c r="H5458" s="4">
        <v>19.5</v>
      </c>
      <c r="I5458" s="4" t="s">
        <v>35</v>
      </c>
      <c r="J5458" s="4">
        <v>37.200000000000003</v>
      </c>
      <c r="K5458" s="4" t="s">
        <v>131</v>
      </c>
      <c r="L5458" s="4">
        <v>0</v>
      </c>
      <c r="M5458" s="4" t="s">
        <v>1300</v>
      </c>
      <c r="N5458" s="11" t="s">
        <v>8952</v>
      </c>
      <c r="R5458" t="s">
        <v>8954</v>
      </c>
      <c r="T5458" t="s">
        <v>1296</v>
      </c>
    </row>
    <row r="5459" spans="1:20">
      <c r="A5459" t="s">
        <v>8951</v>
      </c>
      <c r="B5459" t="s">
        <v>1291</v>
      </c>
      <c r="C5459" t="s">
        <v>74</v>
      </c>
      <c r="D5459" s="39" t="s">
        <v>1647</v>
      </c>
      <c r="E5459" s="11">
        <f t="shared" ref="E5459:E5522" si="360">MONTH(D5459)</f>
        <v>3</v>
      </c>
      <c r="F5459" s="4">
        <f t="shared" ref="F5459:F5522" si="361">YEAR(D5459)</f>
        <v>2000</v>
      </c>
      <c r="G5459" t="s">
        <v>25</v>
      </c>
      <c r="H5459" s="4">
        <v>21.5</v>
      </c>
      <c r="I5459" s="4" t="s">
        <v>35</v>
      </c>
      <c r="J5459" s="4">
        <v>42</v>
      </c>
      <c r="K5459" s="4" t="s">
        <v>423</v>
      </c>
      <c r="L5459" s="4">
        <v>0</v>
      </c>
      <c r="M5459" s="4" t="s">
        <v>3587</v>
      </c>
      <c r="N5459" s="11" t="s">
        <v>8952</v>
      </c>
      <c r="R5459" t="s">
        <v>439</v>
      </c>
      <c r="T5459" t="s">
        <v>1296</v>
      </c>
    </row>
    <row r="5460" spans="1:20">
      <c r="A5460" t="s">
        <v>8951</v>
      </c>
      <c r="B5460" t="s">
        <v>1291</v>
      </c>
      <c r="C5460" t="s">
        <v>74</v>
      </c>
      <c r="D5460" s="39" t="s">
        <v>1418</v>
      </c>
      <c r="E5460" s="11">
        <f t="shared" si="360"/>
        <v>5</v>
      </c>
      <c r="F5460" s="4">
        <f t="shared" si="361"/>
        <v>2001</v>
      </c>
      <c r="G5460" t="s">
        <v>25</v>
      </c>
      <c r="H5460" s="4">
        <v>22.7</v>
      </c>
      <c r="I5460" s="4" t="s">
        <v>35</v>
      </c>
      <c r="J5460" s="4">
        <v>43.5</v>
      </c>
      <c r="K5460" s="4" t="s">
        <v>123</v>
      </c>
      <c r="L5460" s="4">
        <v>0</v>
      </c>
      <c r="M5460" s="4" t="s">
        <v>8955</v>
      </c>
      <c r="N5460" s="11" t="s">
        <v>8952</v>
      </c>
      <c r="R5460" t="s">
        <v>8956</v>
      </c>
      <c r="T5460" t="s">
        <v>1296</v>
      </c>
    </row>
    <row r="5461" spans="1:20">
      <c r="A5461" t="s">
        <v>8951</v>
      </c>
      <c r="B5461" t="s">
        <v>1291</v>
      </c>
      <c r="C5461" t="s">
        <v>74</v>
      </c>
      <c r="D5461" s="39" t="s">
        <v>1302</v>
      </c>
      <c r="E5461" s="11">
        <f t="shared" si="360"/>
        <v>5</v>
      </c>
      <c r="F5461" s="4">
        <f t="shared" si="361"/>
        <v>2002</v>
      </c>
      <c r="G5461" t="s">
        <v>25</v>
      </c>
      <c r="H5461" s="4">
        <v>23.7</v>
      </c>
      <c r="I5461" s="4" t="s">
        <v>35</v>
      </c>
      <c r="J5461" s="4">
        <v>43</v>
      </c>
      <c r="K5461" s="4" t="s">
        <v>1124</v>
      </c>
      <c r="L5461" s="4">
        <v>0</v>
      </c>
      <c r="M5461" s="4" t="s">
        <v>8957</v>
      </c>
      <c r="N5461" s="11" t="s">
        <v>8952</v>
      </c>
      <c r="R5461" t="s">
        <v>8958</v>
      </c>
      <c r="T5461" t="s">
        <v>1296</v>
      </c>
    </row>
    <row r="5462" spans="1:20">
      <c r="A5462" t="s">
        <v>8951</v>
      </c>
      <c r="B5462" t="s">
        <v>1291</v>
      </c>
      <c r="C5462" t="s">
        <v>74</v>
      </c>
      <c r="D5462" s="39" t="s">
        <v>2040</v>
      </c>
      <c r="E5462" s="11">
        <f t="shared" si="360"/>
        <v>5</v>
      </c>
      <c r="F5462" s="4">
        <f t="shared" si="361"/>
        <v>2003</v>
      </c>
      <c r="G5462" t="s">
        <v>25</v>
      </c>
      <c r="H5462" s="4">
        <v>24.7</v>
      </c>
      <c r="I5462" s="4" t="s">
        <v>35</v>
      </c>
      <c r="J5462" s="4">
        <v>44.5</v>
      </c>
      <c r="K5462" s="4" t="s">
        <v>26</v>
      </c>
      <c r="L5462" s="4">
        <v>0</v>
      </c>
      <c r="M5462" s="4" t="s">
        <v>8959</v>
      </c>
      <c r="N5462" s="11" t="s">
        <v>8952</v>
      </c>
      <c r="R5462" t="s">
        <v>1334</v>
      </c>
      <c r="T5462" t="s">
        <v>1296</v>
      </c>
    </row>
    <row r="5463" spans="1:20">
      <c r="A5463" t="s">
        <v>8960</v>
      </c>
      <c r="B5463" t="s">
        <v>1291</v>
      </c>
      <c r="C5463" t="s">
        <v>20</v>
      </c>
      <c r="D5463" s="39" t="s">
        <v>1845</v>
      </c>
      <c r="E5463" s="11">
        <f t="shared" si="360"/>
        <v>6</v>
      </c>
      <c r="F5463" s="4">
        <f t="shared" si="361"/>
        <v>2001</v>
      </c>
      <c r="G5463" t="s">
        <v>25</v>
      </c>
      <c r="H5463" s="4">
        <v>6.8</v>
      </c>
      <c r="I5463" s="4" t="str">
        <f>IF(ISBLANK(H5463), "", "k")</f>
        <v>k</v>
      </c>
      <c r="J5463" s="4">
        <v>21.6</v>
      </c>
      <c r="K5463" s="4" t="s">
        <v>1215</v>
      </c>
      <c r="L5463" s="4">
        <v>0</v>
      </c>
      <c r="R5463" t="s">
        <v>8961</v>
      </c>
      <c r="T5463" t="s">
        <v>1296</v>
      </c>
    </row>
    <row r="5464" spans="1:20">
      <c r="A5464" t="s">
        <v>8960</v>
      </c>
      <c r="B5464" t="s">
        <v>1291</v>
      </c>
      <c r="C5464" t="s">
        <v>74</v>
      </c>
      <c r="D5464" s="39" t="s">
        <v>1378</v>
      </c>
      <c r="E5464" s="11">
        <f t="shared" si="360"/>
        <v>5</v>
      </c>
      <c r="F5464" s="4">
        <f t="shared" si="361"/>
        <v>2002</v>
      </c>
      <c r="G5464" t="s">
        <v>25</v>
      </c>
      <c r="H5464" s="4">
        <v>7.7</v>
      </c>
      <c r="I5464" s="4" t="s">
        <v>1214</v>
      </c>
      <c r="J5464" s="4">
        <v>21.1</v>
      </c>
      <c r="K5464" s="4" t="s">
        <v>1856</v>
      </c>
      <c r="L5464" s="4">
        <v>0</v>
      </c>
      <c r="M5464" s="4" t="s">
        <v>1564</v>
      </c>
      <c r="R5464" t="s">
        <v>2031</v>
      </c>
      <c r="T5464" t="s">
        <v>1296</v>
      </c>
    </row>
    <row r="5465" spans="1:20">
      <c r="A5465" t="s">
        <v>8962</v>
      </c>
      <c r="B5465" t="s">
        <v>1291</v>
      </c>
      <c r="C5465" t="s">
        <v>20</v>
      </c>
      <c r="D5465" s="39" t="s">
        <v>839</v>
      </c>
      <c r="E5465" s="11">
        <f t="shared" si="360"/>
        <v>5</v>
      </c>
      <c r="F5465" s="4">
        <f t="shared" si="361"/>
        <v>2016</v>
      </c>
      <c r="G5465" t="s">
        <v>25</v>
      </c>
      <c r="I5465" s="4" t="str">
        <f>IF(ISBLANK(H5465), "", "k")</f>
        <v/>
      </c>
      <c r="J5465" s="4">
        <v>25</v>
      </c>
      <c r="K5465" s="4" t="s">
        <v>278</v>
      </c>
      <c r="L5465" s="4">
        <v>0</v>
      </c>
      <c r="M5465" s="4" t="s">
        <v>1321</v>
      </c>
      <c r="N5465" s="11" t="s">
        <v>8963</v>
      </c>
      <c r="R5465" t="s">
        <v>8964</v>
      </c>
      <c r="T5465" t="s">
        <v>1296</v>
      </c>
    </row>
    <row r="5466" spans="1:20">
      <c r="A5466" t="s">
        <v>8962</v>
      </c>
      <c r="B5466" t="s">
        <v>1291</v>
      </c>
      <c r="C5466" t="s">
        <v>74</v>
      </c>
      <c r="D5466" s="39" t="s">
        <v>1455</v>
      </c>
      <c r="E5466" s="11">
        <f t="shared" si="360"/>
        <v>5</v>
      </c>
      <c r="F5466" s="4">
        <f t="shared" si="361"/>
        <v>2017</v>
      </c>
      <c r="G5466" t="s">
        <v>25</v>
      </c>
      <c r="I5466" s="4" t="str">
        <f>IF(ISBLANK(H5466), "", "k")</f>
        <v/>
      </c>
      <c r="J5466" s="4">
        <v>27</v>
      </c>
      <c r="K5466" s="4" t="s">
        <v>958</v>
      </c>
      <c r="L5466" s="4">
        <v>0</v>
      </c>
      <c r="M5466" s="4" t="s">
        <v>2080</v>
      </c>
      <c r="N5466" s="11" t="s">
        <v>8963</v>
      </c>
      <c r="R5466" t="s">
        <v>8965</v>
      </c>
      <c r="T5466" t="s">
        <v>1296</v>
      </c>
    </row>
    <row r="5467" spans="1:20">
      <c r="A5467" t="s">
        <v>8966</v>
      </c>
      <c r="B5467" t="s">
        <v>1291</v>
      </c>
      <c r="C5467" t="s">
        <v>20</v>
      </c>
      <c r="D5467" s="39" t="s">
        <v>859</v>
      </c>
      <c r="E5467" s="11">
        <f t="shared" si="360"/>
        <v>5</v>
      </c>
      <c r="F5467" s="4">
        <f t="shared" si="361"/>
        <v>2016</v>
      </c>
      <c r="G5467" t="s">
        <v>21</v>
      </c>
      <c r="I5467" s="4" t="str">
        <f>IF(ISBLANK(H5467), "", "k")</f>
        <v/>
      </c>
      <c r="J5467" s="4">
        <v>24.8</v>
      </c>
      <c r="K5467" s="4" t="s">
        <v>1160</v>
      </c>
      <c r="L5467" s="4">
        <v>0</v>
      </c>
      <c r="M5467" s="4" t="s">
        <v>1767</v>
      </c>
      <c r="R5467" t="s">
        <v>8967</v>
      </c>
      <c r="T5467" t="s">
        <v>1296</v>
      </c>
    </row>
    <row r="5468" spans="1:20">
      <c r="A5468" t="s">
        <v>8966</v>
      </c>
      <c r="B5468" s="4" t="s">
        <v>1291</v>
      </c>
      <c r="C5468" s="17" t="s">
        <v>74</v>
      </c>
      <c r="D5468" s="39" t="s">
        <v>1480</v>
      </c>
      <c r="E5468" s="11">
        <f t="shared" si="360"/>
        <v>4</v>
      </c>
      <c r="F5468" s="4">
        <f t="shared" si="361"/>
        <v>2026</v>
      </c>
      <c r="G5468" s="4" t="s">
        <v>21</v>
      </c>
      <c r="I5468" s="4" t="str">
        <f>IF(ISBLANK(H5468), "", "k")</f>
        <v/>
      </c>
      <c r="J5468" s="4">
        <v>27.5</v>
      </c>
      <c r="K5468" s="4">
        <v>35</v>
      </c>
      <c r="L5468" s="4">
        <v>0</v>
      </c>
      <c r="M5468" s="4">
        <v>830</v>
      </c>
      <c r="N5468" s="11" t="s">
        <v>8968</v>
      </c>
      <c r="R5468" s="4" t="s">
        <v>8969</v>
      </c>
    </row>
    <row r="5469" spans="1:20">
      <c r="A5469" t="s">
        <v>8970</v>
      </c>
      <c r="B5469" t="s">
        <v>1291</v>
      </c>
      <c r="C5469" t="s">
        <v>20</v>
      </c>
      <c r="D5469" s="39" t="s">
        <v>1647</v>
      </c>
      <c r="E5469" s="11">
        <f t="shared" si="360"/>
        <v>3</v>
      </c>
      <c r="F5469" s="4">
        <f t="shared" si="361"/>
        <v>2000</v>
      </c>
      <c r="G5469" t="s">
        <v>21</v>
      </c>
      <c r="H5469" s="4">
        <v>10.5</v>
      </c>
      <c r="I5469" s="4" t="s">
        <v>35</v>
      </c>
      <c r="J5469" s="4">
        <v>27</v>
      </c>
      <c r="K5469" s="4" t="s">
        <v>182</v>
      </c>
      <c r="L5469" s="4">
        <v>0</v>
      </c>
      <c r="M5469" s="4" t="s">
        <v>1550</v>
      </c>
      <c r="R5469" t="s">
        <v>8971</v>
      </c>
      <c r="T5469" t="s">
        <v>1296</v>
      </c>
    </row>
    <row r="5470" spans="1:20">
      <c r="A5470" t="s">
        <v>8970</v>
      </c>
      <c r="B5470" t="s">
        <v>1291</v>
      </c>
      <c r="C5470" t="s">
        <v>74</v>
      </c>
      <c r="D5470" s="39" t="s">
        <v>1299</v>
      </c>
      <c r="E5470" s="11">
        <f t="shared" si="360"/>
        <v>5</v>
      </c>
      <c r="F5470" s="4">
        <f t="shared" si="361"/>
        <v>2001</v>
      </c>
      <c r="G5470" t="s">
        <v>21</v>
      </c>
      <c r="H5470" s="4">
        <v>11.7</v>
      </c>
      <c r="I5470" s="4" t="s">
        <v>35</v>
      </c>
      <c r="J5470" s="4">
        <v>30.3</v>
      </c>
      <c r="K5470" s="4" t="s">
        <v>690</v>
      </c>
      <c r="L5470" s="4">
        <v>0</v>
      </c>
      <c r="M5470" s="4" t="s">
        <v>2607</v>
      </c>
      <c r="R5470" t="s">
        <v>8972</v>
      </c>
      <c r="T5470" t="s">
        <v>1296</v>
      </c>
    </row>
    <row r="5471" spans="1:20">
      <c r="A5471" t="s">
        <v>8973</v>
      </c>
      <c r="B5471" t="s">
        <v>1291</v>
      </c>
      <c r="C5471" t="s">
        <v>20</v>
      </c>
      <c r="D5471" s="39" t="s">
        <v>3935</v>
      </c>
      <c r="E5471" s="11">
        <f t="shared" si="360"/>
        <v>6</v>
      </c>
      <c r="F5471" s="4">
        <f t="shared" si="361"/>
        <v>2001</v>
      </c>
      <c r="G5471" t="s">
        <v>21</v>
      </c>
      <c r="H5471" s="4">
        <v>10.8</v>
      </c>
      <c r="I5471" s="4" t="s">
        <v>1214</v>
      </c>
      <c r="J5471" s="4">
        <v>25.5</v>
      </c>
      <c r="K5471" s="4" t="s">
        <v>591</v>
      </c>
      <c r="L5471" s="4">
        <v>0</v>
      </c>
      <c r="N5471" s="11" t="s">
        <v>8974</v>
      </c>
      <c r="R5471" t="s">
        <v>8975</v>
      </c>
      <c r="T5471" t="s">
        <v>1296</v>
      </c>
    </row>
    <row r="5472" spans="1:20">
      <c r="A5472" t="s">
        <v>8973</v>
      </c>
      <c r="B5472" t="s">
        <v>1291</v>
      </c>
      <c r="C5472" t="s">
        <v>74</v>
      </c>
      <c r="D5472" s="39" t="s">
        <v>1380</v>
      </c>
      <c r="E5472" s="11">
        <f t="shared" si="360"/>
        <v>5</v>
      </c>
      <c r="F5472" s="4">
        <f t="shared" si="361"/>
        <v>2004</v>
      </c>
      <c r="G5472" t="s">
        <v>21</v>
      </c>
      <c r="H5472" s="4">
        <v>13.7</v>
      </c>
      <c r="I5472" s="4" t="s">
        <v>1214</v>
      </c>
      <c r="J5472" s="4">
        <v>26.3</v>
      </c>
      <c r="K5472" s="4" t="s">
        <v>1140</v>
      </c>
      <c r="L5472" s="4">
        <v>0</v>
      </c>
      <c r="M5472" s="4" t="s">
        <v>1381</v>
      </c>
      <c r="N5472" s="11" t="s">
        <v>8974</v>
      </c>
      <c r="R5472" t="s">
        <v>8976</v>
      </c>
      <c r="T5472" t="s">
        <v>1296</v>
      </c>
    </row>
    <row r="5473" spans="1:20">
      <c r="A5473" t="s">
        <v>8973</v>
      </c>
      <c r="B5473" t="s">
        <v>1291</v>
      </c>
      <c r="C5473" t="s">
        <v>74</v>
      </c>
      <c r="D5473" s="39" t="s">
        <v>2194</v>
      </c>
      <c r="E5473" s="11">
        <f t="shared" si="360"/>
        <v>5</v>
      </c>
      <c r="F5473" s="4">
        <f t="shared" si="361"/>
        <v>2005</v>
      </c>
      <c r="G5473" t="s">
        <v>21</v>
      </c>
      <c r="H5473" s="4">
        <v>14.7</v>
      </c>
      <c r="I5473" s="4" t="s">
        <v>1214</v>
      </c>
      <c r="J5473" s="4">
        <v>27</v>
      </c>
      <c r="K5473" s="4" t="s">
        <v>1160</v>
      </c>
      <c r="L5473" s="4">
        <v>0</v>
      </c>
      <c r="M5473" s="4" t="s">
        <v>4429</v>
      </c>
      <c r="N5473" s="11" t="s">
        <v>8974</v>
      </c>
      <c r="R5473" t="s">
        <v>8977</v>
      </c>
      <c r="T5473" t="s">
        <v>1296</v>
      </c>
    </row>
    <row r="5474" spans="1:20">
      <c r="A5474" t="s">
        <v>8973</v>
      </c>
      <c r="B5474" t="s">
        <v>1291</v>
      </c>
      <c r="C5474" t="s">
        <v>74</v>
      </c>
      <c r="D5474" s="39" t="s">
        <v>2575</v>
      </c>
      <c r="E5474" s="11">
        <f t="shared" si="360"/>
        <v>5</v>
      </c>
      <c r="F5474" s="4">
        <f t="shared" si="361"/>
        <v>2008</v>
      </c>
      <c r="G5474" t="s">
        <v>21</v>
      </c>
      <c r="H5474" s="4">
        <v>17.7</v>
      </c>
      <c r="I5474" s="4" t="s">
        <v>1214</v>
      </c>
      <c r="J5474" s="4">
        <v>28.1</v>
      </c>
      <c r="K5474" s="4" t="s">
        <v>958</v>
      </c>
      <c r="L5474" s="4">
        <v>0</v>
      </c>
      <c r="M5474" s="4" t="s">
        <v>5514</v>
      </c>
      <c r="N5474" s="11" t="s">
        <v>8974</v>
      </c>
      <c r="R5474" t="s">
        <v>1953</v>
      </c>
      <c r="T5474" t="s">
        <v>1296</v>
      </c>
    </row>
    <row r="5475" spans="1:20">
      <c r="A5475" t="s">
        <v>8973</v>
      </c>
      <c r="B5475" t="s">
        <v>1291</v>
      </c>
      <c r="C5475" t="s">
        <v>74</v>
      </c>
      <c r="D5475" s="39" t="s">
        <v>1349</v>
      </c>
      <c r="E5475" s="11">
        <f t="shared" si="360"/>
        <v>5</v>
      </c>
      <c r="F5475" s="4">
        <f t="shared" si="361"/>
        <v>2016</v>
      </c>
      <c r="G5475" t="s">
        <v>21</v>
      </c>
      <c r="H5475" s="4">
        <v>25.7</v>
      </c>
      <c r="I5475" s="4" t="s">
        <v>1214</v>
      </c>
      <c r="J5475" s="4">
        <v>28.8</v>
      </c>
      <c r="K5475" s="4" t="s">
        <v>854</v>
      </c>
      <c r="L5475" s="4">
        <v>0</v>
      </c>
      <c r="M5475" s="4" t="s">
        <v>1825</v>
      </c>
      <c r="N5475" s="11" t="s">
        <v>8974</v>
      </c>
      <c r="R5475" t="s">
        <v>1953</v>
      </c>
      <c r="T5475" t="s">
        <v>1296</v>
      </c>
    </row>
    <row r="5476" spans="1:20">
      <c r="A5476" t="s">
        <v>8973</v>
      </c>
      <c r="B5476" t="s">
        <v>1291</v>
      </c>
      <c r="C5476" t="s">
        <v>74</v>
      </c>
      <c r="D5476" s="39" t="s">
        <v>877</v>
      </c>
      <c r="E5476" s="11">
        <f t="shared" si="360"/>
        <v>6</v>
      </c>
      <c r="F5476" s="4">
        <f t="shared" si="361"/>
        <v>2016</v>
      </c>
      <c r="G5476" t="s">
        <v>21</v>
      </c>
      <c r="H5476" s="4">
        <v>25.8</v>
      </c>
      <c r="I5476" s="4" t="s">
        <v>1214</v>
      </c>
      <c r="J5476" s="4">
        <v>30.1</v>
      </c>
      <c r="K5476" s="4" t="s">
        <v>854</v>
      </c>
      <c r="L5476" s="4">
        <v>0</v>
      </c>
      <c r="M5476" s="4" t="s">
        <v>1550</v>
      </c>
      <c r="N5476" s="11" t="s">
        <v>8974</v>
      </c>
      <c r="Q5476" t="s">
        <v>8978</v>
      </c>
      <c r="R5476" t="s">
        <v>8979</v>
      </c>
      <c r="T5476" t="s">
        <v>1296</v>
      </c>
    </row>
    <row r="5477" spans="1:20">
      <c r="A5477" t="s">
        <v>8973</v>
      </c>
      <c r="B5477" t="s">
        <v>1291</v>
      </c>
      <c r="C5477" t="s">
        <v>74</v>
      </c>
      <c r="D5477" s="39" t="s">
        <v>1455</v>
      </c>
      <c r="E5477" s="11">
        <f t="shared" si="360"/>
        <v>5</v>
      </c>
      <c r="F5477" s="4">
        <f t="shared" si="361"/>
        <v>2017</v>
      </c>
      <c r="G5477" t="s">
        <v>21</v>
      </c>
      <c r="H5477" s="4">
        <v>26.7</v>
      </c>
      <c r="I5477" s="4" t="s">
        <v>1214</v>
      </c>
      <c r="J5477" s="4">
        <v>30</v>
      </c>
      <c r="K5477" s="4" t="s">
        <v>949</v>
      </c>
      <c r="L5477" s="4">
        <v>0</v>
      </c>
      <c r="M5477" s="4" t="s">
        <v>2524</v>
      </c>
      <c r="N5477" s="11" t="s">
        <v>8974</v>
      </c>
      <c r="R5477" t="s">
        <v>5756</v>
      </c>
      <c r="T5477" t="s">
        <v>1296</v>
      </c>
    </row>
    <row r="5478" spans="1:20">
      <c r="A5478" t="s">
        <v>8973</v>
      </c>
      <c r="B5478" t="s">
        <v>1291</v>
      </c>
      <c r="C5478" t="s">
        <v>74</v>
      </c>
      <c r="D5478" s="39" t="s">
        <v>1412</v>
      </c>
      <c r="E5478" s="11">
        <f t="shared" si="360"/>
        <v>5</v>
      </c>
      <c r="F5478" s="4">
        <f t="shared" si="361"/>
        <v>2019</v>
      </c>
      <c r="G5478" t="s">
        <v>21</v>
      </c>
      <c r="H5478" s="4">
        <v>28.7</v>
      </c>
      <c r="I5478" s="4" t="s">
        <v>1214</v>
      </c>
      <c r="J5478" s="4">
        <v>30.2</v>
      </c>
      <c r="K5478" s="4" t="s">
        <v>479</v>
      </c>
      <c r="L5478" s="4">
        <v>0</v>
      </c>
      <c r="M5478" s="4" t="s">
        <v>2111</v>
      </c>
      <c r="N5478" s="11" t="s">
        <v>8974</v>
      </c>
      <c r="R5478" t="s">
        <v>8980</v>
      </c>
      <c r="T5478" t="s">
        <v>1296</v>
      </c>
    </row>
    <row r="5479" spans="1:20">
      <c r="A5479" t="s">
        <v>8973</v>
      </c>
      <c r="B5479" s="4" t="s">
        <v>1291</v>
      </c>
      <c r="C5479" s="4" t="s">
        <v>74</v>
      </c>
      <c r="D5479" s="39" t="s">
        <v>1553</v>
      </c>
      <c r="E5479" s="11">
        <f t="shared" si="360"/>
        <v>4</v>
      </c>
      <c r="F5479" s="4">
        <f t="shared" si="361"/>
        <v>2026</v>
      </c>
      <c r="G5479" s="4" t="s">
        <v>21</v>
      </c>
      <c r="H5479" s="4">
        <v>35.6</v>
      </c>
      <c r="I5479" s="4" t="s">
        <v>1214</v>
      </c>
      <c r="J5479" s="4">
        <v>30</v>
      </c>
      <c r="K5479" s="4">
        <v>35.200000000000003</v>
      </c>
      <c r="L5479" s="4">
        <v>0</v>
      </c>
      <c r="M5479" s="4">
        <v>870</v>
      </c>
      <c r="N5479" s="11" t="s">
        <v>8974</v>
      </c>
      <c r="R5479" s="4" t="s">
        <v>1481</v>
      </c>
    </row>
    <row r="5480" spans="1:20">
      <c r="A5480" t="s">
        <v>8981</v>
      </c>
      <c r="B5480" t="s">
        <v>1291</v>
      </c>
      <c r="C5480" t="s">
        <v>20</v>
      </c>
      <c r="D5480" s="39" t="s">
        <v>44</v>
      </c>
      <c r="E5480" s="11">
        <f t="shared" si="360"/>
        <v>5</v>
      </c>
      <c r="F5480" s="4">
        <f t="shared" si="361"/>
        <v>2005</v>
      </c>
      <c r="G5480" t="s">
        <v>25</v>
      </c>
      <c r="H5480" s="4" t="s">
        <v>57</v>
      </c>
      <c r="I5480" s="4" t="str">
        <f t="shared" ref="I5480:I5497" si="362">IF(ISBLANK(H5480), "", "k")</f>
        <v>k</v>
      </c>
      <c r="J5480" s="4">
        <v>24.7</v>
      </c>
      <c r="K5480" s="4" t="s">
        <v>464</v>
      </c>
      <c r="L5480" s="4">
        <v>0</v>
      </c>
      <c r="M5480" s="4" t="s">
        <v>2808</v>
      </c>
      <c r="N5480" s="11" t="s">
        <v>8982</v>
      </c>
      <c r="R5480" t="s">
        <v>7881</v>
      </c>
      <c r="T5480" t="s">
        <v>1296</v>
      </c>
    </row>
    <row r="5481" spans="1:20">
      <c r="A5481" t="s">
        <v>8981</v>
      </c>
      <c r="B5481" t="s">
        <v>1291</v>
      </c>
      <c r="C5481" t="s">
        <v>74</v>
      </c>
      <c r="D5481" s="39" t="s">
        <v>2199</v>
      </c>
      <c r="E5481" s="11">
        <f t="shared" si="360"/>
        <v>5</v>
      </c>
      <c r="F5481" s="4">
        <f t="shared" si="361"/>
        <v>2011</v>
      </c>
      <c r="G5481" t="s">
        <v>25</v>
      </c>
      <c r="H5481" s="4" t="s">
        <v>609</v>
      </c>
      <c r="I5481" s="4" t="str">
        <f t="shared" si="362"/>
        <v>k</v>
      </c>
      <c r="J5481" s="4">
        <v>29.5</v>
      </c>
      <c r="K5481" s="4" t="s">
        <v>36</v>
      </c>
      <c r="L5481" s="4">
        <v>0</v>
      </c>
      <c r="M5481" s="4" t="s">
        <v>2150</v>
      </c>
      <c r="N5481" s="11" t="s">
        <v>8982</v>
      </c>
      <c r="R5481" t="s">
        <v>8983</v>
      </c>
      <c r="T5481" t="s">
        <v>1296</v>
      </c>
    </row>
    <row r="5482" spans="1:20">
      <c r="A5482" t="s">
        <v>8981</v>
      </c>
      <c r="B5482" t="s">
        <v>1291</v>
      </c>
      <c r="C5482" t="s">
        <v>74</v>
      </c>
      <c r="D5482" s="39" t="s">
        <v>1342</v>
      </c>
      <c r="E5482" s="11">
        <f t="shared" si="360"/>
        <v>5</v>
      </c>
      <c r="F5482" s="4">
        <f t="shared" si="361"/>
        <v>2013</v>
      </c>
      <c r="G5482" t="s">
        <v>25</v>
      </c>
      <c r="H5482" s="4" t="s">
        <v>893</v>
      </c>
      <c r="I5482" s="4" t="str">
        <f t="shared" si="362"/>
        <v>k</v>
      </c>
      <c r="J5482" s="4">
        <v>29.3</v>
      </c>
      <c r="K5482" s="4" t="s">
        <v>577</v>
      </c>
      <c r="L5482" s="4">
        <v>0</v>
      </c>
      <c r="M5482" s="4" t="s">
        <v>1825</v>
      </c>
      <c r="N5482" s="11" t="s">
        <v>8982</v>
      </c>
      <c r="R5482" t="s">
        <v>2745</v>
      </c>
      <c r="T5482" t="s">
        <v>1296</v>
      </c>
    </row>
    <row r="5483" spans="1:20">
      <c r="A5483" t="s">
        <v>8981</v>
      </c>
      <c r="B5483" t="s">
        <v>1291</v>
      </c>
      <c r="C5483" t="s">
        <v>74</v>
      </c>
      <c r="D5483" s="39" t="s">
        <v>1435</v>
      </c>
      <c r="E5483" s="11">
        <f t="shared" si="360"/>
        <v>5</v>
      </c>
      <c r="F5483" s="4">
        <f t="shared" si="361"/>
        <v>2015</v>
      </c>
      <c r="G5483" t="s">
        <v>25</v>
      </c>
      <c r="H5483" s="4" t="s">
        <v>1046</v>
      </c>
      <c r="I5483" s="4" t="str">
        <f t="shared" si="362"/>
        <v>k</v>
      </c>
      <c r="J5483" s="4">
        <v>30.6</v>
      </c>
      <c r="K5483" s="4" t="s">
        <v>1115</v>
      </c>
      <c r="L5483" s="4">
        <v>0</v>
      </c>
      <c r="M5483" s="4" t="s">
        <v>2228</v>
      </c>
      <c r="N5483" s="11" t="s">
        <v>8982</v>
      </c>
      <c r="R5483" t="s">
        <v>6750</v>
      </c>
      <c r="T5483" t="s">
        <v>1296</v>
      </c>
    </row>
    <row r="5484" spans="1:20">
      <c r="A5484" t="s">
        <v>8981</v>
      </c>
      <c r="B5484" t="s">
        <v>1291</v>
      </c>
      <c r="C5484" t="s">
        <v>74</v>
      </c>
      <c r="D5484" s="39" t="s">
        <v>839</v>
      </c>
      <c r="E5484" s="11">
        <f t="shared" si="360"/>
        <v>5</v>
      </c>
      <c r="F5484" s="4">
        <f t="shared" si="361"/>
        <v>2016</v>
      </c>
      <c r="G5484" t="s">
        <v>25</v>
      </c>
      <c r="H5484" s="4" t="s">
        <v>488</v>
      </c>
      <c r="I5484" s="4" t="str">
        <f t="shared" si="362"/>
        <v>k</v>
      </c>
      <c r="J5484" s="4">
        <v>31.1</v>
      </c>
      <c r="K5484" s="4" t="s">
        <v>1699</v>
      </c>
      <c r="L5484" s="4">
        <v>0</v>
      </c>
      <c r="M5484" s="4" t="s">
        <v>2567</v>
      </c>
      <c r="N5484" s="11" t="s">
        <v>8982</v>
      </c>
      <c r="R5484" t="s">
        <v>5750</v>
      </c>
      <c r="T5484" t="s">
        <v>1296</v>
      </c>
    </row>
    <row r="5485" spans="1:20">
      <c r="A5485" t="s">
        <v>8981</v>
      </c>
      <c r="B5485" s="4" t="s">
        <v>1291</v>
      </c>
      <c r="C5485" s="4" t="s">
        <v>74</v>
      </c>
      <c r="D5485" s="39" t="s">
        <v>1793</v>
      </c>
      <c r="E5485" s="11">
        <f t="shared" si="360"/>
        <v>4</v>
      </c>
      <c r="F5485" s="4">
        <f t="shared" si="361"/>
        <v>2026</v>
      </c>
      <c r="G5485" s="4" t="s">
        <v>2839</v>
      </c>
      <c r="H5485" s="4">
        <v>29.6</v>
      </c>
      <c r="I5485" s="4" t="str">
        <f t="shared" si="362"/>
        <v>k</v>
      </c>
      <c r="J5485" s="4">
        <v>33</v>
      </c>
      <c r="K5485" s="4">
        <v>41.7</v>
      </c>
      <c r="L5485" s="4">
        <v>0</v>
      </c>
      <c r="M5485" s="4">
        <v>1360</v>
      </c>
      <c r="N5485" s="11" t="s">
        <v>8982</v>
      </c>
      <c r="R5485" s="4" t="s">
        <v>1471</v>
      </c>
    </row>
    <row r="5486" spans="1:20">
      <c r="A5486" t="s">
        <v>8984</v>
      </c>
      <c r="B5486" t="s">
        <v>1291</v>
      </c>
      <c r="C5486" t="s">
        <v>20</v>
      </c>
      <c r="D5486" s="39" t="s">
        <v>2575</v>
      </c>
      <c r="E5486" s="11">
        <f t="shared" si="360"/>
        <v>5</v>
      </c>
      <c r="F5486" s="4">
        <f t="shared" si="361"/>
        <v>2008</v>
      </c>
      <c r="G5486" t="s">
        <v>21</v>
      </c>
      <c r="H5486" s="4" t="s">
        <v>682</v>
      </c>
      <c r="I5486" s="4" t="str">
        <f t="shared" si="362"/>
        <v>k</v>
      </c>
      <c r="J5486" s="4">
        <v>22.6</v>
      </c>
      <c r="K5486" s="4" t="s">
        <v>2619</v>
      </c>
      <c r="L5486" s="4">
        <v>0</v>
      </c>
      <c r="M5486" s="4" t="s">
        <v>4823</v>
      </c>
      <c r="N5486" s="11" t="s">
        <v>8985</v>
      </c>
      <c r="R5486" t="s">
        <v>8986</v>
      </c>
      <c r="T5486" t="s">
        <v>1296</v>
      </c>
    </row>
    <row r="5487" spans="1:20">
      <c r="A5487" t="s">
        <v>8984</v>
      </c>
      <c r="B5487" t="s">
        <v>1291</v>
      </c>
      <c r="C5487" t="s">
        <v>74</v>
      </c>
      <c r="D5487" s="39" t="s">
        <v>1388</v>
      </c>
      <c r="E5487" s="11">
        <f t="shared" si="360"/>
        <v>5</v>
      </c>
      <c r="F5487" s="4">
        <f t="shared" si="361"/>
        <v>2009</v>
      </c>
      <c r="G5487" t="s">
        <v>21</v>
      </c>
      <c r="H5487" s="4" t="s">
        <v>57</v>
      </c>
      <c r="I5487" s="4" t="str">
        <f t="shared" si="362"/>
        <v>k</v>
      </c>
      <c r="J5487" s="4">
        <v>24</v>
      </c>
      <c r="K5487" s="4" t="s">
        <v>116</v>
      </c>
      <c r="L5487" s="4">
        <v>0</v>
      </c>
      <c r="M5487" s="4" t="s">
        <v>1419</v>
      </c>
      <c r="N5487" s="11" t="s">
        <v>8985</v>
      </c>
      <c r="R5487" t="s">
        <v>8987</v>
      </c>
      <c r="T5487" t="s">
        <v>1296</v>
      </c>
    </row>
    <row r="5488" spans="1:20">
      <c r="A5488" t="s">
        <v>8984</v>
      </c>
      <c r="B5488" t="s">
        <v>1291</v>
      </c>
      <c r="C5488" t="s">
        <v>74</v>
      </c>
      <c r="D5488" s="39" t="s">
        <v>1349</v>
      </c>
      <c r="E5488" s="11">
        <f t="shared" si="360"/>
        <v>5</v>
      </c>
      <c r="F5488" s="4">
        <f t="shared" si="361"/>
        <v>2016</v>
      </c>
      <c r="G5488" t="s">
        <v>21</v>
      </c>
      <c r="H5488" s="4" t="s">
        <v>977</v>
      </c>
      <c r="I5488" s="4" t="str">
        <f t="shared" si="362"/>
        <v>k</v>
      </c>
      <c r="J5488" s="4">
        <v>27</v>
      </c>
      <c r="K5488" s="4" t="s">
        <v>433</v>
      </c>
      <c r="L5488" s="4">
        <v>0</v>
      </c>
      <c r="M5488" s="4" t="s">
        <v>1765</v>
      </c>
      <c r="N5488" s="11" t="s">
        <v>8985</v>
      </c>
      <c r="R5488" t="s">
        <v>8988</v>
      </c>
      <c r="T5488" t="s">
        <v>1296</v>
      </c>
    </row>
    <row r="5489" spans="1:20">
      <c r="A5489" t="s">
        <v>8984</v>
      </c>
      <c r="B5489" t="s">
        <v>1291</v>
      </c>
      <c r="C5489" t="s">
        <v>74</v>
      </c>
      <c r="D5489" s="39" t="s">
        <v>1352</v>
      </c>
      <c r="E5489" s="11">
        <f t="shared" si="360"/>
        <v>5</v>
      </c>
      <c r="F5489" s="4">
        <f t="shared" si="361"/>
        <v>2017</v>
      </c>
      <c r="G5489" t="s">
        <v>21</v>
      </c>
      <c r="H5489" s="4" t="s">
        <v>893</v>
      </c>
      <c r="I5489" s="4" t="str">
        <f t="shared" si="362"/>
        <v>k</v>
      </c>
      <c r="J5489" s="4">
        <v>27.9</v>
      </c>
      <c r="K5489" s="4" t="s">
        <v>441</v>
      </c>
      <c r="L5489" s="4">
        <v>0</v>
      </c>
      <c r="M5489" s="4" t="s">
        <v>1797</v>
      </c>
      <c r="N5489" s="11" t="s">
        <v>8985</v>
      </c>
      <c r="R5489" t="s">
        <v>4387</v>
      </c>
      <c r="T5489" t="s">
        <v>1296</v>
      </c>
    </row>
    <row r="5490" spans="1:20">
      <c r="A5490" t="s">
        <v>8989</v>
      </c>
      <c r="B5490" t="s">
        <v>1291</v>
      </c>
      <c r="C5490" t="s">
        <v>20</v>
      </c>
      <c r="D5490" s="39" t="s">
        <v>1385</v>
      </c>
      <c r="E5490" s="11">
        <f t="shared" si="360"/>
        <v>5</v>
      </c>
      <c r="F5490" s="4">
        <f t="shared" si="361"/>
        <v>2008</v>
      </c>
      <c r="G5490" t="s">
        <v>25</v>
      </c>
      <c r="H5490" s="4" t="s">
        <v>1456</v>
      </c>
      <c r="I5490" s="4" t="str">
        <f t="shared" si="362"/>
        <v>k</v>
      </c>
      <c r="J5490" s="4">
        <v>17</v>
      </c>
      <c r="K5490" s="4" t="s">
        <v>6479</v>
      </c>
      <c r="L5490" s="4">
        <v>0</v>
      </c>
      <c r="M5490" s="4" t="s">
        <v>2904</v>
      </c>
      <c r="N5490" s="11" t="s">
        <v>8990</v>
      </c>
      <c r="R5490" t="s">
        <v>8436</v>
      </c>
      <c r="T5490" t="s">
        <v>1296</v>
      </c>
    </row>
    <row r="5491" spans="1:20">
      <c r="A5491" t="s">
        <v>8989</v>
      </c>
      <c r="B5491" t="s">
        <v>1291</v>
      </c>
      <c r="C5491" t="s">
        <v>74</v>
      </c>
      <c r="D5491" s="39" t="s">
        <v>1663</v>
      </c>
      <c r="E5491" s="11">
        <f t="shared" si="360"/>
        <v>5</v>
      </c>
      <c r="F5491" s="4">
        <f t="shared" si="361"/>
        <v>2009</v>
      </c>
      <c r="G5491" t="s">
        <v>25</v>
      </c>
      <c r="H5491" s="4" t="s">
        <v>654</v>
      </c>
      <c r="I5491" s="4" t="str">
        <f t="shared" si="362"/>
        <v>k</v>
      </c>
      <c r="J5491" s="4">
        <v>19.2</v>
      </c>
      <c r="K5491" s="4" t="s">
        <v>1155</v>
      </c>
      <c r="L5491" s="4">
        <v>0</v>
      </c>
      <c r="M5491" s="4" t="s">
        <v>4201</v>
      </c>
      <c r="N5491" s="11" t="s">
        <v>8990</v>
      </c>
      <c r="R5491" t="s">
        <v>1698</v>
      </c>
      <c r="T5491" t="s">
        <v>1296</v>
      </c>
    </row>
    <row r="5492" spans="1:20">
      <c r="A5492" t="s">
        <v>8989</v>
      </c>
      <c r="B5492" t="s">
        <v>1291</v>
      </c>
      <c r="C5492" t="s">
        <v>74</v>
      </c>
      <c r="D5492" s="39" t="s">
        <v>1392</v>
      </c>
      <c r="E5492" s="11">
        <f t="shared" si="360"/>
        <v>5</v>
      </c>
      <c r="F5492" s="4">
        <f t="shared" si="361"/>
        <v>2010</v>
      </c>
      <c r="G5492" t="s">
        <v>25</v>
      </c>
      <c r="H5492" s="4" t="s">
        <v>482</v>
      </c>
      <c r="I5492" s="4" t="str">
        <f t="shared" si="362"/>
        <v>k</v>
      </c>
      <c r="J5492" s="4">
        <v>21.2</v>
      </c>
      <c r="K5492" s="4" t="s">
        <v>881</v>
      </c>
      <c r="L5492" s="4">
        <v>0</v>
      </c>
      <c r="M5492" s="4" t="s">
        <v>3143</v>
      </c>
      <c r="N5492" s="11" t="s">
        <v>8990</v>
      </c>
      <c r="R5492" t="s">
        <v>8991</v>
      </c>
      <c r="T5492" t="s">
        <v>1296</v>
      </c>
    </row>
    <row r="5493" spans="1:20">
      <c r="A5493" t="s">
        <v>8989</v>
      </c>
      <c r="B5493" t="s">
        <v>1291</v>
      </c>
      <c r="C5493" t="s">
        <v>74</v>
      </c>
      <c r="D5493" s="39" t="s">
        <v>1531</v>
      </c>
      <c r="E5493" s="11">
        <f t="shared" si="360"/>
        <v>5</v>
      </c>
      <c r="F5493" s="4">
        <f t="shared" si="361"/>
        <v>2013</v>
      </c>
      <c r="G5493" t="s">
        <v>25</v>
      </c>
      <c r="H5493" s="4" t="s">
        <v>477</v>
      </c>
      <c r="I5493" s="4" t="str">
        <f t="shared" si="362"/>
        <v>k</v>
      </c>
      <c r="J5493" s="4">
        <v>25.9</v>
      </c>
      <c r="K5493" s="4" t="s">
        <v>154</v>
      </c>
      <c r="L5493" s="4">
        <v>0</v>
      </c>
      <c r="M5493" s="4" t="s">
        <v>1465</v>
      </c>
      <c r="N5493" s="11" t="s">
        <v>8990</v>
      </c>
      <c r="R5493" t="s">
        <v>8992</v>
      </c>
      <c r="T5493" t="s">
        <v>1296</v>
      </c>
    </row>
    <row r="5494" spans="1:20">
      <c r="A5494" t="s">
        <v>8989</v>
      </c>
      <c r="B5494" t="s">
        <v>1291</v>
      </c>
      <c r="C5494" t="s">
        <v>74</v>
      </c>
      <c r="D5494" s="39" t="s">
        <v>1356</v>
      </c>
      <c r="E5494" s="11">
        <f t="shared" si="360"/>
        <v>5</v>
      </c>
      <c r="F5494" s="4">
        <f t="shared" si="361"/>
        <v>2015</v>
      </c>
      <c r="G5494" t="s">
        <v>25</v>
      </c>
      <c r="H5494" s="4" t="s">
        <v>410</v>
      </c>
      <c r="I5494" s="4" t="str">
        <f t="shared" si="362"/>
        <v>k</v>
      </c>
      <c r="J5494" s="4">
        <v>26</v>
      </c>
      <c r="K5494" s="4" t="s">
        <v>49</v>
      </c>
      <c r="L5494" s="4">
        <v>0</v>
      </c>
      <c r="M5494" s="4" t="s">
        <v>8588</v>
      </c>
      <c r="N5494" s="11" t="s">
        <v>8990</v>
      </c>
      <c r="R5494" t="s">
        <v>8993</v>
      </c>
      <c r="T5494" t="s">
        <v>1296</v>
      </c>
    </row>
    <row r="5495" spans="1:20">
      <c r="A5495" t="s">
        <v>8989</v>
      </c>
      <c r="B5495" t="s">
        <v>1291</v>
      </c>
      <c r="C5495" t="s">
        <v>74</v>
      </c>
      <c r="D5495" s="39" t="s">
        <v>1349</v>
      </c>
      <c r="E5495" s="11">
        <f t="shared" si="360"/>
        <v>5</v>
      </c>
      <c r="F5495" s="4">
        <f t="shared" si="361"/>
        <v>2016</v>
      </c>
      <c r="G5495" t="s">
        <v>25</v>
      </c>
      <c r="H5495" s="4" t="s">
        <v>717</v>
      </c>
      <c r="I5495" s="4" t="str">
        <f t="shared" si="362"/>
        <v>k</v>
      </c>
      <c r="J5495" s="4">
        <v>26.9</v>
      </c>
      <c r="K5495" s="4" t="s">
        <v>1879</v>
      </c>
      <c r="L5495" s="4">
        <v>0</v>
      </c>
      <c r="M5495" s="4" t="s">
        <v>4516</v>
      </c>
      <c r="N5495" s="11" t="s">
        <v>8990</v>
      </c>
      <c r="R5495" t="s">
        <v>2483</v>
      </c>
      <c r="T5495" t="s">
        <v>1296</v>
      </c>
    </row>
    <row r="5496" spans="1:20">
      <c r="A5496" t="s">
        <v>8989</v>
      </c>
      <c r="B5496" t="s">
        <v>1291</v>
      </c>
      <c r="C5496" t="s">
        <v>74</v>
      </c>
      <c r="D5496" s="39" t="s">
        <v>1459</v>
      </c>
      <c r="E5496" s="11">
        <f t="shared" si="360"/>
        <v>9</v>
      </c>
      <c r="F5496" s="4">
        <f t="shared" si="361"/>
        <v>2018</v>
      </c>
      <c r="G5496" t="s">
        <v>25</v>
      </c>
      <c r="H5496" s="4" t="s">
        <v>5945</v>
      </c>
      <c r="I5496" s="4" t="str">
        <f t="shared" si="362"/>
        <v>k</v>
      </c>
      <c r="J5496" s="4">
        <v>28.7</v>
      </c>
      <c r="K5496" s="4" t="s">
        <v>182</v>
      </c>
      <c r="L5496" s="4">
        <v>0</v>
      </c>
      <c r="M5496" s="4" t="s">
        <v>3342</v>
      </c>
      <c r="N5496" s="11" t="s">
        <v>8990</v>
      </c>
      <c r="R5496" t="s">
        <v>8994</v>
      </c>
      <c r="T5496" t="s">
        <v>1296</v>
      </c>
    </row>
    <row r="5497" spans="1:20">
      <c r="A5497" t="s">
        <v>8989</v>
      </c>
      <c r="B5497" t="s">
        <v>1291</v>
      </c>
      <c r="C5497" t="s">
        <v>74</v>
      </c>
      <c r="D5497" s="39" t="s">
        <v>1412</v>
      </c>
      <c r="E5497" s="11">
        <f t="shared" si="360"/>
        <v>5</v>
      </c>
      <c r="F5497" s="4">
        <f t="shared" si="361"/>
        <v>2019</v>
      </c>
      <c r="G5497" t="s">
        <v>25</v>
      </c>
      <c r="H5497" s="4" t="s">
        <v>977</v>
      </c>
      <c r="I5497" s="4" t="str">
        <f t="shared" si="362"/>
        <v>k</v>
      </c>
      <c r="L5497" s="4">
        <v>0</v>
      </c>
      <c r="N5497" s="11" t="s">
        <v>8990</v>
      </c>
      <c r="R5497" t="s">
        <v>8995</v>
      </c>
      <c r="T5497" t="s">
        <v>1296</v>
      </c>
    </row>
    <row r="5498" spans="1:20">
      <c r="A5498" t="s">
        <v>8996</v>
      </c>
      <c r="B5498" t="s">
        <v>1291</v>
      </c>
      <c r="C5498" t="s">
        <v>20</v>
      </c>
      <c r="D5498" s="39" t="s">
        <v>2575</v>
      </c>
      <c r="E5498" s="11">
        <f t="shared" si="360"/>
        <v>5</v>
      </c>
      <c r="F5498" s="4">
        <f t="shared" si="361"/>
        <v>2008</v>
      </c>
      <c r="G5498" t="s">
        <v>21</v>
      </c>
      <c r="H5498" s="4">
        <v>9.6999999999999993</v>
      </c>
      <c r="I5498" s="4" t="s">
        <v>35</v>
      </c>
      <c r="J5498" s="4">
        <v>25</v>
      </c>
      <c r="K5498" s="4" t="s">
        <v>444</v>
      </c>
      <c r="L5498" s="4">
        <v>0</v>
      </c>
      <c r="M5498" s="4" t="s">
        <v>1803</v>
      </c>
      <c r="R5498" t="s">
        <v>8997</v>
      </c>
      <c r="T5498" t="s">
        <v>1296</v>
      </c>
    </row>
    <row r="5499" spans="1:20">
      <c r="A5499" t="s">
        <v>8998</v>
      </c>
      <c r="B5499" t="s">
        <v>1291</v>
      </c>
      <c r="C5499" t="s">
        <v>20</v>
      </c>
      <c r="D5499" s="39" t="s">
        <v>1385</v>
      </c>
      <c r="E5499" s="11">
        <f t="shared" si="360"/>
        <v>5</v>
      </c>
      <c r="F5499" s="4">
        <f t="shared" si="361"/>
        <v>2008</v>
      </c>
      <c r="G5499" t="s">
        <v>25</v>
      </c>
      <c r="H5499" s="4">
        <v>11.7</v>
      </c>
      <c r="I5499" s="4" t="s">
        <v>35</v>
      </c>
      <c r="J5499" s="4">
        <v>29</v>
      </c>
      <c r="K5499" s="4" t="s">
        <v>142</v>
      </c>
      <c r="L5499" s="4">
        <v>0</v>
      </c>
      <c r="M5499" s="4" t="s">
        <v>1548</v>
      </c>
      <c r="N5499" s="11" t="s">
        <v>8999</v>
      </c>
      <c r="R5499" t="s">
        <v>8791</v>
      </c>
      <c r="T5499" t="s">
        <v>1296</v>
      </c>
    </row>
    <row r="5500" spans="1:20">
      <c r="A5500" t="s">
        <v>8998</v>
      </c>
      <c r="B5500" t="s">
        <v>1291</v>
      </c>
      <c r="C5500" t="s">
        <v>74</v>
      </c>
      <c r="D5500" s="39" t="s">
        <v>1388</v>
      </c>
      <c r="E5500" s="11">
        <f t="shared" si="360"/>
        <v>5</v>
      </c>
      <c r="F5500" s="4">
        <f t="shared" si="361"/>
        <v>2009</v>
      </c>
      <c r="G5500" t="s">
        <v>25</v>
      </c>
      <c r="H5500" s="4">
        <v>12.7</v>
      </c>
      <c r="I5500" s="4" t="s">
        <v>35</v>
      </c>
      <c r="J5500" s="4">
        <v>29.5</v>
      </c>
      <c r="K5500" s="4" t="s">
        <v>1814</v>
      </c>
      <c r="L5500" s="4">
        <v>0</v>
      </c>
      <c r="M5500" s="4" t="s">
        <v>2108</v>
      </c>
      <c r="N5500" s="11" t="s">
        <v>8999</v>
      </c>
      <c r="R5500" t="s">
        <v>9000</v>
      </c>
      <c r="T5500" t="s">
        <v>1296</v>
      </c>
    </row>
    <row r="5501" spans="1:20">
      <c r="A5501" t="s">
        <v>9001</v>
      </c>
      <c r="B5501" t="s">
        <v>1291</v>
      </c>
      <c r="C5501" t="s">
        <v>20</v>
      </c>
      <c r="D5501" s="39" t="s">
        <v>2575</v>
      </c>
      <c r="E5501" s="11">
        <f t="shared" si="360"/>
        <v>5</v>
      </c>
      <c r="F5501" s="4">
        <f t="shared" si="361"/>
        <v>2008</v>
      </c>
      <c r="G5501" t="s">
        <v>21</v>
      </c>
      <c r="H5501" s="4" t="s">
        <v>1444</v>
      </c>
      <c r="I5501" s="4" t="str">
        <f t="shared" ref="I5501:I5534" si="363">IF(ISBLANK(H5501), "", "k")</f>
        <v>k</v>
      </c>
      <c r="J5501" s="4">
        <v>15.1</v>
      </c>
      <c r="K5501" s="4" t="s">
        <v>3259</v>
      </c>
      <c r="L5501" s="4">
        <v>0</v>
      </c>
      <c r="M5501" s="4" t="s">
        <v>2263</v>
      </c>
      <c r="N5501" s="11" t="s">
        <v>9002</v>
      </c>
      <c r="R5501" t="s">
        <v>9003</v>
      </c>
      <c r="T5501" t="s">
        <v>1296</v>
      </c>
    </row>
    <row r="5502" spans="1:20">
      <c r="A5502" t="s">
        <v>9001</v>
      </c>
      <c r="B5502" t="s">
        <v>1291</v>
      </c>
      <c r="C5502" t="s">
        <v>74</v>
      </c>
      <c r="D5502" s="39" t="s">
        <v>1561</v>
      </c>
      <c r="E5502" s="11">
        <f t="shared" si="360"/>
        <v>5</v>
      </c>
      <c r="F5502" s="4">
        <f t="shared" si="361"/>
        <v>2011</v>
      </c>
      <c r="G5502" t="s">
        <v>21</v>
      </c>
      <c r="H5502" s="4" t="s">
        <v>654</v>
      </c>
      <c r="I5502" s="4" t="str">
        <f t="shared" si="363"/>
        <v>k</v>
      </c>
      <c r="J5502" s="4">
        <v>20.2</v>
      </c>
      <c r="K5502" s="4" t="s">
        <v>3376</v>
      </c>
      <c r="L5502" s="4">
        <v>0</v>
      </c>
      <c r="M5502" s="4" t="s">
        <v>2498</v>
      </c>
      <c r="N5502" s="11" t="s">
        <v>9002</v>
      </c>
      <c r="R5502" t="s">
        <v>4738</v>
      </c>
      <c r="T5502" t="s">
        <v>1296</v>
      </c>
    </row>
    <row r="5503" spans="1:20">
      <c r="A5503" t="s">
        <v>9001</v>
      </c>
      <c r="B5503" t="s">
        <v>1291</v>
      </c>
      <c r="C5503" t="s">
        <v>74</v>
      </c>
      <c r="D5503" s="39" t="s">
        <v>1586</v>
      </c>
      <c r="E5503" s="11">
        <f t="shared" si="360"/>
        <v>5</v>
      </c>
      <c r="F5503" s="4">
        <f t="shared" si="361"/>
        <v>2013</v>
      </c>
      <c r="G5503" t="s">
        <v>21</v>
      </c>
      <c r="H5503" s="4" t="s">
        <v>682</v>
      </c>
      <c r="I5503" s="4" t="str">
        <f t="shared" si="363"/>
        <v>k</v>
      </c>
      <c r="J5503" s="4">
        <v>23.1</v>
      </c>
      <c r="K5503" s="4">
        <v>29.1</v>
      </c>
      <c r="L5503" s="4">
        <v>0</v>
      </c>
      <c r="M5503" s="4" t="s">
        <v>1476</v>
      </c>
      <c r="N5503" s="11" t="s">
        <v>9002</v>
      </c>
      <c r="R5503" t="s">
        <v>9004</v>
      </c>
      <c r="T5503" t="s">
        <v>1296</v>
      </c>
    </row>
    <row r="5504" spans="1:20">
      <c r="A5504" t="s">
        <v>9001</v>
      </c>
      <c r="B5504" t="s">
        <v>1291</v>
      </c>
      <c r="C5504" t="s">
        <v>74</v>
      </c>
      <c r="D5504" s="39" t="s">
        <v>1356</v>
      </c>
      <c r="E5504" s="11">
        <f t="shared" si="360"/>
        <v>5</v>
      </c>
      <c r="F5504" s="4">
        <f t="shared" si="361"/>
        <v>2015</v>
      </c>
      <c r="G5504" t="s">
        <v>21</v>
      </c>
      <c r="H5504" s="4" t="s">
        <v>477</v>
      </c>
      <c r="I5504" s="4" t="str">
        <f t="shared" si="363"/>
        <v>k</v>
      </c>
      <c r="J5504" s="4">
        <v>25.6</v>
      </c>
      <c r="K5504" s="4" t="s">
        <v>831</v>
      </c>
      <c r="L5504" s="4">
        <v>0</v>
      </c>
      <c r="M5504" s="4" t="s">
        <v>1776</v>
      </c>
      <c r="N5504" s="11" t="s">
        <v>9002</v>
      </c>
      <c r="R5504" t="s">
        <v>9005</v>
      </c>
      <c r="T5504" t="s">
        <v>1296</v>
      </c>
    </row>
    <row r="5505" spans="1:20">
      <c r="A5505" t="s">
        <v>9001</v>
      </c>
      <c r="B5505" t="s">
        <v>1291</v>
      </c>
      <c r="C5505" t="s">
        <v>74</v>
      </c>
      <c r="D5505" s="39" t="s">
        <v>1590</v>
      </c>
      <c r="E5505" s="11">
        <f t="shared" si="360"/>
        <v>5</v>
      </c>
      <c r="F5505" s="4">
        <f t="shared" si="361"/>
        <v>2016</v>
      </c>
      <c r="G5505" t="s">
        <v>21</v>
      </c>
      <c r="H5505" s="4" t="s">
        <v>496</v>
      </c>
      <c r="I5505" s="4" t="str">
        <f t="shared" si="363"/>
        <v>k</v>
      </c>
      <c r="J5505" s="4">
        <v>25.9</v>
      </c>
      <c r="K5505" s="4" t="s">
        <v>885</v>
      </c>
      <c r="L5505" s="4">
        <v>0</v>
      </c>
      <c r="M5505" s="4" t="s">
        <v>5420</v>
      </c>
      <c r="N5505" s="11" t="s">
        <v>9002</v>
      </c>
      <c r="Q5505">
        <v>30</v>
      </c>
      <c r="R5505" t="s">
        <v>9006</v>
      </c>
      <c r="T5505" t="s">
        <v>1296</v>
      </c>
    </row>
    <row r="5506" spans="1:20">
      <c r="A5506" t="s">
        <v>9001</v>
      </c>
      <c r="B5506" t="s">
        <v>1291</v>
      </c>
      <c r="C5506" t="s">
        <v>74</v>
      </c>
      <c r="D5506" s="39" t="s">
        <v>1455</v>
      </c>
      <c r="E5506" s="11">
        <f t="shared" si="360"/>
        <v>5</v>
      </c>
      <c r="F5506" s="4">
        <f t="shared" si="361"/>
        <v>2017</v>
      </c>
      <c r="G5506" t="s">
        <v>21</v>
      </c>
      <c r="H5506" s="4" t="s">
        <v>410</v>
      </c>
      <c r="I5506" s="4" t="str">
        <f t="shared" si="363"/>
        <v>k</v>
      </c>
      <c r="J5506" s="4">
        <v>26.8</v>
      </c>
      <c r="K5506" s="4" t="s">
        <v>814</v>
      </c>
      <c r="L5506" s="4">
        <v>0</v>
      </c>
      <c r="M5506" s="4" t="s">
        <v>9007</v>
      </c>
      <c r="N5506" s="11" t="s">
        <v>9002</v>
      </c>
      <c r="R5506" t="s">
        <v>9008</v>
      </c>
      <c r="T5506" t="s">
        <v>1296</v>
      </c>
    </row>
    <row r="5507" spans="1:20">
      <c r="A5507" t="s">
        <v>9009</v>
      </c>
      <c r="B5507" t="s">
        <v>1291</v>
      </c>
      <c r="C5507" t="s">
        <v>20</v>
      </c>
      <c r="D5507" s="39" t="s">
        <v>1385</v>
      </c>
      <c r="E5507" s="11">
        <f t="shared" si="360"/>
        <v>5</v>
      </c>
      <c r="F5507" s="4">
        <f t="shared" si="361"/>
        <v>2008</v>
      </c>
      <c r="G5507" t="s">
        <v>25</v>
      </c>
      <c r="H5507" s="4" t="s">
        <v>682</v>
      </c>
      <c r="I5507" s="4" t="str">
        <f t="shared" si="363"/>
        <v>k</v>
      </c>
      <c r="J5507" s="4">
        <v>22.8</v>
      </c>
      <c r="K5507" s="4" t="s">
        <v>264</v>
      </c>
      <c r="L5507" s="4">
        <v>0</v>
      </c>
      <c r="M5507" s="4" t="s">
        <v>9010</v>
      </c>
      <c r="N5507" s="11" t="s">
        <v>9011</v>
      </c>
      <c r="R5507" t="s">
        <v>2993</v>
      </c>
      <c r="T5507" t="s">
        <v>1296</v>
      </c>
    </row>
    <row r="5508" spans="1:20">
      <c r="A5508" t="s">
        <v>9009</v>
      </c>
      <c r="B5508" t="s">
        <v>1291</v>
      </c>
      <c r="C5508" t="s">
        <v>74</v>
      </c>
      <c r="D5508" s="39" t="s">
        <v>1663</v>
      </c>
      <c r="E5508" s="11">
        <f t="shared" si="360"/>
        <v>5</v>
      </c>
      <c r="F5508" s="4">
        <f t="shared" si="361"/>
        <v>2009</v>
      </c>
      <c r="G5508" t="s">
        <v>25</v>
      </c>
      <c r="H5508" s="4" t="s">
        <v>57</v>
      </c>
      <c r="I5508" s="4" t="str">
        <f t="shared" si="363"/>
        <v>k</v>
      </c>
      <c r="J5508" s="4">
        <v>26</v>
      </c>
      <c r="K5508" s="4" t="s">
        <v>49</v>
      </c>
      <c r="L5508" s="4">
        <v>0</v>
      </c>
      <c r="M5508" s="4" t="s">
        <v>1797</v>
      </c>
      <c r="N5508" s="11" t="s">
        <v>9011</v>
      </c>
      <c r="R5508" t="s">
        <v>9012</v>
      </c>
      <c r="T5508" t="s">
        <v>1296</v>
      </c>
    </row>
    <row r="5509" spans="1:20">
      <c r="A5509" t="s">
        <v>9009</v>
      </c>
      <c r="B5509" t="s">
        <v>1291</v>
      </c>
      <c r="C5509" t="s">
        <v>74</v>
      </c>
      <c r="D5509" s="39" t="s">
        <v>1392</v>
      </c>
      <c r="E5509" s="11">
        <f t="shared" si="360"/>
        <v>5</v>
      </c>
      <c r="F5509" s="4">
        <f t="shared" si="361"/>
        <v>2010</v>
      </c>
      <c r="G5509" t="s">
        <v>25</v>
      </c>
      <c r="H5509" s="4" t="s">
        <v>477</v>
      </c>
      <c r="I5509" s="4" t="str">
        <f t="shared" si="363"/>
        <v>k</v>
      </c>
      <c r="J5509" s="4">
        <v>29.4</v>
      </c>
      <c r="K5509" s="4" t="s">
        <v>828</v>
      </c>
      <c r="L5509" s="4">
        <v>0</v>
      </c>
      <c r="M5509" s="4" t="s">
        <v>2829</v>
      </c>
      <c r="N5509" s="11" t="s">
        <v>9011</v>
      </c>
      <c r="R5509" t="s">
        <v>9013</v>
      </c>
      <c r="T5509" t="s">
        <v>1296</v>
      </c>
    </row>
    <row r="5510" spans="1:20">
      <c r="A5510" t="s">
        <v>9009</v>
      </c>
      <c r="B5510" t="s">
        <v>1291</v>
      </c>
      <c r="C5510" t="s">
        <v>74</v>
      </c>
      <c r="D5510" s="39" t="s">
        <v>1396</v>
      </c>
      <c r="E5510" s="11">
        <f t="shared" si="360"/>
        <v>5</v>
      </c>
      <c r="F5510" s="4">
        <f t="shared" si="361"/>
        <v>2011</v>
      </c>
      <c r="G5510" t="s">
        <v>25</v>
      </c>
      <c r="H5510" s="4" t="s">
        <v>496</v>
      </c>
      <c r="I5510" s="4" t="str">
        <f t="shared" si="363"/>
        <v>k</v>
      </c>
      <c r="J5510" s="4">
        <v>31.3</v>
      </c>
      <c r="K5510" s="4" t="s">
        <v>701</v>
      </c>
      <c r="L5510" s="4">
        <v>0</v>
      </c>
      <c r="M5510" s="4" t="s">
        <v>1394</v>
      </c>
      <c r="N5510" s="11" t="s">
        <v>9011</v>
      </c>
      <c r="R5510" t="s">
        <v>9014</v>
      </c>
      <c r="T5510" t="s">
        <v>1296</v>
      </c>
    </row>
    <row r="5511" spans="1:20">
      <c r="A5511" t="s">
        <v>9009</v>
      </c>
      <c r="B5511" t="s">
        <v>1291</v>
      </c>
      <c r="C5511" t="s">
        <v>74</v>
      </c>
      <c r="D5511" s="39" t="s">
        <v>1531</v>
      </c>
      <c r="E5511" s="11">
        <f t="shared" si="360"/>
        <v>5</v>
      </c>
      <c r="F5511" s="4">
        <f t="shared" si="361"/>
        <v>2013</v>
      </c>
      <c r="G5511" t="s">
        <v>25</v>
      </c>
      <c r="H5511" s="4" t="s">
        <v>717</v>
      </c>
      <c r="I5511" s="4" t="str">
        <f t="shared" si="363"/>
        <v>k</v>
      </c>
      <c r="J5511" s="4">
        <v>34</v>
      </c>
      <c r="K5511" s="4" t="s">
        <v>1237</v>
      </c>
      <c r="L5511" s="4">
        <v>0</v>
      </c>
      <c r="M5511" s="4" t="s">
        <v>2682</v>
      </c>
      <c r="N5511" s="11" t="s">
        <v>9011</v>
      </c>
      <c r="R5511" t="s">
        <v>4262</v>
      </c>
      <c r="T5511" t="s">
        <v>1296</v>
      </c>
    </row>
    <row r="5512" spans="1:20">
      <c r="A5512" t="s">
        <v>9009</v>
      </c>
      <c r="B5512" t="s">
        <v>1291</v>
      </c>
      <c r="C5512" t="s">
        <v>74</v>
      </c>
      <c r="D5512" s="39" t="s">
        <v>1402</v>
      </c>
      <c r="E5512" s="11">
        <f t="shared" si="360"/>
        <v>5</v>
      </c>
      <c r="F5512" s="4">
        <f t="shared" si="361"/>
        <v>2015</v>
      </c>
      <c r="G5512" t="s">
        <v>25</v>
      </c>
      <c r="H5512" s="4" t="s">
        <v>609</v>
      </c>
      <c r="I5512" s="4" t="str">
        <f t="shared" si="363"/>
        <v>k</v>
      </c>
      <c r="J5512" s="4">
        <v>36.5</v>
      </c>
      <c r="K5512" s="4" t="s">
        <v>978</v>
      </c>
      <c r="L5512" s="4">
        <v>0</v>
      </c>
      <c r="M5512" s="4" t="s">
        <v>9015</v>
      </c>
      <c r="N5512" s="11" t="s">
        <v>9011</v>
      </c>
      <c r="R5512" t="s">
        <v>2692</v>
      </c>
      <c r="T5512" t="s">
        <v>1296</v>
      </c>
    </row>
    <row r="5513" spans="1:20">
      <c r="A5513" t="s">
        <v>9009</v>
      </c>
      <c r="B5513" t="s">
        <v>1291</v>
      </c>
      <c r="C5513" t="s">
        <v>74</v>
      </c>
      <c r="D5513" s="39" t="s">
        <v>1104</v>
      </c>
      <c r="E5513" s="11">
        <f t="shared" si="360"/>
        <v>5</v>
      </c>
      <c r="F5513" s="4">
        <f t="shared" si="361"/>
        <v>2017</v>
      </c>
      <c r="G5513" t="s">
        <v>25</v>
      </c>
      <c r="H5513" s="4" t="s">
        <v>893</v>
      </c>
      <c r="I5513" s="4" t="str">
        <f t="shared" si="363"/>
        <v>k</v>
      </c>
      <c r="J5513" s="4">
        <v>37.299999999999997</v>
      </c>
      <c r="K5513" s="4" t="s">
        <v>3613</v>
      </c>
      <c r="L5513" s="4">
        <v>0</v>
      </c>
      <c r="M5513" s="4" t="s">
        <v>5519</v>
      </c>
      <c r="N5513" s="11" t="s">
        <v>9011</v>
      </c>
      <c r="Q5513" t="s">
        <v>1254</v>
      </c>
      <c r="R5513" t="s">
        <v>9016</v>
      </c>
      <c r="T5513" t="s">
        <v>1296</v>
      </c>
    </row>
    <row r="5514" spans="1:20">
      <c r="A5514" t="s">
        <v>9017</v>
      </c>
      <c r="B5514" t="s">
        <v>1291</v>
      </c>
      <c r="C5514" t="s">
        <v>20</v>
      </c>
      <c r="D5514" s="39" t="s">
        <v>1831</v>
      </c>
      <c r="E5514" s="11">
        <f t="shared" si="360"/>
        <v>5</v>
      </c>
      <c r="F5514" s="4">
        <f t="shared" si="361"/>
        <v>2008</v>
      </c>
      <c r="G5514" t="s">
        <v>21</v>
      </c>
      <c r="H5514" s="4" t="s">
        <v>1452</v>
      </c>
      <c r="I5514" s="4" t="str">
        <f t="shared" si="363"/>
        <v>k</v>
      </c>
      <c r="J5514" s="4">
        <v>16</v>
      </c>
      <c r="K5514" s="4" t="s">
        <v>1094</v>
      </c>
      <c r="L5514" s="4">
        <v>0</v>
      </c>
      <c r="M5514" s="4" t="s">
        <v>7767</v>
      </c>
      <c r="N5514" s="11" t="s">
        <v>9018</v>
      </c>
      <c r="R5514" t="s">
        <v>8436</v>
      </c>
      <c r="T5514" t="s">
        <v>1296</v>
      </c>
    </row>
    <row r="5515" spans="1:20">
      <c r="A5515" t="s">
        <v>9017</v>
      </c>
      <c r="B5515" t="s">
        <v>1291</v>
      </c>
      <c r="C5515" t="s">
        <v>74</v>
      </c>
      <c r="D5515" s="39" t="s">
        <v>1392</v>
      </c>
      <c r="E5515" s="11">
        <f t="shared" si="360"/>
        <v>5</v>
      </c>
      <c r="F5515" s="4">
        <f t="shared" si="361"/>
        <v>2010</v>
      </c>
      <c r="G5515" t="s">
        <v>21</v>
      </c>
      <c r="H5515" s="4" t="s">
        <v>654</v>
      </c>
      <c r="I5515" s="4" t="str">
        <f t="shared" si="363"/>
        <v>k</v>
      </c>
      <c r="J5515" s="4">
        <v>19.899999999999999</v>
      </c>
      <c r="K5515" s="4" t="s">
        <v>929</v>
      </c>
      <c r="L5515" s="4">
        <v>0</v>
      </c>
      <c r="M5515" s="4" t="s">
        <v>2753</v>
      </c>
      <c r="N5515" s="11" t="s">
        <v>9018</v>
      </c>
      <c r="R5515" t="s">
        <v>9019</v>
      </c>
      <c r="T5515" t="s">
        <v>1296</v>
      </c>
    </row>
    <row r="5516" spans="1:20">
      <c r="A5516" t="s">
        <v>9017</v>
      </c>
      <c r="B5516" t="s">
        <v>1291</v>
      </c>
      <c r="C5516" t="s">
        <v>74</v>
      </c>
      <c r="D5516" s="39" t="s">
        <v>1396</v>
      </c>
      <c r="E5516" s="11">
        <f t="shared" si="360"/>
        <v>5</v>
      </c>
      <c r="F5516" s="4">
        <f t="shared" si="361"/>
        <v>2011</v>
      </c>
      <c r="G5516" t="s">
        <v>21</v>
      </c>
      <c r="H5516" s="4" t="s">
        <v>482</v>
      </c>
      <c r="I5516" s="4" t="str">
        <f t="shared" si="363"/>
        <v>k</v>
      </c>
      <c r="J5516" s="4">
        <v>21.6</v>
      </c>
      <c r="K5516" s="4" t="s">
        <v>709</v>
      </c>
      <c r="L5516" s="4">
        <v>0</v>
      </c>
      <c r="M5516" s="4" t="s">
        <v>2156</v>
      </c>
      <c r="N5516" s="11" t="s">
        <v>9018</v>
      </c>
      <c r="R5516" t="s">
        <v>9020</v>
      </c>
      <c r="T5516" t="s">
        <v>1296</v>
      </c>
    </row>
    <row r="5517" spans="1:20">
      <c r="A5517" t="s">
        <v>9017</v>
      </c>
      <c r="B5517" t="s">
        <v>1291</v>
      </c>
      <c r="C5517" t="s">
        <v>74</v>
      </c>
      <c r="D5517" s="39" t="s">
        <v>1531</v>
      </c>
      <c r="E5517" s="11">
        <f t="shared" si="360"/>
        <v>5</v>
      </c>
      <c r="F5517" s="4">
        <f t="shared" si="361"/>
        <v>2013</v>
      </c>
      <c r="G5517" t="s">
        <v>21</v>
      </c>
      <c r="H5517" s="4" t="s">
        <v>57</v>
      </c>
      <c r="I5517" s="4" t="str">
        <f t="shared" si="363"/>
        <v>k</v>
      </c>
      <c r="J5517" s="4">
        <v>25.2</v>
      </c>
      <c r="K5517" s="4" t="s">
        <v>958</v>
      </c>
      <c r="L5517" s="4">
        <v>0</v>
      </c>
      <c r="M5517" s="4" t="s">
        <v>2281</v>
      </c>
      <c r="N5517" s="11" t="s">
        <v>9018</v>
      </c>
      <c r="R5517" t="s">
        <v>1764</v>
      </c>
      <c r="T5517" t="s">
        <v>1296</v>
      </c>
    </row>
    <row r="5518" spans="1:20">
      <c r="A5518" t="s">
        <v>9017</v>
      </c>
      <c r="B5518" t="s">
        <v>1291</v>
      </c>
      <c r="C5518" t="s">
        <v>74</v>
      </c>
      <c r="D5518" s="39" t="s">
        <v>1356</v>
      </c>
      <c r="E5518" s="11">
        <f t="shared" si="360"/>
        <v>5</v>
      </c>
      <c r="F5518" s="4">
        <f t="shared" si="361"/>
        <v>2015</v>
      </c>
      <c r="G5518" t="s">
        <v>21</v>
      </c>
      <c r="H5518" s="4" t="s">
        <v>496</v>
      </c>
      <c r="I5518" s="4" t="str">
        <f t="shared" si="363"/>
        <v>k</v>
      </c>
      <c r="J5518" s="4">
        <v>27.5</v>
      </c>
      <c r="K5518" s="4" t="s">
        <v>854</v>
      </c>
      <c r="L5518" s="4">
        <v>0</v>
      </c>
      <c r="M5518" s="4" t="s">
        <v>2773</v>
      </c>
      <c r="N5518" s="11" t="s">
        <v>9018</v>
      </c>
      <c r="R5518" t="s">
        <v>7658</v>
      </c>
      <c r="T5518" t="s">
        <v>1296</v>
      </c>
    </row>
    <row r="5519" spans="1:20">
      <c r="A5519" t="s">
        <v>9017</v>
      </c>
      <c r="B5519" t="s">
        <v>1291</v>
      </c>
      <c r="C5519" t="s">
        <v>74</v>
      </c>
      <c r="D5519" s="39" t="s">
        <v>1590</v>
      </c>
      <c r="E5519" s="11">
        <f t="shared" si="360"/>
        <v>5</v>
      </c>
      <c r="F5519" s="4">
        <f t="shared" si="361"/>
        <v>2016</v>
      </c>
      <c r="G5519" t="s">
        <v>21</v>
      </c>
      <c r="H5519" s="4" t="s">
        <v>410</v>
      </c>
      <c r="I5519" s="4" t="str">
        <f t="shared" si="363"/>
        <v>k</v>
      </c>
      <c r="J5519" s="4">
        <v>27</v>
      </c>
      <c r="K5519" s="4" t="s">
        <v>154</v>
      </c>
      <c r="L5519" s="4">
        <v>0</v>
      </c>
      <c r="M5519" s="4" t="s">
        <v>8902</v>
      </c>
      <c r="N5519" s="11" t="s">
        <v>9018</v>
      </c>
      <c r="Q5519">
        <v>23</v>
      </c>
      <c r="R5519" t="s">
        <v>9021</v>
      </c>
      <c r="T5519" t="s">
        <v>1296</v>
      </c>
    </row>
    <row r="5520" spans="1:20">
      <c r="A5520" t="s">
        <v>552</v>
      </c>
      <c r="B5520" t="s">
        <v>1291</v>
      </c>
      <c r="C5520" t="s">
        <v>20</v>
      </c>
      <c r="D5520" s="39" t="s">
        <v>2922</v>
      </c>
      <c r="E5520" s="11">
        <f t="shared" si="360"/>
        <v>3</v>
      </c>
      <c r="F5520" s="4">
        <f t="shared" si="361"/>
        <v>1983</v>
      </c>
      <c r="G5520" t="s">
        <v>21</v>
      </c>
      <c r="H5520" s="4" t="s">
        <v>87</v>
      </c>
      <c r="I5520" s="4" t="str">
        <f t="shared" si="363"/>
        <v>k</v>
      </c>
      <c r="J5520" s="4">
        <v>20.32</v>
      </c>
      <c r="K5520" s="4" t="s">
        <v>3867</v>
      </c>
      <c r="L5520" s="4">
        <v>0</v>
      </c>
      <c r="M5520" s="4" t="s">
        <v>3782</v>
      </c>
      <c r="N5520" s="11" t="s">
        <v>9022</v>
      </c>
      <c r="T5520" t="s">
        <v>1296</v>
      </c>
    </row>
    <row r="5521" spans="1:20">
      <c r="A5521" t="s">
        <v>552</v>
      </c>
      <c r="B5521" t="s">
        <v>1291</v>
      </c>
      <c r="C5521" t="s">
        <v>74</v>
      </c>
      <c r="D5521" s="39" t="s">
        <v>2002</v>
      </c>
      <c r="E5521" s="11">
        <f t="shared" si="360"/>
        <v>3</v>
      </c>
      <c r="F5521" s="4">
        <f t="shared" si="361"/>
        <v>1988</v>
      </c>
      <c r="G5521" t="s">
        <v>21</v>
      </c>
      <c r="H5521" s="4" t="s">
        <v>1376</v>
      </c>
      <c r="I5521" s="4" t="str">
        <f t="shared" si="363"/>
        <v>k</v>
      </c>
      <c r="J5521" s="4">
        <v>27.31</v>
      </c>
      <c r="K5521" s="4" t="s">
        <v>4660</v>
      </c>
      <c r="L5521" s="4">
        <v>0</v>
      </c>
      <c r="M5521" s="4" t="s">
        <v>1799</v>
      </c>
      <c r="N5521" s="11" t="s">
        <v>9022</v>
      </c>
      <c r="T5521" t="s">
        <v>1296</v>
      </c>
    </row>
    <row r="5522" spans="1:20">
      <c r="A5522" t="s">
        <v>552</v>
      </c>
      <c r="B5522" t="s">
        <v>1291</v>
      </c>
      <c r="C5522" t="s">
        <v>74</v>
      </c>
      <c r="D5522" s="39" t="s">
        <v>2106</v>
      </c>
      <c r="E5522" s="11">
        <f t="shared" si="360"/>
        <v>3</v>
      </c>
      <c r="F5522" s="4">
        <f t="shared" si="361"/>
        <v>1990</v>
      </c>
      <c r="G5522" t="s">
        <v>21</v>
      </c>
      <c r="H5522" s="4" t="s">
        <v>137</v>
      </c>
      <c r="I5522" s="4" t="str">
        <f t="shared" si="363"/>
        <v>k</v>
      </c>
      <c r="J5522" s="4">
        <v>28.58</v>
      </c>
      <c r="K5522" s="4" t="s">
        <v>435</v>
      </c>
      <c r="L5522" s="4">
        <v>0</v>
      </c>
      <c r="M5522" s="4" t="s">
        <v>4379</v>
      </c>
      <c r="N5522" s="11" t="s">
        <v>9022</v>
      </c>
      <c r="T5522" t="s">
        <v>1296</v>
      </c>
    </row>
    <row r="5523" spans="1:20">
      <c r="A5523" t="s">
        <v>552</v>
      </c>
      <c r="B5523" t="s">
        <v>1291</v>
      </c>
      <c r="C5523" t="s">
        <v>74</v>
      </c>
      <c r="D5523" s="39" t="s">
        <v>1524</v>
      </c>
      <c r="E5523" s="11">
        <f t="shared" ref="E5523:E5586" si="364">MONTH(D5523)</f>
        <v>3</v>
      </c>
      <c r="F5523" s="4">
        <f t="shared" ref="F5523:F5586" si="365">YEAR(D5523)</f>
        <v>1995</v>
      </c>
      <c r="G5523" t="s">
        <v>21</v>
      </c>
      <c r="H5523" s="4" t="s">
        <v>345</v>
      </c>
      <c r="I5523" s="4" t="str">
        <f t="shared" si="363"/>
        <v>k</v>
      </c>
      <c r="J5523" s="4">
        <v>29.5</v>
      </c>
      <c r="K5523" s="4" t="s">
        <v>577</v>
      </c>
      <c r="L5523" s="4">
        <v>0</v>
      </c>
      <c r="M5523" s="4" t="s">
        <v>4352</v>
      </c>
      <c r="N5523" s="11" t="s">
        <v>9022</v>
      </c>
      <c r="T5523" t="s">
        <v>1296</v>
      </c>
    </row>
    <row r="5524" spans="1:20">
      <c r="A5524" t="s">
        <v>552</v>
      </c>
      <c r="B5524" t="s">
        <v>1291</v>
      </c>
      <c r="C5524" t="s">
        <v>74</v>
      </c>
      <c r="D5524" s="39" t="s">
        <v>1320</v>
      </c>
      <c r="E5524" s="11">
        <f t="shared" si="364"/>
        <v>3</v>
      </c>
      <c r="F5524" s="4">
        <f t="shared" si="365"/>
        <v>1996</v>
      </c>
      <c r="G5524" t="s">
        <v>21</v>
      </c>
      <c r="H5524" s="4" t="s">
        <v>1756</v>
      </c>
      <c r="I5524" s="4" t="str">
        <f t="shared" si="363"/>
        <v>k</v>
      </c>
      <c r="J5524" s="4">
        <v>29.5</v>
      </c>
      <c r="L5524" s="4">
        <v>0</v>
      </c>
      <c r="M5524" s="4" t="s">
        <v>1386</v>
      </c>
      <c r="N5524" s="11" t="s">
        <v>9022</v>
      </c>
      <c r="R5524" t="s">
        <v>9023</v>
      </c>
      <c r="T5524" t="s">
        <v>1296</v>
      </c>
    </row>
    <row r="5525" spans="1:20">
      <c r="A5525" t="s">
        <v>552</v>
      </c>
      <c r="B5525" t="s">
        <v>1291</v>
      </c>
      <c r="C5525" t="s">
        <v>74</v>
      </c>
      <c r="D5525" s="39" t="s">
        <v>1744</v>
      </c>
      <c r="E5525" s="11">
        <f t="shared" si="364"/>
        <v>3</v>
      </c>
      <c r="F5525" s="4">
        <f t="shared" si="365"/>
        <v>1998</v>
      </c>
      <c r="G5525" t="s">
        <v>21</v>
      </c>
      <c r="H5525" s="4" t="s">
        <v>1557</v>
      </c>
      <c r="I5525" s="4" t="str">
        <f t="shared" si="363"/>
        <v>k</v>
      </c>
      <c r="J5525" s="4">
        <v>29.8</v>
      </c>
      <c r="K5525" s="4" t="s">
        <v>704</v>
      </c>
      <c r="L5525" s="4">
        <v>0</v>
      </c>
      <c r="M5525" s="4" t="s">
        <v>3082</v>
      </c>
      <c r="N5525" s="11" t="s">
        <v>9022</v>
      </c>
      <c r="R5525" t="s">
        <v>2249</v>
      </c>
      <c r="T5525" t="s">
        <v>1296</v>
      </c>
    </row>
    <row r="5526" spans="1:20">
      <c r="A5526" t="s">
        <v>552</v>
      </c>
      <c r="B5526" t="s">
        <v>1291</v>
      </c>
      <c r="C5526" t="s">
        <v>74</v>
      </c>
      <c r="D5526" s="39" t="s">
        <v>1299</v>
      </c>
      <c r="E5526" s="11">
        <f t="shared" si="364"/>
        <v>5</v>
      </c>
      <c r="F5526" s="4">
        <f t="shared" si="365"/>
        <v>2001</v>
      </c>
      <c r="G5526" t="s">
        <v>21</v>
      </c>
      <c r="H5526" s="4" t="s">
        <v>1389</v>
      </c>
      <c r="I5526" s="4" t="str">
        <f t="shared" si="363"/>
        <v>k</v>
      </c>
      <c r="J5526" s="4">
        <v>30.5</v>
      </c>
      <c r="K5526" s="4" t="s">
        <v>690</v>
      </c>
      <c r="L5526" s="4">
        <v>0</v>
      </c>
      <c r="M5526" s="4" t="s">
        <v>1709</v>
      </c>
      <c r="N5526" s="11" t="s">
        <v>9022</v>
      </c>
      <c r="R5526" t="s">
        <v>439</v>
      </c>
      <c r="T5526" t="s">
        <v>1296</v>
      </c>
    </row>
    <row r="5527" spans="1:20">
      <c r="A5527" t="s">
        <v>552</v>
      </c>
      <c r="B5527" t="s">
        <v>1291</v>
      </c>
      <c r="C5527" t="s">
        <v>74</v>
      </c>
      <c r="D5527" s="39" t="s">
        <v>6951</v>
      </c>
      <c r="E5527" s="11">
        <f t="shared" si="364"/>
        <v>6</v>
      </c>
      <c r="F5527" s="4">
        <f t="shared" si="365"/>
        <v>2001</v>
      </c>
      <c r="G5527" t="s">
        <v>21</v>
      </c>
      <c r="H5527" s="4" t="s">
        <v>1069</v>
      </c>
      <c r="I5527" s="4" t="str">
        <f t="shared" si="363"/>
        <v>k</v>
      </c>
      <c r="J5527" s="4">
        <v>30.5</v>
      </c>
      <c r="L5527" s="4">
        <v>0</v>
      </c>
      <c r="N5527" s="11" t="s">
        <v>9022</v>
      </c>
      <c r="R5527" t="s">
        <v>9024</v>
      </c>
      <c r="T5527" t="s">
        <v>1296</v>
      </c>
    </row>
    <row r="5528" spans="1:20">
      <c r="A5528" t="s">
        <v>552</v>
      </c>
      <c r="B5528" t="s">
        <v>1291</v>
      </c>
      <c r="C5528" t="s">
        <v>74</v>
      </c>
      <c r="D5528" s="39" t="s">
        <v>1302</v>
      </c>
      <c r="E5528" s="11">
        <f t="shared" si="364"/>
        <v>5</v>
      </c>
      <c r="F5528" s="4">
        <f t="shared" si="365"/>
        <v>2002</v>
      </c>
      <c r="G5528" t="s">
        <v>21</v>
      </c>
      <c r="H5528" s="4" t="s">
        <v>742</v>
      </c>
      <c r="I5528" s="4" t="str">
        <f t="shared" si="363"/>
        <v>k</v>
      </c>
      <c r="J5528" s="4">
        <v>30.6</v>
      </c>
      <c r="K5528" s="4" t="s">
        <v>1393</v>
      </c>
      <c r="L5528" s="4">
        <v>0</v>
      </c>
      <c r="M5528" s="4" t="s">
        <v>9025</v>
      </c>
      <c r="N5528" s="11" t="s">
        <v>9022</v>
      </c>
      <c r="R5528" t="s">
        <v>1630</v>
      </c>
      <c r="T5528" t="s">
        <v>1296</v>
      </c>
    </row>
    <row r="5529" spans="1:20">
      <c r="A5529" t="s">
        <v>552</v>
      </c>
      <c r="B5529" t="s">
        <v>1291</v>
      </c>
      <c r="C5529" t="s">
        <v>74</v>
      </c>
      <c r="D5529" s="39" t="s">
        <v>2040</v>
      </c>
      <c r="E5529" s="11">
        <f t="shared" si="364"/>
        <v>5</v>
      </c>
      <c r="F5529" s="4">
        <f t="shared" si="365"/>
        <v>2003</v>
      </c>
      <c r="G5529" t="s">
        <v>21</v>
      </c>
      <c r="H5529" s="4" t="s">
        <v>293</v>
      </c>
      <c r="I5529" s="4" t="str">
        <f t="shared" si="363"/>
        <v>k</v>
      </c>
      <c r="J5529" s="4">
        <v>31.5</v>
      </c>
      <c r="K5529" s="4" t="s">
        <v>1162</v>
      </c>
      <c r="L5529" s="4">
        <v>0</v>
      </c>
      <c r="M5529" s="4" t="s">
        <v>9026</v>
      </c>
      <c r="N5529" s="11" t="s">
        <v>9022</v>
      </c>
      <c r="R5529" t="s">
        <v>9027</v>
      </c>
      <c r="T5529" t="s">
        <v>1296</v>
      </c>
    </row>
    <row r="5530" spans="1:20">
      <c r="A5530" t="s">
        <v>552</v>
      </c>
      <c r="B5530" t="s">
        <v>1291</v>
      </c>
      <c r="C5530" t="s">
        <v>74</v>
      </c>
      <c r="D5530" s="39" t="s">
        <v>1720</v>
      </c>
      <c r="E5530" s="11">
        <f t="shared" si="364"/>
        <v>5</v>
      </c>
      <c r="F5530" s="4">
        <f t="shared" si="365"/>
        <v>2004</v>
      </c>
      <c r="G5530" t="s">
        <v>21</v>
      </c>
      <c r="H5530" s="4" t="s">
        <v>362</v>
      </c>
      <c r="I5530" s="4" t="str">
        <f t="shared" si="363"/>
        <v>k</v>
      </c>
      <c r="J5530" s="4">
        <v>33</v>
      </c>
      <c r="K5530" s="4" t="s">
        <v>1158</v>
      </c>
      <c r="L5530" s="4">
        <v>0</v>
      </c>
      <c r="M5530" s="4" t="s">
        <v>3091</v>
      </c>
      <c r="N5530" s="11" t="s">
        <v>9022</v>
      </c>
      <c r="R5530" t="s">
        <v>1309</v>
      </c>
      <c r="T5530" t="s">
        <v>1296</v>
      </c>
    </row>
    <row r="5531" spans="1:20">
      <c r="A5531" t="s">
        <v>552</v>
      </c>
      <c r="B5531" t="s">
        <v>1291</v>
      </c>
      <c r="C5531" t="s">
        <v>74</v>
      </c>
      <c r="D5531" s="39" t="s">
        <v>2194</v>
      </c>
      <c r="E5531" s="11">
        <f t="shared" si="364"/>
        <v>5</v>
      </c>
      <c r="F5531" s="4">
        <f t="shared" si="365"/>
        <v>2005</v>
      </c>
      <c r="G5531" t="s">
        <v>21</v>
      </c>
      <c r="H5531" s="4" t="s">
        <v>172</v>
      </c>
      <c r="I5531" s="4" t="str">
        <f t="shared" si="363"/>
        <v>k</v>
      </c>
      <c r="J5531" s="4">
        <v>32.6</v>
      </c>
      <c r="K5531" s="4" t="s">
        <v>1712</v>
      </c>
      <c r="L5531" s="4">
        <v>0</v>
      </c>
      <c r="M5531" s="4" t="s">
        <v>9028</v>
      </c>
      <c r="N5531" s="11" t="s">
        <v>9022</v>
      </c>
      <c r="R5531" t="s">
        <v>1340</v>
      </c>
      <c r="T5531" t="s">
        <v>1296</v>
      </c>
    </row>
    <row r="5532" spans="1:20">
      <c r="A5532" t="s">
        <v>552</v>
      </c>
      <c r="B5532" t="s">
        <v>1291</v>
      </c>
      <c r="C5532" t="s">
        <v>74</v>
      </c>
      <c r="D5532" s="39" t="s">
        <v>2126</v>
      </c>
      <c r="E5532" s="11">
        <f t="shared" si="364"/>
        <v>5</v>
      </c>
      <c r="F5532" s="4">
        <f t="shared" si="365"/>
        <v>2008</v>
      </c>
      <c r="G5532" t="s">
        <v>21</v>
      </c>
      <c r="H5532" s="4" t="s">
        <v>461</v>
      </c>
      <c r="I5532" s="4" t="str">
        <f t="shared" si="363"/>
        <v>k</v>
      </c>
      <c r="J5532" s="4">
        <v>32.700000000000003</v>
      </c>
      <c r="K5532" s="4" t="s">
        <v>341</v>
      </c>
      <c r="L5532" s="4">
        <v>0</v>
      </c>
      <c r="M5532" s="4" t="s">
        <v>4849</v>
      </c>
      <c r="N5532" s="11" t="s">
        <v>9022</v>
      </c>
      <c r="R5532" t="s">
        <v>9029</v>
      </c>
      <c r="T5532" t="s">
        <v>1296</v>
      </c>
    </row>
    <row r="5533" spans="1:20">
      <c r="A5533" t="s">
        <v>552</v>
      </c>
      <c r="B5533" t="s">
        <v>1291</v>
      </c>
      <c r="C5533" t="s">
        <v>74</v>
      </c>
      <c r="D5533" s="39" t="s">
        <v>1388</v>
      </c>
      <c r="E5533" s="11">
        <f t="shared" si="364"/>
        <v>5</v>
      </c>
      <c r="F5533" s="4">
        <f t="shared" si="365"/>
        <v>2009</v>
      </c>
      <c r="G5533" t="s">
        <v>21</v>
      </c>
      <c r="H5533" s="4" t="s">
        <v>988</v>
      </c>
      <c r="I5533" s="4" t="str">
        <f t="shared" si="363"/>
        <v>k</v>
      </c>
      <c r="J5533" s="4">
        <v>33.1</v>
      </c>
      <c r="K5533" s="4" t="s">
        <v>575</v>
      </c>
      <c r="L5533" s="4">
        <v>0</v>
      </c>
      <c r="M5533" s="4" t="s">
        <v>1853</v>
      </c>
      <c r="N5533" s="11" t="s">
        <v>9022</v>
      </c>
      <c r="R5533" t="s">
        <v>1662</v>
      </c>
      <c r="T5533" t="s">
        <v>1296</v>
      </c>
    </row>
    <row r="5534" spans="1:20">
      <c r="A5534" t="s">
        <v>552</v>
      </c>
      <c r="B5534" t="s">
        <v>1291</v>
      </c>
      <c r="C5534" t="s">
        <v>74</v>
      </c>
      <c r="D5534" s="39" t="s">
        <v>859</v>
      </c>
      <c r="E5534" s="11">
        <f t="shared" si="364"/>
        <v>5</v>
      </c>
      <c r="F5534" s="4">
        <f t="shared" si="365"/>
        <v>2016</v>
      </c>
      <c r="G5534" t="s">
        <v>21</v>
      </c>
      <c r="H5534" s="4" t="s">
        <v>227</v>
      </c>
      <c r="I5534" s="4" t="str">
        <f t="shared" si="363"/>
        <v>k</v>
      </c>
      <c r="L5534" s="4">
        <v>0</v>
      </c>
      <c r="N5534" s="11" t="s">
        <v>9022</v>
      </c>
      <c r="R5534" t="s">
        <v>9030</v>
      </c>
      <c r="T5534" t="s">
        <v>1296</v>
      </c>
    </row>
    <row r="5535" spans="1:20">
      <c r="A5535" t="s">
        <v>9031</v>
      </c>
      <c r="B5535" t="s">
        <v>1291</v>
      </c>
      <c r="C5535" t="s">
        <v>20</v>
      </c>
      <c r="D5535" s="39" t="s">
        <v>2007</v>
      </c>
      <c r="E5535" s="11">
        <f t="shared" si="364"/>
        <v>3</v>
      </c>
      <c r="F5535" s="4">
        <f t="shared" si="365"/>
        <v>1992</v>
      </c>
      <c r="G5535" t="s">
        <v>25</v>
      </c>
      <c r="H5535" s="4">
        <v>9.5</v>
      </c>
      <c r="I5535" s="4" t="s">
        <v>35</v>
      </c>
      <c r="J5535" s="4">
        <v>25.72</v>
      </c>
      <c r="K5535" s="4" t="s">
        <v>3967</v>
      </c>
      <c r="L5535" s="4">
        <v>0</v>
      </c>
      <c r="M5535" s="4" t="s">
        <v>1778</v>
      </c>
      <c r="N5535" s="11" t="s">
        <v>9032</v>
      </c>
      <c r="R5535" t="s">
        <v>9033</v>
      </c>
      <c r="T5535" t="s">
        <v>1296</v>
      </c>
    </row>
    <row r="5536" spans="1:20">
      <c r="A5536" t="s">
        <v>9031</v>
      </c>
      <c r="B5536" t="s">
        <v>1291</v>
      </c>
      <c r="C5536" t="s">
        <v>74</v>
      </c>
      <c r="D5536" s="39" t="s">
        <v>2313</v>
      </c>
      <c r="E5536" s="11">
        <f t="shared" si="364"/>
        <v>3</v>
      </c>
      <c r="F5536" s="4">
        <f t="shared" si="365"/>
        <v>1993</v>
      </c>
      <c r="G5536" t="s">
        <v>25</v>
      </c>
      <c r="H5536" s="4">
        <v>10.5</v>
      </c>
      <c r="I5536" s="4" t="s">
        <v>35</v>
      </c>
      <c r="J5536" s="4">
        <v>28.1</v>
      </c>
      <c r="K5536" s="4" t="s">
        <v>870</v>
      </c>
      <c r="L5536" s="4">
        <v>0</v>
      </c>
      <c r="M5536" s="4" t="s">
        <v>7837</v>
      </c>
      <c r="N5536" s="11" t="s">
        <v>9032</v>
      </c>
      <c r="R5536" t="s">
        <v>9034</v>
      </c>
      <c r="T5536" t="s">
        <v>1296</v>
      </c>
    </row>
    <row r="5537" spans="1:20">
      <c r="A5537" t="s">
        <v>9031</v>
      </c>
      <c r="B5537" t="s">
        <v>1291</v>
      </c>
      <c r="C5537" t="s">
        <v>74</v>
      </c>
      <c r="D5537" s="39" t="s">
        <v>1620</v>
      </c>
      <c r="E5537" s="11">
        <f t="shared" si="364"/>
        <v>3</v>
      </c>
      <c r="F5537" s="4">
        <f t="shared" si="365"/>
        <v>1994</v>
      </c>
      <c r="G5537" t="s">
        <v>25</v>
      </c>
      <c r="H5537" s="4">
        <v>11.5</v>
      </c>
      <c r="I5537" s="4" t="s">
        <v>35</v>
      </c>
      <c r="J5537" s="4">
        <v>27.7</v>
      </c>
      <c r="K5537" s="4" t="s">
        <v>933</v>
      </c>
      <c r="L5537" s="4">
        <v>0</v>
      </c>
      <c r="M5537" s="4" t="s">
        <v>3554</v>
      </c>
      <c r="N5537" s="11" t="s">
        <v>9032</v>
      </c>
      <c r="T5537" t="s">
        <v>1296</v>
      </c>
    </row>
    <row r="5538" spans="1:20">
      <c r="A5538" t="s">
        <v>9031</v>
      </c>
      <c r="B5538" t="s">
        <v>1291</v>
      </c>
      <c r="C5538" t="s">
        <v>74</v>
      </c>
      <c r="D5538" s="39" t="s">
        <v>1316</v>
      </c>
      <c r="E5538" s="11">
        <f t="shared" si="364"/>
        <v>3</v>
      </c>
      <c r="F5538" s="4">
        <f t="shared" si="365"/>
        <v>1995</v>
      </c>
      <c r="G5538" t="s">
        <v>25</v>
      </c>
      <c r="H5538" s="4">
        <v>12.5</v>
      </c>
      <c r="I5538" s="4" t="s">
        <v>35</v>
      </c>
      <c r="J5538" s="4">
        <v>29.5</v>
      </c>
      <c r="K5538" s="4" t="s">
        <v>949</v>
      </c>
      <c r="L5538" s="4">
        <v>0</v>
      </c>
      <c r="M5538" s="4" t="s">
        <v>9035</v>
      </c>
      <c r="N5538" s="11" t="s">
        <v>9032</v>
      </c>
      <c r="R5538" t="s">
        <v>9036</v>
      </c>
      <c r="T5538" t="s">
        <v>1296</v>
      </c>
    </row>
    <row r="5539" spans="1:20">
      <c r="A5539" t="s">
        <v>9031</v>
      </c>
      <c r="B5539" t="s">
        <v>1291</v>
      </c>
      <c r="C5539" t="s">
        <v>74</v>
      </c>
      <c r="D5539" s="39" t="s">
        <v>839</v>
      </c>
      <c r="E5539" s="11">
        <f t="shared" si="364"/>
        <v>5</v>
      </c>
      <c r="F5539" s="4">
        <f t="shared" si="365"/>
        <v>2016</v>
      </c>
      <c r="G5539" t="s">
        <v>25</v>
      </c>
      <c r="H5539" s="4">
        <v>33.700000000000003</v>
      </c>
      <c r="I5539" s="4" t="s">
        <v>35</v>
      </c>
      <c r="L5539" s="4">
        <v>0</v>
      </c>
      <c r="N5539" s="11" t="s">
        <v>9032</v>
      </c>
      <c r="R5539" t="s">
        <v>9037</v>
      </c>
      <c r="T5539" t="s">
        <v>1296</v>
      </c>
    </row>
    <row r="5540" spans="1:20">
      <c r="A5540" t="s">
        <v>9038</v>
      </c>
      <c r="B5540" t="s">
        <v>1291</v>
      </c>
      <c r="C5540" t="s">
        <v>20</v>
      </c>
      <c r="D5540" s="39" t="s">
        <v>2262</v>
      </c>
      <c r="E5540" s="11">
        <f t="shared" si="364"/>
        <v>6</v>
      </c>
      <c r="F5540" s="4">
        <f t="shared" si="365"/>
        <v>2002</v>
      </c>
      <c r="G5540" t="s">
        <v>21</v>
      </c>
      <c r="H5540" s="4" t="s">
        <v>2328</v>
      </c>
      <c r="I5540" s="4" t="str">
        <f t="shared" ref="I5540:I5553" si="366">IF(ISBLANK(H5540), "", "k")</f>
        <v>k</v>
      </c>
      <c r="J5540" s="4">
        <v>10.4</v>
      </c>
      <c r="K5540" s="4" t="s">
        <v>977</v>
      </c>
      <c r="L5540" s="4">
        <v>0</v>
      </c>
      <c r="M5540" s="4" t="s">
        <v>36</v>
      </c>
      <c r="R5540" t="s">
        <v>9039</v>
      </c>
      <c r="T5540" t="s">
        <v>1296</v>
      </c>
    </row>
    <row r="5541" spans="1:20">
      <c r="A5541" t="s">
        <v>9040</v>
      </c>
      <c r="B5541" t="s">
        <v>1291</v>
      </c>
      <c r="C5541" t="s">
        <v>20</v>
      </c>
      <c r="D5541" s="39" t="s">
        <v>1346</v>
      </c>
      <c r="E5541" s="11">
        <f t="shared" si="364"/>
        <v>5</v>
      </c>
      <c r="F5541" s="4">
        <f t="shared" si="365"/>
        <v>2015</v>
      </c>
      <c r="G5541" t="s">
        <v>25</v>
      </c>
      <c r="I5541" s="4" t="str">
        <f t="shared" si="366"/>
        <v/>
      </c>
      <c r="J5541" s="4">
        <v>29.5</v>
      </c>
      <c r="K5541" s="4" t="s">
        <v>182</v>
      </c>
      <c r="L5541" s="4">
        <v>0</v>
      </c>
      <c r="M5541" s="4" t="s">
        <v>1661</v>
      </c>
      <c r="N5541" s="11" t="s">
        <v>9041</v>
      </c>
      <c r="R5541" t="s">
        <v>9042</v>
      </c>
      <c r="T5541" t="s">
        <v>1296</v>
      </c>
    </row>
    <row r="5542" spans="1:20">
      <c r="A5542" t="s">
        <v>9040</v>
      </c>
      <c r="B5542" t="s">
        <v>1291</v>
      </c>
      <c r="C5542" t="s">
        <v>74</v>
      </c>
      <c r="D5542" s="39" t="s">
        <v>839</v>
      </c>
      <c r="E5542" s="11">
        <f t="shared" si="364"/>
        <v>5</v>
      </c>
      <c r="F5542" s="4">
        <f t="shared" si="365"/>
        <v>2016</v>
      </c>
      <c r="G5542" t="s">
        <v>25</v>
      </c>
      <c r="I5542" s="4" t="str">
        <f t="shared" si="366"/>
        <v/>
      </c>
      <c r="J5542" s="4">
        <v>30.1</v>
      </c>
      <c r="K5542" s="4" t="s">
        <v>3312</v>
      </c>
      <c r="L5542" s="4">
        <v>0</v>
      </c>
      <c r="M5542" s="4" t="s">
        <v>1645</v>
      </c>
      <c r="N5542" s="11" t="s">
        <v>9041</v>
      </c>
      <c r="R5542" t="s">
        <v>9043</v>
      </c>
      <c r="T5542" t="s">
        <v>1296</v>
      </c>
    </row>
    <row r="5543" spans="1:20">
      <c r="A5543" t="s">
        <v>9044</v>
      </c>
      <c r="B5543" t="s">
        <v>1291</v>
      </c>
      <c r="C5543" t="s">
        <v>20</v>
      </c>
      <c r="D5543" s="39" t="s">
        <v>1647</v>
      </c>
      <c r="E5543" s="11">
        <f t="shared" si="364"/>
        <v>3</v>
      </c>
      <c r="F5543" s="4">
        <f t="shared" si="365"/>
        <v>2000</v>
      </c>
      <c r="G5543" t="s">
        <v>25</v>
      </c>
      <c r="H5543" s="4" t="s">
        <v>1635</v>
      </c>
      <c r="I5543" s="4" t="str">
        <f t="shared" si="366"/>
        <v>k</v>
      </c>
      <c r="J5543" s="4">
        <v>24</v>
      </c>
      <c r="K5543" s="4" t="s">
        <v>870</v>
      </c>
      <c r="L5543" s="4">
        <v>0</v>
      </c>
      <c r="M5543" s="4" t="s">
        <v>1438</v>
      </c>
      <c r="R5543" t="s">
        <v>607</v>
      </c>
      <c r="T5543" t="s">
        <v>1296</v>
      </c>
    </row>
    <row r="5544" spans="1:20">
      <c r="A5544" t="s">
        <v>9045</v>
      </c>
      <c r="B5544" t="s">
        <v>1291</v>
      </c>
      <c r="C5544" t="s">
        <v>20</v>
      </c>
      <c r="D5544" s="39" t="s">
        <v>1729</v>
      </c>
      <c r="E5544" s="11">
        <f t="shared" si="364"/>
        <v>6</v>
      </c>
      <c r="F5544" s="4">
        <f t="shared" si="365"/>
        <v>2001</v>
      </c>
      <c r="G5544" t="s">
        <v>21</v>
      </c>
      <c r="H5544" s="4" t="s">
        <v>2658</v>
      </c>
      <c r="I5544" s="4" t="str">
        <f t="shared" si="366"/>
        <v>k</v>
      </c>
      <c r="J5544" s="4">
        <v>18</v>
      </c>
      <c r="K5544" s="4">
        <v>20</v>
      </c>
      <c r="L5544" s="4">
        <v>1.4</v>
      </c>
      <c r="N5544" s="11" t="s">
        <v>9046</v>
      </c>
      <c r="R5544" t="s">
        <v>9047</v>
      </c>
      <c r="T5544" t="s">
        <v>1296</v>
      </c>
    </row>
    <row r="5545" spans="1:20">
      <c r="A5545" t="s">
        <v>9045</v>
      </c>
      <c r="B5545" t="s">
        <v>1291</v>
      </c>
      <c r="C5545" t="s">
        <v>74</v>
      </c>
      <c r="D5545" s="39" t="s">
        <v>3124</v>
      </c>
      <c r="E5545" s="11">
        <f t="shared" si="364"/>
        <v>6</v>
      </c>
      <c r="F5545" s="4">
        <f t="shared" si="365"/>
        <v>2002</v>
      </c>
      <c r="G5545" t="s">
        <v>21</v>
      </c>
      <c r="H5545" s="4" t="s">
        <v>1693</v>
      </c>
      <c r="I5545" s="4" t="str">
        <f t="shared" si="366"/>
        <v>k</v>
      </c>
      <c r="J5545" s="4">
        <v>17.8</v>
      </c>
      <c r="K5545" s="4">
        <v>20.7</v>
      </c>
      <c r="L5545" s="4">
        <v>1.1000000000000001</v>
      </c>
      <c r="M5545" s="4" t="s">
        <v>5356</v>
      </c>
      <c r="N5545" s="11" t="s">
        <v>9046</v>
      </c>
      <c r="R5545" t="s">
        <v>9048</v>
      </c>
      <c r="T5545" t="s">
        <v>1296</v>
      </c>
    </row>
    <row r="5546" spans="1:20">
      <c r="A5546" t="s">
        <v>9045</v>
      </c>
      <c r="B5546" t="s">
        <v>1291</v>
      </c>
      <c r="C5546" t="s">
        <v>74</v>
      </c>
      <c r="D5546" s="39" t="s">
        <v>1380</v>
      </c>
      <c r="E5546" s="11">
        <f t="shared" si="364"/>
        <v>5</v>
      </c>
      <c r="F5546" s="4">
        <f t="shared" si="365"/>
        <v>2004</v>
      </c>
      <c r="G5546" t="s">
        <v>21</v>
      </c>
      <c r="H5546" s="4" t="s">
        <v>682</v>
      </c>
      <c r="I5546" s="4" t="str">
        <f t="shared" si="366"/>
        <v>k</v>
      </c>
      <c r="J5546" s="4">
        <v>21.3</v>
      </c>
      <c r="K5546" s="4">
        <v>24.1</v>
      </c>
      <c r="L5546" s="4">
        <v>1.2</v>
      </c>
      <c r="M5546" s="4" t="s">
        <v>3782</v>
      </c>
      <c r="N5546" s="11" t="s">
        <v>9046</v>
      </c>
      <c r="R5546" t="s">
        <v>9049</v>
      </c>
      <c r="T5546" t="s">
        <v>1296</v>
      </c>
    </row>
    <row r="5547" spans="1:20">
      <c r="A5547" t="s">
        <v>9045</v>
      </c>
      <c r="B5547" t="s">
        <v>1291</v>
      </c>
      <c r="C5547" t="s">
        <v>74</v>
      </c>
      <c r="D5547" s="39" t="s">
        <v>1310</v>
      </c>
      <c r="E5547" s="11">
        <f t="shared" si="364"/>
        <v>5</v>
      </c>
      <c r="F5547" s="4">
        <f t="shared" si="365"/>
        <v>2005</v>
      </c>
      <c r="G5547" t="s">
        <v>21</v>
      </c>
      <c r="H5547" s="4" t="s">
        <v>57</v>
      </c>
      <c r="I5547" s="4" t="str">
        <f t="shared" si="366"/>
        <v>k</v>
      </c>
      <c r="J5547" s="4">
        <v>21.3</v>
      </c>
      <c r="K5547" s="4">
        <v>24.2</v>
      </c>
      <c r="L5547" s="4">
        <v>1.2</v>
      </c>
      <c r="M5547" s="4" t="s">
        <v>3145</v>
      </c>
      <c r="N5547" s="11" t="s">
        <v>9046</v>
      </c>
      <c r="R5547" t="s">
        <v>9050</v>
      </c>
      <c r="T5547" t="s">
        <v>1296</v>
      </c>
    </row>
    <row r="5548" spans="1:20">
      <c r="A5548" t="s">
        <v>9045</v>
      </c>
      <c r="B5548" t="s">
        <v>1291</v>
      </c>
      <c r="C5548" t="s">
        <v>74</v>
      </c>
      <c r="D5548" s="39" t="s">
        <v>1342</v>
      </c>
      <c r="E5548" s="11">
        <f t="shared" si="364"/>
        <v>5</v>
      </c>
      <c r="F5548" s="4">
        <f t="shared" si="365"/>
        <v>2013</v>
      </c>
      <c r="G5548" t="s">
        <v>21</v>
      </c>
      <c r="H5548" s="4" t="s">
        <v>893</v>
      </c>
      <c r="I5548" s="4" t="str">
        <f t="shared" si="366"/>
        <v>k</v>
      </c>
      <c r="J5548" s="4">
        <v>26.6</v>
      </c>
      <c r="K5548" s="4">
        <v>29.5</v>
      </c>
      <c r="L5548" s="4">
        <v>1.2</v>
      </c>
      <c r="M5548" s="4" t="s">
        <v>9051</v>
      </c>
      <c r="N5548" s="11" t="s">
        <v>9046</v>
      </c>
      <c r="R5548" t="s">
        <v>9052</v>
      </c>
      <c r="T5548" t="s">
        <v>1296</v>
      </c>
    </row>
    <row r="5549" spans="1:20">
      <c r="A5549" t="s">
        <v>9045</v>
      </c>
      <c r="B5549" t="s">
        <v>1291</v>
      </c>
      <c r="C5549" t="s">
        <v>74</v>
      </c>
      <c r="D5549" s="39" t="s">
        <v>1356</v>
      </c>
      <c r="E5549" s="11">
        <f t="shared" si="364"/>
        <v>5</v>
      </c>
      <c r="F5549" s="4">
        <f t="shared" si="365"/>
        <v>2015</v>
      </c>
      <c r="G5549" t="s">
        <v>21</v>
      </c>
      <c r="H5549" s="4" t="s">
        <v>1046</v>
      </c>
      <c r="I5549" s="4" t="str">
        <f t="shared" si="366"/>
        <v>k</v>
      </c>
      <c r="J5549" s="4">
        <v>28</v>
      </c>
      <c r="K5549" s="4">
        <v>30.6</v>
      </c>
      <c r="L5549" s="4">
        <v>1.3</v>
      </c>
      <c r="M5549" s="4" t="s">
        <v>2729</v>
      </c>
      <c r="N5549" s="11" t="s">
        <v>9046</v>
      </c>
      <c r="R5549" t="s">
        <v>9053</v>
      </c>
      <c r="T5549" t="s">
        <v>1296</v>
      </c>
    </row>
    <row r="5550" spans="1:20">
      <c r="A5550" t="s">
        <v>9045</v>
      </c>
      <c r="B5550" t="s">
        <v>1291</v>
      </c>
      <c r="C5550" t="s">
        <v>74</v>
      </c>
      <c r="D5550" s="39" t="s">
        <v>1349</v>
      </c>
      <c r="E5550" s="11">
        <f t="shared" si="364"/>
        <v>5</v>
      </c>
      <c r="F5550" s="4">
        <f t="shared" si="365"/>
        <v>2016</v>
      </c>
      <c r="G5550" t="s">
        <v>21</v>
      </c>
      <c r="H5550" s="4" t="s">
        <v>488</v>
      </c>
      <c r="I5550" s="4" t="str">
        <f t="shared" si="366"/>
        <v>k</v>
      </c>
      <c r="J5550" s="4">
        <v>28.1</v>
      </c>
      <c r="K5550" s="4">
        <v>31</v>
      </c>
      <c r="L5550" s="4">
        <v>1.3</v>
      </c>
      <c r="M5550" s="4" t="s">
        <v>2236</v>
      </c>
      <c r="N5550" s="11" t="s">
        <v>9046</v>
      </c>
      <c r="Q5550">
        <v>54</v>
      </c>
      <c r="R5550" t="s">
        <v>9054</v>
      </c>
      <c r="T5550" t="s">
        <v>1296</v>
      </c>
    </row>
    <row r="5551" spans="1:20">
      <c r="A5551" t="s">
        <v>9045</v>
      </c>
      <c r="B5551" t="s">
        <v>1291</v>
      </c>
      <c r="C5551" t="s">
        <v>74</v>
      </c>
      <c r="D5551" s="39" t="s">
        <v>1352</v>
      </c>
      <c r="E5551" s="11">
        <f t="shared" si="364"/>
        <v>5</v>
      </c>
      <c r="F5551" s="4">
        <f t="shared" si="365"/>
        <v>2017</v>
      </c>
      <c r="G5551" t="s">
        <v>21</v>
      </c>
      <c r="H5551" s="4" t="s">
        <v>401</v>
      </c>
      <c r="I5551" s="4" t="str">
        <f t="shared" si="366"/>
        <v>k</v>
      </c>
      <c r="J5551" s="4">
        <v>28.7</v>
      </c>
      <c r="K5551" s="4">
        <v>33</v>
      </c>
      <c r="L5551" s="4">
        <v>0</v>
      </c>
      <c r="M5551" s="4" t="s">
        <v>8184</v>
      </c>
      <c r="N5551" s="11" t="s">
        <v>9046</v>
      </c>
      <c r="R5551" t="s">
        <v>9055</v>
      </c>
      <c r="T5551" t="s">
        <v>1296</v>
      </c>
    </row>
    <row r="5552" spans="1:20">
      <c r="A5552" t="s">
        <v>9045</v>
      </c>
      <c r="B5552" t="s">
        <v>1291</v>
      </c>
      <c r="C5552" t="s">
        <v>74</v>
      </c>
      <c r="D5552" s="39" t="s">
        <v>1459</v>
      </c>
      <c r="E5552" s="11">
        <f t="shared" si="364"/>
        <v>9</v>
      </c>
      <c r="F5552" s="4">
        <f t="shared" si="365"/>
        <v>2018</v>
      </c>
      <c r="G5552" t="s">
        <v>21</v>
      </c>
      <c r="H5552" s="4" t="s">
        <v>3232</v>
      </c>
      <c r="I5552" s="4" t="str">
        <f t="shared" si="366"/>
        <v>k</v>
      </c>
      <c r="J5552" s="4">
        <v>28</v>
      </c>
      <c r="K5552" s="4">
        <v>31.9</v>
      </c>
      <c r="L5552" s="4">
        <v>0</v>
      </c>
      <c r="M5552" s="4" t="s">
        <v>1778</v>
      </c>
      <c r="N5552" s="11" t="s">
        <v>9046</v>
      </c>
      <c r="R5552" t="s">
        <v>9056</v>
      </c>
      <c r="T5552" t="s">
        <v>1296</v>
      </c>
    </row>
    <row r="5553" spans="1:20">
      <c r="A5553" t="s">
        <v>9045</v>
      </c>
      <c r="B5553" t="s">
        <v>1291</v>
      </c>
      <c r="C5553" t="s">
        <v>74</v>
      </c>
      <c r="D5553" s="39" t="s">
        <v>1412</v>
      </c>
      <c r="E5553" s="11">
        <f t="shared" si="364"/>
        <v>5</v>
      </c>
      <c r="F5553" s="4">
        <f t="shared" si="365"/>
        <v>2019</v>
      </c>
      <c r="G5553" t="s">
        <v>21</v>
      </c>
      <c r="H5553" s="4" t="s">
        <v>600</v>
      </c>
      <c r="I5553" s="4" t="str">
        <f t="shared" si="366"/>
        <v>k</v>
      </c>
      <c r="J5553" s="4">
        <v>28.1</v>
      </c>
      <c r="K5553" s="4">
        <v>31.5</v>
      </c>
      <c r="L5553" s="4">
        <v>1.5</v>
      </c>
      <c r="M5553" s="4" t="s">
        <v>1797</v>
      </c>
      <c r="N5553" s="11" t="s">
        <v>9046</v>
      </c>
      <c r="R5553" t="s">
        <v>9057</v>
      </c>
      <c r="T5553" t="s">
        <v>1296</v>
      </c>
    </row>
    <row r="5554" spans="1:20">
      <c r="A5554" t="s">
        <v>9058</v>
      </c>
      <c r="B5554" t="s">
        <v>1291</v>
      </c>
      <c r="C5554" t="s">
        <v>20</v>
      </c>
      <c r="D5554" s="39" t="s">
        <v>2262</v>
      </c>
      <c r="E5554" s="11">
        <f t="shared" si="364"/>
        <v>6</v>
      </c>
      <c r="F5554" s="4">
        <f t="shared" si="365"/>
        <v>2002</v>
      </c>
      <c r="G5554" t="s">
        <v>21</v>
      </c>
      <c r="H5554" s="4">
        <v>13.8</v>
      </c>
      <c r="I5554" s="4" t="s">
        <v>35</v>
      </c>
      <c r="J5554" s="4">
        <v>28.5</v>
      </c>
      <c r="K5554" s="4" t="s">
        <v>138</v>
      </c>
      <c r="L5554" s="4">
        <v>0</v>
      </c>
      <c r="M5554" s="4" t="s">
        <v>1907</v>
      </c>
      <c r="R5554" t="s">
        <v>9059</v>
      </c>
      <c r="T5554" t="s">
        <v>1296</v>
      </c>
    </row>
    <row r="5555" spans="1:20">
      <c r="A5555" t="s">
        <v>9058</v>
      </c>
      <c r="B5555" t="s">
        <v>1291</v>
      </c>
      <c r="C5555" t="s">
        <v>74</v>
      </c>
      <c r="D5555" s="39" t="s">
        <v>1720</v>
      </c>
      <c r="E5555" s="11">
        <f t="shared" si="364"/>
        <v>5</v>
      </c>
      <c r="F5555" s="4">
        <f t="shared" si="365"/>
        <v>2004</v>
      </c>
      <c r="G5555" t="s">
        <v>21</v>
      </c>
      <c r="H5555" s="4">
        <v>15.7</v>
      </c>
      <c r="I5555" s="4" t="s">
        <v>35</v>
      </c>
      <c r="J5555" s="4">
        <v>29.2</v>
      </c>
      <c r="K5555" s="4" t="s">
        <v>620</v>
      </c>
      <c r="L5555" s="4">
        <v>0</v>
      </c>
      <c r="M5555" s="4" t="s">
        <v>1593</v>
      </c>
      <c r="R5555" t="s">
        <v>9060</v>
      </c>
      <c r="T5555" t="s">
        <v>1296</v>
      </c>
    </row>
    <row r="5556" spans="1:20">
      <c r="A5556" t="s">
        <v>9058</v>
      </c>
      <c r="B5556" t="s">
        <v>1291</v>
      </c>
      <c r="C5556" t="s">
        <v>74</v>
      </c>
      <c r="D5556" s="39" t="s">
        <v>1310</v>
      </c>
      <c r="E5556" s="11">
        <f t="shared" si="364"/>
        <v>5</v>
      </c>
      <c r="F5556" s="4">
        <f t="shared" si="365"/>
        <v>2005</v>
      </c>
      <c r="G5556" t="s">
        <v>21</v>
      </c>
      <c r="H5556" s="4">
        <v>16.7</v>
      </c>
      <c r="I5556" s="4" t="s">
        <v>35</v>
      </c>
      <c r="J5556" s="4">
        <v>29</v>
      </c>
      <c r="K5556" s="4" t="s">
        <v>642</v>
      </c>
      <c r="L5556" s="4">
        <v>0</v>
      </c>
      <c r="M5556" s="4" t="s">
        <v>6453</v>
      </c>
      <c r="R5556" t="s">
        <v>9061</v>
      </c>
      <c r="T5556" t="s">
        <v>1296</v>
      </c>
    </row>
    <row r="5557" spans="1:20">
      <c r="A5557" t="s">
        <v>9062</v>
      </c>
      <c r="B5557" t="s">
        <v>1291</v>
      </c>
      <c r="C5557" t="s">
        <v>20</v>
      </c>
      <c r="D5557" s="39" t="s">
        <v>1647</v>
      </c>
      <c r="E5557" s="11">
        <f t="shared" si="364"/>
        <v>3</v>
      </c>
      <c r="F5557" s="4">
        <f t="shared" si="365"/>
        <v>2000</v>
      </c>
      <c r="G5557" t="s">
        <v>25</v>
      </c>
      <c r="H5557" s="4" t="s">
        <v>149</v>
      </c>
      <c r="I5557" s="4" t="str">
        <f t="shared" ref="I5557:I5579" si="367">IF(ISBLANK(H5557), "", "k")</f>
        <v>k</v>
      </c>
      <c r="J5557" s="4">
        <v>18.5</v>
      </c>
      <c r="K5557" s="4">
        <v>15</v>
      </c>
      <c r="L5557" s="4">
        <v>3.3</v>
      </c>
      <c r="M5557" s="4" t="s">
        <v>1894</v>
      </c>
      <c r="N5557" s="11" t="s">
        <v>9063</v>
      </c>
      <c r="R5557" t="s">
        <v>9064</v>
      </c>
      <c r="T5557" t="s">
        <v>1296</v>
      </c>
    </row>
    <row r="5558" spans="1:20">
      <c r="A5558" t="s">
        <v>9062</v>
      </c>
      <c r="B5558" t="s">
        <v>1291</v>
      </c>
      <c r="C5558" t="s">
        <v>74</v>
      </c>
      <c r="D5558" s="39" t="s">
        <v>3055</v>
      </c>
      <c r="E5558" s="11">
        <f t="shared" si="364"/>
        <v>5</v>
      </c>
      <c r="F5558" s="4">
        <f t="shared" si="365"/>
        <v>2001</v>
      </c>
      <c r="G5558" t="s">
        <v>25</v>
      </c>
      <c r="H5558" s="4" t="s">
        <v>482</v>
      </c>
      <c r="I5558" s="4" t="str">
        <f t="shared" si="367"/>
        <v>k</v>
      </c>
      <c r="J5558" s="4">
        <v>20</v>
      </c>
      <c r="K5558" s="4">
        <v>16.399999999999999</v>
      </c>
      <c r="L5558" s="4">
        <v>3.6</v>
      </c>
      <c r="M5558" s="4" t="s">
        <v>1742</v>
      </c>
      <c r="N5558" s="11" t="s">
        <v>9063</v>
      </c>
      <c r="R5558" t="s">
        <v>9065</v>
      </c>
      <c r="T5558" t="s">
        <v>1296</v>
      </c>
    </row>
    <row r="5559" spans="1:20">
      <c r="A5559" t="s">
        <v>9062</v>
      </c>
      <c r="B5559" t="s">
        <v>1291</v>
      </c>
      <c r="C5559" t="s">
        <v>74</v>
      </c>
      <c r="D5559" s="39" t="s">
        <v>1378</v>
      </c>
      <c r="E5559" s="11">
        <f t="shared" si="364"/>
        <v>5</v>
      </c>
      <c r="F5559" s="4">
        <f t="shared" si="365"/>
        <v>2002</v>
      </c>
      <c r="G5559" t="s">
        <v>25</v>
      </c>
      <c r="H5559" s="4" t="s">
        <v>682</v>
      </c>
      <c r="I5559" s="4" t="str">
        <f t="shared" si="367"/>
        <v>k</v>
      </c>
      <c r="J5559" s="4">
        <v>21</v>
      </c>
      <c r="K5559" s="4">
        <v>17.7</v>
      </c>
      <c r="L5559" s="4">
        <v>3.5</v>
      </c>
      <c r="M5559" s="4" t="s">
        <v>9066</v>
      </c>
      <c r="N5559" s="11" t="s">
        <v>9063</v>
      </c>
      <c r="R5559" t="s">
        <v>9067</v>
      </c>
      <c r="T5559" t="s">
        <v>1296</v>
      </c>
    </row>
    <row r="5560" spans="1:20">
      <c r="A5560" t="s">
        <v>9062</v>
      </c>
      <c r="B5560" t="s">
        <v>1291</v>
      </c>
      <c r="C5560" t="s">
        <v>74</v>
      </c>
      <c r="D5560" s="39" t="s">
        <v>34</v>
      </c>
      <c r="E5560" s="11">
        <f t="shared" si="364"/>
        <v>5</v>
      </c>
      <c r="F5560" s="4">
        <f t="shared" si="365"/>
        <v>2003</v>
      </c>
      <c r="G5560" t="s">
        <v>25</v>
      </c>
      <c r="H5560" s="4" t="s">
        <v>57</v>
      </c>
      <c r="I5560" s="4" t="str">
        <f t="shared" si="367"/>
        <v>k</v>
      </c>
      <c r="J5560" s="4">
        <v>22.7</v>
      </c>
      <c r="K5560" s="4">
        <v>19</v>
      </c>
      <c r="L5560" s="4">
        <v>3.8</v>
      </c>
      <c r="M5560" s="4" t="s">
        <v>9068</v>
      </c>
      <c r="N5560" s="11" t="s">
        <v>9063</v>
      </c>
      <c r="R5560" t="s">
        <v>9069</v>
      </c>
      <c r="T5560" t="s">
        <v>1296</v>
      </c>
    </row>
    <row r="5561" spans="1:20">
      <c r="A5561" t="s">
        <v>9062</v>
      </c>
      <c r="B5561" t="s">
        <v>1291</v>
      </c>
      <c r="C5561" t="s">
        <v>74</v>
      </c>
      <c r="D5561" s="39" t="s">
        <v>1335</v>
      </c>
      <c r="E5561" s="11">
        <f t="shared" si="364"/>
        <v>5</v>
      </c>
      <c r="F5561" s="4">
        <f t="shared" si="365"/>
        <v>2004</v>
      </c>
      <c r="G5561" t="s">
        <v>25</v>
      </c>
      <c r="H5561" s="4" t="s">
        <v>477</v>
      </c>
      <c r="I5561" s="4" t="str">
        <f t="shared" si="367"/>
        <v>k</v>
      </c>
      <c r="J5561" s="4">
        <v>24</v>
      </c>
      <c r="K5561" s="4">
        <v>20</v>
      </c>
      <c r="L5561" s="4">
        <v>3.9</v>
      </c>
      <c r="M5561" s="4" t="s">
        <v>2788</v>
      </c>
      <c r="N5561" s="11" t="s">
        <v>9063</v>
      </c>
      <c r="R5561" t="s">
        <v>9070</v>
      </c>
      <c r="T5561" t="s">
        <v>1296</v>
      </c>
    </row>
    <row r="5562" spans="1:20">
      <c r="A5562" t="s">
        <v>9062</v>
      </c>
      <c r="B5562" t="s">
        <v>1291</v>
      </c>
      <c r="C5562" t="s">
        <v>74</v>
      </c>
      <c r="D5562" s="39" t="s">
        <v>1310</v>
      </c>
      <c r="E5562" s="11">
        <f t="shared" si="364"/>
        <v>5</v>
      </c>
      <c r="F5562" s="4">
        <f t="shared" si="365"/>
        <v>2005</v>
      </c>
      <c r="G5562" t="s">
        <v>25</v>
      </c>
      <c r="H5562" s="4" t="s">
        <v>496</v>
      </c>
      <c r="I5562" s="4" t="str">
        <f t="shared" si="367"/>
        <v>k</v>
      </c>
      <c r="J5562" s="4">
        <v>25.9</v>
      </c>
      <c r="K5562" s="4">
        <v>21.7</v>
      </c>
      <c r="L5562" s="4">
        <v>4</v>
      </c>
      <c r="M5562" s="4" t="s">
        <v>1907</v>
      </c>
      <c r="N5562" s="11" t="s">
        <v>9063</v>
      </c>
      <c r="R5562" t="s">
        <v>9071</v>
      </c>
      <c r="T5562" t="s">
        <v>1296</v>
      </c>
    </row>
    <row r="5563" spans="1:20">
      <c r="A5563" t="s">
        <v>9062</v>
      </c>
      <c r="B5563" t="s">
        <v>1291</v>
      </c>
      <c r="C5563" t="s">
        <v>74</v>
      </c>
      <c r="D5563" s="39" t="s">
        <v>1385</v>
      </c>
      <c r="E5563" s="11">
        <f t="shared" si="364"/>
        <v>5</v>
      </c>
      <c r="F5563" s="4">
        <f t="shared" si="365"/>
        <v>2008</v>
      </c>
      <c r="G5563" t="s">
        <v>25</v>
      </c>
      <c r="H5563" s="4" t="s">
        <v>712</v>
      </c>
      <c r="I5563" s="4" t="str">
        <f t="shared" si="367"/>
        <v>k</v>
      </c>
      <c r="J5563" s="4">
        <v>32</v>
      </c>
      <c r="K5563" s="4">
        <v>27.3</v>
      </c>
      <c r="L5563" s="4">
        <v>4.4000000000000004</v>
      </c>
      <c r="M5563" s="4" t="s">
        <v>9072</v>
      </c>
      <c r="N5563" s="11" t="s">
        <v>9063</v>
      </c>
      <c r="R5563" t="s">
        <v>9073</v>
      </c>
      <c r="T5563" t="s">
        <v>1296</v>
      </c>
    </row>
    <row r="5564" spans="1:20">
      <c r="A5564" t="s">
        <v>9062</v>
      </c>
      <c r="B5564" t="s">
        <v>1291</v>
      </c>
      <c r="C5564" t="s">
        <v>74</v>
      </c>
      <c r="D5564" s="39" t="s">
        <v>1663</v>
      </c>
      <c r="E5564" s="11">
        <f t="shared" si="364"/>
        <v>5</v>
      </c>
      <c r="F5564" s="4">
        <f t="shared" si="365"/>
        <v>2009</v>
      </c>
      <c r="G5564" t="s">
        <v>25</v>
      </c>
      <c r="H5564" s="4" t="s">
        <v>609</v>
      </c>
      <c r="I5564" s="4" t="str">
        <f t="shared" si="367"/>
        <v>k</v>
      </c>
      <c r="J5564" s="4">
        <v>35.4</v>
      </c>
      <c r="K5564" s="4">
        <v>28.9</v>
      </c>
      <c r="L5564" s="4">
        <v>4.5999999999999996</v>
      </c>
      <c r="M5564" s="4" t="s">
        <v>9074</v>
      </c>
      <c r="N5564" s="11" t="s">
        <v>9063</v>
      </c>
      <c r="R5564" t="s">
        <v>9075</v>
      </c>
      <c r="T5564" t="s">
        <v>1296</v>
      </c>
    </row>
    <row r="5565" spans="1:20">
      <c r="A5565" t="s">
        <v>9062</v>
      </c>
      <c r="B5565" t="s">
        <v>1291</v>
      </c>
      <c r="C5565" t="s">
        <v>74</v>
      </c>
      <c r="D5565" s="39" t="s">
        <v>1863</v>
      </c>
      <c r="E5565" s="11">
        <f t="shared" si="364"/>
        <v>4</v>
      </c>
      <c r="F5565" s="4">
        <f t="shared" si="365"/>
        <v>2010</v>
      </c>
      <c r="G5565" t="s">
        <v>25</v>
      </c>
      <c r="H5565" s="4" t="s">
        <v>597</v>
      </c>
      <c r="I5565" s="4" t="str">
        <f t="shared" si="367"/>
        <v>k</v>
      </c>
      <c r="J5565" s="4">
        <v>36.700000000000003</v>
      </c>
      <c r="K5565" s="4">
        <v>30.2</v>
      </c>
      <c r="L5565" s="4">
        <v>4.5999999999999996</v>
      </c>
      <c r="M5565" s="4" t="s">
        <v>5414</v>
      </c>
      <c r="N5565" s="11" t="s">
        <v>9063</v>
      </c>
      <c r="R5565" t="s">
        <v>9076</v>
      </c>
      <c r="T5565" t="s">
        <v>1296</v>
      </c>
    </row>
    <row r="5566" spans="1:20">
      <c r="A5566" t="s">
        <v>9062</v>
      </c>
      <c r="B5566" t="s">
        <v>1291</v>
      </c>
      <c r="C5566" t="s">
        <v>74</v>
      </c>
      <c r="D5566" s="39" t="s">
        <v>1392</v>
      </c>
      <c r="E5566" s="11">
        <f t="shared" si="364"/>
        <v>5</v>
      </c>
      <c r="F5566" s="4">
        <f t="shared" si="365"/>
        <v>2010</v>
      </c>
      <c r="G5566" t="s">
        <v>25</v>
      </c>
      <c r="H5566" s="4" t="s">
        <v>977</v>
      </c>
      <c r="I5566" s="4" t="str">
        <f t="shared" si="367"/>
        <v>k</v>
      </c>
      <c r="L5566" s="4">
        <v>0</v>
      </c>
      <c r="N5566" s="11" t="s">
        <v>9063</v>
      </c>
      <c r="R5566" t="s">
        <v>9077</v>
      </c>
      <c r="T5566" t="s">
        <v>1296</v>
      </c>
    </row>
    <row r="5567" spans="1:20">
      <c r="A5567" t="s">
        <v>594</v>
      </c>
      <c r="B5567" t="s">
        <v>1291</v>
      </c>
      <c r="C5567" t="s">
        <v>20</v>
      </c>
      <c r="D5567" s="39" t="s">
        <v>1708</v>
      </c>
      <c r="E5567" s="11">
        <f t="shared" si="364"/>
        <v>3</v>
      </c>
      <c r="F5567" s="4">
        <f t="shared" si="365"/>
        <v>1994</v>
      </c>
      <c r="G5567" t="s">
        <v>21</v>
      </c>
      <c r="H5567" s="4" t="s">
        <v>149</v>
      </c>
      <c r="I5567" s="4" t="str">
        <f t="shared" si="367"/>
        <v>k</v>
      </c>
      <c r="J5567" s="4">
        <v>18.5</v>
      </c>
      <c r="K5567" s="4" t="s">
        <v>169</v>
      </c>
      <c r="L5567" s="4">
        <v>0</v>
      </c>
      <c r="M5567" s="4" t="s">
        <v>9078</v>
      </c>
      <c r="N5567" s="11" t="s">
        <v>9079</v>
      </c>
      <c r="O5567" t="s">
        <v>9080</v>
      </c>
      <c r="R5567" t="s">
        <v>8689</v>
      </c>
      <c r="T5567" t="s">
        <v>1296</v>
      </c>
    </row>
    <row r="5568" spans="1:20">
      <c r="A5568" t="s">
        <v>594</v>
      </c>
      <c r="B5568" t="s">
        <v>1291</v>
      </c>
      <c r="C5568" t="s">
        <v>74</v>
      </c>
      <c r="D5568" s="39" t="s">
        <v>1316</v>
      </c>
      <c r="E5568" s="11">
        <f t="shared" si="364"/>
        <v>3</v>
      </c>
      <c r="F5568" s="4">
        <f t="shared" si="365"/>
        <v>1995</v>
      </c>
      <c r="G5568" t="s">
        <v>21</v>
      </c>
      <c r="H5568" s="4" t="s">
        <v>87</v>
      </c>
      <c r="I5568" s="4" t="str">
        <f t="shared" si="367"/>
        <v>k</v>
      </c>
      <c r="J5568" s="4">
        <v>19.5</v>
      </c>
      <c r="K5568" s="4" t="s">
        <v>529</v>
      </c>
      <c r="L5568" s="4">
        <v>0</v>
      </c>
      <c r="M5568" s="4" t="s">
        <v>1957</v>
      </c>
      <c r="N5568" s="11" t="s">
        <v>9079</v>
      </c>
      <c r="O5568" t="s">
        <v>9080</v>
      </c>
      <c r="R5568" t="s">
        <v>2649</v>
      </c>
      <c r="T5568" t="s">
        <v>1296</v>
      </c>
    </row>
    <row r="5569" spans="1:20">
      <c r="A5569" t="s">
        <v>594</v>
      </c>
      <c r="B5569" t="s">
        <v>1291</v>
      </c>
      <c r="C5569" t="s">
        <v>74</v>
      </c>
      <c r="D5569" s="39" t="s">
        <v>1320</v>
      </c>
      <c r="E5569" s="11">
        <f t="shared" si="364"/>
        <v>3</v>
      </c>
      <c r="F5569" s="4">
        <f t="shared" si="365"/>
        <v>1996</v>
      </c>
      <c r="G5569" t="s">
        <v>21</v>
      </c>
      <c r="H5569" s="4" t="s">
        <v>1610</v>
      </c>
      <c r="I5569" s="4" t="str">
        <f t="shared" si="367"/>
        <v>k</v>
      </c>
      <c r="J5569" s="4">
        <v>21</v>
      </c>
      <c r="K5569" s="4" t="s">
        <v>2341</v>
      </c>
      <c r="L5569" s="4">
        <v>0</v>
      </c>
      <c r="M5569" s="4" t="s">
        <v>2049</v>
      </c>
      <c r="N5569" s="11" t="s">
        <v>9079</v>
      </c>
      <c r="O5569" t="s">
        <v>9080</v>
      </c>
      <c r="R5569" t="s">
        <v>2649</v>
      </c>
      <c r="T5569" t="s">
        <v>1296</v>
      </c>
    </row>
    <row r="5570" spans="1:20">
      <c r="A5570" t="s">
        <v>594</v>
      </c>
      <c r="B5570" t="s">
        <v>1291</v>
      </c>
      <c r="C5570" t="s">
        <v>74</v>
      </c>
      <c r="D5570" s="39" t="s">
        <v>1527</v>
      </c>
      <c r="E5570" s="11">
        <f t="shared" si="364"/>
        <v>3</v>
      </c>
      <c r="F5570" s="4">
        <f t="shared" si="365"/>
        <v>1998</v>
      </c>
      <c r="G5570" t="s">
        <v>21</v>
      </c>
      <c r="H5570" s="4" t="s">
        <v>126</v>
      </c>
      <c r="I5570" s="4" t="str">
        <f t="shared" si="367"/>
        <v>k</v>
      </c>
      <c r="J5570" s="4">
        <v>23.7</v>
      </c>
      <c r="K5570" s="4" t="s">
        <v>116</v>
      </c>
      <c r="L5570" s="4">
        <v>0</v>
      </c>
      <c r="M5570" s="4" t="s">
        <v>2443</v>
      </c>
      <c r="N5570" s="11" t="s">
        <v>9079</v>
      </c>
      <c r="O5570" t="s">
        <v>9080</v>
      </c>
      <c r="R5570" t="s">
        <v>9081</v>
      </c>
      <c r="T5570" t="s">
        <v>1296</v>
      </c>
    </row>
    <row r="5571" spans="1:20">
      <c r="A5571" t="s">
        <v>594</v>
      </c>
      <c r="B5571" t="s">
        <v>1291</v>
      </c>
      <c r="C5571" t="s">
        <v>74</v>
      </c>
      <c r="D5571" s="39" t="s">
        <v>1647</v>
      </c>
      <c r="E5571" s="11">
        <f t="shared" si="364"/>
        <v>3</v>
      </c>
      <c r="F5571" s="4">
        <f t="shared" si="365"/>
        <v>2000</v>
      </c>
      <c r="G5571" t="s">
        <v>21</v>
      </c>
      <c r="H5571" s="4" t="s">
        <v>1376</v>
      </c>
      <c r="I5571" s="4" t="str">
        <f t="shared" si="367"/>
        <v>k</v>
      </c>
      <c r="J5571" s="4">
        <v>25.5</v>
      </c>
      <c r="K5571" s="4" t="s">
        <v>1282</v>
      </c>
      <c r="L5571" s="4">
        <v>0</v>
      </c>
      <c r="M5571" s="4" t="s">
        <v>1671</v>
      </c>
      <c r="N5571" s="11" t="s">
        <v>9079</v>
      </c>
      <c r="O5571" t="s">
        <v>9080</v>
      </c>
      <c r="R5571" t="s">
        <v>8487</v>
      </c>
      <c r="T5571" t="s">
        <v>1296</v>
      </c>
    </row>
    <row r="5572" spans="1:20">
      <c r="A5572" t="s">
        <v>594</v>
      </c>
      <c r="B5572" t="s">
        <v>1291</v>
      </c>
      <c r="C5572" t="s">
        <v>74</v>
      </c>
      <c r="D5572" s="39" t="s">
        <v>1418</v>
      </c>
      <c r="E5572" s="11">
        <f t="shared" si="364"/>
        <v>5</v>
      </c>
      <c r="F5572" s="4">
        <f t="shared" si="365"/>
        <v>2001</v>
      </c>
      <c r="G5572" t="s">
        <v>21</v>
      </c>
      <c r="H5572" s="4" t="s">
        <v>717</v>
      </c>
      <c r="I5572" s="4" t="str">
        <f t="shared" si="367"/>
        <v>k</v>
      </c>
      <c r="J5572" s="4">
        <v>26.5</v>
      </c>
      <c r="K5572" s="4" t="s">
        <v>58</v>
      </c>
      <c r="L5572" s="4">
        <v>0</v>
      </c>
      <c r="M5572" s="4" t="s">
        <v>1532</v>
      </c>
      <c r="N5572" s="11" t="s">
        <v>9079</v>
      </c>
      <c r="O5572" t="s">
        <v>9080</v>
      </c>
      <c r="R5572" t="s">
        <v>9082</v>
      </c>
      <c r="T5572" t="s">
        <v>1296</v>
      </c>
    </row>
    <row r="5573" spans="1:20">
      <c r="A5573" t="s">
        <v>594</v>
      </c>
      <c r="B5573" t="s">
        <v>1291</v>
      </c>
      <c r="C5573" t="s">
        <v>74</v>
      </c>
      <c r="D5573" s="39" t="s">
        <v>1378</v>
      </c>
      <c r="E5573" s="11">
        <f t="shared" si="364"/>
        <v>5</v>
      </c>
      <c r="F5573" s="4">
        <f t="shared" si="365"/>
        <v>2002</v>
      </c>
      <c r="G5573" t="s">
        <v>21</v>
      </c>
      <c r="H5573" s="4" t="s">
        <v>712</v>
      </c>
      <c r="I5573" s="4" t="str">
        <f t="shared" si="367"/>
        <v>k</v>
      </c>
      <c r="J5573" s="4">
        <v>27</v>
      </c>
      <c r="K5573" s="4" t="s">
        <v>854</v>
      </c>
      <c r="L5573" s="4">
        <v>0</v>
      </c>
      <c r="M5573" s="4" t="s">
        <v>1833</v>
      </c>
      <c r="N5573" s="11" t="s">
        <v>9079</v>
      </c>
      <c r="O5573" t="s">
        <v>9080</v>
      </c>
      <c r="R5573" t="s">
        <v>9083</v>
      </c>
      <c r="T5573" t="s">
        <v>1296</v>
      </c>
    </row>
    <row r="5574" spans="1:20">
      <c r="A5574" t="s">
        <v>594</v>
      </c>
      <c r="B5574" t="s">
        <v>1291</v>
      </c>
      <c r="C5574" t="s">
        <v>74</v>
      </c>
      <c r="D5574" s="39" t="s">
        <v>2119</v>
      </c>
      <c r="E5574" s="11">
        <f t="shared" si="364"/>
        <v>7</v>
      </c>
      <c r="F5574" s="4">
        <f t="shared" si="365"/>
        <v>2002</v>
      </c>
      <c r="G5574" t="s">
        <v>21</v>
      </c>
      <c r="H5574" s="4">
        <v>13.8</v>
      </c>
      <c r="I5574" s="4" t="str">
        <f t="shared" si="367"/>
        <v>k</v>
      </c>
      <c r="J5574" s="4">
        <v>27</v>
      </c>
      <c r="L5574" s="4">
        <v>0</v>
      </c>
      <c r="N5574" s="11" t="s">
        <v>9079</v>
      </c>
      <c r="O5574" t="s">
        <v>9080</v>
      </c>
      <c r="R5574" t="s">
        <v>9084</v>
      </c>
      <c r="T5574" t="s">
        <v>1296</v>
      </c>
    </row>
    <row r="5575" spans="1:20">
      <c r="A5575" t="s">
        <v>594</v>
      </c>
      <c r="B5575" t="s">
        <v>1291</v>
      </c>
      <c r="C5575" t="s">
        <v>74</v>
      </c>
      <c r="D5575" s="39" t="s">
        <v>2040</v>
      </c>
      <c r="E5575" s="11">
        <f t="shared" si="364"/>
        <v>5</v>
      </c>
      <c r="F5575" s="4">
        <f t="shared" si="365"/>
        <v>2003</v>
      </c>
      <c r="G5575" t="s">
        <v>21</v>
      </c>
      <c r="H5575" s="4" t="s">
        <v>609</v>
      </c>
      <c r="I5575" s="4" t="str">
        <f t="shared" si="367"/>
        <v>k</v>
      </c>
      <c r="J5575" s="4">
        <v>29</v>
      </c>
      <c r="K5575" s="4" t="s">
        <v>960</v>
      </c>
      <c r="L5575" s="4">
        <v>0</v>
      </c>
      <c r="M5575" s="4" t="s">
        <v>2573</v>
      </c>
      <c r="N5575" s="11" t="s">
        <v>9079</v>
      </c>
      <c r="O5575" t="s">
        <v>9080</v>
      </c>
      <c r="R5575" t="s">
        <v>9085</v>
      </c>
      <c r="T5575" t="s">
        <v>1296</v>
      </c>
    </row>
    <row r="5576" spans="1:20">
      <c r="A5576" t="s">
        <v>594</v>
      </c>
      <c r="B5576" t="s">
        <v>1291</v>
      </c>
      <c r="C5576" t="s">
        <v>74</v>
      </c>
      <c r="D5576" s="39" t="s">
        <v>1335</v>
      </c>
      <c r="E5576" s="11">
        <f t="shared" si="364"/>
        <v>5</v>
      </c>
      <c r="F5576" s="4">
        <f t="shared" si="365"/>
        <v>2004</v>
      </c>
      <c r="G5576" t="s">
        <v>21</v>
      </c>
      <c r="H5576" s="4" t="s">
        <v>977</v>
      </c>
      <c r="I5576" s="4" t="str">
        <f t="shared" si="367"/>
        <v>k</v>
      </c>
      <c r="J5576" s="4">
        <v>29.7</v>
      </c>
      <c r="K5576" s="4" t="s">
        <v>378</v>
      </c>
      <c r="L5576" s="4">
        <v>0</v>
      </c>
      <c r="M5576" s="4" t="s">
        <v>3306</v>
      </c>
      <c r="N5576" s="11" t="s">
        <v>9079</v>
      </c>
      <c r="O5576" t="s">
        <v>9080</v>
      </c>
      <c r="R5576" t="s">
        <v>1309</v>
      </c>
      <c r="T5576" t="s">
        <v>1296</v>
      </c>
    </row>
    <row r="5577" spans="1:20">
      <c r="A5577" t="s">
        <v>594</v>
      </c>
      <c r="B5577" t="s">
        <v>1291</v>
      </c>
      <c r="C5577" t="s">
        <v>74</v>
      </c>
      <c r="D5577" s="39" t="s">
        <v>1310</v>
      </c>
      <c r="E5577" s="11">
        <f t="shared" si="364"/>
        <v>5</v>
      </c>
      <c r="F5577" s="4">
        <f t="shared" si="365"/>
        <v>2005</v>
      </c>
      <c r="G5577" t="s">
        <v>21</v>
      </c>
      <c r="H5577" s="4" t="s">
        <v>893</v>
      </c>
      <c r="I5577" s="4" t="str">
        <f t="shared" si="367"/>
        <v>k</v>
      </c>
      <c r="J5577" s="4">
        <v>30</v>
      </c>
      <c r="K5577" s="4" t="s">
        <v>577</v>
      </c>
      <c r="L5577" s="4">
        <v>0</v>
      </c>
      <c r="M5577" s="4" t="s">
        <v>2127</v>
      </c>
      <c r="N5577" s="11" t="s">
        <v>9079</v>
      </c>
      <c r="O5577" t="s">
        <v>9080</v>
      </c>
      <c r="R5577" t="s">
        <v>7790</v>
      </c>
      <c r="T5577" t="s">
        <v>1296</v>
      </c>
    </row>
    <row r="5578" spans="1:20">
      <c r="A5578" t="s">
        <v>594</v>
      </c>
      <c r="B5578" t="s">
        <v>1291</v>
      </c>
      <c r="C5578" t="s">
        <v>74</v>
      </c>
      <c r="D5578" s="39" t="s">
        <v>1385</v>
      </c>
      <c r="E5578" s="11">
        <f t="shared" si="364"/>
        <v>5</v>
      </c>
      <c r="F5578" s="4">
        <f t="shared" si="365"/>
        <v>2008</v>
      </c>
      <c r="G5578" t="s">
        <v>21</v>
      </c>
      <c r="H5578" s="4" t="s">
        <v>488</v>
      </c>
      <c r="I5578" s="4" t="str">
        <f t="shared" si="367"/>
        <v>k</v>
      </c>
      <c r="J5578" s="4">
        <v>30.1</v>
      </c>
      <c r="K5578" s="4" t="s">
        <v>1115</v>
      </c>
      <c r="L5578" s="4">
        <v>0</v>
      </c>
      <c r="M5578" s="4" t="s">
        <v>1521</v>
      </c>
      <c r="N5578" s="11" t="s">
        <v>9079</v>
      </c>
      <c r="O5578" t="s">
        <v>9080</v>
      </c>
      <c r="R5578" t="s">
        <v>1662</v>
      </c>
      <c r="T5578" t="s">
        <v>1296</v>
      </c>
    </row>
    <row r="5579" spans="1:20">
      <c r="A5579" t="s">
        <v>594</v>
      </c>
      <c r="B5579" t="s">
        <v>1291</v>
      </c>
      <c r="C5579" t="s">
        <v>74</v>
      </c>
      <c r="D5579" s="39" t="s">
        <v>1663</v>
      </c>
      <c r="E5579" s="11">
        <f t="shared" si="364"/>
        <v>5</v>
      </c>
      <c r="F5579" s="4">
        <f t="shared" si="365"/>
        <v>2009</v>
      </c>
      <c r="G5579" t="s">
        <v>21</v>
      </c>
      <c r="H5579" s="4" t="s">
        <v>401</v>
      </c>
      <c r="I5579" s="4" t="str">
        <f t="shared" si="367"/>
        <v>k</v>
      </c>
      <c r="J5579" s="4">
        <v>30</v>
      </c>
      <c r="K5579" s="4" t="s">
        <v>138</v>
      </c>
      <c r="L5579" s="4">
        <v>0</v>
      </c>
      <c r="M5579" s="4" t="s">
        <v>5951</v>
      </c>
      <c r="N5579" s="11" t="s">
        <v>9079</v>
      </c>
      <c r="O5579" t="s">
        <v>9080</v>
      </c>
      <c r="R5579" t="s">
        <v>1662</v>
      </c>
      <c r="T5579" t="s">
        <v>1296</v>
      </c>
    </row>
    <row r="5580" spans="1:20">
      <c r="A5580" t="s">
        <v>9086</v>
      </c>
      <c r="B5580" t="s">
        <v>1291</v>
      </c>
      <c r="C5580" t="s">
        <v>20</v>
      </c>
      <c r="D5580" s="39" t="s">
        <v>1320</v>
      </c>
      <c r="E5580" s="11">
        <f t="shared" si="364"/>
        <v>3</v>
      </c>
      <c r="F5580" s="4">
        <f t="shared" si="365"/>
        <v>1996</v>
      </c>
      <c r="G5580" t="s">
        <v>25</v>
      </c>
      <c r="H5580" s="4">
        <v>12.5</v>
      </c>
      <c r="I5580" s="4" t="s">
        <v>35</v>
      </c>
      <c r="J5580" s="4">
        <v>29.2</v>
      </c>
      <c r="K5580" s="4" t="s">
        <v>704</v>
      </c>
      <c r="L5580" s="4">
        <v>0</v>
      </c>
      <c r="M5580" s="4" t="s">
        <v>2320</v>
      </c>
      <c r="N5580" s="11" t="s">
        <v>9087</v>
      </c>
      <c r="R5580" t="s">
        <v>1711</v>
      </c>
      <c r="T5580" t="s">
        <v>1296</v>
      </c>
    </row>
    <row r="5581" spans="1:20">
      <c r="A5581" t="s">
        <v>9086</v>
      </c>
      <c r="B5581" t="s">
        <v>1291</v>
      </c>
      <c r="C5581" t="s">
        <v>74</v>
      </c>
      <c r="D5581" s="39" t="s">
        <v>2363</v>
      </c>
      <c r="E5581" s="11">
        <f t="shared" si="364"/>
        <v>6</v>
      </c>
      <c r="F5581" s="4">
        <f t="shared" si="365"/>
        <v>2001</v>
      </c>
      <c r="G5581" t="s">
        <v>25</v>
      </c>
      <c r="H5581" s="4">
        <v>17.8</v>
      </c>
      <c r="I5581" s="4" t="s">
        <v>35</v>
      </c>
      <c r="J5581" s="4">
        <v>33.799999999999997</v>
      </c>
      <c r="K5581" s="4" t="s">
        <v>2609</v>
      </c>
      <c r="L5581" s="4">
        <v>0</v>
      </c>
      <c r="N5581" s="11" t="s">
        <v>9087</v>
      </c>
      <c r="R5581" t="s">
        <v>9088</v>
      </c>
      <c r="T5581" t="s">
        <v>1296</v>
      </c>
    </row>
    <row r="5582" spans="1:20">
      <c r="A5582" t="s">
        <v>9086</v>
      </c>
      <c r="B5582" t="s">
        <v>1291</v>
      </c>
      <c r="C5582" t="s">
        <v>74</v>
      </c>
      <c r="D5582" s="39" t="s">
        <v>1335</v>
      </c>
      <c r="E5582" s="11">
        <f t="shared" si="364"/>
        <v>5</v>
      </c>
      <c r="F5582" s="4">
        <f t="shared" si="365"/>
        <v>2004</v>
      </c>
      <c r="G5582" t="s">
        <v>25</v>
      </c>
      <c r="H5582" s="4">
        <v>20.7</v>
      </c>
      <c r="I5582" s="4" t="s">
        <v>35</v>
      </c>
      <c r="J5582" s="4">
        <v>34.5</v>
      </c>
      <c r="K5582" s="4" t="s">
        <v>472</v>
      </c>
      <c r="L5582" s="4">
        <v>0</v>
      </c>
      <c r="M5582" s="4" t="s">
        <v>2055</v>
      </c>
      <c r="N5582" s="11" t="s">
        <v>9087</v>
      </c>
      <c r="R5582" t="s">
        <v>9089</v>
      </c>
      <c r="T5582" t="s">
        <v>1296</v>
      </c>
    </row>
    <row r="5583" spans="1:20">
      <c r="A5583" t="s">
        <v>9086</v>
      </c>
      <c r="B5583" t="s">
        <v>1291</v>
      </c>
      <c r="C5583" t="s">
        <v>74</v>
      </c>
      <c r="D5583" s="39" t="s">
        <v>2194</v>
      </c>
      <c r="E5583" s="11">
        <f t="shared" si="364"/>
        <v>5</v>
      </c>
      <c r="F5583" s="4">
        <f t="shared" si="365"/>
        <v>2005</v>
      </c>
      <c r="G5583" t="s">
        <v>25</v>
      </c>
      <c r="H5583" s="4">
        <v>21.7</v>
      </c>
      <c r="I5583" s="4" t="s">
        <v>35</v>
      </c>
      <c r="J5583" s="4">
        <v>34.200000000000003</v>
      </c>
      <c r="K5583" s="4" t="s">
        <v>305</v>
      </c>
      <c r="L5583" s="4">
        <v>0</v>
      </c>
      <c r="M5583" s="4" t="s">
        <v>1500</v>
      </c>
      <c r="N5583" s="11" t="s">
        <v>9087</v>
      </c>
      <c r="R5583" t="s">
        <v>9090</v>
      </c>
      <c r="T5583" t="s">
        <v>1296</v>
      </c>
    </row>
    <row r="5584" spans="1:20">
      <c r="A5584" t="s">
        <v>9086</v>
      </c>
      <c r="B5584" t="s">
        <v>1291</v>
      </c>
      <c r="C5584" t="s">
        <v>74</v>
      </c>
      <c r="D5584" s="39" t="s">
        <v>1556</v>
      </c>
      <c r="E5584" s="11">
        <f t="shared" si="364"/>
        <v>5</v>
      </c>
      <c r="F5584" s="4">
        <f t="shared" si="365"/>
        <v>2010</v>
      </c>
      <c r="G5584" t="s">
        <v>25</v>
      </c>
      <c r="H5584" s="4">
        <v>26.7</v>
      </c>
      <c r="I5584" s="4" t="s">
        <v>35</v>
      </c>
      <c r="J5584" s="4">
        <v>38.700000000000003</v>
      </c>
      <c r="K5584" s="4" t="s">
        <v>131</v>
      </c>
      <c r="L5584" s="4">
        <v>0</v>
      </c>
      <c r="M5584" s="4" t="s">
        <v>9091</v>
      </c>
      <c r="N5584" s="11" t="s">
        <v>9087</v>
      </c>
      <c r="R5584" t="s">
        <v>9092</v>
      </c>
      <c r="T5584" t="s">
        <v>1296</v>
      </c>
    </row>
    <row r="5585" spans="1:20">
      <c r="A5585" t="s">
        <v>9086</v>
      </c>
      <c r="B5585" t="s">
        <v>1291</v>
      </c>
      <c r="C5585" t="s">
        <v>74</v>
      </c>
      <c r="D5585" s="39" t="s">
        <v>2199</v>
      </c>
      <c r="E5585" s="11">
        <f t="shared" si="364"/>
        <v>5</v>
      </c>
      <c r="F5585" s="4">
        <f t="shared" si="365"/>
        <v>2011</v>
      </c>
      <c r="G5585" t="s">
        <v>25</v>
      </c>
      <c r="H5585" s="4">
        <v>27.7</v>
      </c>
      <c r="I5585" s="4" t="s">
        <v>35</v>
      </c>
      <c r="J5585" s="4">
        <v>39.5</v>
      </c>
      <c r="K5585" s="4" t="s">
        <v>3563</v>
      </c>
      <c r="L5585" s="4">
        <v>0</v>
      </c>
      <c r="M5585" s="4" t="s">
        <v>9093</v>
      </c>
      <c r="N5585" s="11" t="s">
        <v>9087</v>
      </c>
      <c r="R5585" t="s">
        <v>9094</v>
      </c>
      <c r="T5585" t="s">
        <v>1296</v>
      </c>
    </row>
    <row r="5586" spans="1:20">
      <c r="A5586" t="s">
        <v>9086</v>
      </c>
      <c r="B5586" t="s">
        <v>1291</v>
      </c>
      <c r="C5586" t="s">
        <v>74</v>
      </c>
      <c r="D5586" s="39" t="s">
        <v>1346</v>
      </c>
      <c r="E5586" s="11">
        <f t="shared" si="364"/>
        <v>5</v>
      </c>
      <c r="F5586" s="4">
        <f t="shared" si="365"/>
        <v>2015</v>
      </c>
      <c r="G5586" t="s">
        <v>25</v>
      </c>
      <c r="H5586" s="4">
        <v>31.7</v>
      </c>
      <c r="I5586" s="4" t="s">
        <v>35</v>
      </c>
      <c r="J5586" s="4">
        <v>39.4</v>
      </c>
      <c r="K5586" s="4">
        <v>44.2</v>
      </c>
      <c r="L5586" s="4">
        <v>0</v>
      </c>
      <c r="M5586" s="4" t="s">
        <v>6330</v>
      </c>
      <c r="N5586" s="11" t="s">
        <v>9087</v>
      </c>
      <c r="R5586" t="s">
        <v>9095</v>
      </c>
      <c r="T5586" t="s">
        <v>1296</v>
      </c>
    </row>
    <row r="5587" spans="1:20">
      <c r="A5587" t="s">
        <v>9096</v>
      </c>
      <c r="B5587" t="s">
        <v>1291</v>
      </c>
      <c r="C5587" t="s">
        <v>20</v>
      </c>
      <c r="D5587" s="39" t="s">
        <v>1845</v>
      </c>
      <c r="E5587" s="11">
        <f t="shared" ref="E5587:E5650" si="368">MONTH(D5587)</f>
        <v>6</v>
      </c>
      <c r="F5587" s="4">
        <f t="shared" ref="F5587:F5650" si="369">YEAR(D5587)</f>
        <v>2001</v>
      </c>
      <c r="G5587" t="s">
        <v>25</v>
      </c>
      <c r="H5587" s="4" t="s">
        <v>2233</v>
      </c>
      <c r="I5587" s="4" t="str">
        <f t="shared" ref="I5587:I5607" si="370">IF(ISBLANK(H5587), "", "k")</f>
        <v>k</v>
      </c>
      <c r="J5587" s="4">
        <v>15.5</v>
      </c>
      <c r="K5587" s="4" t="s">
        <v>546</v>
      </c>
      <c r="L5587" s="4">
        <v>0</v>
      </c>
      <c r="N5587" s="11" t="s">
        <v>9097</v>
      </c>
      <c r="R5587" t="s">
        <v>3744</v>
      </c>
      <c r="T5587" t="s">
        <v>1296</v>
      </c>
    </row>
    <row r="5588" spans="1:20">
      <c r="A5588" t="s">
        <v>9096</v>
      </c>
      <c r="B5588" t="s">
        <v>1291</v>
      </c>
      <c r="C5588" t="s">
        <v>74</v>
      </c>
      <c r="D5588" s="39" t="s">
        <v>1378</v>
      </c>
      <c r="E5588" s="11">
        <f t="shared" si="368"/>
        <v>5</v>
      </c>
      <c r="F5588" s="4">
        <f t="shared" si="369"/>
        <v>2002</v>
      </c>
      <c r="G5588" t="s">
        <v>25</v>
      </c>
      <c r="H5588" s="4" t="s">
        <v>1456</v>
      </c>
      <c r="I5588" s="4" t="str">
        <f t="shared" si="370"/>
        <v>k</v>
      </c>
      <c r="J5588" s="4">
        <v>16.100000000000001</v>
      </c>
      <c r="K5588" s="4" t="s">
        <v>563</v>
      </c>
      <c r="L5588" s="4">
        <v>0</v>
      </c>
      <c r="M5588" s="4" t="s">
        <v>1453</v>
      </c>
      <c r="N5588" s="11" t="s">
        <v>9097</v>
      </c>
      <c r="R5588" t="s">
        <v>9098</v>
      </c>
      <c r="T5588" t="s">
        <v>1296</v>
      </c>
    </row>
    <row r="5589" spans="1:20">
      <c r="A5589" t="s">
        <v>9096</v>
      </c>
      <c r="B5589" t="s">
        <v>1291</v>
      </c>
      <c r="C5589" t="s">
        <v>74</v>
      </c>
      <c r="D5589" s="39" t="s">
        <v>1435</v>
      </c>
      <c r="E5589" s="11">
        <f t="shared" si="368"/>
        <v>5</v>
      </c>
      <c r="F5589" s="4">
        <f t="shared" si="369"/>
        <v>2015</v>
      </c>
      <c r="G5589" t="s">
        <v>25</v>
      </c>
      <c r="H5589" s="4" t="s">
        <v>1038</v>
      </c>
      <c r="I5589" s="4" t="str">
        <f t="shared" si="370"/>
        <v>k</v>
      </c>
      <c r="J5589" s="4">
        <v>32.200000000000003</v>
      </c>
      <c r="K5589" s="4" t="s">
        <v>801</v>
      </c>
      <c r="L5589" s="4">
        <v>0</v>
      </c>
      <c r="M5589" s="4" t="s">
        <v>3387</v>
      </c>
      <c r="N5589" s="11" t="s">
        <v>9097</v>
      </c>
      <c r="R5589" t="s">
        <v>9099</v>
      </c>
      <c r="T5589" t="s">
        <v>1296</v>
      </c>
    </row>
    <row r="5590" spans="1:20">
      <c r="A5590" t="s">
        <v>9096</v>
      </c>
      <c r="B5590" t="s">
        <v>1291</v>
      </c>
      <c r="C5590" t="s">
        <v>74</v>
      </c>
      <c r="D5590" s="39" t="s">
        <v>1568</v>
      </c>
      <c r="E5590" s="11">
        <f t="shared" si="368"/>
        <v>5</v>
      </c>
      <c r="F5590" s="4">
        <f t="shared" si="369"/>
        <v>2016</v>
      </c>
      <c r="G5590" t="s">
        <v>25</v>
      </c>
      <c r="H5590" s="4" t="s">
        <v>1046</v>
      </c>
      <c r="I5590" s="4" t="str">
        <f t="shared" si="370"/>
        <v>k</v>
      </c>
      <c r="J5590" s="4">
        <v>33</v>
      </c>
      <c r="K5590" s="4" t="s">
        <v>2252</v>
      </c>
      <c r="L5590" s="4">
        <v>0</v>
      </c>
      <c r="M5590" s="4" t="s">
        <v>5013</v>
      </c>
      <c r="N5590" s="11" t="s">
        <v>9097</v>
      </c>
      <c r="Q5590">
        <v>17</v>
      </c>
      <c r="R5590" t="s">
        <v>9100</v>
      </c>
      <c r="T5590" t="s">
        <v>1296</v>
      </c>
    </row>
    <row r="5591" spans="1:20">
      <c r="A5591" t="s">
        <v>9096</v>
      </c>
      <c r="B5591" t="s">
        <v>1291</v>
      </c>
      <c r="C5591" t="s">
        <v>74</v>
      </c>
      <c r="D5591" s="39" t="s">
        <v>1455</v>
      </c>
      <c r="E5591" s="11">
        <f t="shared" si="368"/>
        <v>5</v>
      </c>
      <c r="F5591" s="4">
        <f t="shared" si="369"/>
        <v>2017</v>
      </c>
      <c r="G5591" t="s">
        <v>25</v>
      </c>
      <c r="H5591" s="4" t="s">
        <v>488</v>
      </c>
      <c r="I5591" s="4" t="str">
        <f t="shared" si="370"/>
        <v>k</v>
      </c>
      <c r="J5591" s="4">
        <v>36.700000000000003</v>
      </c>
      <c r="K5591" s="4" t="s">
        <v>166</v>
      </c>
      <c r="L5591" s="4">
        <v>0</v>
      </c>
      <c r="M5591" s="4" t="s">
        <v>9101</v>
      </c>
      <c r="N5591" s="11" t="s">
        <v>9097</v>
      </c>
      <c r="R5591" t="s">
        <v>2483</v>
      </c>
      <c r="T5591" t="s">
        <v>1296</v>
      </c>
    </row>
    <row r="5592" spans="1:20">
      <c r="A5592" t="s">
        <v>9096</v>
      </c>
      <c r="B5592" t="s">
        <v>1291</v>
      </c>
      <c r="C5592" t="s">
        <v>74</v>
      </c>
      <c r="D5592" s="39" t="s">
        <v>2079</v>
      </c>
      <c r="E5592" s="11">
        <f t="shared" si="368"/>
        <v>6</v>
      </c>
      <c r="F5592" s="4">
        <f t="shared" si="369"/>
        <v>2018</v>
      </c>
      <c r="G5592" t="s">
        <v>25</v>
      </c>
      <c r="H5592" s="4" t="s">
        <v>401</v>
      </c>
      <c r="I5592" s="4" t="str">
        <f t="shared" si="370"/>
        <v>k</v>
      </c>
      <c r="J5592" s="4">
        <v>38.1</v>
      </c>
      <c r="K5592" s="4" t="s">
        <v>640</v>
      </c>
      <c r="L5592" s="4">
        <v>0</v>
      </c>
      <c r="M5592" s="4" t="s">
        <v>2403</v>
      </c>
      <c r="N5592" s="11" t="s">
        <v>9097</v>
      </c>
      <c r="Q5592" t="s">
        <v>9102</v>
      </c>
      <c r="R5592" t="s">
        <v>2082</v>
      </c>
      <c r="T5592" t="s">
        <v>1296</v>
      </c>
    </row>
    <row r="5593" spans="1:20">
      <c r="A5593" t="s">
        <v>9103</v>
      </c>
      <c r="B5593" t="s">
        <v>1291</v>
      </c>
      <c r="C5593" t="s">
        <v>20</v>
      </c>
      <c r="D5593" s="39" t="s">
        <v>1647</v>
      </c>
      <c r="E5593" s="11">
        <f t="shared" si="368"/>
        <v>3</v>
      </c>
      <c r="F5593" s="4">
        <f t="shared" si="369"/>
        <v>2000</v>
      </c>
      <c r="G5593" t="s">
        <v>25</v>
      </c>
      <c r="H5593" s="4" t="s">
        <v>1635</v>
      </c>
      <c r="I5593" s="4" t="str">
        <f t="shared" si="370"/>
        <v>k</v>
      </c>
      <c r="J5593" s="4">
        <v>24</v>
      </c>
      <c r="K5593" s="4">
        <v>19.2</v>
      </c>
      <c r="L5593" s="4">
        <v>3.2</v>
      </c>
      <c r="M5593" s="4" t="s">
        <v>2788</v>
      </c>
      <c r="N5593" s="11" t="s">
        <v>9104</v>
      </c>
      <c r="R5593" t="s">
        <v>9105</v>
      </c>
      <c r="T5593" t="s">
        <v>1296</v>
      </c>
    </row>
    <row r="5594" spans="1:20">
      <c r="A5594" t="s">
        <v>9103</v>
      </c>
      <c r="B5594" t="s">
        <v>1291</v>
      </c>
      <c r="C5594" t="s">
        <v>74</v>
      </c>
      <c r="D5594" s="39" t="s">
        <v>1418</v>
      </c>
      <c r="E5594" s="11">
        <f t="shared" si="368"/>
        <v>5</v>
      </c>
      <c r="F5594" s="4">
        <f t="shared" si="369"/>
        <v>2001</v>
      </c>
      <c r="G5594" t="s">
        <v>25</v>
      </c>
      <c r="H5594" s="4" t="s">
        <v>477</v>
      </c>
      <c r="I5594" s="4" t="str">
        <f t="shared" si="370"/>
        <v>k</v>
      </c>
      <c r="J5594" s="4">
        <v>23.7</v>
      </c>
      <c r="K5594" s="4">
        <v>19.5</v>
      </c>
      <c r="L5594" s="4">
        <v>3.7</v>
      </c>
      <c r="M5594" s="4" t="s">
        <v>2086</v>
      </c>
      <c r="N5594" s="11" t="s">
        <v>9104</v>
      </c>
      <c r="R5594" t="s">
        <v>9106</v>
      </c>
      <c r="T5594" t="s">
        <v>1296</v>
      </c>
    </row>
    <row r="5595" spans="1:20">
      <c r="A5595" t="s">
        <v>9103</v>
      </c>
      <c r="B5595" t="s">
        <v>1291</v>
      </c>
      <c r="C5595" t="s">
        <v>74</v>
      </c>
      <c r="D5595" s="39" t="s">
        <v>1328</v>
      </c>
      <c r="E5595" s="11">
        <f t="shared" si="368"/>
        <v>6</v>
      </c>
      <c r="F5595" s="4">
        <f t="shared" si="369"/>
        <v>2002</v>
      </c>
      <c r="G5595" t="s">
        <v>25</v>
      </c>
      <c r="H5595" s="4" t="s">
        <v>297</v>
      </c>
      <c r="I5595" s="4" t="str">
        <f t="shared" si="370"/>
        <v>k</v>
      </c>
      <c r="J5595" s="4">
        <v>24.4</v>
      </c>
      <c r="K5595" s="4">
        <v>20</v>
      </c>
      <c r="L5595" s="4">
        <v>3.6</v>
      </c>
      <c r="M5595" s="4" t="s">
        <v>1476</v>
      </c>
      <c r="N5595" s="11" t="s">
        <v>9104</v>
      </c>
      <c r="R5595" t="s">
        <v>9107</v>
      </c>
      <c r="T5595" t="s">
        <v>1296</v>
      </c>
    </row>
    <row r="5596" spans="1:20">
      <c r="A5596" t="s">
        <v>9103</v>
      </c>
      <c r="B5596" t="s">
        <v>1291</v>
      </c>
      <c r="C5596" t="s">
        <v>74</v>
      </c>
      <c r="D5596" s="39" t="s">
        <v>1335</v>
      </c>
      <c r="E5596" s="11">
        <f t="shared" si="368"/>
        <v>5</v>
      </c>
      <c r="F5596" s="4">
        <f t="shared" si="369"/>
        <v>2004</v>
      </c>
      <c r="G5596" t="s">
        <v>25</v>
      </c>
      <c r="H5596" s="4" t="s">
        <v>717</v>
      </c>
      <c r="I5596" s="4" t="str">
        <f t="shared" si="370"/>
        <v>k</v>
      </c>
      <c r="J5596" s="4">
        <v>25</v>
      </c>
      <c r="K5596" s="4">
        <v>19.8</v>
      </c>
      <c r="L5596" s="4">
        <v>3.9</v>
      </c>
      <c r="M5596" s="4" t="s">
        <v>2817</v>
      </c>
      <c r="N5596" s="11" t="s">
        <v>9104</v>
      </c>
      <c r="R5596" t="s">
        <v>9108</v>
      </c>
      <c r="T5596" t="s">
        <v>1296</v>
      </c>
    </row>
    <row r="5597" spans="1:20">
      <c r="A5597" t="s">
        <v>9103</v>
      </c>
      <c r="B5597" t="s">
        <v>1291</v>
      </c>
      <c r="C5597" t="s">
        <v>74</v>
      </c>
      <c r="D5597" s="39" t="s">
        <v>1310</v>
      </c>
      <c r="E5597" s="11">
        <f t="shared" si="368"/>
        <v>5</v>
      </c>
      <c r="F5597" s="4">
        <f t="shared" si="369"/>
        <v>2005</v>
      </c>
      <c r="G5597" t="s">
        <v>25</v>
      </c>
      <c r="H5597" s="4" t="s">
        <v>712</v>
      </c>
      <c r="I5597" s="4" t="str">
        <f t="shared" si="370"/>
        <v>k</v>
      </c>
      <c r="J5597" s="4">
        <v>25</v>
      </c>
      <c r="K5597" s="4">
        <v>20</v>
      </c>
      <c r="L5597" s="4">
        <v>3.2</v>
      </c>
      <c r="M5597" s="4" t="s">
        <v>3466</v>
      </c>
      <c r="N5597" s="11" t="s">
        <v>9104</v>
      </c>
      <c r="R5597" t="s">
        <v>9109</v>
      </c>
      <c r="T5597" t="s">
        <v>1296</v>
      </c>
    </row>
    <row r="5598" spans="1:20">
      <c r="A5598" t="s">
        <v>9103</v>
      </c>
      <c r="B5598" t="s">
        <v>1291</v>
      </c>
      <c r="C5598" t="s">
        <v>74</v>
      </c>
      <c r="D5598" s="39" t="s">
        <v>1385</v>
      </c>
      <c r="E5598" s="11">
        <f t="shared" si="368"/>
        <v>5</v>
      </c>
      <c r="F5598" s="4">
        <f t="shared" si="369"/>
        <v>2008</v>
      </c>
      <c r="G5598" t="s">
        <v>25</v>
      </c>
      <c r="H5598" s="4" t="s">
        <v>893</v>
      </c>
      <c r="I5598" s="4" t="str">
        <f t="shared" si="370"/>
        <v>k</v>
      </c>
      <c r="J5598" s="4">
        <v>26.5</v>
      </c>
      <c r="K5598" s="4">
        <v>21.1</v>
      </c>
      <c r="L5598" s="4">
        <v>3.8</v>
      </c>
      <c r="M5598" s="4" t="s">
        <v>6090</v>
      </c>
      <c r="N5598" s="11" t="s">
        <v>9104</v>
      </c>
      <c r="R5598" t="s">
        <v>9110</v>
      </c>
      <c r="T5598" t="s">
        <v>1296</v>
      </c>
    </row>
    <row r="5599" spans="1:20">
      <c r="A5599" t="s">
        <v>9103</v>
      </c>
      <c r="B5599" t="s">
        <v>1291</v>
      </c>
      <c r="C5599" t="s">
        <v>74</v>
      </c>
      <c r="D5599" s="39" t="s">
        <v>1663</v>
      </c>
      <c r="E5599" s="11">
        <f t="shared" si="368"/>
        <v>5</v>
      </c>
      <c r="F5599" s="4">
        <f t="shared" si="369"/>
        <v>2009</v>
      </c>
      <c r="G5599" t="s">
        <v>25</v>
      </c>
      <c r="H5599" s="4" t="s">
        <v>1038</v>
      </c>
      <c r="I5599" s="4" t="str">
        <f t="shared" si="370"/>
        <v>k</v>
      </c>
      <c r="J5599" s="4">
        <v>28.5</v>
      </c>
      <c r="K5599" s="4">
        <v>23</v>
      </c>
      <c r="L5599" s="4">
        <v>3.9</v>
      </c>
      <c r="M5599" s="4" t="s">
        <v>1526</v>
      </c>
      <c r="N5599" s="11" t="s">
        <v>9104</v>
      </c>
      <c r="R5599" t="s">
        <v>9111</v>
      </c>
      <c r="T5599" t="s">
        <v>1296</v>
      </c>
    </row>
    <row r="5600" spans="1:20">
      <c r="A5600" t="s">
        <v>9103</v>
      </c>
      <c r="B5600" t="s">
        <v>1291</v>
      </c>
      <c r="C5600" t="s">
        <v>74</v>
      </c>
      <c r="D5600" s="39" t="s">
        <v>1556</v>
      </c>
      <c r="E5600" s="11">
        <f t="shared" si="368"/>
        <v>5</v>
      </c>
      <c r="F5600" s="4">
        <f t="shared" si="369"/>
        <v>2010</v>
      </c>
      <c r="G5600" t="s">
        <v>25</v>
      </c>
      <c r="H5600" s="4" t="s">
        <v>1046</v>
      </c>
      <c r="I5600" s="4" t="str">
        <f t="shared" si="370"/>
        <v>k</v>
      </c>
      <c r="J5600" s="4">
        <v>30.6</v>
      </c>
      <c r="K5600" s="4">
        <v>24.5</v>
      </c>
      <c r="L5600" s="4">
        <v>4</v>
      </c>
      <c r="M5600" s="4" t="s">
        <v>2422</v>
      </c>
      <c r="N5600" s="11" t="s">
        <v>9104</v>
      </c>
      <c r="R5600" t="s">
        <v>9112</v>
      </c>
      <c r="T5600" t="s">
        <v>1296</v>
      </c>
    </row>
    <row r="5601" spans="1:20">
      <c r="A5601" t="s">
        <v>9103</v>
      </c>
      <c r="B5601" t="s">
        <v>1291</v>
      </c>
      <c r="C5601" t="s">
        <v>74</v>
      </c>
      <c r="D5601" s="39" t="s">
        <v>1396</v>
      </c>
      <c r="E5601" s="11">
        <f t="shared" si="368"/>
        <v>5</v>
      </c>
      <c r="F5601" s="4">
        <f t="shared" si="369"/>
        <v>2011</v>
      </c>
      <c r="G5601" t="s">
        <v>25</v>
      </c>
      <c r="H5601" s="4" t="s">
        <v>488</v>
      </c>
      <c r="I5601" s="4" t="str">
        <f t="shared" si="370"/>
        <v>k</v>
      </c>
      <c r="J5601" s="4">
        <v>32.200000000000003</v>
      </c>
      <c r="K5601" s="4">
        <v>25.9</v>
      </c>
      <c r="L5601" s="4">
        <v>4.0999999999999996</v>
      </c>
      <c r="M5601" s="4" t="s">
        <v>2430</v>
      </c>
      <c r="N5601" s="11" t="s">
        <v>9104</v>
      </c>
      <c r="R5601" t="s">
        <v>9113</v>
      </c>
      <c r="T5601" t="s">
        <v>1296</v>
      </c>
    </row>
    <row r="5602" spans="1:20">
      <c r="A5602" t="s">
        <v>9103</v>
      </c>
      <c r="B5602" t="s">
        <v>1291</v>
      </c>
      <c r="C5602" t="s">
        <v>74</v>
      </c>
      <c r="D5602" s="39" t="s">
        <v>1531</v>
      </c>
      <c r="E5602" s="11">
        <f t="shared" si="368"/>
        <v>5</v>
      </c>
      <c r="F5602" s="4">
        <f t="shared" si="369"/>
        <v>2013</v>
      </c>
      <c r="G5602" t="s">
        <v>25</v>
      </c>
      <c r="H5602" s="4" t="s">
        <v>772</v>
      </c>
      <c r="I5602" s="4" t="str">
        <f t="shared" si="370"/>
        <v>k</v>
      </c>
      <c r="J5602" s="4">
        <v>36.5</v>
      </c>
      <c r="K5602" s="4">
        <v>27.2</v>
      </c>
      <c r="L5602" s="4">
        <v>4.0999999999999996</v>
      </c>
      <c r="M5602" s="4" t="s">
        <v>4616</v>
      </c>
      <c r="N5602" s="11" t="s">
        <v>9104</v>
      </c>
      <c r="R5602" t="s">
        <v>9114</v>
      </c>
      <c r="T5602" t="s">
        <v>1296</v>
      </c>
    </row>
    <row r="5603" spans="1:20">
      <c r="A5603" t="s">
        <v>9115</v>
      </c>
      <c r="B5603" t="s">
        <v>1291</v>
      </c>
      <c r="C5603" t="s">
        <v>20</v>
      </c>
      <c r="D5603" s="39" t="s">
        <v>1729</v>
      </c>
      <c r="E5603" s="11">
        <f t="shared" si="368"/>
        <v>6</v>
      </c>
      <c r="F5603" s="4">
        <f t="shared" si="369"/>
        <v>2001</v>
      </c>
      <c r="G5603" t="s">
        <v>21</v>
      </c>
      <c r="H5603" s="4" t="s">
        <v>2658</v>
      </c>
      <c r="I5603" s="4" t="str">
        <f t="shared" si="370"/>
        <v>k</v>
      </c>
      <c r="J5603" s="4">
        <v>18</v>
      </c>
      <c r="K5603" s="4" t="s">
        <v>661</v>
      </c>
      <c r="L5603" s="4">
        <v>0</v>
      </c>
      <c r="N5603" s="11" t="s">
        <v>9116</v>
      </c>
      <c r="R5603" t="s">
        <v>3744</v>
      </c>
      <c r="T5603" t="s">
        <v>1296</v>
      </c>
    </row>
    <row r="5604" spans="1:20">
      <c r="A5604" t="s">
        <v>9115</v>
      </c>
      <c r="B5604" t="s">
        <v>1291</v>
      </c>
      <c r="C5604" t="s">
        <v>74</v>
      </c>
      <c r="D5604" s="39" t="s">
        <v>1422</v>
      </c>
      <c r="E5604" s="11">
        <f t="shared" si="368"/>
        <v>5</v>
      </c>
      <c r="F5604" s="4">
        <f t="shared" si="369"/>
        <v>2002</v>
      </c>
      <c r="G5604" t="s">
        <v>21</v>
      </c>
      <c r="H5604" s="4" t="s">
        <v>654</v>
      </c>
      <c r="I5604" s="4" t="str">
        <f t="shared" si="370"/>
        <v>k</v>
      </c>
      <c r="J5604" s="4">
        <v>19.5</v>
      </c>
      <c r="K5604" s="4" t="s">
        <v>511</v>
      </c>
      <c r="L5604" s="4">
        <v>0</v>
      </c>
      <c r="M5604" s="4" t="s">
        <v>9117</v>
      </c>
      <c r="N5604" s="11" t="s">
        <v>9116</v>
      </c>
      <c r="R5604" t="s">
        <v>9118</v>
      </c>
      <c r="T5604" t="s">
        <v>1296</v>
      </c>
    </row>
    <row r="5605" spans="1:20">
      <c r="A5605" t="s">
        <v>9115</v>
      </c>
      <c r="B5605" t="s">
        <v>1291</v>
      </c>
      <c r="C5605" t="s">
        <v>74</v>
      </c>
      <c r="D5605" s="39" t="s">
        <v>1331</v>
      </c>
      <c r="E5605" s="11">
        <f t="shared" si="368"/>
        <v>5</v>
      </c>
      <c r="F5605" s="4">
        <f t="shared" si="369"/>
        <v>2003</v>
      </c>
      <c r="G5605" t="s">
        <v>21</v>
      </c>
      <c r="H5605" s="4" t="s">
        <v>482</v>
      </c>
      <c r="I5605" s="4" t="str">
        <f t="shared" si="370"/>
        <v>k</v>
      </c>
      <c r="J5605" s="4">
        <v>21.1</v>
      </c>
      <c r="K5605" s="4" t="s">
        <v>492</v>
      </c>
      <c r="L5605" s="4">
        <v>0</v>
      </c>
      <c r="M5605" s="4" t="s">
        <v>2647</v>
      </c>
      <c r="N5605" s="11" t="s">
        <v>9116</v>
      </c>
      <c r="R5605" t="s">
        <v>2191</v>
      </c>
      <c r="T5605" t="s">
        <v>1296</v>
      </c>
    </row>
    <row r="5606" spans="1:20">
      <c r="A5606" t="s">
        <v>9115</v>
      </c>
      <c r="B5606" t="s">
        <v>1291</v>
      </c>
      <c r="C5606" t="s">
        <v>74</v>
      </c>
      <c r="D5606" s="39" t="s">
        <v>1435</v>
      </c>
      <c r="E5606" s="11">
        <f t="shared" si="368"/>
        <v>5</v>
      </c>
      <c r="F5606" s="4">
        <f t="shared" si="369"/>
        <v>2015</v>
      </c>
      <c r="G5606" t="s">
        <v>21</v>
      </c>
      <c r="H5606" s="4" t="s">
        <v>1046</v>
      </c>
      <c r="I5606" s="4" t="str">
        <f t="shared" si="370"/>
        <v>k</v>
      </c>
      <c r="J5606" s="4">
        <v>26.5</v>
      </c>
      <c r="K5606" s="4" t="s">
        <v>933</v>
      </c>
      <c r="L5606" s="4">
        <v>0</v>
      </c>
      <c r="M5606" s="4" t="s">
        <v>2773</v>
      </c>
      <c r="N5606" s="11" t="s">
        <v>9116</v>
      </c>
      <c r="R5606" t="s">
        <v>9119</v>
      </c>
      <c r="T5606" t="s">
        <v>1296</v>
      </c>
    </row>
    <row r="5607" spans="1:20">
      <c r="A5607" t="s">
        <v>9115</v>
      </c>
      <c r="B5607" t="s">
        <v>1291</v>
      </c>
      <c r="C5607" t="s">
        <v>74</v>
      </c>
      <c r="D5607" s="39" t="s">
        <v>1352</v>
      </c>
      <c r="E5607" s="11">
        <f t="shared" si="368"/>
        <v>5</v>
      </c>
      <c r="F5607" s="4">
        <f t="shared" si="369"/>
        <v>2017</v>
      </c>
      <c r="G5607" t="s">
        <v>21</v>
      </c>
      <c r="H5607" s="4" t="s">
        <v>401</v>
      </c>
      <c r="I5607" s="4" t="str">
        <f t="shared" si="370"/>
        <v>k</v>
      </c>
      <c r="J5607" s="4">
        <v>27.3</v>
      </c>
      <c r="K5607" s="4" t="s">
        <v>933</v>
      </c>
      <c r="L5607" s="4">
        <v>0</v>
      </c>
      <c r="M5607" s="4" t="s">
        <v>3175</v>
      </c>
      <c r="N5607" s="11" t="s">
        <v>9116</v>
      </c>
      <c r="R5607" t="s">
        <v>9120</v>
      </c>
      <c r="T5607" t="s">
        <v>1296</v>
      </c>
    </row>
    <row r="5608" spans="1:20">
      <c r="A5608" t="s">
        <v>596</v>
      </c>
      <c r="B5608" t="s">
        <v>1291</v>
      </c>
      <c r="C5608" t="s">
        <v>20</v>
      </c>
      <c r="D5608" s="39" t="s">
        <v>2922</v>
      </c>
      <c r="E5608" s="11">
        <f t="shared" si="368"/>
        <v>3</v>
      </c>
      <c r="F5608" s="4">
        <f t="shared" si="369"/>
        <v>1983</v>
      </c>
      <c r="G5608" t="s">
        <v>25</v>
      </c>
      <c r="H5608" s="4">
        <v>15.5</v>
      </c>
      <c r="I5608" s="4" t="s">
        <v>35</v>
      </c>
      <c r="J5608" s="4">
        <v>34.29</v>
      </c>
      <c r="L5608" s="4">
        <v>0</v>
      </c>
      <c r="M5608" s="4" t="s">
        <v>4424</v>
      </c>
      <c r="R5608" t="s">
        <v>9121</v>
      </c>
      <c r="T5608" t="s">
        <v>1296</v>
      </c>
    </row>
    <row r="5609" spans="1:20">
      <c r="A5609" t="s">
        <v>9122</v>
      </c>
      <c r="B5609" t="s">
        <v>1291</v>
      </c>
      <c r="C5609" t="s">
        <v>20</v>
      </c>
      <c r="D5609" s="39" t="s">
        <v>1708</v>
      </c>
      <c r="E5609" s="11">
        <f t="shared" si="368"/>
        <v>3</v>
      </c>
      <c r="F5609" s="4">
        <f t="shared" si="369"/>
        <v>1994</v>
      </c>
      <c r="G5609" t="s">
        <v>21</v>
      </c>
      <c r="H5609" s="4">
        <v>13.5</v>
      </c>
      <c r="I5609" s="4" t="s">
        <v>35</v>
      </c>
      <c r="J5609" s="4">
        <v>27.3</v>
      </c>
      <c r="K5609" s="4" t="s">
        <v>206</v>
      </c>
      <c r="L5609" s="4">
        <v>0</v>
      </c>
      <c r="M5609" s="4" t="s">
        <v>2773</v>
      </c>
      <c r="N5609" s="11" t="s">
        <v>9123</v>
      </c>
      <c r="R5609" t="s">
        <v>9124</v>
      </c>
      <c r="T5609" t="s">
        <v>1296</v>
      </c>
    </row>
    <row r="5610" spans="1:20">
      <c r="A5610" t="s">
        <v>9122</v>
      </c>
      <c r="B5610" t="s">
        <v>1291</v>
      </c>
      <c r="C5610" t="s">
        <v>74</v>
      </c>
      <c r="D5610" s="39" t="s">
        <v>1524</v>
      </c>
      <c r="E5610" s="11">
        <f t="shared" si="368"/>
        <v>3</v>
      </c>
      <c r="F5610" s="4">
        <f t="shared" si="369"/>
        <v>1995</v>
      </c>
      <c r="G5610" t="s">
        <v>21</v>
      </c>
      <c r="H5610" s="4">
        <v>14.5</v>
      </c>
      <c r="I5610" s="4" t="s">
        <v>35</v>
      </c>
      <c r="J5610" s="4">
        <v>28</v>
      </c>
      <c r="K5610" s="4" t="s">
        <v>378</v>
      </c>
      <c r="L5610" s="4">
        <v>0</v>
      </c>
      <c r="M5610" s="4" t="s">
        <v>2729</v>
      </c>
      <c r="N5610" s="11" t="s">
        <v>9123</v>
      </c>
      <c r="T5610" t="s">
        <v>1296</v>
      </c>
    </row>
    <row r="5611" spans="1:20">
      <c r="A5611" t="s">
        <v>9122</v>
      </c>
      <c r="B5611" t="s">
        <v>1291</v>
      </c>
      <c r="C5611" t="s">
        <v>74</v>
      </c>
      <c r="D5611" s="39" t="s">
        <v>1322</v>
      </c>
      <c r="E5611" s="11">
        <f t="shared" si="368"/>
        <v>3</v>
      </c>
      <c r="F5611" s="4">
        <f t="shared" si="369"/>
        <v>1998</v>
      </c>
      <c r="G5611" t="s">
        <v>21</v>
      </c>
      <c r="H5611" s="4">
        <v>17.5</v>
      </c>
      <c r="I5611" s="4" t="s">
        <v>35</v>
      </c>
      <c r="J5611" s="4">
        <v>27.8</v>
      </c>
      <c r="K5611" s="4" t="s">
        <v>182</v>
      </c>
      <c r="L5611" s="4">
        <v>0</v>
      </c>
      <c r="M5611" s="4" t="s">
        <v>2236</v>
      </c>
      <c r="N5611" s="11" t="s">
        <v>9123</v>
      </c>
      <c r="T5611" t="s">
        <v>1296</v>
      </c>
    </row>
    <row r="5612" spans="1:20">
      <c r="A5612" t="s">
        <v>9122</v>
      </c>
      <c r="B5612" t="s">
        <v>1291</v>
      </c>
      <c r="C5612" t="s">
        <v>74</v>
      </c>
      <c r="D5612" s="39" t="s">
        <v>1647</v>
      </c>
      <c r="E5612" s="11">
        <f t="shared" si="368"/>
        <v>3</v>
      </c>
      <c r="F5612" s="4">
        <f t="shared" si="369"/>
        <v>2000</v>
      </c>
      <c r="G5612" t="s">
        <v>21</v>
      </c>
      <c r="H5612" s="4">
        <v>19.5</v>
      </c>
      <c r="I5612" s="4" t="s">
        <v>35</v>
      </c>
      <c r="J5612" s="4">
        <v>29.5</v>
      </c>
      <c r="K5612" s="4" t="s">
        <v>1393</v>
      </c>
      <c r="L5612" s="4">
        <v>0</v>
      </c>
      <c r="M5612" s="4" t="s">
        <v>2374</v>
      </c>
      <c r="N5612" s="11" t="s">
        <v>9123</v>
      </c>
      <c r="R5612" t="s">
        <v>585</v>
      </c>
      <c r="T5612" t="s">
        <v>1296</v>
      </c>
    </row>
    <row r="5613" spans="1:20">
      <c r="A5613" t="s">
        <v>9122</v>
      </c>
      <c r="B5613" t="s">
        <v>1291</v>
      </c>
      <c r="C5613" t="s">
        <v>74</v>
      </c>
      <c r="D5613" s="39" t="s">
        <v>1418</v>
      </c>
      <c r="E5613" s="11">
        <f t="shared" si="368"/>
        <v>5</v>
      </c>
      <c r="F5613" s="4">
        <f t="shared" si="369"/>
        <v>2001</v>
      </c>
      <c r="G5613" t="s">
        <v>21</v>
      </c>
      <c r="H5613" s="4">
        <v>20.7</v>
      </c>
      <c r="I5613" s="4" t="s">
        <v>35</v>
      </c>
      <c r="J5613" s="4">
        <v>29.5</v>
      </c>
      <c r="K5613" s="4" t="s">
        <v>801</v>
      </c>
      <c r="L5613" s="4">
        <v>0</v>
      </c>
      <c r="M5613" s="4" t="s">
        <v>3082</v>
      </c>
      <c r="N5613" s="11" t="s">
        <v>9123</v>
      </c>
      <c r="R5613" t="s">
        <v>9125</v>
      </c>
      <c r="T5613" t="s">
        <v>1296</v>
      </c>
    </row>
    <row r="5614" spans="1:20">
      <c r="A5614" t="s">
        <v>9122</v>
      </c>
      <c r="B5614" t="s">
        <v>1291</v>
      </c>
      <c r="C5614" t="s">
        <v>74</v>
      </c>
      <c r="D5614" s="39" t="s">
        <v>2184</v>
      </c>
      <c r="E5614" s="11">
        <f t="shared" si="368"/>
        <v>7</v>
      </c>
      <c r="F5614" s="4">
        <f t="shared" si="369"/>
        <v>2001</v>
      </c>
      <c r="G5614" t="s">
        <v>21</v>
      </c>
      <c r="H5614" s="4">
        <v>20.8</v>
      </c>
      <c r="I5614" s="4" t="s">
        <v>35</v>
      </c>
      <c r="J5614" s="4">
        <v>29.5</v>
      </c>
      <c r="L5614" s="4">
        <v>0</v>
      </c>
      <c r="N5614" s="11" t="s">
        <v>9123</v>
      </c>
      <c r="R5614" t="s">
        <v>9126</v>
      </c>
      <c r="T5614" t="s">
        <v>1296</v>
      </c>
    </row>
    <row r="5615" spans="1:20">
      <c r="A5615" t="s">
        <v>9122</v>
      </c>
      <c r="B5615" t="s">
        <v>1291</v>
      </c>
      <c r="C5615" t="s">
        <v>74</v>
      </c>
      <c r="D5615" s="39" t="s">
        <v>1302</v>
      </c>
      <c r="E5615" s="11">
        <f t="shared" si="368"/>
        <v>5</v>
      </c>
      <c r="F5615" s="4">
        <f t="shared" si="369"/>
        <v>2002</v>
      </c>
      <c r="G5615" t="s">
        <v>21</v>
      </c>
      <c r="H5615" s="4">
        <v>21.7</v>
      </c>
      <c r="I5615" s="4" t="s">
        <v>35</v>
      </c>
      <c r="J5615" s="4">
        <v>31</v>
      </c>
      <c r="K5615" s="4" t="s">
        <v>2252</v>
      </c>
      <c r="L5615" s="4">
        <v>0</v>
      </c>
      <c r="M5615" s="4" t="s">
        <v>2654</v>
      </c>
      <c r="N5615" s="11" t="s">
        <v>9123</v>
      </c>
      <c r="R5615" t="s">
        <v>9127</v>
      </c>
      <c r="T5615" t="s">
        <v>1296</v>
      </c>
    </row>
    <row r="5616" spans="1:20">
      <c r="A5616" t="s">
        <v>9122</v>
      </c>
      <c r="B5616" t="s">
        <v>1291</v>
      </c>
      <c r="C5616" t="s">
        <v>74</v>
      </c>
      <c r="D5616" s="39" t="s">
        <v>1720</v>
      </c>
      <c r="E5616" s="11">
        <f t="shared" si="368"/>
        <v>5</v>
      </c>
      <c r="F5616" s="4">
        <f t="shared" si="369"/>
        <v>2004</v>
      </c>
      <c r="G5616" t="s">
        <v>21</v>
      </c>
      <c r="H5616" s="4">
        <v>23.7</v>
      </c>
      <c r="I5616" s="4" t="s">
        <v>35</v>
      </c>
      <c r="J5616" s="4">
        <v>31.5</v>
      </c>
      <c r="K5616" s="4" t="s">
        <v>413</v>
      </c>
      <c r="L5616" s="4">
        <v>0</v>
      </c>
      <c r="M5616" s="4" t="s">
        <v>3886</v>
      </c>
      <c r="N5616" s="11" t="s">
        <v>9123</v>
      </c>
      <c r="R5616" t="s">
        <v>9128</v>
      </c>
      <c r="T5616" t="s">
        <v>1296</v>
      </c>
    </row>
    <row r="5617" spans="1:20">
      <c r="A5617" t="s">
        <v>9122</v>
      </c>
      <c r="B5617" t="s">
        <v>1291</v>
      </c>
      <c r="C5617" t="s">
        <v>74</v>
      </c>
      <c r="D5617" s="39" t="s">
        <v>1310</v>
      </c>
      <c r="E5617" s="11">
        <f t="shared" si="368"/>
        <v>5</v>
      </c>
      <c r="F5617" s="4">
        <f t="shared" si="369"/>
        <v>2005</v>
      </c>
      <c r="G5617" t="s">
        <v>21</v>
      </c>
      <c r="H5617" s="4">
        <v>24.7</v>
      </c>
      <c r="I5617" s="4" t="s">
        <v>35</v>
      </c>
      <c r="J5617" s="4">
        <v>31.5</v>
      </c>
      <c r="K5617" s="4" t="s">
        <v>413</v>
      </c>
      <c r="L5617" s="4">
        <v>0</v>
      </c>
      <c r="M5617" s="4" t="s">
        <v>7425</v>
      </c>
      <c r="N5617" s="11" t="s">
        <v>9123</v>
      </c>
      <c r="R5617" t="s">
        <v>9129</v>
      </c>
      <c r="T5617" t="s">
        <v>1296</v>
      </c>
    </row>
    <row r="5618" spans="1:20">
      <c r="A5618" t="s">
        <v>9122</v>
      </c>
      <c r="B5618" t="s">
        <v>1291</v>
      </c>
      <c r="C5618" t="s">
        <v>74</v>
      </c>
      <c r="D5618" s="39" t="s">
        <v>1663</v>
      </c>
      <c r="E5618" s="11">
        <f t="shared" si="368"/>
        <v>5</v>
      </c>
      <c r="F5618" s="4">
        <f t="shared" si="369"/>
        <v>2009</v>
      </c>
      <c r="G5618" t="s">
        <v>21</v>
      </c>
      <c r="H5618" s="4">
        <v>28.7</v>
      </c>
      <c r="I5618" s="4" t="s">
        <v>35</v>
      </c>
      <c r="J5618" s="4">
        <v>32.200000000000003</v>
      </c>
      <c r="K5618" s="4" t="s">
        <v>575</v>
      </c>
      <c r="L5618" s="4">
        <v>0</v>
      </c>
      <c r="M5618" s="4" t="s">
        <v>3908</v>
      </c>
      <c r="N5618" s="11" t="s">
        <v>9123</v>
      </c>
      <c r="R5618" t="s">
        <v>1662</v>
      </c>
      <c r="T5618" t="s">
        <v>1296</v>
      </c>
    </row>
    <row r="5619" spans="1:20">
      <c r="A5619" t="s">
        <v>9122</v>
      </c>
      <c r="B5619" t="s">
        <v>1291</v>
      </c>
      <c r="C5619" t="s">
        <v>74</v>
      </c>
      <c r="D5619" s="39" t="s">
        <v>2129</v>
      </c>
      <c r="E5619" s="11">
        <f t="shared" si="368"/>
        <v>4</v>
      </c>
      <c r="F5619" s="4">
        <f t="shared" si="369"/>
        <v>2010</v>
      </c>
      <c r="G5619" t="s">
        <v>21</v>
      </c>
      <c r="H5619" s="4">
        <v>29.6</v>
      </c>
      <c r="I5619" s="4" t="s">
        <v>35</v>
      </c>
      <c r="J5619" s="4">
        <v>31.9</v>
      </c>
      <c r="K5619" s="4" t="s">
        <v>233</v>
      </c>
      <c r="L5619" s="4">
        <v>0</v>
      </c>
      <c r="M5619" s="4" t="s">
        <v>2926</v>
      </c>
      <c r="N5619" s="11" t="s">
        <v>9123</v>
      </c>
      <c r="R5619" t="s">
        <v>9130</v>
      </c>
      <c r="T5619" t="s">
        <v>1296</v>
      </c>
    </row>
    <row r="5620" spans="1:20">
      <c r="A5620" t="s">
        <v>9122</v>
      </c>
      <c r="B5620" t="s">
        <v>1291</v>
      </c>
      <c r="C5620" t="s">
        <v>74</v>
      </c>
      <c r="D5620" s="39" t="s">
        <v>1392</v>
      </c>
      <c r="E5620" s="11">
        <f t="shared" si="368"/>
        <v>5</v>
      </c>
      <c r="F5620" s="4">
        <f t="shared" si="369"/>
        <v>2010</v>
      </c>
      <c r="G5620" t="s">
        <v>21</v>
      </c>
      <c r="H5620" s="4">
        <v>29.7</v>
      </c>
      <c r="I5620" s="4" t="s">
        <v>35</v>
      </c>
      <c r="J5620" s="4">
        <v>33</v>
      </c>
      <c r="K5620" s="4" t="s">
        <v>338</v>
      </c>
      <c r="L5620" s="4">
        <v>0</v>
      </c>
      <c r="M5620" s="4" t="s">
        <v>3285</v>
      </c>
      <c r="N5620" s="11" t="s">
        <v>9123</v>
      </c>
      <c r="R5620" t="s">
        <v>9131</v>
      </c>
      <c r="T5620" t="s">
        <v>1296</v>
      </c>
    </row>
    <row r="5621" spans="1:20">
      <c r="A5621" t="s">
        <v>9122</v>
      </c>
      <c r="B5621" t="s">
        <v>1291</v>
      </c>
      <c r="C5621" t="s">
        <v>74</v>
      </c>
      <c r="D5621" s="39" t="s">
        <v>1396</v>
      </c>
      <c r="E5621" s="11">
        <f t="shared" si="368"/>
        <v>5</v>
      </c>
      <c r="F5621" s="4">
        <f t="shared" si="369"/>
        <v>2011</v>
      </c>
      <c r="G5621" t="s">
        <v>21</v>
      </c>
      <c r="H5621" s="4">
        <v>30.7</v>
      </c>
      <c r="I5621" s="4" t="s">
        <v>35</v>
      </c>
      <c r="J5621" s="4">
        <v>33.200000000000003</v>
      </c>
      <c r="K5621" s="4" t="s">
        <v>338</v>
      </c>
      <c r="L5621" s="4">
        <v>0</v>
      </c>
      <c r="M5621" s="4" t="s">
        <v>2811</v>
      </c>
      <c r="N5621" s="11" t="s">
        <v>9123</v>
      </c>
      <c r="R5621" t="s">
        <v>1762</v>
      </c>
      <c r="T5621" t="s">
        <v>1296</v>
      </c>
    </row>
    <row r="5622" spans="1:20">
      <c r="A5622" t="s">
        <v>9122</v>
      </c>
      <c r="B5622" t="s">
        <v>1291</v>
      </c>
      <c r="C5622" t="s">
        <v>74</v>
      </c>
      <c r="D5622" s="39" t="s">
        <v>1342</v>
      </c>
      <c r="E5622" s="11">
        <f t="shared" si="368"/>
        <v>5</v>
      </c>
      <c r="F5622" s="4">
        <f t="shared" si="369"/>
        <v>2013</v>
      </c>
      <c r="G5622" t="s">
        <v>21</v>
      </c>
      <c r="H5622" s="4">
        <v>32.700000000000003</v>
      </c>
      <c r="I5622" s="4" t="s">
        <v>35</v>
      </c>
      <c r="J5622" s="4">
        <v>31.7</v>
      </c>
      <c r="K5622" s="4" t="s">
        <v>701</v>
      </c>
      <c r="L5622" s="4">
        <v>0</v>
      </c>
      <c r="M5622" s="4" t="s">
        <v>4791</v>
      </c>
      <c r="N5622" s="11" t="s">
        <v>9123</v>
      </c>
      <c r="R5622" t="s">
        <v>4086</v>
      </c>
      <c r="T5622" t="s">
        <v>1296</v>
      </c>
    </row>
    <row r="5623" spans="1:20">
      <c r="A5623" t="s">
        <v>9122</v>
      </c>
      <c r="B5623" t="s">
        <v>1291</v>
      </c>
      <c r="C5623" t="s">
        <v>74</v>
      </c>
      <c r="D5623" s="39" t="s">
        <v>1435</v>
      </c>
      <c r="E5623" s="11">
        <f t="shared" si="368"/>
        <v>5</v>
      </c>
      <c r="F5623" s="4">
        <f t="shared" si="369"/>
        <v>2015</v>
      </c>
      <c r="G5623" t="s">
        <v>21</v>
      </c>
      <c r="H5623" s="4">
        <v>34.700000000000003</v>
      </c>
      <c r="I5623" s="4" t="s">
        <v>35</v>
      </c>
      <c r="J5623" s="4">
        <v>32.299999999999997</v>
      </c>
      <c r="K5623" s="4" t="s">
        <v>1712</v>
      </c>
      <c r="L5623" s="4">
        <v>0</v>
      </c>
      <c r="M5623" s="4" t="s">
        <v>2811</v>
      </c>
      <c r="N5623" s="11" t="s">
        <v>9123</v>
      </c>
      <c r="R5623" t="s">
        <v>9132</v>
      </c>
      <c r="T5623" t="s">
        <v>1296</v>
      </c>
    </row>
    <row r="5624" spans="1:20">
      <c r="A5624" t="s">
        <v>9122</v>
      </c>
      <c r="B5624" t="s">
        <v>1291</v>
      </c>
      <c r="C5624" t="s">
        <v>74</v>
      </c>
      <c r="D5624" s="39" t="s">
        <v>1349</v>
      </c>
      <c r="E5624" s="11">
        <f t="shared" si="368"/>
        <v>5</v>
      </c>
      <c r="F5624" s="4">
        <f t="shared" si="369"/>
        <v>2016</v>
      </c>
      <c r="G5624" t="s">
        <v>21</v>
      </c>
      <c r="H5624" s="4">
        <v>35.700000000000003</v>
      </c>
      <c r="I5624" s="4" t="s">
        <v>35</v>
      </c>
      <c r="J5624" s="4">
        <v>33.1</v>
      </c>
      <c r="K5624" s="4" t="s">
        <v>233</v>
      </c>
      <c r="L5624" s="4">
        <v>0</v>
      </c>
      <c r="M5624" s="4" t="s">
        <v>3082</v>
      </c>
      <c r="N5624" s="11" t="s">
        <v>9123</v>
      </c>
      <c r="Q5624">
        <v>61</v>
      </c>
      <c r="R5624" t="s">
        <v>9133</v>
      </c>
      <c r="T5624" t="s">
        <v>1296</v>
      </c>
    </row>
    <row r="5625" spans="1:20">
      <c r="A5625" t="s">
        <v>9122</v>
      </c>
      <c r="B5625" t="s">
        <v>1291</v>
      </c>
      <c r="C5625" t="s">
        <v>74</v>
      </c>
      <c r="D5625" s="39" t="s">
        <v>1352</v>
      </c>
      <c r="E5625" s="11">
        <f t="shared" si="368"/>
        <v>5</v>
      </c>
      <c r="F5625" s="4">
        <f t="shared" si="369"/>
        <v>2017</v>
      </c>
      <c r="G5625" t="s">
        <v>21</v>
      </c>
      <c r="H5625" s="4">
        <v>36.700000000000003</v>
      </c>
      <c r="I5625" s="4" t="s">
        <v>35</v>
      </c>
      <c r="J5625" s="4">
        <v>32.5</v>
      </c>
      <c r="K5625" s="4" t="s">
        <v>575</v>
      </c>
      <c r="L5625" s="4">
        <v>0</v>
      </c>
      <c r="M5625" s="4" t="s">
        <v>2259</v>
      </c>
      <c r="N5625" s="11" t="s">
        <v>9123</v>
      </c>
      <c r="R5625" t="s">
        <v>9134</v>
      </c>
      <c r="T5625" t="s">
        <v>1296</v>
      </c>
    </row>
    <row r="5626" spans="1:20">
      <c r="A5626" t="s">
        <v>9135</v>
      </c>
      <c r="B5626" t="s">
        <v>1291</v>
      </c>
      <c r="C5626" t="s">
        <v>20</v>
      </c>
      <c r="D5626" s="39" t="s">
        <v>1322</v>
      </c>
      <c r="E5626" s="11">
        <f t="shared" si="368"/>
        <v>3</v>
      </c>
      <c r="F5626" s="4">
        <f t="shared" si="369"/>
        <v>1998</v>
      </c>
      <c r="G5626" t="s">
        <v>25</v>
      </c>
      <c r="H5626" s="4" t="s">
        <v>149</v>
      </c>
      <c r="I5626" s="4" t="str">
        <f t="shared" ref="I5626:I5631" si="371">IF(ISBLANK(H5626), "", "k")</f>
        <v>k</v>
      </c>
      <c r="J5626" s="4">
        <v>19.100000000000001</v>
      </c>
      <c r="K5626" s="4" t="s">
        <v>648</v>
      </c>
      <c r="L5626" s="4">
        <v>0</v>
      </c>
      <c r="M5626" s="4" t="s">
        <v>5356</v>
      </c>
      <c r="R5626" t="s">
        <v>607</v>
      </c>
      <c r="T5626" t="s">
        <v>1296</v>
      </c>
    </row>
    <row r="5627" spans="1:20">
      <c r="A5627" t="s">
        <v>9135</v>
      </c>
      <c r="B5627" t="s">
        <v>1291</v>
      </c>
      <c r="C5627" t="s">
        <v>74</v>
      </c>
      <c r="D5627" s="39" t="s">
        <v>1715</v>
      </c>
      <c r="E5627" s="11">
        <f t="shared" si="368"/>
        <v>3</v>
      </c>
      <c r="F5627" s="4">
        <f t="shared" si="369"/>
        <v>2000</v>
      </c>
      <c r="G5627" t="s">
        <v>25</v>
      </c>
      <c r="H5627" s="4" t="s">
        <v>1610</v>
      </c>
      <c r="I5627" s="4" t="str">
        <f t="shared" si="371"/>
        <v>k</v>
      </c>
      <c r="J5627" s="4">
        <v>21</v>
      </c>
      <c r="K5627" s="4" t="s">
        <v>1215</v>
      </c>
      <c r="L5627" s="4">
        <v>0</v>
      </c>
      <c r="M5627" s="4" t="s">
        <v>4155</v>
      </c>
      <c r="R5627" t="s">
        <v>422</v>
      </c>
      <c r="T5627" t="s">
        <v>1296</v>
      </c>
    </row>
    <row r="5628" spans="1:20">
      <c r="A5628" t="s">
        <v>9135</v>
      </c>
      <c r="B5628" t="s">
        <v>1291</v>
      </c>
      <c r="C5628" t="s">
        <v>74</v>
      </c>
      <c r="D5628" s="39" t="s">
        <v>2363</v>
      </c>
      <c r="E5628" s="11">
        <f t="shared" si="368"/>
        <v>6</v>
      </c>
      <c r="F5628" s="4">
        <f t="shared" si="369"/>
        <v>2001</v>
      </c>
      <c r="G5628" t="s">
        <v>25</v>
      </c>
      <c r="H5628" s="4" t="s">
        <v>263</v>
      </c>
      <c r="I5628" s="4" t="str">
        <f t="shared" si="371"/>
        <v>k</v>
      </c>
      <c r="J5628" s="4">
        <v>23.7</v>
      </c>
      <c r="K5628" s="4" t="s">
        <v>1875</v>
      </c>
      <c r="L5628" s="4">
        <v>0</v>
      </c>
      <c r="R5628" t="s">
        <v>9088</v>
      </c>
      <c r="T5628" t="s">
        <v>1296</v>
      </c>
    </row>
    <row r="5629" spans="1:20">
      <c r="A5629" t="s">
        <v>9135</v>
      </c>
      <c r="B5629" t="s">
        <v>1291</v>
      </c>
      <c r="C5629" t="s">
        <v>74</v>
      </c>
      <c r="D5629" s="39" t="s">
        <v>1422</v>
      </c>
      <c r="E5629" s="11">
        <f t="shared" si="368"/>
        <v>5</v>
      </c>
      <c r="F5629" s="4">
        <f t="shared" si="369"/>
        <v>2002</v>
      </c>
      <c r="G5629" t="s">
        <v>25</v>
      </c>
      <c r="H5629" s="4" t="s">
        <v>477</v>
      </c>
      <c r="I5629" s="4" t="str">
        <f t="shared" si="371"/>
        <v>k</v>
      </c>
      <c r="J5629" s="4">
        <v>23.5</v>
      </c>
      <c r="K5629" s="4" t="s">
        <v>729</v>
      </c>
      <c r="L5629" s="4">
        <v>0</v>
      </c>
      <c r="M5629" s="4" t="s">
        <v>8659</v>
      </c>
      <c r="R5629" t="s">
        <v>9136</v>
      </c>
      <c r="T5629" t="s">
        <v>1296</v>
      </c>
    </row>
    <row r="5630" spans="1:20">
      <c r="A5630" t="s">
        <v>9137</v>
      </c>
      <c r="B5630" t="s">
        <v>1291</v>
      </c>
      <c r="C5630" t="s">
        <v>20</v>
      </c>
      <c r="D5630" s="39" t="s">
        <v>839</v>
      </c>
      <c r="E5630" s="11">
        <f t="shared" si="368"/>
        <v>5</v>
      </c>
      <c r="F5630" s="4">
        <f t="shared" si="369"/>
        <v>2016</v>
      </c>
      <c r="G5630" t="s">
        <v>25</v>
      </c>
      <c r="I5630" s="4" t="str">
        <f t="shared" si="371"/>
        <v/>
      </c>
      <c r="J5630" s="4">
        <v>26.5</v>
      </c>
      <c r="K5630" s="4" t="s">
        <v>479</v>
      </c>
      <c r="L5630" s="4">
        <v>0</v>
      </c>
      <c r="M5630" s="4" t="s">
        <v>1637</v>
      </c>
      <c r="N5630" s="11" t="s">
        <v>9138</v>
      </c>
      <c r="R5630" t="s">
        <v>9139</v>
      </c>
      <c r="T5630" t="s">
        <v>1296</v>
      </c>
    </row>
    <row r="5631" spans="1:20">
      <c r="A5631" t="s">
        <v>9137</v>
      </c>
      <c r="B5631" t="s">
        <v>1291</v>
      </c>
      <c r="C5631" t="s">
        <v>74</v>
      </c>
      <c r="D5631" s="39" t="s">
        <v>2440</v>
      </c>
      <c r="E5631" s="11">
        <f t="shared" si="368"/>
        <v>9</v>
      </c>
      <c r="F5631" s="4">
        <f t="shared" si="369"/>
        <v>2018</v>
      </c>
      <c r="G5631" t="s">
        <v>25</v>
      </c>
      <c r="I5631" s="4" t="str">
        <f t="shared" si="371"/>
        <v/>
      </c>
      <c r="J5631" s="4">
        <v>30.5</v>
      </c>
      <c r="K5631" s="4" t="s">
        <v>1158</v>
      </c>
      <c r="L5631" s="4">
        <v>0</v>
      </c>
      <c r="M5631" s="4" t="s">
        <v>1648</v>
      </c>
      <c r="N5631" s="11" t="s">
        <v>9138</v>
      </c>
      <c r="R5631" t="s">
        <v>9140</v>
      </c>
      <c r="T5631" t="s">
        <v>1296</v>
      </c>
    </row>
    <row r="5632" spans="1:20">
      <c r="A5632" t="s">
        <v>9141</v>
      </c>
      <c r="B5632" t="s">
        <v>1291</v>
      </c>
      <c r="C5632" t="s">
        <v>20</v>
      </c>
      <c r="D5632" s="39" t="s">
        <v>1647</v>
      </c>
      <c r="E5632" s="11">
        <f t="shared" si="368"/>
        <v>3</v>
      </c>
      <c r="F5632" s="4">
        <f t="shared" si="369"/>
        <v>2000</v>
      </c>
      <c r="G5632" t="s">
        <v>25</v>
      </c>
      <c r="H5632" s="4">
        <v>10.5</v>
      </c>
      <c r="I5632" s="4" t="s">
        <v>35</v>
      </c>
      <c r="J5632" s="4">
        <v>26.5</v>
      </c>
      <c r="K5632" s="4" t="s">
        <v>49</v>
      </c>
      <c r="L5632" s="4">
        <v>0</v>
      </c>
      <c r="M5632" s="4" t="s">
        <v>1739</v>
      </c>
      <c r="N5632" s="11" t="s">
        <v>9142</v>
      </c>
      <c r="R5632" t="s">
        <v>5181</v>
      </c>
      <c r="T5632" t="s">
        <v>1296</v>
      </c>
    </row>
    <row r="5633" spans="1:20">
      <c r="A5633" t="s">
        <v>9141</v>
      </c>
      <c r="B5633" t="s">
        <v>1291</v>
      </c>
      <c r="C5633" t="s">
        <v>74</v>
      </c>
      <c r="D5633" s="39" t="s">
        <v>1299</v>
      </c>
      <c r="E5633" s="11">
        <f t="shared" si="368"/>
        <v>5</v>
      </c>
      <c r="F5633" s="4">
        <f t="shared" si="369"/>
        <v>2001</v>
      </c>
      <c r="G5633" t="s">
        <v>25</v>
      </c>
      <c r="H5633" s="4">
        <v>11.7</v>
      </c>
      <c r="I5633" s="4" t="s">
        <v>35</v>
      </c>
      <c r="J5633" s="4">
        <v>30</v>
      </c>
      <c r="K5633" s="4" t="s">
        <v>1121</v>
      </c>
      <c r="L5633" s="4">
        <v>0</v>
      </c>
      <c r="M5633" s="4" t="s">
        <v>1681</v>
      </c>
      <c r="N5633" s="11" t="s">
        <v>9142</v>
      </c>
      <c r="R5633" t="s">
        <v>2070</v>
      </c>
      <c r="T5633" t="s">
        <v>1296</v>
      </c>
    </row>
    <row r="5634" spans="1:20">
      <c r="A5634" t="s">
        <v>9141</v>
      </c>
      <c r="B5634" t="s">
        <v>1291</v>
      </c>
      <c r="C5634" t="s">
        <v>74</v>
      </c>
      <c r="D5634" s="39" t="s">
        <v>1302</v>
      </c>
      <c r="E5634" s="11">
        <f t="shared" si="368"/>
        <v>5</v>
      </c>
      <c r="F5634" s="4">
        <f t="shared" si="369"/>
        <v>2002</v>
      </c>
      <c r="G5634" t="s">
        <v>25</v>
      </c>
      <c r="H5634" s="4">
        <v>12.7</v>
      </c>
      <c r="I5634" s="4" t="s">
        <v>35</v>
      </c>
      <c r="J5634" s="4">
        <v>33</v>
      </c>
      <c r="K5634" s="4" t="s">
        <v>209</v>
      </c>
      <c r="L5634" s="4">
        <v>0</v>
      </c>
      <c r="M5634" s="4" t="s">
        <v>9143</v>
      </c>
      <c r="N5634" s="11" t="s">
        <v>9142</v>
      </c>
      <c r="R5634" t="s">
        <v>2031</v>
      </c>
      <c r="T5634" t="s">
        <v>1296</v>
      </c>
    </row>
    <row r="5635" spans="1:20">
      <c r="A5635" t="s">
        <v>9141</v>
      </c>
      <c r="B5635" t="s">
        <v>1291</v>
      </c>
      <c r="C5635" t="s">
        <v>74</v>
      </c>
      <c r="D5635" s="39" t="s">
        <v>2040</v>
      </c>
      <c r="E5635" s="11">
        <f t="shared" si="368"/>
        <v>5</v>
      </c>
      <c r="F5635" s="4">
        <f t="shared" si="369"/>
        <v>2003</v>
      </c>
      <c r="G5635" t="s">
        <v>25</v>
      </c>
      <c r="H5635" s="4">
        <v>13.7</v>
      </c>
      <c r="I5635" s="4" t="s">
        <v>35</v>
      </c>
      <c r="J5635" s="4">
        <v>34.5</v>
      </c>
      <c r="K5635" s="4" t="s">
        <v>438</v>
      </c>
      <c r="L5635" s="4">
        <v>0</v>
      </c>
      <c r="M5635" s="4" t="s">
        <v>1716</v>
      </c>
      <c r="N5635" s="11" t="s">
        <v>9142</v>
      </c>
      <c r="R5635" t="s">
        <v>9144</v>
      </c>
      <c r="T5635" t="s">
        <v>1296</v>
      </c>
    </row>
    <row r="5636" spans="1:20">
      <c r="A5636" t="s">
        <v>9141</v>
      </c>
      <c r="B5636" t="s">
        <v>1291</v>
      </c>
      <c r="C5636" t="s">
        <v>74</v>
      </c>
      <c r="D5636" s="39" t="s">
        <v>1335</v>
      </c>
      <c r="E5636" s="11">
        <f t="shared" si="368"/>
        <v>5</v>
      </c>
      <c r="F5636" s="4">
        <f t="shared" si="369"/>
        <v>2004</v>
      </c>
      <c r="G5636" t="s">
        <v>25</v>
      </c>
      <c r="H5636" s="4">
        <v>14.7</v>
      </c>
      <c r="I5636" s="4" t="s">
        <v>35</v>
      </c>
      <c r="J5636" s="4">
        <v>37.5</v>
      </c>
      <c r="K5636" s="4" t="s">
        <v>332</v>
      </c>
      <c r="L5636" s="4">
        <v>0</v>
      </c>
      <c r="M5636" s="4" t="s">
        <v>9145</v>
      </c>
      <c r="N5636" s="11" t="s">
        <v>9142</v>
      </c>
      <c r="R5636" t="s">
        <v>1309</v>
      </c>
      <c r="T5636" t="s">
        <v>1296</v>
      </c>
    </row>
    <row r="5637" spans="1:20">
      <c r="A5637" t="s">
        <v>9141</v>
      </c>
      <c r="B5637" t="s">
        <v>1291</v>
      </c>
      <c r="C5637" t="s">
        <v>74</v>
      </c>
      <c r="D5637" s="39" t="s">
        <v>1337</v>
      </c>
      <c r="E5637" s="11">
        <f t="shared" si="368"/>
        <v>5</v>
      </c>
      <c r="F5637" s="4">
        <f t="shared" si="369"/>
        <v>2005</v>
      </c>
      <c r="G5637" t="s">
        <v>25</v>
      </c>
      <c r="H5637" s="4">
        <v>15.7</v>
      </c>
      <c r="I5637" s="4" t="s">
        <v>35</v>
      </c>
      <c r="J5637" s="4">
        <v>38.200000000000003</v>
      </c>
      <c r="K5637" s="4" t="s">
        <v>981</v>
      </c>
      <c r="L5637" s="4">
        <v>0</v>
      </c>
      <c r="M5637" s="4" t="s">
        <v>9146</v>
      </c>
      <c r="N5637" s="11" t="s">
        <v>9142</v>
      </c>
      <c r="R5637" t="s">
        <v>9147</v>
      </c>
      <c r="T5637" t="s">
        <v>1296</v>
      </c>
    </row>
    <row r="5638" spans="1:20">
      <c r="A5638" t="s">
        <v>9148</v>
      </c>
      <c r="B5638" t="s">
        <v>1291</v>
      </c>
      <c r="C5638" t="s">
        <v>20</v>
      </c>
      <c r="D5638" s="39" t="s">
        <v>1729</v>
      </c>
      <c r="E5638" s="11">
        <f t="shared" si="368"/>
        <v>6</v>
      </c>
      <c r="F5638" s="4">
        <f t="shared" si="369"/>
        <v>2001</v>
      </c>
      <c r="G5638" t="s">
        <v>21</v>
      </c>
      <c r="H5638" s="4" t="s">
        <v>2658</v>
      </c>
      <c r="I5638" s="4" t="str">
        <f t="shared" ref="I5638:I5644" si="372">IF(ISBLANK(H5638), "", "k")</f>
        <v>k</v>
      </c>
      <c r="J5638" s="4">
        <v>18.100000000000001</v>
      </c>
      <c r="K5638" s="4" t="s">
        <v>1069</v>
      </c>
      <c r="L5638" s="4">
        <v>0</v>
      </c>
      <c r="N5638" s="11" t="s">
        <v>9149</v>
      </c>
      <c r="R5638" t="s">
        <v>3744</v>
      </c>
      <c r="T5638" t="s">
        <v>1296</v>
      </c>
    </row>
    <row r="5639" spans="1:20">
      <c r="A5639" t="s">
        <v>9148</v>
      </c>
      <c r="B5639" t="s">
        <v>1291</v>
      </c>
      <c r="C5639" t="s">
        <v>74</v>
      </c>
      <c r="D5639" s="39" t="s">
        <v>1328</v>
      </c>
      <c r="E5639" s="11">
        <f t="shared" si="368"/>
        <v>6</v>
      </c>
      <c r="F5639" s="4">
        <f t="shared" si="369"/>
        <v>2002</v>
      </c>
      <c r="G5639" t="s">
        <v>21</v>
      </c>
      <c r="H5639" s="4" t="s">
        <v>1693</v>
      </c>
      <c r="I5639" s="4" t="str">
        <f t="shared" si="372"/>
        <v>k</v>
      </c>
      <c r="J5639" s="4">
        <v>18.2</v>
      </c>
      <c r="K5639" s="4" t="s">
        <v>67</v>
      </c>
      <c r="L5639" s="4">
        <v>0</v>
      </c>
      <c r="M5639" s="4" t="s">
        <v>2598</v>
      </c>
      <c r="N5639" s="11" t="s">
        <v>9149</v>
      </c>
      <c r="R5639" t="s">
        <v>2121</v>
      </c>
      <c r="T5639" t="s">
        <v>1296</v>
      </c>
    </row>
    <row r="5640" spans="1:20">
      <c r="A5640" t="s">
        <v>9148</v>
      </c>
      <c r="B5640" t="s">
        <v>1291</v>
      </c>
      <c r="C5640" t="s">
        <v>74</v>
      </c>
      <c r="D5640" s="39" t="s">
        <v>1310</v>
      </c>
      <c r="E5640" s="11">
        <f t="shared" si="368"/>
        <v>5</v>
      </c>
      <c r="F5640" s="4">
        <f t="shared" si="369"/>
        <v>2005</v>
      </c>
      <c r="G5640" t="s">
        <v>21</v>
      </c>
      <c r="H5640" s="4" t="s">
        <v>57</v>
      </c>
      <c r="I5640" s="4" t="str">
        <f t="shared" si="372"/>
        <v>k</v>
      </c>
      <c r="J5640" s="4">
        <v>20.5</v>
      </c>
      <c r="K5640" s="4" t="s">
        <v>723</v>
      </c>
      <c r="L5640" s="4">
        <v>0</v>
      </c>
      <c r="M5640" s="4" t="s">
        <v>8227</v>
      </c>
      <c r="N5640" s="11" t="s">
        <v>9149</v>
      </c>
      <c r="R5640" t="s">
        <v>9150</v>
      </c>
      <c r="T5640" t="s">
        <v>1296</v>
      </c>
    </row>
    <row r="5641" spans="1:20">
      <c r="A5641" t="s">
        <v>9148</v>
      </c>
      <c r="B5641" t="s">
        <v>1291</v>
      </c>
      <c r="C5641" t="s">
        <v>74</v>
      </c>
      <c r="D5641" s="39" t="s">
        <v>1535</v>
      </c>
      <c r="E5641" s="11">
        <f t="shared" si="368"/>
        <v>5</v>
      </c>
      <c r="F5641" s="4">
        <f t="shared" si="369"/>
        <v>2010</v>
      </c>
      <c r="G5641" t="s">
        <v>21</v>
      </c>
      <c r="H5641" s="4" t="s">
        <v>712</v>
      </c>
      <c r="I5641" s="4" t="str">
        <f t="shared" si="372"/>
        <v>k</v>
      </c>
      <c r="J5641" s="4">
        <v>25.2</v>
      </c>
      <c r="K5641" s="4" t="s">
        <v>919</v>
      </c>
      <c r="L5641" s="4">
        <v>0</v>
      </c>
      <c r="M5641" s="4" t="s">
        <v>1765</v>
      </c>
      <c r="N5641" s="11" t="s">
        <v>9149</v>
      </c>
      <c r="R5641" t="s">
        <v>9151</v>
      </c>
      <c r="T5641" t="s">
        <v>1296</v>
      </c>
    </row>
    <row r="5642" spans="1:20">
      <c r="A5642" t="s">
        <v>9148</v>
      </c>
      <c r="B5642" t="s">
        <v>1291</v>
      </c>
      <c r="C5642" t="s">
        <v>74</v>
      </c>
      <c r="D5642" s="39" t="s">
        <v>1402</v>
      </c>
      <c r="E5642" s="11">
        <f t="shared" si="368"/>
        <v>5</v>
      </c>
      <c r="F5642" s="4">
        <f t="shared" si="369"/>
        <v>2015</v>
      </c>
      <c r="G5642" t="s">
        <v>21</v>
      </c>
      <c r="H5642" s="4" t="s">
        <v>1046</v>
      </c>
      <c r="I5642" s="4" t="str">
        <f t="shared" si="372"/>
        <v>k</v>
      </c>
      <c r="J5642" s="4">
        <v>26.9</v>
      </c>
      <c r="K5642" s="4" t="s">
        <v>350</v>
      </c>
      <c r="L5642" s="4">
        <v>0</v>
      </c>
      <c r="M5642" s="4" t="s">
        <v>1776</v>
      </c>
      <c r="N5642" s="11" t="s">
        <v>9149</v>
      </c>
      <c r="R5642" t="s">
        <v>9152</v>
      </c>
      <c r="T5642" t="s">
        <v>1296</v>
      </c>
    </row>
    <row r="5643" spans="1:20">
      <c r="A5643" t="s">
        <v>9148</v>
      </c>
      <c r="B5643" t="s">
        <v>1291</v>
      </c>
      <c r="C5643" t="s">
        <v>74</v>
      </c>
      <c r="D5643" s="39" t="s">
        <v>877</v>
      </c>
      <c r="E5643" s="11">
        <f t="shared" si="368"/>
        <v>6</v>
      </c>
      <c r="F5643" s="4">
        <f t="shared" si="369"/>
        <v>2016</v>
      </c>
      <c r="G5643" t="s">
        <v>21</v>
      </c>
      <c r="H5643" s="4" t="s">
        <v>3874</v>
      </c>
      <c r="I5643" s="4" t="str">
        <f t="shared" si="372"/>
        <v>k</v>
      </c>
      <c r="J5643" s="4">
        <v>26.9</v>
      </c>
      <c r="K5643" s="4" t="s">
        <v>58</v>
      </c>
      <c r="L5643" s="4">
        <v>0</v>
      </c>
      <c r="M5643" s="4" t="s">
        <v>1904</v>
      </c>
      <c r="N5643" s="11" t="s">
        <v>9149</v>
      </c>
      <c r="Q5643" t="s">
        <v>9153</v>
      </c>
      <c r="R5643" t="s">
        <v>9154</v>
      </c>
      <c r="T5643" t="s">
        <v>1296</v>
      </c>
    </row>
    <row r="5644" spans="1:20">
      <c r="A5644" t="s">
        <v>9148</v>
      </c>
      <c r="B5644" t="s">
        <v>1291</v>
      </c>
      <c r="C5644" t="s">
        <v>74</v>
      </c>
      <c r="D5644" s="39" t="s">
        <v>1455</v>
      </c>
      <c r="E5644" s="11">
        <f t="shared" si="368"/>
        <v>5</v>
      </c>
      <c r="F5644" s="4">
        <f t="shared" si="369"/>
        <v>2017</v>
      </c>
      <c r="G5644" t="s">
        <v>21</v>
      </c>
      <c r="H5644" s="4" t="s">
        <v>401</v>
      </c>
      <c r="I5644" s="4" t="str">
        <f t="shared" si="372"/>
        <v>k</v>
      </c>
      <c r="J5644" s="4">
        <v>27.7</v>
      </c>
      <c r="K5644" s="4" t="s">
        <v>1061</v>
      </c>
      <c r="L5644" s="4">
        <v>0</v>
      </c>
      <c r="M5644" s="4" t="s">
        <v>1548</v>
      </c>
      <c r="N5644" s="11" t="s">
        <v>9149</v>
      </c>
      <c r="R5644" t="s">
        <v>1953</v>
      </c>
      <c r="T5644" t="s">
        <v>1296</v>
      </c>
    </row>
    <row r="5645" spans="1:20">
      <c r="A5645" t="s">
        <v>599</v>
      </c>
      <c r="B5645" t="s">
        <v>1291</v>
      </c>
      <c r="C5645" t="s">
        <v>20</v>
      </c>
      <c r="D5645" s="39" t="s">
        <v>5956</v>
      </c>
      <c r="E5645" s="11">
        <f t="shared" si="368"/>
        <v>3</v>
      </c>
      <c r="F5645" s="4">
        <f t="shared" si="369"/>
        <v>1986</v>
      </c>
      <c r="G5645" t="s">
        <v>25</v>
      </c>
      <c r="H5645" s="4">
        <v>12.5</v>
      </c>
      <c r="I5645" s="4" t="s">
        <v>35</v>
      </c>
      <c r="J5645" s="4">
        <v>30.48</v>
      </c>
      <c r="K5645" s="4" t="s">
        <v>2925</v>
      </c>
      <c r="L5645" s="4">
        <v>0</v>
      </c>
      <c r="M5645" s="4" t="s">
        <v>1398</v>
      </c>
      <c r="N5645" s="11" t="s">
        <v>9155</v>
      </c>
      <c r="R5645" t="s">
        <v>2001</v>
      </c>
      <c r="T5645" t="s">
        <v>1296</v>
      </c>
    </row>
    <row r="5646" spans="1:20">
      <c r="A5646" t="s">
        <v>599</v>
      </c>
      <c r="B5646" t="s">
        <v>1291</v>
      </c>
      <c r="C5646" t="s">
        <v>74</v>
      </c>
      <c r="D5646" s="39" t="s">
        <v>2106</v>
      </c>
      <c r="E5646" s="11">
        <f t="shared" si="368"/>
        <v>3</v>
      </c>
      <c r="F5646" s="4">
        <f t="shared" si="369"/>
        <v>1990</v>
      </c>
      <c r="G5646" t="s">
        <v>25</v>
      </c>
      <c r="H5646" s="4">
        <v>16.5</v>
      </c>
      <c r="I5646" s="4" t="s">
        <v>35</v>
      </c>
      <c r="J5646" s="4">
        <v>32.39</v>
      </c>
      <c r="K5646" s="4" t="s">
        <v>1292</v>
      </c>
      <c r="L5646" s="4">
        <v>0</v>
      </c>
      <c r="M5646" s="4" t="s">
        <v>7431</v>
      </c>
      <c r="N5646" s="11" t="s">
        <v>9155</v>
      </c>
      <c r="T5646" t="s">
        <v>1296</v>
      </c>
    </row>
    <row r="5647" spans="1:20">
      <c r="A5647" t="s">
        <v>599</v>
      </c>
      <c r="B5647" t="s">
        <v>1291</v>
      </c>
      <c r="C5647" t="s">
        <v>74</v>
      </c>
      <c r="D5647" s="39" t="s">
        <v>1520</v>
      </c>
      <c r="E5647" s="11">
        <f t="shared" si="368"/>
        <v>3</v>
      </c>
      <c r="F5647" s="4">
        <f t="shared" si="369"/>
        <v>1993</v>
      </c>
      <c r="G5647" t="s">
        <v>25</v>
      </c>
      <c r="H5647" s="4">
        <v>19.5</v>
      </c>
      <c r="I5647" s="4" t="s">
        <v>35</v>
      </c>
      <c r="J5647" s="4">
        <v>35.799999999999997</v>
      </c>
      <c r="K5647" s="4" t="s">
        <v>338</v>
      </c>
      <c r="L5647" s="4">
        <v>0</v>
      </c>
      <c r="M5647" s="4" t="s">
        <v>9156</v>
      </c>
      <c r="N5647" s="11" t="s">
        <v>9155</v>
      </c>
      <c r="R5647" t="s">
        <v>9157</v>
      </c>
      <c r="T5647" t="s">
        <v>1296</v>
      </c>
    </row>
    <row r="5648" spans="1:20">
      <c r="A5648" t="s">
        <v>599</v>
      </c>
      <c r="B5648" t="s">
        <v>1291</v>
      </c>
      <c r="C5648" t="s">
        <v>74</v>
      </c>
      <c r="D5648" s="39" t="s">
        <v>1316</v>
      </c>
      <c r="E5648" s="11">
        <f t="shared" si="368"/>
        <v>3</v>
      </c>
      <c r="F5648" s="4">
        <f t="shared" si="369"/>
        <v>1995</v>
      </c>
      <c r="G5648" t="s">
        <v>25</v>
      </c>
      <c r="H5648" s="4">
        <v>21.5</v>
      </c>
      <c r="I5648" s="4" t="s">
        <v>35</v>
      </c>
      <c r="J5648" s="4">
        <v>34.5</v>
      </c>
      <c r="K5648" s="4" t="s">
        <v>236</v>
      </c>
      <c r="L5648" s="4">
        <v>0</v>
      </c>
      <c r="M5648" s="4" t="s">
        <v>3806</v>
      </c>
      <c r="N5648" s="11" t="s">
        <v>9155</v>
      </c>
      <c r="R5648" t="s">
        <v>2070</v>
      </c>
      <c r="T5648" t="s">
        <v>1296</v>
      </c>
    </row>
    <row r="5649" spans="1:20">
      <c r="A5649" t="s">
        <v>599</v>
      </c>
      <c r="B5649" t="s">
        <v>1291</v>
      </c>
      <c r="C5649" t="s">
        <v>74</v>
      </c>
      <c r="D5649" s="39" t="s">
        <v>1647</v>
      </c>
      <c r="E5649" s="11">
        <f t="shared" si="368"/>
        <v>3</v>
      </c>
      <c r="F5649" s="4">
        <f t="shared" si="369"/>
        <v>2000</v>
      </c>
      <c r="G5649" t="s">
        <v>25</v>
      </c>
      <c r="H5649" s="4">
        <v>26.5</v>
      </c>
      <c r="I5649" s="4" t="s">
        <v>35</v>
      </c>
      <c r="J5649" s="4">
        <v>35</v>
      </c>
      <c r="K5649" s="4" t="s">
        <v>2550</v>
      </c>
      <c r="L5649" s="4">
        <v>0</v>
      </c>
      <c r="M5649" s="4" t="s">
        <v>4439</v>
      </c>
      <c r="N5649" s="11" t="s">
        <v>9155</v>
      </c>
      <c r="R5649" t="s">
        <v>439</v>
      </c>
      <c r="T5649" t="s">
        <v>1296</v>
      </c>
    </row>
    <row r="5650" spans="1:20">
      <c r="A5650" t="s">
        <v>601</v>
      </c>
      <c r="B5650" t="s">
        <v>1291</v>
      </c>
      <c r="C5650" t="s">
        <v>20</v>
      </c>
      <c r="D5650" s="39" t="s">
        <v>1708</v>
      </c>
      <c r="E5650" s="11">
        <f t="shared" si="368"/>
        <v>3</v>
      </c>
      <c r="F5650" s="4">
        <f t="shared" si="369"/>
        <v>1994</v>
      </c>
      <c r="G5650" t="s">
        <v>21</v>
      </c>
      <c r="H5650" s="4" t="s">
        <v>149</v>
      </c>
      <c r="I5650" s="4" t="str">
        <f t="shared" ref="I5650:I5664" si="373">IF(ISBLANK(H5650), "", "k")</f>
        <v>k</v>
      </c>
      <c r="J5650" s="4">
        <v>18.399999999999999</v>
      </c>
      <c r="K5650" s="4" t="s">
        <v>742</v>
      </c>
      <c r="L5650" s="4">
        <v>0</v>
      </c>
      <c r="M5650" s="4" t="s">
        <v>3816</v>
      </c>
      <c r="N5650" s="11" t="s">
        <v>9158</v>
      </c>
      <c r="R5650" t="s">
        <v>607</v>
      </c>
      <c r="T5650" t="s">
        <v>1296</v>
      </c>
    </row>
    <row r="5651" spans="1:20">
      <c r="A5651" t="s">
        <v>601</v>
      </c>
      <c r="B5651" t="s">
        <v>1291</v>
      </c>
      <c r="C5651" t="s">
        <v>74</v>
      </c>
      <c r="D5651" s="39" t="s">
        <v>1647</v>
      </c>
      <c r="E5651" s="11">
        <f t="shared" ref="E5651:E5714" si="374">MONTH(D5651)</f>
        <v>3</v>
      </c>
      <c r="F5651" s="4">
        <f t="shared" ref="F5651:F5714" si="375">YEAR(D5651)</f>
        <v>2000</v>
      </c>
      <c r="G5651" t="s">
        <v>21</v>
      </c>
      <c r="H5651" s="4" t="s">
        <v>1376</v>
      </c>
      <c r="I5651" s="4" t="str">
        <f t="shared" si="373"/>
        <v>k</v>
      </c>
      <c r="J5651" s="4">
        <v>22.2</v>
      </c>
      <c r="K5651" s="4" t="s">
        <v>1181</v>
      </c>
      <c r="L5651" s="4">
        <v>0</v>
      </c>
      <c r="M5651" s="4" t="s">
        <v>2622</v>
      </c>
      <c r="N5651" s="11" t="s">
        <v>9158</v>
      </c>
      <c r="R5651" t="s">
        <v>585</v>
      </c>
      <c r="T5651" t="s">
        <v>1296</v>
      </c>
    </row>
    <row r="5652" spans="1:20">
      <c r="A5652" t="s">
        <v>601</v>
      </c>
      <c r="B5652" t="s">
        <v>1291</v>
      </c>
      <c r="C5652" t="s">
        <v>74</v>
      </c>
      <c r="D5652" s="39" t="s">
        <v>1418</v>
      </c>
      <c r="E5652" s="11">
        <f t="shared" si="374"/>
        <v>5</v>
      </c>
      <c r="F5652" s="4">
        <f t="shared" si="375"/>
        <v>2001</v>
      </c>
      <c r="G5652" t="s">
        <v>21</v>
      </c>
      <c r="H5652" s="4" t="s">
        <v>717</v>
      </c>
      <c r="I5652" s="4" t="str">
        <f t="shared" si="373"/>
        <v>k</v>
      </c>
      <c r="J5652" s="4">
        <v>22.5</v>
      </c>
      <c r="K5652" s="4" t="s">
        <v>2619</v>
      </c>
      <c r="L5652" s="4">
        <v>0</v>
      </c>
      <c r="M5652" s="4" t="s">
        <v>2041</v>
      </c>
      <c r="N5652" s="11" t="s">
        <v>9158</v>
      </c>
      <c r="R5652" t="s">
        <v>585</v>
      </c>
      <c r="T5652" t="s">
        <v>1296</v>
      </c>
    </row>
    <row r="5653" spans="1:20">
      <c r="A5653" t="s">
        <v>601</v>
      </c>
      <c r="B5653" t="s">
        <v>1291</v>
      </c>
      <c r="C5653" t="s">
        <v>74</v>
      </c>
      <c r="D5653" s="39" t="s">
        <v>1302</v>
      </c>
      <c r="E5653" s="11">
        <f t="shared" si="374"/>
        <v>5</v>
      </c>
      <c r="F5653" s="4">
        <f t="shared" si="375"/>
        <v>2002</v>
      </c>
      <c r="G5653" t="s">
        <v>21</v>
      </c>
      <c r="H5653" s="4" t="s">
        <v>712</v>
      </c>
      <c r="I5653" s="4" t="str">
        <f t="shared" si="373"/>
        <v>k</v>
      </c>
      <c r="J5653" s="4">
        <v>26</v>
      </c>
      <c r="K5653" s="4" t="s">
        <v>919</v>
      </c>
      <c r="L5653" s="4">
        <v>0</v>
      </c>
      <c r="M5653" s="4" t="s">
        <v>2353</v>
      </c>
      <c r="N5653" s="11" t="s">
        <v>9158</v>
      </c>
      <c r="R5653" t="s">
        <v>2031</v>
      </c>
      <c r="T5653" t="s">
        <v>1296</v>
      </c>
    </row>
    <row r="5654" spans="1:20">
      <c r="A5654" t="s">
        <v>601</v>
      </c>
      <c r="B5654" t="s">
        <v>1291</v>
      </c>
      <c r="C5654" t="s">
        <v>74</v>
      </c>
      <c r="D5654" s="39" t="s">
        <v>1331</v>
      </c>
      <c r="E5654" s="11">
        <f t="shared" si="374"/>
        <v>5</v>
      </c>
      <c r="F5654" s="4">
        <f t="shared" si="375"/>
        <v>2003</v>
      </c>
      <c r="G5654" t="s">
        <v>21</v>
      </c>
      <c r="H5654" s="4" t="s">
        <v>609</v>
      </c>
      <c r="I5654" s="4" t="str">
        <f t="shared" si="373"/>
        <v>k</v>
      </c>
      <c r="J5654" s="4">
        <v>26.5</v>
      </c>
      <c r="K5654" s="4" t="s">
        <v>2179</v>
      </c>
      <c r="L5654" s="4">
        <v>0</v>
      </c>
      <c r="M5654" s="4" t="s">
        <v>9159</v>
      </c>
      <c r="N5654" s="11" t="s">
        <v>9158</v>
      </c>
      <c r="R5654" t="s">
        <v>2191</v>
      </c>
      <c r="T5654" t="s">
        <v>1296</v>
      </c>
    </row>
    <row r="5655" spans="1:20">
      <c r="A5655" t="s">
        <v>601</v>
      </c>
      <c r="B5655" t="s">
        <v>1291</v>
      </c>
      <c r="C5655" t="s">
        <v>74</v>
      </c>
      <c r="D5655" s="39" t="s">
        <v>44</v>
      </c>
      <c r="E5655" s="11">
        <f t="shared" si="374"/>
        <v>5</v>
      </c>
      <c r="F5655" s="4">
        <f t="shared" si="375"/>
        <v>2005</v>
      </c>
      <c r="G5655" t="s">
        <v>21</v>
      </c>
      <c r="H5655" s="4" t="s">
        <v>893</v>
      </c>
      <c r="I5655" s="4" t="str">
        <f t="shared" si="373"/>
        <v>k</v>
      </c>
      <c r="J5655" s="4">
        <v>26.7</v>
      </c>
      <c r="K5655" s="4" t="s">
        <v>954</v>
      </c>
      <c r="L5655" s="4">
        <v>0</v>
      </c>
      <c r="M5655" s="4" t="s">
        <v>8422</v>
      </c>
      <c r="N5655" s="11" t="s">
        <v>9158</v>
      </c>
      <c r="R5655" t="s">
        <v>9160</v>
      </c>
      <c r="T5655" t="s">
        <v>1296</v>
      </c>
    </row>
    <row r="5656" spans="1:20">
      <c r="A5656" t="s">
        <v>601</v>
      </c>
      <c r="B5656" t="s">
        <v>1291</v>
      </c>
      <c r="C5656" t="s">
        <v>74</v>
      </c>
      <c r="D5656" s="39" t="s">
        <v>1385</v>
      </c>
      <c r="E5656" s="11">
        <f t="shared" si="374"/>
        <v>5</v>
      </c>
      <c r="F5656" s="4">
        <f t="shared" si="375"/>
        <v>2008</v>
      </c>
      <c r="G5656" t="s">
        <v>21</v>
      </c>
      <c r="H5656" s="4" t="s">
        <v>488</v>
      </c>
      <c r="I5656" s="4" t="str">
        <f t="shared" si="373"/>
        <v>k</v>
      </c>
      <c r="J5656" s="4">
        <v>29</v>
      </c>
      <c r="K5656" s="4" t="s">
        <v>842</v>
      </c>
      <c r="L5656" s="4">
        <v>0</v>
      </c>
      <c r="M5656" s="4" t="s">
        <v>5317</v>
      </c>
      <c r="N5656" s="11" t="s">
        <v>9158</v>
      </c>
      <c r="R5656" t="s">
        <v>1662</v>
      </c>
      <c r="T5656" t="s">
        <v>1296</v>
      </c>
    </row>
    <row r="5657" spans="1:20">
      <c r="A5657" t="s">
        <v>601</v>
      </c>
      <c r="B5657" t="s">
        <v>1291</v>
      </c>
      <c r="C5657" t="s">
        <v>74</v>
      </c>
      <c r="D5657" s="39" t="s">
        <v>1388</v>
      </c>
      <c r="E5657" s="11">
        <f t="shared" si="374"/>
        <v>5</v>
      </c>
      <c r="F5657" s="4">
        <f t="shared" si="375"/>
        <v>2009</v>
      </c>
      <c r="G5657" t="s">
        <v>21</v>
      </c>
      <c r="H5657" s="4" t="s">
        <v>401</v>
      </c>
      <c r="I5657" s="4" t="str">
        <f t="shared" si="373"/>
        <v>k</v>
      </c>
      <c r="J5657" s="4">
        <v>29</v>
      </c>
      <c r="K5657" s="4" t="s">
        <v>475</v>
      </c>
      <c r="L5657" s="4">
        <v>0</v>
      </c>
      <c r="M5657" s="4" t="s">
        <v>1650</v>
      </c>
      <c r="N5657" s="11" t="s">
        <v>9158</v>
      </c>
      <c r="R5657" t="s">
        <v>1662</v>
      </c>
      <c r="T5657" t="s">
        <v>1296</v>
      </c>
    </row>
    <row r="5658" spans="1:20">
      <c r="A5658" t="s">
        <v>9161</v>
      </c>
      <c r="B5658" t="s">
        <v>1291</v>
      </c>
      <c r="C5658" t="s">
        <v>20</v>
      </c>
      <c r="D5658" s="39" t="s">
        <v>1568</v>
      </c>
      <c r="E5658" s="11">
        <f t="shared" si="374"/>
        <v>5</v>
      </c>
      <c r="F5658" s="4">
        <f t="shared" si="375"/>
        <v>2016</v>
      </c>
      <c r="G5658" t="s">
        <v>25</v>
      </c>
      <c r="I5658" s="4" t="str">
        <f t="shared" si="373"/>
        <v/>
      </c>
      <c r="J5658" s="4">
        <v>31.7</v>
      </c>
      <c r="K5658" s="4" t="s">
        <v>1814</v>
      </c>
      <c r="L5658" s="4">
        <v>0</v>
      </c>
      <c r="M5658" s="4" t="s">
        <v>2287</v>
      </c>
      <c r="N5658" s="11" t="s">
        <v>9162</v>
      </c>
      <c r="Q5658">
        <v>8</v>
      </c>
      <c r="R5658" t="s">
        <v>9163</v>
      </c>
      <c r="T5658" t="s">
        <v>1296</v>
      </c>
    </row>
    <row r="5659" spans="1:20">
      <c r="A5659" t="s">
        <v>9161</v>
      </c>
      <c r="B5659" t="s">
        <v>1291</v>
      </c>
      <c r="C5659" t="s">
        <v>74</v>
      </c>
      <c r="D5659" s="39" t="s">
        <v>1352</v>
      </c>
      <c r="E5659" s="11">
        <f t="shared" si="374"/>
        <v>5</v>
      </c>
      <c r="F5659" s="4">
        <f t="shared" si="375"/>
        <v>2017</v>
      </c>
      <c r="G5659" t="s">
        <v>25</v>
      </c>
      <c r="I5659" s="4" t="str">
        <f t="shared" si="373"/>
        <v/>
      </c>
      <c r="J5659" s="4">
        <v>32.5</v>
      </c>
      <c r="K5659" s="4" t="s">
        <v>426</v>
      </c>
      <c r="L5659" s="4">
        <v>0</v>
      </c>
      <c r="M5659" s="4" t="s">
        <v>9164</v>
      </c>
      <c r="N5659" s="11" t="s">
        <v>9162</v>
      </c>
      <c r="R5659" t="s">
        <v>9165</v>
      </c>
      <c r="T5659" t="s">
        <v>1296</v>
      </c>
    </row>
    <row r="5660" spans="1:20">
      <c r="A5660" t="s">
        <v>9161</v>
      </c>
      <c r="B5660" t="s">
        <v>1291</v>
      </c>
      <c r="C5660" t="s">
        <v>74</v>
      </c>
      <c r="D5660" s="39" t="s">
        <v>1992</v>
      </c>
      <c r="E5660" s="11">
        <f t="shared" si="374"/>
        <v>5</v>
      </c>
      <c r="F5660" s="4">
        <f t="shared" si="375"/>
        <v>2021</v>
      </c>
      <c r="G5660" t="s">
        <v>25</v>
      </c>
      <c r="I5660" s="4" t="str">
        <f t="shared" si="373"/>
        <v/>
      </c>
      <c r="J5660" s="4">
        <v>37.4</v>
      </c>
      <c r="K5660" s="4" t="s">
        <v>1023</v>
      </c>
      <c r="L5660" s="4">
        <v>0</v>
      </c>
      <c r="M5660" s="4" t="s">
        <v>2930</v>
      </c>
      <c r="N5660" s="11" t="s">
        <v>9162</v>
      </c>
      <c r="Q5660" t="s">
        <v>9166</v>
      </c>
      <c r="R5660" t="s">
        <v>9167</v>
      </c>
    </row>
    <row r="5661" spans="1:20">
      <c r="A5661" t="s">
        <v>9168</v>
      </c>
      <c r="B5661" t="s">
        <v>1291</v>
      </c>
      <c r="C5661" t="s">
        <v>20</v>
      </c>
      <c r="D5661" s="39" t="s">
        <v>839</v>
      </c>
      <c r="E5661" s="11">
        <f t="shared" si="374"/>
        <v>5</v>
      </c>
      <c r="F5661" s="4">
        <f t="shared" si="375"/>
        <v>2016</v>
      </c>
      <c r="G5661" t="s">
        <v>25</v>
      </c>
      <c r="I5661" s="4" t="str">
        <f t="shared" si="373"/>
        <v/>
      </c>
      <c r="J5661" s="4">
        <v>19.7</v>
      </c>
      <c r="K5661" s="4" t="s">
        <v>354</v>
      </c>
      <c r="L5661" s="4">
        <v>0</v>
      </c>
      <c r="M5661" s="4" t="s">
        <v>4201</v>
      </c>
      <c r="N5661" s="11" t="s">
        <v>9169</v>
      </c>
      <c r="R5661" t="s">
        <v>9170</v>
      </c>
      <c r="T5661" t="s">
        <v>1296</v>
      </c>
    </row>
    <row r="5662" spans="1:20">
      <c r="A5662" t="s">
        <v>9168</v>
      </c>
      <c r="B5662" t="s">
        <v>1291</v>
      </c>
      <c r="C5662" t="s">
        <v>74</v>
      </c>
      <c r="D5662" s="39" t="s">
        <v>1515</v>
      </c>
      <c r="E5662" s="11">
        <f t="shared" si="374"/>
        <v>5</v>
      </c>
      <c r="F5662" s="4">
        <f t="shared" si="375"/>
        <v>2019</v>
      </c>
      <c r="G5662" t="s">
        <v>25</v>
      </c>
      <c r="I5662" s="4" t="str">
        <f t="shared" si="373"/>
        <v/>
      </c>
      <c r="J5662" s="4">
        <v>23.2</v>
      </c>
      <c r="K5662" s="4" t="s">
        <v>806</v>
      </c>
      <c r="L5662" s="4">
        <v>0</v>
      </c>
      <c r="M5662" s="4" t="s">
        <v>1564</v>
      </c>
      <c r="N5662" s="11" t="s">
        <v>9169</v>
      </c>
      <c r="R5662" t="s">
        <v>9171</v>
      </c>
      <c r="T5662" t="s">
        <v>1296</v>
      </c>
    </row>
    <row r="5663" spans="1:20">
      <c r="A5663" t="s">
        <v>9168</v>
      </c>
      <c r="B5663" t="s">
        <v>1291</v>
      </c>
      <c r="C5663" t="s">
        <v>74</v>
      </c>
      <c r="D5663" s="39" t="s">
        <v>1440</v>
      </c>
      <c r="E5663" s="11">
        <f t="shared" si="374"/>
        <v>5</v>
      </c>
      <c r="F5663" s="4">
        <f t="shared" si="375"/>
        <v>2024</v>
      </c>
      <c r="G5663" t="s">
        <v>25</v>
      </c>
      <c r="I5663" s="4" t="str">
        <f t="shared" si="373"/>
        <v/>
      </c>
      <c r="J5663" s="4">
        <v>26.4</v>
      </c>
      <c r="K5663" s="4" t="s">
        <v>116</v>
      </c>
      <c r="L5663" s="4">
        <v>0</v>
      </c>
      <c r="M5663" s="4" t="s">
        <v>1932</v>
      </c>
      <c r="N5663" s="11" t="s">
        <v>9169</v>
      </c>
      <c r="R5663" t="s">
        <v>3447</v>
      </c>
    </row>
    <row r="5664" spans="1:20">
      <c r="A5664" t="s">
        <v>9168</v>
      </c>
      <c r="B5664" s="4" t="s">
        <v>1291</v>
      </c>
      <c r="C5664" s="17" t="s">
        <v>74</v>
      </c>
      <c r="D5664" s="39" t="s">
        <v>1480</v>
      </c>
      <c r="E5664" s="11">
        <f t="shared" si="374"/>
        <v>4</v>
      </c>
      <c r="F5664" s="4">
        <f t="shared" si="375"/>
        <v>2026</v>
      </c>
      <c r="G5664" s="4" t="s">
        <v>25</v>
      </c>
      <c r="H5664" s="4">
        <v>15.6</v>
      </c>
      <c r="I5664" s="4" t="str">
        <f t="shared" si="373"/>
        <v>k</v>
      </c>
      <c r="J5664" s="4">
        <v>27.1</v>
      </c>
      <c r="K5664" s="4">
        <v>33.700000000000003</v>
      </c>
      <c r="L5664" s="4">
        <v>0</v>
      </c>
      <c r="M5664" s="4">
        <v>700</v>
      </c>
      <c r="N5664" s="11" t="s">
        <v>9169</v>
      </c>
      <c r="R5664" s="4" t="s">
        <v>2102</v>
      </c>
    </row>
    <row r="5665" spans="1:20">
      <c r="A5665" t="s">
        <v>9172</v>
      </c>
      <c r="B5665" t="s">
        <v>1291</v>
      </c>
      <c r="C5665" t="s">
        <v>20</v>
      </c>
      <c r="D5665" s="39" t="s">
        <v>1647</v>
      </c>
      <c r="E5665" s="11">
        <f t="shared" si="374"/>
        <v>3</v>
      </c>
      <c r="F5665" s="4">
        <f t="shared" si="375"/>
        <v>2000</v>
      </c>
      <c r="G5665" t="s">
        <v>21</v>
      </c>
      <c r="H5665" s="4">
        <v>12.5</v>
      </c>
      <c r="I5665" s="4" t="s">
        <v>35</v>
      </c>
      <c r="J5665" s="4">
        <v>26</v>
      </c>
      <c r="K5665" s="4" t="s">
        <v>831</v>
      </c>
      <c r="L5665" s="4">
        <v>0</v>
      </c>
      <c r="M5665" s="4" t="s">
        <v>1321</v>
      </c>
      <c r="R5665" t="s">
        <v>9173</v>
      </c>
      <c r="T5665" t="s">
        <v>1296</v>
      </c>
    </row>
    <row r="5666" spans="1:20">
      <c r="A5666" t="s">
        <v>9174</v>
      </c>
      <c r="B5666" t="s">
        <v>1291</v>
      </c>
      <c r="C5666" t="s">
        <v>20</v>
      </c>
      <c r="D5666" s="39" t="s">
        <v>1746</v>
      </c>
      <c r="E5666" s="11">
        <f t="shared" si="374"/>
        <v>5</v>
      </c>
      <c r="F5666" s="4">
        <f t="shared" si="375"/>
        <v>2001</v>
      </c>
      <c r="G5666" t="s">
        <v>25</v>
      </c>
      <c r="H5666" s="4" t="s">
        <v>1693</v>
      </c>
      <c r="I5666" s="4" t="str">
        <f>IF(ISBLANK(H5666), "", "k")</f>
        <v>k</v>
      </c>
      <c r="J5666" s="4">
        <v>19.899999999999999</v>
      </c>
      <c r="K5666" s="4" t="s">
        <v>742</v>
      </c>
      <c r="L5666" s="4">
        <v>0</v>
      </c>
      <c r="M5666" s="4" t="s">
        <v>3794</v>
      </c>
      <c r="R5666" t="s">
        <v>2070</v>
      </c>
      <c r="T5666" t="s">
        <v>1296</v>
      </c>
    </row>
    <row r="5667" spans="1:20">
      <c r="A5667" t="s">
        <v>603</v>
      </c>
      <c r="B5667" t="s">
        <v>1291</v>
      </c>
      <c r="C5667" t="s">
        <v>20</v>
      </c>
      <c r="D5667" s="39" t="s">
        <v>5956</v>
      </c>
      <c r="E5667" s="11">
        <f t="shared" si="374"/>
        <v>3</v>
      </c>
      <c r="F5667" s="4">
        <f t="shared" si="375"/>
        <v>1986</v>
      </c>
      <c r="G5667" t="s">
        <v>25</v>
      </c>
      <c r="H5667" s="4">
        <v>8.5</v>
      </c>
      <c r="I5667" s="4" t="s">
        <v>35</v>
      </c>
      <c r="J5667" s="4">
        <v>24.77</v>
      </c>
      <c r="K5667" s="4" t="s">
        <v>6012</v>
      </c>
      <c r="L5667" s="4">
        <v>0</v>
      </c>
      <c r="M5667" s="4" t="s">
        <v>3638</v>
      </c>
      <c r="N5667" s="11" t="s">
        <v>9175</v>
      </c>
      <c r="R5667" t="s">
        <v>3631</v>
      </c>
      <c r="T5667" t="s">
        <v>1296</v>
      </c>
    </row>
    <row r="5668" spans="1:20">
      <c r="A5668" t="s">
        <v>603</v>
      </c>
      <c r="B5668" t="s">
        <v>1291</v>
      </c>
      <c r="C5668" t="s">
        <v>74</v>
      </c>
      <c r="D5668" s="39" t="s">
        <v>2002</v>
      </c>
      <c r="E5668" s="11">
        <f t="shared" si="374"/>
        <v>3</v>
      </c>
      <c r="F5668" s="4">
        <f t="shared" si="375"/>
        <v>1988</v>
      </c>
      <c r="G5668" t="s">
        <v>25</v>
      </c>
      <c r="H5668" s="4">
        <v>10.5</v>
      </c>
      <c r="I5668" s="4" t="s">
        <v>35</v>
      </c>
      <c r="J5668" s="4">
        <v>26.67</v>
      </c>
      <c r="K5668" s="4" t="s">
        <v>4660</v>
      </c>
      <c r="L5668" s="4">
        <v>0</v>
      </c>
      <c r="M5668" s="4" t="s">
        <v>2320</v>
      </c>
      <c r="N5668" s="11" t="s">
        <v>9175</v>
      </c>
      <c r="R5668" t="s">
        <v>2070</v>
      </c>
      <c r="T5668" t="s">
        <v>1296</v>
      </c>
    </row>
    <row r="5669" spans="1:20">
      <c r="A5669" t="s">
        <v>603</v>
      </c>
      <c r="B5669" t="s">
        <v>1291</v>
      </c>
      <c r="C5669" t="s">
        <v>74</v>
      </c>
      <c r="D5669" s="39" t="s">
        <v>1372</v>
      </c>
      <c r="E5669" s="11">
        <f t="shared" si="374"/>
        <v>3</v>
      </c>
      <c r="F5669" s="4">
        <f t="shared" si="375"/>
        <v>1990</v>
      </c>
      <c r="G5669" t="s">
        <v>25</v>
      </c>
      <c r="H5669" s="4">
        <v>12.5</v>
      </c>
      <c r="I5669" s="4" t="s">
        <v>35</v>
      </c>
      <c r="J5669" s="4">
        <v>29.85</v>
      </c>
      <c r="K5669" s="4" t="s">
        <v>2107</v>
      </c>
      <c r="L5669" s="4">
        <v>0</v>
      </c>
      <c r="M5669" s="4" t="s">
        <v>2361</v>
      </c>
      <c r="N5669" s="11" t="s">
        <v>9175</v>
      </c>
      <c r="R5669" t="s">
        <v>2070</v>
      </c>
      <c r="T5669" t="s">
        <v>1296</v>
      </c>
    </row>
    <row r="5670" spans="1:20">
      <c r="A5670" t="s">
        <v>603</v>
      </c>
      <c r="B5670" t="s">
        <v>1291</v>
      </c>
      <c r="C5670" t="s">
        <v>74</v>
      </c>
      <c r="D5670" s="39" t="s">
        <v>2401</v>
      </c>
      <c r="E5670" s="11">
        <f t="shared" si="374"/>
        <v>3</v>
      </c>
      <c r="F5670" s="4">
        <f t="shared" si="375"/>
        <v>1992</v>
      </c>
      <c r="G5670" t="s">
        <v>25</v>
      </c>
      <c r="H5670" s="4">
        <v>14.5</v>
      </c>
      <c r="I5670" s="4" t="s">
        <v>35</v>
      </c>
      <c r="J5670" s="4">
        <v>31.75</v>
      </c>
      <c r="K5670" s="4" t="s">
        <v>1613</v>
      </c>
      <c r="L5670" s="4">
        <v>0</v>
      </c>
      <c r="M5670" s="4" t="s">
        <v>9176</v>
      </c>
      <c r="N5670" s="11" t="s">
        <v>9175</v>
      </c>
      <c r="T5670" t="s">
        <v>1296</v>
      </c>
    </row>
    <row r="5671" spans="1:20">
      <c r="A5671" t="s">
        <v>603</v>
      </c>
      <c r="B5671" t="s">
        <v>1291</v>
      </c>
      <c r="C5671" t="s">
        <v>74</v>
      </c>
      <c r="D5671" s="39" t="s">
        <v>2313</v>
      </c>
      <c r="E5671" s="11">
        <f t="shared" si="374"/>
        <v>3</v>
      </c>
      <c r="F5671" s="4">
        <f t="shared" si="375"/>
        <v>1993</v>
      </c>
      <c r="G5671" t="s">
        <v>25</v>
      </c>
      <c r="H5671" s="4">
        <v>15.5</v>
      </c>
      <c r="I5671" s="4" t="s">
        <v>35</v>
      </c>
      <c r="J5671" s="4">
        <v>34.1</v>
      </c>
      <c r="K5671" s="4" t="s">
        <v>209</v>
      </c>
      <c r="L5671" s="4">
        <v>0</v>
      </c>
      <c r="M5671" s="4" t="s">
        <v>9177</v>
      </c>
      <c r="N5671" s="11" t="s">
        <v>9175</v>
      </c>
      <c r="T5671" t="s">
        <v>1296</v>
      </c>
    </row>
    <row r="5672" spans="1:20">
      <c r="A5672" t="s">
        <v>603</v>
      </c>
      <c r="B5672" t="s">
        <v>1291</v>
      </c>
      <c r="C5672" t="s">
        <v>74</v>
      </c>
      <c r="D5672" s="39" t="s">
        <v>1620</v>
      </c>
      <c r="E5672" s="11">
        <f t="shared" si="374"/>
        <v>3</v>
      </c>
      <c r="F5672" s="4">
        <f t="shared" si="375"/>
        <v>1994</v>
      </c>
      <c r="G5672" t="s">
        <v>25</v>
      </c>
      <c r="H5672" s="4">
        <v>16.5</v>
      </c>
      <c r="I5672" s="4" t="s">
        <v>35</v>
      </c>
      <c r="J5672" s="4">
        <v>35.299999999999997</v>
      </c>
      <c r="K5672" s="4" t="s">
        <v>338</v>
      </c>
      <c r="L5672" s="4">
        <v>0</v>
      </c>
      <c r="M5672" s="4" t="s">
        <v>9178</v>
      </c>
      <c r="N5672" s="11" t="s">
        <v>9175</v>
      </c>
      <c r="T5672" t="s">
        <v>1296</v>
      </c>
    </row>
    <row r="5673" spans="1:20">
      <c r="A5673" t="s">
        <v>603</v>
      </c>
      <c r="B5673" t="s">
        <v>1291</v>
      </c>
      <c r="C5673" t="s">
        <v>74</v>
      </c>
      <c r="D5673" s="39" t="s">
        <v>1316</v>
      </c>
      <c r="E5673" s="11">
        <f t="shared" si="374"/>
        <v>3</v>
      </c>
      <c r="F5673" s="4">
        <f t="shared" si="375"/>
        <v>1995</v>
      </c>
      <c r="G5673" t="s">
        <v>25</v>
      </c>
      <c r="H5673" s="4">
        <v>17.5</v>
      </c>
      <c r="I5673" s="4" t="s">
        <v>35</v>
      </c>
      <c r="J5673" s="4">
        <v>35</v>
      </c>
      <c r="K5673" s="4" t="s">
        <v>638</v>
      </c>
      <c r="L5673" s="4">
        <v>0</v>
      </c>
      <c r="M5673" s="4" t="s">
        <v>4006</v>
      </c>
      <c r="N5673" s="11" t="s">
        <v>9175</v>
      </c>
      <c r="T5673" t="s">
        <v>1296</v>
      </c>
    </row>
    <row r="5674" spans="1:20">
      <c r="A5674" t="s">
        <v>603</v>
      </c>
      <c r="B5674" t="s">
        <v>1291</v>
      </c>
      <c r="C5674" t="s">
        <v>74</v>
      </c>
      <c r="D5674" s="39" t="s">
        <v>1416</v>
      </c>
      <c r="E5674" s="11">
        <f t="shared" si="374"/>
        <v>3</v>
      </c>
      <c r="F5674" s="4">
        <f t="shared" si="375"/>
        <v>1996</v>
      </c>
      <c r="G5674" t="s">
        <v>25</v>
      </c>
      <c r="H5674" s="4">
        <v>18.5</v>
      </c>
      <c r="I5674" s="4" t="s">
        <v>35</v>
      </c>
      <c r="J5674" s="4">
        <v>35.5</v>
      </c>
      <c r="K5674" s="4" t="s">
        <v>1023</v>
      </c>
      <c r="L5674" s="4">
        <v>0</v>
      </c>
      <c r="M5674" s="4" t="s">
        <v>4177</v>
      </c>
      <c r="N5674" s="11" t="s">
        <v>9175</v>
      </c>
      <c r="R5674" t="s">
        <v>9179</v>
      </c>
      <c r="T5674" t="s">
        <v>1296</v>
      </c>
    </row>
    <row r="5675" spans="1:20">
      <c r="A5675" t="s">
        <v>603</v>
      </c>
      <c r="B5675" t="s">
        <v>1291</v>
      </c>
      <c r="C5675" t="s">
        <v>74</v>
      </c>
      <c r="D5675" s="39" t="s">
        <v>1322</v>
      </c>
      <c r="E5675" s="11">
        <f t="shared" si="374"/>
        <v>3</v>
      </c>
      <c r="F5675" s="4">
        <f t="shared" si="375"/>
        <v>1998</v>
      </c>
      <c r="G5675" t="s">
        <v>25</v>
      </c>
      <c r="H5675" s="4">
        <v>20.5</v>
      </c>
      <c r="I5675" s="4" t="s">
        <v>35</v>
      </c>
      <c r="J5675" s="4">
        <v>38.5</v>
      </c>
      <c r="K5675" s="4" t="s">
        <v>419</v>
      </c>
      <c r="L5675" s="4">
        <v>0</v>
      </c>
      <c r="M5675" s="4" t="s">
        <v>2403</v>
      </c>
      <c r="N5675" s="11" t="s">
        <v>9175</v>
      </c>
      <c r="R5675" t="s">
        <v>9180</v>
      </c>
      <c r="T5675" t="s">
        <v>1296</v>
      </c>
    </row>
    <row r="5676" spans="1:20">
      <c r="A5676" t="s">
        <v>649</v>
      </c>
      <c r="B5676" t="s">
        <v>1291</v>
      </c>
      <c r="C5676" t="s">
        <v>20</v>
      </c>
      <c r="D5676" s="39" t="s">
        <v>1322</v>
      </c>
      <c r="E5676" s="11">
        <f t="shared" si="374"/>
        <v>3</v>
      </c>
      <c r="F5676" s="4">
        <f t="shared" si="375"/>
        <v>1998</v>
      </c>
      <c r="G5676" t="s">
        <v>21</v>
      </c>
      <c r="H5676" s="4">
        <v>10.5</v>
      </c>
      <c r="I5676" s="4" t="s">
        <v>35</v>
      </c>
      <c r="J5676" s="4">
        <v>24.5</v>
      </c>
      <c r="K5676" s="4" t="s">
        <v>244</v>
      </c>
      <c r="L5676" s="4">
        <v>0</v>
      </c>
      <c r="M5676" s="4" t="s">
        <v>1419</v>
      </c>
      <c r="N5676" s="11" t="s">
        <v>9181</v>
      </c>
      <c r="R5676" t="s">
        <v>2317</v>
      </c>
      <c r="T5676" t="s">
        <v>1296</v>
      </c>
    </row>
    <row r="5677" spans="1:20">
      <c r="A5677" t="s">
        <v>649</v>
      </c>
      <c r="B5677" t="s">
        <v>1291</v>
      </c>
      <c r="C5677" t="s">
        <v>74</v>
      </c>
      <c r="D5677" s="39" t="s">
        <v>1715</v>
      </c>
      <c r="E5677" s="11">
        <f t="shared" si="374"/>
        <v>3</v>
      </c>
      <c r="F5677" s="4">
        <f t="shared" si="375"/>
        <v>2000</v>
      </c>
      <c r="G5677" t="s">
        <v>21</v>
      </c>
      <c r="H5677" s="4">
        <v>12.5</v>
      </c>
      <c r="I5677" s="4" t="s">
        <v>35</v>
      </c>
      <c r="J5677" s="4">
        <v>25.5</v>
      </c>
      <c r="K5677" s="4" t="s">
        <v>2619</v>
      </c>
      <c r="L5677" s="4">
        <v>0</v>
      </c>
      <c r="M5677" s="4" t="s">
        <v>9182</v>
      </c>
      <c r="N5677" s="11" t="s">
        <v>9181</v>
      </c>
      <c r="R5677" t="s">
        <v>585</v>
      </c>
      <c r="T5677" t="s">
        <v>1296</v>
      </c>
    </row>
    <row r="5678" spans="1:20">
      <c r="A5678" t="s">
        <v>649</v>
      </c>
      <c r="B5678" t="s">
        <v>1291</v>
      </c>
      <c r="C5678" t="s">
        <v>74</v>
      </c>
      <c r="D5678" s="39" t="s">
        <v>1418</v>
      </c>
      <c r="E5678" s="11">
        <f t="shared" si="374"/>
        <v>5</v>
      </c>
      <c r="F5678" s="4">
        <f t="shared" si="375"/>
        <v>2001</v>
      </c>
      <c r="G5678" t="s">
        <v>21</v>
      </c>
      <c r="H5678" s="4">
        <v>13.7</v>
      </c>
      <c r="I5678" s="4" t="s">
        <v>35</v>
      </c>
      <c r="J5678" s="4">
        <v>25.4</v>
      </c>
      <c r="K5678" s="4" t="s">
        <v>264</v>
      </c>
      <c r="L5678" s="4">
        <v>0</v>
      </c>
      <c r="M5678" s="4" t="s">
        <v>6453</v>
      </c>
      <c r="N5678" s="11" t="s">
        <v>9181</v>
      </c>
      <c r="R5678" t="s">
        <v>9183</v>
      </c>
      <c r="T5678" t="s">
        <v>1296</v>
      </c>
    </row>
    <row r="5679" spans="1:20">
      <c r="A5679" t="s">
        <v>649</v>
      </c>
      <c r="B5679" t="s">
        <v>1291</v>
      </c>
      <c r="C5679" t="s">
        <v>74</v>
      </c>
      <c r="D5679" s="39" t="s">
        <v>2900</v>
      </c>
      <c r="E5679" s="11">
        <f t="shared" si="374"/>
        <v>6</v>
      </c>
      <c r="F5679" s="4">
        <f t="shared" si="375"/>
        <v>2002</v>
      </c>
      <c r="G5679" t="s">
        <v>21</v>
      </c>
      <c r="H5679" s="4">
        <v>14.8</v>
      </c>
      <c r="I5679" s="4" t="s">
        <v>35</v>
      </c>
      <c r="J5679" s="4">
        <v>26.7</v>
      </c>
      <c r="K5679" s="4" t="s">
        <v>1106</v>
      </c>
      <c r="L5679" s="4">
        <v>0</v>
      </c>
      <c r="M5679" s="4" t="s">
        <v>3175</v>
      </c>
      <c r="N5679" s="11" t="s">
        <v>9181</v>
      </c>
      <c r="R5679" t="s">
        <v>7815</v>
      </c>
      <c r="T5679" t="s">
        <v>1296</v>
      </c>
    </row>
    <row r="5680" spans="1:20">
      <c r="A5680" t="s">
        <v>649</v>
      </c>
      <c r="B5680" t="s">
        <v>1291</v>
      </c>
      <c r="C5680" t="s">
        <v>74</v>
      </c>
      <c r="D5680" s="39" t="s">
        <v>34</v>
      </c>
      <c r="E5680" s="11">
        <f t="shared" si="374"/>
        <v>5</v>
      </c>
      <c r="F5680" s="4">
        <f t="shared" si="375"/>
        <v>2003</v>
      </c>
      <c r="G5680" t="s">
        <v>21</v>
      </c>
      <c r="H5680" s="4">
        <v>15.7</v>
      </c>
      <c r="I5680" s="4" t="s">
        <v>35</v>
      </c>
      <c r="J5680" s="4">
        <v>26.5</v>
      </c>
      <c r="K5680" s="4" t="s">
        <v>924</v>
      </c>
      <c r="L5680" s="4">
        <v>0</v>
      </c>
      <c r="M5680" s="4" t="s">
        <v>4379</v>
      </c>
      <c r="N5680" s="11" t="s">
        <v>9181</v>
      </c>
      <c r="R5680" t="s">
        <v>9184</v>
      </c>
      <c r="T5680" t="s">
        <v>1296</v>
      </c>
    </row>
    <row r="5681" spans="1:20">
      <c r="A5681" t="s">
        <v>649</v>
      </c>
      <c r="B5681" t="s">
        <v>1291</v>
      </c>
      <c r="C5681" t="s">
        <v>74</v>
      </c>
      <c r="D5681" s="39" t="s">
        <v>1424</v>
      </c>
      <c r="E5681" s="11">
        <f t="shared" si="374"/>
        <v>5</v>
      </c>
      <c r="F5681" s="4">
        <f t="shared" si="375"/>
        <v>2004</v>
      </c>
      <c r="G5681" t="s">
        <v>21</v>
      </c>
      <c r="H5681" s="4">
        <v>16.7</v>
      </c>
      <c r="I5681" s="4" t="s">
        <v>35</v>
      </c>
      <c r="J5681" s="4">
        <v>27.2</v>
      </c>
      <c r="K5681" s="4" t="s">
        <v>326</v>
      </c>
      <c r="L5681" s="4">
        <v>0</v>
      </c>
      <c r="M5681" s="4" t="s">
        <v>4633</v>
      </c>
      <c r="N5681" s="11" t="s">
        <v>9181</v>
      </c>
      <c r="R5681" t="s">
        <v>9185</v>
      </c>
      <c r="T5681" t="s">
        <v>1296</v>
      </c>
    </row>
    <row r="5682" spans="1:20">
      <c r="A5682" t="s">
        <v>649</v>
      </c>
      <c r="B5682" t="s">
        <v>1291</v>
      </c>
      <c r="C5682" t="s">
        <v>74</v>
      </c>
      <c r="D5682" s="39" t="s">
        <v>1337</v>
      </c>
      <c r="E5682" s="11">
        <f t="shared" si="374"/>
        <v>5</v>
      </c>
      <c r="F5682" s="4">
        <f t="shared" si="375"/>
        <v>2005</v>
      </c>
      <c r="G5682" t="s">
        <v>21</v>
      </c>
      <c r="H5682" s="4">
        <v>17.7</v>
      </c>
      <c r="I5682" s="4" t="s">
        <v>35</v>
      </c>
      <c r="J5682" s="4">
        <v>27.2</v>
      </c>
      <c r="K5682" s="4" t="s">
        <v>988</v>
      </c>
      <c r="L5682" s="4">
        <v>0</v>
      </c>
      <c r="M5682" s="4" t="s">
        <v>1427</v>
      </c>
      <c r="N5682" s="11" t="s">
        <v>9181</v>
      </c>
      <c r="R5682" t="s">
        <v>9186</v>
      </c>
      <c r="T5682" t="s">
        <v>1296</v>
      </c>
    </row>
    <row r="5683" spans="1:20">
      <c r="A5683" t="s">
        <v>649</v>
      </c>
      <c r="B5683" t="s">
        <v>1291</v>
      </c>
      <c r="C5683" t="s">
        <v>74</v>
      </c>
      <c r="D5683" s="39" t="s">
        <v>2575</v>
      </c>
      <c r="E5683" s="11">
        <f t="shared" si="374"/>
        <v>5</v>
      </c>
      <c r="F5683" s="4">
        <f t="shared" si="375"/>
        <v>2008</v>
      </c>
      <c r="G5683" t="s">
        <v>21</v>
      </c>
      <c r="H5683" s="4">
        <v>20.7</v>
      </c>
      <c r="I5683" s="4" t="s">
        <v>35</v>
      </c>
      <c r="J5683" s="4">
        <v>27.2</v>
      </c>
      <c r="K5683" s="4" t="s">
        <v>919</v>
      </c>
      <c r="L5683" s="4">
        <v>0</v>
      </c>
      <c r="M5683" s="4" t="s">
        <v>7101</v>
      </c>
      <c r="N5683" s="11" t="s">
        <v>9181</v>
      </c>
      <c r="R5683" t="s">
        <v>9187</v>
      </c>
      <c r="T5683" t="s">
        <v>1296</v>
      </c>
    </row>
    <row r="5684" spans="1:20">
      <c r="A5684" t="s">
        <v>649</v>
      </c>
      <c r="B5684" t="s">
        <v>1291</v>
      </c>
      <c r="C5684" t="s">
        <v>74</v>
      </c>
      <c r="D5684" s="39" t="s">
        <v>1535</v>
      </c>
      <c r="E5684" s="11">
        <f t="shared" si="374"/>
        <v>5</v>
      </c>
      <c r="F5684" s="4">
        <f t="shared" si="375"/>
        <v>2010</v>
      </c>
      <c r="G5684" t="s">
        <v>21</v>
      </c>
      <c r="H5684" s="4">
        <v>22.7</v>
      </c>
      <c r="I5684" s="4" t="s">
        <v>35</v>
      </c>
      <c r="J5684" s="4">
        <v>28.3</v>
      </c>
      <c r="K5684" s="4" t="s">
        <v>116</v>
      </c>
      <c r="L5684" s="4">
        <v>0</v>
      </c>
      <c r="M5684" s="4" t="s">
        <v>2790</v>
      </c>
      <c r="N5684" s="11" t="s">
        <v>9181</v>
      </c>
      <c r="R5684" t="s">
        <v>4701</v>
      </c>
      <c r="T5684" t="s">
        <v>1296</v>
      </c>
    </row>
    <row r="5685" spans="1:20">
      <c r="A5685" t="s">
        <v>649</v>
      </c>
      <c r="B5685" t="s">
        <v>1291</v>
      </c>
      <c r="C5685" t="s">
        <v>74</v>
      </c>
      <c r="D5685" s="39" t="s">
        <v>1402</v>
      </c>
      <c r="E5685" s="11">
        <f t="shared" si="374"/>
        <v>5</v>
      </c>
      <c r="F5685" s="4">
        <f t="shared" si="375"/>
        <v>2015</v>
      </c>
      <c r="G5685" t="s">
        <v>21</v>
      </c>
      <c r="H5685" s="4">
        <v>27.7</v>
      </c>
      <c r="I5685" s="4" t="s">
        <v>35</v>
      </c>
      <c r="J5685" s="4">
        <v>28.5</v>
      </c>
      <c r="K5685" s="4" t="s">
        <v>127</v>
      </c>
      <c r="L5685" s="4">
        <v>0</v>
      </c>
      <c r="M5685" s="4" t="s">
        <v>1904</v>
      </c>
      <c r="N5685" s="11" t="s">
        <v>9181</v>
      </c>
      <c r="R5685" t="s">
        <v>9188</v>
      </c>
      <c r="T5685" t="s">
        <v>1296</v>
      </c>
    </row>
    <row r="5686" spans="1:20">
      <c r="A5686" t="s">
        <v>649</v>
      </c>
      <c r="B5686" t="s">
        <v>1291</v>
      </c>
      <c r="C5686" t="s">
        <v>74</v>
      </c>
      <c r="D5686" s="39" t="s">
        <v>859</v>
      </c>
      <c r="E5686" s="11">
        <f t="shared" si="374"/>
        <v>5</v>
      </c>
      <c r="F5686" s="4">
        <f t="shared" si="375"/>
        <v>2016</v>
      </c>
      <c r="G5686" t="s">
        <v>21</v>
      </c>
      <c r="H5686" s="4">
        <v>28.7</v>
      </c>
      <c r="I5686" s="4" t="s">
        <v>35</v>
      </c>
      <c r="J5686" s="4">
        <v>28.5</v>
      </c>
      <c r="K5686" s="4" t="s">
        <v>898</v>
      </c>
      <c r="L5686" s="4">
        <v>0</v>
      </c>
      <c r="M5686" s="4" t="s">
        <v>1478</v>
      </c>
      <c r="N5686" s="11" t="s">
        <v>9181</v>
      </c>
      <c r="R5686" t="s">
        <v>9189</v>
      </c>
      <c r="T5686" t="s">
        <v>1296</v>
      </c>
    </row>
    <row r="5687" spans="1:20">
      <c r="A5687" t="s">
        <v>649</v>
      </c>
      <c r="B5687" t="s">
        <v>1291</v>
      </c>
      <c r="C5687" t="s">
        <v>74</v>
      </c>
      <c r="D5687" s="39" t="s">
        <v>1574</v>
      </c>
      <c r="E5687" s="11">
        <f t="shared" si="374"/>
        <v>6</v>
      </c>
      <c r="F5687" s="4">
        <f t="shared" si="375"/>
        <v>2018</v>
      </c>
      <c r="G5687" t="s">
        <v>21</v>
      </c>
      <c r="H5687" s="4">
        <v>30.8</v>
      </c>
      <c r="I5687" s="4" t="s">
        <v>35</v>
      </c>
      <c r="J5687" s="4">
        <v>28.1</v>
      </c>
      <c r="K5687" s="4" t="s">
        <v>127</v>
      </c>
      <c r="L5687" s="4">
        <v>0</v>
      </c>
      <c r="M5687" s="4" t="s">
        <v>1676</v>
      </c>
      <c r="N5687" s="11" t="s">
        <v>9181</v>
      </c>
      <c r="R5687" t="s">
        <v>9190</v>
      </c>
      <c r="T5687" t="s">
        <v>1296</v>
      </c>
    </row>
    <row r="5688" spans="1:20">
      <c r="A5688" t="s">
        <v>649</v>
      </c>
      <c r="B5688" t="s">
        <v>1291</v>
      </c>
      <c r="C5688" t="s">
        <v>74</v>
      </c>
      <c r="D5688" s="39" t="s">
        <v>1515</v>
      </c>
      <c r="E5688" s="11">
        <f t="shared" si="374"/>
        <v>5</v>
      </c>
      <c r="F5688" s="4">
        <f t="shared" si="375"/>
        <v>2019</v>
      </c>
      <c r="G5688" t="s">
        <v>21</v>
      </c>
      <c r="H5688" s="4">
        <v>31.7</v>
      </c>
      <c r="I5688" s="4" t="s">
        <v>35</v>
      </c>
      <c r="J5688" s="4">
        <v>29.4</v>
      </c>
      <c r="K5688" s="4" t="s">
        <v>127</v>
      </c>
      <c r="L5688" s="4">
        <v>0</v>
      </c>
      <c r="M5688" s="4" t="s">
        <v>3570</v>
      </c>
      <c r="N5688" s="11" t="s">
        <v>9181</v>
      </c>
      <c r="R5688" t="s">
        <v>9191</v>
      </c>
      <c r="T5688" t="s">
        <v>1296</v>
      </c>
    </row>
    <row r="5689" spans="1:20">
      <c r="A5689" t="s">
        <v>9192</v>
      </c>
      <c r="B5689" t="s">
        <v>1291</v>
      </c>
      <c r="C5689" t="s">
        <v>20</v>
      </c>
      <c r="D5689" s="39" t="s">
        <v>3954</v>
      </c>
      <c r="E5689" s="11">
        <f t="shared" si="374"/>
        <v>6</v>
      </c>
      <c r="F5689" s="4">
        <f t="shared" si="375"/>
        <v>2001</v>
      </c>
      <c r="G5689" t="s">
        <v>25</v>
      </c>
      <c r="H5689" s="4">
        <v>10.8</v>
      </c>
      <c r="I5689" s="4" t="str">
        <f t="shared" ref="I5689:I5695" si="376">IF(ISBLANK(H5689), "", "k")</f>
        <v>k</v>
      </c>
      <c r="J5689" s="4">
        <v>26.5</v>
      </c>
      <c r="K5689" s="4" t="s">
        <v>464</v>
      </c>
      <c r="L5689" s="4">
        <v>0</v>
      </c>
      <c r="R5689" t="s">
        <v>9193</v>
      </c>
      <c r="T5689" t="s">
        <v>1296</v>
      </c>
    </row>
    <row r="5690" spans="1:20">
      <c r="A5690" t="s">
        <v>9192</v>
      </c>
      <c r="B5690" t="s">
        <v>1291</v>
      </c>
      <c r="C5690" t="s">
        <v>74</v>
      </c>
      <c r="D5690" s="39" t="s">
        <v>34</v>
      </c>
      <c r="E5690" s="11">
        <f t="shared" si="374"/>
        <v>5</v>
      </c>
      <c r="F5690" s="4">
        <f t="shared" si="375"/>
        <v>2003</v>
      </c>
      <c r="G5690" t="s">
        <v>25</v>
      </c>
      <c r="H5690" s="4">
        <v>12.7</v>
      </c>
      <c r="I5690" s="4" t="str">
        <f t="shared" si="376"/>
        <v>k</v>
      </c>
      <c r="J5690" s="4">
        <v>25.9</v>
      </c>
      <c r="K5690" s="4" t="s">
        <v>116</v>
      </c>
      <c r="L5690" s="4">
        <v>0</v>
      </c>
      <c r="M5690" s="4" t="s">
        <v>6853</v>
      </c>
      <c r="R5690" t="s">
        <v>9194</v>
      </c>
      <c r="T5690" t="s">
        <v>1296</v>
      </c>
    </row>
    <row r="5691" spans="1:20">
      <c r="A5691" t="s">
        <v>9195</v>
      </c>
      <c r="B5691" t="s">
        <v>1291</v>
      </c>
      <c r="C5691" t="s">
        <v>20</v>
      </c>
      <c r="D5691" s="39" t="s">
        <v>839</v>
      </c>
      <c r="E5691" s="11">
        <f t="shared" si="374"/>
        <v>5</v>
      </c>
      <c r="F5691" s="4">
        <f t="shared" si="375"/>
        <v>2016</v>
      </c>
      <c r="G5691" t="s">
        <v>25</v>
      </c>
      <c r="H5691" s="4" t="s">
        <v>1456</v>
      </c>
      <c r="I5691" s="4" t="str">
        <f t="shared" si="376"/>
        <v>k</v>
      </c>
      <c r="J5691" s="4">
        <v>17.5</v>
      </c>
      <c r="K5691" s="4" t="s">
        <v>3399</v>
      </c>
      <c r="L5691" s="4">
        <v>0</v>
      </c>
      <c r="M5691" s="4" t="s">
        <v>1546</v>
      </c>
      <c r="N5691" s="11" t="s">
        <v>9196</v>
      </c>
      <c r="R5691" t="s">
        <v>9197</v>
      </c>
      <c r="T5691" t="s">
        <v>1296</v>
      </c>
    </row>
    <row r="5692" spans="1:20">
      <c r="A5692" t="s">
        <v>9195</v>
      </c>
      <c r="B5692" t="s">
        <v>1291</v>
      </c>
      <c r="C5692" t="s">
        <v>74</v>
      </c>
      <c r="D5692" s="39" t="s">
        <v>1412</v>
      </c>
      <c r="E5692" s="11">
        <f t="shared" si="374"/>
        <v>5</v>
      </c>
      <c r="F5692" s="4">
        <f t="shared" si="375"/>
        <v>2019</v>
      </c>
      <c r="G5692" t="s">
        <v>25</v>
      </c>
      <c r="H5692" s="4" t="s">
        <v>682</v>
      </c>
      <c r="I5692" s="4" t="str">
        <f t="shared" si="376"/>
        <v>k</v>
      </c>
      <c r="J5692" s="4">
        <v>22</v>
      </c>
      <c r="K5692" s="4" t="s">
        <v>836</v>
      </c>
      <c r="L5692" s="4">
        <v>0</v>
      </c>
      <c r="M5692" s="4" t="s">
        <v>3214</v>
      </c>
      <c r="N5692" s="11" t="s">
        <v>9196</v>
      </c>
      <c r="R5692" t="s">
        <v>9198</v>
      </c>
      <c r="T5692" t="s">
        <v>1296</v>
      </c>
    </row>
    <row r="5693" spans="1:20">
      <c r="A5693" t="s">
        <v>9195</v>
      </c>
      <c r="B5693" t="s">
        <v>1291</v>
      </c>
      <c r="C5693" t="s">
        <v>74</v>
      </c>
      <c r="D5693" s="39" t="s">
        <v>1491</v>
      </c>
      <c r="E5693" s="11">
        <f t="shared" si="374"/>
        <v>4</v>
      </c>
      <c r="F5693" s="4">
        <f t="shared" si="375"/>
        <v>2024</v>
      </c>
      <c r="G5693" t="s">
        <v>25</v>
      </c>
      <c r="H5693" s="4" t="s">
        <v>717</v>
      </c>
      <c r="I5693" s="4" t="str">
        <f t="shared" si="376"/>
        <v>k</v>
      </c>
      <c r="J5693" s="4">
        <v>32.5</v>
      </c>
      <c r="K5693" s="4" t="s">
        <v>426</v>
      </c>
      <c r="L5693" s="4">
        <v>0</v>
      </c>
      <c r="M5693" s="4" t="s">
        <v>2682</v>
      </c>
      <c r="N5693" s="11" t="s">
        <v>9196</v>
      </c>
      <c r="Q5693" t="s">
        <v>9199</v>
      </c>
      <c r="R5693" t="s">
        <v>9200</v>
      </c>
    </row>
    <row r="5694" spans="1:20">
      <c r="A5694" t="s">
        <v>9195</v>
      </c>
      <c r="B5694" s="4" t="s">
        <v>1291</v>
      </c>
      <c r="C5694" s="4" t="s">
        <v>74</v>
      </c>
      <c r="D5694" s="39" t="s">
        <v>1793</v>
      </c>
      <c r="E5694" s="11">
        <f t="shared" si="374"/>
        <v>4</v>
      </c>
      <c r="F5694" s="4">
        <f t="shared" si="375"/>
        <v>2026</v>
      </c>
      <c r="G5694" s="4" t="s">
        <v>25</v>
      </c>
      <c r="H5694" s="4">
        <v>14.6</v>
      </c>
      <c r="I5694" s="4" t="str">
        <f t="shared" si="376"/>
        <v>k</v>
      </c>
      <c r="J5694" s="4">
        <v>35.4</v>
      </c>
      <c r="K5694" s="4">
        <v>42.7</v>
      </c>
      <c r="L5694" s="4">
        <v>0</v>
      </c>
      <c r="M5694" s="4">
        <v>1920</v>
      </c>
      <c r="R5694" s="4" t="s">
        <v>1471</v>
      </c>
    </row>
    <row r="5695" spans="1:20">
      <c r="A5695" t="s">
        <v>9201</v>
      </c>
      <c r="B5695" t="s">
        <v>1291</v>
      </c>
      <c r="C5695" t="s">
        <v>20</v>
      </c>
      <c r="D5695" s="39" t="s">
        <v>2390</v>
      </c>
      <c r="E5695" s="11">
        <f t="shared" si="374"/>
        <v>3</v>
      </c>
      <c r="F5695" s="4">
        <f t="shared" si="375"/>
        <v>1980</v>
      </c>
      <c r="G5695" t="s">
        <v>103</v>
      </c>
      <c r="I5695" s="4" t="str">
        <f t="shared" si="376"/>
        <v/>
      </c>
      <c r="J5695" s="4">
        <v>30.48</v>
      </c>
      <c r="L5695" s="4">
        <v>0</v>
      </c>
      <c r="M5695" s="4" t="s">
        <v>2567</v>
      </c>
      <c r="R5695" t="s">
        <v>2070</v>
      </c>
      <c r="T5695" t="s">
        <v>5579</v>
      </c>
    </row>
    <row r="5696" spans="1:20">
      <c r="A5696" t="s">
        <v>9202</v>
      </c>
      <c r="B5696" t="s">
        <v>1291</v>
      </c>
      <c r="C5696" t="s">
        <v>20</v>
      </c>
      <c r="D5696" s="39" t="s">
        <v>1499</v>
      </c>
      <c r="E5696" s="11">
        <f t="shared" si="374"/>
        <v>3</v>
      </c>
      <c r="F5696" s="4">
        <f t="shared" si="375"/>
        <v>1988</v>
      </c>
      <c r="G5696" t="s">
        <v>25</v>
      </c>
      <c r="H5696" s="4">
        <v>15.5</v>
      </c>
      <c r="I5696" s="4" t="s">
        <v>35</v>
      </c>
      <c r="J5696" s="4">
        <v>33.340000000000003</v>
      </c>
      <c r="K5696" s="4">
        <v>44.77</v>
      </c>
      <c r="L5696" s="4">
        <v>0</v>
      </c>
      <c r="M5696" s="4" t="s">
        <v>7189</v>
      </c>
      <c r="R5696" t="s">
        <v>9203</v>
      </c>
      <c r="T5696" t="s">
        <v>5579</v>
      </c>
    </row>
    <row r="5697" spans="1:20">
      <c r="A5697" t="s">
        <v>9202</v>
      </c>
      <c r="B5697" t="s">
        <v>1291</v>
      </c>
      <c r="C5697" t="s">
        <v>74</v>
      </c>
      <c r="D5697" s="39" t="s">
        <v>2106</v>
      </c>
      <c r="E5697" s="11">
        <f t="shared" si="374"/>
        <v>3</v>
      </c>
      <c r="F5697" s="4">
        <f t="shared" si="375"/>
        <v>1990</v>
      </c>
      <c r="G5697" t="s">
        <v>25</v>
      </c>
      <c r="H5697" s="4">
        <v>17.5</v>
      </c>
      <c r="I5697" s="4" t="s">
        <v>35</v>
      </c>
      <c r="J5697" s="4">
        <v>32.39</v>
      </c>
      <c r="K5697" s="4" t="s">
        <v>5713</v>
      </c>
      <c r="L5697" s="4">
        <v>0</v>
      </c>
      <c r="M5697" s="4" t="s">
        <v>4603</v>
      </c>
      <c r="R5697" t="s">
        <v>9204</v>
      </c>
      <c r="T5697" t="s">
        <v>5579</v>
      </c>
    </row>
    <row r="5698" spans="1:20">
      <c r="A5698" t="s">
        <v>9202</v>
      </c>
      <c r="B5698" t="s">
        <v>1291</v>
      </c>
      <c r="C5698" t="s">
        <v>74</v>
      </c>
      <c r="D5698" s="39" t="s">
        <v>2401</v>
      </c>
      <c r="E5698" s="11">
        <f t="shared" si="374"/>
        <v>3</v>
      </c>
      <c r="F5698" s="4">
        <f t="shared" si="375"/>
        <v>1992</v>
      </c>
      <c r="G5698" t="s">
        <v>25</v>
      </c>
      <c r="H5698" s="4">
        <v>19.5</v>
      </c>
      <c r="I5698" s="4" t="s">
        <v>35</v>
      </c>
      <c r="J5698" s="4">
        <v>34.29</v>
      </c>
      <c r="K5698" s="4" t="s">
        <v>1811</v>
      </c>
      <c r="L5698" s="4">
        <v>0</v>
      </c>
      <c r="M5698" s="4" t="s">
        <v>3564</v>
      </c>
      <c r="R5698" t="s">
        <v>9205</v>
      </c>
      <c r="T5698" t="s">
        <v>5579</v>
      </c>
    </row>
    <row r="5699" spans="1:20">
      <c r="A5699" t="s">
        <v>9202</v>
      </c>
      <c r="B5699" t="s">
        <v>1291</v>
      </c>
      <c r="C5699" t="s">
        <v>74</v>
      </c>
      <c r="D5699" s="39" t="s">
        <v>1632</v>
      </c>
      <c r="E5699" s="11">
        <f t="shared" si="374"/>
        <v>3</v>
      </c>
      <c r="F5699" s="4">
        <f t="shared" si="375"/>
        <v>1993</v>
      </c>
      <c r="G5699" t="s">
        <v>25</v>
      </c>
      <c r="H5699" s="4">
        <v>21.5</v>
      </c>
      <c r="I5699" s="4" t="s">
        <v>35</v>
      </c>
      <c r="J5699" s="4">
        <v>36.9</v>
      </c>
      <c r="K5699" s="4" t="s">
        <v>131</v>
      </c>
      <c r="L5699" s="4">
        <v>0</v>
      </c>
      <c r="M5699" s="4" t="s">
        <v>9206</v>
      </c>
      <c r="R5699" t="s">
        <v>9207</v>
      </c>
      <c r="T5699" t="s">
        <v>5579</v>
      </c>
    </row>
    <row r="5700" spans="1:20">
      <c r="A5700" t="s">
        <v>9208</v>
      </c>
      <c r="B5700" t="s">
        <v>1291</v>
      </c>
      <c r="C5700" t="s">
        <v>20</v>
      </c>
      <c r="D5700" s="39" t="s">
        <v>1749</v>
      </c>
      <c r="E5700" s="11">
        <f t="shared" si="374"/>
        <v>5</v>
      </c>
      <c r="F5700" s="4">
        <f t="shared" si="375"/>
        <v>2002</v>
      </c>
      <c r="G5700" t="s">
        <v>103</v>
      </c>
      <c r="H5700" s="4" t="s">
        <v>1536</v>
      </c>
      <c r="I5700" s="4" t="str">
        <f>IF(ISBLANK(H5700), "", "k")</f>
        <v>k</v>
      </c>
      <c r="J5700" s="4">
        <v>10.199999999999999</v>
      </c>
      <c r="K5700" s="4" t="s">
        <v>7804</v>
      </c>
      <c r="L5700" s="4">
        <v>0</v>
      </c>
      <c r="M5700" s="4" t="s">
        <v>116</v>
      </c>
      <c r="R5700" t="s">
        <v>9209</v>
      </c>
      <c r="T5700" t="s">
        <v>1421</v>
      </c>
    </row>
    <row r="5701" spans="1:20">
      <c r="A5701" t="s">
        <v>9210</v>
      </c>
      <c r="B5701" t="s">
        <v>1291</v>
      </c>
      <c r="C5701" t="s">
        <v>20</v>
      </c>
      <c r="D5701" s="39" t="s">
        <v>1360</v>
      </c>
      <c r="E5701" s="11">
        <f t="shared" si="374"/>
        <v>3</v>
      </c>
      <c r="F5701" s="4">
        <f t="shared" si="375"/>
        <v>1986</v>
      </c>
      <c r="G5701" t="s">
        <v>25</v>
      </c>
      <c r="H5701" s="4">
        <v>11.5</v>
      </c>
      <c r="I5701" s="4" t="s">
        <v>35</v>
      </c>
      <c r="J5701" s="4">
        <v>27.94</v>
      </c>
      <c r="K5701" s="4" t="s">
        <v>435</v>
      </c>
      <c r="L5701" s="4">
        <v>0</v>
      </c>
      <c r="M5701" s="4" t="s">
        <v>1661</v>
      </c>
      <c r="N5701" s="11" t="s">
        <v>9211</v>
      </c>
      <c r="R5701" t="s">
        <v>1498</v>
      </c>
      <c r="T5701" t="s">
        <v>5579</v>
      </c>
    </row>
    <row r="5702" spans="1:20">
      <c r="A5702" t="s">
        <v>9210</v>
      </c>
      <c r="B5702" t="s">
        <v>1291</v>
      </c>
      <c r="C5702" t="s">
        <v>74</v>
      </c>
      <c r="D5702" s="39" t="s">
        <v>1708</v>
      </c>
      <c r="E5702" s="11">
        <f t="shared" si="374"/>
        <v>3</v>
      </c>
      <c r="F5702" s="4">
        <f t="shared" si="375"/>
        <v>1994</v>
      </c>
      <c r="G5702" t="s">
        <v>25</v>
      </c>
      <c r="H5702" s="4">
        <v>19.5</v>
      </c>
      <c r="I5702" s="4" t="s">
        <v>35</v>
      </c>
      <c r="J5702" s="4">
        <v>32.1</v>
      </c>
      <c r="K5702" s="4" t="s">
        <v>801</v>
      </c>
      <c r="L5702" s="4">
        <v>0</v>
      </c>
      <c r="M5702" s="4" t="s">
        <v>3481</v>
      </c>
      <c r="N5702" s="11" t="s">
        <v>9211</v>
      </c>
      <c r="R5702" t="s">
        <v>2070</v>
      </c>
      <c r="T5702" t="s">
        <v>5579</v>
      </c>
    </row>
    <row r="5703" spans="1:20">
      <c r="A5703" t="s">
        <v>9210</v>
      </c>
      <c r="B5703" t="s">
        <v>1291</v>
      </c>
      <c r="C5703" t="s">
        <v>74</v>
      </c>
      <c r="D5703" s="39" t="s">
        <v>1316</v>
      </c>
      <c r="E5703" s="11">
        <f t="shared" si="374"/>
        <v>3</v>
      </c>
      <c r="F5703" s="4">
        <f t="shared" si="375"/>
        <v>1995</v>
      </c>
      <c r="G5703" t="s">
        <v>25</v>
      </c>
      <c r="H5703" s="4">
        <v>20.5</v>
      </c>
      <c r="I5703" s="4" t="s">
        <v>35</v>
      </c>
      <c r="J5703" s="4">
        <v>32.5</v>
      </c>
      <c r="K5703" s="4" t="s">
        <v>426</v>
      </c>
      <c r="L5703" s="4">
        <v>0</v>
      </c>
      <c r="M5703" s="4" t="s">
        <v>5153</v>
      </c>
      <c r="N5703" s="11" t="s">
        <v>9211</v>
      </c>
      <c r="T5703" t="s">
        <v>5579</v>
      </c>
    </row>
    <row r="5704" spans="1:20">
      <c r="A5704" t="s">
        <v>9210</v>
      </c>
      <c r="B5704" t="s">
        <v>1291</v>
      </c>
      <c r="C5704" t="s">
        <v>74</v>
      </c>
      <c r="D5704" s="39" t="s">
        <v>1325</v>
      </c>
      <c r="E5704" s="11">
        <f t="shared" si="374"/>
        <v>3</v>
      </c>
      <c r="F5704" s="4">
        <f t="shared" si="375"/>
        <v>2000</v>
      </c>
      <c r="G5704" t="s">
        <v>25</v>
      </c>
      <c r="H5704" s="4">
        <v>25.5</v>
      </c>
      <c r="I5704" s="4" t="s">
        <v>35</v>
      </c>
      <c r="J5704" s="4">
        <v>34.5</v>
      </c>
      <c r="K5704" s="4" t="s">
        <v>248</v>
      </c>
      <c r="L5704" s="4">
        <v>0</v>
      </c>
      <c r="M5704" s="4" t="s">
        <v>9212</v>
      </c>
      <c r="N5704" s="11" t="s">
        <v>9211</v>
      </c>
      <c r="R5704" t="s">
        <v>9213</v>
      </c>
      <c r="T5704" t="s">
        <v>5579</v>
      </c>
    </row>
    <row r="5705" spans="1:20">
      <c r="A5705" t="s">
        <v>9210</v>
      </c>
      <c r="B5705" t="s">
        <v>1291</v>
      </c>
      <c r="C5705" t="s">
        <v>74</v>
      </c>
      <c r="D5705" s="39" t="s">
        <v>1299</v>
      </c>
      <c r="E5705" s="11">
        <f t="shared" si="374"/>
        <v>5</v>
      </c>
      <c r="F5705" s="4">
        <f t="shared" si="375"/>
        <v>2001</v>
      </c>
      <c r="G5705" t="s">
        <v>25</v>
      </c>
      <c r="H5705" s="4">
        <v>26.5</v>
      </c>
      <c r="I5705" s="4" t="s">
        <v>35</v>
      </c>
      <c r="J5705" s="4">
        <v>37.1</v>
      </c>
      <c r="K5705" s="4" t="s">
        <v>341</v>
      </c>
      <c r="L5705" s="4">
        <v>0</v>
      </c>
      <c r="M5705" s="4" t="s">
        <v>1718</v>
      </c>
      <c r="N5705" s="11" t="s">
        <v>9211</v>
      </c>
      <c r="R5705" t="s">
        <v>439</v>
      </c>
      <c r="T5705" t="s">
        <v>5579</v>
      </c>
    </row>
    <row r="5706" spans="1:20">
      <c r="A5706" t="s">
        <v>9214</v>
      </c>
      <c r="B5706" t="s">
        <v>1291</v>
      </c>
      <c r="C5706" t="s">
        <v>20</v>
      </c>
      <c r="D5706" s="39" t="s">
        <v>2313</v>
      </c>
      <c r="E5706" s="11">
        <f t="shared" si="374"/>
        <v>3</v>
      </c>
      <c r="F5706" s="4">
        <f t="shared" si="375"/>
        <v>1993</v>
      </c>
      <c r="G5706" t="s">
        <v>21</v>
      </c>
      <c r="H5706" s="4" t="s">
        <v>149</v>
      </c>
      <c r="I5706" s="4" t="str">
        <f t="shared" ref="I5706:I5716" si="377">IF(ISBLANK(H5706), "", "k")</f>
        <v>k</v>
      </c>
      <c r="J5706" s="4">
        <v>18.600000000000001</v>
      </c>
      <c r="K5706" s="4" t="s">
        <v>604</v>
      </c>
      <c r="L5706" s="4">
        <v>0</v>
      </c>
      <c r="M5706" s="4" t="s">
        <v>1484</v>
      </c>
      <c r="N5706" s="11" t="s">
        <v>9215</v>
      </c>
      <c r="R5706" t="s">
        <v>2823</v>
      </c>
      <c r="T5706" t="s">
        <v>5579</v>
      </c>
    </row>
    <row r="5707" spans="1:20">
      <c r="A5707" t="s">
        <v>9214</v>
      </c>
      <c r="B5707" t="s">
        <v>1291</v>
      </c>
      <c r="C5707" t="s">
        <v>74</v>
      </c>
      <c r="D5707" s="39" t="s">
        <v>1708</v>
      </c>
      <c r="E5707" s="11">
        <f t="shared" si="374"/>
        <v>3</v>
      </c>
      <c r="F5707" s="4">
        <f t="shared" si="375"/>
        <v>1994</v>
      </c>
      <c r="G5707" t="s">
        <v>21</v>
      </c>
      <c r="H5707" s="4" t="s">
        <v>87</v>
      </c>
      <c r="I5707" s="4" t="str">
        <f t="shared" si="377"/>
        <v>k</v>
      </c>
      <c r="J5707" s="4">
        <v>19.5</v>
      </c>
      <c r="K5707" s="4" t="s">
        <v>511</v>
      </c>
      <c r="L5707" s="4">
        <v>0</v>
      </c>
      <c r="M5707" s="4" t="s">
        <v>9216</v>
      </c>
      <c r="N5707" s="11" t="s">
        <v>9215</v>
      </c>
      <c r="T5707" t="s">
        <v>5579</v>
      </c>
    </row>
    <row r="5708" spans="1:20">
      <c r="A5708" t="s">
        <v>9214</v>
      </c>
      <c r="B5708" t="s">
        <v>1291</v>
      </c>
      <c r="C5708" t="s">
        <v>74</v>
      </c>
      <c r="D5708" s="39" t="s">
        <v>1320</v>
      </c>
      <c r="E5708" s="11">
        <f t="shared" si="374"/>
        <v>3</v>
      </c>
      <c r="F5708" s="4">
        <f t="shared" si="375"/>
        <v>1996</v>
      </c>
      <c r="G5708" t="s">
        <v>21</v>
      </c>
      <c r="H5708" s="4" t="s">
        <v>1635</v>
      </c>
      <c r="I5708" s="4" t="str">
        <f t="shared" si="377"/>
        <v>k</v>
      </c>
      <c r="J5708" s="4">
        <v>24.6</v>
      </c>
      <c r="K5708" s="4" t="s">
        <v>614</v>
      </c>
      <c r="L5708" s="4">
        <v>0</v>
      </c>
      <c r="M5708" s="4" t="s">
        <v>9217</v>
      </c>
      <c r="N5708" s="11" t="s">
        <v>9215</v>
      </c>
      <c r="R5708" t="s">
        <v>585</v>
      </c>
      <c r="T5708" t="s">
        <v>5579</v>
      </c>
    </row>
    <row r="5709" spans="1:20">
      <c r="A5709" t="s">
        <v>9214</v>
      </c>
      <c r="B5709" t="s">
        <v>1291</v>
      </c>
      <c r="C5709" t="s">
        <v>74</v>
      </c>
      <c r="D5709" s="39" t="s">
        <v>1322</v>
      </c>
      <c r="E5709" s="11">
        <f t="shared" si="374"/>
        <v>3</v>
      </c>
      <c r="F5709" s="4">
        <f t="shared" si="375"/>
        <v>1998</v>
      </c>
      <c r="G5709" t="s">
        <v>21</v>
      </c>
      <c r="H5709" s="4" t="s">
        <v>1622</v>
      </c>
      <c r="I5709" s="4" t="str">
        <f t="shared" si="377"/>
        <v>k</v>
      </c>
      <c r="J5709" s="4">
        <v>25.5</v>
      </c>
      <c r="K5709" s="4" t="s">
        <v>958</v>
      </c>
      <c r="L5709" s="4">
        <v>0</v>
      </c>
      <c r="M5709" s="4" t="s">
        <v>1607</v>
      </c>
      <c r="N5709" s="11" t="s">
        <v>9215</v>
      </c>
      <c r="R5709" t="s">
        <v>9218</v>
      </c>
      <c r="T5709" t="s">
        <v>5579</v>
      </c>
    </row>
    <row r="5710" spans="1:20">
      <c r="A5710" t="s">
        <v>9219</v>
      </c>
      <c r="B5710" t="s">
        <v>1291</v>
      </c>
      <c r="C5710" t="s">
        <v>20</v>
      </c>
      <c r="D5710" s="39" t="s">
        <v>1360</v>
      </c>
      <c r="E5710" s="11">
        <f t="shared" si="374"/>
        <v>3</v>
      </c>
      <c r="F5710" s="4">
        <f t="shared" si="375"/>
        <v>1986</v>
      </c>
      <c r="G5710" t="s">
        <v>25</v>
      </c>
      <c r="H5710" s="4" t="s">
        <v>2392</v>
      </c>
      <c r="I5710" s="4" t="str">
        <f t="shared" si="377"/>
        <v>k</v>
      </c>
      <c r="J5710" s="4">
        <v>11.75</v>
      </c>
      <c r="L5710" s="4">
        <v>0</v>
      </c>
      <c r="M5710" s="4" t="s">
        <v>9220</v>
      </c>
      <c r="N5710" s="11" t="s">
        <v>9221</v>
      </c>
      <c r="R5710" t="s">
        <v>3738</v>
      </c>
      <c r="T5710" t="s">
        <v>1296</v>
      </c>
    </row>
    <row r="5711" spans="1:20">
      <c r="A5711" t="s">
        <v>9219</v>
      </c>
      <c r="B5711" t="s">
        <v>1291</v>
      </c>
      <c r="C5711" t="s">
        <v>74</v>
      </c>
      <c r="D5711" s="39" t="s">
        <v>1316</v>
      </c>
      <c r="E5711" s="11">
        <f t="shared" si="374"/>
        <v>3</v>
      </c>
      <c r="F5711" s="4">
        <f t="shared" si="375"/>
        <v>1995</v>
      </c>
      <c r="G5711" t="s">
        <v>25</v>
      </c>
      <c r="H5711" s="4" t="s">
        <v>126</v>
      </c>
      <c r="I5711" s="4" t="str">
        <f t="shared" si="377"/>
        <v>k</v>
      </c>
      <c r="J5711" s="4">
        <v>24.5</v>
      </c>
      <c r="K5711" s="4">
        <v>19.3</v>
      </c>
      <c r="L5711" s="4">
        <v>3.6</v>
      </c>
      <c r="M5711" s="4" t="s">
        <v>1465</v>
      </c>
      <c r="N5711" s="11" t="s">
        <v>9221</v>
      </c>
      <c r="R5711" t="s">
        <v>9222</v>
      </c>
      <c r="T5711" t="s">
        <v>1296</v>
      </c>
    </row>
    <row r="5712" spans="1:20">
      <c r="A5712" t="s">
        <v>9219</v>
      </c>
      <c r="B5712" t="s">
        <v>1291</v>
      </c>
      <c r="C5712" t="s">
        <v>74</v>
      </c>
      <c r="D5712" s="39" t="s">
        <v>3160</v>
      </c>
      <c r="E5712" s="11">
        <f t="shared" si="374"/>
        <v>7</v>
      </c>
      <c r="F5712" s="4">
        <f t="shared" si="375"/>
        <v>2001</v>
      </c>
      <c r="G5712" t="s">
        <v>25</v>
      </c>
      <c r="H5712" s="4" t="s">
        <v>431</v>
      </c>
      <c r="I5712" s="4" t="str">
        <f t="shared" si="377"/>
        <v>k</v>
      </c>
      <c r="J5712" s="4">
        <v>27</v>
      </c>
      <c r="K5712" s="4">
        <v>22.9</v>
      </c>
      <c r="L5712" s="4">
        <v>4.2</v>
      </c>
      <c r="N5712" s="11" t="s">
        <v>9221</v>
      </c>
      <c r="R5712" t="s">
        <v>9223</v>
      </c>
      <c r="T5712" t="s">
        <v>1296</v>
      </c>
    </row>
    <row r="5713" spans="1:20">
      <c r="A5713" t="s">
        <v>9219</v>
      </c>
      <c r="B5713" t="s">
        <v>1291</v>
      </c>
      <c r="C5713" t="s">
        <v>74</v>
      </c>
      <c r="D5713" s="39" t="s">
        <v>4543</v>
      </c>
      <c r="E5713" s="11">
        <f t="shared" si="374"/>
        <v>7</v>
      </c>
      <c r="F5713" s="4">
        <f t="shared" si="375"/>
        <v>2002</v>
      </c>
      <c r="G5713" t="s">
        <v>25</v>
      </c>
      <c r="H5713" s="4" t="s">
        <v>568</v>
      </c>
      <c r="I5713" s="4" t="str">
        <f t="shared" si="377"/>
        <v>k</v>
      </c>
      <c r="J5713" s="4">
        <v>28.1</v>
      </c>
      <c r="L5713" s="4">
        <v>0</v>
      </c>
      <c r="M5713" s="4" t="s">
        <v>1607</v>
      </c>
      <c r="N5713" s="11" t="s">
        <v>9221</v>
      </c>
      <c r="R5713" t="s">
        <v>9224</v>
      </c>
      <c r="T5713" t="s">
        <v>1296</v>
      </c>
    </row>
    <row r="5714" spans="1:20">
      <c r="A5714" t="s">
        <v>9219</v>
      </c>
      <c r="B5714" t="s">
        <v>1291</v>
      </c>
      <c r="C5714" t="s">
        <v>74</v>
      </c>
      <c r="D5714" s="39" t="s">
        <v>2533</v>
      </c>
      <c r="E5714" s="11">
        <f t="shared" si="374"/>
        <v>5</v>
      </c>
      <c r="F5714" s="4">
        <f t="shared" si="375"/>
        <v>2010</v>
      </c>
      <c r="G5714" t="s">
        <v>25</v>
      </c>
      <c r="H5714" s="4" t="s">
        <v>1069</v>
      </c>
      <c r="I5714" s="4" t="str">
        <f t="shared" si="377"/>
        <v>k</v>
      </c>
      <c r="J5714" s="4">
        <v>29</v>
      </c>
      <c r="K5714" s="4">
        <v>24.5</v>
      </c>
      <c r="L5714" s="4">
        <v>4</v>
      </c>
      <c r="M5714" s="4" t="s">
        <v>2485</v>
      </c>
      <c r="N5714" s="11" t="s">
        <v>9221</v>
      </c>
      <c r="R5714" t="s">
        <v>9225</v>
      </c>
      <c r="T5714" t="s">
        <v>1296</v>
      </c>
    </row>
    <row r="5715" spans="1:20">
      <c r="A5715" t="s">
        <v>9226</v>
      </c>
      <c r="B5715" t="s">
        <v>1291</v>
      </c>
      <c r="C5715" t="s">
        <v>20</v>
      </c>
      <c r="D5715" s="39" t="s">
        <v>24</v>
      </c>
      <c r="E5715" s="11">
        <f t="shared" ref="E5715:E5778" si="378">MONTH(D5715)</f>
        <v>5</v>
      </c>
      <c r="F5715" s="4">
        <f t="shared" ref="F5715:F5778" si="379">YEAR(D5715)</f>
        <v>2001</v>
      </c>
      <c r="G5715" t="s">
        <v>21</v>
      </c>
      <c r="H5715" s="4">
        <v>11.7</v>
      </c>
      <c r="I5715" s="4" t="str">
        <f t="shared" si="377"/>
        <v>k</v>
      </c>
      <c r="J5715" s="4">
        <v>26.2</v>
      </c>
      <c r="K5715" s="4" t="s">
        <v>854</v>
      </c>
      <c r="L5715" s="4">
        <v>0</v>
      </c>
      <c r="M5715" s="4" t="s">
        <v>1350</v>
      </c>
      <c r="R5715" t="s">
        <v>9227</v>
      </c>
      <c r="T5715" t="s">
        <v>1296</v>
      </c>
    </row>
    <row r="5716" spans="1:20">
      <c r="A5716" t="s">
        <v>9228</v>
      </c>
      <c r="B5716" t="s">
        <v>1291</v>
      </c>
      <c r="C5716" t="s">
        <v>20</v>
      </c>
      <c r="D5716" s="39" t="s">
        <v>3954</v>
      </c>
      <c r="E5716" s="11">
        <f t="shared" si="378"/>
        <v>6</v>
      </c>
      <c r="F5716" s="4">
        <f t="shared" si="379"/>
        <v>2001</v>
      </c>
      <c r="G5716" t="s">
        <v>25</v>
      </c>
      <c r="H5716" s="4" t="s">
        <v>2233</v>
      </c>
      <c r="I5716" s="4" t="str">
        <f t="shared" si="377"/>
        <v>k</v>
      </c>
      <c r="J5716" s="4">
        <v>16.100000000000001</v>
      </c>
      <c r="K5716" s="4" t="s">
        <v>1557</v>
      </c>
      <c r="L5716" s="4">
        <v>0</v>
      </c>
      <c r="R5716" t="s">
        <v>9229</v>
      </c>
      <c r="T5716" t="s">
        <v>1296</v>
      </c>
    </row>
    <row r="5717" spans="1:20">
      <c r="A5717" t="s">
        <v>606</v>
      </c>
      <c r="B5717" t="s">
        <v>1291</v>
      </c>
      <c r="C5717" t="s">
        <v>20</v>
      </c>
      <c r="D5717" s="39" t="s">
        <v>1606</v>
      </c>
      <c r="E5717" s="11">
        <f t="shared" si="378"/>
        <v>3</v>
      </c>
      <c r="F5717" s="4">
        <f t="shared" si="379"/>
        <v>1982</v>
      </c>
      <c r="G5717" t="s">
        <v>25</v>
      </c>
      <c r="H5717" s="4">
        <v>11.5</v>
      </c>
      <c r="I5717" s="4" t="s">
        <v>35</v>
      </c>
      <c r="J5717" s="4">
        <v>27.94</v>
      </c>
      <c r="K5717" s="4" t="s">
        <v>3050</v>
      </c>
      <c r="L5717" s="4">
        <v>0</v>
      </c>
      <c r="M5717" s="4" t="s">
        <v>1880</v>
      </c>
      <c r="R5717" t="s">
        <v>9230</v>
      </c>
      <c r="T5717" t="s">
        <v>1296</v>
      </c>
    </row>
    <row r="5718" spans="1:20">
      <c r="A5718" t="s">
        <v>725</v>
      </c>
      <c r="B5718" t="s">
        <v>1291</v>
      </c>
      <c r="C5718" t="s">
        <v>20</v>
      </c>
      <c r="D5718" s="39" t="s">
        <v>1372</v>
      </c>
      <c r="E5718" s="11">
        <f t="shared" si="378"/>
        <v>3</v>
      </c>
      <c r="F5718" s="4">
        <f t="shared" si="379"/>
        <v>1990</v>
      </c>
      <c r="G5718" t="s">
        <v>103</v>
      </c>
      <c r="H5718" s="4" t="s">
        <v>2693</v>
      </c>
      <c r="I5718" s="4" t="str">
        <f>IF(ISBLANK(H5718), "", "k")</f>
        <v>k</v>
      </c>
      <c r="J5718" s="4">
        <v>14.92</v>
      </c>
      <c r="K5718" s="4" t="s">
        <v>6298</v>
      </c>
      <c r="L5718" s="4">
        <v>0</v>
      </c>
      <c r="M5718" s="4" t="s">
        <v>1449</v>
      </c>
      <c r="T5718" t="s">
        <v>1296</v>
      </c>
    </row>
    <row r="5719" spans="1:20">
      <c r="A5719" t="s">
        <v>9231</v>
      </c>
      <c r="B5719" t="s">
        <v>1291</v>
      </c>
      <c r="C5719" t="s">
        <v>20</v>
      </c>
      <c r="D5719" s="39" t="s">
        <v>1422</v>
      </c>
      <c r="E5719" s="11">
        <f t="shared" si="378"/>
        <v>5</v>
      </c>
      <c r="F5719" s="4">
        <f t="shared" si="379"/>
        <v>2002</v>
      </c>
      <c r="G5719" t="s">
        <v>25</v>
      </c>
      <c r="H5719" s="4">
        <v>7.8</v>
      </c>
      <c r="I5719" s="4" t="s">
        <v>35</v>
      </c>
      <c r="J5719" s="4">
        <v>22.4</v>
      </c>
      <c r="K5719" s="4" t="s">
        <v>1181</v>
      </c>
      <c r="L5719" s="4">
        <v>0</v>
      </c>
      <c r="M5719" s="4" t="s">
        <v>9232</v>
      </c>
      <c r="N5719" s="11" t="s">
        <v>9233</v>
      </c>
      <c r="R5719" t="s">
        <v>9234</v>
      </c>
      <c r="T5719" t="s">
        <v>1296</v>
      </c>
    </row>
    <row r="5720" spans="1:20">
      <c r="A5720" t="s">
        <v>9231</v>
      </c>
      <c r="B5720" t="s">
        <v>1291</v>
      </c>
      <c r="C5720" t="s">
        <v>74</v>
      </c>
      <c r="D5720" s="39" t="s">
        <v>2194</v>
      </c>
      <c r="E5720" s="11">
        <f t="shared" si="378"/>
        <v>5</v>
      </c>
      <c r="F5720" s="4">
        <f t="shared" si="379"/>
        <v>2005</v>
      </c>
      <c r="G5720" t="s">
        <v>25</v>
      </c>
      <c r="H5720" s="4">
        <v>10.7</v>
      </c>
      <c r="I5720" s="4" t="s">
        <v>35</v>
      </c>
      <c r="J5720" s="4">
        <v>25</v>
      </c>
      <c r="K5720" s="4" t="s">
        <v>898</v>
      </c>
      <c r="L5720" s="4">
        <v>0</v>
      </c>
      <c r="M5720" s="4" t="s">
        <v>3351</v>
      </c>
      <c r="N5720" s="11" t="s">
        <v>9233</v>
      </c>
      <c r="R5720" t="s">
        <v>9235</v>
      </c>
      <c r="T5720" t="s">
        <v>1296</v>
      </c>
    </row>
    <row r="5721" spans="1:20">
      <c r="A5721" t="s">
        <v>9231</v>
      </c>
      <c r="B5721" t="s">
        <v>1291</v>
      </c>
      <c r="C5721" t="s">
        <v>74</v>
      </c>
      <c r="D5721" s="39" t="s">
        <v>1831</v>
      </c>
      <c r="E5721" s="11">
        <f t="shared" si="378"/>
        <v>5</v>
      </c>
      <c r="F5721" s="4">
        <f t="shared" si="379"/>
        <v>2008</v>
      </c>
      <c r="G5721" t="s">
        <v>25</v>
      </c>
      <c r="H5721" s="4">
        <v>13.7</v>
      </c>
      <c r="I5721" s="4" t="s">
        <v>35</v>
      </c>
      <c r="J5721" s="4">
        <v>28.2</v>
      </c>
      <c r="K5721" s="4" t="s">
        <v>36</v>
      </c>
      <c r="L5721" s="4">
        <v>0</v>
      </c>
      <c r="M5721" s="4" t="s">
        <v>1676</v>
      </c>
      <c r="N5721" s="11" t="s">
        <v>9233</v>
      </c>
      <c r="R5721" t="s">
        <v>4649</v>
      </c>
      <c r="T5721" t="s">
        <v>1296</v>
      </c>
    </row>
    <row r="5722" spans="1:20">
      <c r="A5722" t="s">
        <v>9231</v>
      </c>
      <c r="B5722" t="s">
        <v>1291</v>
      </c>
      <c r="C5722" t="s">
        <v>74</v>
      </c>
      <c r="D5722" s="39" t="s">
        <v>1412</v>
      </c>
      <c r="E5722" s="11">
        <f t="shared" si="378"/>
        <v>5</v>
      </c>
      <c r="F5722" s="4">
        <f t="shared" si="379"/>
        <v>2019</v>
      </c>
      <c r="G5722" t="s">
        <v>25</v>
      </c>
      <c r="H5722" s="4">
        <v>24.7</v>
      </c>
      <c r="I5722" s="4" t="s">
        <v>35</v>
      </c>
      <c r="J5722" s="4">
        <v>36.200000000000003</v>
      </c>
      <c r="K5722" s="4" t="s">
        <v>30</v>
      </c>
      <c r="L5722" s="4">
        <v>0</v>
      </c>
      <c r="M5722" s="4" t="s">
        <v>4720</v>
      </c>
      <c r="N5722" s="11" t="s">
        <v>9233</v>
      </c>
      <c r="R5722" t="s">
        <v>9236</v>
      </c>
      <c r="T5722" t="s">
        <v>1296</v>
      </c>
    </row>
    <row r="5723" spans="1:20">
      <c r="A5723" t="s">
        <v>9231</v>
      </c>
      <c r="B5723" s="4" t="s">
        <v>1291</v>
      </c>
      <c r="C5723" s="4" t="s">
        <v>74</v>
      </c>
      <c r="D5723" s="39" t="s">
        <v>1553</v>
      </c>
      <c r="E5723" s="11">
        <f t="shared" si="378"/>
        <v>4</v>
      </c>
      <c r="F5723" s="4">
        <f t="shared" si="379"/>
        <v>2026</v>
      </c>
      <c r="G5723" s="4" t="s">
        <v>25</v>
      </c>
      <c r="H5723" s="4">
        <v>31.6</v>
      </c>
      <c r="I5723" s="4" t="s">
        <v>35</v>
      </c>
      <c r="J5723" s="4">
        <v>41</v>
      </c>
      <c r="K5723" s="4">
        <v>48.8</v>
      </c>
      <c r="L5723" s="4">
        <v>0</v>
      </c>
      <c r="M5723" s="4">
        <v>3125</v>
      </c>
      <c r="N5723" s="11" t="s">
        <v>9233</v>
      </c>
      <c r="R5723" s="4" t="s">
        <v>2449</v>
      </c>
    </row>
    <row r="5724" spans="1:20">
      <c r="A5724" t="s">
        <v>9237</v>
      </c>
      <c r="B5724" t="s">
        <v>1291</v>
      </c>
      <c r="C5724" t="s">
        <v>20</v>
      </c>
      <c r="D5724" s="39" t="s">
        <v>1422</v>
      </c>
      <c r="E5724" s="11">
        <f t="shared" si="378"/>
        <v>5</v>
      </c>
      <c r="F5724" s="4">
        <f t="shared" si="379"/>
        <v>2002</v>
      </c>
      <c r="G5724" t="s">
        <v>25</v>
      </c>
      <c r="H5724" s="4" t="s">
        <v>1539</v>
      </c>
      <c r="I5724" s="4" t="str">
        <f t="shared" ref="I5724:I5753" si="380">IF(ISBLANK(H5724), "", "k")</f>
        <v>k</v>
      </c>
      <c r="J5724" s="4">
        <v>12.5</v>
      </c>
      <c r="K5724" s="4" t="s">
        <v>667</v>
      </c>
      <c r="L5724" s="4">
        <v>0</v>
      </c>
      <c r="N5724" s="11" t="s">
        <v>9238</v>
      </c>
      <c r="R5724" t="s">
        <v>9239</v>
      </c>
      <c r="T5724" t="s">
        <v>1296</v>
      </c>
    </row>
    <row r="5725" spans="1:20">
      <c r="A5725" t="s">
        <v>9237</v>
      </c>
      <c r="B5725" t="s">
        <v>1291</v>
      </c>
      <c r="C5725" t="s">
        <v>74</v>
      </c>
      <c r="D5725" s="39" t="s">
        <v>839</v>
      </c>
      <c r="E5725" s="11">
        <f t="shared" si="378"/>
        <v>5</v>
      </c>
      <c r="F5725" s="4">
        <f t="shared" si="379"/>
        <v>2016</v>
      </c>
      <c r="G5725" t="s">
        <v>25</v>
      </c>
      <c r="H5725" s="4" t="s">
        <v>977</v>
      </c>
      <c r="I5725" s="4" t="str">
        <f t="shared" si="380"/>
        <v>k</v>
      </c>
      <c r="J5725" s="4">
        <v>26.4</v>
      </c>
      <c r="K5725" s="4" t="s">
        <v>1140</v>
      </c>
      <c r="L5725" s="4">
        <v>0</v>
      </c>
      <c r="M5725" s="4" t="s">
        <v>2143</v>
      </c>
      <c r="N5725" s="11" t="s">
        <v>9238</v>
      </c>
      <c r="R5725" t="s">
        <v>9240</v>
      </c>
      <c r="T5725" t="s">
        <v>1296</v>
      </c>
    </row>
    <row r="5726" spans="1:20">
      <c r="A5726" t="s">
        <v>9241</v>
      </c>
      <c r="B5726" t="s">
        <v>1291</v>
      </c>
      <c r="C5726" t="s">
        <v>20</v>
      </c>
      <c r="D5726" s="39" t="s">
        <v>1647</v>
      </c>
      <c r="E5726" s="11">
        <f t="shared" si="378"/>
        <v>3</v>
      </c>
      <c r="F5726" s="4">
        <f t="shared" si="379"/>
        <v>2000</v>
      </c>
      <c r="G5726" t="s">
        <v>21</v>
      </c>
      <c r="H5726" s="4" t="s">
        <v>87</v>
      </c>
      <c r="I5726" s="4" t="str">
        <f t="shared" si="380"/>
        <v>k</v>
      </c>
      <c r="J5726" s="4">
        <v>20</v>
      </c>
      <c r="K5726" s="4" t="s">
        <v>866</v>
      </c>
      <c r="L5726" s="4">
        <v>0</v>
      </c>
      <c r="M5726" s="4" t="s">
        <v>3143</v>
      </c>
      <c r="N5726" s="11" t="s">
        <v>9242</v>
      </c>
      <c r="R5726" t="s">
        <v>8689</v>
      </c>
      <c r="T5726" t="s">
        <v>1296</v>
      </c>
    </row>
    <row r="5727" spans="1:20">
      <c r="A5727" t="s">
        <v>9241</v>
      </c>
      <c r="B5727" t="s">
        <v>1291</v>
      </c>
      <c r="C5727" t="s">
        <v>74</v>
      </c>
      <c r="D5727" s="39" t="s">
        <v>1418</v>
      </c>
      <c r="E5727" s="11">
        <f t="shared" si="378"/>
        <v>5</v>
      </c>
      <c r="F5727" s="4">
        <f t="shared" si="379"/>
        <v>2001</v>
      </c>
      <c r="G5727" t="s">
        <v>21</v>
      </c>
      <c r="H5727" s="4" t="s">
        <v>682</v>
      </c>
      <c r="I5727" s="4" t="str">
        <f t="shared" si="380"/>
        <v>k</v>
      </c>
      <c r="J5727" s="4">
        <v>21.5</v>
      </c>
      <c r="K5727" s="4" t="s">
        <v>885</v>
      </c>
      <c r="L5727" s="4">
        <v>0</v>
      </c>
      <c r="M5727" s="4" t="s">
        <v>1347</v>
      </c>
      <c r="N5727" s="11" t="s">
        <v>9242</v>
      </c>
      <c r="R5727" t="s">
        <v>585</v>
      </c>
      <c r="T5727" t="s">
        <v>1296</v>
      </c>
    </row>
    <row r="5728" spans="1:20">
      <c r="A5728" t="s">
        <v>9241</v>
      </c>
      <c r="B5728" t="s">
        <v>1291</v>
      </c>
      <c r="C5728" t="s">
        <v>74</v>
      </c>
      <c r="D5728" s="39" t="s">
        <v>1378</v>
      </c>
      <c r="E5728" s="11">
        <f t="shared" si="378"/>
        <v>5</v>
      </c>
      <c r="F5728" s="4">
        <f t="shared" si="379"/>
        <v>2002</v>
      </c>
      <c r="G5728" t="s">
        <v>21</v>
      </c>
      <c r="H5728" s="4" t="s">
        <v>57</v>
      </c>
      <c r="I5728" s="4" t="str">
        <f t="shared" si="380"/>
        <v>k</v>
      </c>
      <c r="J5728" s="4">
        <v>24</v>
      </c>
      <c r="K5728" s="4" t="s">
        <v>614</v>
      </c>
      <c r="L5728" s="4">
        <v>0</v>
      </c>
      <c r="M5728" s="4" t="s">
        <v>2441</v>
      </c>
      <c r="N5728" s="11" t="s">
        <v>9242</v>
      </c>
      <c r="R5728" t="s">
        <v>2031</v>
      </c>
      <c r="T5728" t="s">
        <v>1296</v>
      </c>
    </row>
    <row r="5729" spans="1:20">
      <c r="A5729" t="s">
        <v>9241</v>
      </c>
      <c r="B5729" t="s">
        <v>1291</v>
      </c>
      <c r="C5729" t="s">
        <v>74</v>
      </c>
      <c r="D5729" s="39" t="s">
        <v>1305</v>
      </c>
      <c r="E5729" s="11">
        <f t="shared" si="378"/>
        <v>5</v>
      </c>
      <c r="F5729" s="4">
        <f t="shared" si="379"/>
        <v>2003</v>
      </c>
      <c r="G5729" t="s">
        <v>21</v>
      </c>
      <c r="H5729" s="4" t="s">
        <v>477</v>
      </c>
      <c r="I5729" s="4" t="str">
        <f t="shared" si="380"/>
        <v>k</v>
      </c>
      <c r="J5729" s="4">
        <v>26</v>
      </c>
      <c r="K5729" s="4" t="s">
        <v>1072</v>
      </c>
      <c r="L5729" s="4">
        <v>0</v>
      </c>
      <c r="M5729" s="4" t="s">
        <v>5451</v>
      </c>
      <c r="N5729" s="11" t="s">
        <v>9242</v>
      </c>
      <c r="R5729" t="s">
        <v>2191</v>
      </c>
      <c r="T5729" t="s">
        <v>1296</v>
      </c>
    </row>
    <row r="5730" spans="1:20">
      <c r="A5730" t="s">
        <v>9241</v>
      </c>
      <c r="B5730" t="s">
        <v>1291</v>
      </c>
      <c r="C5730" t="s">
        <v>74</v>
      </c>
      <c r="D5730" s="39" t="s">
        <v>1335</v>
      </c>
      <c r="E5730" s="11">
        <f t="shared" si="378"/>
        <v>5</v>
      </c>
      <c r="F5730" s="4">
        <f t="shared" si="379"/>
        <v>2004</v>
      </c>
      <c r="G5730" t="s">
        <v>21</v>
      </c>
      <c r="H5730" s="4" t="s">
        <v>496</v>
      </c>
      <c r="I5730" s="4" t="str">
        <f t="shared" si="380"/>
        <v>k</v>
      </c>
      <c r="J5730" s="4">
        <v>26.1</v>
      </c>
      <c r="K5730" s="4" t="s">
        <v>456</v>
      </c>
      <c r="L5730" s="4">
        <v>0</v>
      </c>
      <c r="M5730" s="4" t="s">
        <v>3824</v>
      </c>
      <c r="N5730" s="11" t="s">
        <v>9242</v>
      </c>
      <c r="R5730" t="s">
        <v>1722</v>
      </c>
      <c r="T5730" t="s">
        <v>1296</v>
      </c>
    </row>
    <row r="5731" spans="1:20">
      <c r="A5731" t="s">
        <v>9241</v>
      </c>
      <c r="B5731" t="s">
        <v>1291</v>
      </c>
      <c r="C5731" t="s">
        <v>74</v>
      </c>
      <c r="D5731" s="39" t="s">
        <v>1310</v>
      </c>
      <c r="E5731" s="11">
        <f t="shared" si="378"/>
        <v>5</v>
      </c>
      <c r="F5731" s="4">
        <f t="shared" si="379"/>
        <v>2005</v>
      </c>
      <c r="G5731" t="s">
        <v>21</v>
      </c>
      <c r="H5731" s="4" t="s">
        <v>410</v>
      </c>
      <c r="I5731" s="4" t="str">
        <f t="shared" si="380"/>
        <v>k</v>
      </c>
      <c r="J5731" s="4">
        <v>26.5</v>
      </c>
      <c r="K5731" s="4" t="s">
        <v>643</v>
      </c>
      <c r="L5731" s="4">
        <v>0</v>
      </c>
      <c r="M5731" s="4" t="s">
        <v>2485</v>
      </c>
      <c r="N5731" s="11" t="s">
        <v>9242</v>
      </c>
      <c r="R5731" t="s">
        <v>9243</v>
      </c>
      <c r="T5731" t="s">
        <v>1296</v>
      </c>
    </row>
    <row r="5732" spans="1:20">
      <c r="A5732" t="s">
        <v>9241</v>
      </c>
      <c r="B5732" t="s">
        <v>1291</v>
      </c>
      <c r="C5732" t="s">
        <v>74</v>
      </c>
      <c r="D5732" s="39" t="s">
        <v>1385</v>
      </c>
      <c r="E5732" s="11">
        <f t="shared" si="378"/>
        <v>5</v>
      </c>
      <c r="F5732" s="4">
        <f t="shared" si="379"/>
        <v>2008</v>
      </c>
      <c r="G5732" t="s">
        <v>21</v>
      </c>
      <c r="H5732" s="4" t="s">
        <v>609</v>
      </c>
      <c r="I5732" s="4" t="str">
        <f t="shared" si="380"/>
        <v>k</v>
      </c>
      <c r="J5732" s="4">
        <v>28.7</v>
      </c>
      <c r="K5732" s="4" t="s">
        <v>36</v>
      </c>
      <c r="L5732" s="4">
        <v>0</v>
      </c>
      <c r="M5732" s="4" t="s">
        <v>2181</v>
      </c>
      <c r="N5732" s="11" t="s">
        <v>9242</v>
      </c>
      <c r="R5732" t="s">
        <v>9244</v>
      </c>
      <c r="T5732" t="s">
        <v>1296</v>
      </c>
    </row>
    <row r="5733" spans="1:20">
      <c r="A5733" t="s">
        <v>9241</v>
      </c>
      <c r="B5733" t="s">
        <v>1291</v>
      </c>
      <c r="C5733" t="s">
        <v>74</v>
      </c>
      <c r="D5733" s="39" t="s">
        <v>1663</v>
      </c>
      <c r="E5733" s="11">
        <f t="shared" si="378"/>
        <v>5</v>
      </c>
      <c r="F5733" s="4">
        <f t="shared" si="379"/>
        <v>2009</v>
      </c>
      <c r="G5733" t="s">
        <v>21</v>
      </c>
      <c r="H5733" s="4" t="s">
        <v>977</v>
      </c>
      <c r="I5733" s="4" t="str">
        <f t="shared" si="380"/>
        <v>k</v>
      </c>
      <c r="J5733" s="4">
        <v>29.5</v>
      </c>
      <c r="K5733" s="4" t="s">
        <v>142</v>
      </c>
      <c r="L5733" s="4">
        <v>0</v>
      </c>
      <c r="M5733" s="4" t="s">
        <v>3253</v>
      </c>
      <c r="N5733" s="11" t="s">
        <v>9242</v>
      </c>
      <c r="R5733" t="s">
        <v>1662</v>
      </c>
      <c r="T5733" t="s">
        <v>1296</v>
      </c>
    </row>
    <row r="5734" spans="1:20">
      <c r="A5734" t="s">
        <v>9241</v>
      </c>
      <c r="B5734" t="s">
        <v>1291</v>
      </c>
      <c r="C5734" t="s">
        <v>74</v>
      </c>
      <c r="D5734" s="39" t="s">
        <v>1392</v>
      </c>
      <c r="E5734" s="11">
        <f t="shared" si="378"/>
        <v>5</v>
      </c>
      <c r="F5734" s="4">
        <f t="shared" si="379"/>
        <v>2010</v>
      </c>
      <c r="G5734" t="s">
        <v>21</v>
      </c>
      <c r="H5734" s="4" t="s">
        <v>893</v>
      </c>
      <c r="I5734" s="4" t="str">
        <f t="shared" si="380"/>
        <v>k</v>
      </c>
      <c r="J5734" s="4">
        <v>30</v>
      </c>
      <c r="K5734" s="4" t="s">
        <v>182</v>
      </c>
      <c r="L5734" s="4">
        <v>0</v>
      </c>
      <c r="M5734" s="4" t="s">
        <v>1645</v>
      </c>
      <c r="N5734" s="11" t="s">
        <v>9242</v>
      </c>
      <c r="R5734" t="s">
        <v>9245</v>
      </c>
      <c r="T5734" t="s">
        <v>1296</v>
      </c>
    </row>
    <row r="5735" spans="1:20">
      <c r="A5735" t="s">
        <v>9241</v>
      </c>
      <c r="B5735" t="s">
        <v>1291</v>
      </c>
      <c r="C5735" t="s">
        <v>74</v>
      </c>
      <c r="D5735" s="39" t="s">
        <v>1396</v>
      </c>
      <c r="E5735" s="11">
        <f t="shared" si="378"/>
        <v>5</v>
      </c>
      <c r="F5735" s="4">
        <f t="shared" si="379"/>
        <v>2011</v>
      </c>
      <c r="G5735" t="s">
        <v>21</v>
      </c>
      <c r="H5735" s="4" t="s">
        <v>1038</v>
      </c>
      <c r="I5735" s="4" t="str">
        <f t="shared" si="380"/>
        <v>k</v>
      </c>
      <c r="J5735" s="4">
        <v>31.3</v>
      </c>
      <c r="K5735" s="4" t="s">
        <v>138</v>
      </c>
      <c r="L5735" s="4">
        <v>0</v>
      </c>
      <c r="M5735" s="4" t="s">
        <v>1658</v>
      </c>
      <c r="N5735" s="11" t="s">
        <v>9242</v>
      </c>
      <c r="R5735" t="s">
        <v>1762</v>
      </c>
      <c r="T5735" t="s">
        <v>1296</v>
      </c>
    </row>
    <row r="5736" spans="1:20">
      <c r="A5736" t="s">
        <v>9241</v>
      </c>
      <c r="B5736" t="s">
        <v>1291</v>
      </c>
      <c r="C5736" t="s">
        <v>74</v>
      </c>
      <c r="D5736" s="39" t="s">
        <v>1586</v>
      </c>
      <c r="E5736" s="11">
        <f t="shared" si="378"/>
        <v>5</v>
      </c>
      <c r="F5736" s="4">
        <f t="shared" si="379"/>
        <v>2013</v>
      </c>
      <c r="G5736" t="s">
        <v>21</v>
      </c>
      <c r="H5736" s="4" t="s">
        <v>488</v>
      </c>
      <c r="I5736" s="4" t="str">
        <f t="shared" si="380"/>
        <v>k</v>
      </c>
      <c r="J5736" s="4">
        <v>30.7</v>
      </c>
      <c r="K5736" s="4" t="s">
        <v>193</v>
      </c>
      <c r="L5736" s="4">
        <v>0</v>
      </c>
      <c r="M5736" s="4" t="s">
        <v>2022</v>
      </c>
      <c r="N5736" s="11" t="s">
        <v>9242</v>
      </c>
      <c r="R5736" t="s">
        <v>1764</v>
      </c>
      <c r="T5736" t="s">
        <v>1296</v>
      </c>
    </row>
    <row r="5737" spans="1:20">
      <c r="A5737" t="s">
        <v>9241</v>
      </c>
      <c r="B5737" t="s">
        <v>1291</v>
      </c>
      <c r="C5737" t="s">
        <v>74</v>
      </c>
      <c r="D5737" s="39" t="s">
        <v>1356</v>
      </c>
      <c r="E5737" s="11">
        <f t="shared" si="378"/>
        <v>5</v>
      </c>
      <c r="F5737" s="4">
        <f t="shared" si="379"/>
        <v>2015</v>
      </c>
      <c r="G5737" t="s">
        <v>21</v>
      </c>
      <c r="H5737" s="4" t="s">
        <v>772</v>
      </c>
      <c r="I5737" s="4" t="str">
        <f t="shared" si="380"/>
        <v>k</v>
      </c>
      <c r="J5737" s="4">
        <v>31.1</v>
      </c>
      <c r="K5737" s="4" t="s">
        <v>227</v>
      </c>
      <c r="L5737" s="4">
        <v>0</v>
      </c>
      <c r="M5737" s="4" t="s">
        <v>3342</v>
      </c>
      <c r="N5737" s="11" t="s">
        <v>9242</v>
      </c>
      <c r="R5737" t="s">
        <v>1766</v>
      </c>
      <c r="T5737" t="s">
        <v>1296</v>
      </c>
    </row>
    <row r="5738" spans="1:20">
      <c r="A5738" t="s">
        <v>9241</v>
      </c>
      <c r="B5738" t="s">
        <v>1291</v>
      </c>
      <c r="C5738" t="s">
        <v>74</v>
      </c>
      <c r="D5738" s="39" t="s">
        <v>839</v>
      </c>
      <c r="E5738" s="11">
        <f t="shared" si="378"/>
        <v>5</v>
      </c>
      <c r="F5738" s="4">
        <f t="shared" si="379"/>
        <v>2016</v>
      </c>
      <c r="G5738" t="s">
        <v>21</v>
      </c>
      <c r="H5738" s="4" t="s">
        <v>600</v>
      </c>
      <c r="I5738" s="4" t="str">
        <f t="shared" si="380"/>
        <v>k</v>
      </c>
      <c r="J5738" s="4">
        <v>31.1</v>
      </c>
      <c r="K5738" s="4" t="s">
        <v>3315</v>
      </c>
      <c r="L5738" s="4">
        <v>0</v>
      </c>
      <c r="M5738" s="4" t="s">
        <v>4662</v>
      </c>
      <c r="N5738" s="11" t="s">
        <v>9242</v>
      </c>
      <c r="R5738" t="s">
        <v>2483</v>
      </c>
      <c r="T5738" t="s">
        <v>1296</v>
      </c>
    </row>
    <row r="5739" spans="1:20">
      <c r="A5739" t="s">
        <v>9241</v>
      </c>
      <c r="B5739" t="s">
        <v>1291</v>
      </c>
      <c r="C5739" t="s">
        <v>74</v>
      </c>
      <c r="D5739" s="39" t="s">
        <v>1352</v>
      </c>
      <c r="E5739" s="11">
        <f t="shared" si="378"/>
        <v>5</v>
      </c>
      <c r="F5739" s="4">
        <f t="shared" si="379"/>
        <v>2017</v>
      </c>
      <c r="G5739" t="s">
        <v>21</v>
      </c>
      <c r="H5739" s="4" t="s">
        <v>997</v>
      </c>
      <c r="I5739" s="4" t="str">
        <f t="shared" si="380"/>
        <v>k</v>
      </c>
      <c r="J5739" s="4">
        <v>30.5</v>
      </c>
      <c r="K5739" s="4" t="s">
        <v>1699</v>
      </c>
      <c r="L5739" s="4">
        <v>0</v>
      </c>
      <c r="M5739" s="4" t="s">
        <v>2678</v>
      </c>
      <c r="N5739" s="11" t="s">
        <v>9242</v>
      </c>
      <c r="R5739" t="s">
        <v>2483</v>
      </c>
      <c r="T5739" t="s">
        <v>1296</v>
      </c>
    </row>
    <row r="5740" spans="1:20">
      <c r="A5740" t="s">
        <v>9246</v>
      </c>
      <c r="B5740" t="s">
        <v>1291</v>
      </c>
      <c r="C5740" t="s">
        <v>20</v>
      </c>
      <c r="D5740" s="39" t="s">
        <v>1746</v>
      </c>
      <c r="E5740" s="11">
        <f t="shared" si="378"/>
        <v>5</v>
      </c>
      <c r="F5740" s="4">
        <f t="shared" si="379"/>
        <v>2001</v>
      </c>
      <c r="G5740" t="s">
        <v>25</v>
      </c>
      <c r="H5740" s="4" t="s">
        <v>682</v>
      </c>
      <c r="I5740" s="4" t="str">
        <f t="shared" si="380"/>
        <v>k</v>
      </c>
      <c r="J5740" s="4">
        <v>29.5</v>
      </c>
      <c r="K5740" s="4" t="s">
        <v>203</v>
      </c>
      <c r="L5740" s="4">
        <v>0</v>
      </c>
      <c r="M5740" s="4" t="s">
        <v>1386</v>
      </c>
      <c r="N5740" s="11" t="s">
        <v>9247</v>
      </c>
      <c r="R5740" t="s">
        <v>3488</v>
      </c>
      <c r="T5740" t="s">
        <v>1296</v>
      </c>
    </row>
    <row r="5741" spans="1:20">
      <c r="A5741" t="s">
        <v>9246</v>
      </c>
      <c r="B5741" t="s">
        <v>1291</v>
      </c>
      <c r="C5741" t="s">
        <v>74</v>
      </c>
      <c r="D5741" s="39" t="s">
        <v>1331</v>
      </c>
      <c r="E5741" s="11">
        <f t="shared" si="378"/>
        <v>5</v>
      </c>
      <c r="F5741" s="4">
        <f t="shared" si="379"/>
        <v>2003</v>
      </c>
      <c r="G5741" t="s">
        <v>25</v>
      </c>
      <c r="H5741" s="4" t="s">
        <v>477</v>
      </c>
      <c r="I5741" s="4" t="str">
        <f t="shared" si="380"/>
        <v>k</v>
      </c>
      <c r="J5741" s="4">
        <v>29</v>
      </c>
      <c r="K5741" s="4" t="s">
        <v>577</v>
      </c>
      <c r="L5741" s="4">
        <v>0</v>
      </c>
      <c r="M5741" s="4" t="s">
        <v>9248</v>
      </c>
      <c r="N5741" s="11" t="s">
        <v>9247</v>
      </c>
      <c r="R5741" t="s">
        <v>9249</v>
      </c>
      <c r="T5741" t="s">
        <v>1296</v>
      </c>
    </row>
    <row r="5742" spans="1:20">
      <c r="A5742" t="s">
        <v>9250</v>
      </c>
      <c r="B5742" t="s">
        <v>1291</v>
      </c>
      <c r="C5742" t="s">
        <v>20</v>
      </c>
      <c r="D5742" s="39" t="s">
        <v>1385</v>
      </c>
      <c r="E5742" s="11">
        <f t="shared" si="378"/>
        <v>5</v>
      </c>
      <c r="F5742" s="4">
        <f t="shared" si="379"/>
        <v>2008</v>
      </c>
      <c r="G5742" t="s">
        <v>25</v>
      </c>
      <c r="H5742" s="4" t="s">
        <v>682</v>
      </c>
      <c r="I5742" s="4" t="str">
        <f t="shared" si="380"/>
        <v>k</v>
      </c>
      <c r="J5742" s="4">
        <v>23.7</v>
      </c>
      <c r="K5742" s="4" t="s">
        <v>461</v>
      </c>
      <c r="L5742" s="4">
        <v>0</v>
      </c>
      <c r="M5742" s="4" t="s">
        <v>1809</v>
      </c>
      <c r="N5742" s="11" t="s">
        <v>9251</v>
      </c>
      <c r="R5742" t="s">
        <v>2993</v>
      </c>
      <c r="T5742" t="s">
        <v>1296</v>
      </c>
    </row>
    <row r="5743" spans="1:20">
      <c r="A5743" t="s">
        <v>9250</v>
      </c>
      <c r="B5743" t="s">
        <v>1291</v>
      </c>
      <c r="C5743" t="s">
        <v>74</v>
      </c>
      <c r="D5743" s="39" t="s">
        <v>1663</v>
      </c>
      <c r="E5743" s="11">
        <f t="shared" si="378"/>
        <v>5</v>
      </c>
      <c r="F5743" s="4">
        <f t="shared" si="379"/>
        <v>2009</v>
      </c>
      <c r="G5743" t="s">
        <v>25</v>
      </c>
      <c r="H5743" s="4" t="s">
        <v>57</v>
      </c>
      <c r="I5743" s="4" t="str">
        <f t="shared" si="380"/>
        <v>k</v>
      </c>
      <c r="J5743" s="4">
        <v>26.5</v>
      </c>
      <c r="K5743" s="4" t="s">
        <v>842</v>
      </c>
      <c r="L5743" s="4">
        <v>0</v>
      </c>
      <c r="M5743" s="4" t="s">
        <v>8902</v>
      </c>
      <c r="N5743" s="11" t="s">
        <v>9251</v>
      </c>
      <c r="R5743" t="s">
        <v>9252</v>
      </c>
      <c r="T5743" t="s">
        <v>1296</v>
      </c>
    </row>
    <row r="5744" spans="1:20">
      <c r="A5744" t="s">
        <v>9250</v>
      </c>
      <c r="B5744" t="s">
        <v>1291</v>
      </c>
      <c r="C5744" t="s">
        <v>74</v>
      </c>
      <c r="D5744" s="39" t="s">
        <v>2129</v>
      </c>
      <c r="E5744" s="11">
        <f t="shared" si="378"/>
        <v>4</v>
      </c>
      <c r="F5744" s="4">
        <f t="shared" si="379"/>
        <v>2010</v>
      </c>
      <c r="G5744" t="s">
        <v>25</v>
      </c>
      <c r="H5744" s="4" t="s">
        <v>126</v>
      </c>
      <c r="I5744" s="4" t="str">
        <f t="shared" si="380"/>
        <v>k</v>
      </c>
      <c r="J5744" s="4">
        <v>27.8</v>
      </c>
      <c r="K5744" s="4" t="s">
        <v>1115</v>
      </c>
      <c r="L5744" s="4">
        <v>0</v>
      </c>
      <c r="M5744" s="4" t="s">
        <v>1952</v>
      </c>
      <c r="N5744" s="11" t="s">
        <v>9251</v>
      </c>
      <c r="R5744" t="s">
        <v>9253</v>
      </c>
      <c r="T5744" t="s">
        <v>1296</v>
      </c>
    </row>
    <row r="5745" spans="1:20">
      <c r="A5745" t="s">
        <v>9250</v>
      </c>
      <c r="B5745" t="s">
        <v>1291</v>
      </c>
      <c r="C5745" t="s">
        <v>74</v>
      </c>
      <c r="D5745" s="39" t="s">
        <v>1392</v>
      </c>
      <c r="E5745" s="11">
        <f t="shared" si="378"/>
        <v>5</v>
      </c>
      <c r="F5745" s="4">
        <f t="shared" si="379"/>
        <v>2010</v>
      </c>
      <c r="G5745" t="s">
        <v>25</v>
      </c>
      <c r="H5745" s="4" t="s">
        <v>477</v>
      </c>
      <c r="I5745" s="4" t="str">
        <f t="shared" si="380"/>
        <v>k</v>
      </c>
      <c r="J5745" s="4">
        <v>30</v>
      </c>
      <c r="K5745" s="4" t="s">
        <v>690</v>
      </c>
      <c r="L5745" s="4">
        <v>0</v>
      </c>
      <c r="M5745" s="4" t="s">
        <v>3227</v>
      </c>
      <c r="N5745" s="11" t="s">
        <v>9251</v>
      </c>
      <c r="R5745" t="s">
        <v>2035</v>
      </c>
      <c r="T5745" t="s">
        <v>1296</v>
      </c>
    </row>
    <row r="5746" spans="1:20">
      <c r="A5746" t="s">
        <v>9250</v>
      </c>
      <c r="B5746" t="s">
        <v>1291</v>
      </c>
      <c r="C5746" t="s">
        <v>74</v>
      </c>
      <c r="D5746" s="39" t="s">
        <v>1396</v>
      </c>
      <c r="E5746" s="11">
        <f t="shared" si="378"/>
        <v>5</v>
      </c>
      <c r="F5746" s="4">
        <f t="shared" si="379"/>
        <v>2011</v>
      </c>
      <c r="G5746" t="s">
        <v>25</v>
      </c>
      <c r="H5746" s="4" t="s">
        <v>496</v>
      </c>
      <c r="I5746" s="4" t="str">
        <f t="shared" si="380"/>
        <v>k</v>
      </c>
      <c r="J5746" s="4">
        <v>31.9</v>
      </c>
      <c r="K5746" s="4" t="s">
        <v>163</v>
      </c>
      <c r="L5746" s="4">
        <v>0</v>
      </c>
      <c r="M5746" s="4" t="s">
        <v>3182</v>
      </c>
      <c r="N5746" s="11" t="s">
        <v>9251</v>
      </c>
      <c r="R5746" t="s">
        <v>1762</v>
      </c>
      <c r="T5746" t="s">
        <v>1296</v>
      </c>
    </row>
    <row r="5747" spans="1:20">
      <c r="A5747" t="s">
        <v>9250</v>
      </c>
      <c r="B5747" t="s">
        <v>1291</v>
      </c>
      <c r="C5747" t="s">
        <v>74</v>
      </c>
      <c r="D5747" s="39" t="s">
        <v>1680</v>
      </c>
      <c r="E5747" s="11">
        <f t="shared" si="378"/>
        <v>4</v>
      </c>
      <c r="F5747" s="4">
        <f t="shared" si="379"/>
        <v>2012</v>
      </c>
      <c r="G5747" t="s">
        <v>25</v>
      </c>
      <c r="H5747" s="4" t="s">
        <v>1949</v>
      </c>
      <c r="I5747" s="4" t="str">
        <f t="shared" si="380"/>
        <v>k</v>
      </c>
      <c r="J5747" s="4">
        <v>32.5</v>
      </c>
      <c r="K5747" s="4" t="s">
        <v>309</v>
      </c>
      <c r="L5747" s="4">
        <v>0</v>
      </c>
      <c r="M5747" s="4" t="s">
        <v>2610</v>
      </c>
      <c r="N5747" s="11" t="s">
        <v>9251</v>
      </c>
      <c r="R5747" t="s">
        <v>1951</v>
      </c>
      <c r="T5747" t="s">
        <v>1296</v>
      </c>
    </row>
    <row r="5748" spans="1:20">
      <c r="A5748" t="s">
        <v>9254</v>
      </c>
      <c r="B5748" t="s">
        <v>1291</v>
      </c>
      <c r="C5748" t="s">
        <v>20</v>
      </c>
      <c r="D5748" s="39" t="s">
        <v>1831</v>
      </c>
      <c r="E5748" s="11">
        <f t="shared" si="378"/>
        <v>5</v>
      </c>
      <c r="F5748" s="4">
        <f t="shared" si="379"/>
        <v>2008</v>
      </c>
      <c r="G5748" t="s">
        <v>25</v>
      </c>
      <c r="H5748" s="4" t="s">
        <v>1452</v>
      </c>
      <c r="I5748" s="4" t="str">
        <f t="shared" si="380"/>
        <v>k</v>
      </c>
      <c r="J5748" s="4">
        <v>16.2</v>
      </c>
      <c r="K5748" s="4" t="s">
        <v>563</v>
      </c>
      <c r="L5748" s="4">
        <v>0</v>
      </c>
      <c r="M5748" s="4" t="s">
        <v>9255</v>
      </c>
      <c r="N5748" s="11" t="s">
        <v>9256</v>
      </c>
      <c r="R5748" t="s">
        <v>9257</v>
      </c>
      <c r="T5748" t="s">
        <v>1296</v>
      </c>
    </row>
    <row r="5749" spans="1:20">
      <c r="A5749" t="s">
        <v>9254</v>
      </c>
      <c r="B5749" t="s">
        <v>1291</v>
      </c>
      <c r="C5749" t="s">
        <v>74</v>
      </c>
      <c r="D5749" s="39" t="s">
        <v>839</v>
      </c>
      <c r="E5749" s="11">
        <f t="shared" si="378"/>
        <v>5</v>
      </c>
      <c r="F5749" s="4">
        <f t="shared" si="379"/>
        <v>2016</v>
      </c>
      <c r="G5749" t="s">
        <v>25</v>
      </c>
      <c r="H5749" s="4" t="s">
        <v>410</v>
      </c>
      <c r="I5749" s="4" t="str">
        <f t="shared" si="380"/>
        <v>k</v>
      </c>
      <c r="J5749" s="4">
        <v>29.7</v>
      </c>
      <c r="K5749" s="4" t="s">
        <v>690</v>
      </c>
      <c r="L5749" s="4">
        <v>0</v>
      </c>
      <c r="M5749" s="4" t="s">
        <v>2181</v>
      </c>
      <c r="N5749" s="11" t="s">
        <v>9256</v>
      </c>
      <c r="R5749" t="s">
        <v>9258</v>
      </c>
      <c r="T5749" t="s">
        <v>1296</v>
      </c>
    </row>
    <row r="5750" spans="1:20">
      <c r="A5750" t="s">
        <v>9254</v>
      </c>
      <c r="B5750" t="s">
        <v>1291</v>
      </c>
      <c r="C5750" t="s">
        <v>74</v>
      </c>
      <c r="D5750" s="39" t="s">
        <v>1878</v>
      </c>
      <c r="E5750" s="11">
        <f t="shared" si="378"/>
        <v>5</v>
      </c>
      <c r="F5750" s="4">
        <f t="shared" si="379"/>
        <v>2019</v>
      </c>
      <c r="G5750" t="s">
        <v>25</v>
      </c>
      <c r="H5750" s="4" t="s">
        <v>609</v>
      </c>
      <c r="I5750" s="4" t="str">
        <f t="shared" si="380"/>
        <v>k</v>
      </c>
      <c r="J5750" s="4">
        <v>32.5</v>
      </c>
      <c r="K5750" s="4" t="s">
        <v>248</v>
      </c>
      <c r="L5750" s="4">
        <v>0</v>
      </c>
      <c r="M5750" s="4" t="s">
        <v>1571</v>
      </c>
      <c r="N5750" s="11" t="s">
        <v>9256</v>
      </c>
      <c r="R5750" t="s">
        <v>9259</v>
      </c>
      <c r="T5750" t="s">
        <v>1296</v>
      </c>
    </row>
    <row r="5751" spans="1:20">
      <c r="A5751" t="s">
        <v>9254</v>
      </c>
      <c r="B5751" t="s">
        <v>1291</v>
      </c>
      <c r="C5751" t="s">
        <v>74</v>
      </c>
      <c r="D5751" s="39" t="s">
        <v>1992</v>
      </c>
      <c r="E5751" s="11">
        <f t="shared" si="378"/>
        <v>5</v>
      </c>
      <c r="F5751" s="4">
        <f t="shared" si="379"/>
        <v>2021</v>
      </c>
      <c r="G5751" t="s">
        <v>25</v>
      </c>
      <c r="H5751" s="4">
        <v>16.7</v>
      </c>
      <c r="I5751" s="4" t="str">
        <f t="shared" si="380"/>
        <v>k</v>
      </c>
      <c r="J5751" s="4">
        <v>36</v>
      </c>
      <c r="K5751" s="4" t="s">
        <v>99</v>
      </c>
      <c r="L5751" s="4">
        <v>0</v>
      </c>
      <c r="M5751" s="4" t="s">
        <v>5459</v>
      </c>
      <c r="N5751" s="11" t="s">
        <v>9256</v>
      </c>
      <c r="Q5751" t="s">
        <v>9260</v>
      </c>
      <c r="R5751" t="s">
        <v>9261</v>
      </c>
    </row>
    <row r="5752" spans="1:20">
      <c r="A5752" s="9" t="s">
        <v>9254</v>
      </c>
      <c r="B5752" t="s">
        <v>1291</v>
      </c>
      <c r="C5752" t="s">
        <v>74</v>
      </c>
      <c r="D5752" s="39" t="s">
        <v>1491</v>
      </c>
      <c r="E5752" s="11">
        <f t="shared" si="378"/>
        <v>4</v>
      </c>
      <c r="F5752" s="4">
        <f t="shared" si="379"/>
        <v>2024</v>
      </c>
      <c r="G5752" t="s">
        <v>25</v>
      </c>
      <c r="H5752" s="4" t="s">
        <v>488</v>
      </c>
      <c r="I5752" s="4" t="str">
        <f t="shared" si="380"/>
        <v>k</v>
      </c>
      <c r="J5752" s="4">
        <v>42</v>
      </c>
      <c r="K5752" s="4" t="s">
        <v>6135</v>
      </c>
      <c r="L5752" s="4">
        <v>0</v>
      </c>
      <c r="M5752" s="4" t="s">
        <v>9262</v>
      </c>
      <c r="N5752" s="11" t="s">
        <v>9263</v>
      </c>
      <c r="Q5752" t="s">
        <v>9264</v>
      </c>
      <c r="R5752" t="s">
        <v>9265</v>
      </c>
    </row>
    <row r="5753" spans="1:20">
      <c r="A5753" t="s">
        <v>9254</v>
      </c>
      <c r="B5753" s="4" t="s">
        <v>1291</v>
      </c>
      <c r="C5753" s="4" t="s">
        <v>74</v>
      </c>
      <c r="D5753" s="39" t="s">
        <v>1553</v>
      </c>
      <c r="E5753" s="11">
        <f t="shared" si="378"/>
        <v>4</v>
      </c>
      <c r="F5753" s="4">
        <f t="shared" si="379"/>
        <v>2026</v>
      </c>
      <c r="G5753" s="4" t="s">
        <v>25</v>
      </c>
      <c r="H5753" s="4">
        <v>21.6</v>
      </c>
      <c r="I5753" s="4" t="str">
        <f t="shared" si="380"/>
        <v>k</v>
      </c>
      <c r="J5753" s="4">
        <v>41.5</v>
      </c>
      <c r="K5753" s="4">
        <v>51</v>
      </c>
      <c r="L5753" s="4">
        <v>0</v>
      </c>
      <c r="M5753" s="4">
        <v>3320</v>
      </c>
      <c r="N5753" s="11">
        <v>7827937</v>
      </c>
      <c r="R5753" s="4" t="s">
        <v>1471</v>
      </c>
    </row>
    <row r="5754" spans="1:20">
      <c r="A5754" t="s">
        <v>9266</v>
      </c>
      <c r="B5754" t="s">
        <v>1291</v>
      </c>
      <c r="C5754" t="s">
        <v>20</v>
      </c>
      <c r="D5754" s="39" t="s">
        <v>2126</v>
      </c>
      <c r="E5754" s="11">
        <f t="shared" si="378"/>
        <v>5</v>
      </c>
      <c r="F5754" s="4">
        <f t="shared" si="379"/>
        <v>2008</v>
      </c>
      <c r="G5754" t="s">
        <v>25</v>
      </c>
      <c r="H5754" s="4">
        <v>10.7</v>
      </c>
      <c r="I5754" s="4" t="s">
        <v>35</v>
      </c>
      <c r="J5754" s="4">
        <v>28.1</v>
      </c>
      <c r="K5754" s="4" t="s">
        <v>1061</v>
      </c>
      <c r="L5754" s="4">
        <v>0</v>
      </c>
      <c r="M5754" s="4" t="s">
        <v>9267</v>
      </c>
      <c r="N5754" s="11" t="s">
        <v>9263</v>
      </c>
      <c r="R5754" t="s">
        <v>9268</v>
      </c>
      <c r="T5754" t="s">
        <v>1296</v>
      </c>
    </row>
    <row r="5755" spans="1:20">
      <c r="A5755" t="s">
        <v>9266</v>
      </c>
      <c r="B5755" t="s">
        <v>1291</v>
      </c>
      <c r="C5755" t="s">
        <v>74</v>
      </c>
      <c r="D5755" s="39" t="s">
        <v>1346</v>
      </c>
      <c r="E5755" s="11">
        <f t="shared" si="378"/>
        <v>5</v>
      </c>
      <c r="F5755" s="4">
        <f t="shared" si="379"/>
        <v>2015</v>
      </c>
      <c r="G5755" t="s">
        <v>25</v>
      </c>
      <c r="H5755" s="4">
        <v>17.7</v>
      </c>
      <c r="I5755" s="4" t="s">
        <v>35</v>
      </c>
      <c r="J5755" s="4">
        <v>32.700000000000003</v>
      </c>
      <c r="K5755" s="4" t="s">
        <v>1158</v>
      </c>
      <c r="L5755" s="4">
        <v>0</v>
      </c>
      <c r="M5755" s="4" t="s">
        <v>2110</v>
      </c>
      <c r="N5755" s="11" t="s">
        <v>9263</v>
      </c>
      <c r="R5755" t="s">
        <v>1865</v>
      </c>
      <c r="T5755" t="s">
        <v>1296</v>
      </c>
    </row>
    <row r="5756" spans="1:20">
      <c r="A5756" t="s">
        <v>9266</v>
      </c>
      <c r="B5756" t="s">
        <v>1291</v>
      </c>
      <c r="C5756" t="s">
        <v>74</v>
      </c>
      <c r="D5756" s="39" t="s">
        <v>1211</v>
      </c>
      <c r="E5756" s="11">
        <f t="shared" si="378"/>
        <v>5</v>
      </c>
      <c r="F5756" s="4">
        <f t="shared" si="379"/>
        <v>2021</v>
      </c>
      <c r="G5756" t="s">
        <v>25</v>
      </c>
      <c r="H5756" s="4">
        <v>23.7</v>
      </c>
      <c r="I5756" s="4" t="s">
        <v>35</v>
      </c>
      <c r="J5756" s="4">
        <v>34.299999999999997</v>
      </c>
      <c r="K5756" s="4" t="s">
        <v>575</v>
      </c>
      <c r="L5756" s="4">
        <v>0</v>
      </c>
      <c r="M5756" s="4" t="s">
        <v>1500</v>
      </c>
      <c r="N5756" s="11" t="s">
        <v>9263</v>
      </c>
      <c r="Q5756" t="s">
        <v>9269</v>
      </c>
      <c r="R5756" t="s">
        <v>9270</v>
      </c>
    </row>
    <row r="5757" spans="1:20">
      <c r="A5757" s="9" t="s">
        <v>9266</v>
      </c>
      <c r="B5757" t="s">
        <v>1291</v>
      </c>
      <c r="C5757" t="s">
        <v>74</v>
      </c>
      <c r="D5757" s="39" t="s">
        <v>1491</v>
      </c>
      <c r="E5757" s="11">
        <f t="shared" si="378"/>
        <v>4</v>
      </c>
      <c r="F5757" s="4">
        <f t="shared" si="379"/>
        <v>2024</v>
      </c>
      <c r="G5757" t="s">
        <v>25</v>
      </c>
      <c r="H5757" s="4">
        <v>26.6</v>
      </c>
      <c r="I5757" s="4" t="s">
        <v>35</v>
      </c>
      <c r="J5757" s="4">
        <v>34.9</v>
      </c>
      <c r="K5757" s="4" t="s">
        <v>472</v>
      </c>
      <c r="L5757" s="4">
        <v>0</v>
      </c>
      <c r="M5757" s="4" t="s">
        <v>1624</v>
      </c>
      <c r="N5757" s="11" t="s">
        <v>9263</v>
      </c>
      <c r="Q5757" t="s">
        <v>2997</v>
      </c>
      <c r="R5757" t="s">
        <v>9271</v>
      </c>
    </row>
    <row r="5758" spans="1:20">
      <c r="A5758" t="s">
        <v>9266</v>
      </c>
      <c r="B5758" s="4" t="s">
        <v>1291</v>
      </c>
      <c r="C5758" s="4" t="s">
        <v>74</v>
      </c>
      <c r="D5758" s="39" t="s">
        <v>1793</v>
      </c>
      <c r="E5758" s="11">
        <f t="shared" si="378"/>
        <v>4</v>
      </c>
      <c r="F5758" s="4">
        <f t="shared" si="379"/>
        <v>2026</v>
      </c>
      <c r="G5758" s="4" t="s">
        <v>25</v>
      </c>
      <c r="H5758" s="4">
        <v>28.6</v>
      </c>
      <c r="I5758" s="4" t="s">
        <v>35</v>
      </c>
      <c r="J5758" s="4">
        <v>34.700000000000003</v>
      </c>
      <c r="K5758" s="4">
        <v>43</v>
      </c>
      <c r="L5758" s="4">
        <v>0</v>
      </c>
      <c r="M5758" s="4">
        <v>1430</v>
      </c>
      <c r="N5758" s="11" t="s">
        <v>9263</v>
      </c>
      <c r="R5758" s="4" t="s">
        <v>1471</v>
      </c>
    </row>
    <row r="5759" spans="1:20">
      <c r="A5759" t="s">
        <v>9272</v>
      </c>
      <c r="B5759" t="s">
        <v>1291</v>
      </c>
      <c r="C5759" t="s">
        <v>20</v>
      </c>
      <c r="D5759" s="39" t="s">
        <v>1831</v>
      </c>
      <c r="E5759" s="11">
        <f t="shared" si="378"/>
        <v>5</v>
      </c>
      <c r="F5759" s="4">
        <f t="shared" si="379"/>
        <v>2008</v>
      </c>
      <c r="G5759" t="s">
        <v>21</v>
      </c>
      <c r="H5759" s="4" t="s">
        <v>1456</v>
      </c>
      <c r="I5759" s="4" t="str">
        <f t="shared" ref="I5759:I5766" si="381">IF(ISBLANK(H5759), "", "k")</f>
        <v>k</v>
      </c>
      <c r="J5759" s="4">
        <v>16.7</v>
      </c>
      <c r="K5759" s="4" t="s">
        <v>275</v>
      </c>
      <c r="L5759" s="4">
        <v>0</v>
      </c>
      <c r="M5759" s="4" t="s">
        <v>3368</v>
      </c>
      <c r="N5759" s="11" t="s">
        <v>9273</v>
      </c>
      <c r="R5759" t="s">
        <v>9274</v>
      </c>
      <c r="T5759" t="s">
        <v>1296</v>
      </c>
    </row>
    <row r="5760" spans="1:20">
      <c r="A5760" t="s">
        <v>9272</v>
      </c>
      <c r="B5760" t="s">
        <v>1291</v>
      </c>
      <c r="C5760" t="s">
        <v>74</v>
      </c>
      <c r="D5760" s="39" t="s">
        <v>1342</v>
      </c>
      <c r="E5760" s="11">
        <f t="shared" si="378"/>
        <v>5</v>
      </c>
      <c r="F5760" s="4">
        <f t="shared" si="379"/>
        <v>2013</v>
      </c>
      <c r="G5760" t="s">
        <v>21</v>
      </c>
      <c r="H5760" s="4" t="s">
        <v>477</v>
      </c>
      <c r="I5760" s="4" t="str">
        <f t="shared" si="381"/>
        <v>k</v>
      </c>
      <c r="J5760" s="4">
        <v>22.9</v>
      </c>
      <c r="K5760" s="4" t="s">
        <v>1106</v>
      </c>
      <c r="L5760" s="4">
        <v>0</v>
      </c>
      <c r="M5760" s="4" t="s">
        <v>7614</v>
      </c>
      <c r="N5760" s="11" t="s">
        <v>9273</v>
      </c>
      <c r="R5760" t="s">
        <v>4711</v>
      </c>
      <c r="T5760" t="s">
        <v>1296</v>
      </c>
    </row>
    <row r="5761" spans="1:20">
      <c r="A5761" t="s">
        <v>9272</v>
      </c>
      <c r="B5761" t="s">
        <v>1291</v>
      </c>
      <c r="C5761" t="s">
        <v>74</v>
      </c>
      <c r="D5761" s="39" t="s">
        <v>1435</v>
      </c>
      <c r="E5761" s="11">
        <f t="shared" si="378"/>
        <v>5</v>
      </c>
      <c r="F5761" s="4">
        <f t="shared" si="379"/>
        <v>2015</v>
      </c>
      <c r="G5761" t="s">
        <v>21</v>
      </c>
      <c r="H5761" s="4" t="s">
        <v>410</v>
      </c>
      <c r="I5761" s="4" t="str">
        <f t="shared" si="381"/>
        <v>k</v>
      </c>
      <c r="J5761" s="4">
        <v>25.5</v>
      </c>
      <c r="K5761" s="4" t="s">
        <v>729</v>
      </c>
      <c r="L5761" s="4">
        <v>0</v>
      </c>
      <c r="M5761" s="4" t="s">
        <v>1944</v>
      </c>
      <c r="N5761" s="11" t="s">
        <v>9273</v>
      </c>
      <c r="R5761" t="s">
        <v>9275</v>
      </c>
      <c r="T5761" t="s">
        <v>1296</v>
      </c>
    </row>
    <row r="5762" spans="1:20">
      <c r="A5762" t="s">
        <v>9272</v>
      </c>
      <c r="B5762" t="s">
        <v>1291</v>
      </c>
      <c r="C5762" t="s">
        <v>74</v>
      </c>
      <c r="D5762" s="39" t="s">
        <v>839</v>
      </c>
      <c r="E5762" s="11">
        <f t="shared" si="378"/>
        <v>5</v>
      </c>
      <c r="F5762" s="4">
        <f t="shared" si="379"/>
        <v>2016</v>
      </c>
      <c r="G5762" t="s">
        <v>21</v>
      </c>
      <c r="H5762" s="4" t="s">
        <v>717</v>
      </c>
      <c r="I5762" s="4" t="str">
        <f t="shared" si="381"/>
        <v>k</v>
      </c>
      <c r="J5762" s="4">
        <v>26.2</v>
      </c>
      <c r="K5762" s="4" t="s">
        <v>870</v>
      </c>
      <c r="L5762" s="4">
        <v>0</v>
      </c>
      <c r="M5762" s="4" t="s">
        <v>1763</v>
      </c>
      <c r="N5762" s="11" t="s">
        <v>9273</v>
      </c>
      <c r="R5762" t="s">
        <v>4738</v>
      </c>
      <c r="T5762" t="s">
        <v>1296</v>
      </c>
    </row>
    <row r="5763" spans="1:20">
      <c r="A5763" t="s">
        <v>9272</v>
      </c>
      <c r="B5763" t="s">
        <v>1291</v>
      </c>
      <c r="C5763" t="s">
        <v>74</v>
      </c>
      <c r="D5763" s="39" t="s">
        <v>1455</v>
      </c>
      <c r="E5763" s="11">
        <f t="shared" si="378"/>
        <v>5</v>
      </c>
      <c r="F5763" s="4">
        <f t="shared" si="379"/>
        <v>2017</v>
      </c>
      <c r="G5763" t="s">
        <v>21</v>
      </c>
      <c r="H5763" s="4" t="s">
        <v>712</v>
      </c>
      <c r="I5763" s="4" t="str">
        <f t="shared" si="381"/>
        <v>k</v>
      </c>
      <c r="J5763" s="4">
        <v>25.9</v>
      </c>
      <c r="K5763" s="4" t="s">
        <v>729</v>
      </c>
      <c r="L5763" s="4">
        <v>0</v>
      </c>
      <c r="M5763" s="4" t="s">
        <v>2443</v>
      </c>
      <c r="N5763" s="11" t="s">
        <v>9273</v>
      </c>
      <c r="R5763" t="s">
        <v>9276</v>
      </c>
      <c r="T5763" t="s">
        <v>1296</v>
      </c>
    </row>
    <row r="5764" spans="1:20">
      <c r="A5764" t="s">
        <v>9272</v>
      </c>
      <c r="B5764" t="s">
        <v>1291</v>
      </c>
      <c r="C5764" t="s">
        <v>74</v>
      </c>
      <c r="D5764" s="39" t="s">
        <v>1412</v>
      </c>
      <c r="E5764" s="11">
        <f t="shared" si="378"/>
        <v>5</v>
      </c>
      <c r="F5764" s="4">
        <f t="shared" si="379"/>
        <v>2019</v>
      </c>
      <c r="G5764" t="s">
        <v>21</v>
      </c>
      <c r="H5764" s="4" t="s">
        <v>977</v>
      </c>
      <c r="I5764" s="4" t="str">
        <f t="shared" si="381"/>
        <v>k</v>
      </c>
      <c r="J5764" s="4">
        <v>27.8</v>
      </c>
      <c r="K5764" s="4" t="s">
        <v>127</v>
      </c>
      <c r="L5764" s="4">
        <v>0</v>
      </c>
      <c r="M5764" s="4" t="s">
        <v>2236</v>
      </c>
      <c r="N5764" s="11" t="s">
        <v>9273</v>
      </c>
      <c r="R5764" t="s">
        <v>9277</v>
      </c>
      <c r="T5764" t="s">
        <v>1296</v>
      </c>
    </row>
    <row r="5765" spans="1:20">
      <c r="A5765" t="s">
        <v>9272</v>
      </c>
      <c r="B5765" t="s">
        <v>1291</v>
      </c>
      <c r="C5765" t="s">
        <v>74</v>
      </c>
      <c r="D5765" s="39" t="s">
        <v>1211</v>
      </c>
      <c r="E5765" s="11">
        <f t="shared" si="378"/>
        <v>5</v>
      </c>
      <c r="F5765" s="4">
        <f t="shared" si="379"/>
        <v>2021</v>
      </c>
      <c r="G5765" t="s">
        <v>21</v>
      </c>
      <c r="H5765" s="4">
        <v>17.7</v>
      </c>
      <c r="I5765" s="4" t="str">
        <f t="shared" si="381"/>
        <v>k</v>
      </c>
      <c r="J5765" s="4">
        <v>28.9</v>
      </c>
      <c r="K5765" s="4" t="s">
        <v>1061</v>
      </c>
      <c r="L5765" s="4">
        <v>0</v>
      </c>
      <c r="M5765" s="4" t="s">
        <v>2504</v>
      </c>
      <c r="N5765" s="11" t="s">
        <v>9273</v>
      </c>
      <c r="Q5765" t="s">
        <v>9278</v>
      </c>
      <c r="R5765" t="s">
        <v>9270</v>
      </c>
    </row>
    <row r="5766" spans="1:20">
      <c r="A5766" t="s">
        <v>9272</v>
      </c>
      <c r="B5766" s="4" t="s">
        <v>1291</v>
      </c>
      <c r="C5766" s="17" t="s">
        <v>74</v>
      </c>
      <c r="D5766" s="39" t="s">
        <v>1480</v>
      </c>
      <c r="E5766" s="11">
        <f t="shared" si="378"/>
        <v>4</v>
      </c>
      <c r="F5766" s="4">
        <f t="shared" si="379"/>
        <v>2026</v>
      </c>
      <c r="G5766" s="4" t="s">
        <v>21</v>
      </c>
      <c r="H5766" s="4">
        <v>22.6</v>
      </c>
      <c r="I5766" s="4" t="str">
        <f t="shared" si="381"/>
        <v>k</v>
      </c>
      <c r="J5766" s="4">
        <v>30</v>
      </c>
      <c r="K5766" s="4">
        <v>37.1</v>
      </c>
      <c r="L5766" s="4">
        <v>0</v>
      </c>
      <c r="M5766" s="4">
        <v>770</v>
      </c>
      <c r="N5766" s="11" t="s">
        <v>9273</v>
      </c>
      <c r="R5766" s="4" t="s">
        <v>9279</v>
      </c>
    </row>
    <row r="5767" spans="1:20">
      <c r="A5767" t="s">
        <v>9280</v>
      </c>
      <c r="B5767" t="s">
        <v>1291</v>
      </c>
      <c r="C5767" t="s">
        <v>20</v>
      </c>
      <c r="D5767" s="39" t="s">
        <v>2575</v>
      </c>
      <c r="E5767" s="11">
        <f t="shared" si="378"/>
        <v>5</v>
      </c>
      <c r="F5767" s="4">
        <f t="shared" si="379"/>
        <v>2008</v>
      </c>
      <c r="G5767" t="s">
        <v>25</v>
      </c>
      <c r="H5767" s="4">
        <v>9.6999999999999993</v>
      </c>
      <c r="I5767" s="4" t="s">
        <v>35</v>
      </c>
      <c r="J5767" s="4">
        <v>25.5</v>
      </c>
      <c r="K5767" s="4" t="s">
        <v>199</v>
      </c>
      <c r="L5767" s="4">
        <v>0</v>
      </c>
      <c r="M5767" s="4" t="s">
        <v>1425</v>
      </c>
      <c r="N5767" s="11" t="s">
        <v>9281</v>
      </c>
      <c r="R5767" t="s">
        <v>9282</v>
      </c>
      <c r="T5767" t="s">
        <v>1296</v>
      </c>
    </row>
    <row r="5768" spans="1:20">
      <c r="A5768" t="s">
        <v>9280</v>
      </c>
      <c r="B5768" t="s">
        <v>1291</v>
      </c>
      <c r="C5768" t="s">
        <v>74</v>
      </c>
      <c r="D5768" s="39" t="s">
        <v>1663</v>
      </c>
      <c r="E5768" s="11">
        <f t="shared" si="378"/>
        <v>5</v>
      </c>
      <c r="F5768" s="4">
        <f t="shared" si="379"/>
        <v>2009</v>
      </c>
      <c r="G5768" t="s">
        <v>25</v>
      </c>
      <c r="H5768" s="4">
        <v>10.7</v>
      </c>
      <c r="I5768" s="4" t="s">
        <v>35</v>
      </c>
      <c r="J5768" s="4">
        <v>28</v>
      </c>
      <c r="K5768" s="4" t="s">
        <v>854</v>
      </c>
      <c r="L5768" s="4">
        <v>0</v>
      </c>
      <c r="M5768" s="4" t="s">
        <v>6507</v>
      </c>
      <c r="N5768" s="11" t="s">
        <v>9281</v>
      </c>
      <c r="R5768" t="s">
        <v>9283</v>
      </c>
      <c r="T5768" t="s">
        <v>1296</v>
      </c>
    </row>
    <row r="5769" spans="1:20">
      <c r="A5769" t="s">
        <v>9280</v>
      </c>
      <c r="B5769" t="s">
        <v>1291</v>
      </c>
      <c r="C5769" t="s">
        <v>74</v>
      </c>
      <c r="D5769" s="39" t="s">
        <v>1863</v>
      </c>
      <c r="E5769" s="11">
        <f t="shared" si="378"/>
        <v>4</v>
      </c>
      <c r="F5769" s="4">
        <f t="shared" si="379"/>
        <v>2010</v>
      </c>
      <c r="G5769" t="s">
        <v>25</v>
      </c>
      <c r="H5769" s="4">
        <v>11.6</v>
      </c>
      <c r="I5769" s="4" t="s">
        <v>35</v>
      </c>
      <c r="J5769" s="4">
        <v>27.9</v>
      </c>
      <c r="K5769" s="4" t="s">
        <v>577</v>
      </c>
      <c r="L5769" s="4">
        <v>0</v>
      </c>
      <c r="M5769" s="4" t="s">
        <v>1528</v>
      </c>
      <c r="N5769" s="11" t="s">
        <v>9281</v>
      </c>
      <c r="R5769" t="s">
        <v>9284</v>
      </c>
      <c r="T5769" t="s">
        <v>1296</v>
      </c>
    </row>
    <row r="5770" spans="1:20">
      <c r="A5770" t="s">
        <v>9280</v>
      </c>
      <c r="B5770" t="s">
        <v>1291</v>
      </c>
      <c r="C5770" t="s">
        <v>74</v>
      </c>
      <c r="D5770" s="39" t="s">
        <v>1392</v>
      </c>
      <c r="E5770" s="11">
        <f t="shared" si="378"/>
        <v>5</v>
      </c>
      <c r="F5770" s="4">
        <f t="shared" si="379"/>
        <v>2010</v>
      </c>
      <c r="G5770" t="s">
        <v>25</v>
      </c>
      <c r="H5770" s="4">
        <v>11.7</v>
      </c>
      <c r="I5770" s="4" t="s">
        <v>35</v>
      </c>
      <c r="J5770" s="4">
        <v>29.8</v>
      </c>
      <c r="K5770" s="4" t="s">
        <v>138</v>
      </c>
      <c r="L5770" s="4">
        <v>0</v>
      </c>
      <c r="M5770" s="4" t="s">
        <v>1478</v>
      </c>
      <c r="N5770" s="11" t="s">
        <v>9281</v>
      </c>
      <c r="R5770" t="s">
        <v>4756</v>
      </c>
      <c r="T5770" t="s">
        <v>1296</v>
      </c>
    </row>
    <row r="5771" spans="1:20">
      <c r="A5771" t="s">
        <v>9280</v>
      </c>
      <c r="B5771" t="s">
        <v>1291</v>
      </c>
      <c r="C5771" t="s">
        <v>74</v>
      </c>
      <c r="D5771" s="39" t="s">
        <v>1561</v>
      </c>
      <c r="E5771" s="11">
        <f t="shared" si="378"/>
        <v>5</v>
      </c>
      <c r="F5771" s="4">
        <f t="shared" si="379"/>
        <v>2011</v>
      </c>
      <c r="G5771" t="s">
        <v>25</v>
      </c>
      <c r="H5771" s="4">
        <v>12.7</v>
      </c>
      <c r="I5771" s="4" t="s">
        <v>35</v>
      </c>
      <c r="J5771" s="4">
        <v>31.1</v>
      </c>
      <c r="K5771" s="4" t="s">
        <v>1397</v>
      </c>
      <c r="L5771" s="4">
        <v>0</v>
      </c>
      <c r="M5771" s="4" t="s">
        <v>1394</v>
      </c>
      <c r="N5771" s="11" t="s">
        <v>9281</v>
      </c>
      <c r="R5771" t="s">
        <v>6502</v>
      </c>
      <c r="T5771" t="s">
        <v>1296</v>
      </c>
    </row>
    <row r="5772" spans="1:20">
      <c r="A5772" t="s">
        <v>9280</v>
      </c>
      <c r="B5772" t="s">
        <v>1291</v>
      </c>
      <c r="C5772" t="s">
        <v>74</v>
      </c>
      <c r="D5772" s="39" t="s">
        <v>1586</v>
      </c>
      <c r="E5772" s="11">
        <f t="shared" si="378"/>
        <v>5</v>
      </c>
      <c r="F5772" s="4">
        <f t="shared" si="379"/>
        <v>2013</v>
      </c>
      <c r="G5772" t="s">
        <v>25</v>
      </c>
      <c r="H5772" s="4">
        <v>13.7</v>
      </c>
      <c r="I5772" s="4" t="s">
        <v>35</v>
      </c>
      <c r="J5772" s="4">
        <v>35</v>
      </c>
      <c r="K5772" s="4" t="s">
        <v>447</v>
      </c>
      <c r="L5772" s="4">
        <v>0</v>
      </c>
      <c r="M5772" s="4" t="s">
        <v>4423</v>
      </c>
      <c r="N5772" s="11" t="s">
        <v>9281</v>
      </c>
      <c r="R5772" t="s">
        <v>1953</v>
      </c>
      <c r="T5772" t="s">
        <v>1296</v>
      </c>
    </row>
    <row r="5773" spans="1:20">
      <c r="A5773" t="s">
        <v>9280</v>
      </c>
      <c r="B5773" t="s">
        <v>1291</v>
      </c>
      <c r="C5773" t="s">
        <v>74</v>
      </c>
      <c r="D5773" s="39" t="s">
        <v>1356</v>
      </c>
      <c r="E5773" s="11">
        <f t="shared" si="378"/>
        <v>5</v>
      </c>
      <c r="F5773" s="4">
        <f t="shared" si="379"/>
        <v>2015</v>
      </c>
      <c r="G5773" t="s">
        <v>25</v>
      </c>
      <c r="H5773" s="4">
        <v>15.7</v>
      </c>
      <c r="I5773" s="4" t="s">
        <v>35</v>
      </c>
      <c r="J5773" s="4">
        <v>36.1</v>
      </c>
      <c r="K5773" s="4" t="s">
        <v>6094</v>
      </c>
      <c r="L5773" s="4">
        <v>0</v>
      </c>
      <c r="M5773" s="4" t="s">
        <v>9285</v>
      </c>
      <c r="N5773" s="11" t="s">
        <v>9281</v>
      </c>
      <c r="R5773" t="s">
        <v>5986</v>
      </c>
      <c r="T5773" t="s">
        <v>1296</v>
      </c>
    </row>
    <row r="5774" spans="1:20">
      <c r="A5774" t="s">
        <v>9286</v>
      </c>
      <c r="B5774" t="s">
        <v>1291</v>
      </c>
      <c r="C5774" t="s">
        <v>20</v>
      </c>
      <c r="D5774" s="39" t="s">
        <v>1663</v>
      </c>
      <c r="E5774" s="11">
        <f t="shared" si="378"/>
        <v>5</v>
      </c>
      <c r="F5774" s="4">
        <f t="shared" si="379"/>
        <v>2009</v>
      </c>
      <c r="G5774" t="s">
        <v>21</v>
      </c>
      <c r="H5774" s="4" t="s">
        <v>1452</v>
      </c>
      <c r="I5774" s="4" t="str">
        <f t="shared" ref="I5774:I5796" si="382">IF(ISBLANK(H5774), "", "k")</f>
        <v>k</v>
      </c>
      <c r="J5774" s="4">
        <v>15.6</v>
      </c>
      <c r="K5774" s="4" t="s">
        <v>3139</v>
      </c>
      <c r="L5774" s="4">
        <v>0</v>
      </c>
      <c r="M5774" s="4" t="s">
        <v>9255</v>
      </c>
      <c r="N5774" s="11" t="s">
        <v>9287</v>
      </c>
      <c r="R5774" t="s">
        <v>9288</v>
      </c>
      <c r="T5774" t="s">
        <v>1296</v>
      </c>
    </row>
    <row r="5775" spans="1:20">
      <c r="A5775" t="s">
        <v>9286</v>
      </c>
      <c r="B5775" t="s">
        <v>1291</v>
      </c>
      <c r="C5775" t="s">
        <v>74</v>
      </c>
      <c r="D5775" s="39" t="s">
        <v>1396</v>
      </c>
      <c r="E5775" s="11">
        <f t="shared" si="378"/>
        <v>5</v>
      </c>
      <c r="F5775" s="4">
        <f t="shared" si="379"/>
        <v>2011</v>
      </c>
      <c r="G5775" t="s">
        <v>21</v>
      </c>
      <c r="H5775" s="4" t="s">
        <v>654</v>
      </c>
      <c r="I5775" s="4" t="str">
        <f t="shared" si="382"/>
        <v>k</v>
      </c>
      <c r="J5775" s="4">
        <v>17.399999999999999</v>
      </c>
      <c r="K5775" s="4" t="s">
        <v>655</v>
      </c>
      <c r="L5775" s="4">
        <v>0</v>
      </c>
      <c r="M5775" s="4" t="s">
        <v>1457</v>
      </c>
      <c r="N5775" s="11" t="s">
        <v>9287</v>
      </c>
      <c r="R5775" t="s">
        <v>4738</v>
      </c>
      <c r="T5775" t="s">
        <v>1296</v>
      </c>
    </row>
    <row r="5776" spans="1:20">
      <c r="A5776" t="s">
        <v>9286</v>
      </c>
      <c r="B5776" t="s">
        <v>1291</v>
      </c>
      <c r="C5776" t="s">
        <v>74</v>
      </c>
      <c r="D5776" s="39" t="s">
        <v>1586</v>
      </c>
      <c r="E5776" s="11">
        <f t="shared" si="378"/>
        <v>5</v>
      </c>
      <c r="F5776" s="4">
        <f t="shared" si="379"/>
        <v>2013</v>
      </c>
      <c r="G5776" t="s">
        <v>21</v>
      </c>
      <c r="H5776" s="4" t="s">
        <v>717</v>
      </c>
      <c r="I5776" s="4" t="str">
        <f t="shared" si="382"/>
        <v>k</v>
      </c>
      <c r="J5776" s="4">
        <v>21.4</v>
      </c>
      <c r="K5776" s="4" t="s">
        <v>5493</v>
      </c>
      <c r="L5776" s="4">
        <v>0</v>
      </c>
      <c r="M5776" s="4" t="s">
        <v>3831</v>
      </c>
      <c r="N5776" s="11" t="s">
        <v>9287</v>
      </c>
      <c r="R5776" t="s">
        <v>3423</v>
      </c>
      <c r="T5776" t="s">
        <v>1296</v>
      </c>
    </row>
    <row r="5777" spans="1:20">
      <c r="A5777" t="s">
        <v>9286</v>
      </c>
      <c r="B5777" t="s">
        <v>1291</v>
      </c>
      <c r="C5777" t="s">
        <v>74</v>
      </c>
      <c r="D5777" s="39" t="s">
        <v>1402</v>
      </c>
      <c r="E5777" s="11">
        <f t="shared" si="378"/>
        <v>5</v>
      </c>
      <c r="F5777" s="4">
        <f t="shared" si="379"/>
        <v>2015</v>
      </c>
      <c r="G5777" t="s">
        <v>21</v>
      </c>
      <c r="H5777" s="4" t="s">
        <v>609</v>
      </c>
      <c r="I5777" s="4" t="str">
        <f t="shared" si="382"/>
        <v>k</v>
      </c>
      <c r="J5777" s="4">
        <v>22.7</v>
      </c>
      <c r="K5777" s="4" t="s">
        <v>836</v>
      </c>
      <c r="L5777" s="4">
        <v>0</v>
      </c>
      <c r="M5777" s="4" t="s">
        <v>9289</v>
      </c>
      <c r="N5777" s="11" t="s">
        <v>9287</v>
      </c>
      <c r="R5777" t="s">
        <v>9290</v>
      </c>
      <c r="T5777" t="s">
        <v>1296</v>
      </c>
    </row>
    <row r="5778" spans="1:20">
      <c r="A5778" t="s">
        <v>9286</v>
      </c>
      <c r="B5778" t="s">
        <v>1291</v>
      </c>
      <c r="C5778" t="s">
        <v>74</v>
      </c>
      <c r="D5778" s="39" t="s">
        <v>1349</v>
      </c>
      <c r="E5778" s="11">
        <f t="shared" si="378"/>
        <v>5</v>
      </c>
      <c r="F5778" s="4">
        <f t="shared" si="379"/>
        <v>2016</v>
      </c>
      <c r="G5778" t="s">
        <v>21</v>
      </c>
      <c r="H5778" s="4" t="s">
        <v>977</v>
      </c>
      <c r="I5778" s="4" t="str">
        <f t="shared" si="382"/>
        <v>k</v>
      </c>
      <c r="J5778" s="4">
        <v>23</v>
      </c>
      <c r="K5778" s="4" t="s">
        <v>1220</v>
      </c>
      <c r="L5778" s="4">
        <v>0</v>
      </c>
      <c r="M5778" s="4" t="s">
        <v>1820</v>
      </c>
      <c r="N5778" s="11" t="s">
        <v>9287</v>
      </c>
      <c r="R5778" t="s">
        <v>1488</v>
      </c>
      <c r="T5778" t="s">
        <v>1296</v>
      </c>
    </row>
    <row r="5779" spans="1:20">
      <c r="A5779" t="s">
        <v>9286</v>
      </c>
      <c r="B5779" t="s">
        <v>1291</v>
      </c>
      <c r="C5779" t="s">
        <v>74</v>
      </c>
      <c r="D5779" s="39" t="s">
        <v>1455</v>
      </c>
      <c r="E5779" s="11">
        <f t="shared" ref="E5779:E5842" si="383">MONTH(D5779)</f>
        <v>5</v>
      </c>
      <c r="F5779" s="4">
        <f t="shared" ref="F5779:F5842" si="384">YEAR(D5779)</f>
        <v>2017</v>
      </c>
      <c r="G5779" t="s">
        <v>21</v>
      </c>
      <c r="H5779" s="4" t="s">
        <v>893</v>
      </c>
      <c r="I5779" s="4" t="str">
        <f t="shared" si="382"/>
        <v>k</v>
      </c>
      <c r="J5779" s="4">
        <v>22.9</v>
      </c>
      <c r="K5779" s="4" t="s">
        <v>385</v>
      </c>
      <c r="L5779" s="4">
        <v>0</v>
      </c>
      <c r="M5779" s="4" t="s">
        <v>1985</v>
      </c>
      <c r="N5779" s="11" t="s">
        <v>9287</v>
      </c>
      <c r="R5779" t="s">
        <v>9291</v>
      </c>
      <c r="T5779" t="s">
        <v>1296</v>
      </c>
    </row>
    <row r="5780" spans="1:20">
      <c r="A5780" t="s">
        <v>9286</v>
      </c>
      <c r="B5780" t="s">
        <v>1291</v>
      </c>
      <c r="C5780" t="s">
        <v>74</v>
      </c>
      <c r="D5780" s="39" t="s">
        <v>1459</v>
      </c>
      <c r="E5780" s="11">
        <f t="shared" si="383"/>
        <v>9</v>
      </c>
      <c r="F5780" s="4">
        <f t="shared" si="384"/>
        <v>2018</v>
      </c>
      <c r="G5780" t="s">
        <v>21</v>
      </c>
      <c r="H5780" s="4" t="s">
        <v>1445</v>
      </c>
      <c r="I5780" s="4" t="str">
        <f t="shared" si="382"/>
        <v>k</v>
      </c>
      <c r="J5780" s="4">
        <v>23.5</v>
      </c>
      <c r="K5780" s="4" t="s">
        <v>1181</v>
      </c>
      <c r="L5780" s="4">
        <v>0</v>
      </c>
      <c r="M5780" s="4" t="s">
        <v>1745</v>
      </c>
      <c r="N5780" s="11" t="s">
        <v>9287</v>
      </c>
      <c r="R5780" t="s">
        <v>9292</v>
      </c>
      <c r="T5780" t="s">
        <v>1296</v>
      </c>
    </row>
    <row r="5781" spans="1:20">
      <c r="A5781" t="s">
        <v>9286</v>
      </c>
      <c r="B5781" s="4" t="s">
        <v>1291</v>
      </c>
      <c r="C5781" s="4" t="s">
        <v>74</v>
      </c>
      <c r="D5781" s="39" t="s">
        <v>1470</v>
      </c>
      <c r="E5781" s="11">
        <f t="shared" si="383"/>
        <v>4</v>
      </c>
      <c r="F5781" s="4">
        <f t="shared" si="384"/>
        <v>2026</v>
      </c>
      <c r="G5781" s="4" t="s">
        <v>21</v>
      </c>
      <c r="H5781" s="4">
        <v>25.6</v>
      </c>
      <c r="I5781" s="4" t="str">
        <f t="shared" si="382"/>
        <v>k</v>
      </c>
      <c r="J5781" s="4">
        <v>26</v>
      </c>
      <c r="K5781" s="4">
        <v>33.5</v>
      </c>
      <c r="L5781" s="4">
        <v>0</v>
      </c>
      <c r="M5781" s="4">
        <v>660</v>
      </c>
      <c r="N5781" s="11" t="s">
        <v>9287</v>
      </c>
      <c r="R5781" s="4" t="s">
        <v>1471</v>
      </c>
    </row>
    <row r="5782" spans="1:20">
      <c r="A5782" t="s">
        <v>9293</v>
      </c>
      <c r="B5782" t="s">
        <v>1291</v>
      </c>
      <c r="C5782" t="s">
        <v>20</v>
      </c>
      <c r="D5782" s="39" t="s">
        <v>1831</v>
      </c>
      <c r="E5782" s="11">
        <f t="shared" si="383"/>
        <v>5</v>
      </c>
      <c r="F5782" s="4">
        <f t="shared" si="384"/>
        <v>2008</v>
      </c>
      <c r="G5782" t="s">
        <v>25</v>
      </c>
      <c r="H5782" s="4" t="s">
        <v>682</v>
      </c>
      <c r="I5782" s="4" t="str">
        <f t="shared" si="382"/>
        <v>k</v>
      </c>
      <c r="J5782" s="4">
        <v>23.5</v>
      </c>
      <c r="K5782" s="4" t="s">
        <v>1160</v>
      </c>
      <c r="L5782" s="4">
        <v>0</v>
      </c>
      <c r="M5782" s="4" t="s">
        <v>5228</v>
      </c>
      <c r="N5782" s="11" t="s">
        <v>9294</v>
      </c>
      <c r="R5782" t="s">
        <v>9295</v>
      </c>
      <c r="T5782" t="s">
        <v>1296</v>
      </c>
    </row>
    <row r="5783" spans="1:20">
      <c r="A5783" t="s">
        <v>9293</v>
      </c>
      <c r="B5783" t="s">
        <v>1291</v>
      </c>
      <c r="C5783" t="s">
        <v>74</v>
      </c>
      <c r="D5783" s="39" t="s">
        <v>1535</v>
      </c>
      <c r="E5783" s="11">
        <f t="shared" si="383"/>
        <v>5</v>
      </c>
      <c r="F5783" s="4">
        <f t="shared" si="384"/>
        <v>2010</v>
      </c>
      <c r="G5783" t="s">
        <v>25</v>
      </c>
      <c r="H5783" s="4" t="s">
        <v>477</v>
      </c>
      <c r="I5783" s="4" t="str">
        <f t="shared" si="382"/>
        <v>k</v>
      </c>
      <c r="J5783" s="4">
        <v>25.4</v>
      </c>
      <c r="K5783" s="4" t="s">
        <v>312</v>
      </c>
      <c r="L5783" s="4">
        <v>0</v>
      </c>
      <c r="M5783" s="4" t="s">
        <v>1726</v>
      </c>
      <c r="N5783" s="11" t="s">
        <v>9294</v>
      </c>
      <c r="R5783" t="s">
        <v>9296</v>
      </c>
      <c r="T5783" t="s">
        <v>1296</v>
      </c>
    </row>
    <row r="5784" spans="1:20">
      <c r="A5784" t="s">
        <v>9297</v>
      </c>
      <c r="B5784" t="s">
        <v>1291</v>
      </c>
      <c r="C5784" t="s">
        <v>20</v>
      </c>
      <c r="D5784" s="39" t="s">
        <v>1663</v>
      </c>
      <c r="E5784" s="11">
        <f t="shared" si="383"/>
        <v>5</v>
      </c>
      <c r="F5784" s="4">
        <f t="shared" si="384"/>
        <v>2009</v>
      </c>
      <c r="G5784" t="s">
        <v>21</v>
      </c>
      <c r="H5784" s="4" t="s">
        <v>1452</v>
      </c>
      <c r="I5784" s="4" t="str">
        <f t="shared" si="382"/>
        <v>k</v>
      </c>
      <c r="J5784" s="4">
        <v>15.3</v>
      </c>
      <c r="K5784" s="4" t="s">
        <v>550</v>
      </c>
      <c r="L5784" s="4">
        <v>0</v>
      </c>
      <c r="M5784" s="4" t="s">
        <v>1453</v>
      </c>
      <c r="N5784" s="11" t="s">
        <v>9298</v>
      </c>
      <c r="R5784" t="s">
        <v>9299</v>
      </c>
      <c r="T5784" t="s">
        <v>1296</v>
      </c>
    </row>
    <row r="5785" spans="1:20">
      <c r="A5785" t="s">
        <v>9297</v>
      </c>
      <c r="B5785" t="s">
        <v>1291</v>
      </c>
      <c r="C5785" t="s">
        <v>74</v>
      </c>
      <c r="D5785" s="39" t="s">
        <v>1531</v>
      </c>
      <c r="E5785" s="11">
        <f t="shared" si="383"/>
        <v>5</v>
      </c>
      <c r="F5785" s="4">
        <f t="shared" si="384"/>
        <v>2013</v>
      </c>
      <c r="G5785" t="s">
        <v>21</v>
      </c>
      <c r="H5785" s="4" t="s">
        <v>682</v>
      </c>
      <c r="I5785" s="4" t="str">
        <f t="shared" si="382"/>
        <v>k</v>
      </c>
      <c r="J5785" s="4">
        <v>20.6</v>
      </c>
      <c r="K5785" s="4" t="s">
        <v>836</v>
      </c>
      <c r="L5785" s="4">
        <v>0</v>
      </c>
      <c r="M5785" s="4" t="s">
        <v>9300</v>
      </c>
      <c r="N5785" s="11" t="s">
        <v>9298</v>
      </c>
      <c r="R5785" t="s">
        <v>9301</v>
      </c>
      <c r="T5785" t="s">
        <v>1296</v>
      </c>
    </row>
    <row r="5786" spans="1:20">
      <c r="A5786" t="s">
        <v>9297</v>
      </c>
      <c r="B5786" t="s">
        <v>1291</v>
      </c>
      <c r="C5786" t="s">
        <v>74</v>
      </c>
      <c r="D5786" s="39" t="s">
        <v>1356</v>
      </c>
      <c r="E5786" s="11">
        <f t="shared" si="383"/>
        <v>5</v>
      </c>
      <c r="F5786" s="4">
        <f t="shared" si="384"/>
        <v>2015</v>
      </c>
      <c r="G5786" t="s">
        <v>21</v>
      </c>
      <c r="H5786" s="4" t="s">
        <v>477</v>
      </c>
      <c r="I5786" s="4" t="str">
        <f t="shared" si="382"/>
        <v>k</v>
      </c>
      <c r="J5786" s="4">
        <v>23.5</v>
      </c>
      <c r="K5786" s="4" t="s">
        <v>464</v>
      </c>
      <c r="L5786" s="4">
        <v>0</v>
      </c>
      <c r="M5786" s="4" t="s">
        <v>7851</v>
      </c>
      <c r="N5786" s="11" t="s">
        <v>9298</v>
      </c>
      <c r="R5786" t="s">
        <v>9302</v>
      </c>
      <c r="T5786" t="s">
        <v>1296</v>
      </c>
    </row>
    <row r="5787" spans="1:20">
      <c r="A5787" t="s">
        <v>9297</v>
      </c>
      <c r="B5787" t="s">
        <v>1291</v>
      </c>
      <c r="C5787" t="s">
        <v>74</v>
      </c>
      <c r="D5787" s="39" t="s">
        <v>1349</v>
      </c>
      <c r="E5787" s="11">
        <f t="shared" si="383"/>
        <v>5</v>
      </c>
      <c r="F5787" s="4">
        <f t="shared" si="384"/>
        <v>2016</v>
      </c>
      <c r="G5787" t="s">
        <v>21</v>
      </c>
      <c r="H5787" s="4" t="s">
        <v>496</v>
      </c>
      <c r="I5787" s="4" t="str">
        <f t="shared" si="382"/>
        <v>k</v>
      </c>
      <c r="J5787" s="4">
        <v>23.7</v>
      </c>
      <c r="K5787" s="4" t="s">
        <v>919</v>
      </c>
      <c r="L5787" s="4">
        <v>0</v>
      </c>
      <c r="M5787" s="4" t="s">
        <v>1476</v>
      </c>
      <c r="N5787" s="11" t="s">
        <v>9298</v>
      </c>
      <c r="R5787" t="s">
        <v>2483</v>
      </c>
      <c r="T5787" t="s">
        <v>1296</v>
      </c>
    </row>
    <row r="5788" spans="1:20">
      <c r="A5788" t="s">
        <v>9297</v>
      </c>
      <c r="B5788" t="s">
        <v>1291</v>
      </c>
      <c r="C5788" t="s">
        <v>74</v>
      </c>
      <c r="D5788" s="39" t="s">
        <v>1408</v>
      </c>
      <c r="E5788" s="11">
        <f t="shared" si="383"/>
        <v>9</v>
      </c>
      <c r="F5788" s="4">
        <f t="shared" si="384"/>
        <v>2016</v>
      </c>
      <c r="G5788" t="s">
        <v>21</v>
      </c>
      <c r="H5788" s="4" t="s">
        <v>846</v>
      </c>
      <c r="I5788" s="4" t="str">
        <f t="shared" si="382"/>
        <v>k</v>
      </c>
      <c r="J5788" s="4">
        <v>24.1</v>
      </c>
      <c r="K5788" s="4" t="s">
        <v>729</v>
      </c>
      <c r="L5788" s="4">
        <v>0</v>
      </c>
      <c r="M5788" s="4" t="s">
        <v>1463</v>
      </c>
      <c r="N5788" s="11" t="s">
        <v>9298</v>
      </c>
      <c r="Q5788" t="s">
        <v>9303</v>
      </c>
      <c r="R5788" t="s">
        <v>9304</v>
      </c>
      <c r="T5788" t="s">
        <v>1296</v>
      </c>
    </row>
    <row r="5789" spans="1:20">
      <c r="A5789" t="s">
        <v>9297</v>
      </c>
      <c r="B5789" t="s">
        <v>1291</v>
      </c>
      <c r="C5789" t="s">
        <v>74</v>
      </c>
      <c r="D5789" s="39" t="s">
        <v>1455</v>
      </c>
      <c r="E5789" s="11">
        <f t="shared" si="383"/>
        <v>5</v>
      </c>
      <c r="F5789" s="4">
        <f t="shared" si="384"/>
        <v>2017</v>
      </c>
      <c r="G5789" t="s">
        <v>21</v>
      </c>
      <c r="H5789" s="4" t="s">
        <v>410</v>
      </c>
      <c r="I5789" s="4" t="str">
        <f t="shared" si="382"/>
        <v>k</v>
      </c>
      <c r="J5789" s="4">
        <v>24.8</v>
      </c>
      <c r="K5789" s="4" t="s">
        <v>127</v>
      </c>
      <c r="L5789" s="4">
        <v>0</v>
      </c>
      <c r="M5789" s="4" t="s">
        <v>2090</v>
      </c>
      <c r="N5789" s="11" t="s">
        <v>9298</v>
      </c>
      <c r="Q5789" t="s">
        <v>9305</v>
      </c>
      <c r="R5789" t="s">
        <v>9306</v>
      </c>
      <c r="T5789" t="s">
        <v>1296</v>
      </c>
    </row>
    <row r="5790" spans="1:20">
      <c r="A5790" t="s">
        <v>9297</v>
      </c>
      <c r="B5790" t="s">
        <v>1291</v>
      </c>
      <c r="C5790" t="s">
        <v>74</v>
      </c>
      <c r="D5790" s="39" t="s">
        <v>1582</v>
      </c>
      <c r="E5790" s="11">
        <f t="shared" si="383"/>
        <v>5</v>
      </c>
      <c r="F5790" s="4">
        <f t="shared" si="384"/>
        <v>2019</v>
      </c>
      <c r="G5790" t="s">
        <v>21</v>
      </c>
      <c r="H5790" s="4" t="s">
        <v>712</v>
      </c>
      <c r="I5790" s="4" t="str">
        <f t="shared" si="382"/>
        <v>k</v>
      </c>
      <c r="J5790" s="4">
        <v>26</v>
      </c>
      <c r="K5790" s="4" t="s">
        <v>1072</v>
      </c>
      <c r="L5790" s="4">
        <v>0</v>
      </c>
      <c r="M5790" s="4" t="s">
        <v>3351</v>
      </c>
      <c r="N5790" s="11" t="s">
        <v>9298</v>
      </c>
      <c r="Q5790" t="s">
        <v>9307</v>
      </c>
      <c r="R5790" t="s">
        <v>9308</v>
      </c>
      <c r="T5790" t="s">
        <v>1296</v>
      </c>
    </row>
    <row r="5791" spans="1:20">
      <c r="A5791" t="s">
        <v>9297</v>
      </c>
      <c r="B5791" t="s">
        <v>1291</v>
      </c>
      <c r="C5791" t="s">
        <v>74</v>
      </c>
      <c r="D5791" s="39" t="s">
        <v>1211</v>
      </c>
      <c r="E5791" s="11">
        <f t="shared" si="383"/>
        <v>5</v>
      </c>
      <c r="F5791" s="4">
        <f t="shared" si="384"/>
        <v>2021</v>
      </c>
      <c r="G5791" t="s">
        <v>21</v>
      </c>
      <c r="H5791" s="4">
        <v>15.7</v>
      </c>
      <c r="I5791" s="4" t="str">
        <f t="shared" si="382"/>
        <v>k</v>
      </c>
      <c r="J5791" s="4">
        <v>25</v>
      </c>
      <c r="K5791" s="4" t="s">
        <v>441</v>
      </c>
      <c r="L5791" s="4">
        <v>0</v>
      </c>
      <c r="M5791" s="4" t="s">
        <v>2441</v>
      </c>
      <c r="N5791" s="11" t="s">
        <v>9298</v>
      </c>
      <c r="R5791" t="s">
        <v>9309</v>
      </c>
    </row>
    <row r="5792" spans="1:20">
      <c r="A5792" s="9" t="s">
        <v>9297</v>
      </c>
      <c r="B5792" s="4" t="s">
        <v>1291</v>
      </c>
      <c r="C5792" s="4" t="s">
        <v>74</v>
      </c>
      <c r="D5792" s="39" t="s">
        <v>1793</v>
      </c>
      <c r="E5792" s="11">
        <f t="shared" si="383"/>
        <v>4</v>
      </c>
      <c r="F5792" s="4">
        <f t="shared" si="384"/>
        <v>2026</v>
      </c>
      <c r="G5792" s="4" t="s">
        <v>21</v>
      </c>
      <c r="H5792" s="4">
        <v>20.6</v>
      </c>
      <c r="I5792" s="4" t="str">
        <f t="shared" si="382"/>
        <v>k</v>
      </c>
      <c r="J5792" s="4">
        <v>26</v>
      </c>
      <c r="K5792" s="4">
        <v>35.4</v>
      </c>
      <c r="L5792" s="4">
        <v>0</v>
      </c>
      <c r="M5792" s="4">
        <v>675</v>
      </c>
      <c r="N5792" s="11" t="s">
        <v>9298</v>
      </c>
      <c r="R5792" s="4" t="s">
        <v>1471</v>
      </c>
    </row>
    <row r="5793" spans="1:20">
      <c r="A5793" t="s">
        <v>9310</v>
      </c>
      <c r="B5793" t="s">
        <v>1291</v>
      </c>
      <c r="C5793" t="s">
        <v>20</v>
      </c>
      <c r="D5793" s="39" t="s">
        <v>1435</v>
      </c>
      <c r="E5793" s="11">
        <f t="shared" si="383"/>
        <v>5</v>
      </c>
      <c r="F5793" s="4">
        <f t="shared" si="384"/>
        <v>2015</v>
      </c>
      <c r="G5793" t="s">
        <v>21</v>
      </c>
      <c r="H5793" s="4" t="s">
        <v>1536</v>
      </c>
      <c r="I5793" s="4" t="str">
        <f t="shared" si="382"/>
        <v>k</v>
      </c>
      <c r="J5793" s="4">
        <v>10.4</v>
      </c>
      <c r="K5793" s="4" t="s">
        <v>5945</v>
      </c>
      <c r="L5793" s="4">
        <v>0</v>
      </c>
      <c r="M5793" s="4" t="s">
        <v>309</v>
      </c>
      <c r="R5793" t="s">
        <v>9311</v>
      </c>
      <c r="T5793" t="s">
        <v>1296</v>
      </c>
    </row>
    <row r="5794" spans="1:20">
      <c r="A5794" t="s">
        <v>9310</v>
      </c>
      <c r="B5794" t="s">
        <v>1291</v>
      </c>
      <c r="C5794" t="s">
        <v>74</v>
      </c>
      <c r="D5794" s="39" t="s">
        <v>1352</v>
      </c>
      <c r="E5794" s="11">
        <f t="shared" si="383"/>
        <v>5</v>
      </c>
      <c r="F5794" s="4">
        <f t="shared" si="384"/>
        <v>2017</v>
      </c>
      <c r="G5794" t="s">
        <v>21</v>
      </c>
      <c r="H5794" s="4" t="s">
        <v>1444</v>
      </c>
      <c r="I5794" s="4" t="str">
        <f t="shared" si="382"/>
        <v>k</v>
      </c>
      <c r="J5794" s="4">
        <v>11.9</v>
      </c>
      <c r="K5794" s="4" t="s">
        <v>568</v>
      </c>
      <c r="L5794" s="4">
        <v>0</v>
      </c>
      <c r="M5794" s="4" t="s">
        <v>4066</v>
      </c>
      <c r="R5794" t="s">
        <v>4738</v>
      </c>
      <c r="T5794" t="s">
        <v>1296</v>
      </c>
    </row>
    <row r="5795" spans="1:20">
      <c r="A5795" t="s">
        <v>9310</v>
      </c>
      <c r="B5795" t="s">
        <v>1291</v>
      </c>
      <c r="C5795" t="s">
        <v>74</v>
      </c>
      <c r="D5795" s="39" t="s">
        <v>1992</v>
      </c>
      <c r="E5795" s="11">
        <f t="shared" si="383"/>
        <v>5</v>
      </c>
      <c r="F5795" s="4">
        <f t="shared" si="384"/>
        <v>2021</v>
      </c>
      <c r="G5795" t="s">
        <v>21</v>
      </c>
      <c r="H5795" s="4">
        <v>6.7</v>
      </c>
      <c r="I5795" s="4" t="str">
        <f t="shared" si="382"/>
        <v>k</v>
      </c>
      <c r="J5795" s="4">
        <v>21.6</v>
      </c>
      <c r="K5795" s="4" t="s">
        <v>683</v>
      </c>
      <c r="L5795" s="4">
        <v>0</v>
      </c>
      <c r="M5795" s="4" t="s">
        <v>3143</v>
      </c>
      <c r="R5795" t="s">
        <v>9309</v>
      </c>
    </row>
    <row r="5796" spans="1:20">
      <c r="A5796" t="s">
        <v>9310</v>
      </c>
      <c r="B5796" s="4" t="s">
        <v>1291</v>
      </c>
      <c r="C5796" s="4" t="s">
        <v>74</v>
      </c>
      <c r="D5796" s="39" t="s">
        <v>1793</v>
      </c>
      <c r="E5796" s="11">
        <f t="shared" si="383"/>
        <v>4</v>
      </c>
      <c r="F5796" s="4">
        <f t="shared" si="384"/>
        <v>2026</v>
      </c>
      <c r="G5796" s="4" t="s">
        <v>21</v>
      </c>
      <c r="H5796" s="4">
        <v>11.6</v>
      </c>
      <c r="I5796" s="4" t="str">
        <f t="shared" si="382"/>
        <v>k</v>
      </c>
      <c r="J5796" s="4">
        <v>27</v>
      </c>
      <c r="K5796" s="4">
        <v>36.1</v>
      </c>
      <c r="L5796" s="4">
        <v>0</v>
      </c>
      <c r="M5796" s="4">
        <v>750</v>
      </c>
      <c r="N5796" s="11" t="s">
        <v>9312</v>
      </c>
      <c r="R5796" s="4" t="s">
        <v>9313</v>
      </c>
    </row>
    <row r="5797" spans="1:20">
      <c r="A5797" t="s">
        <v>608</v>
      </c>
      <c r="B5797" t="s">
        <v>1291</v>
      </c>
      <c r="C5797" t="s">
        <v>20</v>
      </c>
      <c r="D5797" s="39" t="s">
        <v>5956</v>
      </c>
      <c r="E5797" s="11">
        <f t="shared" si="383"/>
        <v>3</v>
      </c>
      <c r="F5797" s="4">
        <f t="shared" si="384"/>
        <v>1986</v>
      </c>
      <c r="G5797" t="s">
        <v>21</v>
      </c>
      <c r="H5797" s="4">
        <v>17.5</v>
      </c>
      <c r="I5797" s="4" t="s">
        <v>35</v>
      </c>
      <c r="J5797" s="4">
        <v>29.85</v>
      </c>
      <c r="K5797" s="4" t="s">
        <v>4949</v>
      </c>
      <c r="L5797" s="4">
        <v>0</v>
      </c>
      <c r="M5797" s="4" t="s">
        <v>2320</v>
      </c>
      <c r="R5797" t="s">
        <v>3984</v>
      </c>
      <c r="T5797" t="s">
        <v>1296</v>
      </c>
    </row>
    <row r="5798" spans="1:20">
      <c r="A5798" t="s">
        <v>608</v>
      </c>
      <c r="B5798" t="s">
        <v>1291</v>
      </c>
      <c r="C5798" t="s">
        <v>74</v>
      </c>
      <c r="D5798" s="39" t="s">
        <v>3452</v>
      </c>
      <c r="E5798" s="11">
        <f t="shared" si="383"/>
        <v>3</v>
      </c>
      <c r="F5798" s="4">
        <f t="shared" si="384"/>
        <v>1988</v>
      </c>
      <c r="G5798" t="s">
        <v>21</v>
      </c>
      <c r="H5798" s="4">
        <v>19.5</v>
      </c>
      <c r="I5798" s="4" t="s">
        <v>35</v>
      </c>
      <c r="J5798" s="4">
        <v>29.85</v>
      </c>
      <c r="K5798" s="4" t="s">
        <v>4949</v>
      </c>
      <c r="L5798" s="4">
        <v>0</v>
      </c>
      <c r="M5798" s="4" t="s">
        <v>2830</v>
      </c>
      <c r="T5798" t="s">
        <v>1296</v>
      </c>
    </row>
    <row r="5799" spans="1:20">
      <c r="A5799" t="s">
        <v>608</v>
      </c>
      <c r="B5799" t="s">
        <v>1291</v>
      </c>
      <c r="C5799" t="s">
        <v>74</v>
      </c>
      <c r="D5799" s="39" t="s">
        <v>2401</v>
      </c>
      <c r="E5799" s="11">
        <f t="shared" si="383"/>
        <v>3</v>
      </c>
      <c r="F5799" s="4">
        <f t="shared" si="384"/>
        <v>1992</v>
      </c>
      <c r="G5799" t="s">
        <v>21</v>
      </c>
      <c r="H5799" s="4">
        <v>23.5</v>
      </c>
      <c r="I5799" s="4" t="s">
        <v>35</v>
      </c>
      <c r="J5799" s="4">
        <v>29.85</v>
      </c>
      <c r="K5799" s="4" t="s">
        <v>435</v>
      </c>
      <c r="L5799" s="4">
        <v>0</v>
      </c>
      <c r="M5799" s="4" t="s">
        <v>7084</v>
      </c>
      <c r="R5799" t="s">
        <v>2070</v>
      </c>
      <c r="T5799" t="s">
        <v>1296</v>
      </c>
    </row>
    <row r="5800" spans="1:20">
      <c r="A5800" t="s">
        <v>608</v>
      </c>
      <c r="B5800" t="s">
        <v>1291</v>
      </c>
      <c r="C5800" t="s">
        <v>74</v>
      </c>
      <c r="D5800" s="39" t="s">
        <v>1620</v>
      </c>
      <c r="E5800" s="11">
        <f t="shared" si="383"/>
        <v>3</v>
      </c>
      <c r="F5800" s="4">
        <f t="shared" si="384"/>
        <v>1994</v>
      </c>
      <c r="G5800" t="s">
        <v>21</v>
      </c>
      <c r="H5800" s="4">
        <v>25.5</v>
      </c>
      <c r="I5800" s="4" t="s">
        <v>35</v>
      </c>
      <c r="J5800" s="4">
        <v>30.8</v>
      </c>
      <c r="K5800" s="4" t="s">
        <v>182</v>
      </c>
      <c r="L5800" s="4">
        <v>0</v>
      </c>
      <c r="M5800" s="4" t="s">
        <v>1681</v>
      </c>
      <c r="R5800" t="s">
        <v>9314</v>
      </c>
      <c r="T5800" t="s">
        <v>1296</v>
      </c>
    </row>
    <row r="5801" spans="1:20">
      <c r="A5801" t="s">
        <v>9315</v>
      </c>
      <c r="B5801" t="s">
        <v>1291</v>
      </c>
      <c r="C5801" t="s">
        <v>20</v>
      </c>
      <c r="D5801" s="39" t="s">
        <v>1620</v>
      </c>
      <c r="E5801" s="11">
        <f t="shared" si="383"/>
        <v>3</v>
      </c>
      <c r="F5801" s="4">
        <f t="shared" si="384"/>
        <v>1994</v>
      </c>
      <c r="G5801" t="s">
        <v>25</v>
      </c>
      <c r="H5801" s="4" t="s">
        <v>1610</v>
      </c>
      <c r="I5801" s="4" t="str">
        <f>IF(ISBLANK(H5801), "", "k")</f>
        <v>k</v>
      </c>
      <c r="J5801" s="4">
        <v>21.5</v>
      </c>
      <c r="K5801" s="4">
        <v>17.5</v>
      </c>
      <c r="L5801" s="4">
        <v>3.9</v>
      </c>
      <c r="M5801" s="4" t="s">
        <v>5508</v>
      </c>
      <c r="N5801" s="11" t="s">
        <v>9316</v>
      </c>
      <c r="R5801" t="s">
        <v>9317</v>
      </c>
      <c r="T5801" t="s">
        <v>1296</v>
      </c>
    </row>
    <row r="5802" spans="1:20">
      <c r="A5802" t="s">
        <v>9315</v>
      </c>
      <c r="B5802" t="s">
        <v>1291</v>
      </c>
      <c r="C5802" t="s">
        <v>74</v>
      </c>
      <c r="D5802" s="39" t="s">
        <v>1320</v>
      </c>
      <c r="E5802" s="11">
        <f t="shared" si="383"/>
        <v>3</v>
      </c>
      <c r="F5802" s="4">
        <f t="shared" si="384"/>
        <v>1996</v>
      </c>
      <c r="G5802" t="s">
        <v>25</v>
      </c>
      <c r="H5802" s="4" t="s">
        <v>126</v>
      </c>
      <c r="I5802" s="4" t="str">
        <f>IF(ISBLANK(H5802), "", "k")</f>
        <v>k</v>
      </c>
      <c r="J5802" s="4">
        <v>22.7</v>
      </c>
      <c r="K5802" s="4">
        <v>18.2</v>
      </c>
      <c r="L5802" s="4">
        <v>4</v>
      </c>
      <c r="M5802" s="4" t="s">
        <v>2455</v>
      </c>
      <c r="N5802" s="11" t="s">
        <v>9316</v>
      </c>
      <c r="R5802" t="s">
        <v>9318</v>
      </c>
      <c r="T5802" t="s">
        <v>1296</v>
      </c>
    </row>
    <row r="5803" spans="1:20">
      <c r="A5803" t="s">
        <v>9315</v>
      </c>
      <c r="B5803" t="s">
        <v>1291</v>
      </c>
      <c r="C5803" t="s">
        <v>74</v>
      </c>
      <c r="D5803" s="39" t="s">
        <v>1527</v>
      </c>
      <c r="E5803" s="11">
        <f t="shared" si="383"/>
        <v>3</v>
      </c>
      <c r="F5803" s="4">
        <f t="shared" si="384"/>
        <v>1998</v>
      </c>
      <c r="G5803" t="s">
        <v>25</v>
      </c>
      <c r="H5803" s="4" t="s">
        <v>1376</v>
      </c>
      <c r="I5803" s="4" t="str">
        <f>IF(ISBLANK(H5803), "", "k")</f>
        <v>k</v>
      </c>
      <c r="J5803" s="4">
        <v>26.3</v>
      </c>
      <c r="K5803" s="4">
        <v>21.2</v>
      </c>
      <c r="L5803" s="4">
        <v>4</v>
      </c>
      <c r="M5803" s="4" t="s">
        <v>1607</v>
      </c>
      <c r="N5803" s="11" t="s">
        <v>9316</v>
      </c>
      <c r="R5803" t="s">
        <v>9319</v>
      </c>
      <c r="T5803" t="s">
        <v>1296</v>
      </c>
    </row>
    <row r="5804" spans="1:20">
      <c r="A5804" t="s">
        <v>9315</v>
      </c>
      <c r="B5804" t="s">
        <v>1291</v>
      </c>
      <c r="C5804" t="s">
        <v>74</v>
      </c>
      <c r="D5804" s="39" t="s">
        <v>1647</v>
      </c>
      <c r="E5804" s="11">
        <f t="shared" si="383"/>
        <v>3</v>
      </c>
      <c r="F5804" s="4">
        <f t="shared" si="384"/>
        <v>2000</v>
      </c>
      <c r="G5804" t="s">
        <v>25</v>
      </c>
      <c r="H5804" s="4" t="s">
        <v>137</v>
      </c>
      <c r="I5804" s="4" t="str">
        <f>IF(ISBLANK(H5804), "", "k")</f>
        <v>k</v>
      </c>
      <c r="J5804" s="4">
        <v>29.5</v>
      </c>
      <c r="K5804" s="4">
        <v>24.5</v>
      </c>
      <c r="L5804" s="4">
        <v>5</v>
      </c>
      <c r="M5804" s="4" t="s">
        <v>2361</v>
      </c>
      <c r="N5804" s="11" t="s">
        <v>9316</v>
      </c>
      <c r="R5804" t="s">
        <v>9320</v>
      </c>
      <c r="T5804" t="s">
        <v>1296</v>
      </c>
    </row>
    <row r="5805" spans="1:20">
      <c r="A5805" t="s">
        <v>9315</v>
      </c>
      <c r="B5805" t="s">
        <v>1291</v>
      </c>
      <c r="C5805" t="s">
        <v>74</v>
      </c>
      <c r="D5805" s="39" t="s">
        <v>1299</v>
      </c>
      <c r="E5805" s="11">
        <f t="shared" si="383"/>
        <v>5</v>
      </c>
      <c r="F5805" s="4">
        <f t="shared" si="384"/>
        <v>2001</v>
      </c>
      <c r="G5805" t="s">
        <v>25</v>
      </c>
      <c r="H5805" s="4" t="s">
        <v>609</v>
      </c>
      <c r="I5805" s="4" t="str">
        <f>IF(ISBLANK(H5805), "", "k")</f>
        <v>k</v>
      </c>
      <c r="J5805" s="4">
        <v>32</v>
      </c>
      <c r="K5805" s="4">
        <v>25.6</v>
      </c>
      <c r="L5805" s="4">
        <v>4.5999999999999996</v>
      </c>
      <c r="M5805" s="4" t="s">
        <v>2447</v>
      </c>
      <c r="N5805" s="11" t="s">
        <v>9316</v>
      </c>
      <c r="R5805" t="s">
        <v>9321</v>
      </c>
      <c r="T5805" t="s">
        <v>1296</v>
      </c>
    </row>
    <row r="5806" spans="1:20">
      <c r="A5806" t="s">
        <v>9322</v>
      </c>
      <c r="B5806" t="s">
        <v>1291</v>
      </c>
      <c r="C5806" t="s">
        <v>20</v>
      </c>
      <c r="D5806" s="39" t="s">
        <v>3954</v>
      </c>
      <c r="E5806" s="11">
        <f t="shared" si="383"/>
        <v>6</v>
      </c>
      <c r="F5806" s="4">
        <f t="shared" si="384"/>
        <v>2001</v>
      </c>
      <c r="G5806" t="s">
        <v>25</v>
      </c>
      <c r="H5806" s="4">
        <v>13.8</v>
      </c>
      <c r="I5806" s="4" t="s">
        <v>1214</v>
      </c>
      <c r="J5806" s="4">
        <v>31.3</v>
      </c>
      <c r="K5806" s="4" t="s">
        <v>256</v>
      </c>
      <c r="L5806" s="4">
        <v>0</v>
      </c>
      <c r="N5806" s="11" t="s">
        <v>9323</v>
      </c>
      <c r="R5806" t="s">
        <v>9324</v>
      </c>
      <c r="T5806" t="s">
        <v>1296</v>
      </c>
    </row>
    <row r="5807" spans="1:20">
      <c r="A5807" t="s">
        <v>9322</v>
      </c>
      <c r="B5807" t="s">
        <v>1291</v>
      </c>
      <c r="C5807" t="s">
        <v>74</v>
      </c>
      <c r="D5807" s="39" t="s">
        <v>1378</v>
      </c>
      <c r="E5807" s="11">
        <f t="shared" si="383"/>
        <v>5</v>
      </c>
      <c r="F5807" s="4">
        <f t="shared" si="384"/>
        <v>2002</v>
      </c>
      <c r="G5807" t="s">
        <v>25</v>
      </c>
      <c r="H5807" s="4">
        <v>14.7</v>
      </c>
      <c r="I5807" s="4" t="s">
        <v>1214</v>
      </c>
      <c r="J5807" s="4">
        <v>29.2</v>
      </c>
      <c r="K5807" s="4" t="s">
        <v>142</v>
      </c>
      <c r="L5807" s="4">
        <v>0</v>
      </c>
      <c r="M5807" s="4" t="s">
        <v>7636</v>
      </c>
      <c r="N5807" s="11" t="s">
        <v>9323</v>
      </c>
      <c r="R5807" t="s">
        <v>9325</v>
      </c>
      <c r="T5807" t="s">
        <v>1296</v>
      </c>
    </row>
    <row r="5808" spans="1:20">
      <c r="A5808" t="s">
        <v>9322</v>
      </c>
      <c r="B5808" t="s">
        <v>1291</v>
      </c>
      <c r="C5808" t="s">
        <v>74</v>
      </c>
      <c r="D5808" s="39" t="s">
        <v>2126</v>
      </c>
      <c r="E5808" s="11">
        <f t="shared" si="383"/>
        <v>5</v>
      </c>
      <c r="F5808" s="4">
        <f t="shared" si="384"/>
        <v>2008</v>
      </c>
      <c r="G5808" t="s">
        <v>25</v>
      </c>
      <c r="H5808" s="4">
        <v>20.7</v>
      </c>
      <c r="I5808" s="4" t="s">
        <v>1214</v>
      </c>
      <c r="J5808" s="4">
        <v>32</v>
      </c>
      <c r="K5808" s="4" t="s">
        <v>163</v>
      </c>
      <c r="L5808" s="4">
        <v>0</v>
      </c>
      <c r="M5808" s="4" t="s">
        <v>2775</v>
      </c>
      <c r="N5808" s="11" t="s">
        <v>9323</v>
      </c>
      <c r="R5808" t="s">
        <v>9326</v>
      </c>
      <c r="T5808" t="s">
        <v>1296</v>
      </c>
    </row>
    <row r="5809" spans="1:20">
      <c r="A5809" t="s">
        <v>9322</v>
      </c>
      <c r="B5809" t="s">
        <v>1291</v>
      </c>
      <c r="C5809" t="s">
        <v>74</v>
      </c>
      <c r="D5809" s="39" t="s">
        <v>1342</v>
      </c>
      <c r="E5809" s="11">
        <f t="shared" si="383"/>
        <v>5</v>
      </c>
      <c r="F5809" s="4">
        <f t="shared" si="384"/>
        <v>2013</v>
      </c>
      <c r="G5809" t="s">
        <v>25</v>
      </c>
      <c r="H5809" s="4">
        <v>25.7</v>
      </c>
      <c r="I5809" s="4" t="s">
        <v>1214</v>
      </c>
      <c r="J5809" s="4">
        <v>33.700000000000003</v>
      </c>
      <c r="K5809" s="4" t="s">
        <v>2550</v>
      </c>
      <c r="L5809" s="4">
        <v>0</v>
      </c>
      <c r="M5809" s="4" t="s">
        <v>9327</v>
      </c>
      <c r="N5809" s="11" t="s">
        <v>9323</v>
      </c>
      <c r="R5809" t="s">
        <v>9328</v>
      </c>
      <c r="T5809" t="s">
        <v>1296</v>
      </c>
    </row>
    <row r="5810" spans="1:20">
      <c r="A5810" t="s">
        <v>9322</v>
      </c>
      <c r="B5810" t="s">
        <v>1291</v>
      </c>
      <c r="C5810" t="s">
        <v>74</v>
      </c>
      <c r="D5810" s="39" t="s">
        <v>1402</v>
      </c>
      <c r="E5810" s="11">
        <f t="shared" si="383"/>
        <v>5</v>
      </c>
      <c r="F5810" s="4">
        <f t="shared" si="384"/>
        <v>2015</v>
      </c>
      <c r="G5810" t="s">
        <v>25</v>
      </c>
      <c r="H5810" s="4">
        <v>27.7</v>
      </c>
      <c r="I5810" s="4" t="s">
        <v>1214</v>
      </c>
      <c r="J5810" s="4">
        <v>34</v>
      </c>
      <c r="K5810" s="4" t="s">
        <v>638</v>
      </c>
      <c r="L5810" s="4">
        <v>0</v>
      </c>
      <c r="M5810" s="4" t="s">
        <v>3600</v>
      </c>
      <c r="N5810" s="11" t="s">
        <v>9323</v>
      </c>
      <c r="R5810" t="s">
        <v>9329</v>
      </c>
      <c r="T5810" t="s">
        <v>1296</v>
      </c>
    </row>
    <row r="5811" spans="1:20">
      <c r="A5811" t="s">
        <v>9322</v>
      </c>
      <c r="B5811" t="s">
        <v>1291</v>
      </c>
      <c r="C5811" t="s">
        <v>74</v>
      </c>
      <c r="D5811" s="39" t="s">
        <v>1349</v>
      </c>
      <c r="E5811" s="11">
        <f t="shared" si="383"/>
        <v>5</v>
      </c>
      <c r="F5811" s="4">
        <f t="shared" si="384"/>
        <v>2016</v>
      </c>
      <c r="G5811" t="s">
        <v>25</v>
      </c>
      <c r="H5811" s="4">
        <v>28.7</v>
      </c>
      <c r="I5811" s="4" t="s">
        <v>1214</v>
      </c>
      <c r="J5811" s="4">
        <v>34.6</v>
      </c>
      <c r="K5811" s="4" t="s">
        <v>338</v>
      </c>
      <c r="L5811" s="4">
        <v>0</v>
      </c>
      <c r="M5811" s="4" t="s">
        <v>3600</v>
      </c>
      <c r="N5811" s="11" t="s">
        <v>9323</v>
      </c>
      <c r="R5811" t="s">
        <v>9330</v>
      </c>
      <c r="T5811" t="s">
        <v>1296</v>
      </c>
    </row>
    <row r="5812" spans="1:20">
      <c r="A5812" t="s">
        <v>9322</v>
      </c>
      <c r="B5812" t="s">
        <v>1291</v>
      </c>
      <c r="C5812" t="s">
        <v>74</v>
      </c>
      <c r="D5812" s="39" t="s">
        <v>1455</v>
      </c>
      <c r="E5812" s="11">
        <f t="shared" si="383"/>
        <v>5</v>
      </c>
      <c r="F5812" s="4">
        <f t="shared" si="384"/>
        <v>2017</v>
      </c>
      <c r="G5812" t="s">
        <v>25</v>
      </c>
      <c r="H5812" s="4">
        <v>29.7</v>
      </c>
      <c r="I5812" s="4" t="s">
        <v>1214</v>
      </c>
      <c r="J5812" s="4">
        <v>34</v>
      </c>
      <c r="K5812" s="4" t="s">
        <v>166</v>
      </c>
      <c r="L5812" s="4">
        <v>0</v>
      </c>
      <c r="M5812" s="4" t="s">
        <v>1571</v>
      </c>
      <c r="N5812" s="11" t="s">
        <v>9323</v>
      </c>
      <c r="R5812" t="s">
        <v>2471</v>
      </c>
      <c r="T5812" t="s">
        <v>1296</v>
      </c>
    </row>
    <row r="5813" spans="1:20">
      <c r="A5813" t="s">
        <v>9322</v>
      </c>
      <c r="B5813" t="s">
        <v>1291</v>
      </c>
      <c r="C5813" t="s">
        <v>74</v>
      </c>
      <c r="D5813" s="39" t="s">
        <v>1412</v>
      </c>
      <c r="E5813" s="11">
        <f t="shared" si="383"/>
        <v>5</v>
      </c>
      <c r="F5813" s="4">
        <f t="shared" si="384"/>
        <v>2019</v>
      </c>
      <c r="G5813" t="s">
        <v>25</v>
      </c>
      <c r="H5813" s="4">
        <v>31.7</v>
      </c>
      <c r="I5813" s="4" t="s">
        <v>1214</v>
      </c>
      <c r="L5813" s="4">
        <v>0</v>
      </c>
      <c r="N5813" s="11" t="s">
        <v>9323</v>
      </c>
      <c r="R5813" t="s">
        <v>9331</v>
      </c>
      <c r="T5813" t="s">
        <v>1296</v>
      </c>
    </row>
    <row r="5814" spans="1:20">
      <c r="A5814" t="s">
        <v>9332</v>
      </c>
      <c r="B5814" t="s">
        <v>1291</v>
      </c>
      <c r="C5814" t="s">
        <v>20</v>
      </c>
      <c r="D5814" s="39" t="s">
        <v>859</v>
      </c>
      <c r="E5814" s="11">
        <f t="shared" si="383"/>
        <v>5</v>
      </c>
      <c r="F5814" s="4">
        <f t="shared" si="384"/>
        <v>2016</v>
      </c>
      <c r="G5814" t="s">
        <v>21</v>
      </c>
      <c r="I5814" s="4" t="str">
        <f t="shared" ref="I5814:I5823" si="385">IF(ISBLANK(H5814), "", "k")</f>
        <v/>
      </c>
      <c r="J5814" s="4">
        <v>16.5</v>
      </c>
      <c r="K5814" s="4">
        <v>19</v>
      </c>
      <c r="L5814" s="4">
        <v>0.7</v>
      </c>
      <c r="M5814" s="4" t="s">
        <v>2474</v>
      </c>
      <c r="N5814" s="11" t="s">
        <v>9333</v>
      </c>
      <c r="R5814" t="s">
        <v>9334</v>
      </c>
      <c r="T5814" t="s">
        <v>1296</v>
      </c>
    </row>
    <row r="5815" spans="1:20">
      <c r="A5815" t="s">
        <v>9332</v>
      </c>
      <c r="B5815" t="s">
        <v>1291</v>
      </c>
      <c r="C5815" t="s">
        <v>74</v>
      </c>
      <c r="D5815" s="39" t="s">
        <v>1352</v>
      </c>
      <c r="E5815" s="11">
        <f t="shared" si="383"/>
        <v>5</v>
      </c>
      <c r="F5815" s="4">
        <f t="shared" si="384"/>
        <v>2017</v>
      </c>
      <c r="G5815" t="s">
        <v>21</v>
      </c>
      <c r="I5815" s="4" t="str">
        <f t="shared" si="385"/>
        <v/>
      </c>
      <c r="J5815" s="4">
        <v>17.8</v>
      </c>
      <c r="K5815" s="4">
        <v>20.100000000000001</v>
      </c>
      <c r="L5815" s="4">
        <v>0.7</v>
      </c>
      <c r="M5815" s="4" t="s">
        <v>1942</v>
      </c>
      <c r="N5815" s="11" t="s">
        <v>9333</v>
      </c>
      <c r="R5815" t="s">
        <v>9335</v>
      </c>
      <c r="T5815" t="s">
        <v>1296</v>
      </c>
    </row>
    <row r="5816" spans="1:20">
      <c r="A5816" t="s">
        <v>9332</v>
      </c>
      <c r="B5816" t="s">
        <v>1291</v>
      </c>
      <c r="C5816" t="s">
        <v>74</v>
      </c>
      <c r="D5816" s="39" t="s">
        <v>1878</v>
      </c>
      <c r="E5816" s="11">
        <f t="shared" si="383"/>
        <v>5</v>
      </c>
      <c r="F5816" s="4">
        <f t="shared" si="384"/>
        <v>2019</v>
      </c>
      <c r="G5816" t="s">
        <v>21</v>
      </c>
      <c r="I5816" s="4" t="str">
        <f t="shared" si="385"/>
        <v/>
      </c>
      <c r="J5816" s="4">
        <v>21.5</v>
      </c>
      <c r="K5816" s="4">
        <v>25.3</v>
      </c>
      <c r="L5816" s="4">
        <v>0.8</v>
      </c>
      <c r="N5816" s="11" t="s">
        <v>9333</v>
      </c>
      <c r="R5816" t="s">
        <v>9336</v>
      </c>
      <c r="T5816" t="s">
        <v>1296</v>
      </c>
    </row>
    <row r="5817" spans="1:20">
      <c r="A5817" t="s">
        <v>9337</v>
      </c>
      <c r="B5817" t="s">
        <v>1291</v>
      </c>
      <c r="C5817" t="s">
        <v>20</v>
      </c>
      <c r="D5817" s="39" t="s">
        <v>1647</v>
      </c>
      <c r="E5817" s="11">
        <f t="shared" si="383"/>
        <v>3</v>
      </c>
      <c r="F5817" s="4">
        <f t="shared" si="384"/>
        <v>2000</v>
      </c>
      <c r="G5817" t="s">
        <v>25</v>
      </c>
      <c r="H5817" s="4" t="s">
        <v>1610</v>
      </c>
      <c r="I5817" s="4" t="str">
        <f t="shared" si="385"/>
        <v>k</v>
      </c>
      <c r="J5817" s="4">
        <v>23</v>
      </c>
      <c r="K5817" s="4" t="s">
        <v>1181</v>
      </c>
      <c r="L5817" s="4">
        <v>0</v>
      </c>
      <c r="M5817" s="4" t="s">
        <v>2788</v>
      </c>
      <c r="N5817" s="11" t="s">
        <v>9338</v>
      </c>
      <c r="R5817" t="s">
        <v>607</v>
      </c>
      <c r="T5817" t="s">
        <v>1296</v>
      </c>
    </row>
    <row r="5818" spans="1:20">
      <c r="A5818" t="s">
        <v>9337</v>
      </c>
      <c r="B5818" t="s">
        <v>1291</v>
      </c>
      <c r="C5818" t="s">
        <v>74</v>
      </c>
      <c r="D5818" s="39" t="s">
        <v>1746</v>
      </c>
      <c r="E5818" s="11">
        <f t="shared" si="383"/>
        <v>5</v>
      </c>
      <c r="F5818" s="4">
        <f t="shared" si="384"/>
        <v>2001</v>
      </c>
      <c r="G5818" t="s">
        <v>25</v>
      </c>
      <c r="H5818" s="4" t="s">
        <v>57</v>
      </c>
      <c r="I5818" s="4" t="str">
        <f t="shared" si="385"/>
        <v>k</v>
      </c>
      <c r="J5818" s="4">
        <v>23.5</v>
      </c>
      <c r="K5818" s="4" t="s">
        <v>2179</v>
      </c>
      <c r="L5818" s="4">
        <v>0</v>
      </c>
      <c r="M5818" s="4" t="s">
        <v>1944</v>
      </c>
      <c r="N5818" s="11" t="s">
        <v>9338</v>
      </c>
      <c r="R5818" t="s">
        <v>2070</v>
      </c>
      <c r="T5818" t="s">
        <v>1296</v>
      </c>
    </row>
    <row r="5819" spans="1:20">
      <c r="A5819" t="s">
        <v>9337</v>
      </c>
      <c r="B5819" t="s">
        <v>1291</v>
      </c>
      <c r="C5819" t="s">
        <v>74</v>
      </c>
      <c r="D5819" s="39" t="s">
        <v>1302</v>
      </c>
      <c r="E5819" s="11">
        <f t="shared" si="383"/>
        <v>5</v>
      </c>
      <c r="F5819" s="4">
        <f t="shared" si="384"/>
        <v>2002</v>
      </c>
      <c r="G5819" t="s">
        <v>25</v>
      </c>
      <c r="H5819" s="4" t="s">
        <v>477</v>
      </c>
      <c r="I5819" s="4" t="str">
        <f t="shared" si="385"/>
        <v>k</v>
      </c>
      <c r="J5819" s="4">
        <v>26.6</v>
      </c>
      <c r="K5819" s="4" t="s">
        <v>898</v>
      </c>
      <c r="L5819" s="4">
        <v>0</v>
      </c>
      <c r="M5819" s="4" t="s">
        <v>1907</v>
      </c>
      <c r="N5819" s="11" t="s">
        <v>9338</v>
      </c>
      <c r="R5819" t="s">
        <v>2031</v>
      </c>
      <c r="T5819" t="s">
        <v>1296</v>
      </c>
    </row>
    <row r="5820" spans="1:20">
      <c r="A5820" t="s">
        <v>9337</v>
      </c>
      <c r="B5820" t="s">
        <v>1291</v>
      </c>
      <c r="C5820" t="s">
        <v>74</v>
      </c>
      <c r="D5820" s="39" t="s">
        <v>2040</v>
      </c>
      <c r="E5820" s="11">
        <f t="shared" si="383"/>
        <v>5</v>
      </c>
      <c r="F5820" s="4">
        <f t="shared" si="384"/>
        <v>2003</v>
      </c>
      <c r="G5820" t="s">
        <v>25</v>
      </c>
      <c r="H5820" s="4" t="s">
        <v>496</v>
      </c>
      <c r="I5820" s="4" t="str">
        <f t="shared" si="385"/>
        <v>k</v>
      </c>
      <c r="J5820" s="4">
        <v>30.5</v>
      </c>
      <c r="K5820" s="4" t="s">
        <v>206</v>
      </c>
      <c r="L5820" s="4">
        <v>0</v>
      </c>
      <c r="M5820" s="4" t="s">
        <v>7330</v>
      </c>
      <c r="N5820" s="11" t="s">
        <v>9338</v>
      </c>
      <c r="R5820" t="s">
        <v>9339</v>
      </c>
      <c r="T5820" t="s">
        <v>1296</v>
      </c>
    </row>
    <row r="5821" spans="1:20">
      <c r="A5821" t="s">
        <v>9337</v>
      </c>
      <c r="B5821" t="s">
        <v>1291</v>
      </c>
      <c r="C5821" t="s">
        <v>74</v>
      </c>
      <c r="D5821" s="39" t="s">
        <v>1720</v>
      </c>
      <c r="E5821" s="11">
        <f t="shared" si="383"/>
        <v>5</v>
      </c>
      <c r="F5821" s="4">
        <f t="shared" si="384"/>
        <v>2004</v>
      </c>
      <c r="G5821" t="s">
        <v>25</v>
      </c>
      <c r="H5821" s="4" t="s">
        <v>410</v>
      </c>
      <c r="I5821" s="4" t="str">
        <f t="shared" si="385"/>
        <v>k</v>
      </c>
      <c r="J5821" s="4">
        <v>32.5</v>
      </c>
      <c r="K5821" s="4" t="s">
        <v>426</v>
      </c>
      <c r="L5821" s="4">
        <v>0</v>
      </c>
      <c r="M5821" s="4" t="s">
        <v>9340</v>
      </c>
      <c r="N5821" s="11" t="s">
        <v>9338</v>
      </c>
      <c r="R5821" t="s">
        <v>1309</v>
      </c>
      <c r="T5821" t="s">
        <v>1296</v>
      </c>
    </row>
    <row r="5822" spans="1:20">
      <c r="A5822" t="s">
        <v>9341</v>
      </c>
      <c r="B5822" t="s">
        <v>1291</v>
      </c>
      <c r="C5822" t="s">
        <v>20</v>
      </c>
      <c r="D5822" s="39" t="s">
        <v>1729</v>
      </c>
      <c r="E5822" s="11">
        <f t="shared" si="383"/>
        <v>6</v>
      </c>
      <c r="F5822" s="4">
        <f t="shared" si="384"/>
        <v>2001</v>
      </c>
      <c r="G5822" t="s">
        <v>21</v>
      </c>
      <c r="H5822" s="4" t="s">
        <v>1938</v>
      </c>
      <c r="I5822" s="4" t="str">
        <f t="shared" si="385"/>
        <v>k</v>
      </c>
      <c r="J5822" s="4">
        <v>13.6</v>
      </c>
      <c r="K5822" s="4" t="s">
        <v>8293</v>
      </c>
      <c r="L5822" s="4">
        <v>0</v>
      </c>
      <c r="R5822" t="s">
        <v>9342</v>
      </c>
      <c r="T5822" t="s">
        <v>1296</v>
      </c>
    </row>
    <row r="5823" spans="1:20">
      <c r="A5823" t="s">
        <v>9341</v>
      </c>
      <c r="B5823" t="s">
        <v>1291</v>
      </c>
      <c r="C5823" t="s">
        <v>74</v>
      </c>
      <c r="D5823" s="39" t="s">
        <v>1310</v>
      </c>
      <c r="E5823" s="11">
        <f t="shared" si="383"/>
        <v>5</v>
      </c>
      <c r="F5823" s="4">
        <f t="shared" si="384"/>
        <v>2005</v>
      </c>
      <c r="G5823" t="s">
        <v>21</v>
      </c>
      <c r="H5823" s="4" t="s">
        <v>654</v>
      </c>
      <c r="I5823" s="4" t="str">
        <f t="shared" si="385"/>
        <v>k</v>
      </c>
      <c r="J5823" s="4">
        <v>19.3</v>
      </c>
      <c r="K5823" s="4" t="s">
        <v>5705</v>
      </c>
      <c r="L5823" s="4">
        <v>0</v>
      </c>
      <c r="M5823" s="4" t="s">
        <v>9343</v>
      </c>
      <c r="R5823" t="s">
        <v>9344</v>
      </c>
      <c r="T5823" t="s">
        <v>1296</v>
      </c>
    </row>
    <row r="5824" spans="1:20">
      <c r="A5824" t="s">
        <v>9345</v>
      </c>
      <c r="B5824" t="s">
        <v>1291</v>
      </c>
      <c r="C5824" t="s">
        <v>20</v>
      </c>
      <c r="D5824" s="39" t="s">
        <v>1831</v>
      </c>
      <c r="E5824" s="11">
        <f t="shared" si="383"/>
        <v>5</v>
      </c>
      <c r="F5824" s="4">
        <f t="shared" si="384"/>
        <v>2008</v>
      </c>
      <c r="G5824" t="s">
        <v>25</v>
      </c>
      <c r="H5824" s="4">
        <v>9.6999999999999993</v>
      </c>
      <c r="I5824" s="4" t="s">
        <v>35</v>
      </c>
      <c r="J5824" s="4">
        <v>26</v>
      </c>
      <c r="K5824" s="4" t="s">
        <v>199</v>
      </c>
      <c r="L5824" s="4">
        <v>0</v>
      </c>
      <c r="M5824" s="4" t="s">
        <v>2350</v>
      </c>
      <c r="N5824" s="11" t="s">
        <v>9346</v>
      </c>
      <c r="R5824" t="s">
        <v>9347</v>
      </c>
      <c r="T5824" t="s">
        <v>1296</v>
      </c>
    </row>
    <row r="5825" spans="1:20">
      <c r="A5825" t="s">
        <v>9345</v>
      </c>
      <c r="B5825" t="s">
        <v>1291</v>
      </c>
      <c r="C5825" t="s">
        <v>74</v>
      </c>
      <c r="D5825" s="39" t="s">
        <v>1342</v>
      </c>
      <c r="E5825" s="11">
        <f t="shared" si="383"/>
        <v>5</v>
      </c>
      <c r="F5825" s="4">
        <f t="shared" si="384"/>
        <v>2013</v>
      </c>
      <c r="G5825" t="s">
        <v>25</v>
      </c>
      <c r="H5825" s="4">
        <v>14.7</v>
      </c>
      <c r="I5825" s="4" t="s">
        <v>35</v>
      </c>
      <c r="J5825" s="4">
        <v>30.5</v>
      </c>
      <c r="K5825" s="4" t="s">
        <v>960</v>
      </c>
      <c r="L5825" s="4">
        <v>0</v>
      </c>
      <c r="M5825" s="4" t="s">
        <v>4662</v>
      </c>
      <c r="N5825" s="11" t="s">
        <v>9346</v>
      </c>
      <c r="R5825" t="s">
        <v>9348</v>
      </c>
      <c r="T5825" t="s">
        <v>1296</v>
      </c>
    </row>
    <row r="5826" spans="1:20">
      <c r="A5826" t="s">
        <v>9349</v>
      </c>
      <c r="B5826" t="s">
        <v>1291</v>
      </c>
      <c r="C5826" t="s">
        <v>20</v>
      </c>
      <c r="D5826" s="39" t="s">
        <v>1663</v>
      </c>
      <c r="E5826" s="11">
        <f t="shared" si="383"/>
        <v>5</v>
      </c>
      <c r="F5826" s="4">
        <f t="shared" si="384"/>
        <v>2009</v>
      </c>
      <c r="G5826" t="s">
        <v>21</v>
      </c>
      <c r="I5826" s="4" t="str">
        <f t="shared" ref="I5826:I5857" si="386">IF(ISBLANK(H5826), "", "k")</f>
        <v/>
      </c>
      <c r="J5826" s="4">
        <v>20</v>
      </c>
      <c r="K5826" s="4" t="s">
        <v>542</v>
      </c>
      <c r="L5826" s="4">
        <v>0</v>
      </c>
      <c r="M5826" s="4" t="s">
        <v>3782</v>
      </c>
      <c r="N5826" s="11" t="s">
        <v>9350</v>
      </c>
      <c r="R5826" t="s">
        <v>9288</v>
      </c>
      <c r="T5826" t="s">
        <v>1296</v>
      </c>
    </row>
    <row r="5827" spans="1:20">
      <c r="A5827" t="s">
        <v>9349</v>
      </c>
      <c r="B5827" t="s">
        <v>1291</v>
      </c>
      <c r="C5827" t="s">
        <v>74</v>
      </c>
      <c r="D5827" s="39" t="s">
        <v>1556</v>
      </c>
      <c r="E5827" s="11">
        <f t="shared" si="383"/>
        <v>5</v>
      </c>
      <c r="F5827" s="4">
        <f t="shared" si="384"/>
        <v>2010</v>
      </c>
      <c r="G5827" t="s">
        <v>21</v>
      </c>
      <c r="I5827" s="4" t="str">
        <f t="shared" si="386"/>
        <v/>
      </c>
      <c r="J5827" s="4">
        <v>21.2</v>
      </c>
      <c r="K5827" s="4" t="s">
        <v>1220</v>
      </c>
      <c r="L5827" s="4">
        <v>0</v>
      </c>
      <c r="M5827" s="4" t="s">
        <v>5611</v>
      </c>
      <c r="N5827" s="11" t="s">
        <v>9350</v>
      </c>
      <c r="R5827" t="s">
        <v>9351</v>
      </c>
      <c r="T5827" t="s">
        <v>1296</v>
      </c>
    </row>
    <row r="5828" spans="1:20">
      <c r="A5828" t="s">
        <v>9349</v>
      </c>
      <c r="B5828" t="s">
        <v>1291</v>
      </c>
      <c r="C5828" t="s">
        <v>74</v>
      </c>
      <c r="D5828" s="39" t="s">
        <v>1561</v>
      </c>
      <c r="E5828" s="11">
        <f t="shared" si="383"/>
        <v>5</v>
      </c>
      <c r="F5828" s="4">
        <f t="shared" si="384"/>
        <v>2011</v>
      </c>
      <c r="G5828" t="s">
        <v>21</v>
      </c>
      <c r="I5828" s="4" t="str">
        <f t="shared" si="386"/>
        <v/>
      </c>
      <c r="J5828" s="4">
        <v>23.3</v>
      </c>
      <c r="K5828" s="4" t="s">
        <v>2179</v>
      </c>
      <c r="L5828" s="4">
        <v>0</v>
      </c>
      <c r="M5828" s="4" t="s">
        <v>2493</v>
      </c>
      <c r="N5828" s="11" t="s">
        <v>9350</v>
      </c>
      <c r="R5828" t="s">
        <v>4738</v>
      </c>
      <c r="T5828" t="s">
        <v>1296</v>
      </c>
    </row>
    <row r="5829" spans="1:20">
      <c r="A5829" t="s">
        <v>9349</v>
      </c>
      <c r="B5829" t="s">
        <v>1291</v>
      </c>
      <c r="C5829" t="s">
        <v>74</v>
      </c>
      <c r="D5829" s="39" t="s">
        <v>1531</v>
      </c>
      <c r="E5829" s="11">
        <f t="shared" si="383"/>
        <v>5</v>
      </c>
      <c r="F5829" s="4">
        <f t="shared" si="384"/>
        <v>2013</v>
      </c>
      <c r="G5829" t="s">
        <v>21</v>
      </c>
      <c r="I5829" s="4" t="str">
        <f t="shared" si="386"/>
        <v/>
      </c>
      <c r="J5829" s="4">
        <v>25.1</v>
      </c>
      <c r="K5829" s="4" t="s">
        <v>870</v>
      </c>
      <c r="L5829" s="4">
        <v>0</v>
      </c>
      <c r="M5829" s="4" t="s">
        <v>2443</v>
      </c>
      <c r="N5829" s="11" t="s">
        <v>9350</v>
      </c>
      <c r="R5829" t="s">
        <v>9352</v>
      </c>
      <c r="T5829" t="s">
        <v>1296</v>
      </c>
    </row>
    <row r="5830" spans="1:20">
      <c r="A5830" t="s">
        <v>9349</v>
      </c>
      <c r="B5830" t="s">
        <v>1291</v>
      </c>
      <c r="C5830" t="s">
        <v>74</v>
      </c>
      <c r="D5830" s="39" t="s">
        <v>1356</v>
      </c>
      <c r="E5830" s="11">
        <f t="shared" si="383"/>
        <v>5</v>
      </c>
      <c r="F5830" s="4">
        <f t="shared" si="384"/>
        <v>2015</v>
      </c>
      <c r="G5830" t="s">
        <v>21</v>
      </c>
      <c r="I5830" s="4" t="str">
        <f t="shared" si="386"/>
        <v/>
      </c>
      <c r="J5830" s="4">
        <v>25.8</v>
      </c>
      <c r="K5830" s="4" t="s">
        <v>441</v>
      </c>
      <c r="L5830" s="4">
        <v>0</v>
      </c>
      <c r="M5830" s="4" t="s">
        <v>2281</v>
      </c>
      <c r="N5830" s="11" t="s">
        <v>9350</v>
      </c>
      <c r="R5830" t="s">
        <v>8366</v>
      </c>
      <c r="T5830" t="s">
        <v>1296</v>
      </c>
    </row>
    <row r="5831" spans="1:20">
      <c r="A5831" t="s">
        <v>9349</v>
      </c>
      <c r="B5831" t="s">
        <v>1291</v>
      </c>
      <c r="C5831" t="s">
        <v>74</v>
      </c>
      <c r="D5831" s="39" t="s">
        <v>1349</v>
      </c>
      <c r="E5831" s="11">
        <f t="shared" si="383"/>
        <v>5</v>
      </c>
      <c r="F5831" s="4">
        <f t="shared" si="384"/>
        <v>2016</v>
      </c>
      <c r="G5831" t="s">
        <v>21</v>
      </c>
      <c r="I5831" s="4" t="str">
        <f t="shared" si="386"/>
        <v/>
      </c>
      <c r="J5831" s="4">
        <v>26.8</v>
      </c>
      <c r="K5831" s="4" t="s">
        <v>350</v>
      </c>
      <c r="L5831" s="4">
        <v>0</v>
      </c>
      <c r="M5831" s="4" t="s">
        <v>2353</v>
      </c>
      <c r="N5831" s="11" t="s">
        <v>9350</v>
      </c>
      <c r="R5831" t="s">
        <v>2483</v>
      </c>
      <c r="T5831" t="s">
        <v>1296</v>
      </c>
    </row>
    <row r="5832" spans="1:20">
      <c r="A5832" t="s">
        <v>9349</v>
      </c>
      <c r="B5832" t="s">
        <v>1291</v>
      </c>
      <c r="C5832" t="s">
        <v>74</v>
      </c>
      <c r="D5832" s="39" t="s">
        <v>2079</v>
      </c>
      <c r="E5832" s="11">
        <f t="shared" si="383"/>
        <v>6</v>
      </c>
      <c r="F5832" s="4">
        <f t="shared" si="384"/>
        <v>2018</v>
      </c>
      <c r="G5832" t="s">
        <v>21</v>
      </c>
      <c r="I5832" s="4" t="str">
        <f t="shared" si="386"/>
        <v/>
      </c>
      <c r="J5832" s="4">
        <v>27.7</v>
      </c>
      <c r="K5832" s="4" t="s">
        <v>49</v>
      </c>
      <c r="L5832" s="4">
        <v>0</v>
      </c>
      <c r="M5832" s="4" t="s">
        <v>1666</v>
      </c>
      <c r="N5832" s="11" t="s">
        <v>9350</v>
      </c>
      <c r="Q5832" t="s">
        <v>9353</v>
      </c>
      <c r="R5832" t="s">
        <v>9354</v>
      </c>
      <c r="T5832" t="s">
        <v>1296</v>
      </c>
    </row>
    <row r="5833" spans="1:20">
      <c r="A5833" t="s">
        <v>9349</v>
      </c>
      <c r="B5833" t="s">
        <v>1291</v>
      </c>
      <c r="C5833" t="s">
        <v>74</v>
      </c>
      <c r="D5833" s="39" t="s">
        <v>1459</v>
      </c>
      <c r="E5833" s="11">
        <f t="shared" si="383"/>
        <v>9</v>
      </c>
      <c r="F5833" s="4">
        <f t="shared" si="384"/>
        <v>2018</v>
      </c>
      <c r="G5833" t="s">
        <v>21</v>
      </c>
      <c r="I5833" s="4" t="str">
        <f t="shared" si="386"/>
        <v/>
      </c>
      <c r="J5833" s="4">
        <v>27.7</v>
      </c>
      <c r="K5833" s="4" t="s">
        <v>456</v>
      </c>
      <c r="L5833" s="4">
        <v>0</v>
      </c>
      <c r="M5833" s="4" t="s">
        <v>2773</v>
      </c>
      <c r="N5833" s="11" t="s">
        <v>9350</v>
      </c>
      <c r="R5833" t="s">
        <v>9355</v>
      </c>
      <c r="T5833" t="s">
        <v>1296</v>
      </c>
    </row>
    <row r="5834" spans="1:20">
      <c r="A5834" s="9" t="s">
        <v>9349</v>
      </c>
      <c r="B5834" t="s">
        <v>1291</v>
      </c>
      <c r="C5834" t="s">
        <v>74</v>
      </c>
      <c r="D5834" s="39" t="s">
        <v>1491</v>
      </c>
      <c r="E5834" s="11">
        <f t="shared" si="383"/>
        <v>4</v>
      </c>
      <c r="F5834" s="4">
        <f t="shared" si="384"/>
        <v>2024</v>
      </c>
      <c r="G5834" t="s">
        <v>21</v>
      </c>
      <c r="I5834" s="4" t="str">
        <f t="shared" si="386"/>
        <v/>
      </c>
      <c r="J5834" s="4">
        <v>29</v>
      </c>
      <c r="K5834" s="4" t="s">
        <v>40</v>
      </c>
      <c r="L5834" s="4">
        <v>0</v>
      </c>
      <c r="M5834" s="4" t="s">
        <v>2086</v>
      </c>
      <c r="N5834" s="11" t="s">
        <v>9350</v>
      </c>
      <c r="R5834" t="s">
        <v>9356</v>
      </c>
    </row>
    <row r="5835" spans="1:20">
      <c r="A5835" t="s">
        <v>9349</v>
      </c>
      <c r="B5835" s="4" t="s">
        <v>1291</v>
      </c>
      <c r="C5835" s="4" t="s">
        <v>74</v>
      </c>
      <c r="D5835" s="39" t="s">
        <v>1553</v>
      </c>
      <c r="E5835" s="11">
        <f t="shared" si="383"/>
        <v>4</v>
      </c>
      <c r="F5835" s="4">
        <f t="shared" si="384"/>
        <v>2026</v>
      </c>
      <c r="G5835" s="4" t="s">
        <v>21</v>
      </c>
      <c r="I5835" s="4" t="str">
        <f t="shared" si="386"/>
        <v/>
      </c>
      <c r="J5835" s="4">
        <v>28</v>
      </c>
      <c r="K5835" s="4">
        <v>36.9</v>
      </c>
      <c r="L5835" s="4">
        <v>0</v>
      </c>
      <c r="M5835" s="4">
        <v>760</v>
      </c>
      <c r="N5835" s="11" t="s">
        <v>9350</v>
      </c>
      <c r="R5835" s="4" t="s">
        <v>9357</v>
      </c>
    </row>
    <row r="5836" spans="1:20">
      <c r="A5836" t="s">
        <v>9358</v>
      </c>
      <c r="B5836" t="s">
        <v>1291</v>
      </c>
      <c r="C5836" t="s">
        <v>20</v>
      </c>
      <c r="D5836" s="39" t="s">
        <v>1663</v>
      </c>
      <c r="E5836" s="11">
        <f t="shared" si="383"/>
        <v>5</v>
      </c>
      <c r="F5836" s="4">
        <f t="shared" si="384"/>
        <v>2009</v>
      </c>
      <c r="G5836" t="s">
        <v>21</v>
      </c>
      <c r="H5836" s="4" t="s">
        <v>1456</v>
      </c>
      <c r="I5836" s="4" t="str">
        <f t="shared" si="386"/>
        <v>k</v>
      </c>
      <c r="J5836" s="4">
        <v>17.2</v>
      </c>
      <c r="K5836" s="4" t="s">
        <v>3399</v>
      </c>
      <c r="L5836" s="4">
        <v>0</v>
      </c>
      <c r="M5836" s="4" t="s">
        <v>4714</v>
      </c>
      <c r="N5836" s="11" t="s">
        <v>9359</v>
      </c>
      <c r="R5836" t="s">
        <v>9360</v>
      </c>
      <c r="T5836" t="s">
        <v>1296</v>
      </c>
    </row>
    <row r="5837" spans="1:20">
      <c r="A5837" t="s">
        <v>9358</v>
      </c>
      <c r="B5837" t="s">
        <v>1291</v>
      </c>
      <c r="C5837" t="s">
        <v>74</v>
      </c>
      <c r="D5837" s="39" t="s">
        <v>2533</v>
      </c>
      <c r="E5837" s="11">
        <f t="shared" si="383"/>
        <v>5</v>
      </c>
      <c r="F5837" s="4">
        <f t="shared" si="384"/>
        <v>2010</v>
      </c>
      <c r="G5837" t="s">
        <v>21</v>
      </c>
      <c r="H5837" s="4" t="s">
        <v>654</v>
      </c>
      <c r="I5837" s="4" t="str">
        <f t="shared" si="386"/>
        <v>k</v>
      </c>
      <c r="J5837" s="4">
        <v>18.8</v>
      </c>
      <c r="K5837" s="4" t="s">
        <v>421</v>
      </c>
      <c r="L5837" s="4">
        <v>0</v>
      </c>
      <c r="M5837" s="4" t="s">
        <v>1694</v>
      </c>
      <c r="N5837" s="11" t="s">
        <v>9359</v>
      </c>
      <c r="R5837" t="s">
        <v>9361</v>
      </c>
      <c r="T5837" t="s">
        <v>1296</v>
      </c>
    </row>
    <row r="5838" spans="1:20">
      <c r="A5838" t="s">
        <v>9358</v>
      </c>
      <c r="B5838" t="s">
        <v>1291</v>
      </c>
      <c r="C5838" t="s">
        <v>74</v>
      </c>
      <c r="D5838" s="39" t="s">
        <v>1352</v>
      </c>
      <c r="E5838" s="11">
        <f t="shared" si="383"/>
        <v>5</v>
      </c>
      <c r="F5838" s="4">
        <f t="shared" si="384"/>
        <v>2017</v>
      </c>
      <c r="G5838" t="s">
        <v>21</v>
      </c>
      <c r="H5838" s="4" t="s">
        <v>717</v>
      </c>
      <c r="I5838" s="4" t="str">
        <f t="shared" si="386"/>
        <v>k</v>
      </c>
      <c r="J5838" s="4">
        <v>24.4</v>
      </c>
      <c r="K5838" s="4" t="s">
        <v>1160</v>
      </c>
      <c r="L5838" s="4">
        <v>0</v>
      </c>
      <c r="M5838" s="4" t="s">
        <v>1419</v>
      </c>
      <c r="N5838" s="11" t="s">
        <v>9359</v>
      </c>
      <c r="R5838" t="s">
        <v>9362</v>
      </c>
      <c r="T5838" t="s">
        <v>1296</v>
      </c>
    </row>
    <row r="5839" spans="1:20">
      <c r="A5839" t="s">
        <v>9358</v>
      </c>
      <c r="B5839" t="s">
        <v>1291</v>
      </c>
      <c r="C5839" t="s">
        <v>74</v>
      </c>
      <c r="D5839" s="39" t="s">
        <v>1412</v>
      </c>
      <c r="E5839" s="11">
        <f t="shared" si="383"/>
        <v>5</v>
      </c>
      <c r="F5839" s="4">
        <f t="shared" si="384"/>
        <v>2019</v>
      </c>
      <c r="G5839" t="s">
        <v>21</v>
      </c>
      <c r="H5839" s="4" t="s">
        <v>609</v>
      </c>
      <c r="I5839" s="4" t="str">
        <f t="shared" si="386"/>
        <v>k</v>
      </c>
      <c r="J5839" s="4">
        <v>26.8</v>
      </c>
      <c r="K5839" s="4" t="s">
        <v>433</v>
      </c>
      <c r="L5839" s="4">
        <v>0</v>
      </c>
      <c r="M5839" s="4" t="s">
        <v>5084</v>
      </c>
      <c r="N5839" s="11" t="s">
        <v>9359</v>
      </c>
      <c r="R5839" t="s">
        <v>9363</v>
      </c>
      <c r="T5839" t="s">
        <v>1296</v>
      </c>
    </row>
    <row r="5840" spans="1:20">
      <c r="A5840" t="s">
        <v>9358</v>
      </c>
      <c r="B5840" t="s">
        <v>1291</v>
      </c>
      <c r="C5840" t="s">
        <v>74</v>
      </c>
      <c r="D5840" s="39" t="s">
        <v>1211</v>
      </c>
      <c r="E5840" s="11">
        <f t="shared" si="383"/>
        <v>5</v>
      </c>
      <c r="F5840" s="4">
        <f t="shared" si="384"/>
        <v>2021</v>
      </c>
      <c r="G5840" t="s">
        <v>21</v>
      </c>
      <c r="H5840" s="4">
        <v>16.7</v>
      </c>
      <c r="I5840" s="4" t="str">
        <f t="shared" si="386"/>
        <v>k</v>
      </c>
      <c r="J5840" s="4">
        <v>28.1</v>
      </c>
      <c r="K5840" s="4" t="s">
        <v>203</v>
      </c>
      <c r="L5840" s="4">
        <v>0</v>
      </c>
      <c r="M5840" s="4" t="s">
        <v>1666</v>
      </c>
      <c r="N5840" s="11" t="s">
        <v>9359</v>
      </c>
      <c r="O5840" t="s">
        <v>9364</v>
      </c>
      <c r="R5840" t="s">
        <v>9365</v>
      </c>
    </row>
    <row r="5841" spans="1:20">
      <c r="A5841" t="s">
        <v>9366</v>
      </c>
      <c r="B5841" t="s">
        <v>1291</v>
      </c>
      <c r="C5841" t="s">
        <v>20</v>
      </c>
      <c r="D5841" s="39" t="s">
        <v>1663</v>
      </c>
      <c r="E5841" s="11">
        <f t="shared" si="383"/>
        <v>5</v>
      </c>
      <c r="F5841" s="4">
        <f t="shared" si="384"/>
        <v>2009</v>
      </c>
      <c r="G5841" t="s">
        <v>25</v>
      </c>
      <c r="H5841" s="4" t="s">
        <v>1456</v>
      </c>
      <c r="I5841" s="4" t="str">
        <f t="shared" si="386"/>
        <v>k</v>
      </c>
      <c r="J5841" s="4">
        <v>17.3</v>
      </c>
      <c r="K5841" s="4" t="s">
        <v>658</v>
      </c>
      <c r="L5841" s="4">
        <v>0</v>
      </c>
      <c r="M5841" s="4" t="s">
        <v>2904</v>
      </c>
      <c r="N5841" s="11" t="s">
        <v>9367</v>
      </c>
      <c r="R5841" t="s">
        <v>9288</v>
      </c>
      <c r="T5841" t="s">
        <v>1296</v>
      </c>
    </row>
    <row r="5842" spans="1:20">
      <c r="A5842" t="s">
        <v>9366</v>
      </c>
      <c r="B5842" t="s">
        <v>1291</v>
      </c>
      <c r="C5842" t="s">
        <v>74</v>
      </c>
      <c r="D5842" s="39" t="s">
        <v>1392</v>
      </c>
      <c r="E5842" s="11">
        <f t="shared" si="383"/>
        <v>5</v>
      </c>
      <c r="F5842" s="4">
        <f t="shared" si="384"/>
        <v>2010</v>
      </c>
      <c r="G5842" t="s">
        <v>25</v>
      </c>
      <c r="H5842" s="4" t="s">
        <v>654</v>
      </c>
      <c r="I5842" s="4" t="str">
        <f t="shared" si="386"/>
        <v>k</v>
      </c>
      <c r="J5842" s="4">
        <v>20</v>
      </c>
      <c r="K5842" s="4" t="s">
        <v>2341</v>
      </c>
      <c r="L5842" s="4">
        <v>0</v>
      </c>
      <c r="M5842" s="4" t="s">
        <v>2414</v>
      </c>
      <c r="N5842" s="11" t="s">
        <v>9367</v>
      </c>
      <c r="R5842" t="s">
        <v>9290</v>
      </c>
      <c r="T5842" t="s">
        <v>1296</v>
      </c>
    </row>
    <row r="5843" spans="1:20">
      <c r="A5843" t="s">
        <v>9366</v>
      </c>
      <c r="B5843" t="s">
        <v>1291</v>
      </c>
      <c r="C5843" t="s">
        <v>74</v>
      </c>
      <c r="D5843" s="39" t="s">
        <v>1396</v>
      </c>
      <c r="E5843" s="11">
        <f t="shared" ref="E5843:E5906" si="387">MONTH(D5843)</f>
        <v>5</v>
      </c>
      <c r="F5843" s="4">
        <f t="shared" ref="F5843:F5906" si="388">YEAR(D5843)</f>
        <v>2011</v>
      </c>
      <c r="G5843" t="s">
        <v>25</v>
      </c>
      <c r="H5843" s="4" t="s">
        <v>482</v>
      </c>
      <c r="I5843" s="4" t="str">
        <f t="shared" si="386"/>
        <v>k</v>
      </c>
      <c r="J5843" s="4">
        <v>23</v>
      </c>
      <c r="K5843" s="4" t="s">
        <v>508</v>
      </c>
      <c r="L5843" s="4">
        <v>0</v>
      </c>
      <c r="M5843" s="4" t="s">
        <v>2439</v>
      </c>
      <c r="N5843" s="11" t="s">
        <v>9367</v>
      </c>
      <c r="R5843" t="s">
        <v>9368</v>
      </c>
      <c r="T5843" t="s">
        <v>1296</v>
      </c>
    </row>
    <row r="5844" spans="1:20">
      <c r="A5844" t="s">
        <v>9366</v>
      </c>
      <c r="B5844" t="s">
        <v>1291</v>
      </c>
      <c r="C5844" t="s">
        <v>74</v>
      </c>
      <c r="D5844" s="39" t="s">
        <v>1680</v>
      </c>
      <c r="E5844" s="11">
        <f t="shared" si="387"/>
        <v>4</v>
      </c>
      <c r="F5844" s="4">
        <f t="shared" si="388"/>
        <v>2012</v>
      </c>
      <c r="G5844" t="s">
        <v>25</v>
      </c>
      <c r="H5844" s="4" t="s">
        <v>835</v>
      </c>
      <c r="I5844" s="4" t="str">
        <f t="shared" si="386"/>
        <v>k</v>
      </c>
      <c r="J5844" s="4">
        <v>24.8</v>
      </c>
      <c r="K5844" s="4" t="s">
        <v>479</v>
      </c>
      <c r="L5844" s="4">
        <v>0</v>
      </c>
      <c r="M5844" s="4" t="s">
        <v>1593</v>
      </c>
      <c r="N5844" s="11" t="s">
        <v>9367</v>
      </c>
      <c r="R5844" t="s">
        <v>2058</v>
      </c>
      <c r="T5844" t="s">
        <v>1296</v>
      </c>
    </row>
    <row r="5845" spans="1:20">
      <c r="A5845" t="s">
        <v>9366</v>
      </c>
      <c r="B5845" t="s">
        <v>1291</v>
      </c>
      <c r="C5845" t="s">
        <v>74</v>
      </c>
      <c r="D5845" s="39" t="s">
        <v>1531</v>
      </c>
      <c r="E5845" s="11">
        <f t="shared" si="387"/>
        <v>5</v>
      </c>
      <c r="F5845" s="4">
        <f t="shared" si="388"/>
        <v>2013</v>
      </c>
      <c r="G5845" t="s">
        <v>25</v>
      </c>
      <c r="H5845" s="4" t="s">
        <v>57</v>
      </c>
      <c r="I5845" s="4" t="str">
        <f t="shared" si="386"/>
        <v>k</v>
      </c>
      <c r="J5845" s="4">
        <v>29.7</v>
      </c>
      <c r="K5845" s="4" t="s">
        <v>1393</v>
      </c>
      <c r="L5845" s="4">
        <v>0</v>
      </c>
      <c r="M5845" s="4" t="s">
        <v>1638</v>
      </c>
      <c r="N5845" s="11" t="s">
        <v>9367</v>
      </c>
      <c r="R5845" t="s">
        <v>4117</v>
      </c>
      <c r="T5845" t="s">
        <v>1296</v>
      </c>
    </row>
    <row r="5846" spans="1:20">
      <c r="A5846" t="s">
        <v>9366</v>
      </c>
      <c r="B5846" t="s">
        <v>1291</v>
      </c>
      <c r="C5846" t="s">
        <v>74</v>
      </c>
      <c r="D5846" s="39" t="s">
        <v>1402</v>
      </c>
      <c r="E5846" s="11">
        <f t="shared" si="387"/>
        <v>5</v>
      </c>
      <c r="F5846" s="4">
        <f t="shared" si="388"/>
        <v>2015</v>
      </c>
      <c r="G5846" t="s">
        <v>25</v>
      </c>
      <c r="H5846" s="4" t="s">
        <v>496</v>
      </c>
      <c r="I5846" s="4" t="str">
        <f t="shared" si="386"/>
        <v>k</v>
      </c>
      <c r="J5846" s="4">
        <v>34</v>
      </c>
      <c r="K5846" s="4" t="s">
        <v>320</v>
      </c>
      <c r="L5846" s="4">
        <v>0</v>
      </c>
      <c r="M5846" s="4" t="s">
        <v>9369</v>
      </c>
      <c r="N5846" s="11" t="s">
        <v>9367</v>
      </c>
      <c r="R5846" t="s">
        <v>2692</v>
      </c>
      <c r="T5846" t="s">
        <v>1296</v>
      </c>
    </row>
    <row r="5847" spans="1:20">
      <c r="A5847" t="s">
        <v>9366</v>
      </c>
      <c r="B5847" t="s">
        <v>1291</v>
      </c>
      <c r="C5847" t="s">
        <v>74</v>
      </c>
      <c r="D5847" s="39" t="s">
        <v>1349</v>
      </c>
      <c r="E5847" s="11">
        <f t="shared" si="387"/>
        <v>5</v>
      </c>
      <c r="F5847" s="4">
        <f t="shared" si="388"/>
        <v>2016</v>
      </c>
      <c r="G5847" t="s">
        <v>25</v>
      </c>
      <c r="H5847" s="4" t="s">
        <v>410</v>
      </c>
      <c r="I5847" s="4" t="str">
        <f t="shared" si="386"/>
        <v>k</v>
      </c>
      <c r="J5847" s="4">
        <v>36.200000000000003</v>
      </c>
      <c r="K5847" s="4" t="s">
        <v>3563</v>
      </c>
      <c r="L5847" s="4">
        <v>0</v>
      </c>
      <c r="M5847" s="4" t="s">
        <v>9370</v>
      </c>
      <c r="N5847" s="11" t="s">
        <v>9367</v>
      </c>
      <c r="R5847" t="s">
        <v>1953</v>
      </c>
      <c r="T5847" t="s">
        <v>1296</v>
      </c>
    </row>
    <row r="5848" spans="1:20">
      <c r="A5848" t="s">
        <v>9366</v>
      </c>
      <c r="B5848" t="s">
        <v>1291</v>
      </c>
      <c r="C5848" t="s">
        <v>74</v>
      </c>
      <c r="D5848" s="39" t="s">
        <v>1455</v>
      </c>
      <c r="E5848" s="11">
        <f t="shared" si="387"/>
        <v>5</v>
      </c>
      <c r="F5848" s="4">
        <f t="shared" si="388"/>
        <v>2017</v>
      </c>
      <c r="G5848" t="s">
        <v>25</v>
      </c>
      <c r="H5848" s="4" t="s">
        <v>717</v>
      </c>
      <c r="I5848" s="4" t="str">
        <f t="shared" si="386"/>
        <v>k</v>
      </c>
      <c r="J5848" s="4">
        <v>39.200000000000003</v>
      </c>
      <c r="K5848" s="4" t="s">
        <v>214</v>
      </c>
      <c r="L5848" s="4">
        <v>0</v>
      </c>
      <c r="M5848" s="4" t="s">
        <v>3863</v>
      </c>
      <c r="N5848" s="11" t="s">
        <v>9367</v>
      </c>
      <c r="Q5848" t="s">
        <v>9371</v>
      </c>
      <c r="R5848" t="s">
        <v>9372</v>
      </c>
      <c r="T5848" t="s">
        <v>1296</v>
      </c>
    </row>
    <row r="5849" spans="1:20">
      <c r="A5849" t="s">
        <v>9373</v>
      </c>
      <c r="B5849" t="s">
        <v>1291</v>
      </c>
      <c r="C5849" t="s">
        <v>20</v>
      </c>
      <c r="D5849" s="39" t="s">
        <v>1388</v>
      </c>
      <c r="E5849" s="11">
        <f t="shared" si="387"/>
        <v>5</v>
      </c>
      <c r="F5849" s="4">
        <f t="shared" si="388"/>
        <v>2009</v>
      </c>
      <c r="G5849" t="s">
        <v>21</v>
      </c>
      <c r="H5849" s="4" t="s">
        <v>1452</v>
      </c>
      <c r="I5849" s="4" t="str">
        <f t="shared" si="386"/>
        <v>k</v>
      </c>
      <c r="J5849" s="4">
        <v>15.7</v>
      </c>
      <c r="K5849" s="4" t="s">
        <v>1890</v>
      </c>
      <c r="L5849" s="4">
        <v>0</v>
      </c>
      <c r="M5849" s="4" t="s">
        <v>3835</v>
      </c>
      <c r="N5849" s="11" t="s">
        <v>9374</v>
      </c>
      <c r="R5849" t="s">
        <v>9360</v>
      </c>
      <c r="T5849" t="s">
        <v>1296</v>
      </c>
    </row>
    <row r="5850" spans="1:20">
      <c r="A5850" t="s">
        <v>9373</v>
      </c>
      <c r="B5850" t="s">
        <v>1291</v>
      </c>
      <c r="C5850" t="s">
        <v>74</v>
      </c>
      <c r="D5850" s="39" t="s">
        <v>1582</v>
      </c>
      <c r="E5850" s="11">
        <f t="shared" si="387"/>
        <v>5</v>
      </c>
      <c r="F5850" s="4">
        <f t="shared" si="388"/>
        <v>2019</v>
      </c>
      <c r="G5850" t="s">
        <v>21</v>
      </c>
      <c r="H5850" s="4" t="s">
        <v>712</v>
      </c>
      <c r="I5850" s="4" t="str">
        <f t="shared" si="386"/>
        <v>k</v>
      </c>
      <c r="J5850" s="4">
        <v>27</v>
      </c>
      <c r="K5850" s="4" t="s">
        <v>369</v>
      </c>
      <c r="L5850" s="4">
        <v>0</v>
      </c>
      <c r="M5850" s="4" t="s">
        <v>3175</v>
      </c>
      <c r="N5850" s="11" t="s">
        <v>9374</v>
      </c>
      <c r="Q5850" t="s">
        <v>9375</v>
      </c>
      <c r="R5850" t="s">
        <v>9376</v>
      </c>
      <c r="T5850" t="s">
        <v>1296</v>
      </c>
    </row>
    <row r="5851" spans="1:20">
      <c r="A5851" s="9" t="s">
        <v>9373</v>
      </c>
      <c r="B5851" t="s">
        <v>1291</v>
      </c>
      <c r="C5851" t="s">
        <v>74</v>
      </c>
      <c r="D5851" s="39" t="s">
        <v>1491</v>
      </c>
      <c r="E5851" s="11">
        <f t="shared" si="387"/>
        <v>4</v>
      </c>
      <c r="F5851" s="4">
        <f t="shared" si="388"/>
        <v>2024</v>
      </c>
      <c r="G5851" t="s">
        <v>21</v>
      </c>
      <c r="H5851" s="4" t="s">
        <v>1046</v>
      </c>
      <c r="I5851" s="4" t="str">
        <f t="shared" si="386"/>
        <v>k</v>
      </c>
      <c r="J5851" s="4">
        <v>30.2</v>
      </c>
      <c r="K5851" s="4" t="s">
        <v>138</v>
      </c>
      <c r="L5851" s="4">
        <v>0</v>
      </c>
      <c r="M5851" s="4" t="s">
        <v>2323</v>
      </c>
      <c r="N5851" s="11" t="s">
        <v>9374</v>
      </c>
      <c r="Q5851" t="s">
        <v>9377</v>
      </c>
      <c r="R5851" t="s">
        <v>9378</v>
      </c>
    </row>
    <row r="5852" spans="1:20">
      <c r="A5852" t="s">
        <v>9373</v>
      </c>
      <c r="B5852" s="4" t="s">
        <v>1291</v>
      </c>
      <c r="C5852" s="4" t="s">
        <v>74</v>
      </c>
      <c r="D5852" s="39" t="s">
        <v>1553</v>
      </c>
      <c r="E5852" s="11">
        <f t="shared" si="387"/>
        <v>4</v>
      </c>
      <c r="F5852" s="4">
        <f t="shared" si="388"/>
        <v>2026</v>
      </c>
      <c r="G5852" s="4" t="s">
        <v>21</v>
      </c>
      <c r="H5852" s="4">
        <v>20.6</v>
      </c>
      <c r="I5852" s="4" t="str">
        <f t="shared" si="386"/>
        <v>k</v>
      </c>
      <c r="J5852" s="4">
        <v>31.2</v>
      </c>
      <c r="K5852" s="4">
        <v>38.9</v>
      </c>
      <c r="L5852" s="4">
        <v>0</v>
      </c>
      <c r="M5852" s="4">
        <v>1020</v>
      </c>
      <c r="N5852" s="11" t="s">
        <v>9374</v>
      </c>
      <c r="R5852" s="4" t="s">
        <v>1471</v>
      </c>
    </row>
    <row r="5853" spans="1:20">
      <c r="A5853" t="s">
        <v>9379</v>
      </c>
      <c r="B5853" t="s">
        <v>1291</v>
      </c>
      <c r="C5853" t="s">
        <v>20</v>
      </c>
      <c r="D5853" s="39" t="s">
        <v>1388</v>
      </c>
      <c r="E5853" s="11">
        <f t="shared" si="387"/>
        <v>5</v>
      </c>
      <c r="F5853" s="4">
        <f t="shared" si="388"/>
        <v>2009</v>
      </c>
      <c r="G5853" t="s">
        <v>25</v>
      </c>
      <c r="H5853" s="4" t="s">
        <v>1444</v>
      </c>
      <c r="I5853" s="4" t="str">
        <f t="shared" si="386"/>
        <v>k</v>
      </c>
      <c r="J5853" s="4">
        <v>14.8</v>
      </c>
      <c r="K5853" s="4" t="s">
        <v>2608</v>
      </c>
      <c r="L5853" s="4">
        <v>0</v>
      </c>
      <c r="M5853" s="4" t="s">
        <v>3271</v>
      </c>
      <c r="N5853" s="11" t="s">
        <v>9380</v>
      </c>
      <c r="R5853" t="s">
        <v>9381</v>
      </c>
      <c r="T5853" t="s">
        <v>1296</v>
      </c>
    </row>
    <row r="5854" spans="1:20">
      <c r="A5854" t="s">
        <v>9379</v>
      </c>
      <c r="B5854" t="s">
        <v>1291</v>
      </c>
      <c r="C5854" t="s">
        <v>74</v>
      </c>
      <c r="D5854" s="39" t="s">
        <v>1556</v>
      </c>
      <c r="E5854" s="11">
        <f t="shared" si="387"/>
        <v>5</v>
      </c>
      <c r="F5854" s="4">
        <f t="shared" si="388"/>
        <v>2010</v>
      </c>
      <c r="G5854" t="s">
        <v>25</v>
      </c>
      <c r="H5854" s="4" t="s">
        <v>1452</v>
      </c>
      <c r="I5854" s="4" t="str">
        <f t="shared" si="386"/>
        <v>k</v>
      </c>
      <c r="J5854" s="4">
        <v>16.600000000000001</v>
      </c>
      <c r="K5854" s="4" t="s">
        <v>600</v>
      </c>
      <c r="L5854" s="4">
        <v>0</v>
      </c>
      <c r="M5854" s="4" t="s">
        <v>9382</v>
      </c>
      <c r="N5854" s="11" t="s">
        <v>9380</v>
      </c>
      <c r="R5854" t="s">
        <v>9383</v>
      </c>
      <c r="T5854" t="s">
        <v>1296</v>
      </c>
    </row>
    <row r="5855" spans="1:20">
      <c r="A5855" t="s">
        <v>9379</v>
      </c>
      <c r="B5855" t="s">
        <v>1291</v>
      </c>
      <c r="C5855" t="s">
        <v>74</v>
      </c>
      <c r="D5855" s="39" t="s">
        <v>1531</v>
      </c>
      <c r="E5855" s="11">
        <f t="shared" si="387"/>
        <v>5</v>
      </c>
      <c r="F5855" s="4">
        <f t="shared" si="388"/>
        <v>2013</v>
      </c>
      <c r="G5855" t="s">
        <v>25</v>
      </c>
      <c r="H5855" s="4" t="s">
        <v>482</v>
      </c>
      <c r="I5855" s="4" t="str">
        <f t="shared" si="386"/>
        <v>k</v>
      </c>
      <c r="J5855" s="4">
        <v>21.6</v>
      </c>
      <c r="K5855" s="4" t="s">
        <v>492</v>
      </c>
      <c r="L5855" s="4">
        <v>0</v>
      </c>
      <c r="M5855" s="4" t="s">
        <v>2785</v>
      </c>
      <c r="N5855" s="11" t="s">
        <v>9380</v>
      </c>
      <c r="R5855" t="s">
        <v>9384</v>
      </c>
      <c r="T5855" t="s">
        <v>1296</v>
      </c>
    </row>
    <row r="5856" spans="1:20">
      <c r="A5856" t="s">
        <v>9379</v>
      </c>
      <c r="B5856" t="s">
        <v>1291</v>
      </c>
      <c r="C5856" t="s">
        <v>74</v>
      </c>
      <c r="D5856" s="39" t="s">
        <v>1356</v>
      </c>
      <c r="E5856" s="11">
        <f t="shared" si="387"/>
        <v>5</v>
      </c>
      <c r="F5856" s="4">
        <f t="shared" si="388"/>
        <v>2015</v>
      </c>
      <c r="G5856" t="s">
        <v>25</v>
      </c>
      <c r="H5856" s="4" t="s">
        <v>57</v>
      </c>
      <c r="I5856" s="4" t="str">
        <f t="shared" si="386"/>
        <v>k</v>
      </c>
      <c r="J5856" s="4">
        <v>26</v>
      </c>
      <c r="K5856" s="4" t="s">
        <v>870</v>
      </c>
      <c r="L5856" s="4">
        <v>0</v>
      </c>
      <c r="M5856" s="4" t="s">
        <v>3351</v>
      </c>
      <c r="N5856" s="11" t="s">
        <v>9380</v>
      </c>
      <c r="R5856" t="s">
        <v>9385</v>
      </c>
      <c r="T5856" t="s">
        <v>1296</v>
      </c>
    </row>
    <row r="5857" spans="1:20">
      <c r="A5857" t="s">
        <v>9379</v>
      </c>
      <c r="B5857" t="s">
        <v>1291</v>
      </c>
      <c r="C5857" t="s">
        <v>74</v>
      </c>
      <c r="D5857" s="39" t="s">
        <v>1349</v>
      </c>
      <c r="E5857" s="11">
        <f t="shared" si="387"/>
        <v>5</v>
      </c>
      <c r="F5857" s="4">
        <f t="shared" si="388"/>
        <v>2016</v>
      </c>
      <c r="G5857" t="s">
        <v>25</v>
      </c>
      <c r="H5857" s="4" t="s">
        <v>477</v>
      </c>
      <c r="I5857" s="4" t="str">
        <f t="shared" si="386"/>
        <v>k</v>
      </c>
      <c r="J5857" s="4">
        <v>27.5</v>
      </c>
      <c r="K5857" s="4" t="s">
        <v>49</v>
      </c>
      <c r="L5857" s="4">
        <v>0</v>
      </c>
      <c r="M5857" s="4" t="s">
        <v>2886</v>
      </c>
      <c r="N5857" s="11" t="s">
        <v>9380</v>
      </c>
      <c r="R5857" t="s">
        <v>1953</v>
      </c>
      <c r="T5857" t="s">
        <v>1296</v>
      </c>
    </row>
    <row r="5858" spans="1:20">
      <c r="A5858" t="s">
        <v>9379</v>
      </c>
      <c r="B5858" t="s">
        <v>1291</v>
      </c>
      <c r="C5858" t="s">
        <v>74</v>
      </c>
      <c r="D5858" s="39" t="s">
        <v>5649</v>
      </c>
      <c r="E5858" s="11">
        <f t="shared" si="387"/>
        <v>6</v>
      </c>
      <c r="F5858" s="4">
        <f t="shared" si="388"/>
        <v>2016</v>
      </c>
      <c r="G5858" t="s">
        <v>25</v>
      </c>
      <c r="H5858" s="4" t="s">
        <v>474</v>
      </c>
      <c r="I5858" s="4" t="str">
        <f t="shared" ref="I5858:I5889" si="389">IF(ISBLANK(H5858), "", "k")</f>
        <v>k</v>
      </c>
      <c r="J5858" s="4">
        <v>28.1</v>
      </c>
      <c r="K5858" s="4" t="s">
        <v>643</v>
      </c>
      <c r="L5858" s="4">
        <v>0</v>
      </c>
      <c r="M5858" s="4" t="s">
        <v>1739</v>
      </c>
      <c r="N5858" s="11" t="s">
        <v>9380</v>
      </c>
      <c r="Q5858" t="s">
        <v>9386</v>
      </c>
      <c r="R5858" t="s">
        <v>9387</v>
      </c>
      <c r="T5858" t="s">
        <v>1296</v>
      </c>
    </row>
    <row r="5859" spans="1:20">
      <c r="A5859" t="s">
        <v>9379</v>
      </c>
      <c r="B5859" t="s">
        <v>1291</v>
      </c>
      <c r="C5859" t="s">
        <v>74</v>
      </c>
      <c r="D5859" s="39" t="s">
        <v>1455</v>
      </c>
      <c r="E5859" s="11">
        <f t="shared" si="387"/>
        <v>5</v>
      </c>
      <c r="F5859" s="4">
        <f t="shared" si="388"/>
        <v>2017</v>
      </c>
      <c r="G5859" t="s">
        <v>25</v>
      </c>
      <c r="H5859" s="4" t="s">
        <v>496</v>
      </c>
      <c r="I5859" s="4" t="str">
        <f t="shared" si="389"/>
        <v>k</v>
      </c>
      <c r="J5859" s="4">
        <v>28.5</v>
      </c>
      <c r="K5859" s="4" t="s">
        <v>584</v>
      </c>
      <c r="L5859" s="4">
        <v>0</v>
      </c>
      <c r="M5859" s="4" t="s">
        <v>3963</v>
      </c>
      <c r="N5859" s="11" t="s">
        <v>9380</v>
      </c>
      <c r="R5859" t="s">
        <v>2483</v>
      </c>
      <c r="T5859" t="s">
        <v>1296</v>
      </c>
    </row>
    <row r="5860" spans="1:20">
      <c r="A5860" t="s">
        <v>9379</v>
      </c>
      <c r="B5860" t="s">
        <v>1291</v>
      </c>
      <c r="C5860" t="s">
        <v>74</v>
      </c>
      <c r="D5860" s="39" t="s">
        <v>2079</v>
      </c>
      <c r="E5860" s="11">
        <f t="shared" si="387"/>
        <v>6</v>
      </c>
      <c r="F5860" s="4">
        <f t="shared" si="388"/>
        <v>2018</v>
      </c>
      <c r="G5860" t="s">
        <v>25</v>
      </c>
      <c r="H5860" s="4" t="s">
        <v>410</v>
      </c>
      <c r="I5860" s="4" t="str">
        <f t="shared" si="389"/>
        <v>k</v>
      </c>
      <c r="J5860" s="4">
        <v>31.2</v>
      </c>
      <c r="K5860" s="4" t="s">
        <v>142</v>
      </c>
      <c r="L5860" s="4">
        <v>0</v>
      </c>
      <c r="M5860" s="4" t="s">
        <v>3314</v>
      </c>
      <c r="N5860" s="11" t="s">
        <v>9380</v>
      </c>
      <c r="Q5860" s="53" t="s">
        <v>9388</v>
      </c>
      <c r="R5860" t="s">
        <v>2082</v>
      </c>
      <c r="T5860" t="s">
        <v>1296</v>
      </c>
    </row>
    <row r="5861" spans="1:20">
      <c r="A5861" t="s">
        <v>9379</v>
      </c>
      <c r="B5861" t="s">
        <v>1291</v>
      </c>
      <c r="C5861" t="s">
        <v>74</v>
      </c>
      <c r="D5861" s="39" t="s">
        <v>1515</v>
      </c>
      <c r="E5861" s="11">
        <f t="shared" si="387"/>
        <v>5</v>
      </c>
      <c r="F5861" s="4">
        <f t="shared" si="388"/>
        <v>2019</v>
      </c>
      <c r="G5861" t="s">
        <v>25</v>
      </c>
      <c r="H5861" s="4" t="s">
        <v>717</v>
      </c>
      <c r="I5861" s="4" t="str">
        <f t="shared" si="389"/>
        <v>k</v>
      </c>
      <c r="J5861" s="4">
        <v>32.5</v>
      </c>
      <c r="K5861" s="4" t="s">
        <v>426</v>
      </c>
      <c r="L5861" s="4">
        <v>0</v>
      </c>
      <c r="M5861" s="4" t="s">
        <v>3097</v>
      </c>
      <c r="N5861" s="11" t="s">
        <v>9380</v>
      </c>
      <c r="R5861" t="s">
        <v>9389</v>
      </c>
      <c r="T5861" t="s">
        <v>1296</v>
      </c>
    </row>
    <row r="5862" spans="1:20">
      <c r="A5862" t="s">
        <v>9379</v>
      </c>
      <c r="B5862" s="4" t="s">
        <v>1291</v>
      </c>
      <c r="C5862" s="4" t="s">
        <v>74</v>
      </c>
      <c r="D5862" s="39" t="s">
        <v>1553</v>
      </c>
      <c r="E5862" s="11">
        <f t="shared" si="387"/>
        <v>4</v>
      </c>
      <c r="F5862" s="4">
        <f t="shared" si="388"/>
        <v>2026</v>
      </c>
      <c r="G5862" s="4" t="s">
        <v>25</v>
      </c>
      <c r="H5862" s="4">
        <v>19.600000000000001</v>
      </c>
      <c r="I5862" s="4" t="str">
        <f t="shared" si="389"/>
        <v>k</v>
      </c>
      <c r="J5862" s="4">
        <v>41.5</v>
      </c>
      <c r="K5862" s="4">
        <v>45.8</v>
      </c>
      <c r="L5862" s="4">
        <v>0</v>
      </c>
      <c r="M5862" s="4">
        <v>2986</v>
      </c>
      <c r="N5862" s="11" t="s">
        <v>9380</v>
      </c>
      <c r="R5862" s="4" t="s">
        <v>1471</v>
      </c>
    </row>
    <row r="5863" spans="1:20">
      <c r="A5863" t="s">
        <v>9390</v>
      </c>
      <c r="B5863" t="s">
        <v>1291</v>
      </c>
      <c r="C5863" t="s">
        <v>20</v>
      </c>
      <c r="D5863" s="39" t="s">
        <v>1388</v>
      </c>
      <c r="E5863" s="11">
        <f t="shared" si="387"/>
        <v>5</v>
      </c>
      <c r="F5863" s="4">
        <f t="shared" si="388"/>
        <v>2009</v>
      </c>
      <c r="G5863" t="s">
        <v>21</v>
      </c>
      <c r="H5863" s="4" t="s">
        <v>1456</v>
      </c>
      <c r="I5863" s="4" t="str">
        <f t="shared" si="389"/>
        <v>k</v>
      </c>
      <c r="J5863" s="4">
        <v>17.5</v>
      </c>
      <c r="K5863" s="4" t="s">
        <v>3088</v>
      </c>
      <c r="L5863" s="4">
        <v>0</v>
      </c>
      <c r="M5863" s="4" t="s">
        <v>9391</v>
      </c>
      <c r="N5863" s="11" t="s">
        <v>9392</v>
      </c>
      <c r="R5863" t="s">
        <v>9393</v>
      </c>
      <c r="T5863" t="s">
        <v>1296</v>
      </c>
    </row>
    <row r="5864" spans="1:20">
      <c r="A5864" t="s">
        <v>9390</v>
      </c>
      <c r="B5864" t="s">
        <v>1291</v>
      </c>
      <c r="C5864" t="s">
        <v>74</v>
      </c>
      <c r="D5864" s="39" t="s">
        <v>1561</v>
      </c>
      <c r="E5864" s="11">
        <f t="shared" si="387"/>
        <v>5</v>
      </c>
      <c r="F5864" s="4">
        <f t="shared" si="388"/>
        <v>2011</v>
      </c>
      <c r="G5864" t="s">
        <v>21</v>
      </c>
      <c r="H5864" s="4" t="s">
        <v>482</v>
      </c>
      <c r="I5864" s="4" t="str">
        <f t="shared" si="389"/>
        <v>k</v>
      </c>
      <c r="J5864" s="4">
        <v>17.8</v>
      </c>
      <c r="K5864" s="4" t="s">
        <v>6479</v>
      </c>
      <c r="L5864" s="4">
        <v>0</v>
      </c>
      <c r="M5864" s="4" t="s">
        <v>6745</v>
      </c>
      <c r="N5864" s="11" t="s">
        <v>9392</v>
      </c>
      <c r="R5864" t="s">
        <v>9394</v>
      </c>
      <c r="T5864" t="s">
        <v>1296</v>
      </c>
    </row>
    <row r="5865" spans="1:20">
      <c r="A5865" t="s">
        <v>9390</v>
      </c>
      <c r="B5865" t="s">
        <v>1291</v>
      </c>
      <c r="C5865" t="s">
        <v>74</v>
      </c>
      <c r="D5865" s="39" t="s">
        <v>1531</v>
      </c>
      <c r="E5865" s="11">
        <f t="shared" si="387"/>
        <v>5</v>
      </c>
      <c r="F5865" s="4">
        <f t="shared" si="388"/>
        <v>2013</v>
      </c>
      <c r="G5865" t="s">
        <v>21</v>
      </c>
      <c r="H5865" s="4" t="s">
        <v>57</v>
      </c>
      <c r="I5865" s="4" t="str">
        <f t="shared" si="389"/>
        <v>k</v>
      </c>
      <c r="J5865" s="4">
        <v>24.5</v>
      </c>
      <c r="K5865" s="4" t="s">
        <v>464</v>
      </c>
      <c r="L5865" s="4">
        <v>0</v>
      </c>
      <c r="M5865" s="4" t="s">
        <v>1591</v>
      </c>
      <c r="N5865" s="11" t="s">
        <v>9392</v>
      </c>
      <c r="R5865" t="s">
        <v>9395</v>
      </c>
      <c r="T5865" t="s">
        <v>1296</v>
      </c>
    </row>
    <row r="5866" spans="1:20">
      <c r="A5866" t="s">
        <v>9390</v>
      </c>
      <c r="B5866" t="s">
        <v>1291</v>
      </c>
      <c r="C5866" t="s">
        <v>74</v>
      </c>
      <c r="D5866" s="39" t="s">
        <v>1402</v>
      </c>
      <c r="E5866" s="11">
        <f t="shared" si="387"/>
        <v>5</v>
      </c>
      <c r="F5866" s="4">
        <f t="shared" si="388"/>
        <v>2015</v>
      </c>
      <c r="G5866" t="s">
        <v>21</v>
      </c>
      <c r="H5866" s="4" t="s">
        <v>496</v>
      </c>
      <c r="I5866" s="4" t="str">
        <f t="shared" si="389"/>
        <v>k</v>
      </c>
      <c r="J5866" s="4">
        <v>25.9</v>
      </c>
      <c r="K5866" s="4" t="s">
        <v>369</v>
      </c>
      <c r="L5866" s="4">
        <v>0</v>
      </c>
      <c r="M5866" s="4" t="s">
        <v>7837</v>
      </c>
      <c r="N5866" s="11" t="s">
        <v>9392</v>
      </c>
      <c r="R5866" t="s">
        <v>9396</v>
      </c>
      <c r="T5866" t="s">
        <v>1296</v>
      </c>
    </row>
    <row r="5867" spans="1:20">
      <c r="A5867" t="s">
        <v>9390</v>
      </c>
      <c r="B5867" t="s">
        <v>1291</v>
      </c>
      <c r="C5867" t="s">
        <v>74</v>
      </c>
      <c r="D5867" s="39" t="s">
        <v>859</v>
      </c>
      <c r="E5867" s="11">
        <f t="shared" si="387"/>
        <v>5</v>
      </c>
      <c r="F5867" s="4">
        <f t="shared" si="388"/>
        <v>2016</v>
      </c>
      <c r="G5867" t="s">
        <v>21</v>
      </c>
      <c r="H5867" s="4" t="s">
        <v>410</v>
      </c>
      <c r="I5867" s="4" t="str">
        <f t="shared" si="389"/>
        <v>k</v>
      </c>
      <c r="J5867" s="4">
        <v>25.5</v>
      </c>
      <c r="K5867" s="4" t="s">
        <v>441</v>
      </c>
      <c r="L5867" s="4">
        <v>0</v>
      </c>
      <c r="M5867" s="4" t="s">
        <v>2773</v>
      </c>
      <c r="N5867" s="11" t="s">
        <v>9392</v>
      </c>
      <c r="R5867" t="s">
        <v>9397</v>
      </c>
      <c r="T5867" t="s">
        <v>1296</v>
      </c>
    </row>
    <row r="5868" spans="1:20">
      <c r="A5868" t="s">
        <v>9390</v>
      </c>
      <c r="B5868" t="s">
        <v>1291</v>
      </c>
      <c r="C5868" t="s">
        <v>74</v>
      </c>
      <c r="D5868" s="39" t="s">
        <v>1992</v>
      </c>
      <c r="E5868" s="11">
        <f t="shared" si="387"/>
        <v>5</v>
      </c>
      <c r="F5868" s="4">
        <f t="shared" si="388"/>
        <v>2021</v>
      </c>
      <c r="G5868" t="s">
        <v>21</v>
      </c>
      <c r="H5868" s="4">
        <v>16.7</v>
      </c>
      <c r="I5868" s="4" t="str">
        <f t="shared" si="389"/>
        <v>k</v>
      </c>
      <c r="J5868" s="4">
        <v>29.9</v>
      </c>
      <c r="K5868" s="4" t="s">
        <v>182</v>
      </c>
      <c r="L5868" s="4">
        <v>0</v>
      </c>
      <c r="M5868" s="4" t="s">
        <v>2320</v>
      </c>
      <c r="N5868" s="11" t="s">
        <v>9392</v>
      </c>
      <c r="Q5868" t="s">
        <v>9398</v>
      </c>
      <c r="R5868" t="s">
        <v>9399</v>
      </c>
    </row>
    <row r="5869" spans="1:20">
      <c r="A5869" t="s">
        <v>9390</v>
      </c>
      <c r="B5869" s="4" t="s">
        <v>1291</v>
      </c>
      <c r="C5869" s="4" t="s">
        <v>74</v>
      </c>
      <c r="D5869" s="39" t="s">
        <v>1470</v>
      </c>
      <c r="E5869" s="11">
        <f t="shared" si="387"/>
        <v>4</v>
      </c>
      <c r="F5869" s="4">
        <f t="shared" si="388"/>
        <v>2026</v>
      </c>
      <c r="G5869" s="4" t="s">
        <v>21</v>
      </c>
      <c r="H5869" s="4">
        <v>21.6</v>
      </c>
      <c r="I5869" s="4" t="str">
        <f t="shared" si="389"/>
        <v>k</v>
      </c>
      <c r="J5869" s="4">
        <v>30.7</v>
      </c>
      <c r="K5869" s="4">
        <v>38.799999999999997</v>
      </c>
      <c r="L5869" s="4">
        <v>0</v>
      </c>
      <c r="M5869" s="4">
        <v>958</v>
      </c>
      <c r="N5869" s="11" t="s">
        <v>9392</v>
      </c>
      <c r="R5869" s="4" t="s">
        <v>1471</v>
      </c>
    </row>
    <row r="5870" spans="1:20">
      <c r="A5870" t="s">
        <v>610</v>
      </c>
      <c r="B5870" t="s">
        <v>1291</v>
      </c>
      <c r="C5870" t="s">
        <v>20</v>
      </c>
      <c r="D5870" s="39" t="s">
        <v>2007</v>
      </c>
      <c r="E5870" s="11">
        <f t="shared" si="387"/>
        <v>3</v>
      </c>
      <c r="F5870" s="4">
        <f t="shared" si="388"/>
        <v>1992</v>
      </c>
      <c r="G5870" t="s">
        <v>21</v>
      </c>
      <c r="H5870" s="4" t="s">
        <v>1635</v>
      </c>
      <c r="I5870" s="4" t="str">
        <f t="shared" si="389"/>
        <v>k</v>
      </c>
      <c r="J5870" s="4">
        <v>23.5</v>
      </c>
      <c r="K5870" s="4" t="s">
        <v>3451</v>
      </c>
      <c r="L5870" s="4">
        <v>0</v>
      </c>
      <c r="M5870" s="4" t="s">
        <v>3788</v>
      </c>
      <c r="N5870" s="11" t="s">
        <v>9400</v>
      </c>
      <c r="R5870" t="s">
        <v>607</v>
      </c>
      <c r="T5870" t="s">
        <v>1296</v>
      </c>
    </row>
    <row r="5871" spans="1:20">
      <c r="A5871" t="s">
        <v>610</v>
      </c>
      <c r="B5871" t="s">
        <v>1291</v>
      </c>
      <c r="C5871" t="s">
        <v>74</v>
      </c>
      <c r="D5871" s="39" t="s">
        <v>1744</v>
      </c>
      <c r="E5871" s="11">
        <f t="shared" si="387"/>
        <v>3</v>
      </c>
      <c r="F5871" s="4">
        <f t="shared" si="388"/>
        <v>1998</v>
      </c>
      <c r="G5871" t="s">
        <v>21</v>
      </c>
      <c r="H5871" s="4" t="s">
        <v>2924</v>
      </c>
      <c r="I5871" s="4" t="str">
        <f t="shared" si="389"/>
        <v>k</v>
      </c>
      <c r="J5871" s="4">
        <v>25</v>
      </c>
      <c r="K5871" s="4" t="s">
        <v>709</v>
      </c>
      <c r="L5871" s="4">
        <v>0</v>
      </c>
      <c r="M5871" s="4" t="s">
        <v>1350</v>
      </c>
      <c r="N5871" s="11" t="s">
        <v>9400</v>
      </c>
      <c r="T5871" t="s">
        <v>1296</v>
      </c>
    </row>
    <row r="5872" spans="1:20">
      <c r="A5872" t="s">
        <v>610</v>
      </c>
      <c r="B5872" t="s">
        <v>1291</v>
      </c>
      <c r="C5872" t="s">
        <v>74</v>
      </c>
      <c r="D5872" s="39" t="s">
        <v>1647</v>
      </c>
      <c r="E5872" s="11">
        <f t="shared" si="387"/>
        <v>3</v>
      </c>
      <c r="F5872" s="4">
        <f t="shared" si="388"/>
        <v>2000</v>
      </c>
      <c r="G5872" t="s">
        <v>21</v>
      </c>
      <c r="H5872" s="4" t="s">
        <v>2927</v>
      </c>
      <c r="I5872" s="4" t="str">
        <f t="shared" si="389"/>
        <v>k</v>
      </c>
      <c r="J5872" s="4">
        <v>26.5</v>
      </c>
      <c r="K5872" s="4" t="s">
        <v>591</v>
      </c>
      <c r="L5872" s="4">
        <v>0</v>
      </c>
      <c r="M5872" s="4" t="s">
        <v>1323</v>
      </c>
      <c r="N5872" s="11" t="s">
        <v>9400</v>
      </c>
      <c r="R5872" t="s">
        <v>9401</v>
      </c>
      <c r="T5872" t="s">
        <v>1296</v>
      </c>
    </row>
    <row r="5873" spans="1:20">
      <c r="A5873" t="s">
        <v>610</v>
      </c>
      <c r="B5873" t="s">
        <v>1291</v>
      </c>
      <c r="C5873" t="s">
        <v>74</v>
      </c>
      <c r="D5873" s="39" t="s">
        <v>1302</v>
      </c>
      <c r="E5873" s="11">
        <f t="shared" si="387"/>
        <v>5</v>
      </c>
      <c r="F5873" s="4">
        <f t="shared" si="388"/>
        <v>2002</v>
      </c>
      <c r="G5873" t="s">
        <v>21</v>
      </c>
      <c r="H5873" s="4" t="s">
        <v>1046</v>
      </c>
      <c r="I5873" s="4" t="str">
        <f t="shared" si="389"/>
        <v>k</v>
      </c>
      <c r="J5873" s="4">
        <v>29.7</v>
      </c>
      <c r="K5873" s="4" t="s">
        <v>127</v>
      </c>
      <c r="L5873" s="4">
        <v>0</v>
      </c>
      <c r="M5873" s="4" t="s">
        <v>2228</v>
      </c>
      <c r="N5873" s="11" t="s">
        <v>9400</v>
      </c>
      <c r="R5873" t="s">
        <v>1630</v>
      </c>
      <c r="T5873" t="s">
        <v>1296</v>
      </c>
    </row>
    <row r="5874" spans="1:20">
      <c r="A5874" t="s">
        <v>652</v>
      </c>
      <c r="B5874" t="s">
        <v>1291</v>
      </c>
      <c r="C5874" t="s">
        <v>20</v>
      </c>
      <c r="D5874" s="39" t="s">
        <v>5956</v>
      </c>
      <c r="E5874" s="11">
        <f t="shared" si="387"/>
        <v>3</v>
      </c>
      <c r="F5874" s="4">
        <f t="shared" si="388"/>
        <v>1986</v>
      </c>
      <c r="G5874" t="s">
        <v>25</v>
      </c>
      <c r="H5874" s="4" t="s">
        <v>87</v>
      </c>
      <c r="I5874" s="4" t="str">
        <f t="shared" si="389"/>
        <v>k</v>
      </c>
      <c r="J5874" s="4">
        <v>21.59</v>
      </c>
      <c r="K5874" s="4" t="s">
        <v>3451</v>
      </c>
      <c r="L5874" s="4">
        <v>0</v>
      </c>
      <c r="M5874" s="4" t="s">
        <v>1747</v>
      </c>
      <c r="T5874" t="s">
        <v>1296</v>
      </c>
    </row>
    <row r="5875" spans="1:20">
      <c r="A5875" t="s">
        <v>652</v>
      </c>
      <c r="B5875" t="s">
        <v>1291</v>
      </c>
      <c r="C5875" t="s">
        <v>74</v>
      </c>
      <c r="D5875" s="39" t="s">
        <v>2002</v>
      </c>
      <c r="E5875" s="11">
        <f t="shared" si="387"/>
        <v>3</v>
      </c>
      <c r="F5875" s="4">
        <f t="shared" si="388"/>
        <v>1988</v>
      </c>
      <c r="G5875" t="s">
        <v>25</v>
      </c>
      <c r="H5875" s="4" t="s">
        <v>1635</v>
      </c>
      <c r="I5875" s="4" t="str">
        <f t="shared" si="389"/>
        <v>k</v>
      </c>
      <c r="J5875" s="4">
        <v>23.81</v>
      </c>
      <c r="K5875" s="4" t="s">
        <v>2923</v>
      </c>
      <c r="L5875" s="4">
        <v>0</v>
      </c>
      <c r="M5875" s="4" t="s">
        <v>2808</v>
      </c>
      <c r="R5875" t="s">
        <v>3264</v>
      </c>
      <c r="T5875" t="s">
        <v>1296</v>
      </c>
    </row>
    <row r="5876" spans="1:20">
      <c r="A5876" t="s">
        <v>652</v>
      </c>
      <c r="B5876" t="s">
        <v>1291</v>
      </c>
      <c r="C5876" t="s">
        <v>74</v>
      </c>
      <c r="D5876" s="39" t="s">
        <v>1372</v>
      </c>
      <c r="E5876" s="11">
        <f t="shared" si="387"/>
        <v>3</v>
      </c>
      <c r="F5876" s="4">
        <f t="shared" si="388"/>
        <v>1990</v>
      </c>
      <c r="G5876" t="s">
        <v>25</v>
      </c>
      <c r="H5876" s="4" t="s">
        <v>1622</v>
      </c>
      <c r="I5876" s="4" t="str">
        <f t="shared" si="389"/>
        <v>k</v>
      </c>
      <c r="J5876" s="4">
        <v>27.31</v>
      </c>
      <c r="K5876" s="4" t="s">
        <v>4474</v>
      </c>
      <c r="L5876" s="4">
        <v>0</v>
      </c>
      <c r="M5876" s="4" t="s">
        <v>2604</v>
      </c>
      <c r="T5876" t="s">
        <v>1296</v>
      </c>
    </row>
    <row r="5877" spans="1:20">
      <c r="A5877" t="s">
        <v>728</v>
      </c>
      <c r="B5877" t="s">
        <v>1291</v>
      </c>
      <c r="C5877" t="s">
        <v>20</v>
      </c>
      <c r="D5877" s="39" t="s">
        <v>1378</v>
      </c>
      <c r="E5877" s="11">
        <f t="shared" si="387"/>
        <v>5</v>
      </c>
      <c r="F5877" s="4">
        <f t="shared" si="388"/>
        <v>2002</v>
      </c>
      <c r="G5877" t="s">
        <v>25</v>
      </c>
      <c r="I5877" s="4" t="str">
        <f t="shared" si="389"/>
        <v/>
      </c>
      <c r="J5877" s="4">
        <v>30</v>
      </c>
      <c r="K5877" s="4" t="s">
        <v>1121</v>
      </c>
      <c r="L5877" s="4">
        <v>0</v>
      </c>
      <c r="M5877" s="4" t="s">
        <v>3292</v>
      </c>
      <c r="N5877" s="11" t="s">
        <v>9402</v>
      </c>
      <c r="R5877" t="s">
        <v>2956</v>
      </c>
      <c r="T5877" t="s">
        <v>1296</v>
      </c>
    </row>
    <row r="5878" spans="1:20">
      <c r="A5878" t="s">
        <v>728</v>
      </c>
      <c r="B5878" t="s">
        <v>1291</v>
      </c>
      <c r="C5878" t="s">
        <v>74</v>
      </c>
      <c r="D5878" s="39" t="s">
        <v>1335</v>
      </c>
      <c r="E5878" s="11">
        <f t="shared" si="387"/>
        <v>5</v>
      </c>
      <c r="F5878" s="4">
        <f t="shared" si="388"/>
        <v>2004</v>
      </c>
      <c r="G5878" t="s">
        <v>25</v>
      </c>
      <c r="I5878" s="4" t="str">
        <f t="shared" si="389"/>
        <v/>
      </c>
      <c r="J5878" s="4">
        <v>31.1</v>
      </c>
      <c r="K5878" s="4" t="s">
        <v>1279</v>
      </c>
      <c r="L5878" s="4">
        <v>0</v>
      </c>
      <c r="M5878" s="4" t="s">
        <v>1659</v>
      </c>
      <c r="N5878" s="11" t="s">
        <v>9402</v>
      </c>
      <c r="R5878" t="s">
        <v>9403</v>
      </c>
      <c r="T5878" t="s">
        <v>1296</v>
      </c>
    </row>
    <row r="5879" spans="1:20">
      <c r="A5879" t="s">
        <v>728</v>
      </c>
      <c r="B5879" t="s">
        <v>1291</v>
      </c>
      <c r="C5879" t="s">
        <v>74</v>
      </c>
      <c r="D5879" s="39" t="s">
        <v>1535</v>
      </c>
      <c r="E5879" s="11">
        <f t="shared" si="387"/>
        <v>5</v>
      </c>
      <c r="F5879" s="4">
        <f t="shared" si="388"/>
        <v>2010</v>
      </c>
      <c r="G5879" t="s">
        <v>25</v>
      </c>
      <c r="I5879" s="4" t="str">
        <f t="shared" si="389"/>
        <v/>
      </c>
      <c r="J5879" s="4">
        <v>32.5</v>
      </c>
      <c r="K5879" s="4" t="s">
        <v>575</v>
      </c>
      <c r="L5879" s="4">
        <v>0</v>
      </c>
      <c r="M5879" s="4" t="s">
        <v>2879</v>
      </c>
      <c r="N5879" s="11" t="s">
        <v>9402</v>
      </c>
      <c r="R5879" t="s">
        <v>9404</v>
      </c>
      <c r="T5879" t="s">
        <v>1296</v>
      </c>
    </row>
    <row r="5880" spans="1:20">
      <c r="A5880" t="s">
        <v>728</v>
      </c>
      <c r="B5880" t="s">
        <v>1291</v>
      </c>
      <c r="C5880" t="s">
        <v>74</v>
      </c>
      <c r="D5880" s="39" t="s">
        <v>1561</v>
      </c>
      <c r="E5880" s="11">
        <f t="shared" si="387"/>
        <v>5</v>
      </c>
      <c r="F5880" s="4">
        <f t="shared" si="388"/>
        <v>2011</v>
      </c>
      <c r="G5880" t="s">
        <v>25</v>
      </c>
      <c r="I5880" s="4" t="str">
        <f t="shared" si="389"/>
        <v/>
      </c>
      <c r="J5880" s="4">
        <v>33.200000000000003</v>
      </c>
      <c r="K5880" s="4" t="s">
        <v>233</v>
      </c>
      <c r="L5880" s="4">
        <v>0</v>
      </c>
      <c r="M5880" s="4" t="s">
        <v>2723</v>
      </c>
      <c r="N5880" s="11" t="s">
        <v>9402</v>
      </c>
      <c r="R5880" t="s">
        <v>9405</v>
      </c>
      <c r="T5880" t="s">
        <v>1296</v>
      </c>
    </row>
    <row r="5881" spans="1:20">
      <c r="A5881" t="s">
        <v>9406</v>
      </c>
      <c r="B5881" t="s">
        <v>1291</v>
      </c>
      <c r="C5881" t="s">
        <v>20</v>
      </c>
      <c r="D5881" s="39" t="s">
        <v>1582</v>
      </c>
      <c r="E5881" s="11">
        <f t="shared" si="387"/>
        <v>5</v>
      </c>
      <c r="F5881" s="4">
        <f t="shared" si="388"/>
        <v>2019</v>
      </c>
      <c r="G5881" t="s">
        <v>21</v>
      </c>
      <c r="H5881" s="4" t="s">
        <v>1452</v>
      </c>
      <c r="I5881" s="4" t="str">
        <f t="shared" si="389"/>
        <v>k</v>
      </c>
      <c r="J5881" s="4">
        <v>16.7</v>
      </c>
      <c r="K5881" s="4" t="s">
        <v>1094</v>
      </c>
      <c r="L5881" s="4">
        <v>0</v>
      </c>
      <c r="M5881" s="4" t="s">
        <v>9407</v>
      </c>
      <c r="N5881" s="11" t="s">
        <v>9408</v>
      </c>
      <c r="Q5881" t="s">
        <v>9409</v>
      </c>
      <c r="R5881" t="s">
        <v>9410</v>
      </c>
      <c r="T5881" t="s">
        <v>1296</v>
      </c>
    </row>
    <row r="5882" spans="1:20">
      <c r="A5882" t="s">
        <v>9406</v>
      </c>
      <c r="B5882" s="4" t="s">
        <v>1291</v>
      </c>
      <c r="C5882" s="17" t="s">
        <v>74</v>
      </c>
      <c r="D5882" s="39" t="s">
        <v>1480</v>
      </c>
      <c r="E5882" s="11">
        <f t="shared" si="387"/>
        <v>4</v>
      </c>
      <c r="F5882" s="4">
        <f t="shared" si="388"/>
        <v>2026</v>
      </c>
      <c r="G5882" s="4" t="s">
        <v>21</v>
      </c>
      <c r="H5882" s="4">
        <v>10.6</v>
      </c>
      <c r="I5882" s="4" t="str">
        <f t="shared" si="389"/>
        <v>k</v>
      </c>
      <c r="J5882" s="4">
        <v>29.1</v>
      </c>
      <c r="K5882" s="4">
        <v>39.4</v>
      </c>
      <c r="L5882" s="4">
        <v>0</v>
      </c>
      <c r="M5882" s="4">
        <v>1083</v>
      </c>
      <c r="N5882" s="11" t="s">
        <v>9408</v>
      </c>
      <c r="R5882" s="4" t="s">
        <v>9411</v>
      </c>
    </row>
    <row r="5883" spans="1:20">
      <c r="A5883" t="s">
        <v>9412</v>
      </c>
      <c r="B5883" t="s">
        <v>1291</v>
      </c>
      <c r="C5883" t="s">
        <v>20</v>
      </c>
      <c r="D5883" s="39" t="s">
        <v>1647</v>
      </c>
      <c r="E5883" s="11">
        <f t="shared" si="387"/>
        <v>3</v>
      </c>
      <c r="F5883" s="4">
        <f t="shared" si="388"/>
        <v>2000</v>
      </c>
      <c r="G5883" t="s">
        <v>25</v>
      </c>
      <c r="H5883" s="4">
        <v>9.5</v>
      </c>
      <c r="I5883" s="4" t="s">
        <v>35</v>
      </c>
      <c r="J5883" s="4">
        <v>25</v>
      </c>
      <c r="K5883" s="4" t="s">
        <v>264</v>
      </c>
      <c r="L5883" s="4">
        <v>0</v>
      </c>
      <c r="M5883" s="4" t="s">
        <v>1776</v>
      </c>
      <c r="N5883" s="11" t="s">
        <v>9413</v>
      </c>
      <c r="R5883" t="s">
        <v>1319</v>
      </c>
      <c r="T5883" t="s">
        <v>1296</v>
      </c>
    </row>
    <row r="5884" spans="1:20">
      <c r="A5884" t="s">
        <v>9412</v>
      </c>
      <c r="B5884" t="s">
        <v>1291</v>
      </c>
      <c r="C5884" t="s">
        <v>74</v>
      </c>
      <c r="D5884" s="39" t="s">
        <v>1299</v>
      </c>
      <c r="E5884" s="11">
        <f t="shared" si="387"/>
        <v>5</v>
      </c>
      <c r="F5884" s="4">
        <f t="shared" si="388"/>
        <v>2001</v>
      </c>
      <c r="G5884" t="s">
        <v>25</v>
      </c>
      <c r="H5884" s="4">
        <v>10.7</v>
      </c>
      <c r="I5884" s="4" t="s">
        <v>35</v>
      </c>
      <c r="J5884" s="4">
        <v>27.4</v>
      </c>
      <c r="K5884" s="4" t="s">
        <v>1282</v>
      </c>
      <c r="L5884" s="4">
        <v>0</v>
      </c>
      <c r="M5884" s="4" t="s">
        <v>1950</v>
      </c>
      <c r="N5884" s="11" t="s">
        <v>9413</v>
      </c>
      <c r="R5884" t="s">
        <v>564</v>
      </c>
      <c r="T5884" t="s">
        <v>1296</v>
      </c>
    </row>
    <row r="5885" spans="1:20">
      <c r="A5885" t="s">
        <v>9412</v>
      </c>
      <c r="B5885" t="s">
        <v>1291</v>
      </c>
      <c r="C5885" t="s">
        <v>74</v>
      </c>
      <c r="D5885" s="39" t="s">
        <v>1302</v>
      </c>
      <c r="E5885" s="11">
        <f t="shared" si="387"/>
        <v>5</v>
      </c>
      <c r="F5885" s="4">
        <f t="shared" si="388"/>
        <v>2002</v>
      </c>
      <c r="G5885" t="s">
        <v>25</v>
      </c>
      <c r="H5885" s="4">
        <v>11.7</v>
      </c>
      <c r="I5885" s="4" t="s">
        <v>35</v>
      </c>
      <c r="J5885" s="4">
        <v>30.1</v>
      </c>
      <c r="K5885" s="4" t="s">
        <v>854</v>
      </c>
      <c r="L5885" s="4">
        <v>0</v>
      </c>
      <c r="M5885" s="4" t="s">
        <v>3344</v>
      </c>
      <c r="N5885" s="11" t="s">
        <v>9413</v>
      </c>
      <c r="R5885" t="s">
        <v>9414</v>
      </c>
      <c r="T5885" t="s">
        <v>1296</v>
      </c>
    </row>
    <row r="5886" spans="1:20">
      <c r="A5886" t="s">
        <v>9412</v>
      </c>
      <c r="B5886" t="s">
        <v>1291</v>
      </c>
      <c r="C5886" t="s">
        <v>74</v>
      </c>
      <c r="D5886" s="39" t="s">
        <v>2040</v>
      </c>
      <c r="E5886" s="11">
        <f t="shared" si="387"/>
        <v>5</v>
      </c>
      <c r="F5886" s="4">
        <f t="shared" si="388"/>
        <v>2003</v>
      </c>
      <c r="G5886" t="s">
        <v>25</v>
      </c>
      <c r="H5886" s="4">
        <v>12.7</v>
      </c>
      <c r="I5886" s="4" t="s">
        <v>35</v>
      </c>
      <c r="J5886" s="4">
        <v>31.2</v>
      </c>
      <c r="K5886" s="4" t="s">
        <v>182</v>
      </c>
      <c r="L5886" s="4">
        <v>0</v>
      </c>
      <c r="M5886" s="4" t="s">
        <v>3518</v>
      </c>
      <c r="N5886" s="11" t="s">
        <v>9413</v>
      </c>
      <c r="R5886" t="s">
        <v>1334</v>
      </c>
      <c r="T5886" t="s">
        <v>1296</v>
      </c>
    </row>
    <row r="5887" spans="1:20">
      <c r="A5887" t="s">
        <v>9415</v>
      </c>
      <c r="B5887" t="s">
        <v>1291</v>
      </c>
      <c r="C5887" t="s">
        <v>20</v>
      </c>
      <c r="D5887" s="39" t="s">
        <v>1729</v>
      </c>
      <c r="E5887" s="11">
        <f t="shared" si="387"/>
        <v>6</v>
      </c>
      <c r="F5887" s="4">
        <f t="shared" si="388"/>
        <v>2001</v>
      </c>
      <c r="G5887" t="s">
        <v>21</v>
      </c>
      <c r="H5887" s="4">
        <v>7.8</v>
      </c>
      <c r="I5887" s="4" t="str">
        <f>IF(ISBLANK(H5887), "", "k")</f>
        <v>k</v>
      </c>
      <c r="J5887" s="4">
        <v>21.6</v>
      </c>
      <c r="K5887" s="4" t="s">
        <v>836</v>
      </c>
      <c r="L5887" s="4">
        <v>0</v>
      </c>
      <c r="N5887" s="11" t="s">
        <v>9416</v>
      </c>
      <c r="R5887" t="s">
        <v>9417</v>
      </c>
      <c r="T5887" t="s">
        <v>1296</v>
      </c>
    </row>
    <row r="5888" spans="1:20">
      <c r="A5888" t="s">
        <v>9415</v>
      </c>
      <c r="B5888" t="s">
        <v>1291</v>
      </c>
      <c r="C5888" t="s">
        <v>74</v>
      </c>
      <c r="D5888" s="39" t="s">
        <v>1378</v>
      </c>
      <c r="E5888" s="11">
        <f t="shared" si="387"/>
        <v>5</v>
      </c>
      <c r="F5888" s="4">
        <f t="shared" si="388"/>
        <v>2002</v>
      </c>
      <c r="G5888" t="s">
        <v>21</v>
      </c>
      <c r="H5888" s="4">
        <v>8.6999999999999993</v>
      </c>
      <c r="I5888" s="4" t="s">
        <v>1214</v>
      </c>
      <c r="J5888" s="4">
        <v>20.2</v>
      </c>
      <c r="K5888" s="4" t="s">
        <v>881</v>
      </c>
      <c r="L5888" s="4">
        <v>0</v>
      </c>
      <c r="M5888" s="4" t="s">
        <v>4155</v>
      </c>
      <c r="N5888" s="11" t="s">
        <v>9416</v>
      </c>
      <c r="R5888" t="s">
        <v>9418</v>
      </c>
      <c r="T5888" t="s">
        <v>1296</v>
      </c>
    </row>
    <row r="5889" spans="1:20">
      <c r="A5889" t="s">
        <v>9415</v>
      </c>
      <c r="B5889" t="s">
        <v>1291</v>
      </c>
      <c r="C5889" t="s">
        <v>74</v>
      </c>
      <c r="D5889" s="39" t="s">
        <v>2040</v>
      </c>
      <c r="E5889" s="11">
        <f t="shared" si="387"/>
        <v>5</v>
      </c>
      <c r="F5889" s="4">
        <f t="shared" si="388"/>
        <v>2003</v>
      </c>
      <c r="G5889" t="s">
        <v>21</v>
      </c>
      <c r="H5889" s="4">
        <v>9.6999999999999993</v>
      </c>
      <c r="I5889" s="4" t="s">
        <v>1214</v>
      </c>
      <c r="J5889" s="4">
        <v>23.3</v>
      </c>
      <c r="K5889" s="4" t="s">
        <v>303</v>
      </c>
      <c r="L5889" s="4">
        <v>0</v>
      </c>
      <c r="M5889" s="4" t="s">
        <v>9419</v>
      </c>
      <c r="N5889" s="11" t="s">
        <v>9416</v>
      </c>
      <c r="R5889" t="s">
        <v>9420</v>
      </c>
      <c r="T5889" t="s">
        <v>1296</v>
      </c>
    </row>
    <row r="5890" spans="1:20">
      <c r="A5890" t="s">
        <v>9415</v>
      </c>
      <c r="B5890" t="s">
        <v>1291</v>
      </c>
      <c r="C5890" t="s">
        <v>74</v>
      </c>
      <c r="D5890" s="39" t="s">
        <v>1335</v>
      </c>
      <c r="E5890" s="11">
        <f t="shared" si="387"/>
        <v>5</v>
      </c>
      <c r="F5890" s="4">
        <f t="shared" si="388"/>
        <v>2004</v>
      </c>
      <c r="G5890" t="s">
        <v>21</v>
      </c>
      <c r="H5890" s="4">
        <v>10.7</v>
      </c>
      <c r="I5890" s="4" t="s">
        <v>1214</v>
      </c>
      <c r="J5890" s="4">
        <v>23.8</v>
      </c>
      <c r="K5890" s="4" t="s">
        <v>264</v>
      </c>
      <c r="L5890" s="4">
        <v>0</v>
      </c>
      <c r="M5890" s="4" t="s">
        <v>4055</v>
      </c>
      <c r="N5890" s="11" t="s">
        <v>9416</v>
      </c>
      <c r="R5890" t="s">
        <v>1722</v>
      </c>
      <c r="T5890" t="s">
        <v>1296</v>
      </c>
    </row>
    <row r="5891" spans="1:20">
      <c r="A5891" t="s">
        <v>9415</v>
      </c>
      <c r="B5891" t="s">
        <v>1291</v>
      </c>
      <c r="C5891" t="s">
        <v>74</v>
      </c>
      <c r="D5891" s="39" t="s">
        <v>2888</v>
      </c>
      <c r="E5891" s="11">
        <f t="shared" si="387"/>
        <v>1</v>
      </c>
      <c r="F5891" s="4">
        <f t="shared" si="388"/>
        <v>2005</v>
      </c>
      <c r="G5891" t="s">
        <v>21</v>
      </c>
      <c r="H5891" s="4">
        <v>11.7</v>
      </c>
      <c r="I5891" s="4" t="s">
        <v>1214</v>
      </c>
      <c r="J5891" s="4">
        <v>24.8</v>
      </c>
      <c r="K5891" s="4" t="s">
        <v>326</v>
      </c>
      <c r="L5891" s="4">
        <v>0</v>
      </c>
      <c r="M5891" s="4" t="s">
        <v>2419</v>
      </c>
      <c r="N5891" s="11" t="s">
        <v>9416</v>
      </c>
      <c r="R5891" t="s">
        <v>9421</v>
      </c>
      <c r="T5891" t="s">
        <v>1296</v>
      </c>
    </row>
    <row r="5892" spans="1:20">
      <c r="A5892" t="s">
        <v>9422</v>
      </c>
      <c r="B5892" t="s">
        <v>1291</v>
      </c>
      <c r="C5892" t="s">
        <v>20</v>
      </c>
      <c r="D5892" s="39" t="s">
        <v>1590</v>
      </c>
      <c r="E5892" s="11">
        <f t="shared" si="387"/>
        <v>5</v>
      </c>
      <c r="F5892" s="4">
        <f t="shared" si="388"/>
        <v>2016</v>
      </c>
      <c r="G5892" t="s">
        <v>25</v>
      </c>
      <c r="I5892" s="4" t="str">
        <f t="shared" ref="I5892:I5915" si="390">IF(ISBLANK(H5892), "", "k")</f>
        <v/>
      </c>
      <c r="J5892" s="4">
        <v>29</v>
      </c>
      <c r="K5892" s="4" t="s">
        <v>1699</v>
      </c>
      <c r="L5892" s="4">
        <v>0</v>
      </c>
      <c r="M5892" s="4" t="s">
        <v>2127</v>
      </c>
      <c r="N5892" s="11" t="s">
        <v>9423</v>
      </c>
      <c r="Q5892">
        <v>22</v>
      </c>
      <c r="R5892" t="s">
        <v>9424</v>
      </c>
      <c r="T5892" t="s">
        <v>1296</v>
      </c>
    </row>
    <row r="5893" spans="1:20">
      <c r="A5893" t="s">
        <v>9422</v>
      </c>
      <c r="B5893" t="s">
        <v>1291</v>
      </c>
      <c r="C5893" t="s">
        <v>74</v>
      </c>
      <c r="D5893" s="39" t="s">
        <v>1455</v>
      </c>
      <c r="E5893" s="11">
        <f t="shared" si="387"/>
        <v>5</v>
      </c>
      <c r="F5893" s="4">
        <f t="shared" si="388"/>
        <v>2017</v>
      </c>
      <c r="G5893" t="s">
        <v>25</v>
      </c>
      <c r="I5893" s="4" t="str">
        <f t="shared" si="390"/>
        <v/>
      </c>
      <c r="J5893" s="4">
        <v>32.5</v>
      </c>
      <c r="K5893" s="4" t="s">
        <v>825</v>
      </c>
      <c r="L5893" s="4">
        <v>0</v>
      </c>
      <c r="M5893" s="4" t="s">
        <v>3095</v>
      </c>
      <c r="N5893" s="11" t="s">
        <v>9423</v>
      </c>
      <c r="Q5893" t="s">
        <v>9425</v>
      </c>
      <c r="R5893" t="s">
        <v>9426</v>
      </c>
      <c r="T5893" t="s">
        <v>1296</v>
      </c>
    </row>
    <row r="5894" spans="1:20">
      <c r="A5894" t="s">
        <v>9422</v>
      </c>
      <c r="B5894" t="s">
        <v>1291</v>
      </c>
      <c r="C5894" t="s">
        <v>74</v>
      </c>
      <c r="D5894" s="39" t="s">
        <v>1412</v>
      </c>
      <c r="E5894" s="11">
        <f t="shared" si="387"/>
        <v>5</v>
      </c>
      <c r="F5894" s="4">
        <f t="shared" si="388"/>
        <v>2019</v>
      </c>
      <c r="G5894" t="s">
        <v>25</v>
      </c>
      <c r="I5894" s="4" t="str">
        <f t="shared" si="390"/>
        <v/>
      </c>
      <c r="J5894" s="4">
        <v>37.5</v>
      </c>
      <c r="K5894" s="4" t="s">
        <v>1405</v>
      </c>
      <c r="L5894" s="4">
        <v>0</v>
      </c>
      <c r="M5894" s="4" t="s">
        <v>4220</v>
      </c>
      <c r="N5894" s="11" t="s">
        <v>9423</v>
      </c>
      <c r="Q5894" t="s">
        <v>9427</v>
      </c>
      <c r="R5894" t="s">
        <v>9428</v>
      </c>
      <c r="T5894" t="s">
        <v>1296</v>
      </c>
    </row>
    <row r="5895" spans="1:20">
      <c r="A5895" t="s">
        <v>9429</v>
      </c>
      <c r="B5895" t="s">
        <v>1291</v>
      </c>
      <c r="C5895" t="s">
        <v>20</v>
      </c>
      <c r="D5895" s="39" t="s">
        <v>2126</v>
      </c>
      <c r="E5895" s="11">
        <f t="shared" si="387"/>
        <v>5</v>
      </c>
      <c r="F5895" s="4">
        <f t="shared" si="388"/>
        <v>2008</v>
      </c>
      <c r="G5895" t="s">
        <v>21</v>
      </c>
      <c r="H5895" s="4" t="s">
        <v>1444</v>
      </c>
      <c r="I5895" s="4" t="str">
        <f t="shared" si="390"/>
        <v>k</v>
      </c>
      <c r="J5895" s="4">
        <v>15.2</v>
      </c>
      <c r="K5895" s="4" t="s">
        <v>1557</v>
      </c>
      <c r="L5895" s="4">
        <v>0</v>
      </c>
      <c r="M5895" s="4" t="s">
        <v>3449</v>
      </c>
      <c r="N5895" s="11" t="s">
        <v>9430</v>
      </c>
      <c r="R5895" t="s">
        <v>9431</v>
      </c>
      <c r="T5895" t="s">
        <v>1296</v>
      </c>
    </row>
    <row r="5896" spans="1:20">
      <c r="A5896" t="s">
        <v>9429</v>
      </c>
      <c r="B5896" t="s">
        <v>1291</v>
      </c>
      <c r="C5896" t="s">
        <v>74</v>
      </c>
      <c r="D5896" s="39" t="s">
        <v>1556</v>
      </c>
      <c r="E5896" s="11">
        <f t="shared" si="387"/>
        <v>5</v>
      </c>
      <c r="F5896" s="4">
        <f t="shared" si="388"/>
        <v>2010</v>
      </c>
      <c r="G5896" t="s">
        <v>21</v>
      </c>
      <c r="H5896" s="4" t="s">
        <v>1456</v>
      </c>
      <c r="I5896" s="4" t="str">
        <f t="shared" si="390"/>
        <v>k</v>
      </c>
      <c r="J5896" s="4">
        <v>17.5</v>
      </c>
      <c r="K5896" s="4" t="s">
        <v>150</v>
      </c>
      <c r="L5896" s="4">
        <v>0</v>
      </c>
      <c r="M5896" s="4" t="s">
        <v>9078</v>
      </c>
      <c r="N5896" s="11" t="s">
        <v>9430</v>
      </c>
      <c r="R5896" t="s">
        <v>9432</v>
      </c>
      <c r="T5896" t="s">
        <v>1296</v>
      </c>
    </row>
    <row r="5897" spans="1:20">
      <c r="A5897" t="s">
        <v>9429</v>
      </c>
      <c r="B5897" t="s">
        <v>1291</v>
      </c>
      <c r="C5897" t="s">
        <v>74</v>
      </c>
      <c r="D5897" s="39" t="s">
        <v>2199</v>
      </c>
      <c r="E5897" s="11">
        <f t="shared" si="387"/>
        <v>5</v>
      </c>
      <c r="F5897" s="4">
        <f t="shared" si="388"/>
        <v>2011</v>
      </c>
      <c r="G5897" t="s">
        <v>21</v>
      </c>
      <c r="H5897" s="4" t="s">
        <v>654</v>
      </c>
      <c r="I5897" s="4" t="str">
        <f t="shared" si="390"/>
        <v>k</v>
      </c>
      <c r="J5897" s="4">
        <v>19.399999999999999</v>
      </c>
      <c r="K5897" s="4" t="s">
        <v>5705</v>
      </c>
      <c r="L5897" s="4">
        <v>0</v>
      </c>
      <c r="M5897" s="4" t="s">
        <v>3889</v>
      </c>
      <c r="N5897" s="11" t="s">
        <v>9430</v>
      </c>
      <c r="R5897" t="s">
        <v>9433</v>
      </c>
      <c r="T5897" t="s">
        <v>1296</v>
      </c>
    </row>
    <row r="5898" spans="1:20">
      <c r="A5898" t="s">
        <v>9429</v>
      </c>
      <c r="B5898" t="s">
        <v>1291</v>
      </c>
      <c r="C5898" t="s">
        <v>74</v>
      </c>
      <c r="D5898" s="39" t="s">
        <v>1531</v>
      </c>
      <c r="E5898" s="11">
        <f t="shared" si="387"/>
        <v>5</v>
      </c>
      <c r="F5898" s="4">
        <f t="shared" si="388"/>
        <v>2013</v>
      </c>
      <c r="G5898" t="s">
        <v>21</v>
      </c>
      <c r="H5898" s="4" t="s">
        <v>682</v>
      </c>
      <c r="I5898" s="4" t="str">
        <f t="shared" si="390"/>
        <v>k</v>
      </c>
      <c r="J5898" s="4">
        <v>23.2</v>
      </c>
      <c r="K5898" s="4" t="s">
        <v>831</v>
      </c>
      <c r="L5898" s="4">
        <v>0</v>
      </c>
      <c r="M5898" s="4" t="s">
        <v>2382</v>
      </c>
      <c r="N5898" s="11" t="s">
        <v>9430</v>
      </c>
      <c r="R5898" t="s">
        <v>5571</v>
      </c>
      <c r="T5898" t="s">
        <v>1296</v>
      </c>
    </row>
    <row r="5899" spans="1:20">
      <c r="A5899" t="s">
        <v>9429</v>
      </c>
      <c r="B5899" t="s">
        <v>1291</v>
      </c>
      <c r="C5899" t="s">
        <v>74</v>
      </c>
      <c r="D5899" s="39" t="s">
        <v>1402</v>
      </c>
      <c r="E5899" s="11">
        <f t="shared" si="387"/>
        <v>5</v>
      </c>
      <c r="F5899" s="4">
        <f t="shared" si="388"/>
        <v>2015</v>
      </c>
      <c r="G5899" t="s">
        <v>21</v>
      </c>
      <c r="H5899" s="4" t="s">
        <v>477</v>
      </c>
      <c r="I5899" s="4" t="str">
        <f t="shared" si="390"/>
        <v>k</v>
      </c>
      <c r="J5899" s="4">
        <v>24.7</v>
      </c>
      <c r="K5899" s="4" t="s">
        <v>1160</v>
      </c>
      <c r="L5899" s="4">
        <v>0</v>
      </c>
      <c r="M5899" s="4" t="s">
        <v>2443</v>
      </c>
      <c r="N5899" s="11" t="s">
        <v>9430</v>
      </c>
      <c r="R5899" t="s">
        <v>9434</v>
      </c>
      <c r="T5899" t="s">
        <v>1296</v>
      </c>
    </row>
    <row r="5900" spans="1:20">
      <c r="A5900" t="s">
        <v>9429</v>
      </c>
      <c r="B5900" t="s">
        <v>1291</v>
      </c>
      <c r="C5900" t="s">
        <v>74</v>
      </c>
      <c r="D5900" s="39" t="s">
        <v>1349</v>
      </c>
      <c r="E5900" s="11">
        <f t="shared" si="387"/>
        <v>5</v>
      </c>
      <c r="F5900" s="4">
        <f t="shared" si="388"/>
        <v>2016</v>
      </c>
      <c r="G5900" t="s">
        <v>21</v>
      </c>
      <c r="H5900" s="4" t="s">
        <v>496</v>
      </c>
      <c r="I5900" s="4" t="str">
        <f t="shared" si="390"/>
        <v>k</v>
      </c>
      <c r="J5900" s="4">
        <v>25.2</v>
      </c>
      <c r="K5900" s="4" t="s">
        <v>715</v>
      </c>
      <c r="L5900" s="4">
        <v>0</v>
      </c>
      <c r="M5900" s="4" t="s">
        <v>1929</v>
      </c>
      <c r="N5900" s="11" t="s">
        <v>9430</v>
      </c>
      <c r="R5900" t="s">
        <v>2471</v>
      </c>
      <c r="T5900" t="s">
        <v>1296</v>
      </c>
    </row>
    <row r="5901" spans="1:20">
      <c r="A5901" t="s">
        <v>9435</v>
      </c>
      <c r="B5901" t="s">
        <v>1291</v>
      </c>
      <c r="C5901" t="s">
        <v>20</v>
      </c>
      <c r="D5901" s="39" t="s">
        <v>2126</v>
      </c>
      <c r="E5901" s="11">
        <f t="shared" si="387"/>
        <v>5</v>
      </c>
      <c r="F5901" s="4">
        <f t="shared" si="388"/>
        <v>2008</v>
      </c>
      <c r="G5901" t="s">
        <v>21</v>
      </c>
      <c r="H5901" s="4" t="s">
        <v>1539</v>
      </c>
      <c r="I5901" s="4" t="str">
        <f t="shared" si="390"/>
        <v>k</v>
      </c>
      <c r="J5901" s="4">
        <v>12.7</v>
      </c>
      <c r="K5901" s="4" t="s">
        <v>107</v>
      </c>
      <c r="L5901" s="4">
        <v>0</v>
      </c>
      <c r="M5901" s="4" t="s">
        <v>5927</v>
      </c>
      <c r="N5901" s="11" t="s">
        <v>9436</v>
      </c>
      <c r="R5901" t="s">
        <v>9437</v>
      </c>
      <c r="T5901" t="s">
        <v>1296</v>
      </c>
    </row>
    <row r="5902" spans="1:20">
      <c r="A5902" t="s">
        <v>9435</v>
      </c>
      <c r="B5902" t="s">
        <v>1291</v>
      </c>
      <c r="C5902" t="s">
        <v>74</v>
      </c>
      <c r="D5902" s="39" t="s">
        <v>1388</v>
      </c>
      <c r="E5902" s="11">
        <f t="shared" si="387"/>
        <v>5</v>
      </c>
      <c r="F5902" s="4">
        <f t="shared" si="388"/>
        <v>2009</v>
      </c>
      <c r="G5902" t="s">
        <v>21</v>
      </c>
      <c r="H5902" s="4" t="s">
        <v>1444</v>
      </c>
      <c r="I5902" s="4" t="str">
        <f t="shared" si="390"/>
        <v>k</v>
      </c>
      <c r="J5902" s="4">
        <v>14.1</v>
      </c>
      <c r="K5902" s="4" t="s">
        <v>7550</v>
      </c>
      <c r="L5902" s="4">
        <v>0</v>
      </c>
      <c r="M5902" s="4" t="s">
        <v>6336</v>
      </c>
      <c r="N5902" s="11" t="s">
        <v>9436</v>
      </c>
      <c r="R5902" t="s">
        <v>1698</v>
      </c>
      <c r="T5902" t="s">
        <v>1296</v>
      </c>
    </row>
    <row r="5903" spans="1:20">
      <c r="A5903" t="s">
        <v>9435</v>
      </c>
      <c r="B5903" t="s">
        <v>1291</v>
      </c>
      <c r="C5903" t="s">
        <v>74</v>
      </c>
      <c r="D5903" s="39" t="s">
        <v>1342</v>
      </c>
      <c r="E5903" s="11">
        <f t="shared" si="387"/>
        <v>5</v>
      </c>
      <c r="F5903" s="4">
        <f t="shared" si="388"/>
        <v>2013</v>
      </c>
      <c r="G5903" t="s">
        <v>21</v>
      </c>
      <c r="H5903" s="4" t="s">
        <v>482</v>
      </c>
      <c r="I5903" s="4" t="str">
        <f t="shared" si="390"/>
        <v>k</v>
      </c>
      <c r="J5903" s="4">
        <v>19</v>
      </c>
      <c r="K5903" s="4" t="s">
        <v>354</v>
      </c>
      <c r="L5903" s="4">
        <v>0</v>
      </c>
      <c r="M5903" s="4" t="s">
        <v>3047</v>
      </c>
      <c r="N5903" s="11" t="s">
        <v>9436</v>
      </c>
      <c r="R5903" t="s">
        <v>9438</v>
      </c>
      <c r="T5903" t="s">
        <v>1296</v>
      </c>
    </row>
    <row r="5904" spans="1:20">
      <c r="A5904" t="s">
        <v>9435</v>
      </c>
      <c r="B5904" t="s">
        <v>1291</v>
      </c>
      <c r="C5904" t="s">
        <v>74</v>
      </c>
      <c r="D5904" s="39" t="s">
        <v>1346</v>
      </c>
      <c r="E5904" s="11">
        <f t="shared" si="387"/>
        <v>5</v>
      </c>
      <c r="F5904" s="4">
        <f t="shared" si="388"/>
        <v>2015</v>
      </c>
      <c r="G5904" t="s">
        <v>21</v>
      </c>
      <c r="H5904" s="4" t="s">
        <v>57</v>
      </c>
      <c r="I5904" s="4" t="str">
        <f t="shared" si="390"/>
        <v>k</v>
      </c>
      <c r="J5904" s="4">
        <v>21</v>
      </c>
      <c r="K5904" s="4" t="s">
        <v>866</v>
      </c>
      <c r="L5904" s="4">
        <v>0</v>
      </c>
      <c r="M5904" s="4" t="s">
        <v>7935</v>
      </c>
      <c r="N5904" s="11" t="s">
        <v>9436</v>
      </c>
      <c r="R5904" t="s">
        <v>9439</v>
      </c>
      <c r="T5904" t="s">
        <v>1296</v>
      </c>
    </row>
    <row r="5905" spans="1:20">
      <c r="A5905" t="s">
        <v>9435</v>
      </c>
      <c r="B5905" t="s">
        <v>1291</v>
      </c>
      <c r="C5905" t="s">
        <v>74</v>
      </c>
      <c r="D5905" s="39" t="s">
        <v>1349</v>
      </c>
      <c r="E5905" s="11">
        <f t="shared" si="387"/>
        <v>5</v>
      </c>
      <c r="F5905" s="4">
        <f t="shared" si="388"/>
        <v>2016</v>
      </c>
      <c r="G5905" t="s">
        <v>21</v>
      </c>
      <c r="H5905" s="4" t="s">
        <v>477</v>
      </c>
      <c r="I5905" s="4" t="str">
        <f t="shared" si="390"/>
        <v>k</v>
      </c>
      <c r="J5905" s="4">
        <v>21.4</v>
      </c>
      <c r="K5905" s="4" t="s">
        <v>5493</v>
      </c>
      <c r="L5905" s="4">
        <v>0</v>
      </c>
      <c r="M5905" s="4" t="s">
        <v>4763</v>
      </c>
      <c r="N5905" s="11" t="s">
        <v>9436</v>
      </c>
      <c r="R5905" t="s">
        <v>3396</v>
      </c>
      <c r="T5905" t="s">
        <v>1296</v>
      </c>
    </row>
    <row r="5906" spans="1:20">
      <c r="A5906" t="s">
        <v>9435</v>
      </c>
      <c r="B5906" t="s">
        <v>1291</v>
      </c>
      <c r="C5906" t="s">
        <v>74</v>
      </c>
      <c r="D5906" s="39" t="s">
        <v>1455</v>
      </c>
      <c r="E5906" s="11">
        <f t="shared" si="387"/>
        <v>5</v>
      </c>
      <c r="F5906" s="4">
        <f t="shared" si="388"/>
        <v>2017</v>
      </c>
      <c r="G5906" t="s">
        <v>21</v>
      </c>
      <c r="H5906" s="4" t="s">
        <v>496</v>
      </c>
      <c r="I5906" s="4" t="str">
        <f t="shared" si="390"/>
        <v>k</v>
      </c>
      <c r="J5906" s="4">
        <v>22.1</v>
      </c>
      <c r="K5906" s="4" t="s">
        <v>186</v>
      </c>
      <c r="L5906" s="4">
        <v>0</v>
      </c>
      <c r="M5906" s="4" t="s">
        <v>2414</v>
      </c>
      <c r="N5906" s="11" t="s">
        <v>9436</v>
      </c>
      <c r="R5906" t="s">
        <v>9440</v>
      </c>
      <c r="T5906" t="s">
        <v>1296</v>
      </c>
    </row>
    <row r="5907" spans="1:20">
      <c r="A5907" t="s">
        <v>9435</v>
      </c>
      <c r="B5907" t="s">
        <v>1291</v>
      </c>
      <c r="C5907" t="s">
        <v>74</v>
      </c>
      <c r="D5907" s="39" t="s">
        <v>1574</v>
      </c>
      <c r="E5907" s="11">
        <f t="shared" ref="E5907:E5970" si="391">MONTH(D5907)</f>
        <v>6</v>
      </c>
      <c r="F5907" s="4">
        <f t="shared" ref="F5907:F5970" si="392">YEAR(D5907)</f>
        <v>2018</v>
      </c>
      <c r="G5907" t="s">
        <v>21</v>
      </c>
      <c r="H5907" s="4" t="s">
        <v>410</v>
      </c>
      <c r="I5907" s="4" t="str">
        <f t="shared" si="390"/>
        <v>k</v>
      </c>
      <c r="J5907" s="4">
        <v>22.6</v>
      </c>
      <c r="K5907" s="4" t="s">
        <v>1181</v>
      </c>
      <c r="L5907" s="4">
        <v>0</v>
      </c>
      <c r="M5907" s="4" t="s">
        <v>1752</v>
      </c>
      <c r="N5907" s="11" t="s">
        <v>9436</v>
      </c>
      <c r="R5907" t="s">
        <v>9441</v>
      </c>
      <c r="T5907" t="s">
        <v>1296</v>
      </c>
    </row>
    <row r="5908" spans="1:20">
      <c r="A5908" t="s">
        <v>9435</v>
      </c>
      <c r="B5908" t="s">
        <v>1291</v>
      </c>
      <c r="C5908" t="s">
        <v>74</v>
      </c>
      <c r="D5908" s="39" t="s">
        <v>1582</v>
      </c>
      <c r="E5908" s="11">
        <f t="shared" si="391"/>
        <v>5</v>
      </c>
      <c r="F5908" s="4">
        <f t="shared" si="392"/>
        <v>2019</v>
      </c>
      <c r="G5908" t="s">
        <v>21</v>
      </c>
      <c r="H5908" s="4" t="s">
        <v>717</v>
      </c>
      <c r="I5908" s="4" t="str">
        <f t="shared" si="390"/>
        <v>k</v>
      </c>
      <c r="J5908" s="4">
        <v>24.6</v>
      </c>
      <c r="K5908" s="4" t="s">
        <v>264</v>
      </c>
      <c r="L5908" s="4">
        <v>0</v>
      </c>
      <c r="M5908" s="4" t="s">
        <v>2382</v>
      </c>
      <c r="N5908" s="11" t="s">
        <v>9436</v>
      </c>
      <c r="Q5908" t="s">
        <v>9442</v>
      </c>
      <c r="R5908" t="s">
        <v>9443</v>
      </c>
      <c r="T5908" t="s">
        <v>1296</v>
      </c>
    </row>
    <row r="5909" spans="1:20">
      <c r="A5909" s="9" t="s">
        <v>9435</v>
      </c>
      <c r="B5909" t="s">
        <v>1291</v>
      </c>
      <c r="C5909" t="s">
        <v>74</v>
      </c>
      <c r="D5909" s="39" t="s">
        <v>1491</v>
      </c>
      <c r="E5909" s="11">
        <f t="shared" si="391"/>
        <v>4</v>
      </c>
      <c r="F5909" s="4">
        <f t="shared" si="392"/>
        <v>2024</v>
      </c>
      <c r="G5909" t="s">
        <v>21</v>
      </c>
      <c r="H5909" s="4" t="s">
        <v>1038</v>
      </c>
      <c r="I5909" s="4" t="str">
        <f t="shared" si="390"/>
        <v>k</v>
      </c>
      <c r="J5909" s="4">
        <v>27.3</v>
      </c>
      <c r="K5909" s="4" t="s">
        <v>154</v>
      </c>
      <c r="L5909" s="4">
        <v>0</v>
      </c>
      <c r="M5909" s="4" t="s">
        <v>1797</v>
      </c>
      <c r="N5909" s="11" t="s">
        <v>9436</v>
      </c>
      <c r="R5909" t="s">
        <v>3755</v>
      </c>
    </row>
    <row r="5910" spans="1:20">
      <c r="A5910" t="s">
        <v>9435</v>
      </c>
      <c r="B5910" s="4" t="s">
        <v>1291</v>
      </c>
      <c r="C5910" s="4" t="s">
        <v>74</v>
      </c>
      <c r="D5910" s="39" t="s">
        <v>1793</v>
      </c>
      <c r="E5910" s="11">
        <f t="shared" si="391"/>
        <v>4</v>
      </c>
      <c r="F5910" s="4">
        <f t="shared" si="392"/>
        <v>2026</v>
      </c>
      <c r="G5910" s="4" t="s">
        <v>21</v>
      </c>
      <c r="H5910" s="4">
        <v>19.600000000000001</v>
      </c>
      <c r="I5910" s="4" t="str">
        <f t="shared" si="390"/>
        <v>k</v>
      </c>
      <c r="J5910" s="4">
        <v>28.5</v>
      </c>
      <c r="K5910" s="4">
        <v>35.799999999999997</v>
      </c>
      <c r="L5910" s="4">
        <v>0</v>
      </c>
      <c r="M5910" s="4">
        <v>895</v>
      </c>
      <c r="N5910" s="11" t="s">
        <v>9436</v>
      </c>
      <c r="R5910" s="4" t="s">
        <v>1471</v>
      </c>
    </row>
    <row r="5911" spans="1:20">
      <c r="A5911" t="s">
        <v>9444</v>
      </c>
      <c r="B5911" t="s">
        <v>1291</v>
      </c>
      <c r="C5911" t="s">
        <v>20</v>
      </c>
      <c r="D5911" s="39" t="s">
        <v>2575</v>
      </c>
      <c r="E5911" s="11">
        <f t="shared" si="391"/>
        <v>5</v>
      </c>
      <c r="F5911" s="4">
        <f t="shared" si="392"/>
        <v>2008</v>
      </c>
      <c r="G5911" t="s">
        <v>25</v>
      </c>
      <c r="H5911" s="4" t="s">
        <v>1444</v>
      </c>
      <c r="I5911" s="4" t="str">
        <f t="shared" si="390"/>
        <v>k</v>
      </c>
      <c r="J5911" s="4">
        <v>14.2</v>
      </c>
      <c r="K5911" s="4" t="s">
        <v>670</v>
      </c>
      <c r="L5911" s="4">
        <v>0</v>
      </c>
      <c r="M5911" s="4" t="s">
        <v>2163</v>
      </c>
      <c r="N5911" s="11" t="s">
        <v>9445</v>
      </c>
      <c r="R5911" t="s">
        <v>2993</v>
      </c>
      <c r="T5911" t="s">
        <v>1296</v>
      </c>
    </row>
    <row r="5912" spans="1:20">
      <c r="A5912" t="s">
        <v>9444</v>
      </c>
      <c r="B5912" t="s">
        <v>1291</v>
      </c>
      <c r="C5912" t="s">
        <v>74</v>
      </c>
      <c r="D5912" s="39" t="s">
        <v>1663</v>
      </c>
      <c r="E5912" s="11">
        <f t="shared" si="391"/>
        <v>5</v>
      </c>
      <c r="F5912" s="4">
        <f t="shared" si="392"/>
        <v>2009</v>
      </c>
      <c r="G5912" t="s">
        <v>25</v>
      </c>
      <c r="H5912" s="4" t="s">
        <v>1452</v>
      </c>
      <c r="I5912" s="4" t="str">
        <f t="shared" si="390"/>
        <v>k</v>
      </c>
      <c r="J5912" s="4">
        <v>15.3</v>
      </c>
      <c r="K5912" s="4" t="s">
        <v>111</v>
      </c>
      <c r="L5912" s="4">
        <v>0</v>
      </c>
      <c r="M5912" s="4" t="s">
        <v>2263</v>
      </c>
      <c r="N5912" s="11" t="s">
        <v>9445</v>
      </c>
      <c r="R5912" t="s">
        <v>2191</v>
      </c>
      <c r="T5912" t="s">
        <v>1296</v>
      </c>
    </row>
    <row r="5913" spans="1:20">
      <c r="A5913" t="s">
        <v>9444</v>
      </c>
      <c r="B5913" t="s">
        <v>1291</v>
      </c>
      <c r="C5913" t="s">
        <v>74</v>
      </c>
      <c r="D5913" s="39" t="s">
        <v>1586</v>
      </c>
      <c r="E5913" s="11">
        <f t="shared" si="391"/>
        <v>5</v>
      </c>
      <c r="F5913" s="4">
        <f t="shared" si="392"/>
        <v>2013</v>
      </c>
      <c r="G5913" t="s">
        <v>25</v>
      </c>
      <c r="H5913" s="4" t="s">
        <v>682</v>
      </c>
      <c r="I5913" s="4" t="str">
        <f t="shared" si="390"/>
        <v>k</v>
      </c>
      <c r="J5913" s="4">
        <v>22.7</v>
      </c>
      <c r="K5913" s="4" t="s">
        <v>1875</v>
      </c>
      <c r="L5913" s="4">
        <v>0</v>
      </c>
      <c r="M5913" s="4" t="s">
        <v>1750</v>
      </c>
      <c r="N5913" s="11" t="s">
        <v>9445</v>
      </c>
      <c r="R5913" t="s">
        <v>5596</v>
      </c>
      <c r="T5913" t="s">
        <v>1296</v>
      </c>
    </row>
    <row r="5914" spans="1:20">
      <c r="A5914" t="s">
        <v>9444</v>
      </c>
      <c r="B5914" t="s">
        <v>1291</v>
      </c>
      <c r="C5914" t="s">
        <v>74</v>
      </c>
      <c r="D5914" s="39" t="s">
        <v>1356</v>
      </c>
      <c r="E5914" s="11">
        <f t="shared" si="391"/>
        <v>5</v>
      </c>
      <c r="F5914" s="4">
        <f t="shared" si="392"/>
        <v>2015</v>
      </c>
      <c r="G5914" t="s">
        <v>25</v>
      </c>
      <c r="H5914" s="4" t="s">
        <v>477</v>
      </c>
      <c r="I5914" s="4" t="str">
        <f t="shared" si="390"/>
        <v>k</v>
      </c>
      <c r="J5914" s="4">
        <v>26.7</v>
      </c>
      <c r="K5914" s="4" t="s">
        <v>479</v>
      </c>
      <c r="L5914" s="4">
        <v>0</v>
      </c>
      <c r="M5914" s="4" t="s">
        <v>2256</v>
      </c>
      <c r="N5914" s="11" t="s">
        <v>9445</v>
      </c>
      <c r="R5914" t="s">
        <v>9446</v>
      </c>
      <c r="T5914" t="s">
        <v>1296</v>
      </c>
    </row>
    <row r="5915" spans="1:20">
      <c r="A5915" t="s">
        <v>9447</v>
      </c>
      <c r="B5915" t="s">
        <v>1291</v>
      </c>
      <c r="C5915" t="s">
        <v>20</v>
      </c>
      <c r="D5915" s="39" t="s">
        <v>2575</v>
      </c>
      <c r="E5915" s="11">
        <f t="shared" si="391"/>
        <v>5</v>
      </c>
      <c r="F5915" s="4">
        <f t="shared" si="392"/>
        <v>2008</v>
      </c>
      <c r="G5915" t="s">
        <v>103</v>
      </c>
      <c r="H5915" s="4" t="s">
        <v>1536</v>
      </c>
      <c r="I5915" s="4" t="str">
        <f t="shared" si="390"/>
        <v>k</v>
      </c>
      <c r="J5915" s="4">
        <v>9.4</v>
      </c>
      <c r="K5915" s="4" t="s">
        <v>5775</v>
      </c>
      <c r="L5915" s="4">
        <v>0</v>
      </c>
      <c r="M5915" s="4" t="s">
        <v>116</v>
      </c>
      <c r="R5915" t="s">
        <v>9448</v>
      </c>
      <c r="T5915" t="s">
        <v>1296</v>
      </c>
    </row>
    <row r="5916" spans="1:20">
      <c r="A5916" t="s">
        <v>613</v>
      </c>
      <c r="B5916" t="s">
        <v>1291</v>
      </c>
      <c r="C5916" t="s">
        <v>20</v>
      </c>
      <c r="D5916" s="39" t="s">
        <v>5956</v>
      </c>
      <c r="E5916" s="11">
        <f t="shared" si="391"/>
        <v>3</v>
      </c>
      <c r="F5916" s="4">
        <f t="shared" si="392"/>
        <v>1986</v>
      </c>
      <c r="G5916" t="s">
        <v>25</v>
      </c>
      <c r="H5916" s="4">
        <v>14.5</v>
      </c>
      <c r="I5916" s="4" t="s">
        <v>35</v>
      </c>
      <c r="J5916" s="4">
        <v>32.700000000000003</v>
      </c>
      <c r="K5916" s="4" t="s">
        <v>1292</v>
      </c>
      <c r="L5916" s="4">
        <v>0</v>
      </c>
      <c r="M5916" s="4" t="s">
        <v>1713</v>
      </c>
      <c r="R5916" t="s">
        <v>3684</v>
      </c>
      <c r="T5916" t="s">
        <v>1296</v>
      </c>
    </row>
    <row r="5917" spans="1:20">
      <c r="A5917" t="s">
        <v>9449</v>
      </c>
      <c r="B5917" t="s">
        <v>1291</v>
      </c>
      <c r="C5917" t="s">
        <v>20</v>
      </c>
      <c r="D5917" s="39" t="s">
        <v>2007</v>
      </c>
      <c r="E5917" s="11">
        <f t="shared" si="391"/>
        <v>3</v>
      </c>
      <c r="F5917" s="4">
        <f t="shared" si="392"/>
        <v>1992</v>
      </c>
      <c r="G5917" t="s">
        <v>21</v>
      </c>
      <c r="H5917" s="4" t="s">
        <v>87</v>
      </c>
      <c r="I5917" s="4" t="str">
        <f t="shared" ref="I5917:I5923" si="393">IF(ISBLANK(H5917), "", "k")</f>
        <v>k</v>
      </c>
      <c r="J5917" s="4">
        <v>20</v>
      </c>
      <c r="K5917" s="4" t="s">
        <v>604</v>
      </c>
      <c r="L5917" s="4">
        <v>0</v>
      </c>
      <c r="M5917" s="4" t="s">
        <v>3298</v>
      </c>
      <c r="N5917" s="11" t="s">
        <v>9450</v>
      </c>
      <c r="R5917" t="s">
        <v>607</v>
      </c>
      <c r="T5917" t="s">
        <v>1296</v>
      </c>
    </row>
    <row r="5918" spans="1:20">
      <c r="A5918" t="s">
        <v>9449</v>
      </c>
      <c r="B5918" t="s">
        <v>1291</v>
      </c>
      <c r="C5918" t="s">
        <v>74</v>
      </c>
      <c r="D5918" s="39" t="s">
        <v>1708</v>
      </c>
      <c r="E5918" s="11">
        <f t="shared" si="391"/>
        <v>3</v>
      </c>
      <c r="F5918" s="4">
        <f t="shared" si="392"/>
        <v>1994</v>
      </c>
      <c r="G5918" t="s">
        <v>21</v>
      </c>
      <c r="H5918" s="4" t="s">
        <v>1635</v>
      </c>
      <c r="I5918" s="4" t="str">
        <f t="shared" si="393"/>
        <v>k</v>
      </c>
      <c r="J5918" s="4">
        <v>22.3</v>
      </c>
      <c r="K5918" s="4" t="s">
        <v>929</v>
      </c>
      <c r="L5918" s="4">
        <v>0</v>
      </c>
      <c r="M5918" s="4" t="s">
        <v>1745</v>
      </c>
      <c r="N5918" s="11" t="s">
        <v>9450</v>
      </c>
      <c r="T5918" t="s">
        <v>1296</v>
      </c>
    </row>
    <row r="5919" spans="1:20">
      <c r="A5919" t="s">
        <v>9449</v>
      </c>
      <c r="B5919" t="s">
        <v>1291</v>
      </c>
      <c r="C5919" t="s">
        <v>74</v>
      </c>
      <c r="D5919" s="39" t="s">
        <v>1416</v>
      </c>
      <c r="E5919" s="11">
        <f t="shared" si="391"/>
        <v>3</v>
      </c>
      <c r="F5919" s="4">
        <f t="shared" si="392"/>
        <v>1996</v>
      </c>
      <c r="G5919" t="s">
        <v>21</v>
      </c>
      <c r="H5919" s="4" t="s">
        <v>1622</v>
      </c>
      <c r="I5919" s="4" t="str">
        <f t="shared" si="393"/>
        <v>k</v>
      </c>
      <c r="J5919" s="4">
        <v>24</v>
      </c>
      <c r="K5919" s="4" t="s">
        <v>492</v>
      </c>
      <c r="L5919" s="4">
        <v>0</v>
      </c>
      <c r="M5919" s="4" t="s">
        <v>1350</v>
      </c>
      <c r="N5919" s="11" t="s">
        <v>9450</v>
      </c>
      <c r="R5919" t="s">
        <v>9451</v>
      </c>
      <c r="T5919" t="s">
        <v>1296</v>
      </c>
    </row>
    <row r="5920" spans="1:20">
      <c r="A5920" t="s">
        <v>9449</v>
      </c>
      <c r="B5920" t="s">
        <v>1291</v>
      </c>
      <c r="C5920" t="s">
        <v>74</v>
      </c>
      <c r="D5920" s="39" t="s">
        <v>1527</v>
      </c>
      <c r="E5920" s="11">
        <f t="shared" si="391"/>
        <v>3</v>
      </c>
      <c r="F5920" s="4">
        <f t="shared" si="392"/>
        <v>1998</v>
      </c>
      <c r="G5920" t="s">
        <v>21</v>
      </c>
      <c r="H5920" s="4" t="s">
        <v>1639</v>
      </c>
      <c r="I5920" s="4" t="str">
        <f t="shared" si="393"/>
        <v>k</v>
      </c>
      <c r="J5920" s="4">
        <v>26</v>
      </c>
      <c r="K5920" s="4" t="s">
        <v>885</v>
      </c>
      <c r="L5920" s="4">
        <v>0</v>
      </c>
      <c r="M5920" s="4" t="s">
        <v>2120</v>
      </c>
      <c r="N5920" s="11" t="s">
        <v>9450</v>
      </c>
      <c r="R5920" t="s">
        <v>439</v>
      </c>
      <c r="T5920" t="s">
        <v>1296</v>
      </c>
    </row>
    <row r="5921" spans="1:20">
      <c r="A5921" t="s">
        <v>9449</v>
      </c>
      <c r="B5921" t="s">
        <v>1291</v>
      </c>
      <c r="C5921" t="s">
        <v>74</v>
      </c>
      <c r="D5921" s="39" t="s">
        <v>1647</v>
      </c>
      <c r="E5921" s="11">
        <f t="shared" si="391"/>
        <v>3</v>
      </c>
      <c r="F5921" s="4">
        <f t="shared" si="392"/>
        <v>2000</v>
      </c>
      <c r="G5921" t="s">
        <v>21</v>
      </c>
      <c r="H5921" s="4" t="s">
        <v>2924</v>
      </c>
      <c r="I5921" s="4" t="str">
        <f t="shared" si="393"/>
        <v>k</v>
      </c>
      <c r="J5921" s="4">
        <v>26.5</v>
      </c>
      <c r="K5921" s="4" t="s">
        <v>591</v>
      </c>
      <c r="L5921" s="4">
        <v>0</v>
      </c>
      <c r="M5921" s="4" t="s">
        <v>1932</v>
      </c>
      <c r="N5921" s="11" t="s">
        <v>9450</v>
      </c>
      <c r="R5921" t="s">
        <v>439</v>
      </c>
      <c r="T5921" t="s">
        <v>1296</v>
      </c>
    </row>
    <row r="5922" spans="1:20">
      <c r="A5922" t="s">
        <v>9449</v>
      </c>
      <c r="B5922" t="s">
        <v>1291</v>
      </c>
      <c r="C5922" t="s">
        <v>74</v>
      </c>
      <c r="D5922" s="39" t="s">
        <v>24</v>
      </c>
      <c r="E5922" s="11">
        <f t="shared" si="391"/>
        <v>5</v>
      </c>
      <c r="F5922" s="4">
        <f t="shared" si="392"/>
        <v>2001</v>
      </c>
      <c r="G5922" t="s">
        <v>21</v>
      </c>
      <c r="H5922" s="4" t="s">
        <v>977</v>
      </c>
      <c r="I5922" s="4" t="str">
        <f t="shared" si="393"/>
        <v>k</v>
      </c>
      <c r="J5922" s="4">
        <v>26.5</v>
      </c>
      <c r="K5922" s="4" t="s">
        <v>2179</v>
      </c>
      <c r="L5922" s="4">
        <v>0</v>
      </c>
      <c r="M5922" s="4" t="s">
        <v>1880</v>
      </c>
      <c r="N5922" s="11" t="s">
        <v>9450</v>
      </c>
      <c r="R5922" t="s">
        <v>9452</v>
      </c>
      <c r="T5922" t="s">
        <v>1296</v>
      </c>
    </row>
    <row r="5923" spans="1:20">
      <c r="A5923" t="s">
        <v>9449</v>
      </c>
      <c r="B5923" t="s">
        <v>1291</v>
      </c>
      <c r="C5923" t="s">
        <v>74</v>
      </c>
      <c r="D5923" s="39" t="s">
        <v>2037</v>
      </c>
      <c r="E5923" s="11">
        <f t="shared" si="391"/>
        <v>7</v>
      </c>
      <c r="F5923" s="4">
        <f t="shared" si="392"/>
        <v>2001</v>
      </c>
      <c r="G5923" t="s">
        <v>21</v>
      </c>
      <c r="H5923" s="4" t="s">
        <v>431</v>
      </c>
      <c r="I5923" s="4" t="str">
        <f t="shared" si="393"/>
        <v>k</v>
      </c>
      <c r="J5923" s="4">
        <v>26.5</v>
      </c>
      <c r="L5923" s="4">
        <v>0</v>
      </c>
      <c r="N5923" s="11" t="s">
        <v>9450</v>
      </c>
      <c r="R5923" t="s">
        <v>9453</v>
      </c>
      <c r="T5923" t="s">
        <v>1296</v>
      </c>
    </row>
    <row r="5924" spans="1:20">
      <c r="A5924" t="s">
        <v>9454</v>
      </c>
      <c r="B5924" t="s">
        <v>1291</v>
      </c>
      <c r="C5924" t="s">
        <v>20</v>
      </c>
      <c r="D5924" s="39" t="s">
        <v>1322</v>
      </c>
      <c r="E5924" s="11">
        <f t="shared" si="391"/>
        <v>3</v>
      </c>
      <c r="F5924" s="4">
        <f t="shared" si="392"/>
        <v>1998</v>
      </c>
      <c r="G5924" t="s">
        <v>25</v>
      </c>
      <c r="H5924" s="4">
        <v>14.5</v>
      </c>
      <c r="I5924" s="4" t="s">
        <v>35</v>
      </c>
      <c r="J5924" s="4">
        <v>32.9</v>
      </c>
      <c r="K5924" s="4" t="s">
        <v>701</v>
      </c>
      <c r="L5924" s="4">
        <v>0</v>
      </c>
      <c r="M5924" s="4" t="s">
        <v>2691</v>
      </c>
      <c r="N5924" s="11" t="s">
        <v>9455</v>
      </c>
      <c r="R5924" t="s">
        <v>2225</v>
      </c>
      <c r="T5924" t="s">
        <v>1296</v>
      </c>
    </row>
    <row r="5925" spans="1:20">
      <c r="A5925" t="s">
        <v>9454</v>
      </c>
      <c r="B5925" t="s">
        <v>1291</v>
      </c>
      <c r="C5925" t="s">
        <v>74</v>
      </c>
      <c r="D5925" s="39" t="s">
        <v>1746</v>
      </c>
      <c r="E5925" s="11">
        <f t="shared" si="391"/>
        <v>5</v>
      </c>
      <c r="F5925" s="4">
        <f t="shared" si="392"/>
        <v>2001</v>
      </c>
      <c r="G5925" t="s">
        <v>25</v>
      </c>
      <c r="H5925" s="4">
        <v>17.7</v>
      </c>
      <c r="I5925" s="4" t="s">
        <v>35</v>
      </c>
      <c r="J5925" s="4">
        <v>32.799999999999997</v>
      </c>
      <c r="K5925" s="4" t="s">
        <v>1712</v>
      </c>
      <c r="L5925" s="4">
        <v>0</v>
      </c>
      <c r="M5925" s="4" t="s">
        <v>3387</v>
      </c>
      <c r="N5925" s="11" t="s">
        <v>9455</v>
      </c>
      <c r="R5925" t="s">
        <v>9456</v>
      </c>
      <c r="T5925" t="s">
        <v>1296</v>
      </c>
    </row>
    <row r="5926" spans="1:20">
      <c r="A5926" t="s">
        <v>9454</v>
      </c>
      <c r="B5926" t="s">
        <v>1291</v>
      </c>
      <c r="C5926" t="s">
        <v>74</v>
      </c>
      <c r="D5926" s="39" t="s">
        <v>1674</v>
      </c>
      <c r="E5926" s="11">
        <f t="shared" si="391"/>
        <v>5</v>
      </c>
      <c r="F5926" s="4">
        <f t="shared" si="392"/>
        <v>2004</v>
      </c>
      <c r="G5926" t="s">
        <v>25</v>
      </c>
      <c r="H5926" s="4">
        <v>20.7</v>
      </c>
      <c r="I5926" s="4" t="s">
        <v>35</v>
      </c>
      <c r="J5926" s="4">
        <v>32.5</v>
      </c>
      <c r="K5926" s="4" t="s">
        <v>413</v>
      </c>
      <c r="L5926" s="4">
        <v>0</v>
      </c>
      <c r="M5926" s="4" t="s">
        <v>1645</v>
      </c>
      <c r="N5926" s="11" t="s">
        <v>9455</v>
      </c>
      <c r="R5926" t="s">
        <v>9457</v>
      </c>
      <c r="T5926" t="s">
        <v>1296</v>
      </c>
    </row>
    <row r="5927" spans="1:20">
      <c r="A5927" t="s">
        <v>9458</v>
      </c>
      <c r="B5927" t="s">
        <v>1291</v>
      </c>
      <c r="C5927" t="s">
        <v>20</v>
      </c>
      <c r="D5927" s="39" t="s">
        <v>3954</v>
      </c>
      <c r="E5927" s="11">
        <f t="shared" si="391"/>
        <v>6</v>
      </c>
      <c r="F5927" s="4">
        <f t="shared" si="392"/>
        <v>2001</v>
      </c>
      <c r="G5927" t="s">
        <v>25</v>
      </c>
      <c r="H5927" s="4">
        <v>9.8000000000000007</v>
      </c>
      <c r="I5927" s="4" t="str">
        <f>IF(ISBLANK(H5927), "", "k")</f>
        <v>k</v>
      </c>
      <c r="J5927" s="4">
        <v>26.2</v>
      </c>
      <c r="K5927" s="4" t="s">
        <v>278</v>
      </c>
      <c r="L5927" s="4">
        <v>0</v>
      </c>
      <c r="N5927" s="11" t="s">
        <v>9459</v>
      </c>
      <c r="R5927" t="s">
        <v>9460</v>
      </c>
      <c r="T5927" t="s">
        <v>1296</v>
      </c>
    </row>
    <row r="5928" spans="1:20">
      <c r="A5928" t="s">
        <v>9458</v>
      </c>
      <c r="B5928" t="s">
        <v>1291</v>
      </c>
      <c r="C5928" t="s">
        <v>74</v>
      </c>
      <c r="D5928" s="39" t="s">
        <v>1337</v>
      </c>
      <c r="E5928" s="11">
        <f t="shared" si="391"/>
        <v>5</v>
      </c>
      <c r="F5928" s="4">
        <f t="shared" si="392"/>
        <v>2005</v>
      </c>
      <c r="G5928" t="s">
        <v>25</v>
      </c>
      <c r="H5928" s="4">
        <v>13.7</v>
      </c>
      <c r="I5928" s="4" t="s">
        <v>1214</v>
      </c>
      <c r="J5928" s="4">
        <v>27.1</v>
      </c>
      <c r="K5928" s="4" t="s">
        <v>475</v>
      </c>
      <c r="L5928" s="4">
        <v>0</v>
      </c>
      <c r="M5928" s="4" t="s">
        <v>2604</v>
      </c>
      <c r="N5928" s="11" t="s">
        <v>9459</v>
      </c>
      <c r="R5928" t="s">
        <v>9461</v>
      </c>
      <c r="T5928" t="s">
        <v>1296</v>
      </c>
    </row>
    <row r="5929" spans="1:20">
      <c r="A5929" t="s">
        <v>9458</v>
      </c>
      <c r="B5929" t="s">
        <v>1291</v>
      </c>
      <c r="C5929" t="s">
        <v>74</v>
      </c>
      <c r="D5929" s="39" t="s">
        <v>1385</v>
      </c>
      <c r="E5929" s="11">
        <f t="shared" si="391"/>
        <v>5</v>
      </c>
      <c r="F5929" s="4">
        <f t="shared" si="392"/>
        <v>2008</v>
      </c>
      <c r="G5929" t="s">
        <v>25</v>
      </c>
      <c r="H5929" s="4">
        <v>16.7</v>
      </c>
      <c r="I5929" s="4" t="s">
        <v>1214</v>
      </c>
      <c r="J5929" s="4">
        <v>30.7</v>
      </c>
      <c r="K5929" s="4">
        <v>22.2</v>
      </c>
      <c r="L5929" s="4">
        <v>2.6</v>
      </c>
      <c r="M5929" s="4" t="s">
        <v>2291</v>
      </c>
      <c r="N5929" s="11" t="s">
        <v>9459</v>
      </c>
      <c r="R5929" t="s">
        <v>9462</v>
      </c>
      <c r="T5929" t="s">
        <v>1296</v>
      </c>
    </row>
    <row r="5930" spans="1:20">
      <c r="A5930" t="s">
        <v>9458</v>
      </c>
      <c r="B5930" t="s">
        <v>1291</v>
      </c>
      <c r="C5930" t="s">
        <v>74</v>
      </c>
      <c r="D5930" s="39" t="s">
        <v>1388</v>
      </c>
      <c r="E5930" s="11">
        <f t="shared" si="391"/>
        <v>5</v>
      </c>
      <c r="F5930" s="4">
        <f t="shared" si="392"/>
        <v>2009</v>
      </c>
      <c r="G5930" t="s">
        <v>25</v>
      </c>
      <c r="H5930" s="4">
        <v>17.7</v>
      </c>
      <c r="I5930" s="4" t="s">
        <v>1214</v>
      </c>
      <c r="J5930" s="4">
        <v>31.5</v>
      </c>
      <c r="K5930" s="4">
        <v>23.5</v>
      </c>
      <c r="L5930" s="4">
        <v>3.3</v>
      </c>
      <c r="M5930" s="4" t="s">
        <v>2982</v>
      </c>
      <c r="N5930" s="11" t="s">
        <v>9459</v>
      </c>
      <c r="R5930" t="s">
        <v>9463</v>
      </c>
      <c r="T5930" t="s">
        <v>1296</v>
      </c>
    </row>
    <row r="5931" spans="1:20">
      <c r="A5931" t="s">
        <v>9458</v>
      </c>
      <c r="B5931" t="s">
        <v>1291</v>
      </c>
      <c r="C5931" t="s">
        <v>74</v>
      </c>
      <c r="D5931" s="39" t="s">
        <v>1392</v>
      </c>
      <c r="E5931" s="11">
        <f t="shared" si="391"/>
        <v>5</v>
      </c>
      <c r="F5931" s="4">
        <f t="shared" si="392"/>
        <v>2010</v>
      </c>
      <c r="G5931" t="s">
        <v>25</v>
      </c>
      <c r="H5931" s="4">
        <v>18.7</v>
      </c>
      <c r="I5931" s="4" t="s">
        <v>1214</v>
      </c>
      <c r="J5931" s="4">
        <v>32.200000000000003</v>
      </c>
      <c r="K5931" s="4">
        <v>25.5</v>
      </c>
      <c r="L5931" s="4">
        <v>3.8</v>
      </c>
      <c r="M5931" s="4" t="s">
        <v>9464</v>
      </c>
      <c r="N5931" s="11" t="s">
        <v>9459</v>
      </c>
      <c r="R5931" t="s">
        <v>9465</v>
      </c>
      <c r="T5931" t="s">
        <v>1296</v>
      </c>
    </row>
    <row r="5932" spans="1:20">
      <c r="A5932" t="s">
        <v>9458</v>
      </c>
      <c r="B5932" t="s">
        <v>1291</v>
      </c>
      <c r="C5932" t="s">
        <v>74</v>
      </c>
      <c r="D5932" s="39" t="s">
        <v>1396</v>
      </c>
      <c r="E5932" s="11">
        <f t="shared" si="391"/>
        <v>5</v>
      </c>
      <c r="F5932" s="4">
        <f t="shared" si="392"/>
        <v>2011</v>
      </c>
      <c r="G5932" t="s">
        <v>25</v>
      </c>
      <c r="H5932" s="4">
        <v>19.7</v>
      </c>
      <c r="I5932" s="4" t="s">
        <v>1214</v>
      </c>
      <c r="J5932" s="4">
        <v>34.5</v>
      </c>
      <c r="K5932" s="4">
        <v>26.5</v>
      </c>
      <c r="L5932" s="4">
        <v>3.9</v>
      </c>
      <c r="M5932" s="4" t="s">
        <v>8029</v>
      </c>
      <c r="N5932" s="11" t="s">
        <v>9459</v>
      </c>
      <c r="R5932" t="s">
        <v>9466</v>
      </c>
      <c r="T5932" t="s">
        <v>1296</v>
      </c>
    </row>
    <row r="5933" spans="1:20">
      <c r="A5933" t="s">
        <v>9458</v>
      </c>
      <c r="B5933" t="s">
        <v>1291</v>
      </c>
      <c r="C5933" t="s">
        <v>74</v>
      </c>
      <c r="D5933" s="39" t="s">
        <v>1586</v>
      </c>
      <c r="E5933" s="11">
        <f t="shared" si="391"/>
        <v>5</v>
      </c>
      <c r="F5933" s="4">
        <f t="shared" si="392"/>
        <v>2013</v>
      </c>
      <c r="G5933" t="s">
        <v>25</v>
      </c>
      <c r="H5933" s="4">
        <v>21.7</v>
      </c>
      <c r="I5933" s="4" t="s">
        <v>1214</v>
      </c>
      <c r="J5933" s="4">
        <v>35.9</v>
      </c>
      <c r="K5933" s="4">
        <v>27.3</v>
      </c>
      <c r="L5933" s="4">
        <v>4.0999999999999996</v>
      </c>
      <c r="M5933" s="4" t="s">
        <v>2303</v>
      </c>
      <c r="N5933" s="11" t="s">
        <v>9459</v>
      </c>
      <c r="R5933" t="s">
        <v>9467</v>
      </c>
      <c r="T5933" t="s">
        <v>1296</v>
      </c>
    </row>
    <row r="5934" spans="1:20">
      <c r="A5934" t="s">
        <v>9468</v>
      </c>
      <c r="B5934" t="s">
        <v>1291</v>
      </c>
      <c r="C5934" t="s">
        <v>20</v>
      </c>
      <c r="D5934" s="39" t="s">
        <v>1582</v>
      </c>
      <c r="E5934" s="11">
        <f t="shared" si="391"/>
        <v>5</v>
      </c>
      <c r="F5934" s="4">
        <f t="shared" si="392"/>
        <v>2019</v>
      </c>
      <c r="G5934" t="s">
        <v>21</v>
      </c>
      <c r="I5934" s="4" t="str">
        <f>IF(ISBLANK(H5934), "", "k")</f>
        <v/>
      </c>
      <c r="J5934" s="4">
        <v>23.2</v>
      </c>
      <c r="K5934" s="4" t="s">
        <v>190</v>
      </c>
      <c r="L5934" s="4">
        <v>0</v>
      </c>
      <c r="M5934" s="4" t="s">
        <v>2382</v>
      </c>
      <c r="N5934" s="11" t="s">
        <v>9469</v>
      </c>
      <c r="Q5934" t="s">
        <v>9470</v>
      </c>
      <c r="R5934" t="s">
        <v>9471</v>
      </c>
      <c r="T5934" t="s">
        <v>1296</v>
      </c>
    </row>
    <row r="5935" spans="1:20">
      <c r="A5935" t="s">
        <v>9468</v>
      </c>
      <c r="B5935" s="4" t="s">
        <v>1291</v>
      </c>
      <c r="C5935" s="4" t="s">
        <v>74</v>
      </c>
      <c r="D5935" s="39" t="s">
        <v>1470</v>
      </c>
      <c r="E5935" s="11">
        <f t="shared" si="391"/>
        <v>4</v>
      </c>
      <c r="F5935" s="4">
        <f t="shared" si="392"/>
        <v>2026</v>
      </c>
      <c r="G5935" s="4" t="s">
        <v>21</v>
      </c>
      <c r="I5935" s="4" t="str">
        <f>IF(ISBLANK(H5935), "", "k")</f>
        <v/>
      </c>
      <c r="J5935" s="4">
        <v>27.5</v>
      </c>
      <c r="K5935" s="4">
        <v>35.5</v>
      </c>
      <c r="L5935" s="4">
        <v>0</v>
      </c>
      <c r="M5935" s="4">
        <v>780</v>
      </c>
      <c r="N5935" s="11" t="s">
        <v>9469</v>
      </c>
      <c r="R5935" s="4" t="s">
        <v>9472</v>
      </c>
    </row>
    <row r="5936" spans="1:20">
      <c r="A5936" t="s">
        <v>9473</v>
      </c>
      <c r="B5936" t="s">
        <v>1291</v>
      </c>
      <c r="C5936" t="s">
        <v>20</v>
      </c>
      <c r="D5936" s="39" t="s">
        <v>1715</v>
      </c>
      <c r="E5936" s="11">
        <f t="shared" si="391"/>
        <v>3</v>
      </c>
      <c r="F5936" s="4">
        <f t="shared" si="392"/>
        <v>2000</v>
      </c>
      <c r="G5936" t="s">
        <v>25</v>
      </c>
      <c r="H5936" s="4">
        <v>14.5</v>
      </c>
      <c r="I5936" s="4" t="s">
        <v>35</v>
      </c>
      <c r="J5936" s="4">
        <v>33</v>
      </c>
      <c r="K5936" s="4" t="s">
        <v>338</v>
      </c>
      <c r="L5936" s="4">
        <v>0</v>
      </c>
      <c r="M5936" s="4" t="s">
        <v>7931</v>
      </c>
      <c r="R5936" t="s">
        <v>2225</v>
      </c>
      <c r="T5936" t="s">
        <v>1296</v>
      </c>
    </row>
    <row r="5937" spans="1:20">
      <c r="A5937" t="s">
        <v>9474</v>
      </c>
      <c r="B5937" t="s">
        <v>1291</v>
      </c>
      <c r="C5937" t="s">
        <v>20</v>
      </c>
      <c r="D5937" s="39" t="s">
        <v>1729</v>
      </c>
      <c r="E5937" s="11">
        <f t="shared" si="391"/>
        <v>6</v>
      </c>
      <c r="F5937" s="4">
        <f t="shared" si="392"/>
        <v>2001</v>
      </c>
      <c r="G5937" t="s">
        <v>21</v>
      </c>
      <c r="H5937" s="4">
        <v>8.8000000000000007</v>
      </c>
      <c r="I5937" s="4" t="s">
        <v>1214</v>
      </c>
      <c r="J5937" s="4">
        <v>23.5</v>
      </c>
      <c r="K5937" s="4" t="s">
        <v>885</v>
      </c>
      <c r="L5937" s="4">
        <v>0</v>
      </c>
      <c r="R5937" t="s">
        <v>9475</v>
      </c>
      <c r="T5937" t="s">
        <v>1296</v>
      </c>
    </row>
    <row r="5938" spans="1:20">
      <c r="A5938" t="s">
        <v>9476</v>
      </c>
      <c r="B5938" t="s">
        <v>1291</v>
      </c>
      <c r="C5938" t="s">
        <v>20</v>
      </c>
      <c r="D5938" s="39" t="s">
        <v>1831</v>
      </c>
      <c r="E5938" s="11">
        <f t="shared" si="391"/>
        <v>5</v>
      </c>
      <c r="F5938" s="4">
        <f t="shared" si="392"/>
        <v>2008</v>
      </c>
      <c r="G5938" t="s">
        <v>21</v>
      </c>
      <c r="H5938" s="4" t="s">
        <v>1444</v>
      </c>
      <c r="I5938" s="4" t="str">
        <f t="shared" ref="I5938:I5975" si="394">IF(ISBLANK(H5938), "", "k")</f>
        <v>k</v>
      </c>
      <c r="J5938" s="4">
        <v>14.6</v>
      </c>
      <c r="K5938" s="4" t="s">
        <v>2160</v>
      </c>
      <c r="L5938" s="4">
        <v>0</v>
      </c>
      <c r="M5938" s="4" t="s">
        <v>2163</v>
      </c>
      <c r="N5938" s="11" t="s">
        <v>9477</v>
      </c>
      <c r="R5938" t="s">
        <v>9478</v>
      </c>
      <c r="T5938" t="s">
        <v>1296</v>
      </c>
    </row>
    <row r="5939" spans="1:20">
      <c r="A5939" t="s">
        <v>9476</v>
      </c>
      <c r="B5939" t="s">
        <v>1291</v>
      </c>
      <c r="C5939" t="s">
        <v>74</v>
      </c>
      <c r="D5939" s="39" t="s">
        <v>1556</v>
      </c>
      <c r="E5939" s="11">
        <f t="shared" si="391"/>
        <v>5</v>
      </c>
      <c r="F5939" s="4">
        <f t="shared" si="392"/>
        <v>2010</v>
      </c>
      <c r="G5939" t="s">
        <v>21</v>
      </c>
      <c r="H5939" s="4" t="s">
        <v>1456</v>
      </c>
      <c r="I5939" s="4" t="str">
        <f t="shared" si="394"/>
        <v>k</v>
      </c>
      <c r="J5939" s="4">
        <v>17.100000000000001</v>
      </c>
      <c r="K5939" s="4" t="s">
        <v>604</v>
      </c>
      <c r="L5939" s="4">
        <v>0</v>
      </c>
      <c r="M5939" s="4" t="s">
        <v>3436</v>
      </c>
      <c r="N5939" s="11" t="s">
        <v>9477</v>
      </c>
      <c r="R5939" t="s">
        <v>9479</v>
      </c>
      <c r="T5939" t="s">
        <v>1296</v>
      </c>
    </row>
    <row r="5940" spans="1:20">
      <c r="A5940" t="s">
        <v>9476</v>
      </c>
      <c r="B5940" t="s">
        <v>1291</v>
      </c>
      <c r="C5940" t="s">
        <v>74</v>
      </c>
      <c r="D5940" s="39" t="s">
        <v>1531</v>
      </c>
      <c r="E5940" s="11">
        <f t="shared" si="391"/>
        <v>5</v>
      </c>
      <c r="F5940" s="4">
        <f t="shared" si="392"/>
        <v>2013</v>
      </c>
      <c r="G5940" t="s">
        <v>21</v>
      </c>
      <c r="H5940" s="4" t="s">
        <v>482</v>
      </c>
      <c r="I5940" s="4" t="str">
        <f t="shared" si="394"/>
        <v>k</v>
      </c>
      <c r="J5940" s="4">
        <v>21.8</v>
      </c>
      <c r="K5940" s="4" t="s">
        <v>303</v>
      </c>
      <c r="L5940" s="4">
        <v>0</v>
      </c>
      <c r="M5940" s="4" t="s">
        <v>5374</v>
      </c>
      <c r="N5940" s="11" t="s">
        <v>9477</v>
      </c>
      <c r="R5940" t="s">
        <v>9480</v>
      </c>
      <c r="T5940" t="s">
        <v>1296</v>
      </c>
    </row>
    <row r="5941" spans="1:20">
      <c r="A5941" t="s">
        <v>9476</v>
      </c>
      <c r="B5941" t="s">
        <v>1291</v>
      </c>
      <c r="C5941" t="s">
        <v>74</v>
      </c>
      <c r="D5941" s="39" t="s">
        <v>1402</v>
      </c>
      <c r="E5941" s="11">
        <f t="shared" si="391"/>
        <v>5</v>
      </c>
      <c r="F5941" s="4">
        <f t="shared" si="392"/>
        <v>2015</v>
      </c>
      <c r="G5941" t="s">
        <v>21</v>
      </c>
      <c r="H5941" s="4" t="s">
        <v>57</v>
      </c>
      <c r="I5941" s="4" t="str">
        <f t="shared" si="394"/>
        <v>k</v>
      </c>
      <c r="J5941" s="4">
        <v>24.5</v>
      </c>
      <c r="K5941" s="4" t="s">
        <v>1160</v>
      </c>
      <c r="L5941" s="4">
        <v>0</v>
      </c>
      <c r="M5941" s="4" t="s">
        <v>1321</v>
      </c>
      <c r="N5941" s="11" t="s">
        <v>9477</v>
      </c>
      <c r="R5941" t="s">
        <v>9481</v>
      </c>
      <c r="T5941" t="s">
        <v>1296</v>
      </c>
    </row>
    <row r="5942" spans="1:20">
      <c r="A5942" t="s">
        <v>9476</v>
      </c>
      <c r="B5942" t="s">
        <v>1291</v>
      </c>
      <c r="C5942" t="s">
        <v>74</v>
      </c>
      <c r="D5942" s="39" t="s">
        <v>1349</v>
      </c>
      <c r="E5942" s="11">
        <f t="shared" si="391"/>
        <v>5</v>
      </c>
      <c r="F5942" s="4">
        <f t="shared" si="392"/>
        <v>2016</v>
      </c>
      <c r="G5942" t="s">
        <v>21</v>
      </c>
      <c r="H5942" s="4" t="s">
        <v>477</v>
      </c>
      <c r="I5942" s="4" t="str">
        <f t="shared" si="394"/>
        <v>k</v>
      </c>
      <c r="J5942" s="4">
        <v>24.5</v>
      </c>
      <c r="K5942" s="4" t="s">
        <v>127</v>
      </c>
      <c r="L5942" s="4">
        <v>0</v>
      </c>
      <c r="M5942" s="4" t="s">
        <v>2350</v>
      </c>
      <c r="N5942" s="11" t="s">
        <v>9477</v>
      </c>
      <c r="R5942" t="s">
        <v>9482</v>
      </c>
      <c r="T5942" t="s">
        <v>1296</v>
      </c>
    </row>
    <row r="5943" spans="1:20">
      <c r="A5943" t="s">
        <v>9476</v>
      </c>
      <c r="B5943" t="s">
        <v>1291</v>
      </c>
      <c r="C5943" t="s">
        <v>74</v>
      </c>
      <c r="D5943" s="39" t="s">
        <v>1408</v>
      </c>
      <c r="E5943" s="11">
        <f t="shared" si="391"/>
        <v>9</v>
      </c>
      <c r="F5943" s="4">
        <f t="shared" si="392"/>
        <v>2016</v>
      </c>
      <c r="G5943" t="s">
        <v>21</v>
      </c>
      <c r="H5943" s="4" t="s">
        <v>3412</v>
      </c>
      <c r="I5943" s="4" t="str">
        <f t="shared" si="394"/>
        <v>k</v>
      </c>
      <c r="J5943" s="4">
        <v>24.5</v>
      </c>
      <c r="K5943" s="4" t="s">
        <v>369</v>
      </c>
      <c r="L5943" s="4">
        <v>0</v>
      </c>
      <c r="M5943" s="4" t="s">
        <v>2353</v>
      </c>
      <c r="N5943" s="11" t="s">
        <v>9477</v>
      </c>
      <c r="Q5943" t="s">
        <v>9483</v>
      </c>
      <c r="R5943" t="s">
        <v>9484</v>
      </c>
      <c r="T5943" t="s">
        <v>1296</v>
      </c>
    </row>
    <row r="5944" spans="1:20">
      <c r="A5944" t="s">
        <v>9476</v>
      </c>
      <c r="B5944" t="s">
        <v>1291</v>
      </c>
      <c r="C5944" t="s">
        <v>74</v>
      </c>
      <c r="D5944" s="39" t="s">
        <v>1455</v>
      </c>
      <c r="E5944" s="11">
        <f t="shared" si="391"/>
        <v>5</v>
      </c>
      <c r="F5944" s="4">
        <f t="shared" si="392"/>
        <v>2017</v>
      </c>
      <c r="G5944" t="s">
        <v>21</v>
      </c>
      <c r="H5944" s="4" t="s">
        <v>496</v>
      </c>
      <c r="I5944" s="4" t="str">
        <f t="shared" si="394"/>
        <v>k</v>
      </c>
      <c r="J5944" s="4">
        <v>26.5</v>
      </c>
      <c r="K5944" s="4" t="s">
        <v>842</v>
      </c>
      <c r="L5944" s="4">
        <v>0</v>
      </c>
      <c r="M5944" s="4" t="s">
        <v>2120</v>
      </c>
      <c r="N5944" s="11" t="s">
        <v>9477</v>
      </c>
      <c r="R5944" t="s">
        <v>4821</v>
      </c>
      <c r="T5944" t="s">
        <v>1296</v>
      </c>
    </row>
    <row r="5945" spans="1:20">
      <c r="A5945" t="s">
        <v>9476</v>
      </c>
      <c r="B5945" t="s">
        <v>1291</v>
      </c>
      <c r="C5945" t="s">
        <v>74</v>
      </c>
      <c r="D5945" s="39" t="s">
        <v>1412</v>
      </c>
      <c r="E5945" s="11">
        <f t="shared" si="391"/>
        <v>5</v>
      </c>
      <c r="F5945" s="4">
        <f t="shared" si="392"/>
        <v>2019</v>
      </c>
      <c r="G5945" t="s">
        <v>21</v>
      </c>
      <c r="H5945" s="4" t="s">
        <v>717</v>
      </c>
      <c r="I5945" s="4" t="str">
        <f t="shared" si="394"/>
        <v>k</v>
      </c>
      <c r="J5945" s="4">
        <v>27.5</v>
      </c>
      <c r="K5945" s="4" t="s">
        <v>40</v>
      </c>
      <c r="L5945" s="4">
        <v>0</v>
      </c>
      <c r="M5945" s="4" t="s">
        <v>1386</v>
      </c>
      <c r="N5945" s="11" t="s">
        <v>9477</v>
      </c>
      <c r="Q5945" t="s">
        <v>9485</v>
      </c>
      <c r="R5945" t="s">
        <v>9486</v>
      </c>
      <c r="T5945" t="s">
        <v>1296</v>
      </c>
    </row>
    <row r="5946" spans="1:20">
      <c r="A5946" t="s">
        <v>9476</v>
      </c>
      <c r="B5946" t="s">
        <v>1291</v>
      </c>
      <c r="C5946" t="s">
        <v>74</v>
      </c>
      <c r="D5946" s="39" t="s">
        <v>1211</v>
      </c>
      <c r="E5946" s="11">
        <f t="shared" si="391"/>
        <v>5</v>
      </c>
      <c r="F5946" s="4">
        <f t="shared" si="392"/>
        <v>2021</v>
      </c>
      <c r="G5946" t="s">
        <v>21</v>
      </c>
      <c r="H5946" s="4">
        <v>14.7</v>
      </c>
      <c r="I5946" s="4" t="str">
        <f t="shared" si="394"/>
        <v>k</v>
      </c>
      <c r="J5946" s="4">
        <v>28</v>
      </c>
      <c r="K5946" s="4" t="s">
        <v>885</v>
      </c>
      <c r="L5946" s="4">
        <v>0</v>
      </c>
      <c r="M5946" s="4" t="s">
        <v>2625</v>
      </c>
      <c r="N5946" s="11" t="s">
        <v>9477</v>
      </c>
      <c r="R5946" t="s">
        <v>9487</v>
      </c>
    </row>
    <row r="5947" spans="1:20">
      <c r="A5947" t="s">
        <v>9476</v>
      </c>
      <c r="B5947" s="4" t="s">
        <v>1291</v>
      </c>
      <c r="C5947" s="17" t="s">
        <v>74</v>
      </c>
      <c r="D5947" s="39" t="s">
        <v>1480</v>
      </c>
      <c r="E5947" s="11">
        <f t="shared" si="391"/>
        <v>4</v>
      </c>
      <c r="F5947" s="4">
        <f t="shared" si="392"/>
        <v>2026</v>
      </c>
      <c r="G5947" s="4" t="s">
        <v>21</v>
      </c>
      <c r="H5947" s="4">
        <v>19.600000000000001</v>
      </c>
      <c r="I5947" s="4" t="str">
        <f t="shared" si="394"/>
        <v>k</v>
      </c>
      <c r="J5947" s="4">
        <v>29.3</v>
      </c>
      <c r="K5947" s="4">
        <v>32.5</v>
      </c>
      <c r="L5947" s="4">
        <v>0</v>
      </c>
      <c r="M5947" s="4">
        <v>1050</v>
      </c>
      <c r="N5947" s="11" t="s">
        <v>9477</v>
      </c>
      <c r="R5947" s="4" t="s">
        <v>9488</v>
      </c>
    </row>
    <row r="5948" spans="1:20">
      <c r="A5948" t="s">
        <v>9489</v>
      </c>
      <c r="B5948" t="s">
        <v>1291</v>
      </c>
      <c r="C5948" t="s">
        <v>20</v>
      </c>
      <c r="D5948" s="39" t="s">
        <v>1831</v>
      </c>
      <c r="E5948" s="11">
        <f t="shared" si="391"/>
        <v>5</v>
      </c>
      <c r="F5948" s="4">
        <f t="shared" si="392"/>
        <v>2008</v>
      </c>
      <c r="G5948" t="s">
        <v>21</v>
      </c>
      <c r="H5948" s="4" t="s">
        <v>1539</v>
      </c>
      <c r="I5948" s="4" t="str">
        <f t="shared" si="394"/>
        <v>k</v>
      </c>
      <c r="J5948" s="4">
        <v>13.3</v>
      </c>
      <c r="K5948" s="4" t="s">
        <v>756</v>
      </c>
      <c r="L5948" s="4">
        <v>0</v>
      </c>
      <c r="M5948" s="4" t="s">
        <v>9490</v>
      </c>
      <c r="N5948" s="11" t="s">
        <v>9491</v>
      </c>
      <c r="R5948" t="s">
        <v>9492</v>
      </c>
      <c r="T5948" t="s">
        <v>1296</v>
      </c>
    </row>
    <row r="5949" spans="1:20">
      <c r="A5949" t="s">
        <v>9489</v>
      </c>
      <c r="B5949" t="s">
        <v>1291</v>
      </c>
      <c r="C5949" t="s">
        <v>74</v>
      </c>
      <c r="D5949" s="39" t="s">
        <v>1535</v>
      </c>
      <c r="E5949" s="11">
        <f t="shared" si="391"/>
        <v>5</v>
      </c>
      <c r="F5949" s="4">
        <f t="shared" si="392"/>
        <v>2010</v>
      </c>
      <c r="G5949" t="s">
        <v>21</v>
      </c>
      <c r="H5949" s="4" t="s">
        <v>1452</v>
      </c>
      <c r="I5949" s="4" t="str">
        <f t="shared" si="394"/>
        <v>k</v>
      </c>
      <c r="J5949" s="4">
        <v>16.100000000000001</v>
      </c>
      <c r="K5949" s="4" t="s">
        <v>565</v>
      </c>
      <c r="L5949" s="4">
        <v>0</v>
      </c>
      <c r="M5949" s="4" t="s">
        <v>4997</v>
      </c>
      <c r="N5949" s="11" t="s">
        <v>9491</v>
      </c>
      <c r="R5949" t="s">
        <v>7147</v>
      </c>
      <c r="T5949" t="s">
        <v>1296</v>
      </c>
    </row>
    <row r="5950" spans="1:20">
      <c r="A5950" t="s">
        <v>9489</v>
      </c>
      <c r="B5950" t="s">
        <v>1291</v>
      </c>
      <c r="C5950" t="s">
        <v>74</v>
      </c>
      <c r="D5950" s="39" t="s">
        <v>1432</v>
      </c>
      <c r="E5950" s="11">
        <f t="shared" si="391"/>
        <v>5</v>
      </c>
      <c r="F5950" s="4">
        <f t="shared" si="392"/>
        <v>2013</v>
      </c>
      <c r="G5950" t="s">
        <v>21</v>
      </c>
      <c r="H5950" s="4" t="s">
        <v>482</v>
      </c>
      <c r="I5950" s="4" t="str">
        <f t="shared" si="394"/>
        <v>k</v>
      </c>
      <c r="J5950" s="4">
        <v>20.3</v>
      </c>
      <c r="K5950" s="4" t="s">
        <v>929</v>
      </c>
      <c r="L5950" s="4">
        <v>0</v>
      </c>
      <c r="M5950" s="4" t="s">
        <v>3722</v>
      </c>
      <c r="N5950" s="11" t="s">
        <v>9491</v>
      </c>
      <c r="R5950" t="s">
        <v>9493</v>
      </c>
      <c r="T5950" t="s">
        <v>1296</v>
      </c>
    </row>
    <row r="5951" spans="1:20">
      <c r="A5951" t="s">
        <v>9489</v>
      </c>
      <c r="B5951" t="s">
        <v>1291</v>
      </c>
      <c r="C5951" t="s">
        <v>74</v>
      </c>
      <c r="D5951" s="39" t="s">
        <v>1435</v>
      </c>
      <c r="E5951" s="11">
        <f t="shared" si="391"/>
        <v>5</v>
      </c>
      <c r="F5951" s="4">
        <f t="shared" si="392"/>
        <v>2015</v>
      </c>
      <c r="G5951" t="s">
        <v>21</v>
      </c>
      <c r="H5951" s="4" t="s">
        <v>57</v>
      </c>
      <c r="I5951" s="4" t="str">
        <f t="shared" si="394"/>
        <v>k</v>
      </c>
      <c r="J5951" s="4">
        <v>22.6</v>
      </c>
      <c r="K5951" s="4" t="s">
        <v>946</v>
      </c>
      <c r="L5951" s="4">
        <v>0</v>
      </c>
      <c r="M5951" s="4" t="s">
        <v>7614</v>
      </c>
      <c r="N5951" s="11" t="s">
        <v>9491</v>
      </c>
      <c r="R5951" t="s">
        <v>2471</v>
      </c>
      <c r="T5951" t="s">
        <v>1296</v>
      </c>
    </row>
    <row r="5952" spans="1:20">
      <c r="A5952" t="s">
        <v>9489</v>
      </c>
      <c r="B5952" t="s">
        <v>1291</v>
      </c>
      <c r="C5952" t="s">
        <v>74</v>
      </c>
      <c r="D5952" s="39" t="s">
        <v>1349</v>
      </c>
      <c r="E5952" s="11">
        <f t="shared" si="391"/>
        <v>5</v>
      </c>
      <c r="F5952" s="4">
        <f t="shared" si="392"/>
        <v>2016</v>
      </c>
      <c r="G5952" t="s">
        <v>21</v>
      </c>
      <c r="H5952" s="4">
        <v>9.6999999999999993</v>
      </c>
      <c r="I5952" s="4" t="str">
        <f t="shared" si="394"/>
        <v>k</v>
      </c>
      <c r="J5952" s="4">
        <v>23.6</v>
      </c>
      <c r="K5952" s="4" t="s">
        <v>264</v>
      </c>
      <c r="L5952" s="4">
        <v>0</v>
      </c>
      <c r="M5952" s="4" t="s">
        <v>2384</v>
      </c>
      <c r="N5952" s="11" t="s">
        <v>9491</v>
      </c>
      <c r="R5952" t="s">
        <v>1953</v>
      </c>
      <c r="T5952" t="s">
        <v>1296</v>
      </c>
    </row>
    <row r="5953" spans="1:20">
      <c r="A5953" t="s">
        <v>9489</v>
      </c>
      <c r="B5953" t="s">
        <v>1291</v>
      </c>
      <c r="C5953" t="s">
        <v>74</v>
      </c>
      <c r="D5953" s="39" t="s">
        <v>1352</v>
      </c>
      <c r="E5953" s="11">
        <f t="shared" si="391"/>
        <v>5</v>
      </c>
      <c r="F5953" s="4">
        <f t="shared" si="392"/>
        <v>2017</v>
      </c>
      <c r="G5953" t="s">
        <v>21</v>
      </c>
      <c r="H5953" s="4" t="s">
        <v>496</v>
      </c>
      <c r="I5953" s="4" t="str">
        <f t="shared" si="394"/>
        <v>k</v>
      </c>
      <c r="J5953" s="4">
        <v>23.5</v>
      </c>
      <c r="K5953" s="4" t="s">
        <v>831</v>
      </c>
      <c r="L5953" s="4">
        <v>0</v>
      </c>
      <c r="M5953" s="4" t="s">
        <v>7851</v>
      </c>
      <c r="N5953" s="11" t="s">
        <v>9491</v>
      </c>
      <c r="R5953" t="s">
        <v>2471</v>
      </c>
      <c r="T5953" t="s">
        <v>1296</v>
      </c>
    </row>
    <row r="5954" spans="1:20">
      <c r="A5954" t="s">
        <v>9489</v>
      </c>
      <c r="B5954" t="s">
        <v>1291</v>
      </c>
      <c r="C5954" t="s">
        <v>74</v>
      </c>
      <c r="D5954" s="39" t="s">
        <v>1412</v>
      </c>
      <c r="E5954" s="11">
        <f t="shared" si="391"/>
        <v>5</v>
      </c>
      <c r="F5954" s="4">
        <f t="shared" si="392"/>
        <v>2019</v>
      </c>
      <c r="G5954" t="s">
        <v>21</v>
      </c>
      <c r="H5954" s="4" t="s">
        <v>717</v>
      </c>
      <c r="I5954" s="4" t="str">
        <f t="shared" si="394"/>
        <v>k</v>
      </c>
      <c r="J5954" s="4">
        <v>26.5</v>
      </c>
      <c r="K5954" s="4" t="s">
        <v>870</v>
      </c>
      <c r="L5954" s="4">
        <v>0</v>
      </c>
      <c r="N5954" s="11" t="s">
        <v>9491</v>
      </c>
      <c r="R5954" t="s">
        <v>9494</v>
      </c>
      <c r="T5954" t="s">
        <v>1296</v>
      </c>
    </row>
    <row r="5955" spans="1:20">
      <c r="A5955" s="9" t="s">
        <v>9489</v>
      </c>
      <c r="B5955" t="s">
        <v>1291</v>
      </c>
      <c r="C5955" t="s">
        <v>74</v>
      </c>
      <c r="D5955" s="39" t="s">
        <v>1440</v>
      </c>
      <c r="E5955" s="11">
        <f t="shared" si="391"/>
        <v>5</v>
      </c>
      <c r="F5955" s="4">
        <f t="shared" si="392"/>
        <v>2024</v>
      </c>
      <c r="G5955" t="s">
        <v>21</v>
      </c>
      <c r="H5955" s="4" t="s">
        <v>1038</v>
      </c>
      <c r="I5955" s="4" t="str">
        <f t="shared" si="394"/>
        <v>k</v>
      </c>
      <c r="J5955" s="4">
        <v>29.1</v>
      </c>
      <c r="K5955" s="4" t="s">
        <v>933</v>
      </c>
      <c r="L5955" s="4">
        <v>0</v>
      </c>
      <c r="M5955" s="4" t="s">
        <v>2150</v>
      </c>
      <c r="N5955" s="11" t="s">
        <v>9495</v>
      </c>
      <c r="R5955" t="s">
        <v>1479</v>
      </c>
      <c r="S5955" t="s">
        <v>9496</v>
      </c>
    </row>
    <row r="5956" spans="1:20">
      <c r="A5956" t="s">
        <v>9489</v>
      </c>
      <c r="B5956" s="4" t="s">
        <v>1291</v>
      </c>
      <c r="C5956" s="4" t="s">
        <v>74</v>
      </c>
      <c r="D5956" s="39" t="s">
        <v>1553</v>
      </c>
      <c r="E5956" s="11">
        <f t="shared" si="391"/>
        <v>4</v>
      </c>
      <c r="F5956" s="4">
        <f t="shared" si="392"/>
        <v>2026</v>
      </c>
      <c r="G5956" s="4" t="s">
        <v>21</v>
      </c>
      <c r="H5956" s="4">
        <v>19.600000000000001</v>
      </c>
      <c r="I5956" s="4" t="str">
        <f t="shared" si="394"/>
        <v>k</v>
      </c>
      <c r="J5956" s="4">
        <v>29</v>
      </c>
      <c r="K5956" s="4">
        <v>36.9</v>
      </c>
      <c r="L5956" s="4">
        <v>0</v>
      </c>
      <c r="M5956" s="4">
        <v>850</v>
      </c>
      <c r="N5956" s="11" t="s">
        <v>9497</v>
      </c>
      <c r="R5956" s="4" t="s">
        <v>1481</v>
      </c>
    </row>
    <row r="5957" spans="1:20">
      <c r="A5957" t="s">
        <v>9498</v>
      </c>
      <c r="B5957" t="s">
        <v>1291</v>
      </c>
      <c r="D5957" s="39" t="s">
        <v>1388</v>
      </c>
      <c r="E5957" s="11">
        <f t="shared" si="391"/>
        <v>5</v>
      </c>
      <c r="F5957" s="4">
        <f t="shared" si="392"/>
        <v>2009</v>
      </c>
      <c r="G5957" t="s">
        <v>25</v>
      </c>
      <c r="H5957" s="4" t="s">
        <v>1444</v>
      </c>
      <c r="I5957" s="4" t="str">
        <f t="shared" si="394"/>
        <v>k</v>
      </c>
      <c r="J5957" s="4">
        <v>13.4</v>
      </c>
      <c r="K5957" s="4" t="s">
        <v>8293</v>
      </c>
      <c r="L5957" s="4">
        <v>0</v>
      </c>
      <c r="M5957" s="4" t="s">
        <v>5764</v>
      </c>
      <c r="N5957" s="11" t="s">
        <v>9499</v>
      </c>
      <c r="Q5957" t="s">
        <v>9500</v>
      </c>
      <c r="R5957" t="s">
        <v>9501</v>
      </c>
      <c r="T5957" t="s">
        <v>1296</v>
      </c>
    </row>
    <row r="5958" spans="1:20">
      <c r="A5958" t="s">
        <v>9498</v>
      </c>
      <c r="B5958" t="s">
        <v>1291</v>
      </c>
      <c r="C5958" t="s">
        <v>20</v>
      </c>
      <c r="D5958" s="39" t="s">
        <v>1531</v>
      </c>
      <c r="E5958" s="11">
        <f t="shared" si="391"/>
        <v>5</v>
      </c>
      <c r="F5958" s="4">
        <f t="shared" si="392"/>
        <v>2013</v>
      </c>
      <c r="G5958" t="s">
        <v>25</v>
      </c>
      <c r="H5958" s="4" t="s">
        <v>482</v>
      </c>
      <c r="I5958" s="4" t="str">
        <f t="shared" si="394"/>
        <v>k</v>
      </c>
      <c r="J5958" s="4">
        <v>21.3</v>
      </c>
      <c r="K5958" s="4" t="s">
        <v>946</v>
      </c>
      <c r="L5958" s="4">
        <v>0</v>
      </c>
      <c r="M5958" s="4" t="s">
        <v>3831</v>
      </c>
      <c r="N5958" s="11" t="s">
        <v>9499</v>
      </c>
      <c r="R5958" t="s">
        <v>9502</v>
      </c>
      <c r="T5958" t="s">
        <v>1296</v>
      </c>
    </row>
    <row r="5959" spans="1:20">
      <c r="A5959" t="s">
        <v>9498</v>
      </c>
      <c r="B5959" t="s">
        <v>1291</v>
      </c>
      <c r="C5959" t="s">
        <v>74</v>
      </c>
      <c r="D5959" s="39" t="s">
        <v>1346</v>
      </c>
      <c r="E5959" s="11">
        <f t="shared" si="391"/>
        <v>5</v>
      </c>
      <c r="F5959" s="4">
        <f t="shared" si="392"/>
        <v>2015</v>
      </c>
      <c r="G5959" t="s">
        <v>25</v>
      </c>
      <c r="H5959" s="4" t="s">
        <v>57</v>
      </c>
      <c r="I5959" s="4" t="str">
        <f t="shared" si="394"/>
        <v>k</v>
      </c>
      <c r="J5959" s="4">
        <v>26.2</v>
      </c>
      <c r="K5959" s="4" t="s">
        <v>154</v>
      </c>
      <c r="L5959" s="4">
        <v>0</v>
      </c>
      <c r="M5959" s="4" t="s">
        <v>2120</v>
      </c>
      <c r="N5959" s="11" t="s">
        <v>9499</v>
      </c>
      <c r="R5959" t="s">
        <v>4676</v>
      </c>
      <c r="T5959" t="s">
        <v>1296</v>
      </c>
    </row>
    <row r="5960" spans="1:20">
      <c r="A5960" t="s">
        <v>9498</v>
      </c>
      <c r="B5960" t="s">
        <v>1291</v>
      </c>
      <c r="C5960" t="s">
        <v>74</v>
      </c>
      <c r="D5960" s="39" t="s">
        <v>1349</v>
      </c>
      <c r="E5960" s="11">
        <f t="shared" si="391"/>
        <v>5</v>
      </c>
      <c r="F5960" s="4">
        <f t="shared" si="392"/>
        <v>2016</v>
      </c>
      <c r="G5960" t="s">
        <v>25</v>
      </c>
      <c r="H5960" s="4" t="s">
        <v>477</v>
      </c>
      <c r="I5960" s="4" t="str">
        <f t="shared" si="394"/>
        <v>k</v>
      </c>
      <c r="J5960" s="4">
        <v>28.8</v>
      </c>
      <c r="K5960" s="4" t="s">
        <v>142</v>
      </c>
      <c r="L5960" s="4">
        <v>0</v>
      </c>
      <c r="M5960" s="4" t="s">
        <v>1950</v>
      </c>
      <c r="N5960" s="11" t="s">
        <v>9499</v>
      </c>
      <c r="R5960" t="s">
        <v>9503</v>
      </c>
      <c r="T5960" t="s">
        <v>1296</v>
      </c>
    </row>
    <row r="5961" spans="1:20">
      <c r="A5961" t="s">
        <v>9498</v>
      </c>
      <c r="B5961" t="s">
        <v>1291</v>
      </c>
      <c r="C5961" t="s">
        <v>74</v>
      </c>
      <c r="D5961" s="39" t="s">
        <v>1455</v>
      </c>
      <c r="E5961" s="11">
        <f t="shared" si="391"/>
        <v>5</v>
      </c>
      <c r="F5961" s="4">
        <f t="shared" si="392"/>
        <v>2017</v>
      </c>
      <c r="G5961" t="s">
        <v>25</v>
      </c>
      <c r="H5961" s="4" t="s">
        <v>496</v>
      </c>
      <c r="I5961" s="4" t="str">
        <f t="shared" si="394"/>
        <v>k</v>
      </c>
      <c r="J5961" s="4">
        <v>31.7</v>
      </c>
      <c r="K5961" s="4" t="s">
        <v>256</v>
      </c>
      <c r="L5961" s="4">
        <v>0</v>
      </c>
      <c r="M5961" s="4" t="s">
        <v>9504</v>
      </c>
      <c r="N5961" s="11" t="s">
        <v>9499</v>
      </c>
      <c r="R5961" t="s">
        <v>1953</v>
      </c>
      <c r="T5961" t="s">
        <v>1296</v>
      </c>
    </row>
    <row r="5962" spans="1:20">
      <c r="A5962" t="s">
        <v>9498</v>
      </c>
      <c r="B5962" t="s">
        <v>1291</v>
      </c>
      <c r="C5962" t="s">
        <v>74</v>
      </c>
      <c r="D5962" s="39" t="s">
        <v>2079</v>
      </c>
      <c r="E5962" s="11">
        <f t="shared" si="391"/>
        <v>6</v>
      </c>
      <c r="F5962" s="4">
        <f t="shared" si="392"/>
        <v>2018</v>
      </c>
      <c r="G5962" t="s">
        <v>25</v>
      </c>
      <c r="H5962" s="4" t="s">
        <v>410</v>
      </c>
      <c r="I5962" s="4" t="str">
        <f t="shared" si="394"/>
        <v>k</v>
      </c>
      <c r="J5962" s="4">
        <v>34.799999999999997</v>
      </c>
      <c r="K5962" s="4" t="s">
        <v>840</v>
      </c>
      <c r="L5962" s="4">
        <v>0</v>
      </c>
      <c r="M5962" s="4" t="s">
        <v>9505</v>
      </c>
      <c r="N5962" s="11" t="s">
        <v>9499</v>
      </c>
      <c r="R5962" t="s">
        <v>2082</v>
      </c>
      <c r="T5962" t="s">
        <v>1296</v>
      </c>
    </row>
    <row r="5963" spans="1:20">
      <c r="A5963" t="s">
        <v>9498</v>
      </c>
      <c r="B5963" t="s">
        <v>1291</v>
      </c>
      <c r="C5963" t="s">
        <v>74</v>
      </c>
      <c r="D5963" s="39" t="s">
        <v>2440</v>
      </c>
      <c r="E5963" s="11">
        <f t="shared" si="391"/>
        <v>9</v>
      </c>
      <c r="F5963" s="4">
        <f t="shared" si="392"/>
        <v>2018</v>
      </c>
      <c r="G5963" t="s">
        <v>25</v>
      </c>
      <c r="H5963" s="4" t="s">
        <v>1083</v>
      </c>
      <c r="I5963" s="4" t="str">
        <f t="shared" si="394"/>
        <v>k</v>
      </c>
      <c r="J5963" s="4">
        <v>36.200000000000003</v>
      </c>
      <c r="K5963" s="4" t="s">
        <v>2462</v>
      </c>
      <c r="L5963" s="4">
        <v>0</v>
      </c>
      <c r="M5963" s="4" t="s">
        <v>1329</v>
      </c>
      <c r="N5963" s="11" t="s">
        <v>9499</v>
      </c>
      <c r="R5963" t="s">
        <v>9506</v>
      </c>
      <c r="T5963" t="s">
        <v>1296</v>
      </c>
    </row>
    <row r="5964" spans="1:20">
      <c r="A5964" s="9" t="s">
        <v>9498</v>
      </c>
      <c r="B5964" t="s">
        <v>1291</v>
      </c>
      <c r="C5964" t="s">
        <v>74</v>
      </c>
      <c r="D5964" s="39" t="s">
        <v>1491</v>
      </c>
      <c r="E5964" s="11">
        <f t="shared" si="391"/>
        <v>4</v>
      </c>
      <c r="F5964" s="4">
        <f t="shared" si="392"/>
        <v>2024</v>
      </c>
      <c r="G5964" t="s">
        <v>25</v>
      </c>
      <c r="H5964" s="4" t="s">
        <v>1038</v>
      </c>
      <c r="I5964" s="4" t="str">
        <f t="shared" si="394"/>
        <v>k</v>
      </c>
      <c r="J5964" s="4">
        <v>44.5</v>
      </c>
      <c r="K5964" s="4" t="s">
        <v>2013</v>
      </c>
      <c r="L5964" s="4">
        <v>0</v>
      </c>
      <c r="M5964" s="4" t="s">
        <v>4887</v>
      </c>
      <c r="N5964" s="11" t="s">
        <v>9495</v>
      </c>
      <c r="R5964" t="s">
        <v>2869</v>
      </c>
      <c r="S5964" t="s">
        <v>9507</v>
      </c>
    </row>
    <row r="5965" spans="1:20">
      <c r="A5965" t="s">
        <v>9508</v>
      </c>
      <c r="B5965" t="s">
        <v>1291</v>
      </c>
      <c r="C5965" t="s">
        <v>20</v>
      </c>
      <c r="D5965" s="39" t="s">
        <v>1388</v>
      </c>
      <c r="E5965" s="11">
        <f t="shared" si="391"/>
        <v>5</v>
      </c>
      <c r="F5965" s="4">
        <f t="shared" si="392"/>
        <v>2009</v>
      </c>
      <c r="G5965" t="s">
        <v>25</v>
      </c>
      <c r="H5965" s="4" t="s">
        <v>1452</v>
      </c>
      <c r="I5965" s="4" t="str">
        <f t="shared" si="394"/>
        <v>k</v>
      </c>
      <c r="J5965" s="4">
        <v>16.5</v>
      </c>
      <c r="K5965" s="4" t="s">
        <v>997</v>
      </c>
      <c r="L5965" s="4">
        <v>0</v>
      </c>
      <c r="M5965" s="4" t="s">
        <v>3835</v>
      </c>
      <c r="N5965" s="11" t="s">
        <v>9509</v>
      </c>
      <c r="R5965" t="s">
        <v>9510</v>
      </c>
      <c r="T5965" t="s">
        <v>1296</v>
      </c>
    </row>
    <row r="5966" spans="1:20">
      <c r="A5966" t="s">
        <v>9508</v>
      </c>
      <c r="B5966" t="s">
        <v>1291</v>
      </c>
      <c r="C5966" t="s">
        <v>74</v>
      </c>
      <c r="D5966" s="39" t="s">
        <v>1392</v>
      </c>
      <c r="E5966" s="11">
        <f t="shared" si="391"/>
        <v>5</v>
      </c>
      <c r="F5966" s="4">
        <f t="shared" si="392"/>
        <v>2010</v>
      </c>
      <c r="G5966" t="s">
        <v>25</v>
      </c>
      <c r="H5966" s="4" t="s">
        <v>1456</v>
      </c>
      <c r="I5966" s="4" t="str">
        <f t="shared" si="394"/>
        <v>k</v>
      </c>
      <c r="J5966" s="4">
        <v>19</v>
      </c>
      <c r="K5966" s="4" t="s">
        <v>91</v>
      </c>
      <c r="L5966" s="4">
        <v>0</v>
      </c>
      <c r="M5966" s="4" t="s">
        <v>4714</v>
      </c>
      <c r="N5966" s="11" t="s">
        <v>9509</v>
      </c>
      <c r="R5966" t="s">
        <v>9511</v>
      </c>
      <c r="T5966" t="s">
        <v>1296</v>
      </c>
    </row>
    <row r="5967" spans="1:20">
      <c r="A5967" t="s">
        <v>9508</v>
      </c>
      <c r="B5967" t="s">
        <v>1291</v>
      </c>
      <c r="C5967" t="s">
        <v>74</v>
      </c>
      <c r="D5967" s="39" t="s">
        <v>1680</v>
      </c>
      <c r="E5967" s="11">
        <f t="shared" si="391"/>
        <v>4</v>
      </c>
      <c r="F5967" s="4">
        <f t="shared" si="392"/>
        <v>2012</v>
      </c>
      <c r="G5967" t="s">
        <v>25</v>
      </c>
      <c r="H5967" s="4" t="s">
        <v>761</v>
      </c>
      <c r="I5967" s="4" t="str">
        <f t="shared" si="394"/>
        <v>k</v>
      </c>
      <c r="J5967" s="4">
        <v>22.8</v>
      </c>
      <c r="K5967" s="4" t="s">
        <v>924</v>
      </c>
      <c r="L5967" s="4">
        <v>0</v>
      </c>
      <c r="N5967" s="11" t="s">
        <v>9509</v>
      </c>
      <c r="R5967" t="s">
        <v>9512</v>
      </c>
      <c r="T5967" t="s">
        <v>1296</v>
      </c>
    </row>
    <row r="5968" spans="1:20">
      <c r="A5968" t="s">
        <v>9508</v>
      </c>
      <c r="B5968" t="s">
        <v>1291</v>
      </c>
      <c r="C5968" t="s">
        <v>74</v>
      </c>
      <c r="D5968" s="39" t="s">
        <v>1586</v>
      </c>
      <c r="E5968" s="11">
        <f t="shared" si="391"/>
        <v>5</v>
      </c>
      <c r="F5968" s="4">
        <f t="shared" si="392"/>
        <v>2013</v>
      </c>
      <c r="G5968" t="s">
        <v>25</v>
      </c>
      <c r="H5968" s="4" t="s">
        <v>682</v>
      </c>
      <c r="I5968" s="4" t="str">
        <f t="shared" si="394"/>
        <v>k</v>
      </c>
      <c r="L5968" s="4">
        <v>0</v>
      </c>
      <c r="M5968" s="4" t="s">
        <v>2773</v>
      </c>
      <c r="N5968" s="11" t="s">
        <v>9509</v>
      </c>
      <c r="R5968" t="s">
        <v>3409</v>
      </c>
      <c r="T5968" t="s">
        <v>1296</v>
      </c>
    </row>
    <row r="5969" spans="1:20">
      <c r="A5969" t="s">
        <v>9508</v>
      </c>
      <c r="B5969" t="s">
        <v>1291</v>
      </c>
      <c r="C5969" t="s">
        <v>74</v>
      </c>
      <c r="D5969" s="39" t="s">
        <v>1356</v>
      </c>
      <c r="E5969" s="11">
        <f t="shared" si="391"/>
        <v>5</v>
      </c>
      <c r="F5969" s="4">
        <f t="shared" si="392"/>
        <v>2015</v>
      </c>
      <c r="G5969" t="s">
        <v>25</v>
      </c>
      <c r="H5969" s="4" t="s">
        <v>477</v>
      </c>
      <c r="I5969" s="4" t="str">
        <f t="shared" si="394"/>
        <v>k</v>
      </c>
      <c r="J5969" s="4">
        <v>31.5</v>
      </c>
      <c r="K5969" s="4" t="s">
        <v>209</v>
      </c>
      <c r="L5969" s="4">
        <v>0</v>
      </c>
      <c r="M5969" s="4" t="s">
        <v>2982</v>
      </c>
      <c r="N5969" s="11" t="s">
        <v>9509</v>
      </c>
      <c r="R5969" t="s">
        <v>9513</v>
      </c>
      <c r="T5969" t="s">
        <v>1296</v>
      </c>
    </row>
    <row r="5970" spans="1:20">
      <c r="A5970" t="s">
        <v>9508</v>
      </c>
      <c r="B5970" t="s">
        <v>1291</v>
      </c>
      <c r="C5970" t="s">
        <v>74</v>
      </c>
      <c r="D5970" s="39" t="s">
        <v>1349</v>
      </c>
      <c r="E5970" s="11">
        <f t="shared" si="391"/>
        <v>5</v>
      </c>
      <c r="F5970" s="4">
        <f t="shared" si="392"/>
        <v>2016</v>
      </c>
      <c r="G5970" t="s">
        <v>25</v>
      </c>
      <c r="H5970" s="4" t="s">
        <v>496</v>
      </c>
      <c r="I5970" s="4" t="str">
        <f t="shared" si="394"/>
        <v>k</v>
      </c>
      <c r="J5970" s="4">
        <v>33.5</v>
      </c>
      <c r="K5970" s="4" t="s">
        <v>1023</v>
      </c>
      <c r="L5970" s="4">
        <v>0</v>
      </c>
      <c r="M5970" s="4" t="s">
        <v>4603</v>
      </c>
      <c r="N5970" s="11" t="s">
        <v>9509</v>
      </c>
      <c r="R5970" t="s">
        <v>1953</v>
      </c>
      <c r="T5970" t="s">
        <v>1296</v>
      </c>
    </row>
    <row r="5971" spans="1:20">
      <c r="A5971" t="s">
        <v>9508</v>
      </c>
      <c r="B5971" t="s">
        <v>1291</v>
      </c>
      <c r="C5971" t="s">
        <v>74</v>
      </c>
      <c r="D5971" s="39" t="s">
        <v>1459</v>
      </c>
      <c r="E5971" s="11">
        <f t="shared" ref="E5971:E6034" si="395">MONTH(D5971)</f>
        <v>9</v>
      </c>
      <c r="F5971" s="4">
        <f t="shared" ref="F5971:F6034" si="396">YEAR(D5971)</f>
        <v>2018</v>
      </c>
      <c r="G5971" t="s">
        <v>25</v>
      </c>
      <c r="H5971" s="4" t="s">
        <v>3386</v>
      </c>
      <c r="I5971" s="4" t="str">
        <f t="shared" si="394"/>
        <v>k</v>
      </c>
      <c r="J5971" s="4">
        <v>41</v>
      </c>
      <c r="K5971" s="4" t="s">
        <v>703</v>
      </c>
      <c r="L5971" s="4">
        <v>0</v>
      </c>
      <c r="M5971" s="4" t="s">
        <v>5548</v>
      </c>
      <c r="N5971" s="11" t="s">
        <v>9509</v>
      </c>
      <c r="R5971" t="s">
        <v>9514</v>
      </c>
      <c r="T5971" t="s">
        <v>1296</v>
      </c>
    </row>
    <row r="5972" spans="1:20">
      <c r="A5972" t="s">
        <v>9508</v>
      </c>
      <c r="B5972" t="s">
        <v>1291</v>
      </c>
      <c r="C5972" t="s">
        <v>74</v>
      </c>
      <c r="D5972" s="39" t="s">
        <v>1878</v>
      </c>
      <c r="E5972" s="11">
        <f t="shared" si="395"/>
        <v>5</v>
      </c>
      <c r="F5972" s="4">
        <f t="shared" si="396"/>
        <v>2019</v>
      </c>
      <c r="G5972" t="s">
        <v>25</v>
      </c>
      <c r="H5972" s="4" t="s">
        <v>712</v>
      </c>
      <c r="I5972" s="4" t="str">
        <f t="shared" si="394"/>
        <v>k</v>
      </c>
      <c r="J5972" s="4">
        <v>42.1</v>
      </c>
      <c r="K5972" s="4" t="s">
        <v>694</v>
      </c>
      <c r="L5972" s="4">
        <v>0</v>
      </c>
      <c r="M5972" s="4" t="s">
        <v>9515</v>
      </c>
      <c r="N5972" s="11" t="s">
        <v>9509</v>
      </c>
      <c r="R5972" t="s">
        <v>9516</v>
      </c>
      <c r="T5972" t="s">
        <v>1296</v>
      </c>
    </row>
    <row r="5973" spans="1:20">
      <c r="A5973" t="s">
        <v>9508</v>
      </c>
      <c r="B5973" s="4" t="s">
        <v>1291</v>
      </c>
      <c r="C5973" s="4" t="s">
        <v>74</v>
      </c>
      <c r="D5973" s="39" t="s">
        <v>1793</v>
      </c>
      <c r="E5973" s="11">
        <f t="shared" si="395"/>
        <v>4</v>
      </c>
      <c r="F5973" s="4">
        <f t="shared" si="396"/>
        <v>2026</v>
      </c>
      <c r="G5973" s="4" t="s">
        <v>25</v>
      </c>
      <c r="H5973" s="4">
        <v>20.6</v>
      </c>
      <c r="I5973" s="4" t="str">
        <f t="shared" si="394"/>
        <v>k</v>
      </c>
      <c r="J5973" s="4">
        <v>44.4</v>
      </c>
      <c r="K5973" s="4">
        <v>47.1</v>
      </c>
      <c r="L5973" s="4">
        <v>0</v>
      </c>
      <c r="M5973" s="4">
        <v>3570</v>
      </c>
      <c r="R5973" s="4" t="s">
        <v>9517</v>
      </c>
    </row>
    <row r="5974" spans="1:20">
      <c r="A5974" t="s">
        <v>9518</v>
      </c>
      <c r="B5974" t="s">
        <v>1291</v>
      </c>
      <c r="C5974" t="s">
        <v>20</v>
      </c>
      <c r="D5974" s="39" t="s">
        <v>1663</v>
      </c>
      <c r="E5974" s="11">
        <f t="shared" si="395"/>
        <v>5</v>
      </c>
      <c r="F5974" s="4">
        <f t="shared" si="396"/>
        <v>2009</v>
      </c>
      <c r="G5974" t="s">
        <v>21</v>
      </c>
      <c r="H5974" s="4" t="s">
        <v>1452</v>
      </c>
      <c r="I5974" s="4" t="str">
        <f t="shared" si="394"/>
        <v>k</v>
      </c>
      <c r="J5974" s="4">
        <v>15.5</v>
      </c>
      <c r="K5974" s="4" t="s">
        <v>1557</v>
      </c>
      <c r="L5974" s="4">
        <v>0</v>
      </c>
      <c r="M5974" s="4" t="s">
        <v>2263</v>
      </c>
      <c r="N5974" s="11" t="s">
        <v>9495</v>
      </c>
      <c r="R5974" t="s">
        <v>9519</v>
      </c>
      <c r="T5974" t="s">
        <v>1296</v>
      </c>
    </row>
    <row r="5975" spans="1:20">
      <c r="A5975" s="9" t="s">
        <v>9518</v>
      </c>
      <c r="B5975" t="s">
        <v>1291</v>
      </c>
      <c r="C5975" t="s">
        <v>74</v>
      </c>
      <c r="D5975" s="39" t="s">
        <v>1260</v>
      </c>
      <c r="E5975" s="11">
        <f t="shared" si="395"/>
        <v>5</v>
      </c>
      <c r="F5975" s="4">
        <f t="shared" si="396"/>
        <v>2024</v>
      </c>
      <c r="G5975" t="s">
        <v>21</v>
      </c>
      <c r="H5975" s="4" t="s">
        <v>1046</v>
      </c>
      <c r="I5975" s="4" t="str">
        <f t="shared" si="394"/>
        <v>k</v>
      </c>
      <c r="J5975" s="4">
        <v>30.5</v>
      </c>
      <c r="K5975" s="4" t="s">
        <v>577</v>
      </c>
      <c r="L5975" s="4">
        <v>0</v>
      </c>
      <c r="M5975" s="4" t="s">
        <v>2980</v>
      </c>
      <c r="N5975" s="11" t="s">
        <v>9495</v>
      </c>
      <c r="R5975" t="s">
        <v>9520</v>
      </c>
      <c r="S5975" t="s">
        <v>9521</v>
      </c>
    </row>
    <row r="5976" spans="1:20">
      <c r="A5976" t="s">
        <v>616</v>
      </c>
      <c r="B5976" t="s">
        <v>1291</v>
      </c>
      <c r="C5976" t="s">
        <v>20</v>
      </c>
      <c r="D5976" s="39" t="s">
        <v>5956</v>
      </c>
      <c r="E5976" s="11">
        <f t="shared" si="395"/>
        <v>3</v>
      </c>
      <c r="F5976" s="4">
        <f t="shared" si="396"/>
        <v>1986</v>
      </c>
      <c r="G5976" t="s">
        <v>25</v>
      </c>
      <c r="H5976" s="4">
        <v>13.5</v>
      </c>
      <c r="I5976" s="4" t="s">
        <v>35</v>
      </c>
      <c r="J5976" s="4">
        <v>31.75</v>
      </c>
      <c r="K5976" s="4" t="s">
        <v>1292</v>
      </c>
      <c r="L5976" s="4">
        <v>0</v>
      </c>
      <c r="M5976" s="4" t="s">
        <v>1713</v>
      </c>
      <c r="R5976" t="s">
        <v>1813</v>
      </c>
      <c r="T5976" t="s">
        <v>1296</v>
      </c>
    </row>
    <row r="5977" spans="1:20">
      <c r="A5977" t="s">
        <v>616</v>
      </c>
      <c r="B5977" t="s">
        <v>1291</v>
      </c>
      <c r="C5977" t="s">
        <v>74</v>
      </c>
      <c r="D5977" s="39" t="s">
        <v>2002</v>
      </c>
      <c r="E5977" s="11">
        <f t="shared" si="395"/>
        <v>3</v>
      </c>
      <c r="F5977" s="4">
        <f t="shared" si="396"/>
        <v>1988</v>
      </c>
      <c r="G5977" t="s">
        <v>25</v>
      </c>
      <c r="H5977" s="4">
        <v>15.5</v>
      </c>
      <c r="I5977" s="4" t="s">
        <v>35</v>
      </c>
      <c r="J5977" s="4">
        <v>32.07</v>
      </c>
      <c r="K5977" s="4" t="s">
        <v>3541</v>
      </c>
      <c r="L5977" s="4">
        <v>0</v>
      </c>
      <c r="M5977" s="4" t="s">
        <v>3099</v>
      </c>
      <c r="R5977" t="s">
        <v>5126</v>
      </c>
      <c r="T5977" t="s">
        <v>1296</v>
      </c>
    </row>
    <row r="5978" spans="1:20">
      <c r="A5978" t="s">
        <v>732</v>
      </c>
      <c r="B5978" t="s">
        <v>1291</v>
      </c>
      <c r="C5978" t="s">
        <v>20</v>
      </c>
      <c r="D5978" s="39" t="s">
        <v>1708</v>
      </c>
      <c r="E5978" s="11">
        <f t="shared" si="395"/>
        <v>3</v>
      </c>
      <c r="F5978" s="4">
        <f t="shared" si="396"/>
        <v>1994</v>
      </c>
      <c r="G5978" t="s">
        <v>21</v>
      </c>
      <c r="H5978" s="4">
        <v>12.5</v>
      </c>
      <c r="I5978" s="4" t="s">
        <v>35</v>
      </c>
      <c r="J5978" s="4">
        <v>26.2</v>
      </c>
      <c r="K5978" s="4" t="s">
        <v>614</v>
      </c>
      <c r="L5978" s="4">
        <v>0</v>
      </c>
      <c r="M5978" s="4" t="s">
        <v>1765</v>
      </c>
      <c r="N5978" s="11" t="s">
        <v>9522</v>
      </c>
      <c r="R5978" t="s">
        <v>1711</v>
      </c>
      <c r="T5978" t="s">
        <v>1296</v>
      </c>
    </row>
    <row r="5979" spans="1:20">
      <c r="A5979" t="s">
        <v>732</v>
      </c>
      <c r="B5979" t="s">
        <v>1291</v>
      </c>
      <c r="C5979" t="s">
        <v>74</v>
      </c>
      <c r="D5979" s="39" t="s">
        <v>1524</v>
      </c>
      <c r="E5979" s="11">
        <f t="shared" si="395"/>
        <v>3</v>
      </c>
      <c r="F5979" s="4">
        <f t="shared" si="396"/>
        <v>1995</v>
      </c>
      <c r="G5979" t="s">
        <v>21</v>
      </c>
      <c r="H5979" s="4">
        <v>13.5</v>
      </c>
      <c r="I5979" s="4" t="s">
        <v>35</v>
      </c>
      <c r="J5979" s="4">
        <v>26.5</v>
      </c>
      <c r="K5979" s="4" t="s">
        <v>1160</v>
      </c>
      <c r="L5979" s="4">
        <v>0</v>
      </c>
      <c r="M5979" s="4" t="s">
        <v>1489</v>
      </c>
      <c r="N5979" s="11" t="s">
        <v>9522</v>
      </c>
      <c r="T5979" t="s">
        <v>1296</v>
      </c>
    </row>
    <row r="5980" spans="1:20">
      <c r="A5980" t="s">
        <v>732</v>
      </c>
      <c r="B5980" t="s">
        <v>1291</v>
      </c>
      <c r="C5980" t="s">
        <v>74</v>
      </c>
      <c r="D5980" s="39" t="s">
        <v>1416</v>
      </c>
      <c r="E5980" s="11">
        <f t="shared" si="395"/>
        <v>3</v>
      </c>
      <c r="F5980" s="4">
        <f t="shared" si="396"/>
        <v>1996</v>
      </c>
      <c r="G5980" t="s">
        <v>21</v>
      </c>
      <c r="H5980" s="4">
        <v>14.5</v>
      </c>
      <c r="I5980" s="4" t="s">
        <v>35</v>
      </c>
      <c r="J5980" s="4">
        <v>26.5</v>
      </c>
      <c r="K5980" s="4" t="s">
        <v>278</v>
      </c>
      <c r="L5980" s="4">
        <v>0</v>
      </c>
      <c r="M5980" s="4" t="s">
        <v>2773</v>
      </c>
      <c r="N5980" s="11" t="s">
        <v>9522</v>
      </c>
      <c r="R5980" t="s">
        <v>9523</v>
      </c>
      <c r="T5980" t="s">
        <v>1296</v>
      </c>
    </row>
    <row r="5981" spans="1:20">
      <c r="A5981" t="s">
        <v>732</v>
      </c>
      <c r="B5981" t="s">
        <v>1291</v>
      </c>
      <c r="C5981" t="s">
        <v>74</v>
      </c>
      <c r="D5981" s="39" t="s">
        <v>1647</v>
      </c>
      <c r="E5981" s="11">
        <f t="shared" si="395"/>
        <v>3</v>
      </c>
      <c r="F5981" s="4">
        <f t="shared" si="396"/>
        <v>2000</v>
      </c>
      <c r="G5981" t="s">
        <v>21</v>
      </c>
      <c r="H5981" s="4">
        <v>18.5</v>
      </c>
      <c r="I5981" s="4" t="s">
        <v>35</v>
      </c>
      <c r="J5981" s="4">
        <v>27.5</v>
      </c>
      <c r="K5981" s="4" t="s">
        <v>842</v>
      </c>
      <c r="L5981" s="4">
        <v>0</v>
      </c>
      <c r="M5981" s="4" t="s">
        <v>2773</v>
      </c>
      <c r="N5981" s="11" t="s">
        <v>9522</v>
      </c>
      <c r="R5981" t="s">
        <v>439</v>
      </c>
      <c r="T5981" t="s">
        <v>1296</v>
      </c>
    </row>
    <row r="5982" spans="1:20">
      <c r="A5982" t="s">
        <v>732</v>
      </c>
      <c r="B5982" t="s">
        <v>1291</v>
      </c>
      <c r="C5982" t="s">
        <v>74</v>
      </c>
      <c r="D5982" s="39" t="s">
        <v>24</v>
      </c>
      <c r="E5982" s="11">
        <f t="shared" si="395"/>
        <v>5</v>
      </c>
      <c r="F5982" s="4">
        <f t="shared" si="396"/>
        <v>2001</v>
      </c>
      <c r="G5982" t="s">
        <v>21</v>
      </c>
      <c r="H5982" s="4">
        <v>19.7</v>
      </c>
      <c r="I5982" s="4" t="s">
        <v>35</v>
      </c>
      <c r="J5982" s="4">
        <v>27.2</v>
      </c>
      <c r="K5982" s="4" t="s">
        <v>842</v>
      </c>
      <c r="L5982" s="4">
        <v>0</v>
      </c>
      <c r="M5982" s="4" t="s">
        <v>1739</v>
      </c>
      <c r="N5982" s="11" t="s">
        <v>9522</v>
      </c>
      <c r="R5982" t="s">
        <v>4134</v>
      </c>
      <c r="T5982" t="s">
        <v>1296</v>
      </c>
    </row>
    <row r="5983" spans="1:20">
      <c r="A5983" t="s">
        <v>732</v>
      </c>
      <c r="B5983" t="s">
        <v>1291</v>
      </c>
      <c r="C5983" t="s">
        <v>74</v>
      </c>
      <c r="D5983" s="39" t="s">
        <v>1302</v>
      </c>
      <c r="E5983" s="11">
        <f t="shared" si="395"/>
        <v>5</v>
      </c>
      <c r="F5983" s="4">
        <f t="shared" si="396"/>
        <v>2002</v>
      </c>
      <c r="G5983" t="s">
        <v>21</v>
      </c>
      <c r="H5983" s="4">
        <v>20.7</v>
      </c>
      <c r="I5983" s="4" t="s">
        <v>35</v>
      </c>
      <c r="J5983" s="4">
        <v>27.5</v>
      </c>
      <c r="K5983" s="4">
        <v>20.5</v>
      </c>
      <c r="L5983" s="4">
        <v>1.6</v>
      </c>
      <c r="M5983" s="4" t="s">
        <v>7206</v>
      </c>
      <c r="N5983" s="11" t="s">
        <v>9522</v>
      </c>
      <c r="R5983" t="s">
        <v>9524</v>
      </c>
      <c r="T5983" t="s">
        <v>1296</v>
      </c>
    </row>
    <row r="5984" spans="1:20">
      <c r="A5984" t="s">
        <v>732</v>
      </c>
      <c r="B5984" t="s">
        <v>1291</v>
      </c>
      <c r="C5984" t="s">
        <v>74</v>
      </c>
      <c r="D5984" s="39" t="s">
        <v>2040</v>
      </c>
      <c r="E5984" s="11">
        <f t="shared" si="395"/>
        <v>5</v>
      </c>
      <c r="F5984" s="4">
        <f t="shared" si="396"/>
        <v>2003</v>
      </c>
      <c r="G5984" t="s">
        <v>21</v>
      </c>
      <c r="H5984" s="4">
        <v>21.7</v>
      </c>
      <c r="I5984" s="4" t="s">
        <v>35</v>
      </c>
      <c r="J5984" s="4">
        <v>28.3</v>
      </c>
      <c r="K5984" s="4">
        <v>20.5</v>
      </c>
      <c r="L5984" s="4">
        <v>2.9</v>
      </c>
      <c r="M5984" s="4" t="s">
        <v>1904</v>
      </c>
      <c r="N5984" s="11" t="s">
        <v>9522</v>
      </c>
      <c r="R5984" t="s">
        <v>9525</v>
      </c>
      <c r="T5984" t="s">
        <v>1296</v>
      </c>
    </row>
    <row r="5985" spans="1:20">
      <c r="A5985" t="s">
        <v>732</v>
      </c>
      <c r="B5985" t="s">
        <v>1291</v>
      </c>
      <c r="C5985" t="s">
        <v>74</v>
      </c>
      <c r="D5985" s="39" t="s">
        <v>1380</v>
      </c>
      <c r="E5985" s="11">
        <f t="shared" si="395"/>
        <v>5</v>
      </c>
      <c r="F5985" s="4">
        <f t="shared" si="396"/>
        <v>2004</v>
      </c>
      <c r="G5985" t="s">
        <v>21</v>
      </c>
      <c r="H5985" s="4">
        <v>22.7</v>
      </c>
      <c r="I5985" s="4" t="s">
        <v>35</v>
      </c>
      <c r="J5985" s="4">
        <v>27.5</v>
      </c>
      <c r="K5985" s="4">
        <v>20.399999999999999</v>
      </c>
      <c r="L5985" s="4">
        <v>3.2</v>
      </c>
      <c r="M5985" s="4" t="s">
        <v>1797</v>
      </c>
      <c r="N5985" s="11" t="s">
        <v>9522</v>
      </c>
      <c r="R5985" t="s">
        <v>9526</v>
      </c>
      <c r="T5985" t="s">
        <v>1296</v>
      </c>
    </row>
    <row r="5986" spans="1:20">
      <c r="A5986" t="s">
        <v>732</v>
      </c>
      <c r="B5986" t="s">
        <v>1291</v>
      </c>
      <c r="C5986" t="s">
        <v>74</v>
      </c>
      <c r="D5986" s="39" t="s">
        <v>2194</v>
      </c>
      <c r="E5986" s="11">
        <f t="shared" si="395"/>
        <v>5</v>
      </c>
      <c r="F5986" s="4">
        <f t="shared" si="396"/>
        <v>2005</v>
      </c>
      <c r="G5986" t="s">
        <v>21</v>
      </c>
      <c r="H5986" s="4">
        <v>23.7</v>
      </c>
      <c r="I5986" s="4" t="s">
        <v>35</v>
      </c>
      <c r="J5986" s="4">
        <v>27.1</v>
      </c>
      <c r="K5986" s="4">
        <v>21</v>
      </c>
      <c r="L5986" s="4">
        <v>3.3</v>
      </c>
      <c r="M5986" s="4" t="s">
        <v>2820</v>
      </c>
      <c r="N5986" s="11" t="s">
        <v>9522</v>
      </c>
      <c r="R5986" t="s">
        <v>9527</v>
      </c>
      <c r="T5986" t="s">
        <v>1296</v>
      </c>
    </row>
    <row r="5987" spans="1:20">
      <c r="A5987" t="s">
        <v>9528</v>
      </c>
      <c r="B5987" t="s">
        <v>1291</v>
      </c>
      <c r="C5987" t="s">
        <v>20</v>
      </c>
      <c r="D5987" s="39" t="s">
        <v>1299</v>
      </c>
      <c r="E5987" s="11">
        <f t="shared" si="395"/>
        <v>5</v>
      </c>
      <c r="F5987" s="4">
        <f t="shared" si="396"/>
        <v>2001</v>
      </c>
      <c r="G5987" t="s">
        <v>25</v>
      </c>
      <c r="H5987" s="4">
        <v>10.7</v>
      </c>
      <c r="I5987" s="4" t="str">
        <f>IF(ISBLANK(H5987), "", "k")</f>
        <v>k</v>
      </c>
      <c r="J5987" s="4">
        <v>26.7</v>
      </c>
      <c r="K5987" s="4" t="s">
        <v>40</v>
      </c>
      <c r="L5987" s="4">
        <v>0</v>
      </c>
      <c r="M5987" s="4" t="s">
        <v>2259</v>
      </c>
      <c r="N5987" s="11" t="s">
        <v>9529</v>
      </c>
      <c r="R5987" t="s">
        <v>9530</v>
      </c>
      <c r="T5987" t="s">
        <v>1296</v>
      </c>
    </row>
    <row r="5988" spans="1:20">
      <c r="A5988" t="s">
        <v>9528</v>
      </c>
      <c r="B5988" t="s">
        <v>1291</v>
      </c>
      <c r="C5988" t="s">
        <v>74</v>
      </c>
      <c r="D5988" s="39" t="s">
        <v>1378</v>
      </c>
      <c r="E5988" s="11">
        <f t="shared" si="395"/>
        <v>5</v>
      </c>
      <c r="F5988" s="4">
        <f t="shared" si="396"/>
        <v>2002</v>
      </c>
      <c r="G5988" t="s">
        <v>25</v>
      </c>
      <c r="H5988" s="4">
        <v>11.7</v>
      </c>
      <c r="I5988" s="4" t="s">
        <v>1214</v>
      </c>
      <c r="J5988" s="4">
        <v>29.3</v>
      </c>
      <c r="K5988" s="4" t="s">
        <v>1393</v>
      </c>
      <c r="L5988" s="4">
        <v>0</v>
      </c>
      <c r="M5988" s="4" t="s">
        <v>2567</v>
      </c>
      <c r="N5988" s="11" t="s">
        <v>9529</v>
      </c>
      <c r="R5988" t="s">
        <v>2031</v>
      </c>
      <c r="T5988" t="s">
        <v>1296</v>
      </c>
    </row>
    <row r="5989" spans="1:20">
      <c r="A5989" t="s">
        <v>9528</v>
      </c>
      <c r="B5989" t="s">
        <v>1291</v>
      </c>
      <c r="C5989" t="s">
        <v>74</v>
      </c>
      <c r="D5989" s="39" t="s">
        <v>1331</v>
      </c>
      <c r="E5989" s="11">
        <f t="shared" si="395"/>
        <v>5</v>
      </c>
      <c r="F5989" s="4">
        <f t="shared" si="396"/>
        <v>2003</v>
      </c>
      <c r="G5989" t="s">
        <v>25</v>
      </c>
      <c r="H5989" s="4">
        <v>12.7</v>
      </c>
      <c r="I5989" s="4" t="s">
        <v>1214</v>
      </c>
      <c r="J5989" s="4">
        <v>31.5</v>
      </c>
      <c r="K5989" s="4" t="s">
        <v>638</v>
      </c>
      <c r="L5989" s="4">
        <v>0</v>
      </c>
      <c r="M5989" s="4" t="s">
        <v>1624</v>
      </c>
      <c r="N5989" s="11" t="s">
        <v>9529</v>
      </c>
      <c r="R5989" t="s">
        <v>9531</v>
      </c>
      <c r="T5989" t="s">
        <v>1296</v>
      </c>
    </row>
    <row r="5990" spans="1:20">
      <c r="A5990" t="s">
        <v>9528</v>
      </c>
      <c r="B5990" t="s">
        <v>1291</v>
      </c>
      <c r="C5990" t="s">
        <v>74</v>
      </c>
      <c r="D5990" s="39" t="s">
        <v>1380</v>
      </c>
      <c r="E5990" s="11">
        <f t="shared" si="395"/>
        <v>5</v>
      </c>
      <c r="F5990" s="4">
        <f t="shared" si="396"/>
        <v>2004</v>
      </c>
      <c r="G5990" t="s">
        <v>25</v>
      </c>
      <c r="H5990" s="4">
        <v>13.7</v>
      </c>
      <c r="I5990" s="4" t="s">
        <v>1214</v>
      </c>
      <c r="J5990" s="4">
        <v>34.5</v>
      </c>
      <c r="K5990" s="4" t="s">
        <v>2061</v>
      </c>
      <c r="L5990" s="4">
        <v>0</v>
      </c>
      <c r="M5990" s="4" t="s">
        <v>9532</v>
      </c>
      <c r="N5990" s="11" t="s">
        <v>9529</v>
      </c>
      <c r="R5990" t="s">
        <v>9533</v>
      </c>
      <c r="T5990" t="s">
        <v>1296</v>
      </c>
    </row>
    <row r="5991" spans="1:20">
      <c r="A5991" t="s">
        <v>9528</v>
      </c>
      <c r="B5991" t="s">
        <v>1291</v>
      </c>
      <c r="C5991" t="s">
        <v>74</v>
      </c>
      <c r="D5991" s="39" t="s">
        <v>2194</v>
      </c>
      <c r="E5991" s="11">
        <f t="shared" si="395"/>
        <v>5</v>
      </c>
      <c r="F5991" s="4">
        <f t="shared" si="396"/>
        <v>2005</v>
      </c>
      <c r="G5991" t="s">
        <v>25</v>
      </c>
      <c r="H5991" s="4">
        <v>14.7</v>
      </c>
      <c r="I5991" s="4" t="s">
        <v>1214</v>
      </c>
      <c r="J5991" s="4">
        <v>37.5</v>
      </c>
      <c r="K5991" s="4" t="s">
        <v>317</v>
      </c>
      <c r="L5991" s="4">
        <v>0</v>
      </c>
      <c r="M5991" s="4" t="s">
        <v>9534</v>
      </c>
      <c r="N5991" s="11" t="s">
        <v>9529</v>
      </c>
      <c r="R5991" t="s">
        <v>9535</v>
      </c>
      <c r="T5991" t="s">
        <v>1296</v>
      </c>
    </row>
    <row r="5992" spans="1:20">
      <c r="A5992" t="s">
        <v>9528</v>
      </c>
      <c r="B5992" t="s">
        <v>1291</v>
      </c>
      <c r="C5992" t="s">
        <v>74</v>
      </c>
      <c r="D5992" s="39" t="s">
        <v>1663</v>
      </c>
      <c r="E5992" s="11">
        <f t="shared" si="395"/>
        <v>5</v>
      </c>
      <c r="F5992" s="4">
        <f t="shared" si="396"/>
        <v>2009</v>
      </c>
      <c r="G5992" t="s">
        <v>25</v>
      </c>
      <c r="H5992" s="4">
        <v>18.7</v>
      </c>
      <c r="I5992" s="4" t="s">
        <v>1214</v>
      </c>
      <c r="J5992" s="4">
        <v>42</v>
      </c>
      <c r="K5992" s="4" t="s">
        <v>560</v>
      </c>
      <c r="L5992" s="4">
        <v>0</v>
      </c>
      <c r="M5992" s="4" t="s">
        <v>9536</v>
      </c>
      <c r="N5992" s="11" t="s">
        <v>9529</v>
      </c>
      <c r="R5992" t="s">
        <v>1662</v>
      </c>
      <c r="T5992" t="s">
        <v>1296</v>
      </c>
    </row>
    <row r="5993" spans="1:20">
      <c r="A5993" t="s">
        <v>9528</v>
      </c>
      <c r="B5993" t="s">
        <v>1291</v>
      </c>
      <c r="C5993" t="s">
        <v>74</v>
      </c>
      <c r="D5993" s="39" t="s">
        <v>1535</v>
      </c>
      <c r="E5993" s="11">
        <f t="shared" si="395"/>
        <v>5</v>
      </c>
      <c r="F5993" s="4">
        <f t="shared" si="396"/>
        <v>2010</v>
      </c>
      <c r="G5993" t="s">
        <v>25</v>
      </c>
      <c r="H5993" s="4">
        <v>19.7</v>
      </c>
      <c r="I5993" s="4" t="s">
        <v>1214</v>
      </c>
      <c r="J5993" s="4">
        <v>42.2</v>
      </c>
      <c r="K5993" s="4" t="s">
        <v>829</v>
      </c>
      <c r="L5993" s="4">
        <v>0</v>
      </c>
      <c r="M5993" s="4" t="s">
        <v>9537</v>
      </c>
      <c r="N5993" s="11" t="s">
        <v>9529</v>
      </c>
      <c r="R5993" t="s">
        <v>9538</v>
      </c>
      <c r="T5993" t="s">
        <v>1296</v>
      </c>
    </row>
    <row r="5994" spans="1:20">
      <c r="A5994" t="s">
        <v>9539</v>
      </c>
      <c r="B5994" t="s">
        <v>1291</v>
      </c>
      <c r="C5994" t="s">
        <v>20</v>
      </c>
      <c r="D5994" s="39" t="s">
        <v>2262</v>
      </c>
      <c r="E5994" s="11">
        <f t="shared" si="395"/>
        <v>6</v>
      </c>
      <c r="F5994" s="4">
        <f t="shared" si="396"/>
        <v>2002</v>
      </c>
      <c r="G5994" t="s">
        <v>21</v>
      </c>
      <c r="H5994" s="4">
        <v>11.8</v>
      </c>
      <c r="I5994" s="4" t="str">
        <f t="shared" ref="I5994:I6031" si="397">IF(ISBLANK(H5994), "", "k")</f>
        <v>k</v>
      </c>
      <c r="J5994" s="4">
        <v>26.2</v>
      </c>
      <c r="K5994" s="4" t="s">
        <v>278</v>
      </c>
      <c r="L5994" s="4">
        <v>0</v>
      </c>
      <c r="M5994" s="4" t="s">
        <v>2808</v>
      </c>
      <c r="R5994" t="s">
        <v>9540</v>
      </c>
      <c r="T5994" t="s">
        <v>1296</v>
      </c>
    </row>
    <row r="5995" spans="1:20">
      <c r="A5995" t="s">
        <v>9541</v>
      </c>
      <c r="B5995" t="s">
        <v>1291</v>
      </c>
      <c r="C5995" t="s">
        <v>20</v>
      </c>
      <c r="D5995" s="39" t="s">
        <v>1582</v>
      </c>
      <c r="E5995" s="11">
        <f t="shared" si="395"/>
        <v>5</v>
      </c>
      <c r="F5995" s="4">
        <f t="shared" si="396"/>
        <v>2019</v>
      </c>
      <c r="G5995" t="s">
        <v>21</v>
      </c>
      <c r="I5995" s="4" t="str">
        <f t="shared" si="397"/>
        <v/>
      </c>
      <c r="J5995" s="4">
        <v>25.1</v>
      </c>
      <c r="K5995" s="4" t="s">
        <v>264</v>
      </c>
      <c r="L5995" s="4">
        <v>0</v>
      </c>
      <c r="M5995" s="4" t="s">
        <v>1909</v>
      </c>
      <c r="Q5995" t="s">
        <v>9542</v>
      </c>
      <c r="R5995" t="s">
        <v>9543</v>
      </c>
      <c r="T5995" t="s">
        <v>1296</v>
      </c>
    </row>
    <row r="5996" spans="1:20">
      <c r="A5996" t="s">
        <v>9544</v>
      </c>
      <c r="B5996" t="s">
        <v>1291</v>
      </c>
      <c r="C5996" t="s">
        <v>20</v>
      </c>
      <c r="D5996" s="39" t="s">
        <v>1715</v>
      </c>
      <c r="E5996" s="11">
        <f t="shared" si="395"/>
        <v>3</v>
      </c>
      <c r="F5996" s="4">
        <f t="shared" si="396"/>
        <v>2000</v>
      </c>
      <c r="G5996" t="s">
        <v>21</v>
      </c>
      <c r="H5996" s="4" t="s">
        <v>2274</v>
      </c>
      <c r="I5996" s="4" t="str">
        <f t="shared" si="397"/>
        <v>k</v>
      </c>
      <c r="J5996" s="4">
        <v>17.3</v>
      </c>
      <c r="K5996" s="4" t="s">
        <v>6479</v>
      </c>
      <c r="L5996" s="4">
        <v>0</v>
      </c>
      <c r="M5996" s="4" t="s">
        <v>9545</v>
      </c>
      <c r="N5996" s="11" t="s">
        <v>9546</v>
      </c>
      <c r="R5996" t="s">
        <v>2175</v>
      </c>
      <c r="T5996" t="s">
        <v>1296</v>
      </c>
    </row>
    <row r="5997" spans="1:20">
      <c r="A5997" t="s">
        <v>9544</v>
      </c>
      <c r="B5997" t="s">
        <v>1291</v>
      </c>
      <c r="C5997" t="s">
        <v>74</v>
      </c>
      <c r="D5997" s="39" t="s">
        <v>5875</v>
      </c>
      <c r="E5997" s="11">
        <f t="shared" si="395"/>
        <v>6</v>
      </c>
      <c r="F5997" s="4">
        <f t="shared" si="396"/>
        <v>2001</v>
      </c>
      <c r="G5997" t="s">
        <v>21</v>
      </c>
      <c r="H5997" s="4" t="s">
        <v>1693</v>
      </c>
      <c r="I5997" s="4" t="str">
        <f t="shared" si="397"/>
        <v>k</v>
      </c>
      <c r="J5997" s="4">
        <v>18.399999999999999</v>
      </c>
      <c r="K5997" s="4" t="s">
        <v>354</v>
      </c>
      <c r="L5997" s="4">
        <v>0</v>
      </c>
      <c r="N5997" s="11" t="s">
        <v>9546</v>
      </c>
      <c r="R5997" t="s">
        <v>9547</v>
      </c>
      <c r="T5997" t="s">
        <v>1296</v>
      </c>
    </row>
    <row r="5998" spans="1:20">
      <c r="A5998" t="s">
        <v>9544</v>
      </c>
      <c r="B5998" t="s">
        <v>1291</v>
      </c>
      <c r="C5998" t="s">
        <v>74</v>
      </c>
      <c r="D5998" s="39" t="s">
        <v>1302</v>
      </c>
      <c r="E5998" s="11">
        <f t="shared" si="395"/>
        <v>5</v>
      </c>
      <c r="F5998" s="4">
        <f t="shared" si="396"/>
        <v>2002</v>
      </c>
      <c r="G5998" t="s">
        <v>21</v>
      </c>
      <c r="H5998" s="4" t="s">
        <v>482</v>
      </c>
      <c r="I5998" s="4" t="str">
        <f t="shared" si="397"/>
        <v>k</v>
      </c>
      <c r="J5998" s="4">
        <v>19.100000000000001</v>
      </c>
      <c r="K5998" s="4" t="s">
        <v>648</v>
      </c>
      <c r="L5998" s="4">
        <v>0</v>
      </c>
      <c r="M5998" s="4" t="s">
        <v>1357</v>
      </c>
      <c r="N5998" s="11" t="s">
        <v>9546</v>
      </c>
      <c r="R5998" t="s">
        <v>9548</v>
      </c>
      <c r="T5998" t="s">
        <v>1296</v>
      </c>
    </row>
    <row r="5999" spans="1:20">
      <c r="A5999" t="s">
        <v>9544</v>
      </c>
      <c r="B5999" t="s">
        <v>1291</v>
      </c>
      <c r="C5999" t="s">
        <v>74</v>
      </c>
      <c r="D5999" s="39" t="s">
        <v>2040</v>
      </c>
      <c r="E5999" s="11">
        <f t="shared" si="395"/>
        <v>5</v>
      </c>
      <c r="F5999" s="4">
        <f t="shared" si="396"/>
        <v>2003</v>
      </c>
      <c r="G5999" t="s">
        <v>21</v>
      </c>
      <c r="H5999" s="4" t="s">
        <v>682</v>
      </c>
      <c r="I5999" s="4" t="str">
        <f t="shared" si="397"/>
        <v>k</v>
      </c>
      <c r="J5999" s="4">
        <v>20.3</v>
      </c>
      <c r="K5999" s="4" t="s">
        <v>2739</v>
      </c>
      <c r="L5999" s="4">
        <v>0</v>
      </c>
      <c r="M5999" s="4" t="s">
        <v>9549</v>
      </c>
      <c r="N5999" s="11" t="s">
        <v>9546</v>
      </c>
      <c r="R5999" t="s">
        <v>2191</v>
      </c>
      <c r="T5999" t="s">
        <v>1296</v>
      </c>
    </row>
    <row r="6000" spans="1:20">
      <c r="A6000" t="s">
        <v>9544</v>
      </c>
      <c r="B6000" t="s">
        <v>1291</v>
      </c>
      <c r="C6000" t="s">
        <v>74</v>
      </c>
      <c r="D6000" s="39" t="s">
        <v>1335</v>
      </c>
      <c r="E6000" s="11">
        <f t="shared" si="395"/>
        <v>5</v>
      </c>
      <c r="F6000" s="4">
        <f t="shared" si="396"/>
        <v>2004</v>
      </c>
      <c r="G6000" t="s">
        <v>21</v>
      </c>
      <c r="H6000" s="4" t="s">
        <v>57</v>
      </c>
      <c r="I6000" s="4" t="str">
        <f t="shared" si="397"/>
        <v>k</v>
      </c>
      <c r="J6000" s="4">
        <v>22.4</v>
      </c>
      <c r="K6000" s="4" t="s">
        <v>1181</v>
      </c>
      <c r="L6000" s="4">
        <v>0</v>
      </c>
      <c r="M6000" s="4" t="s">
        <v>2094</v>
      </c>
      <c r="N6000" s="11" t="s">
        <v>9546</v>
      </c>
      <c r="R6000" t="s">
        <v>1722</v>
      </c>
      <c r="T6000" t="s">
        <v>1296</v>
      </c>
    </row>
    <row r="6001" spans="1:20">
      <c r="A6001" t="s">
        <v>9544</v>
      </c>
      <c r="B6001" t="s">
        <v>1291</v>
      </c>
      <c r="C6001" t="s">
        <v>74</v>
      </c>
      <c r="D6001" s="39" t="s">
        <v>1310</v>
      </c>
      <c r="E6001" s="11">
        <f t="shared" si="395"/>
        <v>5</v>
      </c>
      <c r="F6001" s="4">
        <f t="shared" si="396"/>
        <v>2005</v>
      </c>
      <c r="G6001" t="s">
        <v>21</v>
      </c>
      <c r="H6001" s="4" t="s">
        <v>477</v>
      </c>
      <c r="I6001" s="4" t="str">
        <f t="shared" si="397"/>
        <v>k</v>
      </c>
      <c r="J6001" s="4">
        <v>24.2</v>
      </c>
      <c r="K6001" s="4" t="s">
        <v>924</v>
      </c>
      <c r="L6001" s="4">
        <v>0</v>
      </c>
      <c r="M6001" s="4" t="s">
        <v>4373</v>
      </c>
      <c r="N6001" s="11" t="s">
        <v>9546</v>
      </c>
      <c r="R6001" t="s">
        <v>7917</v>
      </c>
      <c r="T6001" t="s">
        <v>1296</v>
      </c>
    </row>
    <row r="6002" spans="1:20">
      <c r="A6002" t="s">
        <v>9544</v>
      </c>
      <c r="B6002" t="s">
        <v>1291</v>
      </c>
      <c r="C6002" t="s">
        <v>74</v>
      </c>
      <c r="D6002" s="39" t="s">
        <v>1429</v>
      </c>
      <c r="E6002" s="11">
        <f t="shared" si="395"/>
        <v>3</v>
      </c>
      <c r="F6002" s="4">
        <f t="shared" si="396"/>
        <v>2008</v>
      </c>
      <c r="G6002" t="s">
        <v>21</v>
      </c>
      <c r="H6002" s="4" t="s">
        <v>717</v>
      </c>
      <c r="I6002" s="4" t="str">
        <f t="shared" si="397"/>
        <v>k</v>
      </c>
      <c r="J6002" s="4">
        <v>26.8</v>
      </c>
      <c r="K6002" s="4" t="s">
        <v>842</v>
      </c>
      <c r="L6002" s="4">
        <v>0</v>
      </c>
      <c r="M6002" s="4" t="s">
        <v>2980</v>
      </c>
      <c r="N6002" s="11" t="s">
        <v>9546</v>
      </c>
      <c r="R6002" t="s">
        <v>9550</v>
      </c>
      <c r="T6002" t="s">
        <v>1296</v>
      </c>
    </row>
    <row r="6003" spans="1:20">
      <c r="A6003" t="s">
        <v>9544</v>
      </c>
      <c r="B6003" t="s">
        <v>1291</v>
      </c>
      <c r="C6003" t="s">
        <v>74</v>
      </c>
      <c r="D6003" s="39" t="s">
        <v>1663</v>
      </c>
      <c r="E6003" s="11">
        <f t="shared" si="395"/>
        <v>5</v>
      </c>
      <c r="F6003" s="4">
        <f t="shared" si="396"/>
        <v>2009</v>
      </c>
      <c r="G6003" t="s">
        <v>21</v>
      </c>
      <c r="H6003" s="4" t="s">
        <v>712</v>
      </c>
      <c r="I6003" s="4" t="str">
        <f t="shared" si="397"/>
        <v>k</v>
      </c>
      <c r="J6003" s="4">
        <v>28.5</v>
      </c>
      <c r="K6003" s="4" t="s">
        <v>1879</v>
      </c>
      <c r="L6003" s="4">
        <v>0</v>
      </c>
      <c r="M6003" s="4" t="s">
        <v>4215</v>
      </c>
      <c r="N6003" s="11" t="s">
        <v>9546</v>
      </c>
      <c r="R6003" t="s">
        <v>1662</v>
      </c>
      <c r="T6003" t="s">
        <v>1296</v>
      </c>
    </row>
    <row r="6004" spans="1:20">
      <c r="A6004" t="s">
        <v>9544</v>
      </c>
      <c r="B6004" t="s">
        <v>1291</v>
      </c>
      <c r="C6004" t="s">
        <v>74</v>
      </c>
      <c r="D6004" s="39" t="s">
        <v>1556</v>
      </c>
      <c r="E6004" s="11">
        <f t="shared" si="395"/>
        <v>5</v>
      </c>
      <c r="F6004" s="4">
        <f t="shared" si="396"/>
        <v>2010</v>
      </c>
      <c r="G6004" t="s">
        <v>21</v>
      </c>
      <c r="H6004" s="4" t="s">
        <v>609</v>
      </c>
      <c r="I6004" s="4" t="str">
        <f t="shared" si="397"/>
        <v>k</v>
      </c>
      <c r="J6004" s="4">
        <v>29.5</v>
      </c>
      <c r="K6004" s="4" t="s">
        <v>378</v>
      </c>
      <c r="L6004" s="4">
        <v>0</v>
      </c>
      <c r="M6004" s="4" t="s">
        <v>1952</v>
      </c>
      <c r="N6004" s="11" t="s">
        <v>9546</v>
      </c>
      <c r="R6004" t="s">
        <v>3615</v>
      </c>
      <c r="T6004" t="s">
        <v>1296</v>
      </c>
    </row>
    <row r="6005" spans="1:20">
      <c r="A6005" t="s">
        <v>9544</v>
      </c>
      <c r="B6005" t="s">
        <v>1291</v>
      </c>
      <c r="C6005" t="s">
        <v>74</v>
      </c>
      <c r="D6005" s="39" t="s">
        <v>1396</v>
      </c>
      <c r="E6005" s="11">
        <f t="shared" si="395"/>
        <v>5</v>
      </c>
      <c r="F6005" s="4">
        <f t="shared" si="396"/>
        <v>2011</v>
      </c>
      <c r="G6005" t="s">
        <v>21</v>
      </c>
      <c r="H6005" s="4" t="s">
        <v>977</v>
      </c>
      <c r="I6005" s="4" t="str">
        <f t="shared" si="397"/>
        <v>k</v>
      </c>
      <c r="J6005" s="4">
        <v>30.6</v>
      </c>
      <c r="K6005" s="4" t="s">
        <v>584</v>
      </c>
      <c r="L6005" s="4">
        <v>0</v>
      </c>
      <c r="M6005" s="4" t="s">
        <v>1521</v>
      </c>
      <c r="N6005" s="11" t="s">
        <v>9546</v>
      </c>
      <c r="R6005" t="s">
        <v>1762</v>
      </c>
      <c r="T6005" t="s">
        <v>1296</v>
      </c>
    </row>
    <row r="6006" spans="1:20">
      <c r="A6006" t="s">
        <v>9544</v>
      </c>
      <c r="B6006" t="s">
        <v>1291</v>
      </c>
      <c r="C6006" t="s">
        <v>74</v>
      </c>
      <c r="D6006" s="39" t="s">
        <v>1531</v>
      </c>
      <c r="E6006" s="11">
        <f t="shared" si="395"/>
        <v>5</v>
      </c>
      <c r="F6006" s="4">
        <f t="shared" si="396"/>
        <v>2013</v>
      </c>
      <c r="G6006" t="s">
        <v>21</v>
      </c>
      <c r="H6006" s="4" t="s">
        <v>1038</v>
      </c>
      <c r="I6006" s="4" t="str">
        <f t="shared" si="397"/>
        <v>k</v>
      </c>
      <c r="J6006" s="4">
        <v>31.2</v>
      </c>
      <c r="K6006" s="4" t="s">
        <v>436</v>
      </c>
      <c r="L6006" s="4">
        <v>0</v>
      </c>
      <c r="M6006" s="4" t="s">
        <v>2775</v>
      </c>
      <c r="N6006" s="11" t="s">
        <v>9546</v>
      </c>
      <c r="R6006" t="s">
        <v>9551</v>
      </c>
      <c r="T6006" t="s">
        <v>1296</v>
      </c>
    </row>
    <row r="6007" spans="1:20">
      <c r="A6007" t="s">
        <v>9544</v>
      </c>
      <c r="B6007" t="s">
        <v>1291</v>
      </c>
      <c r="C6007" t="s">
        <v>74</v>
      </c>
      <c r="D6007" s="39" t="s">
        <v>1356</v>
      </c>
      <c r="E6007" s="11">
        <f t="shared" si="395"/>
        <v>5</v>
      </c>
      <c r="F6007" s="4">
        <f t="shared" si="396"/>
        <v>2015</v>
      </c>
      <c r="G6007" t="s">
        <v>21</v>
      </c>
      <c r="H6007" s="4" t="s">
        <v>488</v>
      </c>
      <c r="I6007" s="4" t="str">
        <f t="shared" si="397"/>
        <v>k</v>
      </c>
      <c r="J6007" s="4">
        <v>31.6</v>
      </c>
      <c r="K6007" s="4" t="s">
        <v>206</v>
      </c>
      <c r="L6007" s="4">
        <v>0</v>
      </c>
      <c r="M6007" s="4" t="s">
        <v>2110</v>
      </c>
      <c r="N6007" s="11" t="s">
        <v>9546</v>
      </c>
      <c r="R6007" t="s">
        <v>5986</v>
      </c>
      <c r="T6007" t="s">
        <v>1296</v>
      </c>
    </row>
    <row r="6008" spans="1:20">
      <c r="A6008" t="s">
        <v>9544</v>
      </c>
      <c r="B6008" t="s">
        <v>1291</v>
      </c>
      <c r="C6008" t="s">
        <v>74</v>
      </c>
      <c r="D6008" s="39" t="s">
        <v>1349</v>
      </c>
      <c r="E6008" s="11">
        <f t="shared" si="395"/>
        <v>5</v>
      </c>
      <c r="F6008" s="4">
        <f t="shared" si="396"/>
        <v>2016</v>
      </c>
      <c r="G6008" t="s">
        <v>21</v>
      </c>
      <c r="H6008" s="4" t="s">
        <v>401</v>
      </c>
      <c r="I6008" s="4" t="str">
        <f t="shared" si="397"/>
        <v>k</v>
      </c>
      <c r="J6008" s="4">
        <v>31.2</v>
      </c>
      <c r="K6008" s="4" t="s">
        <v>435</v>
      </c>
      <c r="L6008" s="4">
        <v>0</v>
      </c>
      <c r="M6008" s="4" t="s">
        <v>3150</v>
      </c>
      <c r="N6008" s="11" t="s">
        <v>9546</v>
      </c>
      <c r="R6008" t="s">
        <v>1488</v>
      </c>
      <c r="T6008" t="s">
        <v>1296</v>
      </c>
    </row>
    <row r="6009" spans="1:20">
      <c r="A6009" t="s">
        <v>9544</v>
      </c>
      <c r="B6009" t="s">
        <v>1291</v>
      </c>
      <c r="C6009" t="s">
        <v>74</v>
      </c>
      <c r="D6009" s="39" t="s">
        <v>1104</v>
      </c>
      <c r="E6009" s="11">
        <f t="shared" si="395"/>
        <v>5</v>
      </c>
      <c r="F6009" s="4">
        <f t="shared" si="396"/>
        <v>2017</v>
      </c>
      <c r="G6009" t="s">
        <v>21</v>
      </c>
      <c r="H6009" s="4" t="s">
        <v>772</v>
      </c>
      <c r="I6009" s="4" t="str">
        <f t="shared" si="397"/>
        <v>k</v>
      </c>
      <c r="J6009" s="4">
        <v>32.1</v>
      </c>
      <c r="K6009" s="4" t="s">
        <v>3312</v>
      </c>
      <c r="L6009" s="4">
        <v>0</v>
      </c>
      <c r="M6009" s="4" t="s">
        <v>3600</v>
      </c>
      <c r="N6009" s="11" t="s">
        <v>9546</v>
      </c>
      <c r="R6009" t="s">
        <v>9552</v>
      </c>
      <c r="T6009" t="s">
        <v>1296</v>
      </c>
    </row>
    <row r="6010" spans="1:20">
      <c r="A6010" t="s">
        <v>9544</v>
      </c>
      <c r="B6010" t="s">
        <v>1291</v>
      </c>
      <c r="C6010" t="s">
        <v>74</v>
      </c>
      <c r="D6010" s="39" t="s">
        <v>1412</v>
      </c>
      <c r="E6010" s="11">
        <f t="shared" si="395"/>
        <v>5</v>
      </c>
      <c r="F6010" s="4">
        <f t="shared" si="396"/>
        <v>2019</v>
      </c>
      <c r="G6010" t="s">
        <v>21</v>
      </c>
      <c r="H6010" s="4" t="s">
        <v>997</v>
      </c>
      <c r="I6010" s="4" t="str">
        <f t="shared" si="397"/>
        <v>k</v>
      </c>
      <c r="J6010" s="4">
        <v>32.799999999999997</v>
      </c>
      <c r="K6010" s="4" t="s">
        <v>435</v>
      </c>
      <c r="L6010" s="4">
        <v>0</v>
      </c>
      <c r="M6010" s="4" t="s">
        <v>1406</v>
      </c>
      <c r="N6010" s="11" t="s">
        <v>9546</v>
      </c>
      <c r="R6010" t="s">
        <v>9553</v>
      </c>
      <c r="T6010" t="s">
        <v>1296</v>
      </c>
    </row>
    <row r="6011" spans="1:20">
      <c r="A6011" t="s">
        <v>9554</v>
      </c>
      <c r="B6011" t="s">
        <v>1291</v>
      </c>
      <c r="C6011" t="s">
        <v>20</v>
      </c>
      <c r="D6011" s="39" t="s">
        <v>1746</v>
      </c>
      <c r="E6011" s="11">
        <f t="shared" si="395"/>
        <v>5</v>
      </c>
      <c r="F6011" s="4">
        <f t="shared" si="396"/>
        <v>2001</v>
      </c>
      <c r="G6011" t="s">
        <v>21</v>
      </c>
      <c r="H6011" s="4" t="s">
        <v>477</v>
      </c>
      <c r="I6011" s="4" t="str">
        <f t="shared" si="397"/>
        <v>k</v>
      </c>
      <c r="J6011" s="4">
        <v>25</v>
      </c>
      <c r="K6011" s="4" t="s">
        <v>116</v>
      </c>
      <c r="L6011" s="4">
        <v>0</v>
      </c>
      <c r="M6011" s="4" t="s">
        <v>2209</v>
      </c>
      <c r="R6011" t="s">
        <v>9555</v>
      </c>
      <c r="T6011" t="s">
        <v>1296</v>
      </c>
    </row>
    <row r="6012" spans="1:20">
      <c r="A6012" t="s">
        <v>9554</v>
      </c>
      <c r="B6012" t="s">
        <v>1291</v>
      </c>
      <c r="C6012" t="s">
        <v>74</v>
      </c>
      <c r="D6012" s="39" t="s">
        <v>1335</v>
      </c>
      <c r="E6012" s="11">
        <f t="shared" si="395"/>
        <v>5</v>
      </c>
      <c r="F6012" s="4">
        <f t="shared" si="396"/>
        <v>2004</v>
      </c>
      <c r="G6012" t="s">
        <v>21</v>
      </c>
      <c r="H6012" s="4" t="s">
        <v>717</v>
      </c>
      <c r="I6012" s="4" t="str">
        <f t="shared" si="397"/>
        <v>k</v>
      </c>
      <c r="J6012" s="4">
        <v>28.5</v>
      </c>
      <c r="K6012" s="4" t="s">
        <v>933</v>
      </c>
      <c r="L6012" s="4">
        <v>0</v>
      </c>
      <c r="M6012" s="4" t="s">
        <v>1739</v>
      </c>
      <c r="R6012" t="s">
        <v>9556</v>
      </c>
      <c r="T6012" t="s">
        <v>1296</v>
      </c>
    </row>
    <row r="6013" spans="1:20">
      <c r="A6013" t="s">
        <v>9554</v>
      </c>
      <c r="B6013" t="s">
        <v>1291</v>
      </c>
      <c r="C6013" t="s">
        <v>74</v>
      </c>
      <c r="D6013" s="39" t="s">
        <v>1663</v>
      </c>
      <c r="E6013" s="11">
        <f t="shared" si="395"/>
        <v>5</v>
      </c>
      <c r="F6013" s="4">
        <f t="shared" si="396"/>
        <v>2009</v>
      </c>
      <c r="G6013" t="s">
        <v>21</v>
      </c>
      <c r="H6013" s="4" t="s">
        <v>1038</v>
      </c>
      <c r="I6013" s="4" t="str">
        <f t="shared" si="397"/>
        <v>k</v>
      </c>
      <c r="J6013" s="4">
        <v>27</v>
      </c>
      <c r="L6013" s="4">
        <v>0</v>
      </c>
      <c r="R6013" t="s">
        <v>9557</v>
      </c>
      <c r="T6013" t="s">
        <v>1296</v>
      </c>
    </row>
    <row r="6014" spans="1:20">
      <c r="A6014" t="s">
        <v>9558</v>
      </c>
      <c r="B6014" t="s">
        <v>1291</v>
      </c>
      <c r="C6014" t="s">
        <v>20</v>
      </c>
      <c r="D6014" s="39" t="s">
        <v>1388</v>
      </c>
      <c r="E6014" s="11">
        <f t="shared" si="395"/>
        <v>5</v>
      </c>
      <c r="F6014" s="4">
        <f t="shared" si="396"/>
        <v>2009</v>
      </c>
      <c r="G6014" t="s">
        <v>103</v>
      </c>
      <c r="H6014" s="4" t="s">
        <v>1536</v>
      </c>
      <c r="I6014" s="4" t="str">
        <f t="shared" si="397"/>
        <v>k</v>
      </c>
      <c r="J6014" s="4">
        <v>11</v>
      </c>
      <c r="K6014" s="4" t="s">
        <v>176</v>
      </c>
      <c r="L6014" s="4">
        <v>0</v>
      </c>
      <c r="M6014" s="4" t="s">
        <v>30</v>
      </c>
      <c r="R6014" t="s">
        <v>9559</v>
      </c>
      <c r="T6014" t="s">
        <v>1296</v>
      </c>
    </row>
    <row r="6015" spans="1:20">
      <c r="A6015" t="s">
        <v>9558</v>
      </c>
      <c r="B6015" t="s">
        <v>1291</v>
      </c>
      <c r="C6015" t="s">
        <v>74</v>
      </c>
      <c r="D6015" s="39" t="s">
        <v>1535</v>
      </c>
      <c r="E6015" s="11">
        <f t="shared" si="395"/>
        <v>5</v>
      </c>
      <c r="F6015" s="4">
        <f t="shared" si="396"/>
        <v>2010</v>
      </c>
      <c r="G6015" t="s">
        <v>103</v>
      </c>
      <c r="H6015" s="4" t="s">
        <v>1539</v>
      </c>
      <c r="I6015" s="4" t="str">
        <f t="shared" si="397"/>
        <v>k</v>
      </c>
      <c r="J6015" s="4">
        <v>12.5</v>
      </c>
      <c r="K6015" s="4" t="s">
        <v>568</v>
      </c>
      <c r="L6015" s="4">
        <v>0</v>
      </c>
      <c r="M6015" s="4" t="s">
        <v>4066</v>
      </c>
      <c r="R6015" t="s">
        <v>2191</v>
      </c>
      <c r="T6015" t="s">
        <v>1296</v>
      </c>
    </row>
    <row r="6016" spans="1:20">
      <c r="A6016" t="s">
        <v>9558</v>
      </c>
      <c r="B6016" t="s">
        <v>1291</v>
      </c>
      <c r="C6016" t="s">
        <v>74</v>
      </c>
      <c r="D6016" s="39" t="s">
        <v>1396</v>
      </c>
      <c r="E6016" s="11">
        <f t="shared" si="395"/>
        <v>5</v>
      </c>
      <c r="F6016" s="4">
        <f t="shared" si="396"/>
        <v>2011</v>
      </c>
      <c r="G6016" t="s">
        <v>103</v>
      </c>
      <c r="H6016" s="4" t="s">
        <v>1444</v>
      </c>
      <c r="I6016" s="4" t="str">
        <f t="shared" si="397"/>
        <v>k</v>
      </c>
      <c r="J6016" s="4">
        <v>13.2</v>
      </c>
      <c r="K6016" s="4" t="s">
        <v>6335</v>
      </c>
      <c r="L6016" s="4">
        <v>0</v>
      </c>
      <c r="M6016" s="4" t="s">
        <v>2153</v>
      </c>
      <c r="R6016" t="s">
        <v>4738</v>
      </c>
      <c r="T6016" t="s">
        <v>1296</v>
      </c>
    </row>
    <row r="6017" spans="1:20">
      <c r="A6017" t="s">
        <v>9558</v>
      </c>
      <c r="B6017" t="s">
        <v>1291</v>
      </c>
      <c r="C6017" t="s">
        <v>74</v>
      </c>
      <c r="D6017" s="39" t="s">
        <v>1586</v>
      </c>
      <c r="E6017" s="11">
        <f t="shared" si="395"/>
        <v>5</v>
      </c>
      <c r="F6017" s="4">
        <f t="shared" si="396"/>
        <v>2013</v>
      </c>
      <c r="G6017" t="s">
        <v>21</v>
      </c>
      <c r="H6017" s="4" t="s">
        <v>1456</v>
      </c>
      <c r="I6017" s="4" t="str">
        <f t="shared" si="397"/>
        <v>k</v>
      </c>
      <c r="J6017" s="4">
        <v>17.5</v>
      </c>
      <c r="K6017" s="4" t="s">
        <v>6479</v>
      </c>
      <c r="L6017" s="4">
        <v>0</v>
      </c>
      <c r="M6017" s="4" t="s">
        <v>9560</v>
      </c>
      <c r="R6017" t="s">
        <v>9561</v>
      </c>
      <c r="T6017" t="s">
        <v>1296</v>
      </c>
    </row>
    <row r="6018" spans="1:20">
      <c r="A6018" t="s">
        <v>9562</v>
      </c>
      <c r="B6018" t="s">
        <v>1291</v>
      </c>
      <c r="C6018" t="s">
        <v>20</v>
      </c>
      <c r="D6018" s="39" t="s">
        <v>1388</v>
      </c>
      <c r="E6018" s="11">
        <f t="shared" si="395"/>
        <v>5</v>
      </c>
      <c r="F6018" s="4">
        <f t="shared" si="396"/>
        <v>2009</v>
      </c>
      <c r="G6018" t="s">
        <v>25</v>
      </c>
      <c r="H6018" s="4" t="s">
        <v>1444</v>
      </c>
      <c r="I6018" s="4" t="str">
        <f t="shared" si="397"/>
        <v>k</v>
      </c>
      <c r="J6018" s="4">
        <v>14.8</v>
      </c>
      <c r="K6018" s="4" t="s">
        <v>401</v>
      </c>
      <c r="L6018" s="4">
        <v>0</v>
      </c>
      <c r="M6018" s="4" t="s">
        <v>9563</v>
      </c>
      <c r="R6018" t="s">
        <v>9564</v>
      </c>
      <c r="T6018" t="s">
        <v>1296</v>
      </c>
    </row>
    <row r="6019" spans="1:20">
      <c r="A6019" t="s">
        <v>9562</v>
      </c>
      <c r="B6019" t="s">
        <v>1291</v>
      </c>
      <c r="C6019" t="s">
        <v>74</v>
      </c>
      <c r="D6019" s="39" t="s">
        <v>1535</v>
      </c>
      <c r="E6019" s="11">
        <f t="shared" si="395"/>
        <v>5</v>
      </c>
      <c r="F6019" s="4">
        <f t="shared" si="396"/>
        <v>2010</v>
      </c>
      <c r="G6019" t="s">
        <v>25</v>
      </c>
      <c r="H6019" s="4" t="s">
        <v>1452</v>
      </c>
      <c r="I6019" s="4" t="str">
        <f t="shared" si="397"/>
        <v>k</v>
      </c>
      <c r="J6019" s="4">
        <v>16.5</v>
      </c>
      <c r="K6019" s="4" t="s">
        <v>739</v>
      </c>
      <c r="L6019" s="4">
        <v>0</v>
      </c>
      <c r="M6019" s="4" t="s">
        <v>4758</v>
      </c>
      <c r="R6019" t="s">
        <v>7147</v>
      </c>
      <c r="T6019" t="s">
        <v>1296</v>
      </c>
    </row>
    <row r="6020" spans="1:20">
      <c r="A6020" t="s">
        <v>9562</v>
      </c>
      <c r="B6020" t="s">
        <v>1291</v>
      </c>
      <c r="C6020" t="s">
        <v>74</v>
      </c>
      <c r="D6020" s="39" t="s">
        <v>1396</v>
      </c>
      <c r="E6020" s="11">
        <f t="shared" si="395"/>
        <v>5</v>
      </c>
      <c r="F6020" s="4">
        <f t="shared" si="396"/>
        <v>2011</v>
      </c>
      <c r="G6020" t="s">
        <v>25</v>
      </c>
      <c r="H6020" s="4" t="s">
        <v>1456</v>
      </c>
      <c r="I6020" s="4" t="str">
        <f t="shared" si="397"/>
        <v>k</v>
      </c>
      <c r="J6020" s="4">
        <v>17.600000000000001</v>
      </c>
      <c r="K6020" s="4" t="s">
        <v>733</v>
      </c>
      <c r="L6020" s="4">
        <v>0</v>
      </c>
      <c r="M6020" s="4" t="s">
        <v>9565</v>
      </c>
      <c r="R6020" t="s">
        <v>4738</v>
      </c>
      <c r="T6020" t="s">
        <v>1296</v>
      </c>
    </row>
    <row r="6021" spans="1:20">
      <c r="A6021" t="s">
        <v>9562</v>
      </c>
      <c r="B6021" t="s">
        <v>1291</v>
      </c>
      <c r="C6021" t="s">
        <v>74</v>
      </c>
      <c r="D6021" s="39" t="s">
        <v>1531</v>
      </c>
      <c r="E6021" s="11">
        <f t="shared" si="395"/>
        <v>5</v>
      </c>
      <c r="F6021" s="4">
        <f t="shared" si="396"/>
        <v>2013</v>
      </c>
      <c r="G6021" t="s">
        <v>25</v>
      </c>
      <c r="H6021" s="4" t="s">
        <v>482</v>
      </c>
      <c r="I6021" s="4" t="str">
        <f t="shared" si="397"/>
        <v>k</v>
      </c>
      <c r="J6021" s="4">
        <v>21.6</v>
      </c>
      <c r="K6021" s="4" t="s">
        <v>1782</v>
      </c>
      <c r="L6021" s="4">
        <v>0</v>
      </c>
      <c r="M6021" s="4" t="s">
        <v>2622</v>
      </c>
      <c r="R6021" t="s">
        <v>9566</v>
      </c>
      <c r="T6021" t="s">
        <v>1296</v>
      </c>
    </row>
    <row r="6022" spans="1:20">
      <c r="A6022" t="s">
        <v>9567</v>
      </c>
      <c r="B6022" t="s">
        <v>1291</v>
      </c>
      <c r="C6022" t="s">
        <v>20</v>
      </c>
      <c r="D6022" s="39" t="s">
        <v>1388</v>
      </c>
      <c r="E6022" s="11">
        <f t="shared" si="395"/>
        <v>5</v>
      </c>
      <c r="F6022" s="4">
        <f t="shared" si="396"/>
        <v>2009</v>
      </c>
      <c r="G6022" t="s">
        <v>21</v>
      </c>
      <c r="H6022" s="4" t="s">
        <v>654</v>
      </c>
      <c r="I6022" s="4" t="str">
        <f t="shared" si="397"/>
        <v>k</v>
      </c>
      <c r="J6022" s="4">
        <v>18.8</v>
      </c>
      <c r="K6022" s="4" t="s">
        <v>2176</v>
      </c>
      <c r="L6022" s="4">
        <v>0</v>
      </c>
      <c r="M6022" s="4" t="s">
        <v>2278</v>
      </c>
      <c r="N6022" s="11" t="s">
        <v>9568</v>
      </c>
      <c r="R6022" t="s">
        <v>9510</v>
      </c>
      <c r="T6022" t="s">
        <v>1296</v>
      </c>
    </row>
    <row r="6023" spans="1:20">
      <c r="A6023" t="s">
        <v>9567</v>
      </c>
      <c r="B6023" t="s">
        <v>1291</v>
      </c>
      <c r="C6023" t="s">
        <v>74</v>
      </c>
      <c r="D6023" s="39" t="s">
        <v>1561</v>
      </c>
      <c r="E6023" s="11">
        <f t="shared" si="395"/>
        <v>5</v>
      </c>
      <c r="F6023" s="4">
        <f t="shared" si="396"/>
        <v>2011</v>
      </c>
      <c r="G6023" t="s">
        <v>21</v>
      </c>
      <c r="H6023" s="4" t="s">
        <v>682</v>
      </c>
      <c r="I6023" s="4" t="str">
        <f t="shared" si="397"/>
        <v>k</v>
      </c>
      <c r="J6023" s="4">
        <v>22.6</v>
      </c>
      <c r="K6023" s="4" t="s">
        <v>264</v>
      </c>
      <c r="L6023" s="4">
        <v>0</v>
      </c>
      <c r="M6023" s="4" t="s">
        <v>1618</v>
      </c>
      <c r="N6023" s="11" t="s">
        <v>9568</v>
      </c>
      <c r="R6023" t="s">
        <v>4738</v>
      </c>
      <c r="T6023" t="s">
        <v>1296</v>
      </c>
    </row>
    <row r="6024" spans="1:20">
      <c r="A6024" t="s">
        <v>9567</v>
      </c>
      <c r="B6024" t="s">
        <v>1291</v>
      </c>
      <c r="C6024" t="s">
        <v>74</v>
      </c>
      <c r="D6024" s="39" t="s">
        <v>1356</v>
      </c>
      <c r="E6024" s="11">
        <f t="shared" si="395"/>
        <v>5</v>
      </c>
      <c r="F6024" s="4">
        <f t="shared" si="396"/>
        <v>2015</v>
      </c>
      <c r="G6024" t="s">
        <v>21</v>
      </c>
      <c r="H6024" s="4" t="s">
        <v>410</v>
      </c>
      <c r="I6024" s="4" t="str">
        <f t="shared" si="397"/>
        <v>k</v>
      </c>
      <c r="J6024" s="4">
        <v>26.8</v>
      </c>
      <c r="K6024" s="4" t="s">
        <v>203</v>
      </c>
      <c r="L6024" s="4">
        <v>0</v>
      </c>
      <c r="M6024" s="4" t="s">
        <v>4842</v>
      </c>
      <c r="N6024" s="11" t="s">
        <v>9568</v>
      </c>
      <c r="R6024" t="s">
        <v>9569</v>
      </c>
      <c r="T6024" t="s">
        <v>1296</v>
      </c>
    </row>
    <row r="6025" spans="1:20">
      <c r="A6025" t="s">
        <v>9567</v>
      </c>
      <c r="B6025" t="s">
        <v>1291</v>
      </c>
      <c r="C6025" t="s">
        <v>74</v>
      </c>
      <c r="D6025" s="39" t="s">
        <v>1590</v>
      </c>
      <c r="E6025" s="11">
        <f t="shared" si="395"/>
        <v>5</v>
      </c>
      <c r="F6025" s="4">
        <f t="shared" si="396"/>
        <v>2016</v>
      </c>
      <c r="G6025" t="s">
        <v>21</v>
      </c>
      <c r="H6025" s="4" t="s">
        <v>717</v>
      </c>
      <c r="I6025" s="4" t="str">
        <f t="shared" si="397"/>
        <v>k</v>
      </c>
      <c r="J6025" s="4">
        <v>27</v>
      </c>
      <c r="K6025" s="4" t="s">
        <v>949</v>
      </c>
      <c r="L6025" s="4">
        <v>0</v>
      </c>
      <c r="M6025" s="4" t="s">
        <v>1441</v>
      </c>
      <c r="N6025" s="11" t="s">
        <v>9568</v>
      </c>
      <c r="Q6025">
        <v>38</v>
      </c>
      <c r="R6025" t="s">
        <v>9570</v>
      </c>
      <c r="T6025" t="s">
        <v>1296</v>
      </c>
    </row>
    <row r="6026" spans="1:20">
      <c r="A6026" t="s">
        <v>9567</v>
      </c>
      <c r="B6026" t="s">
        <v>1291</v>
      </c>
      <c r="C6026" t="s">
        <v>74</v>
      </c>
      <c r="D6026" s="39" t="s">
        <v>1408</v>
      </c>
      <c r="E6026" s="11">
        <f t="shared" si="395"/>
        <v>9</v>
      </c>
      <c r="F6026" s="4">
        <f t="shared" si="396"/>
        <v>2016</v>
      </c>
      <c r="G6026" t="s">
        <v>21</v>
      </c>
      <c r="H6026" s="4" t="s">
        <v>3386</v>
      </c>
      <c r="I6026" s="4" t="str">
        <f t="shared" si="397"/>
        <v>k</v>
      </c>
      <c r="J6026" s="4">
        <v>27.1</v>
      </c>
      <c r="K6026" s="4" t="s">
        <v>960</v>
      </c>
      <c r="L6026" s="4">
        <v>0</v>
      </c>
      <c r="M6026" s="4" t="s">
        <v>1866</v>
      </c>
      <c r="N6026" s="11" t="s">
        <v>9568</v>
      </c>
      <c r="Q6026" t="s">
        <v>9571</v>
      </c>
      <c r="R6026" t="s">
        <v>9572</v>
      </c>
      <c r="T6026" t="s">
        <v>1296</v>
      </c>
    </row>
    <row r="6027" spans="1:20">
      <c r="A6027" t="s">
        <v>9567</v>
      </c>
      <c r="B6027" t="s">
        <v>1291</v>
      </c>
      <c r="C6027" t="s">
        <v>74</v>
      </c>
      <c r="D6027" s="39" t="s">
        <v>1412</v>
      </c>
      <c r="E6027" s="11">
        <f t="shared" si="395"/>
        <v>5</v>
      </c>
      <c r="F6027" s="4">
        <f t="shared" si="396"/>
        <v>2019</v>
      </c>
      <c r="G6027" t="s">
        <v>21</v>
      </c>
      <c r="H6027" s="4" t="s">
        <v>977</v>
      </c>
      <c r="I6027" s="4" t="str">
        <f t="shared" si="397"/>
        <v>k</v>
      </c>
      <c r="J6027" s="4">
        <v>29.1</v>
      </c>
      <c r="K6027" s="4" t="s">
        <v>182</v>
      </c>
      <c r="L6027" s="4">
        <v>0</v>
      </c>
      <c r="M6027" s="4" t="s">
        <v>2524</v>
      </c>
      <c r="N6027" s="11" t="s">
        <v>9568</v>
      </c>
      <c r="R6027" t="s">
        <v>9573</v>
      </c>
      <c r="T6027" t="s">
        <v>1296</v>
      </c>
    </row>
    <row r="6028" spans="1:20">
      <c r="A6028" t="s">
        <v>9567</v>
      </c>
      <c r="B6028" t="s">
        <v>1291</v>
      </c>
      <c r="C6028" t="s">
        <v>74</v>
      </c>
      <c r="D6028" s="39" t="s">
        <v>1260</v>
      </c>
      <c r="E6028" s="11">
        <f t="shared" si="395"/>
        <v>5</v>
      </c>
      <c r="F6028" s="4">
        <f t="shared" si="396"/>
        <v>2024</v>
      </c>
      <c r="G6028" t="s">
        <v>21</v>
      </c>
      <c r="H6028" s="4" t="s">
        <v>401</v>
      </c>
      <c r="I6028" s="4" t="str">
        <f t="shared" si="397"/>
        <v>k</v>
      </c>
      <c r="J6028" s="4">
        <v>29.4</v>
      </c>
      <c r="K6028" s="4" t="s">
        <v>1279</v>
      </c>
      <c r="L6028" s="4">
        <v>0</v>
      </c>
      <c r="M6028" s="4" t="s">
        <v>2291</v>
      </c>
      <c r="N6028" s="11" t="s">
        <v>9568</v>
      </c>
      <c r="R6028" t="s">
        <v>1469</v>
      </c>
    </row>
    <row r="6029" spans="1:20">
      <c r="A6029" t="s">
        <v>9567</v>
      </c>
      <c r="B6029" s="4" t="s">
        <v>1291</v>
      </c>
      <c r="C6029" s="4" t="s">
        <v>74</v>
      </c>
      <c r="D6029" s="39" t="s">
        <v>1780</v>
      </c>
      <c r="E6029" s="11">
        <f t="shared" si="395"/>
        <v>4</v>
      </c>
      <c r="F6029" s="4">
        <f t="shared" si="396"/>
        <v>2026</v>
      </c>
      <c r="G6029" s="4" t="s">
        <v>21</v>
      </c>
      <c r="H6029" s="4">
        <v>22.6</v>
      </c>
      <c r="I6029" s="4" t="str">
        <f t="shared" si="397"/>
        <v>k</v>
      </c>
      <c r="J6029" s="4">
        <v>29</v>
      </c>
      <c r="K6029" s="4">
        <v>40.9</v>
      </c>
      <c r="L6029" s="4">
        <v>0</v>
      </c>
      <c r="M6029" s="4">
        <v>1033</v>
      </c>
      <c r="N6029" s="11">
        <v>7826060</v>
      </c>
      <c r="R6029" s="4" t="s">
        <v>1481</v>
      </c>
    </row>
    <row r="6030" spans="1:20">
      <c r="A6030" t="s">
        <v>9574</v>
      </c>
      <c r="B6030" t="s">
        <v>1291</v>
      </c>
      <c r="C6030" t="s">
        <v>20</v>
      </c>
      <c r="D6030" s="39" t="s">
        <v>1388</v>
      </c>
      <c r="E6030" s="11">
        <f t="shared" si="395"/>
        <v>5</v>
      </c>
      <c r="F6030" s="4">
        <f t="shared" si="396"/>
        <v>2009</v>
      </c>
      <c r="G6030" t="s">
        <v>103</v>
      </c>
      <c r="H6030" s="4" t="s">
        <v>1536</v>
      </c>
      <c r="I6030" s="4" t="str">
        <f t="shared" si="397"/>
        <v>k</v>
      </c>
      <c r="J6030" s="4">
        <v>10</v>
      </c>
      <c r="K6030" s="4" t="s">
        <v>5945</v>
      </c>
      <c r="L6030" s="4">
        <v>0</v>
      </c>
      <c r="M6030" s="4" t="s">
        <v>49</v>
      </c>
      <c r="R6030" t="s">
        <v>9575</v>
      </c>
      <c r="T6030" t="s">
        <v>1296</v>
      </c>
    </row>
    <row r="6031" spans="1:20">
      <c r="A6031" t="s">
        <v>9576</v>
      </c>
      <c r="B6031" t="s">
        <v>1291</v>
      </c>
      <c r="C6031" t="s">
        <v>20</v>
      </c>
      <c r="D6031" s="39" t="s">
        <v>1388</v>
      </c>
      <c r="E6031" s="11">
        <f t="shared" si="395"/>
        <v>5</v>
      </c>
      <c r="F6031" s="4">
        <f t="shared" si="396"/>
        <v>2009</v>
      </c>
      <c r="G6031" t="s">
        <v>103</v>
      </c>
      <c r="H6031" s="4" t="s">
        <v>1444</v>
      </c>
      <c r="I6031" s="4" t="str">
        <f t="shared" si="397"/>
        <v>k</v>
      </c>
      <c r="J6031" s="4">
        <v>14.3</v>
      </c>
      <c r="K6031" s="4" t="s">
        <v>7550</v>
      </c>
      <c r="L6031" s="4">
        <v>0</v>
      </c>
      <c r="M6031" s="4" t="s">
        <v>9255</v>
      </c>
      <c r="R6031" t="s">
        <v>9577</v>
      </c>
      <c r="T6031" t="s">
        <v>1296</v>
      </c>
    </row>
    <row r="6032" spans="1:20">
      <c r="A6032" t="s">
        <v>619</v>
      </c>
      <c r="B6032" t="s">
        <v>1291</v>
      </c>
      <c r="C6032" t="s">
        <v>20</v>
      </c>
      <c r="D6032" s="39" t="s">
        <v>5956</v>
      </c>
      <c r="E6032" s="11">
        <f t="shared" si="395"/>
        <v>3</v>
      </c>
      <c r="F6032" s="4">
        <f t="shared" si="396"/>
        <v>1986</v>
      </c>
      <c r="G6032" t="s">
        <v>25</v>
      </c>
      <c r="H6032" s="4">
        <v>15.5</v>
      </c>
      <c r="I6032" s="4" t="s">
        <v>35</v>
      </c>
      <c r="J6032" s="4">
        <v>34.29</v>
      </c>
      <c r="K6032" s="4" t="s">
        <v>3331</v>
      </c>
      <c r="L6032" s="4">
        <v>0</v>
      </c>
      <c r="M6032" s="4" t="s">
        <v>9578</v>
      </c>
      <c r="N6032" s="11" t="s">
        <v>9579</v>
      </c>
      <c r="R6032" t="s">
        <v>2304</v>
      </c>
      <c r="T6032" t="s">
        <v>1296</v>
      </c>
    </row>
    <row r="6033" spans="1:20">
      <c r="A6033" t="s">
        <v>619</v>
      </c>
      <c r="B6033" t="s">
        <v>1291</v>
      </c>
      <c r="C6033" t="s">
        <v>74</v>
      </c>
      <c r="D6033" s="39" t="s">
        <v>2002</v>
      </c>
      <c r="E6033" s="11">
        <f t="shared" si="395"/>
        <v>3</v>
      </c>
      <c r="F6033" s="4">
        <f t="shared" si="396"/>
        <v>1988</v>
      </c>
      <c r="G6033" t="s">
        <v>25</v>
      </c>
      <c r="H6033" s="4">
        <v>17.5</v>
      </c>
      <c r="I6033" s="4" t="s">
        <v>35</v>
      </c>
      <c r="J6033" s="4">
        <v>37.47</v>
      </c>
      <c r="K6033" s="4" t="s">
        <v>4282</v>
      </c>
      <c r="L6033" s="4">
        <v>0</v>
      </c>
      <c r="M6033" s="4" t="s">
        <v>4807</v>
      </c>
      <c r="N6033" s="11" t="s">
        <v>9579</v>
      </c>
      <c r="T6033" t="s">
        <v>1296</v>
      </c>
    </row>
    <row r="6034" spans="1:20">
      <c r="A6034" t="s">
        <v>619</v>
      </c>
      <c r="B6034" t="s">
        <v>1291</v>
      </c>
      <c r="C6034" t="s">
        <v>74</v>
      </c>
      <c r="D6034" s="39" t="s">
        <v>1372</v>
      </c>
      <c r="E6034" s="11">
        <f t="shared" si="395"/>
        <v>3</v>
      </c>
      <c r="F6034" s="4">
        <f t="shared" si="396"/>
        <v>1990</v>
      </c>
      <c r="G6034" t="s">
        <v>25</v>
      </c>
      <c r="H6034" s="4">
        <v>19.5</v>
      </c>
      <c r="I6034" s="4" t="s">
        <v>35</v>
      </c>
      <c r="J6034" s="4">
        <v>40.64</v>
      </c>
      <c r="K6034" s="4" t="s">
        <v>2397</v>
      </c>
      <c r="L6034" s="4">
        <v>0</v>
      </c>
      <c r="M6034" s="4" t="s">
        <v>9580</v>
      </c>
      <c r="N6034" s="11" t="s">
        <v>9579</v>
      </c>
      <c r="T6034" t="s">
        <v>1296</v>
      </c>
    </row>
    <row r="6035" spans="1:20">
      <c r="A6035" t="s">
        <v>619</v>
      </c>
      <c r="B6035" t="s">
        <v>1291</v>
      </c>
      <c r="C6035" t="s">
        <v>74</v>
      </c>
      <c r="D6035" s="39" t="s">
        <v>2309</v>
      </c>
      <c r="E6035" s="11">
        <f t="shared" ref="E6035:E6098" si="398">MONTH(D6035)</f>
        <v>3</v>
      </c>
      <c r="F6035" s="4">
        <f t="shared" ref="F6035:F6098" si="399">YEAR(D6035)</f>
        <v>1992</v>
      </c>
      <c r="G6035" t="s">
        <v>25</v>
      </c>
      <c r="H6035" s="4">
        <v>21.5</v>
      </c>
      <c r="I6035" s="4" t="s">
        <v>35</v>
      </c>
      <c r="J6035" s="4">
        <v>41.91</v>
      </c>
      <c r="K6035" s="4" t="s">
        <v>2305</v>
      </c>
      <c r="L6035" s="4">
        <v>0</v>
      </c>
      <c r="M6035" s="4" t="s">
        <v>9581</v>
      </c>
      <c r="N6035" s="11" t="s">
        <v>9579</v>
      </c>
      <c r="T6035" t="s">
        <v>1296</v>
      </c>
    </row>
    <row r="6036" spans="1:20">
      <c r="A6036" t="s">
        <v>619</v>
      </c>
      <c r="B6036" t="s">
        <v>1291</v>
      </c>
      <c r="C6036" t="s">
        <v>74</v>
      </c>
      <c r="D6036" s="39" t="s">
        <v>2313</v>
      </c>
      <c r="E6036" s="11">
        <f t="shared" si="398"/>
        <v>3</v>
      </c>
      <c r="F6036" s="4">
        <f t="shared" si="399"/>
        <v>1993</v>
      </c>
      <c r="G6036" t="s">
        <v>25</v>
      </c>
      <c r="H6036" s="4">
        <v>22.5</v>
      </c>
      <c r="I6036" s="4" t="s">
        <v>35</v>
      </c>
      <c r="J6036" s="4">
        <v>41.5</v>
      </c>
      <c r="K6036" s="4" t="s">
        <v>2405</v>
      </c>
      <c r="L6036" s="4">
        <v>0</v>
      </c>
      <c r="M6036" s="4" t="s">
        <v>7944</v>
      </c>
      <c r="N6036" s="11" t="s">
        <v>9579</v>
      </c>
      <c r="R6036" t="s">
        <v>9582</v>
      </c>
      <c r="T6036" t="s">
        <v>1296</v>
      </c>
    </row>
    <row r="6037" spans="1:20">
      <c r="A6037" t="s">
        <v>619</v>
      </c>
      <c r="B6037" t="s">
        <v>1291</v>
      </c>
      <c r="C6037" t="s">
        <v>74</v>
      </c>
      <c r="D6037" s="39" t="s">
        <v>1620</v>
      </c>
      <c r="E6037" s="11">
        <f t="shared" si="398"/>
        <v>3</v>
      </c>
      <c r="F6037" s="4">
        <f t="shared" si="399"/>
        <v>1994</v>
      </c>
      <c r="G6037" t="s">
        <v>25</v>
      </c>
      <c r="H6037" s="4">
        <v>23.5</v>
      </c>
      <c r="I6037" s="4" t="s">
        <v>35</v>
      </c>
      <c r="J6037" s="4">
        <v>43</v>
      </c>
      <c r="K6037" s="4" t="s">
        <v>468</v>
      </c>
      <c r="L6037" s="4">
        <v>0</v>
      </c>
      <c r="M6037" s="4" t="s">
        <v>9583</v>
      </c>
      <c r="N6037" s="11" t="s">
        <v>9579</v>
      </c>
      <c r="T6037" t="s">
        <v>1296</v>
      </c>
    </row>
    <row r="6038" spans="1:20">
      <c r="A6038" t="s">
        <v>619</v>
      </c>
      <c r="B6038" t="s">
        <v>1291</v>
      </c>
      <c r="C6038" t="s">
        <v>74</v>
      </c>
      <c r="D6038" s="39" t="s">
        <v>1316</v>
      </c>
      <c r="E6038" s="11">
        <f t="shared" si="398"/>
        <v>3</v>
      </c>
      <c r="F6038" s="4">
        <f t="shared" si="399"/>
        <v>1995</v>
      </c>
      <c r="G6038" t="s">
        <v>25</v>
      </c>
      <c r="H6038" s="4">
        <v>24.5</v>
      </c>
      <c r="I6038" s="4" t="s">
        <v>35</v>
      </c>
      <c r="J6038" s="4">
        <v>43</v>
      </c>
      <c r="K6038" s="4" t="s">
        <v>694</v>
      </c>
      <c r="L6038" s="4">
        <v>0</v>
      </c>
      <c r="M6038" s="4" t="s">
        <v>9584</v>
      </c>
      <c r="N6038" s="11" t="s">
        <v>9579</v>
      </c>
      <c r="T6038" t="s">
        <v>1296</v>
      </c>
    </row>
    <row r="6039" spans="1:20">
      <c r="A6039" t="s">
        <v>619</v>
      </c>
      <c r="B6039" t="s">
        <v>1291</v>
      </c>
      <c r="C6039" t="s">
        <v>74</v>
      </c>
      <c r="D6039" s="39" t="s">
        <v>1416</v>
      </c>
      <c r="E6039" s="11">
        <f t="shared" si="398"/>
        <v>3</v>
      </c>
      <c r="F6039" s="4">
        <f t="shared" si="399"/>
        <v>1996</v>
      </c>
      <c r="G6039" t="s">
        <v>25</v>
      </c>
      <c r="H6039" s="4">
        <v>25.5</v>
      </c>
      <c r="I6039" s="4" t="s">
        <v>35</v>
      </c>
      <c r="J6039" s="4">
        <v>43</v>
      </c>
      <c r="K6039" s="4" t="s">
        <v>4566</v>
      </c>
      <c r="L6039" s="4">
        <v>0</v>
      </c>
      <c r="M6039" s="4" t="s">
        <v>2017</v>
      </c>
      <c r="N6039" s="11" t="s">
        <v>9579</v>
      </c>
      <c r="R6039" t="s">
        <v>89</v>
      </c>
      <c r="T6039" t="s">
        <v>1296</v>
      </c>
    </row>
    <row r="6040" spans="1:20">
      <c r="A6040" t="s">
        <v>619</v>
      </c>
      <c r="B6040" t="s">
        <v>1291</v>
      </c>
      <c r="C6040" t="s">
        <v>74</v>
      </c>
      <c r="D6040" s="39" t="s">
        <v>1527</v>
      </c>
      <c r="E6040" s="11">
        <f t="shared" si="398"/>
        <v>3</v>
      </c>
      <c r="F6040" s="4">
        <f t="shared" si="399"/>
        <v>1998</v>
      </c>
      <c r="G6040" t="s">
        <v>25</v>
      </c>
      <c r="H6040" s="4">
        <v>27.5</v>
      </c>
      <c r="I6040" s="4" t="s">
        <v>35</v>
      </c>
      <c r="J6040" s="4">
        <v>42.2</v>
      </c>
      <c r="K6040" s="4" t="s">
        <v>1124</v>
      </c>
      <c r="L6040" s="4">
        <v>0</v>
      </c>
      <c r="M6040" s="4" t="s">
        <v>7135</v>
      </c>
      <c r="N6040" s="11" t="s">
        <v>9579</v>
      </c>
      <c r="R6040" t="s">
        <v>439</v>
      </c>
      <c r="T6040" t="s">
        <v>1296</v>
      </c>
    </row>
    <row r="6041" spans="1:20">
      <c r="A6041" t="s">
        <v>619</v>
      </c>
      <c r="B6041" t="s">
        <v>1291</v>
      </c>
      <c r="C6041" t="s">
        <v>74</v>
      </c>
      <c r="D6041" s="39" t="s">
        <v>1647</v>
      </c>
      <c r="E6041" s="11">
        <f t="shared" si="398"/>
        <v>3</v>
      </c>
      <c r="F6041" s="4">
        <f t="shared" si="399"/>
        <v>2000</v>
      </c>
      <c r="G6041" t="s">
        <v>25</v>
      </c>
      <c r="H6041" s="4">
        <v>29.5</v>
      </c>
      <c r="I6041" s="4" t="s">
        <v>35</v>
      </c>
      <c r="J6041" s="4">
        <v>42</v>
      </c>
      <c r="K6041" s="4" t="s">
        <v>636</v>
      </c>
      <c r="L6041" s="4">
        <v>0</v>
      </c>
      <c r="M6041" s="4" t="s">
        <v>9585</v>
      </c>
      <c r="N6041" s="11" t="s">
        <v>9579</v>
      </c>
      <c r="R6041" t="s">
        <v>9586</v>
      </c>
      <c r="T6041" t="s">
        <v>1296</v>
      </c>
    </row>
    <row r="6042" spans="1:20">
      <c r="A6042" t="s">
        <v>619</v>
      </c>
      <c r="B6042" t="s">
        <v>1291</v>
      </c>
      <c r="C6042" t="s">
        <v>74</v>
      </c>
      <c r="D6042" s="39" t="s">
        <v>1418</v>
      </c>
      <c r="E6042" s="11">
        <f t="shared" si="398"/>
        <v>5</v>
      </c>
      <c r="F6042" s="4">
        <f t="shared" si="399"/>
        <v>2001</v>
      </c>
      <c r="G6042" t="s">
        <v>25</v>
      </c>
      <c r="H6042" s="4">
        <v>30.7</v>
      </c>
      <c r="I6042" s="4" t="s">
        <v>35</v>
      </c>
      <c r="J6042" s="4">
        <v>42.7</v>
      </c>
      <c r="K6042" s="4" t="s">
        <v>1338</v>
      </c>
      <c r="L6042" s="4">
        <v>0</v>
      </c>
      <c r="M6042" s="4" t="s">
        <v>9587</v>
      </c>
      <c r="N6042" s="11" t="s">
        <v>9579</v>
      </c>
      <c r="R6042" t="s">
        <v>9588</v>
      </c>
      <c r="T6042" t="s">
        <v>1296</v>
      </c>
    </row>
    <row r="6043" spans="1:20">
      <c r="A6043" t="s">
        <v>619</v>
      </c>
      <c r="B6043" t="s">
        <v>1291</v>
      </c>
      <c r="C6043" t="s">
        <v>74</v>
      </c>
      <c r="D6043" s="39" t="s">
        <v>1302</v>
      </c>
      <c r="E6043" s="11">
        <f t="shared" si="398"/>
        <v>5</v>
      </c>
      <c r="F6043" s="4">
        <f t="shared" si="399"/>
        <v>2002</v>
      </c>
      <c r="G6043" t="s">
        <v>25</v>
      </c>
      <c r="H6043" s="4">
        <v>31.7</v>
      </c>
      <c r="I6043" s="4" t="s">
        <v>35</v>
      </c>
      <c r="J6043" s="4">
        <v>42</v>
      </c>
      <c r="K6043" s="4" t="s">
        <v>468</v>
      </c>
      <c r="L6043" s="4">
        <v>0</v>
      </c>
      <c r="M6043" s="4" t="s">
        <v>9589</v>
      </c>
      <c r="N6043" s="11" t="s">
        <v>9579</v>
      </c>
      <c r="R6043" t="s">
        <v>9590</v>
      </c>
      <c r="T6043" t="s">
        <v>1296</v>
      </c>
    </row>
    <row r="6044" spans="1:20">
      <c r="A6044" t="s">
        <v>9591</v>
      </c>
      <c r="B6044" t="s">
        <v>1291</v>
      </c>
      <c r="C6044" t="s">
        <v>20</v>
      </c>
      <c r="D6044" s="39" t="s">
        <v>2007</v>
      </c>
      <c r="E6044" s="11">
        <f t="shared" si="398"/>
        <v>3</v>
      </c>
      <c r="F6044" s="4">
        <f t="shared" si="399"/>
        <v>1992</v>
      </c>
      <c r="G6044" t="s">
        <v>21</v>
      </c>
      <c r="H6044" s="4">
        <v>14.5</v>
      </c>
      <c r="I6044" s="4" t="s">
        <v>35</v>
      </c>
      <c r="J6044" s="4">
        <v>27.62</v>
      </c>
      <c r="K6044" s="4" t="s">
        <v>3050</v>
      </c>
      <c r="L6044" s="4">
        <v>0</v>
      </c>
      <c r="M6044" s="4" t="s">
        <v>9592</v>
      </c>
      <c r="N6044" s="11" t="s">
        <v>9593</v>
      </c>
      <c r="R6044" t="s">
        <v>2225</v>
      </c>
      <c r="T6044" t="s">
        <v>1296</v>
      </c>
    </row>
    <row r="6045" spans="1:20">
      <c r="A6045" t="s">
        <v>9591</v>
      </c>
      <c r="B6045" t="s">
        <v>1291</v>
      </c>
      <c r="C6045" t="s">
        <v>74</v>
      </c>
      <c r="D6045" s="39" t="s">
        <v>1416</v>
      </c>
      <c r="E6045" s="11">
        <f t="shared" si="398"/>
        <v>3</v>
      </c>
      <c r="F6045" s="4">
        <f t="shared" si="399"/>
        <v>1996</v>
      </c>
      <c r="G6045" t="s">
        <v>21</v>
      </c>
      <c r="H6045" s="4">
        <v>18.5</v>
      </c>
      <c r="I6045" s="4" t="s">
        <v>35</v>
      </c>
      <c r="J6045" s="4">
        <v>29.5</v>
      </c>
      <c r="K6045" s="4" t="s">
        <v>828</v>
      </c>
      <c r="L6045" s="4">
        <v>0</v>
      </c>
      <c r="M6045" s="4" t="s">
        <v>1614</v>
      </c>
      <c r="N6045" s="11" t="s">
        <v>9593</v>
      </c>
      <c r="T6045" t="s">
        <v>1296</v>
      </c>
    </row>
    <row r="6046" spans="1:20">
      <c r="A6046" t="s">
        <v>9591</v>
      </c>
      <c r="B6046" t="s">
        <v>1291</v>
      </c>
      <c r="C6046" t="s">
        <v>74</v>
      </c>
      <c r="D6046" s="39" t="s">
        <v>1715</v>
      </c>
      <c r="E6046" s="11">
        <f t="shared" si="398"/>
        <v>3</v>
      </c>
      <c r="F6046" s="4">
        <f t="shared" si="399"/>
        <v>2000</v>
      </c>
      <c r="G6046" t="s">
        <v>21</v>
      </c>
      <c r="H6046" s="4">
        <v>22.5</v>
      </c>
      <c r="I6046" s="4" t="s">
        <v>35</v>
      </c>
      <c r="J6046" s="4">
        <v>30.6</v>
      </c>
      <c r="K6046" s="4" t="s">
        <v>1393</v>
      </c>
      <c r="L6046" s="4">
        <v>0</v>
      </c>
      <c r="M6046" s="4" t="s">
        <v>8108</v>
      </c>
      <c r="N6046" s="11" t="s">
        <v>9593</v>
      </c>
      <c r="R6046" t="s">
        <v>9594</v>
      </c>
      <c r="T6046" t="s">
        <v>1296</v>
      </c>
    </row>
    <row r="6047" spans="1:20">
      <c r="A6047" t="s">
        <v>9591</v>
      </c>
      <c r="B6047" t="s">
        <v>1291</v>
      </c>
      <c r="C6047" t="s">
        <v>74</v>
      </c>
      <c r="D6047" s="39" t="s">
        <v>2363</v>
      </c>
      <c r="E6047" s="11">
        <f t="shared" si="398"/>
        <v>6</v>
      </c>
      <c r="F6047" s="4">
        <f t="shared" si="399"/>
        <v>2001</v>
      </c>
      <c r="G6047" t="s">
        <v>21</v>
      </c>
      <c r="H6047" s="4">
        <v>23.8</v>
      </c>
      <c r="I6047" s="4" t="s">
        <v>35</v>
      </c>
      <c r="J6047" s="4">
        <v>31.1</v>
      </c>
      <c r="K6047" s="4" t="s">
        <v>575</v>
      </c>
      <c r="L6047" s="4">
        <v>0</v>
      </c>
      <c r="N6047" s="11" t="s">
        <v>9593</v>
      </c>
      <c r="R6047" t="s">
        <v>9595</v>
      </c>
      <c r="T6047" t="s">
        <v>1296</v>
      </c>
    </row>
    <row r="6048" spans="1:20">
      <c r="A6048" t="s">
        <v>9591</v>
      </c>
      <c r="B6048" t="s">
        <v>1291</v>
      </c>
      <c r="C6048" t="s">
        <v>74</v>
      </c>
      <c r="D6048" s="39" t="s">
        <v>1749</v>
      </c>
      <c r="E6048" s="11">
        <f t="shared" si="398"/>
        <v>5</v>
      </c>
      <c r="F6048" s="4">
        <f t="shared" si="399"/>
        <v>2002</v>
      </c>
      <c r="G6048" t="s">
        <v>21</v>
      </c>
      <c r="H6048" s="4">
        <v>24.7</v>
      </c>
      <c r="I6048" s="4" t="s">
        <v>35</v>
      </c>
      <c r="J6048" s="4">
        <v>31</v>
      </c>
      <c r="K6048" s="4" t="s">
        <v>2252</v>
      </c>
      <c r="L6048" s="4">
        <v>0</v>
      </c>
      <c r="M6048" s="4" t="s">
        <v>1528</v>
      </c>
      <c r="N6048" s="11" t="s">
        <v>9593</v>
      </c>
      <c r="R6048" t="s">
        <v>9596</v>
      </c>
      <c r="T6048" t="s">
        <v>1296</v>
      </c>
    </row>
    <row r="6049" spans="1:20">
      <c r="A6049" t="s">
        <v>9597</v>
      </c>
      <c r="B6049" t="s">
        <v>1291</v>
      </c>
      <c r="C6049" t="s">
        <v>20</v>
      </c>
      <c r="D6049" s="39" t="s">
        <v>2289</v>
      </c>
      <c r="E6049" s="11">
        <f t="shared" si="398"/>
        <v>6</v>
      </c>
      <c r="F6049" s="4">
        <f t="shared" si="399"/>
        <v>2001</v>
      </c>
      <c r="G6049" t="s">
        <v>25</v>
      </c>
      <c r="H6049" s="4">
        <v>6.8</v>
      </c>
      <c r="I6049" s="4" t="s">
        <v>1214</v>
      </c>
      <c r="J6049" s="4">
        <v>21</v>
      </c>
      <c r="K6049" s="4" t="s">
        <v>723</v>
      </c>
      <c r="L6049" s="4">
        <v>0</v>
      </c>
      <c r="N6049" s="11" t="s">
        <v>9598</v>
      </c>
      <c r="R6049" t="s">
        <v>9599</v>
      </c>
      <c r="T6049" t="s">
        <v>1296</v>
      </c>
    </row>
    <row r="6050" spans="1:20">
      <c r="A6050" t="s">
        <v>9597</v>
      </c>
      <c r="B6050" t="s">
        <v>1291</v>
      </c>
      <c r="C6050" t="s">
        <v>74</v>
      </c>
      <c r="D6050" s="39" t="s">
        <v>1378</v>
      </c>
      <c r="E6050" s="11">
        <f t="shared" si="398"/>
        <v>5</v>
      </c>
      <c r="F6050" s="4">
        <f t="shared" si="399"/>
        <v>2002</v>
      </c>
      <c r="G6050" t="s">
        <v>25</v>
      </c>
      <c r="H6050" s="4">
        <v>7.7</v>
      </c>
      <c r="I6050" s="4" t="s">
        <v>1214</v>
      </c>
      <c r="J6050" s="4">
        <v>20.7</v>
      </c>
      <c r="K6050" s="4" t="s">
        <v>723</v>
      </c>
      <c r="L6050" s="4">
        <v>0</v>
      </c>
      <c r="M6050" s="4" t="s">
        <v>1353</v>
      </c>
      <c r="N6050" s="11" t="s">
        <v>9598</v>
      </c>
      <c r="R6050" t="s">
        <v>9600</v>
      </c>
      <c r="T6050" t="s">
        <v>1296</v>
      </c>
    </row>
    <row r="6051" spans="1:20">
      <c r="A6051" t="s">
        <v>9597</v>
      </c>
      <c r="B6051" t="s">
        <v>1291</v>
      </c>
      <c r="C6051" t="s">
        <v>74</v>
      </c>
      <c r="D6051" s="39" t="s">
        <v>1424</v>
      </c>
      <c r="E6051" s="11">
        <f t="shared" si="398"/>
        <v>5</v>
      </c>
      <c r="F6051" s="4">
        <f t="shared" si="399"/>
        <v>2004</v>
      </c>
      <c r="G6051" t="s">
        <v>25</v>
      </c>
      <c r="H6051" s="4">
        <v>9.6999999999999993</v>
      </c>
      <c r="I6051" s="4" t="s">
        <v>1214</v>
      </c>
      <c r="J6051" s="4">
        <v>22.7</v>
      </c>
      <c r="K6051" s="4" t="s">
        <v>1106</v>
      </c>
      <c r="L6051" s="4">
        <v>0</v>
      </c>
      <c r="M6051" s="4" t="s">
        <v>2493</v>
      </c>
      <c r="N6051" s="11" t="s">
        <v>9598</v>
      </c>
      <c r="R6051" t="s">
        <v>9601</v>
      </c>
      <c r="T6051" t="s">
        <v>1296</v>
      </c>
    </row>
    <row r="6052" spans="1:20">
      <c r="A6052" t="s">
        <v>9597</v>
      </c>
      <c r="B6052" t="s">
        <v>1291</v>
      </c>
      <c r="C6052" t="s">
        <v>74</v>
      </c>
      <c r="D6052" s="39" t="s">
        <v>2126</v>
      </c>
      <c r="E6052" s="11">
        <f t="shared" si="398"/>
        <v>5</v>
      </c>
      <c r="F6052" s="4">
        <f t="shared" si="399"/>
        <v>2008</v>
      </c>
      <c r="G6052" t="s">
        <v>25</v>
      </c>
      <c r="H6052" s="4">
        <v>13.7</v>
      </c>
      <c r="I6052" s="4" t="s">
        <v>1214</v>
      </c>
      <c r="J6052" s="4">
        <v>28.5</v>
      </c>
      <c r="K6052" s="4" t="s">
        <v>854</v>
      </c>
      <c r="L6052" s="4">
        <v>0</v>
      </c>
      <c r="M6052" s="4" t="s">
        <v>3876</v>
      </c>
      <c r="N6052" s="11" t="s">
        <v>9598</v>
      </c>
      <c r="R6052" t="s">
        <v>9602</v>
      </c>
      <c r="T6052" t="s">
        <v>1296</v>
      </c>
    </row>
    <row r="6053" spans="1:20">
      <c r="A6053" t="s">
        <v>9597</v>
      </c>
      <c r="B6053" t="s">
        <v>1291</v>
      </c>
      <c r="C6053" t="s">
        <v>74</v>
      </c>
      <c r="D6053" s="39" t="s">
        <v>1388</v>
      </c>
      <c r="E6053" s="11">
        <f t="shared" si="398"/>
        <v>5</v>
      </c>
      <c r="F6053" s="4">
        <f t="shared" si="399"/>
        <v>2009</v>
      </c>
      <c r="G6053" t="s">
        <v>25</v>
      </c>
      <c r="H6053" s="4">
        <v>14.7</v>
      </c>
      <c r="I6053" s="4" t="s">
        <v>1214</v>
      </c>
      <c r="J6053" s="4">
        <v>30.5</v>
      </c>
      <c r="K6053" s="4" t="s">
        <v>1158</v>
      </c>
      <c r="L6053" s="4">
        <v>0</v>
      </c>
      <c r="M6053" s="4" t="s">
        <v>2366</v>
      </c>
      <c r="N6053" s="11" t="s">
        <v>9598</v>
      </c>
      <c r="R6053" t="s">
        <v>1662</v>
      </c>
      <c r="T6053" t="s">
        <v>1296</v>
      </c>
    </row>
    <row r="6054" spans="1:20">
      <c r="A6054" t="s">
        <v>9597</v>
      </c>
      <c r="B6054" t="s">
        <v>1291</v>
      </c>
      <c r="C6054" t="s">
        <v>74</v>
      </c>
      <c r="D6054" s="39" t="s">
        <v>1556</v>
      </c>
      <c r="E6054" s="11">
        <f t="shared" si="398"/>
        <v>5</v>
      </c>
      <c r="F6054" s="4">
        <f t="shared" si="399"/>
        <v>2010</v>
      </c>
      <c r="G6054" t="s">
        <v>25</v>
      </c>
      <c r="H6054" s="4">
        <v>15.7</v>
      </c>
      <c r="I6054" s="4" t="s">
        <v>1214</v>
      </c>
      <c r="J6054" s="4">
        <v>32.5</v>
      </c>
      <c r="K6054" s="4" t="s">
        <v>233</v>
      </c>
      <c r="L6054" s="4">
        <v>0</v>
      </c>
      <c r="M6054" s="4" t="s">
        <v>1390</v>
      </c>
      <c r="N6054" s="11" t="s">
        <v>9598</v>
      </c>
      <c r="R6054" t="s">
        <v>9603</v>
      </c>
      <c r="T6054" t="s">
        <v>1296</v>
      </c>
    </row>
    <row r="6055" spans="1:20">
      <c r="A6055" t="s">
        <v>9597</v>
      </c>
      <c r="B6055" t="s">
        <v>1291</v>
      </c>
      <c r="C6055" t="s">
        <v>74</v>
      </c>
      <c r="D6055" s="39" t="s">
        <v>1586</v>
      </c>
      <c r="E6055" s="11">
        <f t="shared" si="398"/>
        <v>5</v>
      </c>
      <c r="F6055" s="4">
        <f t="shared" si="399"/>
        <v>2013</v>
      </c>
      <c r="G6055" t="s">
        <v>25</v>
      </c>
      <c r="H6055" s="4">
        <v>18.7</v>
      </c>
      <c r="I6055" s="4" t="s">
        <v>1214</v>
      </c>
      <c r="J6055" s="4">
        <v>37.200000000000003</v>
      </c>
      <c r="K6055" s="4" t="s">
        <v>840</v>
      </c>
      <c r="L6055" s="4">
        <v>0</v>
      </c>
      <c r="M6055" s="4" t="s">
        <v>9604</v>
      </c>
      <c r="N6055" s="11" t="s">
        <v>9598</v>
      </c>
      <c r="R6055" t="s">
        <v>1953</v>
      </c>
      <c r="T6055" t="s">
        <v>1296</v>
      </c>
    </row>
    <row r="6056" spans="1:20">
      <c r="A6056" t="s">
        <v>9597</v>
      </c>
      <c r="B6056" t="s">
        <v>1291</v>
      </c>
      <c r="C6056" t="s">
        <v>74</v>
      </c>
      <c r="D6056" s="39" t="s">
        <v>2440</v>
      </c>
      <c r="E6056" s="11">
        <f t="shared" si="398"/>
        <v>9</v>
      </c>
      <c r="F6056" s="4">
        <f t="shared" si="399"/>
        <v>2018</v>
      </c>
      <c r="G6056" t="s">
        <v>25</v>
      </c>
      <c r="H6056" s="4">
        <v>23.9</v>
      </c>
      <c r="I6056" s="4" t="s">
        <v>1214</v>
      </c>
      <c r="J6056" s="4">
        <v>40</v>
      </c>
      <c r="K6056" s="4" t="s">
        <v>83</v>
      </c>
      <c r="L6056" s="4">
        <v>0</v>
      </c>
      <c r="M6056" s="4" t="s">
        <v>9605</v>
      </c>
      <c r="N6056" s="11" t="s">
        <v>9598</v>
      </c>
      <c r="R6056" t="s">
        <v>3234</v>
      </c>
      <c r="T6056" t="s">
        <v>1296</v>
      </c>
    </row>
    <row r="6057" spans="1:20">
      <c r="A6057" t="s">
        <v>9606</v>
      </c>
      <c r="B6057" t="s">
        <v>1291</v>
      </c>
      <c r="C6057" t="s">
        <v>20</v>
      </c>
      <c r="D6057" s="39" t="s">
        <v>1582</v>
      </c>
      <c r="E6057" s="11">
        <f t="shared" si="398"/>
        <v>5</v>
      </c>
      <c r="F6057" s="4">
        <f t="shared" si="399"/>
        <v>2019</v>
      </c>
      <c r="G6057" t="s">
        <v>21</v>
      </c>
      <c r="I6057" s="4" t="str">
        <f>IF(ISBLANK(H6057), "", "k")</f>
        <v/>
      </c>
      <c r="J6057" s="4">
        <v>22</v>
      </c>
      <c r="K6057" s="4" t="s">
        <v>1181</v>
      </c>
      <c r="L6057" s="4">
        <v>0</v>
      </c>
      <c r="M6057" s="4" t="s">
        <v>7614</v>
      </c>
      <c r="N6057" s="11" t="s">
        <v>9607</v>
      </c>
      <c r="R6057" t="s">
        <v>9608</v>
      </c>
      <c r="T6057" t="s">
        <v>1296</v>
      </c>
    </row>
    <row r="6058" spans="1:20">
      <c r="A6058" t="s">
        <v>9606</v>
      </c>
      <c r="B6058" t="s">
        <v>1291</v>
      </c>
      <c r="C6058" t="s">
        <v>74</v>
      </c>
      <c r="D6058" s="39" t="s">
        <v>1491</v>
      </c>
      <c r="E6058" s="11">
        <f t="shared" si="398"/>
        <v>4</v>
      </c>
      <c r="F6058" s="4">
        <f t="shared" si="399"/>
        <v>2024</v>
      </c>
      <c r="G6058" t="s">
        <v>21</v>
      </c>
      <c r="I6058" s="4" t="str">
        <f>IF(ISBLANK(H6058), "", "k")</f>
        <v/>
      </c>
      <c r="J6058" s="4">
        <v>26.5</v>
      </c>
      <c r="K6058" s="4" t="s">
        <v>154</v>
      </c>
      <c r="L6058" s="4">
        <v>0</v>
      </c>
      <c r="M6058" s="4" t="s">
        <v>1904</v>
      </c>
      <c r="N6058" s="11" t="s">
        <v>9607</v>
      </c>
      <c r="R6058" t="s">
        <v>9609</v>
      </c>
    </row>
    <row r="6059" spans="1:20">
      <c r="A6059" t="s">
        <v>9606</v>
      </c>
      <c r="B6059" s="4" t="s">
        <v>1291</v>
      </c>
      <c r="C6059" s="4" t="s">
        <v>74</v>
      </c>
      <c r="D6059" s="39" t="s">
        <v>1470</v>
      </c>
      <c r="E6059" s="11">
        <f t="shared" si="398"/>
        <v>4</v>
      </c>
      <c r="F6059" s="4">
        <f t="shared" si="399"/>
        <v>2026</v>
      </c>
      <c r="G6059" s="4" t="s">
        <v>21</v>
      </c>
      <c r="I6059" s="4" t="str">
        <f>IF(ISBLANK(H6059), "", "k")</f>
        <v/>
      </c>
      <c r="J6059" s="4">
        <v>27</v>
      </c>
      <c r="K6059" s="4">
        <v>35.700000000000003</v>
      </c>
      <c r="L6059" s="4">
        <v>0</v>
      </c>
      <c r="M6059" s="4">
        <v>730</v>
      </c>
      <c r="N6059" s="11" t="s">
        <v>9607</v>
      </c>
      <c r="R6059" s="4" t="s">
        <v>5328</v>
      </c>
    </row>
    <row r="6060" spans="1:20">
      <c r="A6060" t="s">
        <v>9610</v>
      </c>
      <c r="B6060" t="s">
        <v>1291</v>
      </c>
      <c r="C6060" t="s">
        <v>20</v>
      </c>
      <c r="D6060" s="39" t="s">
        <v>1322</v>
      </c>
      <c r="E6060" s="11">
        <f t="shared" si="398"/>
        <v>3</v>
      </c>
      <c r="F6060" s="4">
        <f t="shared" si="399"/>
        <v>1998</v>
      </c>
      <c r="G6060" t="s">
        <v>21</v>
      </c>
      <c r="H6060" s="4">
        <v>13.5</v>
      </c>
      <c r="I6060" s="4" t="s">
        <v>35</v>
      </c>
      <c r="J6060" s="4">
        <v>26.9</v>
      </c>
      <c r="K6060" s="4" t="s">
        <v>49</v>
      </c>
      <c r="L6060" s="4">
        <v>0</v>
      </c>
      <c r="M6060" s="4" t="s">
        <v>2080</v>
      </c>
      <c r="N6060" s="11" t="s">
        <v>9611</v>
      </c>
      <c r="R6060" t="s">
        <v>3248</v>
      </c>
      <c r="T6060" t="s">
        <v>1296</v>
      </c>
    </row>
    <row r="6061" spans="1:20">
      <c r="A6061" t="s">
        <v>9610</v>
      </c>
      <c r="B6061" t="s">
        <v>1291</v>
      </c>
      <c r="C6061" t="s">
        <v>74</v>
      </c>
      <c r="D6061" s="39" t="s">
        <v>1647</v>
      </c>
      <c r="E6061" s="11">
        <f t="shared" si="398"/>
        <v>3</v>
      </c>
      <c r="F6061" s="4">
        <f t="shared" si="399"/>
        <v>2000</v>
      </c>
      <c r="G6061" t="s">
        <v>21</v>
      </c>
      <c r="H6061" s="4">
        <v>15.5</v>
      </c>
      <c r="I6061" s="4" t="s">
        <v>35</v>
      </c>
      <c r="J6061" s="4">
        <v>27.5</v>
      </c>
      <c r="K6061" s="4" t="s">
        <v>49</v>
      </c>
      <c r="L6061" s="4">
        <v>0</v>
      </c>
      <c r="M6061" s="4" t="s">
        <v>1323</v>
      </c>
      <c r="N6061" s="11" t="s">
        <v>9611</v>
      </c>
      <c r="R6061" t="s">
        <v>9612</v>
      </c>
      <c r="T6061" t="s">
        <v>1296</v>
      </c>
    </row>
    <row r="6062" spans="1:20">
      <c r="A6062" t="s">
        <v>9610</v>
      </c>
      <c r="B6062" t="s">
        <v>1291</v>
      </c>
      <c r="C6062" t="s">
        <v>74</v>
      </c>
      <c r="D6062" s="39" t="s">
        <v>1746</v>
      </c>
      <c r="E6062" s="11">
        <f t="shared" si="398"/>
        <v>5</v>
      </c>
      <c r="F6062" s="4">
        <f t="shared" si="399"/>
        <v>2001</v>
      </c>
      <c r="G6062" t="s">
        <v>21</v>
      </c>
      <c r="H6062" s="4">
        <v>16.7</v>
      </c>
      <c r="I6062" s="4" t="s">
        <v>35</v>
      </c>
      <c r="J6062" s="4">
        <v>28.1</v>
      </c>
      <c r="K6062" s="4" t="s">
        <v>203</v>
      </c>
      <c r="L6062" s="4">
        <v>0</v>
      </c>
      <c r="M6062" s="4" t="s">
        <v>1825</v>
      </c>
      <c r="N6062" s="11" t="s">
        <v>9611</v>
      </c>
      <c r="R6062" t="s">
        <v>4134</v>
      </c>
      <c r="T6062" t="s">
        <v>1296</v>
      </c>
    </row>
    <row r="6063" spans="1:20">
      <c r="A6063" t="s">
        <v>9610</v>
      </c>
      <c r="B6063" t="s">
        <v>1291</v>
      </c>
      <c r="C6063" t="s">
        <v>74</v>
      </c>
      <c r="D6063" s="39" t="s">
        <v>2184</v>
      </c>
      <c r="E6063" s="11">
        <f t="shared" si="398"/>
        <v>7</v>
      </c>
      <c r="F6063" s="4">
        <f t="shared" si="399"/>
        <v>2001</v>
      </c>
      <c r="G6063" t="s">
        <v>21</v>
      </c>
      <c r="H6063" s="4">
        <v>16.8</v>
      </c>
      <c r="I6063" s="4" t="s">
        <v>35</v>
      </c>
      <c r="J6063" s="4">
        <v>29.5</v>
      </c>
      <c r="K6063" s="4" t="s">
        <v>36</v>
      </c>
      <c r="L6063" s="4">
        <v>0</v>
      </c>
      <c r="N6063" s="11" t="s">
        <v>9611</v>
      </c>
      <c r="R6063" t="s">
        <v>9613</v>
      </c>
      <c r="T6063" t="s">
        <v>1296</v>
      </c>
    </row>
    <row r="6064" spans="1:20">
      <c r="A6064" t="s">
        <v>9614</v>
      </c>
      <c r="B6064" t="s">
        <v>1291</v>
      </c>
      <c r="C6064" t="s">
        <v>20</v>
      </c>
      <c r="D6064" s="39" t="s">
        <v>1744</v>
      </c>
      <c r="E6064" s="11">
        <f t="shared" si="398"/>
        <v>3</v>
      </c>
      <c r="F6064" s="4">
        <f t="shared" si="399"/>
        <v>1998</v>
      </c>
      <c r="G6064" t="s">
        <v>25</v>
      </c>
      <c r="H6064" s="4">
        <v>16.5</v>
      </c>
      <c r="I6064" s="4" t="s">
        <v>35</v>
      </c>
      <c r="J6064" s="4">
        <v>34.6</v>
      </c>
      <c r="K6064" s="4" t="s">
        <v>2550</v>
      </c>
      <c r="L6064" s="4">
        <v>0</v>
      </c>
      <c r="M6064" s="4" t="s">
        <v>3387</v>
      </c>
      <c r="R6064" t="s">
        <v>2336</v>
      </c>
      <c r="T6064" t="s">
        <v>1296</v>
      </c>
    </row>
    <row r="6065" spans="1:20">
      <c r="A6065" t="s">
        <v>622</v>
      </c>
      <c r="B6065" t="s">
        <v>1291</v>
      </c>
      <c r="C6065" t="s">
        <v>20</v>
      </c>
      <c r="D6065" s="39" t="s">
        <v>5956</v>
      </c>
      <c r="E6065" s="11">
        <f t="shared" si="398"/>
        <v>3</v>
      </c>
      <c r="F6065" s="4">
        <f t="shared" si="399"/>
        <v>1986</v>
      </c>
      <c r="G6065" t="s">
        <v>25</v>
      </c>
      <c r="H6065" s="4">
        <v>11.5</v>
      </c>
      <c r="I6065" s="4" t="s">
        <v>35</v>
      </c>
      <c r="J6065" s="4">
        <v>28.58</v>
      </c>
      <c r="K6065" s="4" t="s">
        <v>3079</v>
      </c>
      <c r="L6065" s="4">
        <v>0</v>
      </c>
      <c r="M6065" s="4" t="s">
        <v>1815</v>
      </c>
      <c r="R6065" t="s">
        <v>1498</v>
      </c>
      <c r="T6065" t="s">
        <v>1296</v>
      </c>
    </row>
    <row r="6066" spans="1:20">
      <c r="A6066" t="s">
        <v>622</v>
      </c>
      <c r="B6066" t="s">
        <v>1291</v>
      </c>
      <c r="C6066" t="s">
        <v>74</v>
      </c>
      <c r="D6066" s="39" t="s">
        <v>2002</v>
      </c>
      <c r="E6066" s="11">
        <f t="shared" si="398"/>
        <v>3</v>
      </c>
      <c r="F6066" s="4">
        <f t="shared" si="399"/>
        <v>1988</v>
      </c>
      <c r="G6066" t="s">
        <v>25</v>
      </c>
      <c r="H6066" s="4">
        <v>13.5</v>
      </c>
      <c r="I6066" s="4" t="s">
        <v>35</v>
      </c>
      <c r="J6066" s="4">
        <v>31.43</v>
      </c>
      <c r="K6066" s="4" t="s">
        <v>1495</v>
      </c>
      <c r="L6066" s="4">
        <v>0</v>
      </c>
      <c r="M6066" s="4" t="s">
        <v>5332</v>
      </c>
      <c r="R6066" t="s">
        <v>9615</v>
      </c>
      <c r="T6066" t="s">
        <v>1296</v>
      </c>
    </row>
    <row r="6067" spans="1:20">
      <c r="A6067" t="s">
        <v>622</v>
      </c>
      <c r="B6067" t="s">
        <v>1291</v>
      </c>
      <c r="C6067" t="s">
        <v>74</v>
      </c>
      <c r="D6067" s="39" t="s">
        <v>1372</v>
      </c>
      <c r="E6067" s="11">
        <f t="shared" si="398"/>
        <v>3</v>
      </c>
      <c r="F6067" s="4">
        <f t="shared" si="399"/>
        <v>1990</v>
      </c>
      <c r="G6067" t="s">
        <v>25</v>
      </c>
      <c r="H6067" s="4">
        <v>15.5</v>
      </c>
      <c r="I6067" s="4" t="s">
        <v>35</v>
      </c>
      <c r="J6067" s="4">
        <v>33.659999999999997</v>
      </c>
      <c r="K6067" s="4" t="s">
        <v>1613</v>
      </c>
      <c r="L6067" s="4">
        <v>0</v>
      </c>
      <c r="M6067" s="4" t="s">
        <v>4084</v>
      </c>
      <c r="R6067" t="s">
        <v>9615</v>
      </c>
      <c r="T6067" t="s">
        <v>1296</v>
      </c>
    </row>
    <row r="6068" spans="1:20">
      <c r="A6068" t="s">
        <v>622</v>
      </c>
      <c r="B6068" t="s">
        <v>1291</v>
      </c>
      <c r="C6068" t="s">
        <v>74</v>
      </c>
      <c r="D6068" s="39" t="s">
        <v>2309</v>
      </c>
      <c r="E6068" s="11">
        <f t="shared" si="398"/>
        <v>3</v>
      </c>
      <c r="F6068" s="4">
        <f t="shared" si="399"/>
        <v>1992</v>
      </c>
      <c r="G6068" t="s">
        <v>25</v>
      </c>
      <c r="H6068" s="4">
        <v>17.5</v>
      </c>
      <c r="I6068" s="4" t="s">
        <v>35</v>
      </c>
      <c r="J6068" s="4">
        <v>38.74</v>
      </c>
      <c r="K6068" s="4" t="s">
        <v>3455</v>
      </c>
      <c r="L6068" s="4">
        <v>0</v>
      </c>
      <c r="M6068" s="4" t="s">
        <v>9616</v>
      </c>
      <c r="T6068" t="s">
        <v>1296</v>
      </c>
    </row>
    <row r="6069" spans="1:20">
      <c r="A6069" t="s">
        <v>622</v>
      </c>
      <c r="B6069" t="s">
        <v>1291</v>
      </c>
      <c r="C6069" t="s">
        <v>74</v>
      </c>
      <c r="D6069" s="39" t="s">
        <v>1632</v>
      </c>
      <c r="E6069" s="11">
        <f t="shared" si="398"/>
        <v>3</v>
      </c>
      <c r="F6069" s="4">
        <f t="shared" si="399"/>
        <v>1993</v>
      </c>
      <c r="G6069" t="s">
        <v>25</v>
      </c>
      <c r="H6069" s="4">
        <v>18.5</v>
      </c>
      <c r="I6069" s="4" t="s">
        <v>35</v>
      </c>
      <c r="J6069" s="4">
        <v>38.9</v>
      </c>
      <c r="K6069" s="4" t="s">
        <v>971</v>
      </c>
      <c r="L6069" s="4">
        <v>0</v>
      </c>
      <c r="M6069" s="4" t="s">
        <v>9617</v>
      </c>
      <c r="T6069" t="s">
        <v>1296</v>
      </c>
    </row>
    <row r="6070" spans="1:20">
      <c r="A6070" t="s">
        <v>622</v>
      </c>
      <c r="B6070" t="s">
        <v>1291</v>
      </c>
      <c r="C6070" t="s">
        <v>74</v>
      </c>
      <c r="D6070" s="39" t="s">
        <v>1620</v>
      </c>
      <c r="E6070" s="11">
        <f t="shared" si="398"/>
        <v>3</v>
      </c>
      <c r="F6070" s="4">
        <f t="shared" si="399"/>
        <v>1994</v>
      </c>
      <c r="G6070" t="s">
        <v>25</v>
      </c>
      <c r="H6070" s="4">
        <v>19.5</v>
      </c>
      <c r="I6070" s="4" t="s">
        <v>35</v>
      </c>
      <c r="J6070" s="4">
        <v>42.5</v>
      </c>
      <c r="K6070" s="4">
        <v>45.4</v>
      </c>
      <c r="L6070" s="4">
        <v>2.7</v>
      </c>
      <c r="M6070" s="4" t="s">
        <v>9618</v>
      </c>
      <c r="R6070" t="s">
        <v>9619</v>
      </c>
      <c r="T6070" t="s">
        <v>1296</v>
      </c>
    </row>
    <row r="6071" spans="1:20">
      <c r="A6071" t="s">
        <v>653</v>
      </c>
      <c r="B6071" t="s">
        <v>1291</v>
      </c>
      <c r="C6071" t="s">
        <v>20</v>
      </c>
      <c r="D6071" s="39" t="s">
        <v>1708</v>
      </c>
      <c r="E6071" s="11">
        <f t="shared" si="398"/>
        <v>3</v>
      </c>
      <c r="F6071" s="4">
        <f t="shared" si="399"/>
        <v>1994</v>
      </c>
      <c r="G6071" t="s">
        <v>21</v>
      </c>
      <c r="H6071" s="4">
        <v>12.5</v>
      </c>
      <c r="I6071" s="4" t="s">
        <v>35</v>
      </c>
      <c r="J6071" s="4">
        <v>26.5</v>
      </c>
      <c r="K6071" s="4" t="s">
        <v>475</v>
      </c>
      <c r="L6071" s="4">
        <v>0</v>
      </c>
      <c r="M6071" s="4" t="s">
        <v>1607</v>
      </c>
      <c r="N6071" s="11" t="s">
        <v>9620</v>
      </c>
      <c r="R6071" t="s">
        <v>9621</v>
      </c>
      <c r="T6071" t="s">
        <v>1296</v>
      </c>
    </row>
    <row r="6072" spans="1:20">
      <c r="A6072" t="s">
        <v>653</v>
      </c>
      <c r="B6072" t="s">
        <v>1291</v>
      </c>
      <c r="C6072" t="s">
        <v>74</v>
      </c>
      <c r="D6072" s="39" t="s">
        <v>1524</v>
      </c>
      <c r="E6072" s="11">
        <f t="shared" si="398"/>
        <v>3</v>
      </c>
      <c r="F6072" s="4">
        <f t="shared" si="399"/>
        <v>1995</v>
      </c>
      <c r="G6072" t="s">
        <v>21</v>
      </c>
      <c r="H6072" s="4">
        <v>13.5</v>
      </c>
      <c r="I6072" s="4" t="s">
        <v>35</v>
      </c>
      <c r="J6072" s="4">
        <v>27.2</v>
      </c>
      <c r="K6072" s="4" t="s">
        <v>49</v>
      </c>
      <c r="L6072" s="4">
        <v>0</v>
      </c>
      <c r="M6072" s="4" t="s">
        <v>1637</v>
      </c>
      <c r="N6072" s="11" t="s">
        <v>9620</v>
      </c>
      <c r="T6072" t="s">
        <v>1296</v>
      </c>
    </row>
    <row r="6073" spans="1:20">
      <c r="A6073" t="s">
        <v>653</v>
      </c>
      <c r="B6073" t="s">
        <v>1291</v>
      </c>
      <c r="C6073" t="s">
        <v>74</v>
      </c>
      <c r="D6073" s="39" t="s">
        <v>1527</v>
      </c>
      <c r="E6073" s="11">
        <f t="shared" si="398"/>
        <v>3</v>
      </c>
      <c r="F6073" s="4">
        <f t="shared" si="399"/>
        <v>1998</v>
      </c>
      <c r="G6073" t="s">
        <v>21</v>
      </c>
      <c r="H6073" s="4">
        <v>16.5</v>
      </c>
      <c r="I6073" s="4" t="s">
        <v>35</v>
      </c>
      <c r="J6073" s="4">
        <v>27.8</v>
      </c>
      <c r="K6073" s="4" t="s">
        <v>584</v>
      </c>
      <c r="L6073" s="4">
        <v>0</v>
      </c>
      <c r="M6073" s="4" t="s">
        <v>2150</v>
      </c>
      <c r="N6073" s="11" t="s">
        <v>9620</v>
      </c>
      <c r="R6073" t="s">
        <v>439</v>
      </c>
      <c r="T6073" t="s">
        <v>1296</v>
      </c>
    </row>
    <row r="6074" spans="1:20">
      <c r="A6074" t="s">
        <v>653</v>
      </c>
      <c r="B6074" t="s">
        <v>1291</v>
      </c>
      <c r="C6074" t="s">
        <v>74</v>
      </c>
      <c r="D6074" s="39" t="s">
        <v>1647</v>
      </c>
      <c r="E6074" s="11">
        <f t="shared" si="398"/>
        <v>3</v>
      </c>
      <c r="F6074" s="4">
        <f t="shared" si="399"/>
        <v>2000</v>
      </c>
      <c r="G6074" t="s">
        <v>21</v>
      </c>
      <c r="H6074" s="4">
        <v>18.5</v>
      </c>
      <c r="I6074" s="4" t="s">
        <v>35</v>
      </c>
      <c r="J6074" s="4">
        <v>29.5</v>
      </c>
      <c r="K6074" s="4" t="s">
        <v>138</v>
      </c>
      <c r="L6074" s="4">
        <v>0</v>
      </c>
      <c r="M6074" s="4" t="s">
        <v>2030</v>
      </c>
      <c r="N6074" s="11" t="s">
        <v>9620</v>
      </c>
      <c r="R6074" t="s">
        <v>439</v>
      </c>
      <c r="T6074" t="s">
        <v>1296</v>
      </c>
    </row>
    <row r="6075" spans="1:20">
      <c r="A6075" t="s">
        <v>653</v>
      </c>
      <c r="B6075" t="s">
        <v>1291</v>
      </c>
      <c r="C6075" t="s">
        <v>74</v>
      </c>
      <c r="D6075" s="39" t="s">
        <v>1418</v>
      </c>
      <c r="E6075" s="11">
        <f t="shared" si="398"/>
        <v>5</v>
      </c>
      <c r="F6075" s="4">
        <f t="shared" si="399"/>
        <v>2001</v>
      </c>
      <c r="G6075" t="s">
        <v>21</v>
      </c>
      <c r="H6075" s="4">
        <v>19.7</v>
      </c>
      <c r="I6075" s="4" t="s">
        <v>35</v>
      </c>
      <c r="J6075" s="4">
        <v>30.5</v>
      </c>
      <c r="K6075" s="4" t="s">
        <v>193</v>
      </c>
      <c r="L6075" s="4">
        <v>0</v>
      </c>
      <c r="M6075" s="4" t="s">
        <v>1648</v>
      </c>
      <c r="N6075" s="11" t="s">
        <v>9620</v>
      </c>
      <c r="R6075" t="s">
        <v>2569</v>
      </c>
      <c r="T6075" t="s">
        <v>1296</v>
      </c>
    </row>
    <row r="6076" spans="1:20">
      <c r="A6076" t="s">
        <v>653</v>
      </c>
      <c r="B6076" t="s">
        <v>1291</v>
      </c>
      <c r="C6076" t="s">
        <v>74</v>
      </c>
      <c r="D6076" s="39" t="s">
        <v>1378</v>
      </c>
      <c r="E6076" s="11">
        <f t="shared" si="398"/>
        <v>5</v>
      </c>
      <c r="F6076" s="4">
        <f t="shared" si="399"/>
        <v>2002</v>
      </c>
      <c r="G6076" t="s">
        <v>21</v>
      </c>
      <c r="H6076" s="4">
        <v>20.7</v>
      </c>
      <c r="I6076" s="4" t="s">
        <v>35</v>
      </c>
      <c r="J6076" s="4">
        <v>30.5</v>
      </c>
      <c r="K6076" s="4" t="s">
        <v>298</v>
      </c>
      <c r="L6076" s="4">
        <v>0</v>
      </c>
      <c r="M6076" s="4" t="s">
        <v>5995</v>
      </c>
      <c r="N6076" s="11" t="s">
        <v>9620</v>
      </c>
      <c r="R6076" t="s">
        <v>1630</v>
      </c>
      <c r="T6076" t="s">
        <v>1296</v>
      </c>
    </row>
    <row r="6077" spans="1:20">
      <c r="A6077" t="s">
        <v>653</v>
      </c>
      <c r="B6077" t="s">
        <v>1291</v>
      </c>
      <c r="C6077" t="s">
        <v>74</v>
      </c>
      <c r="D6077" s="39" t="s">
        <v>2040</v>
      </c>
      <c r="E6077" s="11">
        <f t="shared" si="398"/>
        <v>5</v>
      </c>
      <c r="F6077" s="4">
        <f t="shared" si="399"/>
        <v>2003</v>
      </c>
      <c r="G6077" t="s">
        <v>21</v>
      </c>
      <c r="H6077" s="4">
        <v>21.7</v>
      </c>
      <c r="I6077" s="4" t="s">
        <v>35</v>
      </c>
      <c r="J6077" s="4">
        <v>31.5</v>
      </c>
      <c r="K6077" s="4" t="s">
        <v>801</v>
      </c>
      <c r="L6077" s="4">
        <v>0</v>
      </c>
      <c r="M6077" s="4" t="s">
        <v>9622</v>
      </c>
      <c r="N6077" s="11" t="s">
        <v>9620</v>
      </c>
      <c r="R6077" t="s">
        <v>1334</v>
      </c>
      <c r="T6077" t="s">
        <v>1296</v>
      </c>
    </row>
    <row r="6078" spans="1:20">
      <c r="A6078" t="s">
        <v>653</v>
      </c>
      <c r="B6078" t="s">
        <v>1291</v>
      </c>
      <c r="C6078" t="s">
        <v>74</v>
      </c>
      <c r="D6078" s="39" t="s">
        <v>1335</v>
      </c>
      <c r="E6078" s="11">
        <f t="shared" si="398"/>
        <v>5</v>
      </c>
      <c r="F6078" s="4">
        <f t="shared" si="399"/>
        <v>2004</v>
      </c>
      <c r="G6078" t="s">
        <v>21</v>
      </c>
      <c r="H6078" s="4">
        <v>22.7</v>
      </c>
      <c r="I6078" s="4" t="s">
        <v>35</v>
      </c>
      <c r="J6078" s="4">
        <v>32.200000000000003</v>
      </c>
      <c r="K6078" s="4" t="s">
        <v>230</v>
      </c>
      <c r="L6078" s="4">
        <v>0</v>
      </c>
      <c r="M6078" s="4" t="s">
        <v>9623</v>
      </c>
      <c r="N6078" s="11" t="s">
        <v>9620</v>
      </c>
      <c r="R6078" t="s">
        <v>9624</v>
      </c>
      <c r="T6078" t="s">
        <v>1296</v>
      </c>
    </row>
    <row r="6079" spans="1:20">
      <c r="A6079" t="s">
        <v>9625</v>
      </c>
      <c r="B6079" t="s">
        <v>1291</v>
      </c>
      <c r="C6079" t="s">
        <v>20</v>
      </c>
      <c r="D6079" s="39" t="s">
        <v>2289</v>
      </c>
      <c r="E6079" s="11">
        <f t="shared" si="398"/>
        <v>6</v>
      </c>
      <c r="F6079" s="4">
        <f t="shared" si="399"/>
        <v>2001</v>
      </c>
      <c r="G6079" t="s">
        <v>25</v>
      </c>
      <c r="H6079" s="4">
        <v>10.8</v>
      </c>
      <c r="I6079" s="4" t="str">
        <f>IF(ISBLANK(H6079), "", "k")</f>
        <v>k</v>
      </c>
      <c r="J6079" s="4">
        <v>27.5</v>
      </c>
      <c r="K6079" s="4" t="s">
        <v>350</v>
      </c>
      <c r="L6079" s="4">
        <v>0</v>
      </c>
      <c r="N6079" t="s">
        <v>9626</v>
      </c>
      <c r="R6079" t="s">
        <v>9627</v>
      </c>
      <c r="T6079" t="s">
        <v>1296</v>
      </c>
    </row>
    <row r="6080" spans="1:20">
      <c r="A6080" t="s">
        <v>9625</v>
      </c>
      <c r="B6080" t="s">
        <v>1291</v>
      </c>
      <c r="C6080" t="s">
        <v>74</v>
      </c>
      <c r="D6080" s="39" t="s">
        <v>2642</v>
      </c>
      <c r="E6080" s="11">
        <f t="shared" si="398"/>
        <v>7</v>
      </c>
      <c r="F6080" s="4">
        <f t="shared" si="399"/>
        <v>2002</v>
      </c>
      <c r="G6080" t="s">
        <v>25</v>
      </c>
      <c r="H6080" s="4">
        <v>11.8</v>
      </c>
      <c r="I6080" s="4" t="s">
        <v>1214</v>
      </c>
      <c r="J6080" s="4">
        <v>27.1</v>
      </c>
      <c r="K6080" s="4" t="s">
        <v>350</v>
      </c>
      <c r="L6080" s="4">
        <v>0</v>
      </c>
      <c r="M6080" s="4" t="s">
        <v>2281</v>
      </c>
      <c r="N6080" t="s">
        <v>9626</v>
      </c>
      <c r="R6080" t="s">
        <v>9628</v>
      </c>
      <c r="T6080" t="s">
        <v>1296</v>
      </c>
    </row>
    <row r="6081" spans="1:20">
      <c r="A6081" t="s">
        <v>9625</v>
      </c>
      <c r="B6081" t="s">
        <v>1291</v>
      </c>
      <c r="C6081" t="s">
        <v>74</v>
      </c>
      <c r="D6081" s="39" t="s">
        <v>44</v>
      </c>
      <c r="E6081" s="11">
        <f t="shared" si="398"/>
        <v>5</v>
      </c>
      <c r="F6081" s="4">
        <f t="shared" si="399"/>
        <v>2005</v>
      </c>
      <c r="G6081" t="s">
        <v>25</v>
      </c>
      <c r="H6081" s="4">
        <v>14.7</v>
      </c>
      <c r="I6081" s="4" t="s">
        <v>1214</v>
      </c>
      <c r="J6081" s="4">
        <v>26.5</v>
      </c>
      <c r="K6081" s="4" t="s">
        <v>1072</v>
      </c>
      <c r="L6081" s="4">
        <v>0</v>
      </c>
      <c r="M6081" s="4" t="s">
        <v>3175</v>
      </c>
      <c r="N6081" t="s">
        <v>9626</v>
      </c>
      <c r="R6081" t="s">
        <v>9629</v>
      </c>
      <c r="T6081" t="s">
        <v>1296</v>
      </c>
    </row>
    <row r="6082" spans="1:20">
      <c r="A6082" t="s">
        <v>9625</v>
      </c>
      <c r="B6082" t="s">
        <v>1291</v>
      </c>
      <c r="C6082" t="s">
        <v>74</v>
      </c>
      <c r="D6082" s="39" t="s">
        <v>1556</v>
      </c>
      <c r="E6082" s="11">
        <f t="shared" si="398"/>
        <v>5</v>
      </c>
      <c r="F6082" s="4">
        <f t="shared" si="399"/>
        <v>2010</v>
      </c>
      <c r="G6082" t="s">
        <v>25</v>
      </c>
      <c r="H6082" s="4">
        <v>19.7</v>
      </c>
      <c r="I6082" s="4" t="s">
        <v>1214</v>
      </c>
      <c r="J6082" s="4">
        <v>30</v>
      </c>
      <c r="K6082" s="4" t="s">
        <v>674</v>
      </c>
      <c r="L6082" s="4">
        <v>0</v>
      </c>
      <c r="M6082" s="4" t="s">
        <v>1797</v>
      </c>
      <c r="N6082" t="s">
        <v>9626</v>
      </c>
      <c r="R6082" t="s">
        <v>9630</v>
      </c>
      <c r="T6082" t="s">
        <v>1296</v>
      </c>
    </row>
    <row r="6083" spans="1:20">
      <c r="A6083" t="s">
        <v>9625</v>
      </c>
      <c r="B6083" t="s">
        <v>1291</v>
      </c>
      <c r="C6083" t="s">
        <v>74</v>
      </c>
      <c r="D6083" s="39" t="s">
        <v>1561</v>
      </c>
      <c r="E6083" s="11">
        <f t="shared" si="398"/>
        <v>5</v>
      </c>
      <c r="F6083" s="4">
        <f t="shared" si="399"/>
        <v>2011</v>
      </c>
      <c r="G6083" t="s">
        <v>25</v>
      </c>
      <c r="H6083" s="4">
        <v>20.7</v>
      </c>
      <c r="I6083" s="4" t="s">
        <v>1214</v>
      </c>
      <c r="J6083" s="4">
        <v>31</v>
      </c>
      <c r="K6083" s="4" t="s">
        <v>577</v>
      </c>
      <c r="L6083" s="4">
        <v>0</v>
      </c>
      <c r="M6083" s="4" t="s">
        <v>2027</v>
      </c>
      <c r="N6083" t="s">
        <v>9626</v>
      </c>
      <c r="R6083" t="s">
        <v>6593</v>
      </c>
      <c r="T6083" t="s">
        <v>1296</v>
      </c>
    </row>
    <row r="6084" spans="1:20">
      <c r="A6084" t="s">
        <v>9625</v>
      </c>
      <c r="B6084" t="s">
        <v>1291</v>
      </c>
      <c r="C6084" t="s">
        <v>74</v>
      </c>
      <c r="D6084" s="39" t="s">
        <v>1531</v>
      </c>
      <c r="E6084" s="11">
        <f t="shared" si="398"/>
        <v>5</v>
      </c>
      <c r="F6084" s="4">
        <f t="shared" si="399"/>
        <v>2013</v>
      </c>
      <c r="G6084" t="s">
        <v>25</v>
      </c>
      <c r="H6084" s="4">
        <v>22.7</v>
      </c>
      <c r="I6084" s="4" t="s">
        <v>1214</v>
      </c>
      <c r="J6084" s="4">
        <v>32.5</v>
      </c>
      <c r="K6084" s="4" t="s">
        <v>690</v>
      </c>
      <c r="L6084" s="4">
        <v>0</v>
      </c>
      <c r="M6084" s="4" t="s">
        <v>4261</v>
      </c>
      <c r="N6084" t="s">
        <v>9626</v>
      </c>
      <c r="R6084" t="s">
        <v>1953</v>
      </c>
      <c r="T6084" t="s">
        <v>1296</v>
      </c>
    </row>
    <row r="6085" spans="1:20">
      <c r="A6085" t="s">
        <v>9631</v>
      </c>
      <c r="B6085" t="s">
        <v>1291</v>
      </c>
      <c r="C6085" t="s">
        <v>20</v>
      </c>
      <c r="D6085" s="39" t="s">
        <v>1582</v>
      </c>
      <c r="E6085" s="11">
        <f t="shared" si="398"/>
        <v>5</v>
      </c>
      <c r="F6085" s="4">
        <f t="shared" si="399"/>
        <v>2019</v>
      </c>
      <c r="G6085" t="s">
        <v>21</v>
      </c>
      <c r="I6085" s="4" t="str">
        <f>IF(ISBLANK(H6085), "", "k")</f>
        <v/>
      </c>
      <c r="J6085" s="4">
        <v>23.1</v>
      </c>
      <c r="K6085" s="4">
        <v>17.600000000000001</v>
      </c>
      <c r="L6085" s="4">
        <v>5.2</v>
      </c>
      <c r="M6085" s="4" t="s">
        <v>2439</v>
      </c>
      <c r="R6085" t="s">
        <v>9632</v>
      </c>
      <c r="T6085" t="s">
        <v>1296</v>
      </c>
    </row>
    <row r="6086" spans="1:20">
      <c r="A6086" t="s">
        <v>9631</v>
      </c>
      <c r="B6086" s="4" t="s">
        <v>1291</v>
      </c>
      <c r="C6086" s="4" t="s">
        <v>74</v>
      </c>
      <c r="D6086" s="39" t="s">
        <v>1553</v>
      </c>
      <c r="E6086" s="11">
        <f t="shared" si="398"/>
        <v>4</v>
      </c>
      <c r="F6086" s="4">
        <f t="shared" si="399"/>
        <v>2026</v>
      </c>
      <c r="G6086" s="4" t="s">
        <v>21</v>
      </c>
      <c r="I6086" s="4" t="str">
        <f>IF(ISBLANK(H6086), "", "k")</f>
        <v/>
      </c>
      <c r="J6086" s="4">
        <v>25.5</v>
      </c>
      <c r="K6086" s="4">
        <v>19.5</v>
      </c>
      <c r="L6086" s="4">
        <v>5</v>
      </c>
      <c r="M6086" s="4">
        <v>525</v>
      </c>
      <c r="N6086" s="11" t="s">
        <v>9633</v>
      </c>
      <c r="R6086" s="4" t="s">
        <v>9634</v>
      </c>
    </row>
    <row r="6087" spans="1:20">
      <c r="A6087" t="s">
        <v>9635</v>
      </c>
      <c r="B6087" t="s">
        <v>1291</v>
      </c>
      <c r="C6087" t="s">
        <v>20</v>
      </c>
      <c r="D6087" s="39" t="s">
        <v>1715</v>
      </c>
      <c r="E6087" s="11">
        <f t="shared" si="398"/>
        <v>3</v>
      </c>
      <c r="F6087" s="4">
        <f t="shared" si="399"/>
        <v>2000</v>
      </c>
      <c r="G6087" t="s">
        <v>25</v>
      </c>
      <c r="H6087" s="4">
        <v>10.5</v>
      </c>
      <c r="I6087" s="4" t="s">
        <v>35</v>
      </c>
      <c r="J6087" s="4">
        <v>26.6</v>
      </c>
      <c r="K6087" s="4" t="s">
        <v>350</v>
      </c>
      <c r="L6087" s="4">
        <v>0</v>
      </c>
      <c r="M6087" s="4" t="s">
        <v>2820</v>
      </c>
      <c r="N6087" s="11" t="s">
        <v>9636</v>
      </c>
      <c r="R6087" t="s">
        <v>1931</v>
      </c>
      <c r="T6087" t="s">
        <v>1296</v>
      </c>
    </row>
    <row r="6088" spans="1:20">
      <c r="A6088" t="s">
        <v>9635</v>
      </c>
      <c r="B6088" t="s">
        <v>1291</v>
      </c>
      <c r="C6088" t="s">
        <v>74</v>
      </c>
      <c r="D6088" s="39" t="s">
        <v>1328</v>
      </c>
      <c r="E6088" s="11">
        <f t="shared" si="398"/>
        <v>6</v>
      </c>
      <c r="F6088" s="4">
        <f t="shared" si="399"/>
        <v>2002</v>
      </c>
      <c r="G6088" t="s">
        <v>25</v>
      </c>
      <c r="H6088" s="4">
        <v>12.8</v>
      </c>
      <c r="I6088" s="4" t="s">
        <v>35</v>
      </c>
      <c r="J6088" s="4">
        <v>27.3</v>
      </c>
      <c r="K6088" s="4" t="s">
        <v>1061</v>
      </c>
      <c r="L6088" s="4">
        <v>0</v>
      </c>
      <c r="M6088" s="4" t="s">
        <v>2256</v>
      </c>
      <c r="N6088" s="11" t="s">
        <v>9636</v>
      </c>
      <c r="R6088" t="s">
        <v>8496</v>
      </c>
      <c r="T6088" t="s">
        <v>1296</v>
      </c>
    </row>
    <row r="6089" spans="1:20">
      <c r="A6089" t="s">
        <v>9635</v>
      </c>
      <c r="B6089" t="s">
        <v>1291</v>
      </c>
      <c r="C6089" t="s">
        <v>74</v>
      </c>
      <c r="D6089" s="39" t="s">
        <v>34</v>
      </c>
      <c r="E6089" s="11">
        <f t="shared" si="398"/>
        <v>5</v>
      </c>
      <c r="F6089" s="4">
        <f t="shared" si="399"/>
        <v>2003</v>
      </c>
      <c r="G6089" t="s">
        <v>25</v>
      </c>
      <c r="H6089" s="4">
        <v>13.7</v>
      </c>
      <c r="I6089" s="4" t="s">
        <v>35</v>
      </c>
      <c r="J6089" s="4">
        <v>28</v>
      </c>
      <c r="K6089" s="4" t="s">
        <v>1061</v>
      </c>
      <c r="L6089" s="4">
        <v>0</v>
      </c>
      <c r="M6089" s="4" t="s">
        <v>2886</v>
      </c>
      <c r="N6089" s="11" t="s">
        <v>9636</v>
      </c>
      <c r="R6089" t="s">
        <v>9637</v>
      </c>
      <c r="T6089" t="s">
        <v>1296</v>
      </c>
    </row>
    <row r="6090" spans="1:20">
      <c r="A6090" t="s">
        <v>9635</v>
      </c>
      <c r="B6090" t="s">
        <v>1291</v>
      </c>
      <c r="C6090" t="s">
        <v>74</v>
      </c>
      <c r="D6090" s="39" t="s">
        <v>2126</v>
      </c>
      <c r="E6090" s="11">
        <f t="shared" si="398"/>
        <v>5</v>
      </c>
      <c r="F6090" s="4">
        <f t="shared" si="399"/>
        <v>2008</v>
      </c>
      <c r="G6090" t="s">
        <v>25</v>
      </c>
      <c r="H6090" s="4">
        <v>18.7</v>
      </c>
      <c r="I6090" s="4" t="s">
        <v>35</v>
      </c>
      <c r="J6090" s="4">
        <v>29.2</v>
      </c>
      <c r="K6090" s="4" t="s">
        <v>36</v>
      </c>
      <c r="L6090" s="4">
        <v>0</v>
      </c>
      <c r="M6090" s="4" t="s">
        <v>1528</v>
      </c>
      <c r="N6090" s="11" t="s">
        <v>9636</v>
      </c>
      <c r="R6090" t="s">
        <v>3471</v>
      </c>
      <c r="T6090" t="s">
        <v>1296</v>
      </c>
    </row>
    <row r="6091" spans="1:20">
      <c r="A6091" t="s">
        <v>9635</v>
      </c>
      <c r="B6091" t="s">
        <v>1291</v>
      </c>
      <c r="C6091" t="s">
        <v>74</v>
      </c>
      <c r="D6091" s="39" t="s">
        <v>1863</v>
      </c>
      <c r="E6091" s="11">
        <f t="shared" si="398"/>
        <v>4</v>
      </c>
      <c r="F6091" s="4">
        <f t="shared" si="399"/>
        <v>2010</v>
      </c>
      <c r="G6091" t="s">
        <v>25</v>
      </c>
      <c r="H6091" s="4">
        <v>20.6</v>
      </c>
      <c r="I6091" s="4" t="s">
        <v>35</v>
      </c>
      <c r="J6091" s="4">
        <v>29.5</v>
      </c>
      <c r="K6091" s="4" t="s">
        <v>378</v>
      </c>
      <c r="L6091" s="4">
        <v>0</v>
      </c>
      <c r="M6091" s="4" t="s">
        <v>1526</v>
      </c>
      <c r="N6091" s="11" t="s">
        <v>9636</v>
      </c>
      <c r="R6091" t="s">
        <v>9638</v>
      </c>
      <c r="T6091" t="s">
        <v>1296</v>
      </c>
    </row>
    <row r="6092" spans="1:20">
      <c r="A6092" t="s">
        <v>9639</v>
      </c>
      <c r="B6092" t="s">
        <v>1291</v>
      </c>
      <c r="C6092" t="s">
        <v>20</v>
      </c>
      <c r="D6092" s="39" t="s">
        <v>1729</v>
      </c>
      <c r="E6092" s="11">
        <f t="shared" si="398"/>
        <v>6</v>
      </c>
      <c r="F6092" s="4">
        <f t="shared" si="399"/>
        <v>2001</v>
      </c>
      <c r="G6092" t="s">
        <v>21</v>
      </c>
      <c r="H6092" s="4">
        <v>11.8</v>
      </c>
      <c r="I6092" s="4" t="str">
        <f t="shared" ref="I6092:I6101" si="400">IF(ISBLANK(H6092), "", "k")</f>
        <v>k</v>
      </c>
      <c r="J6092" s="4">
        <v>26.3</v>
      </c>
      <c r="K6092" s="4" t="s">
        <v>898</v>
      </c>
      <c r="L6092" s="4">
        <v>0</v>
      </c>
      <c r="R6092" t="s">
        <v>9640</v>
      </c>
      <c r="T6092" t="s">
        <v>1296</v>
      </c>
    </row>
    <row r="6093" spans="1:20">
      <c r="A6093" t="s">
        <v>9641</v>
      </c>
      <c r="B6093" t="s">
        <v>1291</v>
      </c>
      <c r="C6093" t="s">
        <v>20</v>
      </c>
      <c r="D6093" s="39" t="s">
        <v>1663</v>
      </c>
      <c r="E6093" s="11">
        <f t="shared" si="398"/>
        <v>5</v>
      </c>
      <c r="F6093" s="4">
        <f t="shared" si="399"/>
        <v>2009</v>
      </c>
      <c r="G6093" t="s">
        <v>25</v>
      </c>
      <c r="H6093" s="4" t="s">
        <v>654</v>
      </c>
      <c r="I6093" s="4" t="str">
        <f t="shared" si="400"/>
        <v>k</v>
      </c>
      <c r="J6093" s="4">
        <v>19</v>
      </c>
      <c r="K6093" s="4" t="s">
        <v>1000</v>
      </c>
      <c r="L6093" s="4">
        <v>0</v>
      </c>
      <c r="M6093" s="4" t="s">
        <v>5646</v>
      </c>
      <c r="N6093" s="11" t="s">
        <v>9642</v>
      </c>
      <c r="R6093" t="s">
        <v>9643</v>
      </c>
      <c r="T6093" t="s">
        <v>1296</v>
      </c>
    </row>
    <row r="6094" spans="1:20">
      <c r="A6094" t="s">
        <v>9641</v>
      </c>
      <c r="B6094" t="s">
        <v>1291</v>
      </c>
      <c r="C6094" t="s">
        <v>74</v>
      </c>
      <c r="D6094" s="39" t="s">
        <v>1356</v>
      </c>
      <c r="E6094" s="11">
        <f t="shared" si="398"/>
        <v>5</v>
      </c>
      <c r="F6094" s="4">
        <f t="shared" si="399"/>
        <v>2015</v>
      </c>
      <c r="G6094" t="s">
        <v>25</v>
      </c>
      <c r="H6094" s="4" t="s">
        <v>410</v>
      </c>
      <c r="I6094" s="4" t="str">
        <f t="shared" si="400"/>
        <v>k</v>
      </c>
      <c r="J6094" s="4">
        <v>25</v>
      </c>
      <c r="K6094" s="4" t="s">
        <v>127</v>
      </c>
      <c r="L6094" s="4">
        <v>0</v>
      </c>
      <c r="M6094" s="4" t="s">
        <v>8588</v>
      </c>
      <c r="N6094" s="11" t="s">
        <v>9642</v>
      </c>
      <c r="R6094" t="s">
        <v>9644</v>
      </c>
      <c r="T6094" t="s">
        <v>1296</v>
      </c>
    </row>
    <row r="6095" spans="1:20">
      <c r="A6095" t="s">
        <v>9641</v>
      </c>
      <c r="B6095" t="s">
        <v>1291</v>
      </c>
      <c r="C6095" t="s">
        <v>74</v>
      </c>
      <c r="D6095" s="39" t="s">
        <v>1349</v>
      </c>
      <c r="E6095" s="11">
        <f t="shared" si="398"/>
        <v>5</v>
      </c>
      <c r="F6095" s="4">
        <f t="shared" si="399"/>
        <v>2016</v>
      </c>
      <c r="G6095" t="s">
        <v>25</v>
      </c>
      <c r="H6095" s="4" t="s">
        <v>717</v>
      </c>
      <c r="I6095" s="4" t="str">
        <f t="shared" si="400"/>
        <v>k</v>
      </c>
      <c r="J6095" s="4">
        <v>26.8</v>
      </c>
      <c r="K6095" s="4" t="s">
        <v>479</v>
      </c>
      <c r="L6095" s="4">
        <v>0</v>
      </c>
      <c r="M6095" s="4" t="s">
        <v>2083</v>
      </c>
      <c r="N6095" s="11" t="s">
        <v>9642</v>
      </c>
      <c r="R6095" t="s">
        <v>9645</v>
      </c>
      <c r="T6095" t="s">
        <v>1296</v>
      </c>
    </row>
    <row r="6096" spans="1:20">
      <c r="A6096" t="s">
        <v>9641</v>
      </c>
      <c r="B6096" t="s">
        <v>1291</v>
      </c>
      <c r="C6096" t="s">
        <v>74</v>
      </c>
      <c r="D6096" s="39" t="s">
        <v>5649</v>
      </c>
      <c r="E6096" s="11">
        <f t="shared" si="398"/>
        <v>6</v>
      </c>
      <c r="F6096" s="4">
        <f t="shared" si="399"/>
        <v>2016</v>
      </c>
      <c r="G6096" t="s">
        <v>25</v>
      </c>
      <c r="H6096" s="4" t="s">
        <v>573</v>
      </c>
      <c r="I6096" s="4" t="str">
        <f t="shared" si="400"/>
        <v>k</v>
      </c>
      <c r="J6096" s="4">
        <v>27.7</v>
      </c>
      <c r="K6096" s="4" t="s">
        <v>49</v>
      </c>
      <c r="L6096" s="4">
        <v>0</v>
      </c>
      <c r="M6096" s="4" t="s">
        <v>1866</v>
      </c>
      <c r="N6096" s="11" t="s">
        <v>9642</v>
      </c>
      <c r="Q6096" t="s">
        <v>9646</v>
      </c>
      <c r="R6096" t="s">
        <v>9647</v>
      </c>
      <c r="T6096" t="s">
        <v>1296</v>
      </c>
    </row>
    <row r="6097" spans="1:20">
      <c r="A6097" t="s">
        <v>9641</v>
      </c>
      <c r="B6097" t="s">
        <v>1291</v>
      </c>
      <c r="C6097" t="s">
        <v>74</v>
      </c>
      <c r="D6097" s="39" t="s">
        <v>1408</v>
      </c>
      <c r="E6097" s="11">
        <f t="shared" si="398"/>
        <v>9</v>
      </c>
      <c r="F6097" s="4">
        <f t="shared" si="399"/>
        <v>2016</v>
      </c>
      <c r="G6097" t="s">
        <v>25</v>
      </c>
      <c r="H6097" s="4" t="s">
        <v>3386</v>
      </c>
      <c r="I6097" s="4" t="str">
        <f t="shared" si="400"/>
        <v>k</v>
      </c>
      <c r="J6097" s="4">
        <v>27.5</v>
      </c>
      <c r="K6097" s="4" t="s">
        <v>479</v>
      </c>
      <c r="L6097" s="4">
        <v>0</v>
      </c>
      <c r="M6097" s="4" t="s">
        <v>1427</v>
      </c>
      <c r="N6097" s="11" t="s">
        <v>9642</v>
      </c>
      <c r="Q6097" t="s">
        <v>9648</v>
      </c>
      <c r="R6097" t="s">
        <v>9649</v>
      </c>
      <c r="T6097" t="s">
        <v>1296</v>
      </c>
    </row>
    <row r="6098" spans="1:20">
      <c r="A6098" t="s">
        <v>9641</v>
      </c>
      <c r="B6098" t="s">
        <v>1291</v>
      </c>
      <c r="C6098" t="s">
        <v>74</v>
      </c>
      <c r="D6098" s="39" t="s">
        <v>1352</v>
      </c>
      <c r="E6098" s="11">
        <f t="shared" si="398"/>
        <v>5</v>
      </c>
      <c r="F6098" s="4">
        <f t="shared" si="399"/>
        <v>2017</v>
      </c>
      <c r="G6098" t="s">
        <v>25</v>
      </c>
      <c r="H6098" s="4" t="s">
        <v>712</v>
      </c>
      <c r="I6098" s="4" t="str">
        <f t="shared" si="400"/>
        <v>k</v>
      </c>
      <c r="J6098" s="4">
        <v>28</v>
      </c>
      <c r="K6098" s="4" t="s">
        <v>203</v>
      </c>
      <c r="L6098" s="4">
        <v>0</v>
      </c>
      <c r="M6098" s="4" t="s">
        <v>1532</v>
      </c>
      <c r="N6098" s="11" t="s">
        <v>9642</v>
      </c>
      <c r="R6098" t="s">
        <v>9650</v>
      </c>
      <c r="T6098" t="s">
        <v>1296</v>
      </c>
    </row>
    <row r="6099" spans="1:20">
      <c r="A6099" t="s">
        <v>9641</v>
      </c>
      <c r="B6099" t="s">
        <v>1291</v>
      </c>
      <c r="C6099" t="s">
        <v>74</v>
      </c>
      <c r="D6099" s="39">
        <v>43345</v>
      </c>
      <c r="E6099" s="11">
        <f t="shared" ref="E6099:E6162" si="401">MONTH(D6099)</f>
        <v>9</v>
      </c>
      <c r="F6099" s="4">
        <f t="shared" ref="F6099:F6104" si="402">YEAR(D6099)</f>
        <v>2018</v>
      </c>
      <c r="G6099" t="s">
        <v>25</v>
      </c>
      <c r="H6099" s="4" t="s">
        <v>5945</v>
      </c>
      <c r="I6099" s="4" t="str">
        <f t="shared" si="400"/>
        <v>k</v>
      </c>
      <c r="J6099" s="4">
        <v>30</v>
      </c>
      <c r="K6099" s="4" t="s">
        <v>1699</v>
      </c>
      <c r="L6099" s="4">
        <v>0</v>
      </c>
      <c r="M6099" s="4" t="s">
        <v>1526</v>
      </c>
      <c r="N6099" s="11" t="s">
        <v>9642</v>
      </c>
      <c r="R6099" t="s">
        <v>9651</v>
      </c>
      <c r="T6099" t="s">
        <v>1296</v>
      </c>
    </row>
    <row r="6100" spans="1:20">
      <c r="A6100" t="s">
        <v>9641</v>
      </c>
      <c r="B6100" t="s">
        <v>1291</v>
      </c>
      <c r="C6100" t="s">
        <v>74</v>
      </c>
      <c r="D6100" s="39" t="s">
        <v>1574</v>
      </c>
      <c r="E6100" s="11">
        <f t="shared" si="401"/>
        <v>6</v>
      </c>
      <c r="F6100" s="4">
        <f t="shared" si="402"/>
        <v>2018</v>
      </c>
      <c r="G6100" t="s">
        <v>25</v>
      </c>
      <c r="H6100" s="4" t="s">
        <v>609</v>
      </c>
      <c r="I6100" s="4" t="str">
        <f t="shared" si="400"/>
        <v>k</v>
      </c>
      <c r="J6100" s="4">
        <v>29.5</v>
      </c>
      <c r="K6100" s="4" t="s">
        <v>435</v>
      </c>
      <c r="L6100" s="4">
        <v>0</v>
      </c>
      <c r="M6100" s="4" t="s">
        <v>1645</v>
      </c>
      <c r="N6100" s="11" t="s">
        <v>9642</v>
      </c>
      <c r="Q6100" t="s">
        <v>9652</v>
      </c>
      <c r="R6100" t="s">
        <v>9653</v>
      </c>
      <c r="T6100" t="s">
        <v>1296</v>
      </c>
    </row>
    <row r="6101" spans="1:20">
      <c r="A6101" t="s">
        <v>9641</v>
      </c>
      <c r="B6101" s="4" t="s">
        <v>1291</v>
      </c>
      <c r="C6101" s="4" t="s">
        <v>74</v>
      </c>
      <c r="D6101" s="39" t="s">
        <v>1793</v>
      </c>
      <c r="E6101" s="11">
        <f t="shared" si="401"/>
        <v>4</v>
      </c>
      <c r="F6101" s="4">
        <f t="shared" si="402"/>
        <v>2026</v>
      </c>
      <c r="G6101" s="4" t="s">
        <v>2839</v>
      </c>
      <c r="H6101" s="4">
        <v>22.6</v>
      </c>
      <c r="I6101" s="4" t="str">
        <f t="shared" si="400"/>
        <v>k</v>
      </c>
      <c r="J6101" s="4">
        <v>42</v>
      </c>
      <c r="K6101" s="13">
        <v>46.6</v>
      </c>
      <c r="L6101" s="4">
        <v>0</v>
      </c>
      <c r="M6101" s="4">
        <v>3250</v>
      </c>
      <c r="N6101" s="11" t="s">
        <v>9642</v>
      </c>
      <c r="R6101" s="4" t="s">
        <v>1471</v>
      </c>
    </row>
    <row r="6102" spans="1:20">
      <c r="A6102" t="s">
        <v>624</v>
      </c>
      <c r="B6102" t="s">
        <v>1291</v>
      </c>
      <c r="C6102" t="s">
        <v>20</v>
      </c>
      <c r="D6102" s="39" t="s">
        <v>5956</v>
      </c>
      <c r="E6102" s="11">
        <f t="shared" si="401"/>
        <v>3</v>
      </c>
      <c r="F6102" s="4">
        <f t="shared" si="402"/>
        <v>1986</v>
      </c>
      <c r="G6102" t="s">
        <v>21</v>
      </c>
      <c r="H6102" s="4">
        <v>14.5</v>
      </c>
      <c r="I6102" s="4" t="s">
        <v>35</v>
      </c>
      <c r="J6102" s="4">
        <v>27.94</v>
      </c>
      <c r="K6102" s="4" t="s">
        <v>2105</v>
      </c>
      <c r="L6102" s="4">
        <v>0</v>
      </c>
      <c r="R6102" t="s">
        <v>9654</v>
      </c>
      <c r="T6102" t="s">
        <v>1296</v>
      </c>
    </row>
    <row r="6103" spans="1:20">
      <c r="A6103" t="s">
        <v>624</v>
      </c>
      <c r="B6103" t="s">
        <v>1291</v>
      </c>
      <c r="C6103" t="s">
        <v>74</v>
      </c>
      <c r="D6103" s="39" t="s">
        <v>2002</v>
      </c>
      <c r="E6103" s="11">
        <f t="shared" si="401"/>
        <v>3</v>
      </c>
      <c r="F6103" s="4">
        <f t="shared" si="402"/>
        <v>1988</v>
      </c>
      <c r="G6103" t="s">
        <v>21</v>
      </c>
      <c r="H6103" s="4">
        <v>16.5</v>
      </c>
      <c r="I6103" s="4" t="s">
        <v>35</v>
      </c>
      <c r="J6103" s="4">
        <v>28.26</v>
      </c>
      <c r="K6103" s="4" t="s">
        <v>3597</v>
      </c>
      <c r="L6103" s="4">
        <v>0</v>
      </c>
      <c r="M6103" s="4" t="s">
        <v>1950</v>
      </c>
      <c r="T6103" t="s">
        <v>1296</v>
      </c>
    </row>
    <row r="6104" spans="1:20">
      <c r="A6104" t="s">
        <v>624</v>
      </c>
      <c r="B6104" t="s">
        <v>1291</v>
      </c>
      <c r="C6104" t="s">
        <v>74</v>
      </c>
      <c r="D6104" s="39" t="s">
        <v>2106</v>
      </c>
      <c r="E6104" s="11">
        <f t="shared" si="401"/>
        <v>3</v>
      </c>
      <c r="F6104" s="4">
        <f t="shared" si="402"/>
        <v>1990</v>
      </c>
      <c r="G6104" t="s">
        <v>21</v>
      </c>
      <c r="H6104" s="4">
        <v>18.5</v>
      </c>
      <c r="I6104" s="4" t="s">
        <v>35</v>
      </c>
      <c r="J6104" s="4">
        <v>29.53</v>
      </c>
      <c r="K6104" s="4" t="s">
        <v>2107</v>
      </c>
      <c r="L6104" s="4">
        <v>0</v>
      </c>
      <c r="M6104" s="4" t="s">
        <v>9655</v>
      </c>
      <c r="T6104" t="s">
        <v>1296</v>
      </c>
    </row>
    <row r="6105" spans="1:20">
      <c r="A6105" t="s">
        <v>624</v>
      </c>
      <c r="B6105" t="s">
        <v>1291</v>
      </c>
      <c r="C6105" t="s">
        <v>74</v>
      </c>
      <c r="D6105" s="39" t="s">
        <v>9656</v>
      </c>
      <c r="F6105" s="4">
        <v>1995</v>
      </c>
      <c r="G6105" t="s">
        <v>21</v>
      </c>
      <c r="L6105" s="4">
        <v>0</v>
      </c>
      <c r="R6105" t="s">
        <v>9657</v>
      </c>
      <c r="T6105" t="s">
        <v>1296</v>
      </c>
    </row>
    <row r="6106" spans="1:20">
      <c r="A6106" t="s">
        <v>657</v>
      </c>
      <c r="B6106" t="s">
        <v>1291</v>
      </c>
      <c r="C6106" t="s">
        <v>20</v>
      </c>
      <c r="D6106" s="39" t="s">
        <v>2002</v>
      </c>
      <c r="E6106" s="11">
        <f t="shared" ref="E6106:E6169" si="403">MONTH(D6106)</f>
        <v>3</v>
      </c>
      <c r="F6106" s="4">
        <f t="shared" ref="F6106:F6169" si="404">YEAR(D6106)</f>
        <v>1988</v>
      </c>
      <c r="G6106" t="s">
        <v>25</v>
      </c>
      <c r="H6106" s="4" t="s">
        <v>1610</v>
      </c>
      <c r="I6106" s="4" t="str">
        <f t="shared" ref="I6106:I6129" si="405">IF(ISBLANK(H6106), "", "k")</f>
        <v>k</v>
      </c>
      <c r="J6106" s="4">
        <v>21.59</v>
      </c>
      <c r="K6106" s="4" t="s">
        <v>3451</v>
      </c>
      <c r="L6106" s="4">
        <v>0</v>
      </c>
      <c r="M6106" s="4" t="s">
        <v>2455</v>
      </c>
      <c r="N6106" s="11" t="s">
        <v>9658</v>
      </c>
      <c r="T6106" t="s">
        <v>1296</v>
      </c>
    </row>
    <row r="6107" spans="1:20">
      <c r="A6107" t="s">
        <v>657</v>
      </c>
      <c r="B6107" t="s">
        <v>1291</v>
      </c>
      <c r="C6107" t="s">
        <v>74</v>
      </c>
      <c r="D6107" s="39" t="s">
        <v>2106</v>
      </c>
      <c r="E6107" s="11">
        <f t="shared" si="403"/>
        <v>3</v>
      </c>
      <c r="F6107" s="4">
        <f t="shared" si="404"/>
        <v>1990</v>
      </c>
      <c r="G6107" t="s">
        <v>25</v>
      </c>
      <c r="H6107" s="4" t="s">
        <v>126</v>
      </c>
      <c r="I6107" s="4" t="str">
        <f t="shared" si="405"/>
        <v>k</v>
      </c>
      <c r="J6107" s="4">
        <v>25.08</v>
      </c>
      <c r="K6107" s="4" t="s">
        <v>2103</v>
      </c>
      <c r="L6107" s="4">
        <v>0</v>
      </c>
      <c r="M6107" s="4" t="s">
        <v>3753</v>
      </c>
      <c r="N6107" s="11" t="s">
        <v>9658</v>
      </c>
      <c r="T6107" t="s">
        <v>1296</v>
      </c>
    </row>
    <row r="6108" spans="1:20">
      <c r="A6108" t="s">
        <v>657</v>
      </c>
      <c r="B6108" t="s">
        <v>1291</v>
      </c>
      <c r="C6108" t="s">
        <v>74</v>
      </c>
      <c r="D6108" s="39" t="s">
        <v>2401</v>
      </c>
      <c r="E6108" s="11">
        <f t="shared" si="403"/>
        <v>3</v>
      </c>
      <c r="F6108" s="4">
        <f t="shared" si="404"/>
        <v>1992</v>
      </c>
      <c r="G6108" t="s">
        <v>25</v>
      </c>
      <c r="H6108" s="4" t="s">
        <v>1376</v>
      </c>
      <c r="I6108" s="4" t="str">
        <f t="shared" si="405"/>
        <v>k</v>
      </c>
      <c r="J6108" s="4">
        <v>27.94</v>
      </c>
      <c r="K6108" s="4" t="s">
        <v>4949</v>
      </c>
      <c r="L6108" s="4">
        <v>0</v>
      </c>
      <c r="M6108" s="4" t="s">
        <v>8108</v>
      </c>
      <c r="N6108" s="11" t="s">
        <v>9658</v>
      </c>
      <c r="T6108" t="s">
        <v>1296</v>
      </c>
    </row>
    <row r="6109" spans="1:20">
      <c r="A6109" t="s">
        <v>657</v>
      </c>
      <c r="B6109" t="s">
        <v>1291</v>
      </c>
      <c r="C6109" t="s">
        <v>74</v>
      </c>
      <c r="D6109" s="39" t="s">
        <v>2313</v>
      </c>
      <c r="E6109" s="11">
        <f t="shared" si="403"/>
        <v>3</v>
      </c>
      <c r="F6109" s="4">
        <f t="shared" si="404"/>
        <v>1993</v>
      </c>
      <c r="G6109" t="s">
        <v>25</v>
      </c>
      <c r="H6109" s="4" t="s">
        <v>1639</v>
      </c>
      <c r="I6109" s="4" t="str">
        <f t="shared" si="405"/>
        <v>k</v>
      </c>
      <c r="J6109" s="4">
        <v>28.4</v>
      </c>
      <c r="K6109" s="4" t="s">
        <v>690</v>
      </c>
      <c r="L6109" s="4">
        <v>0</v>
      </c>
      <c r="M6109" s="4" t="s">
        <v>7305</v>
      </c>
      <c r="N6109" s="11" t="s">
        <v>9658</v>
      </c>
      <c r="R6109" t="s">
        <v>9659</v>
      </c>
      <c r="T6109" t="s">
        <v>1296</v>
      </c>
    </row>
    <row r="6110" spans="1:20">
      <c r="A6110" t="s">
        <v>9660</v>
      </c>
      <c r="B6110" t="s">
        <v>1291</v>
      </c>
      <c r="C6110" t="s">
        <v>20</v>
      </c>
      <c r="D6110" s="39" t="s">
        <v>1378</v>
      </c>
      <c r="E6110" s="11">
        <f t="shared" si="403"/>
        <v>5</v>
      </c>
      <c r="F6110" s="4">
        <f t="shared" si="404"/>
        <v>2002</v>
      </c>
      <c r="G6110" t="s">
        <v>21</v>
      </c>
      <c r="H6110" s="4" t="s">
        <v>189</v>
      </c>
      <c r="I6110" s="4" t="str">
        <f t="shared" si="405"/>
        <v>k</v>
      </c>
      <c r="J6110" s="4">
        <v>20.100000000000001</v>
      </c>
      <c r="K6110" s="4" t="s">
        <v>1782</v>
      </c>
      <c r="L6110" s="4">
        <v>0</v>
      </c>
      <c r="M6110" s="4" t="s">
        <v>3643</v>
      </c>
      <c r="N6110" s="11" t="s">
        <v>9661</v>
      </c>
      <c r="R6110" t="s">
        <v>2956</v>
      </c>
      <c r="T6110" t="s">
        <v>1296</v>
      </c>
    </row>
    <row r="6111" spans="1:20">
      <c r="A6111" t="s">
        <v>9660</v>
      </c>
      <c r="B6111" t="s">
        <v>1291</v>
      </c>
      <c r="C6111" t="s">
        <v>74</v>
      </c>
      <c r="D6111" s="39" t="s">
        <v>34</v>
      </c>
      <c r="E6111" s="11">
        <f t="shared" si="403"/>
        <v>5</v>
      </c>
      <c r="F6111" s="4">
        <f t="shared" si="404"/>
        <v>2003</v>
      </c>
      <c r="G6111" t="s">
        <v>21</v>
      </c>
      <c r="H6111" s="4" t="s">
        <v>682</v>
      </c>
      <c r="I6111" s="4" t="str">
        <f t="shared" si="405"/>
        <v>k</v>
      </c>
      <c r="J6111" s="4">
        <v>23.2</v>
      </c>
      <c r="K6111" s="4" t="s">
        <v>709</v>
      </c>
      <c r="L6111" s="4">
        <v>0</v>
      </c>
      <c r="M6111" s="4" t="s">
        <v>9662</v>
      </c>
      <c r="N6111" s="11" t="s">
        <v>9661</v>
      </c>
      <c r="R6111" t="s">
        <v>2191</v>
      </c>
      <c r="T6111" t="s">
        <v>1296</v>
      </c>
    </row>
    <row r="6112" spans="1:20">
      <c r="A6112" t="s">
        <v>9660</v>
      </c>
      <c r="B6112" t="s">
        <v>1291</v>
      </c>
      <c r="C6112" t="s">
        <v>74</v>
      </c>
      <c r="D6112" s="39" t="s">
        <v>1720</v>
      </c>
      <c r="E6112" s="11">
        <f t="shared" si="403"/>
        <v>5</v>
      </c>
      <c r="F6112" s="4">
        <f t="shared" si="404"/>
        <v>2004</v>
      </c>
      <c r="G6112" t="s">
        <v>21</v>
      </c>
      <c r="H6112" s="4" t="s">
        <v>57</v>
      </c>
      <c r="I6112" s="4" t="str">
        <f t="shared" si="405"/>
        <v>k</v>
      </c>
      <c r="J6112" s="4">
        <v>24.5</v>
      </c>
      <c r="K6112" s="4" t="s">
        <v>591</v>
      </c>
      <c r="L6112" s="4">
        <v>0</v>
      </c>
      <c r="M6112" s="4" t="s">
        <v>4450</v>
      </c>
      <c r="N6112" s="11" t="s">
        <v>9661</v>
      </c>
      <c r="R6112" t="s">
        <v>1722</v>
      </c>
      <c r="T6112" t="s">
        <v>1296</v>
      </c>
    </row>
    <row r="6113" spans="1:20">
      <c r="A6113" t="s">
        <v>9660</v>
      </c>
      <c r="B6113" t="s">
        <v>1291</v>
      </c>
      <c r="C6113" t="s">
        <v>74</v>
      </c>
      <c r="D6113" s="39" t="s">
        <v>2194</v>
      </c>
      <c r="E6113" s="11">
        <f t="shared" si="403"/>
        <v>5</v>
      </c>
      <c r="F6113" s="4">
        <f t="shared" si="404"/>
        <v>2005</v>
      </c>
      <c r="G6113" t="s">
        <v>21</v>
      </c>
      <c r="H6113" s="4" t="s">
        <v>477</v>
      </c>
      <c r="I6113" s="4" t="str">
        <f t="shared" si="405"/>
        <v>k</v>
      </c>
      <c r="J6113" s="4">
        <v>25</v>
      </c>
      <c r="K6113" s="4" t="s">
        <v>794</v>
      </c>
      <c r="L6113" s="4">
        <v>0</v>
      </c>
      <c r="M6113" s="4" t="s">
        <v>2443</v>
      </c>
      <c r="N6113" s="11" t="s">
        <v>9661</v>
      </c>
      <c r="R6113" t="s">
        <v>9663</v>
      </c>
      <c r="T6113" t="s">
        <v>1296</v>
      </c>
    </row>
    <row r="6114" spans="1:20">
      <c r="A6114" t="s">
        <v>9664</v>
      </c>
      <c r="B6114" t="s">
        <v>1291</v>
      </c>
      <c r="C6114" t="s">
        <v>20</v>
      </c>
      <c r="D6114" s="39" t="s">
        <v>2807</v>
      </c>
      <c r="E6114" s="11">
        <f t="shared" si="403"/>
        <v>7</v>
      </c>
      <c r="F6114" s="4">
        <f t="shared" si="404"/>
        <v>2002</v>
      </c>
      <c r="G6114" t="s">
        <v>25</v>
      </c>
      <c r="H6114" s="4">
        <v>9.8000000000000007</v>
      </c>
      <c r="I6114" s="4" t="str">
        <f t="shared" si="405"/>
        <v>k</v>
      </c>
      <c r="J6114" s="4">
        <v>26</v>
      </c>
      <c r="K6114" s="4" t="s">
        <v>127</v>
      </c>
      <c r="L6114" s="4">
        <v>0</v>
      </c>
      <c r="M6114" s="4" t="s">
        <v>1985</v>
      </c>
      <c r="R6114" t="s">
        <v>9665</v>
      </c>
      <c r="T6114" t="s">
        <v>1296</v>
      </c>
    </row>
    <row r="6115" spans="1:20">
      <c r="A6115" t="s">
        <v>9666</v>
      </c>
      <c r="B6115" t="s">
        <v>1291</v>
      </c>
      <c r="C6115" t="s">
        <v>20</v>
      </c>
      <c r="D6115" s="39" t="s">
        <v>1582</v>
      </c>
      <c r="E6115" s="11">
        <f t="shared" si="403"/>
        <v>5</v>
      </c>
      <c r="F6115" s="4">
        <f t="shared" si="404"/>
        <v>2019</v>
      </c>
      <c r="G6115" t="s">
        <v>25</v>
      </c>
      <c r="H6115" s="4" t="s">
        <v>654</v>
      </c>
      <c r="I6115" s="4" t="str">
        <f t="shared" si="405"/>
        <v>k</v>
      </c>
      <c r="J6115" s="4">
        <v>18</v>
      </c>
      <c r="K6115" s="4" t="s">
        <v>285</v>
      </c>
      <c r="L6115" s="4">
        <v>0</v>
      </c>
      <c r="M6115" s="4" t="s">
        <v>6354</v>
      </c>
      <c r="Q6115" t="s">
        <v>9667</v>
      </c>
      <c r="R6115" t="s">
        <v>9668</v>
      </c>
      <c r="T6115" t="s">
        <v>1296</v>
      </c>
    </row>
    <row r="6116" spans="1:20">
      <c r="A6116" t="s">
        <v>9666</v>
      </c>
      <c r="B6116" t="s">
        <v>1291</v>
      </c>
      <c r="C6116" t="s">
        <v>74</v>
      </c>
      <c r="D6116" s="39" t="s">
        <v>1211</v>
      </c>
      <c r="E6116" s="11">
        <f t="shared" si="403"/>
        <v>5</v>
      </c>
      <c r="F6116" s="4">
        <f t="shared" si="404"/>
        <v>2021</v>
      </c>
      <c r="G6116" t="s">
        <v>25</v>
      </c>
      <c r="H6116" s="4">
        <v>7.7</v>
      </c>
      <c r="I6116" s="4" t="str">
        <f t="shared" si="405"/>
        <v>k</v>
      </c>
      <c r="J6116" s="4">
        <v>20.2</v>
      </c>
      <c r="K6116" s="4" t="s">
        <v>853</v>
      </c>
      <c r="L6116" s="4">
        <v>0</v>
      </c>
      <c r="M6116" s="4" t="s">
        <v>3143</v>
      </c>
      <c r="Q6116" t="s">
        <v>9669</v>
      </c>
      <c r="R6116" t="s">
        <v>9670</v>
      </c>
    </row>
    <row r="6117" spans="1:20">
      <c r="A6117" t="s">
        <v>9671</v>
      </c>
      <c r="B6117" t="s">
        <v>1291</v>
      </c>
      <c r="C6117" t="s">
        <v>20</v>
      </c>
      <c r="D6117" s="39" t="s">
        <v>1715</v>
      </c>
      <c r="E6117" s="11">
        <f t="shared" si="403"/>
        <v>3</v>
      </c>
      <c r="F6117" s="4">
        <f t="shared" si="404"/>
        <v>2000</v>
      </c>
      <c r="G6117" t="s">
        <v>25</v>
      </c>
      <c r="H6117" s="4" t="s">
        <v>87</v>
      </c>
      <c r="I6117" s="4" t="str">
        <f t="shared" si="405"/>
        <v>k</v>
      </c>
      <c r="J6117" s="4">
        <v>20</v>
      </c>
      <c r="K6117" s="4" t="s">
        <v>521</v>
      </c>
      <c r="L6117" s="4">
        <v>0</v>
      </c>
      <c r="M6117" s="4" t="s">
        <v>1819</v>
      </c>
      <c r="N6117" s="11" t="s">
        <v>9672</v>
      </c>
      <c r="R6117" t="s">
        <v>2175</v>
      </c>
      <c r="T6117" t="s">
        <v>1296</v>
      </c>
    </row>
    <row r="6118" spans="1:20">
      <c r="A6118" t="s">
        <v>9671</v>
      </c>
      <c r="B6118" t="s">
        <v>1291</v>
      </c>
      <c r="C6118" t="s">
        <v>74</v>
      </c>
      <c r="D6118" s="39" t="s">
        <v>1746</v>
      </c>
      <c r="E6118" s="11">
        <f t="shared" si="403"/>
        <v>5</v>
      </c>
      <c r="F6118" s="4">
        <f t="shared" si="404"/>
        <v>2001</v>
      </c>
      <c r="G6118" t="s">
        <v>25</v>
      </c>
      <c r="H6118" s="4" t="s">
        <v>682</v>
      </c>
      <c r="I6118" s="4" t="str">
        <f t="shared" si="405"/>
        <v>k</v>
      </c>
      <c r="J6118" s="4">
        <v>26.3</v>
      </c>
      <c r="K6118" s="4" t="s">
        <v>1282</v>
      </c>
      <c r="L6118" s="4">
        <v>0</v>
      </c>
      <c r="M6118" s="4" t="s">
        <v>1438</v>
      </c>
      <c r="N6118" s="11" t="s">
        <v>9672</v>
      </c>
      <c r="R6118" t="s">
        <v>9673</v>
      </c>
      <c r="T6118" t="s">
        <v>1296</v>
      </c>
    </row>
    <row r="6119" spans="1:20">
      <c r="A6119" t="s">
        <v>9671</v>
      </c>
      <c r="B6119" t="s">
        <v>1291</v>
      </c>
      <c r="C6119" t="s">
        <v>74</v>
      </c>
      <c r="D6119" s="39" t="s">
        <v>1331</v>
      </c>
      <c r="E6119" s="11">
        <f t="shared" si="403"/>
        <v>5</v>
      </c>
      <c r="F6119" s="4">
        <f t="shared" si="404"/>
        <v>2003</v>
      </c>
      <c r="G6119" t="s">
        <v>25</v>
      </c>
      <c r="H6119" s="4" t="s">
        <v>477</v>
      </c>
      <c r="I6119" s="4" t="str">
        <f t="shared" si="405"/>
        <v>k</v>
      </c>
      <c r="J6119" s="4">
        <v>26.7</v>
      </c>
      <c r="K6119" s="4" t="s">
        <v>1072</v>
      </c>
      <c r="L6119" s="4">
        <v>0</v>
      </c>
      <c r="M6119" s="4" t="s">
        <v>3870</v>
      </c>
      <c r="N6119" s="11" t="s">
        <v>9672</v>
      </c>
      <c r="R6119" t="s">
        <v>2191</v>
      </c>
      <c r="T6119" t="s">
        <v>1296</v>
      </c>
    </row>
    <row r="6120" spans="1:20">
      <c r="A6120" t="s">
        <v>9671</v>
      </c>
      <c r="B6120" t="s">
        <v>1291</v>
      </c>
      <c r="C6120" t="s">
        <v>74</v>
      </c>
      <c r="D6120" s="39" t="s">
        <v>1380</v>
      </c>
      <c r="E6120" s="11">
        <f t="shared" si="403"/>
        <v>5</v>
      </c>
      <c r="F6120" s="4">
        <f t="shared" si="404"/>
        <v>2004</v>
      </c>
      <c r="G6120" t="s">
        <v>25</v>
      </c>
      <c r="H6120" s="4" t="s">
        <v>496</v>
      </c>
      <c r="I6120" s="4" t="str">
        <f t="shared" si="405"/>
        <v>k</v>
      </c>
      <c r="J6120" s="4">
        <v>26.5</v>
      </c>
      <c r="K6120" s="4" t="s">
        <v>49</v>
      </c>
      <c r="L6120" s="4">
        <v>0</v>
      </c>
      <c r="M6120" s="4" t="s">
        <v>1803</v>
      </c>
      <c r="N6120" s="11" t="s">
        <v>9672</v>
      </c>
      <c r="R6120" t="s">
        <v>9674</v>
      </c>
      <c r="T6120" t="s">
        <v>1296</v>
      </c>
    </row>
    <row r="6121" spans="1:20">
      <c r="A6121" t="s">
        <v>9671</v>
      </c>
      <c r="B6121" t="s">
        <v>1291</v>
      </c>
      <c r="C6121" t="s">
        <v>74</v>
      </c>
      <c r="D6121" s="39" t="s">
        <v>1429</v>
      </c>
      <c r="E6121" s="11">
        <f t="shared" si="403"/>
        <v>3</v>
      </c>
      <c r="F6121" s="4">
        <f t="shared" si="404"/>
        <v>2008</v>
      </c>
      <c r="G6121" t="s">
        <v>25</v>
      </c>
      <c r="H6121" s="4" t="s">
        <v>2924</v>
      </c>
      <c r="I6121" s="4" t="str">
        <f t="shared" si="405"/>
        <v>k</v>
      </c>
      <c r="J6121" s="4">
        <v>29.9</v>
      </c>
      <c r="K6121" s="4" t="s">
        <v>674</v>
      </c>
      <c r="L6121" s="4">
        <v>0</v>
      </c>
      <c r="M6121" s="4" t="s">
        <v>2025</v>
      </c>
      <c r="N6121" s="11" t="s">
        <v>9672</v>
      </c>
      <c r="R6121" t="s">
        <v>7902</v>
      </c>
      <c r="T6121" t="s">
        <v>1296</v>
      </c>
    </row>
    <row r="6122" spans="1:20">
      <c r="A6122" t="s">
        <v>9671</v>
      </c>
      <c r="B6122" t="s">
        <v>1291</v>
      </c>
      <c r="C6122" t="s">
        <v>74</v>
      </c>
      <c r="D6122" s="39" t="s">
        <v>1388</v>
      </c>
      <c r="E6122" s="11">
        <f t="shared" si="403"/>
        <v>5</v>
      </c>
      <c r="F6122" s="4">
        <f t="shared" si="404"/>
        <v>2009</v>
      </c>
      <c r="G6122" t="s">
        <v>25</v>
      </c>
      <c r="H6122" s="4" t="s">
        <v>977</v>
      </c>
      <c r="I6122" s="4" t="str">
        <f t="shared" si="405"/>
        <v>k</v>
      </c>
      <c r="J6122" s="4">
        <v>30.6</v>
      </c>
      <c r="K6122" s="4" t="s">
        <v>138</v>
      </c>
      <c r="L6122" s="4">
        <v>0</v>
      </c>
      <c r="M6122" s="4" t="s">
        <v>2508</v>
      </c>
      <c r="N6122" s="11" t="s">
        <v>9672</v>
      </c>
      <c r="R6122" t="s">
        <v>1662</v>
      </c>
      <c r="T6122" t="s">
        <v>1296</v>
      </c>
    </row>
    <row r="6123" spans="1:20">
      <c r="A6123" t="s">
        <v>9671</v>
      </c>
      <c r="B6123" t="s">
        <v>1291</v>
      </c>
      <c r="C6123" t="s">
        <v>74</v>
      </c>
      <c r="D6123" s="39" t="s">
        <v>1556</v>
      </c>
      <c r="E6123" s="11">
        <f t="shared" si="403"/>
        <v>5</v>
      </c>
      <c r="F6123" s="4">
        <f t="shared" si="404"/>
        <v>2010</v>
      </c>
      <c r="G6123" t="s">
        <v>25</v>
      </c>
      <c r="H6123" s="4" t="s">
        <v>893</v>
      </c>
      <c r="I6123" s="4" t="str">
        <f t="shared" si="405"/>
        <v>k</v>
      </c>
      <c r="J6123" s="4">
        <v>31.2</v>
      </c>
      <c r="K6123" s="4" t="s">
        <v>1814</v>
      </c>
      <c r="L6123" s="4">
        <v>0</v>
      </c>
      <c r="M6123" s="4" t="s">
        <v>2524</v>
      </c>
      <c r="N6123" s="11" t="s">
        <v>9672</v>
      </c>
      <c r="R6123" t="s">
        <v>1834</v>
      </c>
      <c r="T6123" t="s">
        <v>1296</v>
      </c>
    </row>
    <row r="6124" spans="1:20">
      <c r="A6124" t="s">
        <v>9671</v>
      </c>
      <c r="B6124" t="s">
        <v>1291</v>
      </c>
      <c r="C6124" t="s">
        <v>74</v>
      </c>
      <c r="D6124" s="39" t="s">
        <v>1396</v>
      </c>
      <c r="E6124" s="11">
        <f t="shared" si="403"/>
        <v>5</v>
      </c>
      <c r="F6124" s="4">
        <f t="shared" si="404"/>
        <v>2011</v>
      </c>
      <c r="G6124" t="s">
        <v>25</v>
      </c>
      <c r="H6124" s="4" t="s">
        <v>1038</v>
      </c>
      <c r="I6124" s="4" t="str">
        <f t="shared" si="405"/>
        <v>k</v>
      </c>
      <c r="J6124" s="4">
        <v>31.1</v>
      </c>
      <c r="K6124" s="4" t="s">
        <v>828</v>
      </c>
      <c r="L6124" s="4">
        <v>0</v>
      </c>
      <c r="M6124" s="4" t="s">
        <v>3578</v>
      </c>
      <c r="N6124" s="11" t="s">
        <v>9672</v>
      </c>
      <c r="R6124" t="s">
        <v>1762</v>
      </c>
      <c r="T6124" t="s">
        <v>1296</v>
      </c>
    </row>
    <row r="6125" spans="1:20">
      <c r="A6125" t="s">
        <v>9671</v>
      </c>
      <c r="B6125" t="s">
        <v>1291</v>
      </c>
      <c r="C6125" t="s">
        <v>74</v>
      </c>
      <c r="D6125" s="39" t="s">
        <v>1586</v>
      </c>
      <c r="E6125" s="11">
        <f t="shared" si="403"/>
        <v>5</v>
      </c>
      <c r="F6125" s="4">
        <f t="shared" si="404"/>
        <v>2013</v>
      </c>
      <c r="G6125" t="s">
        <v>25</v>
      </c>
      <c r="H6125" s="4" t="s">
        <v>488</v>
      </c>
      <c r="I6125" s="4" t="str">
        <f t="shared" si="405"/>
        <v>k</v>
      </c>
      <c r="J6125" s="4">
        <v>31.5</v>
      </c>
      <c r="K6125" s="4" t="s">
        <v>801</v>
      </c>
      <c r="L6125" s="4">
        <v>0</v>
      </c>
      <c r="M6125" s="4" t="s">
        <v>3227</v>
      </c>
      <c r="N6125" s="11" t="s">
        <v>9672</v>
      </c>
      <c r="R6125" t="s">
        <v>3423</v>
      </c>
      <c r="T6125" t="s">
        <v>1296</v>
      </c>
    </row>
    <row r="6126" spans="1:20">
      <c r="A6126" t="s">
        <v>9671</v>
      </c>
      <c r="B6126" t="s">
        <v>1291</v>
      </c>
      <c r="C6126" t="s">
        <v>74</v>
      </c>
      <c r="D6126" s="39" t="s">
        <v>1402</v>
      </c>
      <c r="E6126" s="11">
        <f t="shared" si="403"/>
        <v>5</v>
      </c>
      <c r="F6126" s="4">
        <f t="shared" si="404"/>
        <v>2015</v>
      </c>
      <c r="G6126" t="s">
        <v>25</v>
      </c>
      <c r="H6126" s="4" t="s">
        <v>772</v>
      </c>
      <c r="I6126" s="4" t="str">
        <f t="shared" si="405"/>
        <v>k</v>
      </c>
      <c r="J6126" s="4">
        <v>32.9</v>
      </c>
      <c r="K6126" s="4" t="s">
        <v>1253</v>
      </c>
      <c r="L6126" s="4">
        <v>0</v>
      </c>
      <c r="M6126" s="4" t="s">
        <v>1648</v>
      </c>
      <c r="N6126" s="11" t="s">
        <v>9672</v>
      </c>
      <c r="R6126" t="s">
        <v>9675</v>
      </c>
      <c r="T6126" t="s">
        <v>1296</v>
      </c>
    </row>
    <row r="6127" spans="1:20">
      <c r="A6127" t="s">
        <v>9671</v>
      </c>
      <c r="B6127" t="s">
        <v>1291</v>
      </c>
      <c r="C6127" t="s">
        <v>74</v>
      </c>
      <c r="D6127" s="39" t="s">
        <v>1349</v>
      </c>
      <c r="E6127" s="11">
        <f t="shared" si="403"/>
        <v>5</v>
      </c>
      <c r="F6127" s="4">
        <f t="shared" si="404"/>
        <v>2016</v>
      </c>
      <c r="G6127" t="s">
        <v>25</v>
      </c>
      <c r="H6127" s="4" t="s">
        <v>600</v>
      </c>
      <c r="I6127" s="4" t="str">
        <f t="shared" si="405"/>
        <v>k</v>
      </c>
      <c r="J6127" s="4">
        <v>32.6</v>
      </c>
      <c r="K6127" s="4" t="s">
        <v>1814</v>
      </c>
      <c r="L6127" s="4">
        <v>0</v>
      </c>
      <c r="M6127" s="4" t="s">
        <v>1848</v>
      </c>
      <c r="N6127" s="11" t="s">
        <v>9672</v>
      </c>
      <c r="R6127" t="s">
        <v>1953</v>
      </c>
      <c r="T6127" t="s">
        <v>1296</v>
      </c>
    </row>
    <row r="6128" spans="1:20">
      <c r="A6128" t="s">
        <v>9671</v>
      </c>
      <c r="B6128" t="s">
        <v>1291</v>
      </c>
      <c r="C6128" t="s">
        <v>74</v>
      </c>
      <c r="D6128" s="39" t="s">
        <v>901</v>
      </c>
      <c r="E6128" s="11">
        <f t="shared" si="403"/>
        <v>9</v>
      </c>
      <c r="F6128" s="4">
        <f t="shared" si="404"/>
        <v>2016</v>
      </c>
      <c r="G6128" t="s">
        <v>25</v>
      </c>
      <c r="H6128" s="4" t="s">
        <v>1483</v>
      </c>
      <c r="I6128" s="4" t="str">
        <f t="shared" si="405"/>
        <v>k</v>
      </c>
      <c r="J6128" s="4">
        <v>33.1</v>
      </c>
      <c r="K6128" s="4" t="s">
        <v>828</v>
      </c>
      <c r="L6128" s="4">
        <v>0</v>
      </c>
      <c r="M6128" s="4" t="s">
        <v>5369</v>
      </c>
      <c r="N6128" s="11" t="s">
        <v>9672</v>
      </c>
      <c r="Q6128" t="s">
        <v>9676</v>
      </c>
      <c r="R6128" t="s">
        <v>9677</v>
      </c>
      <c r="T6128" t="s">
        <v>1296</v>
      </c>
    </row>
    <row r="6129" spans="1:20">
      <c r="A6129" t="s">
        <v>9678</v>
      </c>
      <c r="B6129" t="s">
        <v>1291</v>
      </c>
      <c r="C6129" t="s">
        <v>20</v>
      </c>
      <c r="D6129" s="39" t="s">
        <v>1729</v>
      </c>
      <c r="E6129" s="11">
        <f t="shared" si="403"/>
        <v>6</v>
      </c>
      <c r="F6129" s="4">
        <f t="shared" si="404"/>
        <v>2001</v>
      </c>
      <c r="G6129" t="s">
        <v>25</v>
      </c>
      <c r="H6129" s="4">
        <v>6.8</v>
      </c>
      <c r="I6129" s="4" t="str">
        <f t="shared" si="405"/>
        <v>k</v>
      </c>
      <c r="J6129" s="4">
        <v>21.2</v>
      </c>
      <c r="K6129" s="4" t="s">
        <v>582</v>
      </c>
      <c r="L6129" s="4">
        <v>0</v>
      </c>
      <c r="N6129" s="11" t="s">
        <v>9679</v>
      </c>
      <c r="R6129" t="s">
        <v>9680</v>
      </c>
      <c r="T6129" t="s">
        <v>1296</v>
      </c>
    </row>
    <row r="6130" spans="1:20">
      <c r="A6130" t="s">
        <v>9678</v>
      </c>
      <c r="B6130" t="s">
        <v>1291</v>
      </c>
      <c r="C6130" t="s">
        <v>74</v>
      </c>
      <c r="D6130" s="39" t="s">
        <v>1749</v>
      </c>
      <c r="E6130" s="11">
        <f t="shared" si="403"/>
        <v>5</v>
      </c>
      <c r="F6130" s="4">
        <f t="shared" si="404"/>
        <v>2002</v>
      </c>
      <c r="G6130" t="s">
        <v>25</v>
      </c>
      <c r="H6130" s="4">
        <v>7.7</v>
      </c>
      <c r="I6130" s="4" t="s">
        <v>1214</v>
      </c>
      <c r="J6130" s="4">
        <v>22</v>
      </c>
      <c r="K6130" s="4" t="s">
        <v>172</v>
      </c>
      <c r="L6130" s="4">
        <v>0</v>
      </c>
      <c r="M6130" s="4" t="s">
        <v>9681</v>
      </c>
      <c r="N6130" s="11" t="s">
        <v>9679</v>
      </c>
      <c r="R6130" t="s">
        <v>9682</v>
      </c>
      <c r="T6130" t="s">
        <v>1296</v>
      </c>
    </row>
    <row r="6131" spans="1:20">
      <c r="A6131" t="s">
        <v>9678</v>
      </c>
      <c r="B6131" t="s">
        <v>1291</v>
      </c>
      <c r="C6131" t="s">
        <v>74</v>
      </c>
      <c r="D6131" s="39" t="s">
        <v>1424</v>
      </c>
      <c r="E6131" s="11">
        <f t="shared" si="403"/>
        <v>5</v>
      </c>
      <c r="F6131" s="4">
        <f t="shared" si="404"/>
        <v>2004</v>
      </c>
      <c r="G6131" t="s">
        <v>25</v>
      </c>
      <c r="H6131" s="4">
        <v>9.6999999999999993</v>
      </c>
      <c r="I6131" s="4" t="s">
        <v>1214</v>
      </c>
      <c r="J6131" s="4">
        <v>23.8</v>
      </c>
      <c r="K6131" s="4" t="s">
        <v>1875</v>
      </c>
      <c r="L6131" s="4">
        <v>0</v>
      </c>
      <c r="M6131" s="4" t="s">
        <v>4751</v>
      </c>
      <c r="N6131" s="11" t="s">
        <v>9679</v>
      </c>
      <c r="R6131" t="s">
        <v>9683</v>
      </c>
      <c r="T6131" t="s">
        <v>1296</v>
      </c>
    </row>
    <row r="6132" spans="1:20">
      <c r="A6132" t="s">
        <v>9678</v>
      </c>
      <c r="B6132" t="s">
        <v>1291</v>
      </c>
      <c r="C6132" t="s">
        <v>74</v>
      </c>
      <c r="D6132" s="39" t="s">
        <v>2575</v>
      </c>
      <c r="E6132" s="11">
        <f t="shared" si="403"/>
        <v>5</v>
      </c>
      <c r="F6132" s="4">
        <f t="shared" si="404"/>
        <v>2008</v>
      </c>
      <c r="G6132" t="s">
        <v>25</v>
      </c>
      <c r="H6132" s="4">
        <v>13.7</v>
      </c>
      <c r="I6132" s="4" t="s">
        <v>1214</v>
      </c>
      <c r="J6132" s="4">
        <v>30.4</v>
      </c>
      <c r="K6132" s="4" t="s">
        <v>36</v>
      </c>
      <c r="L6132" s="4">
        <v>0</v>
      </c>
      <c r="M6132" s="4" t="s">
        <v>9684</v>
      </c>
      <c r="N6132" s="11" t="s">
        <v>9679</v>
      </c>
      <c r="R6132" t="s">
        <v>1662</v>
      </c>
      <c r="T6132" t="s">
        <v>1296</v>
      </c>
    </row>
    <row r="6133" spans="1:20">
      <c r="A6133" t="s">
        <v>9678</v>
      </c>
      <c r="B6133" t="s">
        <v>1291</v>
      </c>
      <c r="C6133" t="s">
        <v>74</v>
      </c>
      <c r="D6133" s="39" t="s">
        <v>1388</v>
      </c>
      <c r="E6133" s="11">
        <f t="shared" si="403"/>
        <v>5</v>
      </c>
      <c r="F6133" s="4">
        <f t="shared" si="404"/>
        <v>2009</v>
      </c>
      <c r="G6133" t="s">
        <v>25</v>
      </c>
      <c r="H6133" s="4">
        <v>14.7</v>
      </c>
      <c r="I6133" s="4" t="s">
        <v>1214</v>
      </c>
      <c r="J6133" s="4">
        <v>31.9</v>
      </c>
      <c r="K6133" s="4" t="s">
        <v>620</v>
      </c>
      <c r="L6133" s="4">
        <v>0</v>
      </c>
      <c r="M6133" s="4" t="s">
        <v>1678</v>
      </c>
      <c r="N6133" s="11" t="s">
        <v>9679</v>
      </c>
      <c r="R6133" t="s">
        <v>1662</v>
      </c>
      <c r="T6133" t="s">
        <v>1296</v>
      </c>
    </row>
    <row r="6134" spans="1:20">
      <c r="A6134" t="s">
        <v>9678</v>
      </c>
      <c r="B6134" t="s">
        <v>1291</v>
      </c>
      <c r="C6134" t="s">
        <v>74</v>
      </c>
      <c r="D6134" s="39" t="s">
        <v>1535</v>
      </c>
      <c r="E6134" s="11">
        <f t="shared" si="403"/>
        <v>5</v>
      </c>
      <c r="F6134" s="4">
        <f t="shared" si="404"/>
        <v>2010</v>
      </c>
      <c r="G6134" t="s">
        <v>25</v>
      </c>
      <c r="H6134" s="4">
        <v>15.7</v>
      </c>
      <c r="I6134" s="4" t="s">
        <v>1214</v>
      </c>
      <c r="J6134" s="4">
        <v>32.5</v>
      </c>
      <c r="K6134" s="4" t="s">
        <v>690</v>
      </c>
      <c r="L6134" s="4">
        <v>0</v>
      </c>
      <c r="M6134" s="4" t="s">
        <v>3657</v>
      </c>
      <c r="N6134" s="11" t="s">
        <v>9679</v>
      </c>
      <c r="R6134" t="s">
        <v>9685</v>
      </c>
      <c r="T6134" t="s">
        <v>1296</v>
      </c>
    </row>
    <row r="6135" spans="1:20">
      <c r="A6135" t="s">
        <v>9678</v>
      </c>
      <c r="B6135" t="s">
        <v>1291</v>
      </c>
      <c r="C6135" t="s">
        <v>74</v>
      </c>
      <c r="D6135" s="39" t="s">
        <v>1342</v>
      </c>
      <c r="E6135" s="11">
        <f t="shared" si="403"/>
        <v>5</v>
      </c>
      <c r="F6135" s="4">
        <f t="shared" si="404"/>
        <v>2013</v>
      </c>
      <c r="G6135" t="s">
        <v>25</v>
      </c>
      <c r="H6135" s="4">
        <v>18.7</v>
      </c>
      <c r="I6135" s="4" t="s">
        <v>1214</v>
      </c>
      <c r="J6135" s="4">
        <v>34.299999999999997</v>
      </c>
      <c r="K6135" s="4" t="s">
        <v>209</v>
      </c>
      <c r="L6135" s="4">
        <v>0</v>
      </c>
      <c r="M6135" s="4" t="s">
        <v>1993</v>
      </c>
      <c r="N6135" s="11" t="s">
        <v>9679</v>
      </c>
      <c r="R6135" t="s">
        <v>2496</v>
      </c>
      <c r="T6135" t="s">
        <v>1296</v>
      </c>
    </row>
    <row r="6136" spans="1:20">
      <c r="A6136" t="s">
        <v>9678</v>
      </c>
      <c r="B6136" t="s">
        <v>1291</v>
      </c>
      <c r="C6136" t="s">
        <v>74</v>
      </c>
      <c r="D6136" s="39" t="s">
        <v>1349</v>
      </c>
      <c r="E6136" s="11">
        <f t="shared" si="403"/>
        <v>5</v>
      </c>
      <c r="F6136" s="4">
        <f t="shared" si="404"/>
        <v>2016</v>
      </c>
      <c r="G6136" t="s">
        <v>25</v>
      </c>
      <c r="H6136" s="4">
        <v>21.7</v>
      </c>
      <c r="I6136" s="4" t="s">
        <v>1214</v>
      </c>
      <c r="J6136" s="4">
        <v>35</v>
      </c>
      <c r="K6136" s="4" t="s">
        <v>426</v>
      </c>
      <c r="L6136" s="4">
        <v>0</v>
      </c>
      <c r="M6136" s="4" t="s">
        <v>3542</v>
      </c>
      <c r="N6136" s="11" t="s">
        <v>9679</v>
      </c>
      <c r="R6136" t="s">
        <v>9686</v>
      </c>
      <c r="T6136" t="s">
        <v>1296</v>
      </c>
    </row>
    <row r="6137" spans="1:20">
      <c r="A6137" t="s">
        <v>9678</v>
      </c>
      <c r="B6137" t="s">
        <v>1291</v>
      </c>
      <c r="C6137" t="s">
        <v>74</v>
      </c>
      <c r="D6137" s="39" t="s">
        <v>1455</v>
      </c>
      <c r="E6137" s="11">
        <f t="shared" si="403"/>
        <v>5</v>
      </c>
      <c r="F6137" s="4">
        <f t="shared" si="404"/>
        <v>2017</v>
      </c>
      <c r="G6137" t="s">
        <v>25</v>
      </c>
      <c r="H6137" s="4">
        <v>22.7</v>
      </c>
      <c r="I6137" s="4" t="s">
        <v>1214</v>
      </c>
      <c r="J6137" s="4">
        <v>35.799999999999997</v>
      </c>
      <c r="K6137" s="4" t="s">
        <v>248</v>
      </c>
      <c r="L6137" s="4">
        <v>0</v>
      </c>
      <c r="M6137" s="4" t="s">
        <v>3861</v>
      </c>
      <c r="N6137" s="11" t="s">
        <v>9679</v>
      </c>
      <c r="R6137" t="s">
        <v>2483</v>
      </c>
      <c r="T6137" t="s">
        <v>1296</v>
      </c>
    </row>
    <row r="6138" spans="1:20">
      <c r="A6138" t="s">
        <v>9678</v>
      </c>
      <c r="B6138" t="s">
        <v>1291</v>
      </c>
      <c r="C6138" t="s">
        <v>74</v>
      </c>
      <c r="D6138" s="39" t="s">
        <v>1412</v>
      </c>
      <c r="E6138" s="11">
        <f t="shared" si="403"/>
        <v>5</v>
      </c>
      <c r="F6138" s="4">
        <f t="shared" si="404"/>
        <v>2019</v>
      </c>
      <c r="G6138" t="s">
        <v>25</v>
      </c>
      <c r="H6138" s="4">
        <v>24.7</v>
      </c>
      <c r="I6138" s="4" t="s">
        <v>1214</v>
      </c>
      <c r="J6138" s="4">
        <v>37.5</v>
      </c>
      <c r="K6138" s="4" t="s">
        <v>2609</v>
      </c>
      <c r="L6138" s="4">
        <v>0</v>
      </c>
      <c r="M6138" s="4" t="s">
        <v>1503</v>
      </c>
      <c r="N6138" s="11" t="s">
        <v>9679</v>
      </c>
      <c r="R6138" t="s">
        <v>1414</v>
      </c>
      <c r="T6138" t="s">
        <v>1296</v>
      </c>
    </row>
    <row r="6139" spans="1:20">
      <c r="A6139" t="s">
        <v>9678</v>
      </c>
      <c r="B6139" s="4" t="s">
        <v>1291</v>
      </c>
      <c r="C6139" s="4" t="s">
        <v>74</v>
      </c>
      <c r="D6139" s="39" t="s">
        <v>1553</v>
      </c>
      <c r="E6139" s="11">
        <f t="shared" si="403"/>
        <v>4</v>
      </c>
      <c r="F6139" s="4">
        <f t="shared" si="404"/>
        <v>2026</v>
      </c>
      <c r="G6139" s="4" t="s">
        <v>25</v>
      </c>
      <c r="H6139" s="4">
        <v>31.6</v>
      </c>
      <c r="I6139" s="4" t="s">
        <v>1214</v>
      </c>
      <c r="J6139" s="4">
        <v>38.4</v>
      </c>
      <c r="K6139" s="4">
        <v>40.5</v>
      </c>
      <c r="L6139" s="4">
        <v>0</v>
      </c>
      <c r="M6139" s="4">
        <v>2325</v>
      </c>
      <c r="N6139" s="11" t="s">
        <v>9679</v>
      </c>
      <c r="R6139" s="4" t="s">
        <v>9517</v>
      </c>
    </row>
    <row r="6140" spans="1:20">
      <c r="A6140" t="s">
        <v>9687</v>
      </c>
      <c r="B6140" t="s">
        <v>1291</v>
      </c>
      <c r="C6140" t="s">
        <v>20</v>
      </c>
      <c r="D6140" s="39" t="s">
        <v>1556</v>
      </c>
      <c r="E6140" s="11">
        <f t="shared" si="403"/>
        <v>5</v>
      </c>
      <c r="F6140" s="4">
        <f t="shared" si="404"/>
        <v>2010</v>
      </c>
      <c r="G6140" t="s">
        <v>21</v>
      </c>
      <c r="H6140" s="4" t="s">
        <v>1444</v>
      </c>
      <c r="I6140" s="4" t="str">
        <f t="shared" ref="I6140:I6151" si="406">IF(ISBLANK(H6140), "", "k")</f>
        <v>k</v>
      </c>
      <c r="J6140" s="4">
        <v>15.1</v>
      </c>
      <c r="K6140" s="4" t="s">
        <v>114</v>
      </c>
      <c r="L6140" s="4">
        <v>0</v>
      </c>
      <c r="M6140" s="4" t="s">
        <v>2163</v>
      </c>
      <c r="N6140" s="11" t="s">
        <v>9688</v>
      </c>
      <c r="R6140" t="s">
        <v>9689</v>
      </c>
      <c r="T6140" t="s">
        <v>1296</v>
      </c>
    </row>
    <row r="6141" spans="1:20">
      <c r="A6141" t="s">
        <v>9687</v>
      </c>
      <c r="B6141" t="s">
        <v>1291</v>
      </c>
      <c r="C6141" t="s">
        <v>74</v>
      </c>
      <c r="D6141" s="39" t="s">
        <v>2199</v>
      </c>
      <c r="E6141" s="11">
        <f t="shared" si="403"/>
        <v>5</v>
      </c>
      <c r="F6141" s="4">
        <f t="shared" si="404"/>
        <v>2011</v>
      </c>
      <c r="G6141" t="s">
        <v>21</v>
      </c>
      <c r="H6141" s="4" t="s">
        <v>1452</v>
      </c>
      <c r="I6141" s="4" t="str">
        <f t="shared" si="406"/>
        <v>k</v>
      </c>
      <c r="J6141" s="4">
        <v>15.7</v>
      </c>
      <c r="K6141" s="4" t="s">
        <v>1890</v>
      </c>
      <c r="L6141" s="4">
        <v>0</v>
      </c>
      <c r="M6141" s="4" t="s">
        <v>1453</v>
      </c>
      <c r="N6141" s="11" t="s">
        <v>9688</v>
      </c>
      <c r="R6141" t="s">
        <v>9690</v>
      </c>
      <c r="T6141" t="s">
        <v>1296</v>
      </c>
    </row>
    <row r="6142" spans="1:20">
      <c r="A6142" t="s">
        <v>9687</v>
      </c>
      <c r="B6142" t="s">
        <v>1291</v>
      </c>
      <c r="C6142" t="s">
        <v>74</v>
      </c>
      <c r="D6142" s="39" t="s">
        <v>1342</v>
      </c>
      <c r="E6142" s="11">
        <f t="shared" si="403"/>
        <v>5</v>
      </c>
      <c r="F6142" s="4">
        <f t="shared" si="404"/>
        <v>2013</v>
      </c>
      <c r="G6142" t="s">
        <v>21</v>
      </c>
      <c r="H6142" s="4" t="s">
        <v>654</v>
      </c>
      <c r="I6142" s="4" t="str">
        <f t="shared" si="406"/>
        <v>k</v>
      </c>
      <c r="J6142" s="4">
        <v>19</v>
      </c>
      <c r="K6142" s="4" t="s">
        <v>3619</v>
      </c>
      <c r="L6142" s="4">
        <v>0</v>
      </c>
      <c r="M6142" s="4" t="s">
        <v>2481</v>
      </c>
      <c r="N6142" s="11" t="s">
        <v>9688</v>
      </c>
      <c r="R6142" t="s">
        <v>9438</v>
      </c>
      <c r="T6142" t="s">
        <v>1296</v>
      </c>
    </row>
    <row r="6143" spans="1:20">
      <c r="A6143" t="s">
        <v>9687</v>
      </c>
      <c r="B6143" t="s">
        <v>1291</v>
      </c>
      <c r="C6143" t="s">
        <v>74</v>
      </c>
      <c r="D6143" s="39" t="s">
        <v>1435</v>
      </c>
      <c r="E6143" s="11">
        <f t="shared" si="403"/>
        <v>5</v>
      </c>
      <c r="F6143" s="4">
        <f t="shared" si="404"/>
        <v>2015</v>
      </c>
      <c r="G6143" t="s">
        <v>21</v>
      </c>
      <c r="H6143" s="4" t="s">
        <v>682</v>
      </c>
      <c r="I6143" s="4" t="str">
        <f t="shared" si="406"/>
        <v>k</v>
      </c>
      <c r="J6143" s="4">
        <v>22.5</v>
      </c>
      <c r="K6143" s="4" t="s">
        <v>492</v>
      </c>
      <c r="L6143" s="4">
        <v>0</v>
      </c>
      <c r="M6143" s="4" t="s">
        <v>4032</v>
      </c>
      <c r="N6143" s="11" t="s">
        <v>9688</v>
      </c>
      <c r="R6143" t="s">
        <v>9691</v>
      </c>
      <c r="T6143" t="s">
        <v>1296</v>
      </c>
    </row>
    <row r="6144" spans="1:20">
      <c r="A6144" t="s">
        <v>9687</v>
      </c>
      <c r="B6144" t="s">
        <v>1291</v>
      </c>
      <c r="C6144" t="s">
        <v>74</v>
      </c>
      <c r="D6144" s="39" t="s">
        <v>1349</v>
      </c>
      <c r="E6144" s="11">
        <f t="shared" si="403"/>
        <v>5</v>
      </c>
      <c r="F6144" s="4">
        <f t="shared" si="404"/>
        <v>2016</v>
      </c>
      <c r="G6144" t="s">
        <v>21</v>
      </c>
      <c r="H6144" s="4" t="s">
        <v>57</v>
      </c>
      <c r="I6144" s="4" t="str">
        <f t="shared" si="406"/>
        <v>k</v>
      </c>
      <c r="J6144" s="4">
        <v>23</v>
      </c>
      <c r="K6144" s="4" t="s">
        <v>358</v>
      </c>
      <c r="L6144" s="4">
        <v>0</v>
      </c>
      <c r="M6144" s="4" t="s">
        <v>1350</v>
      </c>
      <c r="N6144" s="11" t="s">
        <v>9688</v>
      </c>
      <c r="R6144" t="s">
        <v>9692</v>
      </c>
      <c r="T6144" t="s">
        <v>1296</v>
      </c>
    </row>
    <row r="6145" spans="1:20">
      <c r="A6145" t="s">
        <v>9687</v>
      </c>
      <c r="B6145" t="s">
        <v>1291</v>
      </c>
      <c r="C6145" t="s">
        <v>74</v>
      </c>
      <c r="D6145" s="39" t="s">
        <v>1455</v>
      </c>
      <c r="E6145" s="11">
        <f t="shared" si="403"/>
        <v>5</v>
      </c>
      <c r="F6145" s="4">
        <f t="shared" si="404"/>
        <v>2017</v>
      </c>
      <c r="G6145" t="s">
        <v>21</v>
      </c>
      <c r="H6145" s="4" t="s">
        <v>477</v>
      </c>
      <c r="I6145" s="4" t="str">
        <f t="shared" si="406"/>
        <v>k</v>
      </c>
      <c r="J6145" s="4">
        <v>23.9</v>
      </c>
      <c r="K6145" s="4" t="s">
        <v>885</v>
      </c>
      <c r="L6145" s="4">
        <v>0</v>
      </c>
      <c r="M6145" s="4" t="s">
        <v>2419</v>
      </c>
      <c r="N6145" s="11" t="s">
        <v>9688</v>
      </c>
      <c r="R6145" t="s">
        <v>2471</v>
      </c>
      <c r="T6145" t="s">
        <v>1296</v>
      </c>
    </row>
    <row r="6146" spans="1:20">
      <c r="A6146" t="s">
        <v>9687</v>
      </c>
      <c r="B6146" t="s">
        <v>1291</v>
      </c>
      <c r="C6146" t="s">
        <v>74</v>
      </c>
      <c r="D6146" s="39" t="s">
        <v>1582</v>
      </c>
      <c r="E6146" s="11">
        <f t="shared" si="403"/>
        <v>5</v>
      </c>
      <c r="F6146" s="4">
        <f t="shared" si="404"/>
        <v>2019</v>
      </c>
      <c r="G6146" t="s">
        <v>21</v>
      </c>
      <c r="H6146" s="4" t="s">
        <v>410</v>
      </c>
      <c r="I6146" s="4" t="str">
        <f t="shared" si="406"/>
        <v>k</v>
      </c>
      <c r="J6146" s="4">
        <v>25.7</v>
      </c>
      <c r="K6146" s="4" t="s">
        <v>326</v>
      </c>
      <c r="L6146" s="4">
        <v>0</v>
      </c>
      <c r="M6146" s="4" t="s">
        <v>1623</v>
      </c>
      <c r="N6146" s="11" t="s">
        <v>9688</v>
      </c>
      <c r="R6146" t="s">
        <v>9693</v>
      </c>
      <c r="T6146" t="s">
        <v>1296</v>
      </c>
    </row>
    <row r="6147" spans="1:20">
      <c r="A6147" s="9" t="s">
        <v>9687</v>
      </c>
      <c r="B6147" t="s">
        <v>1291</v>
      </c>
      <c r="C6147" t="s">
        <v>74</v>
      </c>
      <c r="D6147" s="39" t="s">
        <v>1440</v>
      </c>
      <c r="E6147" s="11">
        <f t="shared" si="403"/>
        <v>5</v>
      </c>
      <c r="F6147" s="4">
        <f t="shared" si="404"/>
        <v>2024</v>
      </c>
      <c r="G6147" t="s">
        <v>21</v>
      </c>
      <c r="H6147" s="4" t="s">
        <v>893</v>
      </c>
      <c r="I6147" s="4" t="str">
        <f t="shared" si="406"/>
        <v>k</v>
      </c>
      <c r="J6147" s="4">
        <v>26</v>
      </c>
      <c r="K6147" s="4" t="s">
        <v>898</v>
      </c>
      <c r="L6147" s="4">
        <v>0</v>
      </c>
      <c r="M6147" s="4" t="s">
        <v>1468</v>
      </c>
      <c r="N6147" s="11" t="s">
        <v>9688</v>
      </c>
      <c r="R6147" t="s">
        <v>1479</v>
      </c>
    </row>
    <row r="6148" spans="1:20">
      <c r="A6148" t="s">
        <v>9687</v>
      </c>
      <c r="B6148" s="4" t="s">
        <v>1291</v>
      </c>
      <c r="C6148" s="4" t="s">
        <v>74</v>
      </c>
      <c r="D6148" s="39" t="s">
        <v>1780</v>
      </c>
      <c r="E6148" s="11">
        <f t="shared" si="403"/>
        <v>4</v>
      </c>
      <c r="F6148" s="4">
        <f t="shared" si="404"/>
        <v>2026</v>
      </c>
      <c r="G6148" s="4" t="s">
        <v>21</v>
      </c>
      <c r="H6148" s="4">
        <v>18.600000000000001</v>
      </c>
      <c r="I6148" s="4" t="str">
        <f t="shared" si="406"/>
        <v>k</v>
      </c>
      <c r="J6148" s="4">
        <v>26.4</v>
      </c>
      <c r="K6148" s="4">
        <v>34.6</v>
      </c>
      <c r="L6148" s="4">
        <v>0</v>
      </c>
      <c r="M6148" s="4">
        <f>800-125</f>
        <v>675</v>
      </c>
      <c r="N6148" s="11" t="s">
        <v>9688</v>
      </c>
      <c r="R6148" s="4" t="s">
        <v>1481</v>
      </c>
    </row>
    <row r="6149" spans="1:20">
      <c r="A6149" t="s">
        <v>9694</v>
      </c>
      <c r="B6149" t="s">
        <v>1291</v>
      </c>
      <c r="C6149" t="s">
        <v>20</v>
      </c>
      <c r="D6149" s="39" t="s">
        <v>1663</v>
      </c>
      <c r="E6149" s="11">
        <f t="shared" si="403"/>
        <v>5</v>
      </c>
      <c r="F6149" s="4">
        <f t="shared" si="404"/>
        <v>2009</v>
      </c>
      <c r="G6149" t="s">
        <v>25</v>
      </c>
      <c r="H6149" s="4" t="s">
        <v>1456</v>
      </c>
      <c r="I6149" s="4" t="str">
        <f t="shared" si="406"/>
        <v>k</v>
      </c>
      <c r="J6149" s="4">
        <v>17.899999999999999</v>
      </c>
      <c r="K6149" s="4" t="s">
        <v>150</v>
      </c>
      <c r="L6149" s="4">
        <v>0</v>
      </c>
      <c r="M6149" s="4" t="s">
        <v>5356</v>
      </c>
      <c r="N6149" s="11" t="s">
        <v>9695</v>
      </c>
      <c r="R6149" t="s">
        <v>9288</v>
      </c>
      <c r="T6149" t="s">
        <v>1296</v>
      </c>
    </row>
    <row r="6150" spans="1:20">
      <c r="A6150" t="s">
        <v>9694</v>
      </c>
      <c r="B6150" t="s">
        <v>1291</v>
      </c>
      <c r="C6150" t="s">
        <v>74</v>
      </c>
      <c r="D6150" s="39" t="s">
        <v>1392</v>
      </c>
      <c r="E6150" s="11">
        <f t="shared" si="403"/>
        <v>5</v>
      </c>
      <c r="F6150" s="4">
        <f t="shared" si="404"/>
        <v>2010</v>
      </c>
      <c r="G6150" t="s">
        <v>25</v>
      </c>
      <c r="H6150" s="4" t="s">
        <v>654</v>
      </c>
      <c r="I6150" s="4" t="str">
        <f t="shared" si="406"/>
        <v>k</v>
      </c>
      <c r="J6150" s="4">
        <v>20.100000000000001</v>
      </c>
      <c r="K6150" s="4" t="s">
        <v>582</v>
      </c>
      <c r="L6150" s="4">
        <v>0</v>
      </c>
      <c r="M6150" s="4" t="s">
        <v>6313</v>
      </c>
      <c r="N6150" s="11" t="s">
        <v>9695</v>
      </c>
      <c r="R6150" t="s">
        <v>9696</v>
      </c>
      <c r="T6150" t="s">
        <v>1296</v>
      </c>
    </row>
    <row r="6151" spans="1:20">
      <c r="A6151" t="s">
        <v>9694</v>
      </c>
      <c r="B6151" t="s">
        <v>1291</v>
      </c>
      <c r="C6151" t="s">
        <v>74</v>
      </c>
      <c r="D6151" s="39" t="s">
        <v>2199</v>
      </c>
      <c r="E6151" s="11">
        <f t="shared" si="403"/>
        <v>5</v>
      </c>
      <c r="F6151" s="4">
        <f t="shared" si="404"/>
        <v>2011</v>
      </c>
      <c r="G6151" t="s">
        <v>25</v>
      </c>
      <c r="H6151" s="4" t="s">
        <v>482</v>
      </c>
      <c r="I6151" s="4" t="str">
        <f t="shared" si="406"/>
        <v>k</v>
      </c>
      <c r="J6151" s="4">
        <v>23.5</v>
      </c>
      <c r="K6151" s="4" t="s">
        <v>264</v>
      </c>
      <c r="L6151" s="4">
        <v>0</v>
      </c>
      <c r="M6151" s="4" t="s">
        <v>8143</v>
      </c>
      <c r="N6151" s="11" t="s">
        <v>9695</v>
      </c>
      <c r="R6151" t="s">
        <v>9697</v>
      </c>
      <c r="T6151" t="s">
        <v>1296</v>
      </c>
    </row>
    <row r="6152" spans="1:20">
      <c r="A6152" t="s">
        <v>9698</v>
      </c>
      <c r="B6152" t="s">
        <v>1291</v>
      </c>
      <c r="C6152" t="s">
        <v>20</v>
      </c>
      <c r="D6152" s="39" t="s">
        <v>1715</v>
      </c>
      <c r="E6152" s="11">
        <f t="shared" si="403"/>
        <v>3</v>
      </c>
      <c r="F6152" s="4">
        <f t="shared" si="404"/>
        <v>2000</v>
      </c>
      <c r="G6152" t="s">
        <v>25</v>
      </c>
      <c r="H6152" s="4">
        <v>16.5</v>
      </c>
      <c r="I6152" s="4" t="s">
        <v>35</v>
      </c>
      <c r="J6152" s="4">
        <v>35</v>
      </c>
      <c r="K6152" s="4" t="s">
        <v>62</v>
      </c>
      <c r="L6152" s="4">
        <v>0</v>
      </c>
      <c r="M6152" s="4" t="s">
        <v>4423</v>
      </c>
      <c r="N6152" s="11" t="s">
        <v>9699</v>
      </c>
      <c r="R6152" t="s">
        <v>9700</v>
      </c>
      <c r="T6152" t="s">
        <v>1296</v>
      </c>
    </row>
    <row r="6153" spans="1:20">
      <c r="A6153" t="s">
        <v>9698</v>
      </c>
      <c r="B6153" t="s">
        <v>1291</v>
      </c>
      <c r="C6153" t="s">
        <v>74</v>
      </c>
      <c r="D6153" s="39" t="s">
        <v>1424</v>
      </c>
      <c r="E6153" s="11">
        <f t="shared" si="403"/>
        <v>5</v>
      </c>
      <c r="F6153" s="4">
        <f t="shared" si="404"/>
        <v>2004</v>
      </c>
      <c r="G6153" t="s">
        <v>25</v>
      </c>
      <c r="H6153" s="4">
        <v>20.7</v>
      </c>
      <c r="I6153" s="4" t="s">
        <v>35</v>
      </c>
      <c r="J6153" s="4">
        <v>34.700000000000003</v>
      </c>
      <c r="K6153" s="4" t="s">
        <v>1023</v>
      </c>
      <c r="L6153" s="4">
        <v>0</v>
      </c>
      <c r="M6153" s="4" t="s">
        <v>4189</v>
      </c>
      <c r="N6153" s="11" t="s">
        <v>9699</v>
      </c>
      <c r="R6153" t="s">
        <v>9701</v>
      </c>
      <c r="T6153" t="s">
        <v>1296</v>
      </c>
    </row>
    <row r="6154" spans="1:20">
      <c r="A6154" t="s">
        <v>9702</v>
      </c>
      <c r="B6154" t="s">
        <v>1291</v>
      </c>
      <c r="C6154" t="s">
        <v>20</v>
      </c>
      <c r="D6154" s="39" t="s">
        <v>1556</v>
      </c>
      <c r="E6154" s="11">
        <f t="shared" si="403"/>
        <v>5</v>
      </c>
      <c r="F6154" s="4">
        <f t="shared" si="404"/>
        <v>2010</v>
      </c>
      <c r="G6154" t="s">
        <v>25</v>
      </c>
      <c r="H6154" s="4" t="s">
        <v>1539</v>
      </c>
      <c r="I6154" s="4" t="str">
        <f t="shared" ref="I6154:I6167" si="407">IF(ISBLANK(H6154), "", "k")</f>
        <v>k</v>
      </c>
      <c r="J6154" s="4">
        <v>13</v>
      </c>
      <c r="K6154" s="4" t="s">
        <v>107</v>
      </c>
      <c r="L6154" s="4">
        <v>0</v>
      </c>
      <c r="M6154" s="4" t="s">
        <v>8509</v>
      </c>
      <c r="N6154" s="11" t="s">
        <v>9703</v>
      </c>
      <c r="R6154" t="s">
        <v>9704</v>
      </c>
      <c r="T6154" t="s">
        <v>1296</v>
      </c>
    </row>
    <row r="6155" spans="1:20">
      <c r="A6155" t="s">
        <v>9702</v>
      </c>
      <c r="B6155" t="s">
        <v>1291</v>
      </c>
      <c r="C6155" t="s">
        <v>74</v>
      </c>
      <c r="D6155" s="39" t="s">
        <v>1342</v>
      </c>
      <c r="E6155" s="11">
        <f t="shared" si="403"/>
        <v>5</v>
      </c>
      <c r="F6155" s="4">
        <f t="shared" si="404"/>
        <v>2013</v>
      </c>
      <c r="G6155" t="s">
        <v>25</v>
      </c>
      <c r="H6155" s="4" t="s">
        <v>1456</v>
      </c>
      <c r="I6155" s="4" t="str">
        <f t="shared" si="407"/>
        <v>k</v>
      </c>
      <c r="J6155" s="4">
        <v>17</v>
      </c>
      <c r="K6155" s="4" t="s">
        <v>746</v>
      </c>
      <c r="L6155" s="4">
        <v>0</v>
      </c>
      <c r="M6155" s="4" t="s">
        <v>1562</v>
      </c>
      <c r="N6155" s="11" t="s">
        <v>9703</v>
      </c>
      <c r="R6155" t="s">
        <v>9705</v>
      </c>
      <c r="T6155" t="s">
        <v>1296</v>
      </c>
    </row>
    <row r="6156" spans="1:20">
      <c r="A6156" t="s">
        <v>9702</v>
      </c>
      <c r="B6156" t="s">
        <v>1291</v>
      </c>
      <c r="C6156" t="s">
        <v>74</v>
      </c>
      <c r="D6156" s="39" t="s">
        <v>1349</v>
      </c>
      <c r="E6156" s="11">
        <f t="shared" si="403"/>
        <v>5</v>
      </c>
      <c r="F6156" s="4">
        <f t="shared" si="404"/>
        <v>2016</v>
      </c>
      <c r="G6156" t="s">
        <v>25</v>
      </c>
      <c r="H6156" s="4" t="s">
        <v>682</v>
      </c>
      <c r="I6156" s="4" t="str">
        <f t="shared" si="407"/>
        <v>k</v>
      </c>
      <c r="J6156" s="4">
        <v>20.2</v>
      </c>
      <c r="K6156" s="4" t="s">
        <v>1869</v>
      </c>
      <c r="L6156" s="4">
        <v>0</v>
      </c>
      <c r="M6156" s="4" t="s">
        <v>2414</v>
      </c>
      <c r="N6156" s="11" t="s">
        <v>9703</v>
      </c>
      <c r="R6156" t="s">
        <v>9706</v>
      </c>
      <c r="T6156" t="s">
        <v>1296</v>
      </c>
    </row>
    <row r="6157" spans="1:20">
      <c r="A6157" t="s">
        <v>9702</v>
      </c>
      <c r="B6157" t="s">
        <v>1291</v>
      </c>
      <c r="C6157" t="s">
        <v>74</v>
      </c>
      <c r="D6157" s="39" t="s">
        <v>1412</v>
      </c>
      <c r="E6157" s="11">
        <f t="shared" si="403"/>
        <v>5</v>
      </c>
      <c r="F6157" s="4">
        <f t="shared" si="404"/>
        <v>2019</v>
      </c>
      <c r="G6157" t="s">
        <v>25</v>
      </c>
      <c r="H6157" s="4" t="s">
        <v>496</v>
      </c>
      <c r="I6157" s="4" t="str">
        <f t="shared" si="407"/>
        <v>k</v>
      </c>
      <c r="J6157" s="4">
        <v>25.1</v>
      </c>
      <c r="K6157" s="4" t="s">
        <v>2179</v>
      </c>
      <c r="L6157" s="4">
        <v>0</v>
      </c>
      <c r="M6157" s="4" t="s">
        <v>2209</v>
      </c>
      <c r="N6157" s="11" t="s">
        <v>9703</v>
      </c>
      <c r="R6157" t="s">
        <v>9707</v>
      </c>
      <c r="T6157" t="s">
        <v>1296</v>
      </c>
    </row>
    <row r="6158" spans="1:20">
      <c r="A6158" s="9" t="s">
        <v>9702</v>
      </c>
      <c r="B6158" t="s">
        <v>1291</v>
      </c>
      <c r="C6158" t="s">
        <v>74</v>
      </c>
      <c r="D6158" s="39" t="s">
        <v>1491</v>
      </c>
      <c r="E6158" s="11">
        <f t="shared" si="403"/>
        <v>4</v>
      </c>
      <c r="F6158" s="4">
        <f t="shared" si="404"/>
        <v>2024</v>
      </c>
      <c r="G6158" t="s">
        <v>25</v>
      </c>
      <c r="H6158" s="4" t="s">
        <v>977</v>
      </c>
      <c r="I6158" s="4" t="str">
        <f t="shared" si="407"/>
        <v>k</v>
      </c>
      <c r="J6158" s="4">
        <v>31</v>
      </c>
      <c r="K6158" s="4" t="s">
        <v>1699</v>
      </c>
      <c r="L6158" s="4">
        <v>0</v>
      </c>
      <c r="M6158" s="4" t="s">
        <v>3880</v>
      </c>
      <c r="N6158" s="11" t="s">
        <v>9703</v>
      </c>
      <c r="Q6158" t="s">
        <v>8433</v>
      </c>
      <c r="R6158" t="s">
        <v>9708</v>
      </c>
    </row>
    <row r="6159" spans="1:20">
      <c r="A6159" t="s">
        <v>9709</v>
      </c>
      <c r="B6159" t="s">
        <v>1291</v>
      </c>
      <c r="C6159" t="s">
        <v>20</v>
      </c>
      <c r="D6159" s="39" t="s">
        <v>1556</v>
      </c>
      <c r="E6159" s="11">
        <f t="shared" si="403"/>
        <v>5</v>
      </c>
      <c r="F6159" s="4">
        <f t="shared" si="404"/>
        <v>2010</v>
      </c>
      <c r="G6159" t="s">
        <v>25</v>
      </c>
      <c r="I6159" s="4" t="str">
        <f t="shared" si="407"/>
        <v/>
      </c>
      <c r="J6159" s="4">
        <v>23.8</v>
      </c>
      <c r="K6159" s="4" t="s">
        <v>924</v>
      </c>
      <c r="L6159" s="4">
        <v>0</v>
      </c>
      <c r="M6159" s="4" t="s">
        <v>1463</v>
      </c>
      <c r="N6159" s="11" t="s">
        <v>9710</v>
      </c>
      <c r="R6159" t="s">
        <v>9711</v>
      </c>
      <c r="T6159" t="s">
        <v>1296</v>
      </c>
    </row>
    <row r="6160" spans="1:20">
      <c r="A6160" t="s">
        <v>9709</v>
      </c>
      <c r="B6160" t="s">
        <v>1291</v>
      </c>
      <c r="C6160" t="s">
        <v>74</v>
      </c>
      <c r="D6160" s="39" t="s">
        <v>2199</v>
      </c>
      <c r="E6160" s="11">
        <f t="shared" si="403"/>
        <v>5</v>
      </c>
      <c r="F6160" s="4">
        <f t="shared" si="404"/>
        <v>2011</v>
      </c>
      <c r="G6160" t="s">
        <v>25</v>
      </c>
      <c r="I6160" s="4" t="str">
        <f t="shared" si="407"/>
        <v/>
      </c>
      <c r="J6160" s="4">
        <v>24.3</v>
      </c>
      <c r="K6160" s="4" t="s">
        <v>1160</v>
      </c>
      <c r="L6160" s="4">
        <v>0</v>
      </c>
      <c r="M6160" s="4" t="s">
        <v>2788</v>
      </c>
      <c r="N6160" s="11" t="s">
        <v>9710</v>
      </c>
      <c r="R6160" t="s">
        <v>1807</v>
      </c>
      <c r="T6160" t="s">
        <v>1296</v>
      </c>
    </row>
    <row r="6161" spans="1:20">
      <c r="A6161" t="s">
        <v>9709</v>
      </c>
      <c r="B6161" t="s">
        <v>1291</v>
      </c>
      <c r="C6161" t="s">
        <v>74</v>
      </c>
      <c r="D6161" s="39" t="s">
        <v>1342</v>
      </c>
      <c r="E6161" s="11">
        <f t="shared" si="403"/>
        <v>5</v>
      </c>
      <c r="F6161" s="4">
        <f t="shared" si="404"/>
        <v>2013</v>
      </c>
      <c r="G6161" t="s">
        <v>25</v>
      </c>
      <c r="I6161" s="4" t="str">
        <f t="shared" si="407"/>
        <v/>
      </c>
      <c r="J6161" s="4">
        <v>27.5</v>
      </c>
      <c r="K6161" s="4" t="s">
        <v>800</v>
      </c>
      <c r="L6161" s="4">
        <v>0</v>
      </c>
      <c r="M6161" s="4" t="s">
        <v>1932</v>
      </c>
      <c r="N6161" s="11" t="s">
        <v>9710</v>
      </c>
      <c r="R6161" t="s">
        <v>9712</v>
      </c>
      <c r="T6161" t="s">
        <v>1296</v>
      </c>
    </row>
    <row r="6162" spans="1:20">
      <c r="A6162" t="s">
        <v>9709</v>
      </c>
      <c r="B6162" t="s">
        <v>1291</v>
      </c>
      <c r="C6162" t="s">
        <v>74</v>
      </c>
      <c r="D6162" s="39" t="s">
        <v>1435</v>
      </c>
      <c r="E6162" s="11">
        <f t="shared" si="403"/>
        <v>5</v>
      </c>
      <c r="F6162" s="4">
        <f t="shared" si="404"/>
        <v>2015</v>
      </c>
      <c r="G6162" t="s">
        <v>25</v>
      </c>
      <c r="I6162" s="4" t="str">
        <f t="shared" si="407"/>
        <v/>
      </c>
      <c r="J6162" s="4">
        <v>29.5</v>
      </c>
      <c r="K6162" s="4" t="s">
        <v>182</v>
      </c>
      <c r="L6162" s="4">
        <v>0</v>
      </c>
      <c r="M6162" s="4" t="s">
        <v>1478</v>
      </c>
      <c r="N6162" s="11" t="s">
        <v>9710</v>
      </c>
      <c r="R6162" t="s">
        <v>9713</v>
      </c>
      <c r="T6162" t="s">
        <v>1296</v>
      </c>
    </row>
    <row r="6163" spans="1:20">
      <c r="A6163" t="s">
        <v>9709</v>
      </c>
      <c r="B6163" t="s">
        <v>1291</v>
      </c>
      <c r="C6163" t="s">
        <v>74</v>
      </c>
      <c r="D6163" s="39" t="s">
        <v>839</v>
      </c>
      <c r="E6163" s="11">
        <f t="shared" si="403"/>
        <v>5</v>
      </c>
      <c r="F6163" s="4">
        <f t="shared" si="404"/>
        <v>2016</v>
      </c>
      <c r="G6163" t="s">
        <v>25</v>
      </c>
      <c r="I6163" s="4" t="str">
        <f t="shared" si="407"/>
        <v/>
      </c>
      <c r="J6163" s="4">
        <v>28.9</v>
      </c>
      <c r="K6163" s="4" t="s">
        <v>435</v>
      </c>
      <c r="L6163" s="4">
        <v>0</v>
      </c>
      <c r="M6163" s="4" t="s">
        <v>3058</v>
      </c>
      <c r="N6163" s="11" t="s">
        <v>9710</v>
      </c>
      <c r="R6163" t="s">
        <v>9714</v>
      </c>
      <c r="T6163" t="s">
        <v>1296</v>
      </c>
    </row>
    <row r="6164" spans="1:20">
      <c r="A6164" t="s">
        <v>9709</v>
      </c>
      <c r="B6164" t="s">
        <v>1291</v>
      </c>
      <c r="C6164" t="s">
        <v>74</v>
      </c>
      <c r="D6164" s="39" t="s">
        <v>1412</v>
      </c>
      <c r="E6164" s="11">
        <f t="shared" si="403"/>
        <v>5</v>
      </c>
      <c r="F6164" s="4">
        <f t="shared" si="404"/>
        <v>2019</v>
      </c>
      <c r="G6164" t="s">
        <v>25</v>
      </c>
      <c r="I6164" s="4" t="str">
        <f t="shared" si="407"/>
        <v/>
      </c>
      <c r="J6164" s="4">
        <v>32.5</v>
      </c>
      <c r="K6164" s="4" t="s">
        <v>1814</v>
      </c>
      <c r="L6164" s="4">
        <v>0</v>
      </c>
      <c r="M6164" s="4" t="s">
        <v>5089</v>
      </c>
      <c r="N6164" s="11" t="s">
        <v>9710</v>
      </c>
      <c r="R6164" t="s">
        <v>9236</v>
      </c>
      <c r="T6164" t="s">
        <v>1296</v>
      </c>
    </row>
    <row r="6165" spans="1:20">
      <c r="A6165" t="s">
        <v>9709</v>
      </c>
      <c r="B6165" s="4" t="s">
        <v>1291</v>
      </c>
      <c r="C6165" s="17" t="s">
        <v>74</v>
      </c>
      <c r="D6165" s="39" t="s">
        <v>1480</v>
      </c>
      <c r="E6165" s="11">
        <f t="shared" si="403"/>
        <v>4</v>
      </c>
      <c r="F6165" s="4">
        <f t="shared" si="404"/>
        <v>2026</v>
      </c>
      <c r="G6165" s="4" t="s">
        <v>25</v>
      </c>
      <c r="I6165" s="4" t="str">
        <f t="shared" si="407"/>
        <v/>
      </c>
      <c r="J6165" s="4">
        <v>35</v>
      </c>
      <c r="K6165" s="4">
        <v>42.1</v>
      </c>
      <c r="L6165" s="4">
        <v>0</v>
      </c>
      <c r="M6165" s="4">
        <v>1840</v>
      </c>
      <c r="N6165" s="11" t="s">
        <v>9710</v>
      </c>
      <c r="R6165" s="4" t="s">
        <v>1481</v>
      </c>
    </row>
    <row r="6166" spans="1:20">
      <c r="A6166" t="s">
        <v>9715</v>
      </c>
      <c r="B6166" t="s">
        <v>1291</v>
      </c>
      <c r="C6166" t="s">
        <v>20</v>
      </c>
      <c r="D6166" s="39" t="s">
        <v>2533</v>
      </c>
      <c r="E6166" s="11">
        <f t="shared" si="403"/>
        <v>5</v>
      </c>
      <c r="F6166" s="4">
        <f t="shared" si="404"/>
        <v>2010</v>
      </c>
      <c r="G6166" t="s">
        <v>21</v>
      </c>
      <c r="H6166" s="4" t="s">
        <v>654</v>
      </c>
      <c r="I6166" s="4" t="str">
        <f t="shared" si="407"/>
        <v>k</v>
      </c>
      <c r="J6166" s="4">
        <v>19.100000000000001</v>
      </c>
      <c r="K6166" s="4" t="s">
        <v>1155</v>
      </c>
      <c r="L6166" s="4">
        <v>0</v>
      </c>
      <c r="M6166" s="4" t="s">
        <v>6748</v>
      </c>
      <c r="R6166" t="s">
        <v>9716</v>
      </c>
      <c r="T6166" t="s">
        <v>1296</v>
      </c>
    </row>
    <row r="6167" spans="1:20">
      <c r="A6167" t="s">
        <v>9715</v>
      </c>
      <c r="B6167" t="s">
        <v>1291</v>
      </c>
      <c r="C6167" t="s">
        <v>74</v>
      </c>
      <c r="D6167" s="39" t="s">
        <v>1342</v>
      </c>
      <c r="E6167" s="11">
        <f t="shared" si="403"/>
        <v>5</v>
      </c>
      <c r="F6167" s="4">
        <f t="shared" si="404"/>
        <v>2013</v>
      </c>
      <c r="G6167" t="s">
        <v>21</v>
      </c>
      <c r="H6167" s="4" t="s">
        <v>57</v>
      </c>
      <c r="I6167" s="4" t="str">
        <f t="shared" si="407"/>
        <v>k</v>
      </c>
      <c r="J6167" s="4">
        <v>23.3</v>
      </c>
      <c r="K6167" s="4" t="s">
        <v>729</v>
      </c>
      <c r="L6167" s="4">
        <v>0</v>
      </c>
      <c r="M6167" s="4" t="s">
        <v>1350</v>
      </c>
      <c r="R6167" t="s">
        <v>9717</v>
      </c>
      <c r="T6167" t="s">
        <v>1296</v>
      </c>
    </row>
    <row r="6168" spans="1:20">
      <c r="A6168" t="s">
        <v>626</v>
      </c>
      <c r="B6168" t="s">
        <v>1291</v>
      </c>
      <c r="C6168" t="s">
        <v>20</v>
      </c>
      <c r="D6168" s="39" t="s">
        <v>5956</v>
      </c>
      <c r="E6168" s="11">
        <f t="shared" si="403"/>
        <v>3</v>
      </c>
      <c r="F6168" s="4">
        <f t="shared" si="404"/>
        <v>1986</v>
      </c>
      <c r="G6168" t="s">
        <v>21</v>
      </c>
      <c r="H6168" s="4">
        <v>11.5</v>
      </c>
      <c r="I6168" s="4" t="s">
        <v>35</v>
      </c>
      <c r="J6168" s="4">
        <v>25.72</v>
      </c>
      <c r="L6168" s="4">
        <v>0</v>
      </c>
      <c r="M6168" s="4" t="s">
        <v>3562</v>
      </c>
      <c r="R6168" t="s">
        <v>9718</v>
      </c>
      <c r="T6168" t="s">
        <v>1296</v>
      </c>
    </row>
    <row r="6169" spans="1:20">
      <c r="A6169" t="s">
        <v>735</v>
      </c>
      <c r="B6169" t="s">
        <v>1291</v>
      </c>
      <c r="C6169" t="s">
        <v>20</v>
      </c>
      <c r="D6169" s="39" t="s">
        <v>1616</v>
      </c>
      <c r="E6169" s="11">
        <f t="shared" si="403"/>
        <v>3</v>
      </c>
      <c r="F6169" s="4">
        <f t="shared" si="404"/>
        <v>1992</v>
      </c>
      <c r="G6169" t="s">
        <v>25</v>
      </c>
      <c r="H6169" s="4">
        <v>9.5</v>
      </c>
      <c r="I6169" s="4" t="s">
        <v>35</v>
      </c>
      <c r="J6169" s="4">
        <v>25.4</v>
      </c>
      <c r="K6169" s="4" t="s">
        <v>433</v>
      </c>
      <c r="L6169" s="4">
        <v>0</v>
      </c>
      <c r="M6169" s="4" t="s">
        <v>8607</v>
      </c>
      <c r="R6169" t="s">
        <v>9719</v>
      </c>
      <c r="T6169" t="s">
        <v>1296</v>
      </c>
    </row>
    <row r="6170" spans="1:20">
      <c r="A6170" t="s">
        <v>735</v>
      </c>
      <c r="B6170" t="s">
        <v>1291</v>
      </c>
      <c r="C6170" t="s">
        <v>74</v>
      </c>
      <c r="D6170" s="39" t="s">
        <v>2313</v>
      </c>
      <c r="E6170" s="11">
        <f t="shared" ref="E6170:E6233" si="408">MONTH(D6170)</f>
        <v>3</v>
      </c>
      <c r="F6170" s="4">
        <f t="shared" ref="F6170:F6233" si="409">YEAR(D6170)</f>
        <v>1993</v>
      </c>
      <c r="G6170" t="s">
        <v>25</v>
      </c>
      <c r="H6170" s="4">
        <v>10.5</v>
      </c>
      <c r="I6170" s="4" t="s">
        <v>35</v>
      </c>
      <c r="J6170" s="4">
        <v>28.2</v>
      </c>
      <c r="K6170" s="4" t="s">
        <v>369</v>
      </c>
      <c r="L6170" s="4">
        <v>0</v>
      </c>
      <c r="M6170" s="4" t="s">
        <v>1468</v>
      </c>
      <c r="T6170" t="s">
        <v>1296</v>
      </c>
    </row>
    <row r="6171" spans="1:20">
      <c r="A6171" t="s">
        <v>735</v>
      </c>
      <c r="B6171" t="s">
        <v>1291</v>
      </c>
      <c r="C6171" t="s">
        <v>74</v>
      </c>
      <c r="D6171" s="39" t="s">
        <v>1620</v>
      </c>
      <c r="E6171" s="11">
        <f t="shared" si="408"/>
        <v>3</v>
      </c>
      <c r="F6171" s="4">
        <f t="shared" si="409"/>
        <v>1994</v>
      </c>
      <c r="G6171" t="s">
        <v>25</v>
      </c>
      <c r="H6171" s="4">
        <v>11.5</v>
      </c>
      <c r="I6171" s="4" t="s">
        <v>35</v>
      </c>
      <c r="J6171" s="4">
        <v>29</v>
      </c>
      <c r="K6171" s="4" t="s">
        <v>40</v>
      </c>
      <c r="L6171" s="4">
        <v>0</v>
      </c>
      <c r="M6171" s="4" t="s">
        <v>1323</v>
      </c>
      <c r="T6171" t="s">
        <v>1296</v>
      </c>
    </row>
    <row r="6172" spans="1:20">
      <c r="A6172" t="s">
        <v>735</v>
      </c>
      <c r="B6172" t="s">
        <v>1291</v>
      </c>
      <c r="C6172" t="s">
        <v>74</v>
      </c>
      <c r="D6172" s="39" t="s">
        <v>1316</v>
      </c>
      <c r="E6172" s="11">
        <f t="shared" si="408"/>
        <v>3</v>
      </c>
      <c r="F6172" s="4">
        <f t="shared" si="409"/>
        <v>1995</v>
      </c>
      <c r="G6172" t="s">
        <v>25</v>
      </c>
      <c r="H6172" s="4">
        <v>12.5</v>
      </c>
      <c r="I6172" s="4" t="s">
        <v>35</v>
      </c>
      <c r="J6172" s="4">
        <v>29.5</v>
      </c>
      <c r="K6172" s="4" t="s">
        <v>138</v>
      </c>
      <c r="L6172" s="4">
        <v>0</v>
      </c>
      <c r="M6172" s="4" t="s">
        <v>2111</v>
      </c>
      <c r="T6172" t="s">
        <v>1296</v>
      </c>
    </row>
    <row r="6173" spans="1:20">
      <c r="A6173" t="s">
        <v>735</v>
      </c>
      <c r="B6173" t="s">
        <v>1291</v>
      </c>
      <c r="C6173" t="s">
        <v>74</v>
      </c>
      <c r="D6173" s="39" t="s">
        <v>1320</v>
      </c>
      <c r="E6173" s="11">
        <f t="shared" si="408"/>
        <v>3</v>
      </c>
      <c r="F6173" s="4">
        <f t="shared" si="409"/>
        <v>1996</v>
      </c>
      <c r="G6173" t="s">
        <v>25</v>
      </c>
      <c r="H6173" s="4">
        <v>13.5</v>
      </c>
      <c r="I6173" s="4" t="s">
        <v>35</v>
      </c>
      <c r="J6173" s="4">
        <v>30.3</v>
      </c>
      <c r="K6173" s="4" t="s">
        <v>230</v>
      </c>
      <c r="L6173" s="4">
        <v>0</v>
      </c>
      <c r="M6173" s="4" t="s">
        <v>2287</v>
      </c>
      <c r="R6173" t="s">
        <v>585</v>
      </c>
      <c r="T6173" t="s">
        <v>1296</v>
      </c>
    </row>
    <row r="6174" spans="1:20">
      <c r="A6174" t="s">
        <v>9720</v>
      </c>
      <c r="B6174" t="s">
        <v>1291</v>
      </c>
      <c r="C6174" t="s">
        <v>20</v>
      </c>
      <c r="D6174" s="39" t="s">
        <v>2002</v>
      </c>
      <c r="E6174" s="11">
        <f t="shared" si="408"/>
        <v>3</v>
      </c>
      <c r="F6174" s="4">
        <f t="shared" si="409"/>
        <v>1988</v>
      </c>
      <c r="G6174" t="s">
        <v>21</v>
      </c>
      <c r="H6174" s="4">
        <v>13.5</v>
      </c>
      <c r="I6174" s="4" t="s">
        <v>35</v>
      </c>
      <c r="J6174" s="4">
        <v>26.99</v>
      </c>
      <c r="L6174" s="4">
        <v>0</v>
      </c>
      <c r="M6174" s="4" t="s">
        <v>2291</v>
      </c>
      <c r="R6174" t="s">
        <v>1813</v>
      </c>
      <c r="T6174" t="s">
        <v>1296</v>
      </c>
    </row>
    <row r="6175" spans="1:20">
      <c r="A6175" t="s">
        <v>9721</v>
      </c>
      <c r="B6175" t="s">
        <v>1291</v>
      </c>
      <c r="C6175" t="s">
        <v>20</v>
      </c>
      <c r="D6175" s="39" t="s">
        <v>1378</v>
      </c>
      <c r="E6175" s="11">
        <f t="shared" si="408"/>
        <v>5</v>
      </c>
      <c r="F6175" s="4">
        <f t="shared" si="409"/>
        <v>2002</v>
      </c>
      <c r="G6175" t="s">
        <v>21</v>
      </c>
      <c r="H6175" s="4" t="s">
        <v>1536</v>
      </c>
      <c r="I6175" s="4" t="str">
        <f t="shared" ref="I6175:I6183" si="410">IF(ISBLANK(H6175), "", "k")</f>
        <v>k</v>
      </c>
      <c r="J6175" s="4">
        <v>11.8</v>
      </c>
      <c r="K6175" s="4" t="s">
        <v>3557</v>
      </c>
      <c r="L6175" s="4">
        <v>0</v>
      </c>
      <c r="M6175" s="4" t="s">
        <v>4238</v>
      </c>
      <c r="R6175" t="s">
        <v>9722</v>
      </c>
      <c r="T6175" t="s">
        <v>1296</v>
      </c>
    </row>
    <row r="6176" spans="1:20">
      <c r="A6176" t="s">
        <v>9723</v>
      </c>
      <c r="B6176" t="s">
        <v>1291</v>
      </c>
      <c r="C6176" t="s">
        <v>20</v>
      </c>
      <c r="D6176" s="39" t="s">
        <v>839</v>
      </c>
      <c r="E6176" s="11">
        <f t="shared" si="408"/>
        <v>5</v>
      </c>
      <c r="F6176" s="4">
        <f t="shared" si="409"/>
        <v>2016</v>
      </c>
      <c r="G6176" t="s">
        <v>25</v>
      </c>
      <c r="I6176" s="4" t="str">
        <f t="shared" si="410"/>
        <v/>
      </c>
      <c r="J6176" s="4">
        <v>20.9</v>
      </c>
      <c r="K6176" s="4" t="s">
        <v>1782</v>
      </c>
      <c r="L6176" s="4">
        <v>0</v>
      </c>
      <c r="M6176" s="4" t="s">
        <v>4763</v>
      </c>
      <c r="N6176" s="11" t="s">
        <v>9724</v>
      </c>
      <c r="R6176" t="s">
        <v>9725</v>
      </c>
      <c r="T6176" t="s">
        <v>1296</v>
      </c>
    </row>
    <row r="6177" spans="1:20">
      <c r="A6177" t="s">
        <v>9723</v>
      </c>
      <c r="B6177" t="s">
        <v>1291</v>
      </c>
      <c r="C6177" t="s">
        <v>74</v>
      </c>
      <c r="D6177" s="39" t="s">
        <v>1491</v>
      </c>
      <c r="E6177" s="11">
        <f t="shared" si="408"/>
        <v>4</v>
      </c>
      <c r="F6177" s="4">
        <f t="shared" si="409"/>
        <v>2024</v>
      </c>
      <c r="G6177" t="s">
        <v>25</v>
      </c>
      <c r="I6177" s="4" t="str">
        <f t="shared" si="410"/>
        <v/>
      </c>
      <c r="J6177" s="4">
        <v>36.200000000000003</v>
      </c>
      <c r="K6177" s="4" t="s">
        <v>131</v>
      </c>
      <c r="L6177" s="4">
        <v>0</v>
      </c>
      <c r="M6177" s="4" t="s">
        <v>9726</v>
      </c>
      <c r="N6177" s="11" t="s">
        <v>9724</v>
      </c>
      <c r="Q6177" t="s">
        <v>9727</v>
      </c>
      <c r="R6177" t="s">
        <v>9728</v>
      </c>
    </row>
    <row r="6178" spans="1:20">
      <c r="A6178" t="s">
        <v>9723</v>
      </c>
      <c r="B6178" s="4" t="s">
        <v>1291</v>
      </c>
      <c r="C6178" s="4" t="s">
        <v>74</v>
      </c>
      <c r="D6178" s="39" t="s">
        <v>1793</v>
      </c>
      <c r="E6178" s="11">
        <f t="shared" si="408"/>
        <v>4</v>
      </c>
      <c r="F6178" s="4">
        <f t="shared" si="409"/>
        <v>2026</v>
      </c>
      <c r="G6178" s="4" t="s">
        <v>25</v>
      </c>
      <c r="I6178" s="4" t="str">
        <f t="shared" si="410"/>
        <v/>
      </c>
      <c r="J6178" s="4">
        <v>38.6</v>
      </c>
      <c r="K6178" s="4">
        <v>49.2</v>
      </c>
      <c r="L6178" s="4">
        <v>0</v>
      </c>
      <c r="M6178" s="4">
        <v>2950</v>
      </c>
      <c r="N6178" s="11" t="s">
        <v>9724</v>
      </c>
      <c r="R6178" s="4" t="s">
        <v>1471</v>
      </c>
    </row>
    <row r="6179" spans="1:20">
      <c r="A6179" t="s">
        <v>9729</v>
      </c>
      <c r="B6179" t="s">
        <v>1291</v>
      </c>
      <c r="C6179" t="s">
        <v>20</v>
      </c>
      <c r="D6179" s="39" t="s">
        <v>1349</v>
      </c>
      <c r="E6179" s="11">
        <f t="shared" si="408"/>
        <v>5</v>
      </c>
      <c r="F6179" s="4">
        <f t="shared" si="409"/>
        <v>2016</v>
      </c>
      <c r="G6179" t="s">
        <v>25</v>
      </c>
      <c r="I6179" s="4" t="str">
        <f t="shared" si="410"/>
        <v/>
      </c>
      <c r="J6179" s="4">
        <v>25.6</v>
      </c>
      <c r="K6179" s="4">
        <v>20.5</v>
      </c>
      <c r="L6179" s="4">
        <v>4.5</v>
      </c>
      <c r="M6179" s="4" t="s">
        <v>2281</v>
      </c>
      <c r="N6179" s="11" t="s">
        <v>9730</v>
      </c>
      <c r="R6179" t="s">
        <v>9731</v>
      </c>
      <c r="T6179" t="s">
        <v>1296</v>
      </c>
    </row>
    <row r="6180" spans="1:20">
      <c r="A6180" t="s">
        <v>9729</v>
      </c>
      <c r="B6180" t="s">
        <v>1291</v>
      </c>
      <c r="C6180" t="s">
        <v>74</v>
      </c>
      <c r="D6180" s="39" t="s">
        <v>1455</v>
      </c>
      <c r="E6180" s="11">
        <f t="shared" si="408"/>
        <v>5</v>
      </c>
      <c r="F6180" s="4">
        <f t="shared" si="409"/>
        <v>2017</v>
      </c>
      <c r="G6180" t="s">
        <v>25</v>
      </c>
      <c r="I6180" s="4" t="str">
        <f t="shared" si="410"/>
        <v/>
      </c>
      <c r="J6180" s="4">
        <v>27</v>
      </c>
      <c r="K6180" s="4">
        <v>21.2</v>
      </c>
      <c r="L6180" s="4">
        <v>4.5999999999999996</v>
      </c>
      <c r="M6180" s="4" t="s">
        <v>1637</v>
      </c>
      <c r="N6180" s="11" t="s">
        <v>9730</v>
      </c>
      <c r="Q6180" t="s">
        <v>9732</v>
      </c>
      <c r="R6180" t="s">
        <v>9733</v>
      </c>
      <c r="T6180" t="s">
        <v>1296</v>
      </c>
    </row>
    <row r="6181" spans="1:20">
      <c r="A6181" t="s">
        <v>9729</v>
      </c>
      <c r="B6181" t="s">
        <v>1291</v>
      </c>
      <c r="C6181" t="s">
        <v>74</v>
      </c>
      <c r="D6181" s="39" t="s">
        <v>1582</v>
      </c>
      <c r="E6181" s="11">
        <f t="shared" si="408"/>
        <v>5</v>
      </c>
      <c r="F6181" s="4">
        <f t="shared" si="409"/>
        <v>2019</v>
      </c>
      <c r="G6181" t="s">
        <v>25</v>
      </c>
      <c r="I6181" s="4" t="str">
        <f t="shared" si="410"/>
        <v/>
      </c>
      <c r="J6181" s="4">
        <v>32</v>
      </c>
      <c r="K6181" s="4">
        <v>24.5</v>
      </c>
      <c r="L6181" s="4">
        <v>5</v>
      </c>
      <c r="M6181" s="4" t="s">
        <v>9734</v>
      </c>
      <c r="N6181" s="11" t="s">
        <v>9730</v>
      </c>
      <c r="Q6181" t="s">
        <v>9735</v>
      </c>
      <c r="R6181" t="s">
        <v>9736</v>
      </c>
      <c r="T6181" t="s">
        <v>1296</v>
      </c>
    </row>
    <row r="6182" spans="1:20">
      <c r="A6182" t="s">
        <v>9729</v>
      </c>
      <c r="B6182" s="4" t="s">
        <v>1291</v>
      </c>
      <c r="C6182" s="4" t="s">
        <v>74</v>
      </c>
      <c r="D6182" s="39" t="s">
        <v>1553</v>
      </c>
      <c r="E6182" s="11">
        <f t="shared" si="408"/>
        <v>4</v>
      </c>
      <c r="F6182" s="4">
        <f t="shared" si="409"/>
        <v>2026</v>
      </c>
      <c r="G6182" s="4" t="s">
        <v>25</v>
      </c>
      <c r="I6182" s="4" t="str">
        <f t="shared" si="410"/>
        <v/>
      </c>
      <c r="J6182" s="4">
        <v>40.200000000000003</v>
      </c>
      <c r="K6182" s="4">
        <v>31</v>
      </c>
      <c r="L6182" s="4">
        <v>5.2</v>
      </c>
      <c r="M6182" s="4">
        <v>2650</v>
      </c>
      <c r="N6182" s="11" t="s">
        <v>9730</v>
      </c>
      <c r="R6182" s="4" t="s">
        <v>1471</v>
      </c>
    </row>
    <row r="6183" spans="1:20">
      <c r="A6183" t="s">
        <v>9737</v>
      </c>
      <c r="B6183" t="s">
        <v>1291</v>
      </c>
      <c r="C6183" t="s">
        <v>20</v>
      </c>
      <c r="D6183" s="39" t="s">
        <v>1582</v>
      </c>
      <c r="E6183" s="11">
        <f t="shared" si="408"/>
        <v>5</v>
      </c>
      <c r="F6183" s="4">
        <f t="shared" si="409"/>
        <v>2019</v>
      </c>
      <c r="G6183" t="s">
        <v>21</v>
      </c>
      <c r="I6183" s="4" t="str">
        <f t="shared" si="410"/>
        <v/>
      </c>
      <c r="J6183" s="4">
        <v>19.3</v>
      </c>
      <c r="K6183" s="4" t="s">
        <v>169</v>
      </c>
      <c r="L6183" s="4">
        <v>0</v>
      </c>
      <c r="M6183" s="4" t="s">
        <v>5356</v>
      </c>
      <c r="Q6183" t="s">
        <v>9738</v>
      </c>
      <c r="R6183" t="s">
        <v>9739</v>
      </c>
      <c r="T6183" t="s">
        <v>1296</v>
      </c>
    </row>
    <row r="6184" spans="1:20">
      <c r="A6184" t="s">
        <v>9740</v>
      </c>
      <c r="B6184" t="s">
        <v>1291</v>
      </c>
      <c r="C6184" t="s">
        <v>20</v>
      </c>
      <c r="D6184" s="39" t="s">
        <v>1715</v>
      </c>
      <c r="E6184" s="11">
        <f t="shared" si="408"/>
        <v>3</v>
      </c>
      <c r="F6184" s="4">
        <f t="shared" si="409"/>
        <v>2000</v>
      </c>
      <c r="G6184" t="s">
        <v>25</v>
      </c>
      <c r="H6184" s="4">
        <v>13.5</v>
      </c>
      <c r="I6184" s="4" t="s">
        <v>35</v>
      </c>
      <c r="J6184" s="4">
        <v>31.8</v>
      </c>
      <c r="K6184" s="4" t="s">
        <v>426</v>
      </c>
      <c r="L6184" s="4">
        <v>0</v>
      </c>
      <c r="M6184" s="4" t="s">
        <v>9741</v>
      </c>
      <c r="R6184" t="s">
        <v>3248</v>
      </c>
      <c r="T6184" t="s">
        <v>1296</v>
      </c>
    </row>
    <row r="6185" spans="1:20">
      <c r="A6185" t="s">
        <v>9740</v>
      </c>
      <c r="B6185" t="s">
        <v>1291</v>
      </c>
      <c r="C6185" t="s">
        <v>74</v>
      </c>
      <c r="D6185" s="39" t="s">
        <v>1418</v>
      </c>
      <c r="E6185" s="11">
        <f t="shared" si="408"/>
        <v>5</v>
      </c>
      <c r="F6185" s="4">
        <f t="shared" si="409"/>
        <v>2001</v>
      </c>
      <c r="G6185" t="s">
        <v>25</v>
      </c>
      <c r="H6185" s="4">
        <v>14.7</v>
      </c>
      <c r="I6185" s="4" t="s">
        <v>35</v>
      </c>
      <c r="J6185" s="4">
        <v>31.7</v>
      </c>
      <c r="K6185" s="4" t="s">
        <v>413</v>
      </c>
      <c r="L6185" s="4">
        <v>0</v>
      </c>
      <c r="M6185" s="4" t="s">
        <v>2716</v>
      </c>
      <c r="R6185" t="s">
        <v>9742</v>
      </c>
      <c r="T6185" t="s">
        <v>1296</v>
      </c>
    </row>
    <row r="6186" spans="1:20">
      <c r="A6186" t="s">
        <v>9740</v>
      </c>
      <c r="B6186" t="s">
        <v>1291</v>
      </c>
      <c r="C6186" t="s">
        <v>74</v>
      </c>
      <c r="D6186" s="39" t="s">
        <v>1302</v>
      </c>
      <c r="E6186" s="11">
        <f t="shared" si="408"/>
        <v>5</v>
      </c>
      <c r="F6186" s="4">
        <f t="shared" si="409"/>
        <v>2002</v>
      </c>
      <c r="G6186" t="s">
        <v>25</v>
      </c>
      <c r="H6186" s="4">
        <v>15.7</v>
      </c>
      <c r="I6186" s="4" t="s">
        <v>35</v>
      </c>
      <c r="J6186" s="4">
        <v>32.5</v>
      </c>
      <c r="K6186" s="4" t="s">
        <v>309</v>
      </c>
      <c r="L6186" s="4">
        <v>0</v>
      </c>
      <c r="M6186" s="4" t="s">
        <v>5389</v>
      </c>
      <c r="R6186" t="s">
        <v>2031</v>
      </c>
      <c r="T6186" t="s">
        <v>1296</v>
      </c>
    </row>
    <row r="6187" spans="1:20">
      <c r="A6187" t="s">
        <v>9740</v>
      </c>
      <c r="B6187" t="s">
        <v>1291</v>
      </c>
      <c r="C6187" t="s">
        <v>74</v>
      </c>
      <c r="D6187" s="39" t="s">
        <v>2040</v>
      </c>
      <c r="E6187" s="11">
        <f t="shared" si="408"/>
        <v>5</v>
      </c>
      <c r="F6187" s="4">
        <f t="shared" si="409"/>
        <v>2003</v>
      </c>
      <c r="G6187" t="s">
        <v>25</v>
      </c>
      <c r="H6187" s="4">
        <v>16.7</v>
      </c>
      <c r="I6187" s="4" t="s">
        <v>35</v>
      </c>
      <c r="J6187" s="4">
        <v>34.5</v>
      </c>
      <c r="K6187" s="4" t="s">
        <v>2550</v>
      </c>
      <c r="L6187" s="4">
        <v>0</v>
      </c>
      <c r="M6187" s="4" t="s">
        <v>9743</v>
      </c>
      <c r="R6187" t="s">
        <v>9744</v>
      </c>
      <c r="T6187" t="s">
        <v>1296</v>
      </c>
    </row>
    <row r="6188" spans="1:20">
      <c r="A6188" t="s">
        <v>9745</v>
      </c>
      <c r="B6188" t="s">
        <v>1291</v>
      </c>
      <c r="C6188" t="s">
        <v>20</v>
      </c>
      <c r="D6188" s="39" t="s">
        <v>1729</v>
      </c>
      <c r="E6188" s="11">
        <f t="shared" si="408"/>
        <v>6</v>
      </c>
      <c r="F6188" s="4">
        <f t="shared" si="409"/>
        <v>2001</v>
      </c>
      <c r="G6188" t="s">
        <v>21</v>
      </c>
      <c r="H6188" s="4">
        <v>7.8</v>
      </c>
      <c r="I6188" s="4" t="str">
        <f>IF(ISBLANK(H6188), "", "k")</f>
        <v>k</v>
      </c>
      <c r="J6188" s="4">
        <v>22.2</v>
      </c>
      <c r="K6188" s="4" t="s">
        <v>836</v>
      </c>
      <c r="L6188" s="4">
        <v>0</v>
      </c>
      <c r="R6188" t="s">
        <v>9746</v>
      </c>
      <c r="T6188" t="s">
        <v>1296</v>
      </c>
    </row>
    <row r="6189" spans="1:20">
      <c r="A6189" t="s">
        <v>660</v>
      </c>
      <c r="B6189" t="s">
        <v>1291</v>
      </c>
      <c r="C6189" t="s">
        <v>20</v>
      </c>
      <c r="D6189" s="39" t="s">
        <v>5956</v>
      </c>
      <c r="E6189" s="11">
        <f t="shared" si="408"/>
        <v>3</v>
      </c>
      <c r="F6189" s="4">
        <f t="shared" si="409"/>
        <v>1986</v>
      </c>
      <c r="G6189" t="s">
        <v>25</v>
      </c>
      <c r="H6189" s="4">
        <v>13.5</v>
      </c>
      <c r="I6189" s="4" t="s">
        <v>35</v>
      </c>
      <c r="J6189" s="4">
        <v>31.75</v>
      </c>
      <c r="K6189" s="4" t="s">
        <v>1297</v>
      </c>
      <c r="L6189" s="4">
        <v>0</v>
      </c>
      <c r="M6189" s="4" t="s">
        <v>5296</v>
      </c>
      <c r="R6189" t="s">
        <v>1813</v>
      </c>
      <c r="T6189" t="s">
        <v>1296</v>
      </c>
    </row>
    <row r="6190" spans="1:20">
      <c r="A6190" t="s">
        <v>660</v>
      </c>
      <c r="B6190" t="s">
        <v>1291</v>
      </c>
      <c r="C6190" t="s">
        <v>74</v>
      </c>
      <c r="D6190" s="39" t="s">
        <v>2002</v>
      </c>
      <c r="E6190" s="11">
        <f t="shared" si="408"/>
        <v>3</v>
      </c>
      <c r="F6190" s="4">
        <f t="shared" si="409"/>
        <v>1988</v>
      </c>
      <c r="G6190" t="s">
        <v>25</v>
      </c>
      <c r="H6190" s="4">
        <v>15.5</v>
      </c>
      <c r="I6190" s="4" t="s">
        <v>35</v>
      </c>
      <c r="J6190" s="4">
        <v>34.61</v>
      </c>
      <c r="K6190" s="4" t="s">
        <v>2219</v>
      </c>
      <c r="L6190" s="4">
        <v>0</v>
      </c>
      <c r="M6190" s="4" t="s">
        <v>6330</v>
      </c>
      <c r="T6190" t="s">
        <v>1296</v>
      </c>
    </row>
    <row r="6191" spans="1:20">
      <c r="A6191" t="s">
        <v>660</v>
      </c>
      <c r="B6191" t="s">
        <v>1291</v>
      </c>
      <c r="C6191" t="s">
        <v>74</v>
      </c>
      <c r="D6191" s="39" t="s">
        <v>1372</v>
      </c>
      <c r="E6191" s="11">
        <f t="shared" si="408"/>
        <v>3</v>
      </c>
      <c r="F6191" s="4">
        <f t="shared" si="409"/>
        <v>1990</v>
      </c>
      <c r="G6191" t="s">
        <v>25</v>
      </c>
      <c r="H6191" s="4">
        <v>17.5</v>
      </c>
      <c r="I6191" s="4" t="s">
        <v>35</v>
      </c>
      <c r="J6191" s="4">
        <v>40.96</v>
      </c>
      <c r="K6191" s="4" t="s">
        <v>1502</v>
      </c>
      <c r="L6191" s="4">
        <v>0</v>
      </c>
      <c r="M6191" s="4" t="s">
        <v>9747</v>
      </c>
      <c r="T6191" t="s">
        <v>1296</v>
      </c>
    </row>
    <row r="6192" spans="1:20">
      <c r="A6192" t="s">
        <v>660</v>
      </c>
      <c r="B6192" t="s">
        <v>1291</v>
      </c>
      <c r="C6192" t="s">
        <v>74</v>
      </c>
      <c r="D6192" s="39" t="s">
        <v>2401</v>
      </c>
      <c r="E6192" s="11">
        <f t="shared" si="408"/>
        <v>3</v>
      </c>
      <c r="F6192" s="4">
        <f t="shared" si="409"/>
        <v>1992</v>
      </c>
      <c r="G6192" t="s">
        <v>25</v>
      </c>
      <c r="H6192" s="4">
        <v>19.5</v>
      </c>
      <c r="I6192" s="4" t="s">
        <v>35</v>
      </c>
      <c r="J6192" s="4">
        <v>41.28</v>
      </c>
      <c r="K6192" s="4" t="s">
        <v>1502</v>
      </c>
      <c r="L6192" s="4">
        <v>0</v>
      </c>
      <c r="M6192" s="4" t="s">
        <v>9748</v>
      </c>
      <c r="R6192" t="s">
        <v>9749</v>
      </c>
      <c r="T6192" t="s">
        <v>1296</v>
      </c>
    </row>
    <row r="6193" spans="1:20">
      <c r="A6193" t="s">
        <v>660</v>
      </c>
      <c r="B6193" t="s">
        <v>1291</v>
      </c>
      <c r="C6193" t="s">
        <v>74</v>
      </c>
      <c r="D6193" s="39" t="s">
        <v>2313</v>
      </c>
      <c r="E6193" s="11">
        <f t="shared" si="408"/>
        <v>3</v>
      </c>
      <c r="F6193" s="4">
        <f t="shared" si="409"/>
        <v>1993</v>
      </c>
      <c r="G6193" t="s">
        <v>25</v>
      </c>
      <c r="H6193" s="4">
        <v>20.5</v>
      </c>
      <c r="I6193" s="4" t="s">
        <v>35</v>
      </c>
      <c r="J6193" s="4">
        <v>42.5</v>
      </c>
      <c r="K6193" s="4" t="s">
        <v>271</v>
      </c>
      <c r="L6193" s="4">
        <v>0</v>
      </c>
      <c r="M6193" s="4" t="s">
        <v>9750</v>
      </c>
      <c r="T6193" t="s">
        <v>1296</v>
      </c>
    </row>
    <row r="6194" spans="1:20">
      <c r="A6194" t="s">
        <v>660</v>
      </c>
      <c r="B6194" t="s">
        <v>1291</v>
      </c>
      <c r="C6194" t="s">
        <v>74</v>
      </c>
      <c r="D6194" s="39" t="s">
        <v>1620</v>
      </c>
      <c r="E6194" s="11">
        <f t="shared" si="408"/>
        <v>3</v>
      </c>
      <c r="F6194" s="4">
        <f t="shared" si="409"/>
        <v>1994</v>
      </c>
      <c r="G6194" t="s">
        <v>25</v>
      </c>
      <c r="H6194" s="4">
        <v>21.5</v>
      </c>
      <c r="I6194" s="4" t="s">
        <v>35</v>
      </c>
      <c r="J6194" s="4">
        <v>41.6</v>
      </c>
      <c r="K6194" s="4" t="s">
        <v>7678</v>
      </c>
      <c r="L6194" s="4">
        <v>0</v>
      </c>
      <c r="M6194" s="4" t="s">
        <v>9751</v>
      </c>
      <c r="T6194" t="s">
        <v>1296</v>
      </c>
    </row>
    <row r="6195" spans="1:20">
      <c r="A6195" t="s">
        <v>9752</v>
      </c>
      <c r="B6195" t="s">
        <v>1291</v>
      </c>
      <c r="C6195" t="s">
        <v>20</v>
      </c>
      <c r="D6195" s="39" t="s">
        <v>1708</v>
      </c>
      <c r="E6195" s="11">
        <f t="shared" si="408"/>
        <v>3</v>
      </c>
      <c r="F6195" s="4">
        <f t="shared" si="409"/>
        <v>1994</v>
      </c>
      <c r="G6195" t="s">
        <v>21</v>
      </c>
      <c r="H6195" s="4">
        <v>19.5</v>
      </c>
      <c r="I6195" s="4" t="s">
        <v>35</v>
      </c>
      <c r="J6195" s="4">
        <v>30.7</v>
      </c>
      <c r="K6195" s="4" t="s">
        <v>298</v>
      </c>
      <c r="L6195" s="4">
        <v>0</v>
      </c>
      <c r="M6195" s="4" t="s">
        <v>2323</v>
      </c>
      <c r="N6195" s="11" t="s">
        <v>9753</v>
      </c>
      <c r="R6195" t="s">
        <v>3552</v>
      </c>
      <c r="T6195" t="s">
        <v>1296</v>
      </c>
    </row>
    <row r="6196" spans="1:20">
      <c r="A6196" t="s">
        <v>9752</v>
      </c>
      <c r="B6196" t="s">
        <v>1291</v>
      </c>
      <c r="C6196" t="s">
        <v>74</v>
      </c>
      <c r="D6196" s="39" t="s">
        <v>1322</v>
      </c>
      <c r="E6196" s="11">
        <f t="shared" si="408"/>
        <v>3</v>
      </c>
      <c r="F6196" s="4">
        <f t="shared" si="409"/>
        <v>1998</v>
      </c>
      <c r="G6196" t="s">
        <v>21</v>
      </c>
      <c r="H6196" s="4">
        <v>23.5</v>
      </c>
      <c r="I6196" s="4" t="s">
        <v>35</v>
      </c>
      <c r="J6196" s="4">
        <v>31.5</v>
      </c>
      <c r="K6196" s="4" t="s">
        <v>1393</v>
      </c>
      <c r="L6196" s="4">
        <v>0</v>
      </c>
      <c r="M6196" s="4" t="s">
        <v>2025</v>
      </c>
      <c r="N6196" s="11" t="s">
        <v>9753</v>
      </c>
      <c r="R6196" t="s">
        <v>9754</v>
      </c>
      <c r="T6196" t="s">
        <v>1296</v>
      </c>
    </row>
    <row r="6197" spans="1:20">
      <c r="A6197" t="s">
        <v>9752</v>
      </c>
      <c r="B6197" t="s">
        <v>1291</v>
      </c>
      <c r="C6197" t="s">
        <v>74</v>
      </c>
      <c r="D6197" s="39" t="s">
        <v>1647</v>
      </c>
      <c r="E6197" s="11">
        <f t="shared" si="408"/>
        <v>3</v>
      </c>
      <c r="F6197" s="4">
        <f t="shared" si="409"/>
        <v>2000</v>
      </c>
      <c r="G6197" t="s">
        <v>21</v>
      </c>
      <c r="H6197" s="4">
        <v>25.5</v>
      </c>
      <c r="I6197" s="4" t="s">
        <v>35</v>
      </c>
      <c r="J6197" s="4">
        <v>32</v>
      </c>
      <c r="K6197" s="4" t="s">
        <v>569</v>
      </c>
      <c r="L6197" s="4">
        <v>0</v>
      </c>
      <c r="M6197" s="4" t="s">
        <v>1993</v>
      </c>
      <c r="N6197" s="11" t="s">
        <v>9753</v>
      </c>
      <c r="R6197" t="s">
        <v>439</v>
      </c>
      <c r="T6197" t="s">
        <v>1296</v>
      </c>
    </row>
    <row r="6198" spans="1:20">
      <c r="A6198" t="s">
        <v>9752</v>
      </c>
      <c r="B6198" t="s">
        <v>1291</v>
      </c>
      <c r="C6198" t="s">
        <v>74</v>
      </c>
      <c r="D6198" s="39" t="s">
        <v>1418</v>
      </c>
      <c r="E6198" s="11">
        <f t="shared" si="408"/>
        <v>5</v>
      </c>
      <c r="F6198" s="4">
        <f t="shared" si="409"/>
        <v>2001</v>
      </c>
      <c r="G6198" t="s">
        <v>21</v>
      </c>
      <c r="H6198" s="4">
        <v>26.7</v>
      </c>
      <c r="I6198" s="4" t="s">
        <v>35</v>
      </c>
      <c r="J6198" s="4">
        <v>31.2</v>
      </c>
      <c r="K6198" s="4" t="s">
        <v>569</v>
      </c>
      <c r="L6198" s="4">
        <v>0</v>
      </c>
      <c r="M6198" s="4" t="s">
        <v>1507</v>
      </c>
      <c r="N6198" s="11" t="s">
        <v>9753</v>
      </c>
      <c r="R6198" t="s">
        <v>2569</v>
      </c>
      <c r="T6198" t="s">
        <v>1296</v>
      </c>
    </row>
    <row r="6199" spans="1:20">
      <c r="A6199" t="s">
        <v>9755</v>
      </c>
      <c r="B6199" t="s">
        <v>1291</v>
      </c>
      <c r="C6199" t="s">
        <v>20</v>
      </c>
      <c r="D6199" s="39" t="s">
        <v>2289</v>
      </c>
      <c r="E6199" s="11">
        <f t="shared" si="408"/>
        <v>6</v>
      </c>
      <c r="F6199" s="4">
        <f t="shared" si="409"/>
        <v>2001</v>
      </c>
      <c r="G6199" t="s">
        <v>25</v>
      </c>
      <c r="H6199" s="4">
        <v>9.8000000000000007</v>
      </c>
      <c r="I6199" s="4" t="str">
        <f t="shared" ref="I6199:I6204" si="411">IF(ISBLANK(H6199), "", "k")</f>
        <v>k</v>
      </c>
      <c r="J6199" s="4">
        <v>24.8</v>
      </c>
      <c r="K6199" s="4" t="s">
        <v>116</v>
      </c>
      <c r="L6199" s="4">
        <v>0</v>
      </c>
      <c r="R6199" t="s">
        <v>9756</v>
      </c>
      <c r="T6199" t="s">
        <v>1296</v>
      </c>
    </row>
    <row r="6200" spans="1:20">
      <c r="A6200" t="s">
        <v>9755</v>
      </c>
      <c r="B6200" t="s">
        <v>1291</v>
      </c>
      <c r="C6200" t="s">
        <v>74</v>
      </c>
      <c r="D6200" s="39" t="s">
        <v>4543</v>
      </c>
      <c r="E6200" s="11">
        <f t="shared" si="408"/>
        <v>7</v>
      </c>
      <c r="F6200" s="4">
        <f t="shared" si="409"/>
        <v>2002</v>
      </c>
      <c r="G6200" t="s">
        <v>25</v>
      </c>
      <c r="H6200" s="4">
        <v>10.8</v>
      </c>
      <c r="I6200" s="4" t="str">
        <f t="shared" si="411"/>
        <v>k</v>
      </c>
      <c r="J6200" s="4">
        <v>24.5</v>
      </c>
      <c r="K6200" s="4" t="s">
        <v>591</v>
      </c>
      <c r="L6200" s="4">
        <v>0</v>
      </c>
      <c r="M6200" s="4" t="s">
        <v>2453</v>
      </c>
      <c r="R6200" t="s">
        <v>9757</v>
      </c>
      <c r="T6200" t="s">
        <v>1296</v>
      </c>
    </row>
    <row r="6201" spans="1:20">
      <c r="A6201" t="s">
        <v>9758</v>
      </c>
      <c r="B6201" t="s">
        <v>1291</v>
      </c>
      <c r="C6201" t="s">
        <v>20</v>
      </c>
      <c r="D6201" s="39" t="s">
        <v>1412</v>
      </c>
      <c r="E6201" s="11">
        <f t="shared" si="408"/>
        <v>5</v>
      </c>
      <c r="F6201" s="4">
        <f t="shared" si="409"/>
        <v>2019</v>
      </c>
      <c r="G6201" t="s">
        <v>21</v>
      </c>
      <c r="H6201" s="4" t="s">
        <v>1444</v>
      </c>
      <c r="I6201" s="4" t="str">
        <f t="shared" si="411"/>
        <v>k</v>
      </c>
      <c r="J6201" s="4">
        <v>14.4</v>
      </c>
      <c r="K6201" s="4" t="s">
        <v>818</v>
      </c>
      <c r="L6201" s="4">
        <v>0</v>
      </c>
      <c r="M6201" s="4" t="s">
        <v>2594</v>
      </c>
      <c r="N6201" s="11" t="s">
        <v>9759</v>
      </c>
      <c r="R6201" t="s">
        <v>9760</v>
      </c>
      <c r="T6201" t="s">
        <v>1296</v>
      </c>
    </row>
    <row r="6202" spans="1:20">
      <c r="A6202" t="s">
        <v>9758</v>
      </c>
      <c r="B6202" t="s">
        <v>1291</v>
      </c>
      <c r="C6202" t="s">
        <v>74</v>
      </c>
      <c r="D6202" s="39" t="s">
        <v>1491</v>
      </c>
      <c r="E6202" s="11">
        <f t="shared" si="408"/>
        <v>4</v>
      </c>
      <c r="F6202" s="4">
        <f t="shared" si="409"/>
        <v>2024</v>
      </c>
      <c r="G6202" t="s">
        <v>21</v>
      </c>
      <c r="H6202" s="4">
        <v>7.6</v>
      </c>
      <c r="I6202" s="4" t="str">
        <f t="shared" si="411"/>
        <v>k</v>
      </c>
      <c r="J6202" s="4">
        <v>23.7</v>
      </c>
      <c r="K6202" s="4" t="s">
        <v>464</v>
      </c>
      <c r="L6202" s="4">
        <v>0</v>
      </c>
      <c r="M6202" s="4" t="s">
        <v>2439</v>
      </c>
      <c r="N6202" s="11" t="s">
        <v>9759</v>
      </c>
      <c r="R6202" t="s">
        <v>9761</v>
      </c>
    </row>
    <row r="6203" spans="1:20">
      <c r="A6203" t="s">
        <v>9762</v>
      </c>
      <c r="B6203" t="s">
        <v>1291</v>
      </c>
      <c r="C6203" t="s">
        <v>20</v>
      </c>
      <c r="D6203" s="39" t="s">
        <v>1412</v>
      </c>
      <c r="E6203" s="11">
        <f t="shared" si="408"/>
        <v>5</v>
      </c>
      <c r="F6203" s="4">
        <f t="shared" si="409"/>
        <v>2019</v>
      </c>
      <c r="G6203" t="s">
        <v>25</v>
      </c>
      <c r="H6203" s="4" t="s">
        <v>1539</v>
      </c>
      <c r="I6203" s="4" t="str">
        <f t="shared" si="411"/>
        <v>k</v>
      </c>
      <c r="J6203" s="4">
        <v>12.4</v>
      </c>
      <c r="K6203" s="4" t="s">
        <v>2927</v>
      </c>
      <c r="L6203" s="4">
        <v>0</v>
      </c>
      <c r="M6203" s="4" t="s">
        <v>4911</v>
      </c>
      <c r="Q6203" t="s">
        <v>9763</v>
      </c>
      <c r="R6203" t="s">
        <v>9764</v>
      </c>
      <c r="T6203" t="s">
        <v>1296</v>
      </c>
    </row>
    <row r="6204" spans="1:20">
      <c r="A6204" t="s">
        <v>9762</v>
      </c>
      <c r="B6204" t="s">
        <v>1291</v>
      </c>
      <c r="C6204" t="s">
        <v>74</v>
      </c>
      <c r="D6204" s="39" t="s">
        <v>1211</v>
      </c>
      <c r="E6204" s="11">
        <f t="shared" si="408"/>
        <v>5</v>
      </c>
      <c r="F6204" s="4">
        <f t="shared" si="409"/>
        <v>2021</v>
      </c>
      <c r="G6204" t="s">
        <v>25</v>
      </c>
      <c r="H6204" s="4">
        <v>3.7</v>
      </c>
      <c r="I6204" s="4" t="str">
        <f t="shared" si="411"/>
        <v>k</v>
      </c>
      <c r="J6204" s="4">
        <v>16.600000000000001</v>
      </c>
      <c r="K6204" s="4" t="s">
        <v>746</v>
      </c>
      <c r="L6204" s="4">
        <v>0</v>
      </c>
      <c r="M6204" s="4" t="s">
        <v>3038</v>
      </c>
      <c r="R6204" t="s">
        <v>9765</v>
      </c>
    </row>
    <row r="6205" spans="1:20">
      <c r="A6205" t="s">
        <v>834</v>
      </c>
      <c r="B6205" t="s">
        <v>1291</v>
      </c>
      <c r="C6205" t="s">
        <v>20</v>
      </c>
      <c r="D6205" s="39" t="s">
        <v>2390</v>
      </c>
      <c r="E6205" s="11">
        <f t="shared" si="408"/>
        <v>3</v>
      </c>
      <c r="F6205" s="4">
        <f t="shared" si="409"/>
        <v>1980</v>
      </c>
      <c r="G6205" t="s">
        <v>21</v>
      </c>
      <c r="H6205" s="4">
        <v>13.5</v>
      </c>
      <c r="I6205" s="4" t="s">
        <v>35</v>
      </c>
      <c r="J6205" s="4">
        <v>27.31</v>
      </c>
      <c r="K6205" s="4" t="s">
        <v>933</v>
      </c>
      <c r="L6205" s="4">
        <v>0</v>
      </c>
      <c r="M6205" s="4" t="s">
        <v>3669</v>
      </c>
      <c r="R6205" t="s">
        <v>1813</v>
      </c>
      <c r="T6205" t="s">
        <v>5579</v>
      </c>
    </row>
    <row r="6206" spans="1:20">
      <c r="A6206" t="s">
        <v>834</v>
      </c>
      <c r="B6206" t="s">
        <v>1291</v>
      </c>
      <c r="C6206" t="s">
        <v>74</v>
      </c>
      <c r="D6206" s="39" t="s">
        <v>2106</v>
      </c>
      <c r="E6206" s="11">
        <f t="shared" si="408"/>
        <v>3</v>
      </c>
      <c r="F6206" s="4">
        <f t="shared" si="409"/>
        <v>1990</v>
      </c>
      <c r="G6206" t="s">
        <v>21</v>
      </c>
      <c r="H6206" s="4">
        <v>23.5</v>
      </c>
      <c r="I6206" s="4" t="s">
        <v>35</v>
      </c>
      <c r="J6206" s="4">
        <v>33.340000000000003</v>
      </c>
      <c r="K6206" s="4" t="s">
        <v>8114</v>
      </c>
      <c r="L6206" s="4">
        <v>0</v>
      </c>
      <c r="M6206" s="4" t="s">
        <v>4849</v>
      </c>
      <c r="T6206" t="s">
        <v>5579</v>
      </c>
    </row>
    <row r="6207" spans="1:20">
      <c r="A6207" t="s">
        <v>834</v>
      </c>
      <c r="B6207" t="s">
        <v>1291</v>
      </c>
      <c r="C6207" t="s">
        <v>74</v>
      </c>
      <c r="D6207" s="39" t="s">
        <v>2401</v>
      </c>
      <c r="E6207" s="11">
        <f t="shared" si="408"/>
        <v>3</v>
      </c>
      <c r="F6207" s="4">
        <f t="shared" si="409"/>
        <v>1992</v>
      </c>
      <c r="G6207" t="s">
        <v>21</v>
      </c>
      <c r="H6207" s="4">
        <v>25.5</v>
      </c>
      <c r="I6207" s="4" t="s">
        <v>35</v>
      </c>
      <c r="J6207" s="4">
        <v>32.700000000000003</v>
      </c>
      <c r="K6207" s="4" t="s">
        <v>1292</v>
      </c>
      <c r="L6207" s="4">
        <v>0</v>
      </c>
      <c r="M6207" s="4" t="s">
        <v>9766</v>
      </c>
      <c r="R6207" t="s">
        <v>585</v>
      </c>
      <c r="T6207" t="s">
        <v>5579</v>
      </c>
    </row>
    <row r="6208" spans="1:20">
      <c r="A6208" t="s">
        <v>9767</v>
      </c>
      <c r="B6208" t="s">
        <v>1291</v>
      </c>
      <c r="C6208" t="s">
        <v>20</v>
      </c>
      <c r="D6208" s="39" t="s">
        <v>2002</v>
      </c>
      <c r="E6208" s="11">
        <f t="shared" si="408"/>
        <v>3</v>
      </c>
      <c r="F6208" s="4">
        <f t="shared" si="409"/>
        <v>1988</v>
      </c>
      <c r="G6208" t="s">
        <v>25</v>
      </c>
      <c r="H6208" s="4">
        <v>23.5</v>
      </c>
      <c r="I6208" s="4" t="s">
        <v>35</v>
      </c>
      <c r="J6208" s="4">
        <v>42.55</v>
      </c>
      <c r="L6208" s="4">
        <v>0</v>
      </c>
      <c r="M6208" s="4" t="s">
        <v>9768</v>
      </c>
      <c r="R6208" t="s">
        <v>9769</v>
      </c>
      <c r="T6208" t="s">
        <v>5579</v>
      </c>
    </row>
    <row r="6209" spans="1:20">
      <c r="A6209" t="s">
        <v>9767</v>
      </c>
      <c r="B6209" t="s">
        <v>1291</v>
      </c>
      <c r="C6209" t="s">
        <v>74</v>
      </c>
      <c r="D6209" s="39" t="s">
        <v>2007</v>
      </c>
      <c r="E6209" s="11">
        <f t="shared" si="408"/>
        <v>3</v>
      </c>
      <c r="F6209" s="4">
        <f t="shared" si="409"/>
        <v>1992</v>
      </c>
      <c r="G6209" t="s">
        <v>25</v>
      </c>
      <c r="H6209" s="4">
        <v>27.5</v>
      </c>
      <c r="I6209" s="4" t="s">
        <v>35</v>
      </c>
      <c r="K6209" s="4" t="s">
        <v>6556</v>
      </c>
      <c r="L6209" s="4">
        <v>0</v>
      </c>
      <c r="M6209" s="4" t="s">
        <v>9770</v>
      </c>
      <c r="R6209" t="s">
        <v>9771</v>
      </c>
      <c r="T6209" t="s">
        <v>5579</v>
      </c>
    </row>
    <row r="6210" spans="1:20">
      <c r="A6210" t="s">
        <v>9767</v>
      </c>
      <c r="B6210" t="s">
        <v>1291</v>
      </c>
      <c r="C6210" t="s">
        <v>74</v>
      </c>
      <c r="D6210" s="39" t="s">
        <v>1524</v>
      </c>
      <c r="E6210" s="11">
        <f t="shared" si="408"/>
        <v>3</v>
      </c>
      <c r="F6210" s="4">
        <f t="shared" si="409"/>
        <v>1995</v>
      </c>
      <c r="G6210" t="s">
        <v>25</v>
      </c>
      <c r="H6210" s="4">
        <v>30.5</v>
      </c>
      <c r="I6210" s="4" t="s">
        <v>35</v>
      </c>
      <c r="J6210" s="4">
        <v>45</v>
      </c>
      <c r="K6210" s="4" t="s">
        <v>9772</v>
      </c>
      <c r="L6210" s="4">
        <v>0</v>
      </c>
      <c r="M6210" s="4" t="s">
        <v>9773</v>
      </c>
      <c r="T6210" t="s">
        <v>5579</v>
      </c>
    </row>
    <row r="6211" spans="1:20">
      <c r="A6211" t="s">
        <v>9774</v>
      </c>
      <c r="B6211" t="s">
        <v>1291</v>
      </c>
      <c r="C6211" t="s">
        <v>20</v>
      </c>
      <c r="D6211" s="39" t="s">
        <v>1749</v>
      </c>
      <c r="E6211" s="11">
        <f t="shared" si="408"/>
        <v>5</v>
      </c>
      <c r="F6211" s="4">
        <f t="shared" si="409"/>
        <v>2002</v>
      </c>
      <c r="G6211" t="s">
        <v>21</v>
      </c>
      <c r="H6211" s="4" t="s">
        <v>1536</v>
      </c>
      <c r="I6211" s="4" t="str">
        <f t="shared" ref="I6211:I6228" si="412">IF(ISBLANK(H6211), "", "k")</f>
        <v>k</v>
      </c>
      <c r="J6211" s="4">
        <v>11.4</v>
      </c>
      <c r="K6211" s="4" t="s">
        <v>196</v>
      </c>
      <c r="L6211" s="4">
        <v>0</v>
      </c>
      <c r="M6211" s="4" t="s">
        <v>629</v>
      </c>
      <c r="N6211" s="11" t="s">
        <v>9775</v>
      </c>
      <c r="R6211" t="s">
        <v>9776</v>
      </c>
      <c r="T6211" t="s">
        <v>1421</v>
      </c>
    </row>
    <row r="6212" spans="1:20">
      <c r="A6212" t="s">
        <v>9774</v>
      </c>
      <c r="B6212" t="s">
        <v>1291</v>
      </c>
      <c r="C6212" t="s">
        <v>74</v>
      </c>
      <c r="D6212" s="39" t="s">
        <v>1380</v>
      </c>
      <c r="E6212" s="11">
        <f t="shared" si="408"/>
        <v>5</v>
      </c>
      <c r="F6212" s="4">
        <f t="shared" si="409"/>
        <v>2004</v>
      </c>
      <c r="G6212" t="s">
        <v>21</v>
      </c>
      <c r="H6212" s="4" t="s">
        <v>1444</v>
      </c>
      <c r="I6212" s="4" t="str">
        <f t="shared" si="412"/>
        <v>k</v>
      </c>
      <c r="J6212" s="4">
        <v>13.1</v>
      </c>
      <c r="K6212" s="4" t="s">
        <v>1445</v>
      </c>
      <c r="L6212" s="4">
        <v>0</v>
      </c>
      <c r="M6212" s="4" t="s">
        <v>2153</v>
      </c>
      <c r="N6212" s="11" t="s">
        <v>9775</v>
      </c>
      <c r="R6212" t="s">
        <v>9777</v>
      </c>
      <c r="T6212" t="s">
        <v>1421</v>
      </c>
    </row>
    <row r="6213" spans="1:20">
      <c r="A6213" t="s">
        <v>9774</v>
      </c>
      <c r="B6213" t="s">
        <v>1291</v>
      </c>
      <c r="C6213" t="s">
        <v>74</v>
      </c>
      <c r="D6213" s="39" t="s">
        <v>1432</v>
      </c>
      <c r="E6213" s="11">
        <f t="shared" si="408"/>
        <v>5</v>
      </c>
      <c r="F6213" s="4">
        <f t="shared" si="409"/>
        <v>2013</v>
      </c>
      <c r="G6213" t="s">
        <v>21</v>
      </c>
      <c r="H6213" s="4" t="s">
        <v>410</v>
      </c>
      <c r="I6213" s="4" t="str">
        <f t="shared" si="412"/>
        <v>k</v>
      </c>
      <c r="J6213" s="4">
        <v>25.5</v>
      </c>
      <c r="K6213" s="4" t="s">
        <v>954</v>
      </c>
      <c r="L6213" s="4">
        <v>0</v>
      </c>
      <c r="M6213" s="4" t="s">
        <v>4516</v>
      </c>
      <c r="N6213" s="11" t="s">
        <v>9775</v>
      </c>
      <c r="R6213" t="s">
        <v>9778</v>
      </c>
      <c r="T6213" t="s">
        <v>1421</v>
      </c>
    </row>
    <row r="6214" spans="1:20">
      <c r="A6214" t="s">
        <v>9774</v>
      </c>
      <c r="B6214" t="s">
        <v>1291</v>
      </c>
      <c r="C6214" t="s">
        <v>74</v>
      </c>
      <c r="D6214" s="39" t="s">
        <v>839</v>
      </c>
      <c r="E6214" s="11">
        <f t="shared" si="408"/>
        <v>5</v>
      </c>
      <c r="F6214" s="4">
        <f t="shared" si="409"/>
        <v>2016</v>
      </c>
      <c r="G6214" t="s">
        <v>21</v>
      </c>
      <c r="H6214" s="4" t="s">
        <v>609</v>
      </c>
      <c r="I6214" s="4" t="str">
        <f t="shared" si="412"/>
        <v>k</v>
      </c>
      <c r="J6214" s="4">
        <v>26.6</v>
      </c>
      <c r="K6214" s="4" t="s">
        <v>456</v>
      </c>
      <c r="L6214" s="4">
        <v>0</v>
      </c>
      <c r="M6214" s="4" t="s">
        <v>2120</v>
      </c>
      <c r="N6214" s="11" t="s">
        <v>9775</v>
      </c>
      <c r="R6214" t="s">
        <v>9779</v>
      </c>
      <c r="T6214" t="s">
        <v>1421</v>
      </c>
    </row>
    <row r="6215" spans="1:20">
      <c r="A6215" t="s">
        <v>9780</v>
      </c>
      <c r="B6215" t="s">
        <v>1291</v>
      </c>
      <c r="C6215" t="s">
        <v>20</v>
      </c>
      <c r="D6215" s="39" t="s">
        <v>1416</v>
      </c>
      <c r="E6215" s="11">
        <f t="shared" si="408"/>
        <v>3</v>
      </c>
      <c r="F6215" s="4">
        <f t="shared" si="409"/>
        <v>1996</v>
      </c>
      <c r="G6215" t="s">
        <v>21</v>
      </c>
      <c r="H6215" s="4" t="s">
        <v>1610</v>
      </c>
      <c r="I6215" s="4" t="str">
        <f t="shared" si="412"/>
        <v>k</v>
      </c>
      <c r="J6215" s="4">
        <v>21.5</v>
      </c>
      <c r="K6215" s="4">
        <v>16.899999999999999</v>
      </c>
      <c r="L6215" s="4">
        <v>4.9000000000000004</v>
      </c>
      <c r="M6215" s="4" t="s">
        <v>2049</v>
      </c>
      <c r="N6215" s="11" t="s">
        <v>9781</v>
      </c>
      <c r="R6215" t="s">
        <v>9782</v>
      </c>
      <c r="T6215" t="s">
        <v>1296</v>
      </c>
    </row>
    <row r="6216" spans="1:20">
      <c r="A6216" t="s">
        <v>9780</v>
      </c>
      <c r="B6216" t="s">
        <v>1291</v>
      </c>
      <c r="C6216" t="s">
        <v>74</v>
      </c>
      <c r="D6216" s="39" t="s">
        <v>1325</v>
      </c>
      <c r="E6216" s="11">
        <f t="shared" si="408"/>
        <v>3</v>
      </c>
      <c r="F6216" s="4">
        <f t="shared" si="409"/>
        <v>2000</v>
      </c>
      <c r="G6216" t="s">
        <v>21</v>
      </c>
      <c r="H6216" s="4" t="s">
        <v>1376</v>
      </c>
      <c r="I6216" s="4" t="str">
        <f t="shared" si="412"/>
        <v>k</v>
      </c>
      <c r="J6216" s="4">
        <v>27.5</v>
      </c>
      <c r="K6216" s="4">
        <v>21</v>
      </c>
      <c r="L6216" s="4">
        <v>5.5</v>
      </c>
      <c r="M6216" s="4" t="s">
        <v>8006</v>
      </c>
      <c r="N6216" s="11" t="s">
        <v>9781</v>
      </c>
      <c r="R6216" t="s">
        <v>9783</v>
      </c>
      <c r="T6216" t="s">
        <v>1296</v>
      </c>
    </row>
    <row r="6217" spans="1:20">
      <c r="A6217" t="s">
        <v>9780</v>
      </c>
      <c r="B6217" t="s">
        <v>1291</v>
      </c>
      <c r="C6217" t="s">
        <v>74</v>
      </c>
      <c r="D6217" s="39" t="s">
        <v>1299</v>
      </c>
      <c r="E6217" s="11">
        <f t="shared" si="408"/>
        <v>5</v>
      </c>
      <c r="F6217" s="4">
        <f t="shared" si="409"/>
        <v>2001</v>
      </c>
      <c r="G6217" t="s">
        <v>21</v>
      </c>
      <c r="H6217" s="4" t="s">
        <v>717</v>
      </c>
      <c r="I6217" s="4" t="str">
        <f t="shared" si="412"/>
        <v>k</v>
      </c>
      <c r="J6217" s="4">
        <v>28.7</v>
      </c>
      <c r="K6217" s="4">
        <v>21.8</v>
      </c>
      <c r="L6217" s="4">
        <v>5.6</v>
      </c>
      <c r="M6217" s="4" t="s">
        <v>2259</v>
      </c>
      <c r="N6217" s="11" t="s">
        <v>9781</v>
      </c>
      <c r="R6217" t="s">
        <v>9784</v>
      </c>
      <c r="T6217" t="s">
        <v>1296</v>
      </c>
    </row>
    <row r="6218" spans="1:20">
      <c r="A6218" t="s">
        <v>9780</v>
      </c>
      <c r="B6218" t="s">
        <v>1291</v>
      </c>
      <c r="C6218" t="s">
        <v>74</v>
      </c>
      <c r="D6218" s="39" t="s">
        <v>1302</v>
      </c>
      <c r="E6218" s="11">
        <f t="shared" si="408"/>
        <v>5</v>
      </c>
      <c r="F6218" s="4">
        <f t="shared" si="409"/>
        <v>2002</v>
      </c>
      <c r="G6218" t="s">
        <v>21</v>
      </c>
      <c r="H6218" s="4" t="s">
        <v>712</v>
      </c>
      <c r="I6218" s="4" t="str">
        <f t="shared" si="412"/>
        <v>k</v>
      </c>
      <c r="J6218" s="4">
        <v>29</v>
      </c>
      <c r="K6218" s="4">
        <v>22</v>
      </c>
      <c r="L6218" s="4">
        <v>5.7</v>
      </c>
      <c r="M6218" s="4" t="s">
        <v>3267</v>
      </c>
      <c r="N6218" s="11" t="s">
        <v>9781</v>
      </c>
      <c r="R6218" t="s">
        <v>9785</v>
      </c>
      <c r="T6218" t="s">
        <v>1296</v>
      </c>
    </row>
    <row r="6219" spans="1:20">
      <c r="A6219" t="s">
        <v>9780</v>
      </c>
      <c r="B6219" t="s">
        <v>1291</v>
      </c>
      <c r="C6219" t="s">
        <v>74</v>
      </c>
      <c r="D6219" s="39" t="s">
        <v>2040</v>
      </c>
      <c r="E6219" s="11">
        <f t="shared" si="408"/>
        <v>5</v>
      </c>
      <c r="F6219" s="4">
        <f t="shared" si="409"/>
        <v>2003</v>
      </c>
      <c r="G6219" t="s">
        <v>21</v>
      </c>
      <c r="H6219" s="4" t="s">
        <v>609</v>
      </c>
      <c r="I6219" s="4" t="str">
        <f t="shared" si="412"/>
        <v>k</v>
      </c>
      <c r="J6219" s="4">
        <v>29.5</v>
      </c>
      <c r="K6219" s="4">
        <v>23</v>
      </c>
      <c r="L6219" s="4">
        <v>5.7</v>
      </c>
      <c r="M6219" s="4" t="s">
        <v>5213</v>
      </c>
      <c r="N6219" s="11" t="s">
        <v>9781</v>
      </c>
      <c r="R6219" t="s">
        <v>9786</v>
      </c>
      <c r="T6219" t="s">
        <v>1296</v>
      </c>
    </row>
    <row r="6220" spans="1:20">
      <c r="A6220" t="s">
        <v>9780</v>
      </c>
      <c r="B6220" t="s">
        <v>1291</v>
      </c>
      <c r="C6220" t="s">
        <v>74</v>
      </c>
      <c r="D6220" s="39" t="s">
        <v>1335</v>
      </c>
      <c r="E6220" s="11">
        <f t="shared" si="408"/>
        <v>5</v>
      </c>
      <c r="F6220" s="4">
        <f t="shared" si="409"/>
        <v>2004</v>
      </c>
      <c r="G6220" t="s">
        <v>21</v>
      </c>
      <c r="H6220" s="4" t="s">
        <v>977</v>
      </c>
      <c r="I6220" s="4" t="str">
        <f t="shared" si="412"/>
        <v>k</v>
      </c>
      <c r="J6220" s="4">
        <v>30.7</v>
      </c>
      <c r="K6220" s="4">
        <v>23.5</v>
      </c>
      <c r="L6220" s="4">
        <v>5.7</v>
      </c>
      <c r="M6220" s="4" t="s">
        <v>5951</v>
      </c>
      <c r="N6220" s="11" t="s">
        <v>9781</v>
      </c>
      <c r="R6220" t="s">
        <v>9787</v>
      </c>
      <c r="T6220" t="s">
        <v>1296</v>
      </c>
    </row>
    <row r="6221" spans="1:20">
      <c r="A6221" t="s">
        <v>9780</v>
      </c>
      <c r="B6221" t="s">
        <v>1291</v>
      </c>
      <c r="C6221" t="s">
        <v>74</v>
      </c>
      <c r="D6221" s="39" t="s">
        <v>1310</v>
      </c>
      <c r="E6221" s="11">
        <f t="shared" si="408"/>
        <v>5</v>
      </c>
      <c r="F6221" s="4">
        <f t="shared" si="409"/>
        <v>2005</v>
      </c>
      <c r="G6221" t="s">
        <v>21</v>
      </c>
      <c r="H6221" s="4" t="s">
        <v>893</v>
      </c>
      <c r="I6221" s="4" t="str">
        <f t="shared" si="412"/>
        <v>k</v>
      </c>
      <c r="J6221" s="4">
        <v>30.5</v>
      </c>
      <c r="K6221" s="4">
        <v>24</v>
      </c>
      <c r="L6221" s="4">
        <v>5.7</v>
      </c>
      <c r="M6221" s="4" t="s">
        <v>4724</v>
      </c>
      <c r="N6221" s="11" t="s">
        <v>9781</v>
      </c>
      <c r="R6221" t="s">
        <v>9788</v>
      </c>
      <c r="T6221" t="s">
        <v>1296</v>
      </c>
    </row>
    <row r="6222" spans="1:20">
      <c r="A6222" t="s">
        <v>9780</v>
      </c>
      <c r="B6222" t="s">
        <v>1291</v>
      </c>
      <c r="C6222" t="s">
        <v>74</v>
      </c>
      <c r="D6222" s="39" t="s">
        <v>1385</v>
      </c>
      <c r="E6222" s="11">
        <f t="shared" si="408"/>
        <v>5</v>
      </c>
      <c r="F6222" s="4">
        <f t="shared" si="409"/>
        <v>2008</v>
      </c>
      <c r="G6222" t="s">
        <v>21</v>
      </c>
      <c r="H6222" s="4" t="s">
        <v>488</v>
      </c>
      <c r="I6222" s="4" t="str">
        <f t="shared" si="412"/>
        <v>k</v>
      </c>
      <c r="J6222" s="4">
        <v>30.5</v>
      </c>
      <c r="K6222" s="4">
        <v>24</v>
      </c>
      <c r="L6222" s="4">
        <v>5.5</v>
      </c>
      <c r="M6222" s="4" t="s">
        <v>4731</v>
      </c>
      <c r="N6222" s="11" t="s">
        <v>9781</v>
      </c>
      <c r="R6222" t="s">
        <v>9789</v>
      </c>
      <c r="T6222" t="s">
        <v>1296</v>
      </c>
    </row>
    <row r="6223" spans="1:20">
      <c r="A6223" t="s">
        <v>9780</v>
      </c>
      <c r="B6223" t="s">
        <v>1291</v>
      </c>
      <c r="C6223" t="s">
        <v>74</v>
      </c>
      <c r="D6223" s="39" t="s">
        <v>1663</v>
      </c>
      <c r="E6223" s="11">
        <f t="shared" si="408"/>
        <v>5</v>
      </c>
      <c r="F6223" s="4">
        <f t="shared" si="409"/>
        <v>2009</v>
      </c>
      <c r="G6223" t="s">
        <v>21</v>
      </c>
      <c r="H6223" s="4" t="s">
        <v>401</v>
      </c>
      <c r="I6223" s="4" t="str">
        <f t="shared" si="412"/>
        <v>k</v>
      </c>
      <c r="J6223" s="4">
        <v>30.5</v>
      </c>
      <c r="K6223" s="4">
        <v>24.5</v>
      </c>
      <c r="L6223" s="4">
        <v>5.7</v>
      </c>
      <c r="M6223" s="4" t="s">
        <v>4311</v>
      </c>
      <c r="N6223" s="11" t="s">
        <v>9781</v>
      </c>
      <c r="R6223" t="s">
        <v>9790</v>
      </c>
      <c r="T6223" t="s">
        <v>1296</v>
      </c>
    </row>
    <row r="6224" spans="1:20">
      <c r="A6224" t="s">
        <v>9780</v>
      </c>
      <c r="B6224" t="s">
        <v>1291</v>
      </c>
      <c r="C6224" t="s">
        <v>74</v>
      </c>
      <c r="D6224" s="39" t="s">
        <v>2129</v>
      </c>
      <c r="E6224" s="11">
        <f t="shared" si="408"/>
        <v>4</v>
      </c>
      <c r="F6224" s="4">
        <f t="shared" si="409"/>
        <v>2010</v>
      </c>
      <c r="G6224" t="s">
        <v>21</v>
      </c>
      <c r="H6224" s="4" t="s">
        <v>1557</v>
      </c>
      <c r="I6224" s="4" t="str">
        <f t="shared" si="412"/>
        <v>k</v>
      </c>
      <c r="J6224" s="4">
        <v>31.2</v>
      </c>
      <c r="K6224" s="4">
        <v>24.5</v>
      </c>
      <c r="L6224" s="4">
        <v>5.5</v>
      </c>
      <c r="M6224" s="4" t="s">
        <v>1394</v>
      </c>
      <c r="N6224" s="11" t="s">
        <v>9781</v>
      </c>
      <c r="R6224" t="s">
        <v>9791</v>
      </c>
      <c r="T6224" t="s">
        <v>1296</v>
      </c>
    </row>
    <row r="6225" spans="1:20">
      <c r="A6225" t="s">
        <v>9780</v>
      </c>
      <c r="B6225" t="s">
        <v>1291</v>
      </c>
      <c r="C6225" t="s">
        <v>74</v>
      </c>
      <c r="D6225" s="39" t="s">
        <v>1392</v>
      </c>
      <c r="E6225" s="11">
        <f t="shared" si="408"/>
        <v>5</v>
      </c>
      <c r="F6225" s="4">
        <f t="shared" si="409"/>
        <v>2010</v>
      </c>
      <c r="G6225" t="s">
        <v>21</v>
      </c>
      <c r="H6225" s="4" t="s">
        <v>772</v>
      </c>
      <c r="I6225" s="4" t="str">
        <f t="shared" si="412"/>
        <v>k</v>
      </c>
      <c r="J6225" s="4">
        <v>31.2</v>
      </c>
      <c r="K6225" s="4">
        <v>24.5</v>
      </c>
      <c r="L6225" s="4">
        <v>5.5</v>
      </c>
      <c r="M6225" s="4" t="s">
        <v>1521</v>
      </c>
      <c r="N6225" s="11" t="s">
        <v>9781</v>
      </c>
      <c r="R6225" t="s">
        <v>9792</v>
      </c>
      <c r="T6225" t="s">
        <v>1296</v>
      </c>
    </row>
    <row r="6226" spans="1:20">
      <c r="A6226" t="s">
        <v>9780</v>
      </c>
      <c r="B6226" t="s">
        <v>1291</v>
      </c>
      <c r="C6226" t="s">
        <v>74</v>
      </c>
      <c r="D6226" s="39" t="s">
        <v>1396</v>
      </c>
      <c r="E6226" s="11">
        <f t="shared" si="408"/>
        <v>5</v>
      </c>
      <c r="F6226" s="4">
        <f t="shared" si="409"/>
        <v>2011</v>
      </c>
      <c r="G6226" t="s">
        <v>21</v>
      </c>
      <c r="H6226" s="4" t="s">
        <v>600</v>
      </c>
      <c r="I6226" s="4" t="str">
        <f t="shared" si="412"/>
        <v>k</v>
      </c>
      <c r="J6226" s="4">
        <v>31.5</v>
      </c>
      <c r="K6226" s="4">
        <v>24</v>
      </c>
      <c r="L6226" s="4">
        <v>6</v>
      </c>
      <c r="M6226" s="4" t="s">
        <v>3082</v>
      </c>
      <c r="N6226" s="11" t="s">
        <v>9781</v>
      </c>
      <c r="R6226" t="s">
        <v>9793</v>
      </c>
      <c r="T6226" t="s">
        <v>1296</v>
      </c>
    </row>
    <row r="6227" spans="1:20">
      <c r="A6227" t="s">
        <v>9780</v>
      </c>
      <c r="B6227" t="s">
        <v>1291</v>
      </c>
      <c r="C6227" t="s">
        <v>74</v>
      </c>
      <c r="D6227" s="39" t="s">
        <v>1342</v>
      </c>
      <c r="E6227" s="11">
        <f t="shared" si="408"/>
        <v>5</v>
      </c>
      <c r="F6227" s="4">
        <f t="shared" si="409"/>
        <v>2013</v>
      </c>
      <c r="G6227" t="s">
        <v>21</v>
      </c>
      <c r="H6227" s="4" t="s">
        <v>1389</v>
      </c>
      <c r="I6227" s="4" t="str">
        <f t="shared" si="412"/>
        <v>k</v>
      </c>
      <c r="J6227" s="4">
        <v>31.5</v>
      </c>
      <c r="K6227" s="4">
        <v>25.5</v>
      </c>
      <c r="L6227" s="4">
        <v>5.5</v>
      </c>
      <c r="M6227" s="4" t="s">
        <v>1624</v>
      </c>
      <c r="N6227" s="11" t="s">
        <v>9781</v>
      </c>
      <c r="R6227" t="s">
        <v>9794</v>
      </c>
      <c r="T6227" t="s">
        <v>1296</v>
      </c>
    </row>
    <row r="6228" spans="1:20">
      <c r="A6228" t="s">
        <v>9780</v>
      </c>
      <c r="B6228" t="s">
        <v>1291</v>
      </c>
      <c r="C6228" t="s">
        <v>74</v>
      </c>
      <c r="D6228" s="39" t="s">
        <v>1356</v>
      </c>
      <c r="E6228" s="11">
        <f t="shared" si="408"/>
        <v>5</v>
      </c>
      <c r="F6228" s="4">
        <f t="shared" si="409"/>
        <v>2015</v>
      </c>
      <c r="G6228" t="s">
        <v>21</v>
      </c>
      <c r="H6228" s="4" t="s">
        <v>293</v>
      </c>
      <c r="I6228" s="4" t="str">
        <f t="shared" si="412"/>
        <v>k</v>
      </c>
      <c r="J6228" s="4">
        <v>32.700000000000003</v>
      </c>
      <c r="K6228" s="4">
        <v>25.6</v>
      </c>
      <c r="L6228" s="4">
        <v>5.8</v>
      </c>
      <c r="M6228" s="4" t="s">
        <v>9795</v>
      </c>
      <c r="N6228" s="11" t="s">
        <v>9781</v>
      </c>
      <c r="R6228" t="s">
        <v>9796</v>
      </c>
      <c r="T6228" t="s">
        <v>1296</v>
      </c>
    </row>
    <row r="6229" spans="1:20">
      <c r="A6229" t="s">
        <v>9797</v>
      </c>
      <c r="B6229" t="s">
        <v>1291</v>
      </c>
      <c r="C6229" t="s">
        <v>20</v>
      </c>
      <c r="D6229" s="39" t="s">
        <v>1647</v>
      </c>
      <c r="E6229" s="11">
        <f t="shared" si="408"/>
        <v>3</v>
      </c>
      <c r="F6229" s="4">
        <f t="shared" si="409"/>
        <v>2000</v>
      </c>
      <c r="G6229" t="s">
        <v>25</v>
      </c>
      <c r="H6229" s="4">
        <v>15.5</v>
      </c>
      <c r="I6229" s="4" t="s">
        <v>35</v>
      </c>
      <c r="J6229" s="4">
        <v>34.5</v>
      </c>
      <c r="K6229" s="4" t="s">
        <v>248</v>
      </c>
      <c r="L6229" s="4">
        <v>0</v>
      </c>
      <c r="M6229" s="4" t="s">
        <v>2303</v>
      </c>
      <c r="N6229" s="11" t="s">
        <v>9798</v>
      </c>
      <c r="R6229" t="s">
        <v>9799</v>
      </c>
      <c r="T6229" t="s">
        <v>1366</v>
      </c>
    </row>
    <row r="6230" spans="1:20">
      <c r="A6230" t="s">
        <v>9797</v>
      </c>
      <c r="B6230" t="s">
        <v>1291</v>
      </c>
      <c r="C6230" t="s">
        <v>74</v>
      </c>
      <c r="D6230" s="39" t="s">
        <v>2618</v>
      </c>
      <c r="E6230" s="11">
        <f t="shared" si="408"/>
        <v>6</v>
      </c>
      <c r="F6230" s="4">
        <f t="shared" si="409"/>
        <v>2001</v>
      </c>
      <c r="G6230" t="s">
        <v>25</v>
      </c>
      <c r="H6230" s="4">
        <v>16.8</v>
      </c>
      <c r="I6230" s="4" t="s">
        <v>35</v>
      </c>
      <c r="J6230" s="4">
        <v>36</v>
      </c>
      <c r="K6230" s="4" t="s">
        <v>1023</v>
      </c>
      <c r="L6230" s="4">
        <v>0</v>
      </c>
      <c r="N6230" s="11" t="s">
        <v>9798</v>
      </c>
      <c r="R6230" t="s">
        <v>2295</v>
      </c>
      <c r="T6230" t="s">
        <v>1366</v>
      </c>
    </row>
    <row r="6231" spans="1:20">
      <c r="A6231" t="s">
        <v>9797</v>
      </c>
      <c r="B6231" t="s">
        <v>1291</v>
      </c>
      <c r="C6231" t="s">
        <v>74</v>
      </c>
      <c r="D6231" s="39" t="s">
        <v>1378</v>
      </c>
      <c r="E6231" s="11">
        <f t="shared" si="408"/>
        <v>5</v>
      </c>
      <c r="F6231" s="4">
        <f t="shared" si="409"/>
        <v>2002</v>
      </c>
      <c r="G6231" t="s">
        <v>25</v>
      </c>
      <c r="H6231" s="4">
        <v>17.7</v>
      </c>
      <c r="I6231" s="4" t="s">
        <v>35</v>
      </c>
      <c r="J6231" s="4">
        <v>37.200000000000003</v>
      </c>
      <c r="K6231" s="4" t="s">
        <v>131</v>
      </c>
      <c r="L6231" s="4">
        <v>0</v>
      </c>
      <c r="M6231" s="4" t="s">
        <v>9800</v>
      </c>
      <c r="N6231" s="11" t="s">
        <v>9798</v>
      </c>
      <c r="R6231" t="s">
        <v>9801</v>
      </c>
      <c r="T6231" t="s">
        <v>1366</v>
      </c>
    </row>
    <row r="6232" spans="1:20">
      <c r="A6232" t="s">
        <v>9797</v>
      </c>
      <c r="B6232" t="s">
        <v>1291</v>
      </c>
      <c r="C6232" t="s">
        <v>74</v>
      </c>
      <c r="D6232" s="39" t="s">
        <v>2040</v>
      </c>
      <c r="E6232" s="11">
        <f t="shared" si="408"/>
        <v>5</v>
      </c>
      <c r="F6232" s="4">
        <f t="shared" si="409"/>
        <v>2003</v>
      </c>
      <c r="G6232" t="s">
        <v>25</v>
      </c>
      <c r="H6232" s="4">
        <v>18.7</v>
      </c>
      <c r="I6232" s="4" t="s">
        <v>35</v>
      </c>
      <c r="J6232" s="4">
        <v>39.5</v>
      </c>
      <c r="K6232" s="4" t="s">
        <v>888</v>
      </c>
      <c r="L6232" s="4">
        <v>0</v>
      </c>
      <c r="M6232" s="4" t="s">
        <v>9802</v>
      </c>
      <c r="N6232" s="11" t="s">
        <v>9798</v>
      </c>
      <c r="R6232" t="s">
        <v>9803</v>
      </c>
      <c r="T6232" t="s">
        <v>1366</v>
      </c>
    </row>
    <row r="6233" spans="1:20">
      <c r="A6233" t="s">
        <v>9797</v>
      </c>
      <c r="B6233" t="s">
        <v>1291</v>
      </c>
      <c r="C6233" t="s">
        <v>74</v>
      </c>
      <c r="D6233" s="39" t="s">
        <v>1335</v>
      </c>
      <c r="E6233" s="11">
        <f t="shared" si="408"/>
        <v>5</v>
      </c>
      <c r="F6233" s="4">
        <f t="shared" si="409"/>
        <v>2004</v>
      </c>
      <c r="G6233" t="s">
        <v>25</v>
      </c>
      <c r="H6233" s="4">
        <v>19.7</v>
      </c>
      <c r="I6233" s="4" t="s">
        <v>35</v>
      </c>
      <c r="J6233" s="4">
        <v>40</v>
      </c>
      <c r="K6233" s="4" t="s">
        <v>271</v>
      </c>
      <c r="L6233" s="4">
        <v>0</v>
      </c>
      <c r="M6233" s="4" t="s">
        <v>4130</v>
      </c>
      <c r="N6233" s="11" t="s">
        <v>9798</v>
      </c>
      <c r="R6233" t="s">
        <v>1309</v>
      </c>
      <c r="T6233" t="s">
        <v>1366</v>
      </c>
    </row>
    <row r="6234" spans="1:20">
      <c r="A6234" t="s">
        <v>9797</v>
      </c>
      <c r="B6234" t="s">
        <v>1291</v>
      </c>
      <c r="C6234" t="s">
        <v>74</v>
      </c>
      <c r="D6234" s="39" t="s">
        <v>2575</v>
      </c>
      <c r="E6234" s="11">
        <f t="shared" ref="E6234:E6297" si="413">MONTH(D6234)</f>
        <v>5</v>
      </c>
      <c r="F6234" s="4">
        <f t="shared" ref="F6234:F6297" si="414">YEAR(D6234)</f>
        <v>2008</v>
      </c>
      <c r="G6234" t="s">
        <v>25</v>
      </c>
      <c r="H6234" s="4">
        <v>23.7</v>
      </c>
      <c r="I6234" s="4" t="s">
        <v>35</v>
      </c>
      <c r="J6234" s="4">
        <v>39.6</v>
      </c>
      <c r="K6234" s="4" t="s">
        <v>134</v>
      </c>
      <c r="L6234" s="4">
        <v>0</v>
      </c>
      <c r="M6234" s="4" t="s">
        <v>9804</v>
      </c>
      <c r="N6234" s="11" t="s">
        <v>9798</v>
      </c>
      <c r="R6234" t="s">
        <v>9805</v>
      </c>
      <c r="T6234" t="s">
        <v>1366</v>
      </c>
    </row>
    <row r="6235" spans="1:20">
      <c r="A6235" t="s">
        <v>9806</v>
      </c>
      <c r="B6235" t="s">
        <v>1291</v>
      </c>
      <c r="C6235" t="s">
        <v>20</v>
      </c>
      <c r="D6235" s="39" t="s">
        <v>1316</v>
      </c>
      <c r="E6235" s="11">
        <f t="shared" si="413"/>
        <v>3</v>
      </c>
      <c r="F6235" s="4">
        <f t="shared" si="414"/>
        <v>1995</v>
      </c>
      <c r="G6235" t="s">
        <v>21</v>
      </c>
      <c r="H6235" s="4">
        <v>19.5</v>
      </c>
      <c r="I6235" s="4" t="s">
        <v>35</v>
      </c>
      <c r="J6235" s="4">
        <v>30.8</v>
      </c>
      <c r="K6235" s="4" t="s">
        <v>828</v>
      </c>
      <c r="L6235" s="4">
        <v>0</v>
      </c>
      <c r="M6235" s="4" t="s">
        <v>2361</v>
      </c>
      <c r="N6235" s="11" t="s">
        <v>9807</v>
      </c>
      <c r="R6235" t="s">
        <v>9808</v>
      </c>
      <c r="T6235" t="s">
        <v>1296</v>
      </c>
    </row>
    <row r="6236" spans="1:20">
      <c r="A6236" t="s">
        <v>9806</v>
      </c>
      <c r="B6236" t="s">
        <v>1291</v>
      </c>
      <c r="C6236" t="s">
        <v>74</v>
      </c>
      <c r="D6236" s="39" t="s">
        <v>1322</v>
      </c>
      <c r="E6236" s="11">
        <f t="shared" si="413"/>
        <v>3</v>
      </c>
      <c r="F6236" s="4">
        <f t="shared" si="414"/>
        <v>1998</v>
      </c>
      <c r="G6236" t="s">
        <v>21</v>
      </c>
      <c r="H6236" s="4">
        <v>22.5</v>
      </c>
      <c r="I6236" s="4" t="s">
        <v>35</v>
      </c>
      <c r="J6236" s="4">
        <v>30.1</v>
      </c>
      <c r="K6236" s="4" t="s">
        <v>1393</v>
      </c>
      <c r="L6236" s="4">
        <v>0</v>
      </c>
      <c r="M6236" s="4" t="s">
        <v>2570</v>
      </c>
      <c r="N6236" s="11" t="s">
        <v>9807</v>
      </c>
      <c r="R6236" t="s">
        <v>9809</v>
      </c>
      <c r="T6236" t="s">
        <v>1296</v>
      </c>
    </row>
    <row r="6237" spans="1:20">
      <c r="A6237" t="s">
        <v>9806</v>
      </c>
      <c r="B6237" t="s">
        <v>1291</v>
      </c>
      <c r="C6237" t="s">
        <v>74</v>
      </c>
      <c r="D6237" s="39" t="s">
        <v>1715</v>
      </c>
      <c r="E6237" s="11">
        <f t="shared" si="413"/>
        <v>3</v>
      </c>
      <c r="F6237" s="4">
        <f t="shared" si="414"/>
        <v>2000</v>
      </c>
      <c r="G6237" t="s">
        <v>21</v>
      </c>
      <c r="H6237" s="4">
        <v>24.5</v>
      </c>
      <c r="I6237" s="4" t="s">
        <v>35</v>
      </c>
      <c r="J6237" s="4">
        <v>31</v>
      </c>
      <c r="K6237" s="4" t="s">
        <v>1246</v>
      </c>
      <c r="L6237" s="4">
        <v>0</v>
      </c>
      <c r="M6237" s="4" t="s">
        <v>3227</v>
      </c>
      <c r="N6237" s="11" t="s">
        <v>9807</v>
      </c>
      <c r="R6237" t="s">
        <v>439</v>
      </c>
      <c r="T6237" t="s">
        <v>1296</v>
      </c>
    </row>
    <row r="6238" spans="1:20">
      <c r="A6238" t="s">
        <v>9810</v>
      </c>
      <c r="B6238" t="s">
        <v>1291</v>
      </c>
      <c r="C6238" t="s">
        <v>20</v>
      </c>
      <c r="D6238" s="39" t="s">
        <v>24</v>
      </c>
      <c r="E6238" s="11">
        <f t="shared" si="413"/>
        <v>5</v>
      </c>
      <c r="F6238" s="4">
        <f t="shared" si="414"/>
        <v>2001</v>
      </c>
      <c r="G6238" t="s">
        <v>25</v>
      </c>
      <c r="I6238" s="4" t="str">
        <f>IF(ISBLANK(H6238), "", "k")</f>
        <v/>
      </c>
      <c r="J6238" s="4">
        <v>37.700000000000003</v>
      </c>
      <c r="K6238" s="4" t="s">
        <v>3613</v>
      </c>
      <c r="L6238" s="4">
        <v>0</v>
      </c>
      <c r="M6238" s="4" t="s">
        <v>8477</v>
      </c>
      <c r="N6238" s="11" t="s">
        <v>9811</v>
      </c>
      <c r="R6238" t="s">
        <v>9812</v>
      </c>
      <c r="T6238" t="s">
        <v>1296</v>
      </c>
    </row>
    <row r="6239" spans="1:20">
      <c r="A6239" t="s">
        <v>9810</v>
      </c>
      <c r="B6239" t="s">
        <v>1291</v>
      </c>
      <c r="C6239" t="s">
        <v>74</v>
      </c>
      <c r="D6239" s="39" t="s">
        <v>2262</v>
      </c>
      <c r="E6239" s="11">
        <f t="shared" si="413"/>
        <v>6</v>
      </c>
      <c r="F6239" s="4">
        <f t="shared" si="414"/>
        <v>2002</v>
      </c>
      <c r="G6239" t="s">
        <v>25</v>
      </c>
      <c r="I6239" s="4" t="str">
        <f>IF(ISBLANK(H6239), "", "k")</f>
        <v/>
      </c>
      <c r="J6239" s="4">
        <v>38</v>
      </c>
      <c r="K6239" s="4" t="s">
        <v>3613</v>
      </c>
      <c r="L6239" s="4">
        <v>0</v>
      </c>
      <c r="M6239" s="4" t="s">
        <v>5519</v>
      </c>
      <c r="N6239" s="11" t="s">
        <v>9811</v>
      </c>
      <c r="R6239" t="s">
        <v>9813</v>
      </c>
      <c r="T6239" t="s">
        <v>1296</v>
      </c>
    </row>
    <row r="6240" spans="1:20">
      <c r="A6240" t="s">
        <v>9810</v>
      </c>
      <c r="B6240" t="s">
        <v>1291</v>
      </c>
      <c r="C6240" t="s">
        <v>74</v>
      </c>
      <c r="D6240" s="39" t="s">
        <v>2040</v>
      </c>
      <c r="E6240" s="11">
        <f t="shared" si="413"/>
        <v>5</v>
      </c>
      <c r="F6240" s="4">
        <f t="shared" si="414"/>
        <v>2003</v>
      </c>
      <c r="G6240" t="s">
        <v>25</v>
      </c>
      <c r="I6240" s="4" t="str">
        <f>IF(ISBLANK(H6240), "", "k")</f>
        <v/>
      </c>
      <c r="J6240" s="4">
        <v>37.9</v>
      </c>
      <c r="K6240" s="4" t="s">
        <v>3608</v>
      </c>
      <c r="L6240" s="4">
        <v>0</v>
      </c>
      <c r="M6240" s="4" t="s">
        <v>9814</v>
      </c>
      <c r="N6240" s="11" t="s">
        <v>9811</v>
      </c>
      <c r="R6240" t="s">
        <v>6771</v>
      </c>
      <c r="T6240" t="s">
        <v>1296</v>
      </c>
    </row>
    <row r="6241" spans="1:20">
      <c r="A6241" t="s">
        <v>9810</v>
      </c>
      <c r="B6241" t="s">
        <v>1291</v>
      </c>
      <c r="C6241" t="s">
        <v>74</v>
      </c>
      <c r="D6241" s="39" t="s">
        <v>1337</v>
      </c>
      <c r="E6241" s="11">
        <f t="shared" si="413"/>
        <v>5</v>
      </c>
      <c r="F6241" s="4">
        <f t="shared" si="414"/>
        <v>2005</v>
      </c>
      <c r="G6241" t="s">
        <v>25</v>
      </c>
      <c r="I6241" s="4" t="str">
        <f>IF(ISBLANK(H6241), "", "k")</f>
        <v/>
      </c>
      <c r="J6241" s="4">
        <v>37.1</v>
      </c>
      <c r="K6241" s="4" t="s">
        <v>888</v>
      </c>
      <c r="L6241" s="4">
        <v>0</v>
      </c>
      <c r="M6241" s="4" t="s">
        <v>6248</v>
      </c>
      <c r="N6241" s="11" t="s">
        <v>9811</v>
      </c>
      <c r="R6241" t="s">
        <v>9815</v>
      </c>
      <c r="T6241" t="s">
        <v>1296</v>
      </c>
    </row>
    <row r="6242" spans="1:20">
      <c r="A6242" t="s">
        <v>9816</v>
      </c>
      <c r="B6242" s="4" t="s">
        <v>1291</v>
      </c>
      <c r="C6242" s="4" t="s">
        <v>74</v>
      </c>
      <c r="D6242" s="39" t="s">
        <v>1553</v>
      </c>
      <c r="E6242" s="11">
        <f t="shared" si="413"/>
        <v>4</v>
      </c>
      <c r="F6242" s="4">
        <f t="shared" si="414"/>
        <v>2026</v>
      </c>
      <c r="G6242" s="4" t="s">
        <v>25</v>
      </c>
      <c r="I6242" s="4" t="str">
        <f>IF(ISBLANK(H6242), "", "k")</f>
        <v/>
      </c>
      <c r="J6242" s="4">
        <v>38.5</v>
      </c>
      <c r="K6242" s="4">
        <v>44.5</v>
      </c>
      <c r="L6242" s="4">
        <v>0</v>
      </c>
      <c r="M6242" s="4">
        <v>2275</v>
      </c>
      <c r="R6242" s="4" t="s">
        <v>9817</v>
      </c>
    </row>
    <row r="6243" spans="1:20">
      <c r="A6243" t="s">
        <v>9818</v>
      </c>
      <c r="B6243" t="s">
        <v>1291</v>
      </c>
      <c r="C6243" t="s">
        <v>20</v>
      </c>
      <c r="D6243" s="39" t="s">
        <v>1606</v>
      </c>
      <c r="E6243" s="11">
        <f t="shared" si="413"/>
        <v>3</v>
      </c>
      <c r="F6243" s="4">
        <f t="shared" si="414"/>
        <v>1982</v>
      </c>
      <c r="G6243" t="s">
        <v>21</v>
      </c>
      <c r="H6243" s="4">
        <v>25.5</v>
      </c>
      <c r="I6243" s="4" t="s">
        <v>35</v>
      </c>
      <c r="J6243" s="4">
        <v>33.020000000000003</v>
      </c>
      <c r="K6243" s="4" t="s">
        <v>1811</v>
      </c>
      <c r="L6243" s="4">
        <v>0</v>
      </c>
      <c r="M6243" s="4" t="s">
        <v>2337</v>
      </c>
      <c r="R6243" t="s">
        <v>5785</v>
      </c>
      <c r="T6243" t="s">
        <v>1296</v>
      </c>
    </row>
    <row r="6244" spans="1:20">
      <c r="A6244" t="s">
        <v>9819</v>
      </c>
      <c r="B6244" t="s">
        <v>1291</v>
      </c>
      <c r="C6244" t="s">
        <v>20</v>
      </c>
      <c r="D6244" s="39" t="s">
        <v>2002</v>
      </c>
      <c r="E6244" s="11">
        <f t="shared" si="413"/>
        <v>3</v>
      </c>
      <c r="F6244" s="4">
        <f t="shared" si="414"/>
        <v>1988</v>
      </c>
      <c r="G6244" t="s">
        <v>25</v>
      </c>
      <c r="H6244" s="4">
        <v>9.5</v>
      </c>
      <c r="I6244" s="4" t="s">
        <v>35</v>
      </c>
      <c r="J6244" s="4">
        <v>25.08</v>
      </c>
      <c r="K6244" s="4" t="s">
        <v>2586</v>
      </c>
      <c r="L6244" s="4">
        <v>0</v>
      </c>
      <c r="M6244" s="4" t="s">
        <v>2353</v>
      </c>
      <c r="N6244" s="11" t="s">
        <v>9820</v>
      </c>
      <c r="R6244" t="s">
        <v>2588</v>
      </c>
      <c r="T6244" t="s">
        <v>1296</v>
      </c>
    </row>
    <row r="6245" spans="1:20">
      <c r="A6245" t="s">
        <v>9819</v>
      </c>
      <c r="B6245" t="s">
        <v>1291</v>
      </c>
      <c r="C6245" t="s">
        <v>74</v>
      </c>
      <c r="D6245" s="39" t="s">
        <v>2106</v>
      </c>
      <c r="E6245" s="11">
        <f t="shared" si="413"/>
        <v>3</v>
      </c>
      <c r="F6245" s="4">
        <f t="shared" si="414"/>
        <v>1990</v>
      </c>
      <c r="G6245" t="s">
        <v>25</v>
      </c>
      <c r="H6245" s="4">
        <v>11.5</v>
      </c>
      <c r="I6245" s="4" t="s">
        <v>35</v>
      </c>
      <c r="J6245" s="4">
        <v>27.62</v>
      </c>
      <c r="K6245" s="4" t="s">
        <v>4949</v>
      </c>
      <c r="L6245" s="4">
        <v>0</v>
      </c>
      <c r="M6245" s="4" t="s">
        <v>2670</v>
      </c>
      <c r="N6245" s="11" t="s">
        <v>9820</v>
      </c>
      <c r="T6245" t="s">
        <v>1296</v>
      </c>
    </row>
    <row r="6246" spans="1:20">
      <c r="A6246" t="s">
        <v>9819</v>
      </c>
      <c r="B6246" t="s">
        <v>1291</v>
      </c>
      <c r="C6246" t="s">
        <v>74</v>
      </c>
      <c r="D6246" s="39" t="s">
        <v>2309</v>
      </c>
      <c r="E6246" s="11">
        <f t="shared" si="413"/>
        <v>3</v>
      </c>
      <c r="F6246" s="4">
        <f t="shared" si="414"/>
        <v>1992</v>
      </c>
      <c r="G6246" t="s">
        <v>25</v>
      </c>
      <c r="H6246" s="4">
        <v>13.5</v>
      </c>
      <c r="I6246" s="4" t="s">
        <v>35</v>
      </c>
      <c r="J6246" s="4">
        <v>29.21</v>
      </c>
      <c r="K6246" s="4" t="s">
        <v>1495</v>
      </c>
      <c r="L6246" s="4">
        <v>0</v>
      </c>
      <c r="M6246" s="4" t="s">
        <v>2931</v>
      </c>
      <c r="N6246" s="11" t="s">
        <v>9820</v>
      </c>
      <c r="T6246" t="s">
        <v>1296</v>
      </c>
    </row>
    <row r="6247" spans="1:20">
      <c r="A6247" t="s">
        <v>9819</v>
      </c>
      <c r="B6247" t="s">
        <v>1291</v>
      </c>
      <c r="C6247" t="s">
        <v>74</v>
      </c>
      <c r="D6247" s="39" t="s">
        <v>1620</v>
      </c>
      <c r="E6247" s="11">
        <f t="shared" si="413"/>
        <v>3</v>
      </c>
      <c r="F6247" s="4">
        <f t="shared" si="414"/>
        <v>1994</v>
      </c>
      <c r="G6247" t="s">
        <v>25</v>
      </c>
      <c r="H6247" s="4">
        <v>15.5</v>
      </c>
      <c r="I6247" s="4" t="s">
        <v>35</v>
      </c>
      <c r="J6247" s="4">
        <v>33.6</v>
      </c>
      <c r="K6247" s="4" t="s">
        <v>233</v>
      </c>
      <c r="L6247" s="4">
        <v>0</v>
      </c>
      <c r="M6247" s="4" t="s">
        <v>2057</v>
      </c>
      <c r="N6247" s="11" t="s">
        <v>9820</v>
      </c>
      <c r="T6247" t="s">
        <v>1296</v>
      </c>
    </row>
    <row r="6248" spans="1:20">
      <c r="A6248" t="s">
        <v>9819</v>
      </c>
      <c r="B6248" t="s">
        <v>1291</v>
      </c>
      <c r="C6248" t="s">
        <v>74</v>
      </c>
      <c r="D6248" s="39" t="s">
        <v>1316</v>
      </c>
      <c r="E6248" s="11">
        <f t="shared" si="413"/>
        <v>3</v>
      </c>
      <c r="F6248" s="4">
        <f t="shared" si="414"/>
        <v>1995</v>
      </c>
      <c r="G6248" t="s">
        <v>25</v>
      </c>
      <c r="H6248" s="4">
        <v>16.5</v>
      </c>
      <c r="I6248" s="4" t="s">
        <v>35</v>
      </c>
      <c r="J6248" s="4">
        <v>34.5</v>
      </c>
      <c r="K6248" s="4" t="s">
        <v>638</v>
      </c>
      <c r="L6248" s="4">
        <v>0</v>
      </c>
      <c r="M6248" s="4" t="s">
        <v>3549</v>
      </c>
      <c r="N6248" s="11" t="s">
        <v>9820</v>
      </c>
      <c r="T6248" t="s">
        <v>1296</v>
      </c>
    </row>
    <row r="6249" spans="1:20">
      <c r="A6249" t="s">
        <v>9819</v>
      </c>
      <c r="B6249" t="s">
        <v>1291</v>
      </c>
      <c r="C6249" t="s">
        <v>74</v>
      </c>
      <c r="D6249" s="39" t="s">
        <v>1320</v>
      </c>
      <c r="E6249" s="11">
        <f t="shared" si="413"/>
        <v>3</v>
      </c>
      <c r="F6249" s="4">
        <f t="shared" si="414"/>
        <v>1996</v>
      </c>
      <c r="G6249" t="s">
        <v>25</v>
      </c>
      <c r="H6249" s="4">
        <v>17.5</v>
      </c>
      <c r="I6249" s="4" t="s">
        <v>35</v>
      </c>
      <c r="J6249" s="4">
        <v>37.700000000000003</v>
      </c>
      <c r="K6249" s="4" t="s">
        <v>888</v>
      </c>
      <c r="L6249" s="4">
        <v>0</v>
      </c>
      <c r="M6249" s="4" t="s">
        <v>9101</v>
      </c>
      <c r="N6249" s="11" t="s">
        <v>9820</v>
      </c>
      <c r="R6249" t="s">
        <v>9821</v>
      </c>
      <c r="T6249" t="s">
        <v>1296</v>
      </c>
    </row>
    <row r="6250" spans="1:20">
      <c r="A6250" t="s">
        <v>9819</v>
      </c>
      <c r="B6250" t="s">
        <v>1291</v>
      </c>
      <c r="C6250" t="s">
        <v>74</v>
      </c>
      <c r="D6250" s="39" t="s">
        <v>1527</v>
      </c>
      <c r="E6250" s="11">
        <f t="shared" si="413"/>
        <v>3</v>
      </c>
      <c r="F6250" s="4">
        <f t="shared" si="414"/>
        <v>1998</v>
      </c>
      <c r="G6250" t="s">
        <v>25</v>
      </c>
      <c r="H6250" s="4">
        <v>19.5</v>
      </c>
      <c r="I6250" s="4" t="s">
        <v>35</v>
      </c>
      <c r="L6250" s="4">
        <v>0</v>
      </c>
      <c r="N6250" s="11" t="s">
        <v>9820</v>
      </c>
      <c r="R6250" t="s">
        <v>9822</v>
      </c>
      <c r="T6250" t="s">
        <v>1296</v>
      </c>
    </row>
    <row r="6251" spans="1:20">
      <c r="A6251" t="s">
        <v>9823</v>
      </c>
      <c r="B6251" t="s">
        <v>1291</v>
      </c>
      <c r="C6251" t="s">
        <v>20</v>
      </c>
      <c r="D6251" s="39" t="s">
        <v>1372</v>
      </c>
      <c r="E6251" s="11">
        <f t="shared" si="413"/>
        <v>3</v>
      </c>
      <c r="F6251" s="4">
        <f t="shared" si="414"/>
        <v>1990</v>
      </c>
      <c r="G6251" t="s">
        <v>25</v>
      </c>
      <c r="H6251" s="4" t="s">
        <v>1635</v>
      </c>
      <c r="I6251" s="4" t="str">
        <f t="shared" ref="I6251:I6258" si="415">IF(ISBLANK(H6251), "", "k")</f>
        <v>k</v>
      </c>
      <c r="J6251" s="4">
        <v>23.81</v>
      </c>
      <c r="K6251" s="4" t="s">
        <v>1897</v>
      </c>
      <c r="L6251" s="4">
        <v>0</v>
      </c>
      <c r="M6251" s="4" t="s">
        <v>2384</v>
      </c>
      <c r="N6251" s="11" t="s">
        <v>9824</v>
      </c>
      <c r="R6251" t="s">
        <v>9825</v>
      </c>
      <c r="T6251" t="s">
        <v>1296</v>
      </c>
    </row>
    <row r="6252" spans="1:20">
      <c r="A6252" t="s">
        <v>9823</v>
      </c>
      <c r="B6252" t="s">
        <v>1291</v>
      </c>
      <c r="C6252" t="s">
        <v>74</v>
      </c>
      <c r="D6252" s="39" t="s">
        <v>1647</v>
      </c>
      <c r="E6252" s="11">
        <f t="shared" si="413"/>
        <v>3</v>
      </c>
      <c r="F6252" s="4">
        <f t="shared" si="414"/>
        <v>2000</v>
      </c>
      <c r="G6252" t="s">
        <v>25</v>
      </c>
      <c r="H6252" s="4" t="s">
        <v>345</v>
      </c>
      <c r="I6252" s="4" t="str">
        <f t="shared" si="415"/>
        <v>k</v>
      </c>
      <c r="J6252" s="4">
        <v>28.5</v>
      </c>
      <c r="K6252" s="4">
        <v>21.5</v>
      </c>
      <c r="L6252" s="4">
        <v>6</v>
      </c>
      <c r="M6252" s="4" t="s">
        <v>1952</v>
      </c>
      <c r="N6252" s="11" t="s">
        <v>9824</v>
      </c>
      <c r="R6252" t="s">
        <v>9826</v>
      </c>
      <c r="T6252" t="s">
        <v>1296</v>
      </c>
    </row>
    <row r="6253" spans="1:20">
      <c r="A6253" t="s">
        <v>9823</v>
      </c>
      <c r="B6253" t="s">
        <v>1291</v>
      </c>
      <c r="C6253" t="s">
        <v>74</v>
      </c>
      <c r="D6253" s="39" t="s">
        <v>1418</v>
      </c>
      <c r="E6253" s="11">
        <f t="shared" si="413"/>
        <v>5</v>
      </c>
      <c r="F6253" s="4">
        <f t="shared" si="414"/>
        <v>2001</v>
      </c>
      <c r="G6253" t="s">
        <v>25</v>
      </c>
      <c r="H6253" s="4" t="s">
        <v>488</v>
      </c>
      <c r="I6253" s="4" t="str">
        <f t="shared" si="415"/>
        <v>k</v>
      </c>
      <c r="J6253" s="4">
        <v>31.1</v>
      </c>
      <c r="K6253" s="4">
        <v>23.1</v>
      </c>
      <c r="L6253" s="4">
        <v>6.2</v>
      </c>
      <c r="M6253" s="4" t="s">
        <v>7189</v>
      </c>
      <c r="N6253" s="11" t="s">
        <v>9824</v>
      </c>
      <c r="R6253" t="s">
        <v>9827</v>
      </c>
      <c r="T6253" t="s">
        <v>1296</v>
      </c>
    </row>
    <row r="6254" spans="1:20">
      <c r="A6254" t="s">
        <v>9823</v>
      </c>
      <c r="B6254" t="s">
        <v>1291</v>
      </c>
      <c r="C6254" t="s">
        <v>74</v>
      </c>
      <c r="D6254" s="39" t="s">
        <v>1302</v>
      </c>
      <c r="E6254" s="11">
        <f t="shared" si="413"/>
        <v>5</v>
      </c>
      <c r="F6254" s="4">
        <f t="shared" si="414"/>
        <v>2002</v>
      </c>
      <c r="G6254" t="s">
        <v>25</v>
      </c>
      <c r="H6254" s="4" t="s">
        <v>401</v>
      </c>
      <c r="I6254" s="4" t="str">
        <f t="shared" si="415"/>
        <v>k</v>
      </c>
      <c r="J6254" s="4">
        <v>32.5</v>
      </c>
      <c r="K6254" s="4">
        <v>24.2</v>
      </c>
      <c r="L6254" s="4">
        <v>6.3</v>
      </c>
      <c r="M6254" s="4" t="s">
        <v>3184</v>
      </c>
      <c r="N6254" s="11" t="s">
        <v>9824</v>
      </c>
      <c r="R6254" t="s">
        <v>9828</v>
      </c>
      <c r="T6254" t="s">
        <v>1296</v>
      </c>
    </row>
    <row r="6255" spans="1:20">
      <c r="A6255" t="s">
        <v>9823</v>
      </c>
      <c r="B6255" t="s">
        <v>1291</v>
      </c>
      <c r="C6255" t="s">
        <v>74</v>
      </c>
      <c r="D6255" s="39" t="s">
        <v>1335</v>
      </c>
      <c r="E6255" s="11">
        <f t="shared" si="413"/>
        <v>5</v>
      </c>
      <c r="F6255" s="4">
        <f t="shared" si="414"/>
        <v>2004</v>
      </c>
      <c r="G6255" t="s">
        <v>25</v>
      </c>
      <c r="H6255" s="4" t="s">
        <v>772</v>
      </c>
      <c r="I6255" s="4" t="str">
        <f t="shared" si="415"/>
        <v>k</v>
      </c>
      <c r="J6255" s="4">
        <v>34.299999999999997</v>
      </c>
      <c r="K6255" s="4">
        <v>24.8</v>
      </c>
      <c r="L6255" s="4">
        <v>6.7</v>
      </c>
      <c r="M6255" s="4" t="s">
        <v>7344</v>
      </c>
      <c r="N6255" s="11" t="s">
        <v>9824</v>
      </c>
      <c r="R6255" t="s">
        <v>9829</v>
      </c>
      <c r="T6255" t="s">
        <v>1296</v>
      </c>
    </row>
    <row r="6256" spans="1:20">
      <c r="A6256" t="s">
        <v>9830</v>
      </c>
      <c r="B6256" t="s">
        <v>1291</v>
      </c>
      <c r="C6256" t="s">
        <v>20</v>
      </c>
      <c r="D6256" s="39" t="s">
        <v>2289</v>
      </c>
      <c r="E6256" s="11">
        <f t="shared" si="413"/>
        <v>6</v>
      </c>
      <c r="F6256" s="4">
        <f t="shared" si="414"/>
        <v>2001</v>
      </c>
      <c r="G6256" t="s">
        <v>25</v>
      </c>
      <c r="H6256" s="4" t="s">
        <v>654</v>
      </c>
      <c r="I6256" s="4" t="str">
        <f t="shared" si="415"/>
        <v>k</v>
      </c>
      <c r="J6256" s="4">
        <v>18.600000000000001</v>
      </c>
      <c r="K6256" s="4" t="s">
        <v>529</v>
      </c>
      <c r="L6256" s="4">
        <v>0</v>
      </c>
      <c r="R6256" t="s">
        <v>9831</v>
      </c>
      <c r="T6256" t="s">
        <v>1296</v>
      </c>
    </row>
    <row r="6257" spans="1:20">
      <c r="A6257" t="s">
        <v>9830</v>
      </c>
      <c r="B6257" t="s">
        <v>1291</v>
      </c>
      <c r="C6257" t="s">
        <v>74</v>
      </c>
      <c r="D6257" s="39" t="s">
        <v>1749</v>
      </c>
      <c r="E6257" s="11">
        <f t="shared" si="413"/>
        <v>5</v>
      </c>
      <c r="F6257" s="4">
        <f t="shared" si="414"/>
        <v>2002</v>
      </c>
      <c r="G6257" t="s">
        <v>25</v>
      </c>
      <c r="H6257" s="4" t="s">
        <v>482</v>
      </c>
      <c r="I6257" s="4" t="str">
        <f t="shared" si="415"/>
        <v>k</v>
      </c>
      <c r="J6257" s="4">
        <v>19.3</v>
      </c>
      <c r="K6257" s="4" t="s">
        <v>91</v>
      </c>
      <c r="L6257" s="4">
        <v>0</v>
      </c>
      <c r="M6257" s="4" t="s">
        <v>5608</v>
      </c>
      <c r="R6257" t="s">
        <v>9832</v>
      </c>
      <c r="T6257" t="s">
        <v>1296</v>
      </c>
    </row>
    <row r="6258" spans="1:20">
      <c r="A6258" t="s">
        <v>9833</v>
      </c>
      <c r="B6258" t="s">
        <v>1291</v>
      </c>
      <c r="C6258" t="s">
        <v>20</v>
      </c>
      <c r="D6258" s="39" t="s">
        <v>2204</v>
      </c>
      <c r="E6258" s="11">
        <f t="shared" si="413"/>
        <v>7</v>
      </c>
      <c r="F6258" s="4">
        <f t="shared" si="414"/>
        <v>2001</v>
      </c>
      <c r="G6258" t="s">
        <v>25</v>
      </c>
      <c r="H6258" s="4">
        <v>8.8000000000000007</v>
      </c>
      <c r="I6258" s="4" t="str">
        <f t="shared" si="415"/>
        <v>k</v>
      </c>
      <c r="J6258" s="4">
        <v>23.9</v>
      </c>
      <c r="K6258" s="4" t="s">
        <v>2619</v>
      </c>
      <c r="L6258" s="4">
        <v>0</v>
      </c>
      <c r="N6258" s="11" t="s">
        <v>9834</v>
      </c>
      <c r="R6258" t="s">
        <v>9835</v>
      </c>
      <c r="T6258" t="s">
        <v>1296</v>
      </c>
    </row>
    <row r="6259" spans="1:20">
      <c r="A6259" t="s">
        <v>9833</v>
      </c>
      <c r="B6259" t="s">
        <v>1291</v>
      </c>
      <c r="C6259" t="s">
        <v>74</v>
      </c>
      <c r="D6259" s="39" t="s">
        <v>2262</v>
      </c>
      <c r="E6259" s="11">
        <f t="shared" si="413"/>
        <v>6</v>
      </c>
      <c r="F6259" s="4">
        <f t="shared" si="414"/>
        <v>2002</v>
      </c>
      <c r="G6259" t="s">
        <v>25</v>
      </c>
      <c r="H6259" s="4">
        <v>9.8000000000000007</v>
      </c>
      <c r="I6259" s="4" t="s">
        <v>1214</v>
      </c>
      <c r="J6259" s="4">
        <v>24.5</v>
      </c>
      <c r="K6259" s="4" t="s">
        <v>885</v>
      </c>
      <c r="L6259" s="4">
        <v>0</v>
      </c>
      <c r="M6259" s="4" t="s">
        <v>2491</v>
      </c>
      <c r="N6259" s="11" t="s">
        <v>9834</v>
      </c>
      <c r="R6259" t="s">
        <v>9836</v>
      </c>
      <c r="T6259" t="s">
        <v>1296</v>
      </c>
    </row>
    <row r="6260" spans="1:20">
      <c r="A6260" t="s">
        <v>9833</v>
      </c>
      <c r="B6260" t="s">
        <v>1291</v>
      </c>
      <c r="C6260" t="s">
        <v>74</v>
      </c>
      <c r="D6260" s="39" t="s">
        <v>1831</v>
      </c>
      <c r="E6260" s="11">
        <f t="shared" si="413"/>
        <v>5</v>
      </c>
      <c r="F6260" s="4">
        <f t="shared" si="414"/>
        <v>2008</v>
      </c>
      <c r="G6260" t="s">
        <v>25</v>
      </c>
      <c r="H6260" s="4">
        <v>15.7</v>
      </c>
      <c r="I6260" s="4" t="s">
        <v>1214</v>
      </c>
      <c r="J6260" s="4">
        <v>26.8</v>
      </c>
      <c r="K6260" s="4" t="s">
        <v>278</v>
      </c>
      <c r="L6260" s="4">
        <v>0</v>
      </c>
      <c r="M6260" s="4" t="s">
        <v>3489</v>
      </c>
      <c r="N6260" s="11" t="s">
        <v>9834</v>
      </c>
      <c r="R6260" t="s">
        <v>9837</v>
      </c>
      <c r="T6260" t="s">
        <v>1296</v>
      </c>
    </row>
    <row r="6261" spans="1:20">
      <c r="A6261" t="s">
        <v>9833</v>
      </c>
      <c r="B6261" t="s">
        <v>1291</v>
      </c>
      <c r="C6261" t="s">
        <v>74</v>
      </c>
      <c r="D6261" s="39" t="s">
        <v>1349</v>
      </c>
      <c r="E6261" s="11">
        <f t="shared" si="413"/>
        <v>5</v>
      </c>
      <c r="F6261" s="4">
        <f t="shared" si="414"/>
        <v>2016</v>
      </c>
      <c r="G6261" t="s">
        <v>25</v>
      </c>
      <c r="H6261" s="4">
        <v>23.7</v>
      </c>
      <c r="I6261" s="4" t="s">
        <v>1214</v>
      </c>
      <c r="J6261" s="4">
        <v>32.200000000000003</v>
      </c>
      <c r="K6261" s="4" t="s">
        <v>435</v>
      </c>
      <c r="L6261" s="4">
        <v>0</v>
      </c>
      <c r="M6261" s="4" t="s">
        <v>1394</v>
      </c>
      <c r="N6261" s="11" t="s">
        <v>9834</v>
      </c>
      <c r="Q6261">
        <v>64</v>
      </c>
      <c r="R6261" t="s">
        <v>9838</v>
      </c>
      <c r="T6261" t="s">
        <v>1296</v>
      </c>
    </row>
    <row r="6262" spans="1:20">
      <c r="A6262" t="s">
        <v>9833</v>
      </c>
      <c r="B6262" t="s">
        <v>1291</v>
      </c>
      <c r="C6262" t="s">
        <v>74</v>
      </c>
      <c r="D6262" s="39" t="s">
        <v>1352</v>
      </c>
      <c r="E6262" s="11">
        <f t="shared" si="413"/>
        <v>5</v>
      </c>
      <c r="F6262" s="4">
        <f t="shared" si="414"/>
        <v>2017</v>
      </c>
      <c r="G6262" t="s">
        <v>25</v>
      </c>
      <c r="H6262" s="4">
        <v>24.7</v>
      </c>
      <c r="I6262" s="4" t="s">
        <v>1214</v>
      </c>
      <c r="J6262" s="4">
        <v>32.299999999999997</v>
      </c>
      <c r="K6262" s="4" t="s">
        <v>577</v>
      </c>
      <c r="L6262" s="4">
        <v>0</v>
      </c>
      <c r="M6262" s="4" t="s">
        <v>1681</v>
      </c>
      <c r="N6262" s="11" t="s">
        <v>9834</v>
      </c>
      <c r="R6262" t="s">
        <v>5835</v>
      </c>
      <c r="T6262" t="s">
        <v>1296</v>
      </c>
    </row>
    <row r="6263" spans="1:20">
      <c r="A6263" t="s">
        <v>9833</v>
      </c>
      <c r="B6263" s="4" t="s">
        <v>1291</v>
      </c>
      <c r="C6263" s="17" t="s">
        <v>74</v>
      </c>
      <c r="D6263" s="39" t="s">
        <v>1480</v>
      </c>
      <c r="E6263" s="11">
        <f t="shared" si="413"/>
        <v>4</v>
      </c>
      <c r="F6263" s="4">
        <f t="shared" si="414"/>
        <v>2026</v>
      </c>
      <c r="G6263" s="4" t="s">
        <v>25</v>
      </c>
      <c r="H6263" s="4">
        <v>33.6</v>
      </c>
      <c r="I6263" s="4" t="s">
        <v>1214</v>
      </c>
      <c r="J6263" s="4">
        <v>32</v>
      </c>
      <c r="K6263" s="4">
        <v>38.299999999999997</v>
      </c>
      <c r="L6263" s="4">
        <v>0</v>
      </c>
      <c r="M6263" s="4">
        <v>1245</v>
      </c>
      <c r="N6263" s="11" t="s">
        <v>9834</v>
      </c>
      <c r="R6263" s="4" t="s">
        <v>1481</v>
      </c>
    </row>
    <row r="6264" spans="1:20">
      <c r="A6264" t="s">
        <v>9839</v>
      </c>
      <c r="B6264" t="s">
        <v>1291</v>
      </c>
      <c r="C6264" t="s">
        <v>20</v>
      </c>
      <c r="D6264" s="39" t="s">
        <v>2184</v>
      </c>
      <c r="E6264" s="11">
        <f t="shared" si="413"/>
        <v>7</v>
      </c>
      <c r="F6264" s="4">
        <f t="shared" si="414"/>
        <v>2001</v>
      </c>
      <c r="G6264" t="s">
        <v>21</v>
      </c>
      <c r="H6264" s="4">
        <v>11.8</v>
      </c>
      <c r="I6264" s="4" t="s">
        <v>35</v>
      </c>
      <c r="J6264" s="4">
        <v>27.2</v>
      </c>
      <c r="K6264" s="4" t="s">
        <v>643</v>
      </c>
      <c r="L6264" s="4">
        <v>0</v>
      </c>
      <c r="R6264" t="s">
        <v>9840</v>
      </c>
      <c r="T6264" t="s">
        <v>1296</v>
      </c>
    </row>
    <row r="6265" spans="1:20">
      <c r="A6265" t="s">
        <v>9841</v>
      </c>
      <c r="B6265" t="s">
        <v>1291</v>
      </c>
      <c r="C6265" t="s">
        <v>20</v>
      </c>
      <c r="D6265" s="39" t="s">
        <v>34</v>
      </c>
      <c r="E6265" s="11">
        <f t="shared" si="413"/>
        <v>5</v>
      </c>
      <c r="F6265" s="4">
        <f t="shared" si="414"/>
        <v>2003</v>
      </c>
      <c r="G6265" t="s">
        <v>25</v>
      </c>
      <c r="I6265" s="4" t="str">
        <f t="shared" ref="I6265:I6289" si="416">IF(ISBLANK(H6265), "", "k")</f>
        <v/>
      </c>
      <c r="J6265" s="4">
        <v>23</v>
      </c>
      <c r="K6265" s="4" t="s">
        <v>1875</v>
      </c>
      <c r="L6265" s="4">
        <v>0</v>
      </c>
      <c r="M6265" s="4" t="s">
        <v>1985</v>
      </c>
      <c r="N6265" s="11" t="s">
        <v>9842</v>
      </c>
      <c r="R6265" t="s">
        <v>9843</v>
      </c>
      <c r="T6265" t="s">
        <v>1296</v>
      </c>
    </row>
    <row r="6266" spans="1:20">
      <c r="A6266" t="s">
        <v>9841</v>
      </c>
      <c r="B6266" t="s">
        <v>1291</v>
      </c>
      <c r="C6266" t="s">
        <v>74</v>
      </c>
      <c r="D6266" s="39" t="s">
        <v>1432</v>
      </c>
      <c r="E6266" s="11">
        <f t="shared" si="413"/>
        <v>5</v>
      </c>
      <c r="F6266" s="4">
        <f t="shared" si="414"/>
        <v>2013</v>
      </c>
      <c r="G6266" t="s">
        <v>25</v>
      </c>
      <c r="I6266" s="4" t="str">
        <f t="shared" si="416"/>
        <v/>
      </c>
      <c r="J6266" s="4">
        <v>25</v>
      </c>
      <c r="K6266" s="4" t="s">
        <v>814</v>
      </c>
      <c r="L6266" s="4">
        <v>0</v>
      </c>
      <c r="M6266" s="4" t="s">
        <v>6919</v>
      </c>
      <c r="N6266" s="11" t="s">
        <v>9842</v>
      </c>
      <c r="R6266" t="s">
        <v>9844</v>
      </c>
      <c r="T6266" t="s">
        <v>1296</v>
      </c>
    </row>
    <row r="6267" spans="1:20">
      <c r="A6267" t="s">
        <v>9841</v>
      </c>
      <c r="B6267" t="s">
        <v>1291</v>
      </c>
      <c r="C6267" t="s">
        <v>74</v>
      </c>
      <c r="D6267" s="39" t="s">
        <v>1435</v>
      </c>
      <c r="E6267" s="11">
        <f t="shared" si="413"/>
        <v>5</v>
      </c>
      <c r="F6267" s="4">
        <f t="shared" si="414"/>
        <v>2015</v>
      </c>
      <c r="G6267" t="s">
        <v>25</v>
      </c>
      <c r="I6267" s="4" t="str">
        <f t="shared" si="416"/>
        <v/>
      </c>
      <c r="J6267" s="4">
        <v>25.1</v>
      </c>
      <c r="K6267" s="4" t="s">
        <v>814</v>
      </c>
      <c r="L6267" s="4">
        <v>0</v>
      </c>
      <c r="M6267" s="4" t="s">
        <v>2382</v>
      </c>
      <c r="N6267" s="11" t="s">
        <v>9842</v>
      </c>
      <c r="R6267" t="s">
        <v>9845</v>
      </c>
      <c r="T6267" t="s">
        <v>1296</v>
      </c>
    </row>
    <row r="6268" spans="1:20">
      <c r="A6268" t="s">
        <v>9841</v>
      </c>
      <c r="B6268" t="s">
        <v>1291</v>
      </c>
      <c r="C6268" t="s">
        <v>74</v>
      </c>
      <c r="D6268" s="39" t="s">
        <v>877</v>
      </c>
      <c r="E6268" s="11">
        <f t="shared" si="413"/>
        <v>6</v>
      </c>
      <c r="F6268" s="4">
        <f t="shared" si="414"/>
        <v>2016</v>
      </c>
      <c r="G6268" t="s">
        <v>25</v>
      </c>
      <c r="I6268" s="4" t="str">
        <f t="shared" si="416"/>
        <v/>
      </c>
      <c r="J6268" s="4">
        <v>26.4</v>
      </c>
      <c r="K6268" s="4" t="s">
        <v>814</v>
      </c>
      <c r="L6268" s="4">
        <v>0</v>
      </c>
      <c r="M6268" s="4" t="s">
        <v>1726</v>
      </c>
      <c r="N6268" s="11" t="s">
        <v>9842</v>
      </c>
      <c r="Q6268" s="52" t="s">
        <v>9846</v>
      </c>
      <c r="R6268" t="s">
        <v>9847</v>
      </c>
      <c r="T6268" t="s">
        <v>1296</v>
      </c>
    </row>
    <row r="6269" spans="1:20">
      <c r="A6269" t="s">
        <v>9841</v>
      </c>
      <c r="B6269" t="s">
        <v>1291</v>
      </c>
      <c r="C6269" t="s">
        <v>74</v>
      </c>
      <c r="D6269" s="39" t="s">
        <v>1412</v>
      </c>
      <c r="E6269" s="11">
        <f t="shared" si="413"/>
        <v>5</v>
      </c>
      <c r="F6269" s="4">
        <f t="shared" si="414"/>
        <v>2019</v>
      </c>
      <c r="G6269" t="s">
        <v>25</v>
      </c>
      <c r="I6269" s="4" t="str">
        <f t="shared" si="416"/>
        <v/>
      </c>
      <c r="J6269" s="4">
        <v>29.8</v>
      </c>
      <c r="K6269" s="4">
        <v>18.7</v>
      </c>
      <c r="L6269" s="4">
        <v>6.8</v>
      </c>
      <c r="M6269" s="4" t="s">
        <v>8781</v>
      </c>
      <c r="N6269" s="11" t="s">
        <v>9842</v>
      </c>
      <c r="R6269" t="s">
        <v>9848</v>
      </c>
      <c r="T6269" t="s">
        <v>1296</v>
      </c>
    </row>
    <row r="6270" spans="1:20">
      <c r="A6270" t="s">
        <v>9849</v>
      </c>
      <c r="B6270" t="s">
        <v>1291</v>
      </c>
      <c r="C6270" t="s">
        <v>20</v>
      </c>
      <c r="D6270" s="39" t="s">
        <v>1396</v>
      </c>
      <c r="E6270" s="11">
        <f t="shared" si="413"/>
        <v>5</v>
      </c>
      <c r="F6270" s="4">
        <f t="shared" si="414"/>
        <v>2011</v>
      </c>
      <c r="G6270" t="s">
        <v>21</v>
      </c>
      <c r="I6270" s="4" t="str">
        <f t="shared" si="416"/>
        <v/>
      </c>
      <c r="J6270" s="4">
        <v>34.200000000000003</v>
      </c>
      <c r="K6270" s="4">
        <v>18.5</v>
      </c>
      <c r="L6270" s="4">
        <v>11</v>
      </c>
      <c r="M6270" s="4" t="s">
        <v>9850</v>
      </c>
      <c r="N6270" s="11" t="s">
        <v>9851</v>
      </c>
      <c r="R6270" t="s">
        <v>9852</v>
      </c>
      <c r="T6270" t="s">
        <v>1296</v>
      </c>
    </row>
    <row r="6271" spans="1:20">
      <c r="A6271" t="s">
        <v>9849</v>
      </c>
      <c r="B6271" t="s">
        <v>1291</v>
      </c>
      <c r="C6271" t="s">
        <v>74</v>
      </c>
      <c r="D6271" s="39" t="s">
        <v>1531</v>
      </c>
      <c r="E6271" s="11">
        <f t="shared" si="413"/>
        <v>5</v>
      </c>
      <c r="F6271" s="4">
        <f t="shared" si="414"/>
        <v>2013</v>
      </c>
      <c r="G6271" t="s">
        <v>21</v>
      </c>
      <c r="I6271" s="4" t="str">
        <f t="shared" si="416"/>
        <v/>
      </c>
      <c r="J6271" s="4">
        <v>35.5</v>
      </c>
      <c r="K6271" s="4">
        <v>18.399999999999999</v>
      </c>
      <c r="L6271" s="4">
        <v>11.1</v>
      </c>
      <c r="M6271" s="4" t="s">
        <v>6566</v>
      </c>
      <c r="N6271" s="11" t="s">
        <v>9851</v>
      </c>
      <c r="R6271" t="s">
        <v>9853</v>
      </c>
      <c r="T6271" t="s">
        <v>1296</v>
      </c>
    </row>
    <row r="6272" spans="1:20">
      <c r="A6272" t="s">
        <v>9849</v>
      </c>
      <c r="B6272" t="s">
        <v>1291</v>
      </c>
      <c r="C6272" t="s">
        <v>74</v>
      </c>
      <c r="D6272" s="39" t="s">
        <v>1402</v>
      </c>
      <c r="E6272" s="11">
        <f t="shared" si="413"/>
        <v>5</v>
      </c>
      <c r="F6272" s="4">
        <f t="shared" si="414"/>
        <v>2015</v>
      </c>
      <c r="G6272" t="s">
        <v>21</v>
      </c>
      <c r="I6272" s="4" t="str">
        <f t="shared" si="416"/>
        <v/>
      </c>
      <c r="J6272" s="4">
        <v>35.5</v>
      </c>
      <c r="K6272" s="4">
        <v>18.399999999999999</v>
      </c>
      <c r="L6272" s="4">
        <v>11.2</v>
      </c>
      <c r="M6272" s="4" t="s">
        <v>5887</v>
      </c>
      <c r="N6272" s="11" t="s">
        <v>9851</v>
      </c>
      <c r="R6272" t="s">
        <v>9854</v>
      </c>
      <c r="T6272" t="s">
        <v>1296</v>
      </c>
    </row>
    <row r="6273" spans="1:20">
      <c r="A6273" t="s">
        <v>9849</v>
      </c>
      <c r="B6273" t="s">
        <v>1291</v>
      </c>
      <c r="C6273" t="s">
        <v>74</v>
      </c>
      <c r="D6273" s="39" t="s">
        <v>1349</v>
      </c>
      <c r="E6273" s="11">
        <f t="shared" si="413"/>
        <v>5</v>
      </c>
      <c r="F6273" s="4">
        <f t="shared" si="414"/>
        <v>2016</v>
      </c>
      <c r="G6273" t="s">
        <v>21</v>
      </c>
      <c r="I6273" s="4" t="str">
        <f t="shared" si="416"/>
        <v/>
      </c>
      <c r="J6273" s="4">
        <v>34.6</v>
      </c>
      <c r="K6273" s="4">
        <v>18.399999999999999</v>
      </c>
      <c r="L6273" s="4">
        <v>11</v>
      </c>
      <c r="M6273" s="4" t="s">
        <v>9850</v>
      </c>
      <c r="N6273" s="11" t="s">
        <v>9851</v>
      </c>
      <c r="R6273" t="s">
        <v>9855</v>
      </c>
      <c r="T6273" t="s">
        <v>1296</v>
      </c>
    </row>
    <row r="6274" spans="1:20">
      <c r="A6274" t="s">
        <v>9849</v>
      </c>
      <c r="B6274" t="s">
        <v>1291</v>
      </c>
      <c r="C6274" t="s">
        <v>74</v>
      </c>
      <c r="D6274" s="39" t="s">
        <v>1352</v>
      </c>
      <c r="E6274" s="11">
        <f t="shared" si="413"/>
        <v>5</v>
      </c>
      <c r="F6274" s="4">
        <f t="shared" si="414"/>
        <v>2017</v>
      </c>
      <c r="G6274" t="s">
        <v>21</v>
      </c>
      <c r="I6274" s="4" t="str">
        <f t="shared" si="416"/>
        <v/>
      </c>
      <c r="J6274" s="4">
        <v>35</v>
      </c>
      <c r="K6274" s="4">
        <v>19</v>
      </c>
      <c r="L6274" s="4">
        <v>11.1</v>
      </c>
      <c r="M6274" s="4" t="s">
        <v>5013</v>
      </c>
      <c r="N6274" s="11" t="s">
        <v>9851</v>
      </c>
      <c r="R6274" t="s">
        <v>9856</v>
      </c>
      <c r="T6274" t="s">
        <v>1296</v>
      </c>
    </row>
    <row r="6275" spans="1:20">
      <c r="A6275" t="s">
        <v>9857</v>
      </c>
      <c r="B6275" t="s">
        <v>1291</v>
      </c>
      <c r="C6275" t="s">
        <v>74</v>
      </c>
      <c r="D6275" s="39" t="s">
        <v>1992</v>
      </c>
      <c r="E6275" s="11">
        <f t="shared" si="413"/>
        <v>5</v>
      </c>
      <c r="F6275" s="4">
        <f t="shared" si="414"/>
        <v>2021</v>
      </c>
      <c r="G6275" t="s">
        <v>25</v>
      </c>
      <c r="I6275" s="4" t="str">
        <f t="shared" si="416"/>
        <v/>
      </c>
      <c r="J6275" s="4">
        <v>30.9</v>
      </c>
      <c r="K6275" s="4">
        <v>19.600000000000001</v>
      </c>
      <c r="L6275" s="4">
        <v>7.2</v>
      </c>
      <c r="M6275" s="4" t="s">
        <v>2291</v>
      </c>
      <c r="N6275" s="51" t="s">
        <v>9858</v>
      </c>
      <c r="Q6275" t="s">
        <v>9859</v>
      </c>
      <c r="R6275" t="s">
        <v>9860</v>
      </c>
    </row>
    <row r="6276" spans="1:20">
      <c r="A6276" t="s">
        <v>9861</v>
      </c>
      <c r="B6276" t="s">
        <v>1291</v>
      </c>
      <c r="C6276" t="s">
        <v>74</v>
      </c>
      <c r="D6276" s="39" t="s">
        <v>1491</v>
      </c>
      <c r="E6276" s="11">
        <f t="shared" si="413"/>
        <v>4</v>
      </c>
      <c r="F6276" s="4">
        <f t="shared" si="414"/>
        <v>2024</v>
      </c>
      <c r="G6276" t="s">
        <v>21</v>
      </c>
      <c r="I6276" s="4" t="str">
        <f t="shared" si="416"/>
        <v/>
      </c>
      <c r="J6276" s="4">
        <v>23.9</v>
      </c>
      <c r="K6276" s="4" t="s">
        <v>240</v>
      </c>
      <c r="L6276" s="4">
        <v>0</v>
      </c>
      <c r="M6276" s="4" t="s">
        <v>1809</v>
      </c>
      <c r="N6276" s="11" t="s">
        <v>9862</v>
      </c>
      <c r="R6276" t="s">
        <v>9863</v>
      </c>
    </row>
    <row r="6277" spans="1:20">
      <c r="A6277" t="s">
        <v>9861</v>
      </c>
      <c r="B6277" s="4" t="s">
        <v>1291</v>
      </c>
      <c r="C6277" s="4" t="s">
        <v>74</v>
      </c>
      <c r="D6277" s="39" t="s">
        <v>1553</v>
      </c>
      <c r="E6277" s="11">
        <f t="shared" si="413"/>
        <v>4</v>
      </c>
      <c r="F6277" s="4">
        <f t="shared" si="414"/>
        <v>2026</v>
      </c>
      <c r="G6277" s="4" t="s">
        <v>21</v>
      </c>
      <c r="I6277" s="4" t="str">
        <f t="shared" si="416"/>
        <v/>
      </c>
      <c r="J6277" s="4">
        <v>24</v>
      </c>
      <c r="K6277" s="4">
        <v>33.299999999999997</v>
      </c>
      <c r="L6277" s="4">
        <v>0</v>
      </c>
      <c r="M6277" s="4">
        <v>595</v>
      </c>
      <c r="N6277" s="11" t="s">
        <v>9864</v>
      </c>
      <c r="R6277" s="4" t="s">
        <v>9865</v>
      </c>
    </row>
    <row r="6278" spans="1:20">
      <c r="A6278" t="s">
        <v>9866</v>
      </c>
      <c r="B6278" t="s">
        <v>1291</v>
      </c>
      <c r="C6278" t="s">
        <v>20</v>
      </c>
      <c r="D6278" s="39" t="s">
        <v>1715</v>
      </c>
      <c r="E6278" s="11">
        <f t="shared" si="413"/>
        <v>3</v>
      </c>
      <c r="F6278" s="4">
        <f t="shared" si="414"/>
        <v>2000</v>
      </c>
      <c r="G6278" t="s">
        <v>21</v>
      </c>
      <c r="H6278" s="4" t="s">
        <v>2274</v>
      </c>
      <c r="I6278" s="4" t="str">
        <f t="shared" si="416"/>
        <v>k</v>
      </c>
      <c r="J6278" s="4">
        <v>16.5</v>
      </c>
      <c r="K6278" s="4" t="s">
        <v>746</v>
      </c>
      <c r="L6278" s="4">
        <v>0</v>
      </c>
      <c r="M6278" s="4" t="s">
        <v>6354</v>
      </c>
      <c r="N6278" s="11" t="s">
        <v>9867</v>
      </c>
      <c r="R6278" t="s">
        <v>2175</v>
      </c>
      <c r="T6278" t="s">
        <v>1296</v>
      </c>
    </row>
    <row r="6279" spans="1:20">
      <c r="A6279" t="s">
        <v>9866</v>
      </c>
      <c r="B6279" t="s">
        <v>1291</v>
      </c>
      <c r="C6279" t="s">
        <v>74</v>
      </c>
      <c r="D6279" s="39" t="s">
        <v>2040</v>
      </c>
      <c r="E6279" s="11">
        <f t="shared" si="413"/>
        <v>5</v>
      </c>
      <c r="F6279" s="4">
        <f t="shared" si="414"/>
        <v>2003</v>
      </c>
      <c r="G6279" t="s">
        <v>21</v>
      </c>
      <c r="H6279" s="4" t="s">
        <v>682</v>
      </c>
      <c r="I6279" s="4" t="str">
        <f t="shared" si="416"/>
        <v>k</v>
      </c>
      <c r="J6279" s="4">
        <v>22</v>
      </c>
      <c r="K6279" s="4" t="s">
        <v>186</v>
      </c>
      <c r="L6279" s="4">
        <v>0</v>
      </c>
      <c r="M6279" s="4" t="s">
        <v>3072</v>
      </c>
      <c r="N6279" s="11" t="s">
        <v>9867</v>
      </c>
      <c r="R6279" t="s">
        <v>2191</v>
      </c>
      <c r="T6279" t="s">
        <v>1296</v>
      </c>
    </row>
    <row r="6280" spans="1:20">
      <c r="A6280" t="s">
        <v>9866</v>
      </c>
      <c r="B6280" t="s">
        <v>1291</v>
      </c>
      <c r="C6280" t="s">
        <v>74</v>
      </c>
      <c r="D6280" s="39" t="s">
        <v>1380</v>
      </c>
      <c r="E6280" s="11">
        <f t="shared" si="413"/>
        <v>5</v>
      </c>
      <c r="F6280" s="4">
        <f t="shared" si="414"/>
        <v>2004</v>
      </c>
      <c r="G6280" t="s">
        <v>21</v>
      </c>
      <c r="H6280" s="4" t="s">
        <v>57</v>
      </c>
      <c r="I6280" s="4" t="str">
        <f t="shared" si="416"/>
        <v>k</v>
      </c>
      <c r="J6280" s="4">
        <v>23.4</v>
      </c>
      <c r="K6280" s="4" t="s">
        <v>881</v>
      </c>
      <c r="L6280" s="4">
        <v>0</v>
      </c>
      <c r="M6280" s="4" t="s">
        <v>2094</v>
      </c>
      <c r="N6280" s="11" t="s">
        <v>9867</v>
      </c>
      <c r="R6280" t="s">
        <v>9868</v>
      </c>
      <c r="T6280" t="s">
        <v>1296</v>
      </c>
    </row>
    <row r="6281" spans="1:20">
      <c r="A6281" t="s">
        <v>9866</v>
      </c>
      <c r="B6281" t="s">
        <v>1291</v>
      </c>
      <c r="C6281" t="s">
        <v>74</v>
      </c>
      <c r="D6281" s="39" t="s">
        <v>1337</v>
      </c>
      <c r="E6281" s="11">
        <f t="shared" si="413"/>
        <v>5</v>
      </c>
      <c r="F6281" s="4">
        <f t="shared" si="414"/>
        <v>2005</v>
      </c>
      <c r="G6281" t="s">
        <v>21</v>
      </c>
      <c r="H6281" s="4" t="s">
        <v>477</v>
      </c>
      <c r="I6281" s="4" t="str">
        <f t="shared" si="416"/>
        <v>k</v>
      </c>
      <c r="J6281" s="4">
        <v>24.5</v>
      </c>
      <c r="K6281" s="4" t="s">
        <v>508</v>
      </c>
      <c r="L6281" s="4">
        <v>0</v>
      </c>
      <c r="M6281" s="4" t="s">
        <v>4556</v>
      </c>
      <c r="N6281" s="11" t="s">
        <v>9867</v>
      </c>
      <c r="R6281" t="s">
        <v>9869</v>
      </c>
      <c r="T6281" t="s">
        <v>1296</v>
      </c>
    </row>
    <row r="6282" spans="1:20">
      <c r="A6282" t="s">
        <v>9866</v>
      </c>
      <c r="B6282" t="s">
        <v>1291</v>
      </c>
      <c r="C6282" t="s">
        <v>74</v>
      </c>
      <c r="D6282" s="39" t="s">
        <v>1385</v>
      </c>
      <c r="E6282" s="11">
        <f t="shared" si="413"/>
        <v>5</v>
      </c>
      <c r="F6282" s="4">
        <f t="shared" si="414"/>
        <v>2008</v>
      </c>
      <c r="G6282" t="s">
        <v>21</v>
      </c>
      <c r="H6282" s="4" t="s">
        <v>717</v>
      </c>
      <c r="I6282" s="4" t="str">
        <f t="shared" si="416"/>
        <v>k</v>
      </c>
      <c r="J6282" s="4">
        <v>27.5</v>
      </c>
      <c r="K6282" s="4" t="s">
        <v>444</v>
      </c>
      <c r="L6282" s="4">
        <v>0</v>
      </c>
      <c r="M6282" s="4" t="s">
        <v>8006</v>
      </c>
      <c r="N6282" s="11" t="s">
        <v>9867</v>
      </c>
      <c r="R6282" t="s">
        <v>4083</v>
      </c>
      <c r="T6282" t="s">
        <v>1296</v>
      </c>
    </row>
    <row r="6283" spans="1:20">
      <c r="A6283" t="s">
        <v>9866</v>
      </c>
      <c r="B6283" t="s">
        <v>1291</v>
      </c>
      <c r="C6283" t="s">
        <v>74</v>
      </c>
      <c r="D6283" s="39" t="s">
        <v>1663</v>
      </c>
      <c r="E6283" s="11">
        <f t="shared" si="413"/>
        <v>5</v>
      </c>
      <c r="F6283" s="4">
        <f t="shared" si="414"/>
        <v>2009</v>
      </c>
      <c r="G6283" t="s">
        <v>21</v>
      </c>
      <c r="H6283" s="4" t="s">
        <v>712</v>
      </c>
      <c r="I6283" s="4" t="str">
        <f t="shared" si="416"/>
        <v>k</v>
      </c>
      <c r="J6283" s="4">
        <v>29.5</v>
      </c>
      <c r="K6283" s="4" t="s">
        <v>203</v>
      </c>
      <c r="L6283" s="4">
        <v>0</v>
      </c>
      <c r="M6283" s="4" t="s">
        <v>5036</v>
      </c>
      <c r="N6283" s="11" t="s">
        <v>9867</v>
      </c>
      <c r="R6283" t="s">
        <v>1662</v>
      </c>
      <c r="T6283" t="s">
        <v>1296</v>
      </c>
    </row>
    <row r="6284" spans="1:20">
      <c r="A6284" t="s">
        <v>9866</v>
      </c>
      <c r="B6284" t="s">
        <v>1291</v>
      </c>
      <c r="C6284" t="s">
        <v>74</v>
      </c>
      <c r="D6284" s="39" t="s">
        <v>2129</v>
      </c>
      <c r="E6284" s="11">
        <f t="shared" si="413"/>
        <v>4</v>
      </c>
      <c r="F6284" s="4">
        <f t="shared" si="414"/>
        <v>2010</v>
      </c>
      <c r="G6284" t="s">
        <v>21</v>
      </c>
      <c r="H6284" s="4" t="s">
        <v>2924</v>
      </c>
      <c r="I6284" s="4" t="str">
        <f t="shared" si="416"/>
        <v>k</v>
      </c>
      <c r="J6284" s="4">
        <v>28.6</v>
      </c>
      <c r="K6284" s="4">
        <v>20.2</v>
      </c>
      <c r="L6284" s="4">
        <v>1.1000000000000001</v>
      </c>
      <c r="M6284" s="4" t="s">
        <v>1960</v>
      </c>
      <c r="N6284" s="11" t="s">
        <v>9867</v>
      </c>
      <c r="R6284" t="s">
        <v>9870</v>
      </c>
      <c r="T6284" t="s">
        <v>1296</v>
      </c>
    </row>
    <row r="6285" spans="1:20">
      <c r="A6285" t="s">
        <v>9866</v>
      </c>
      <c r="B6285" t="s">
        <v>1291</v>
      </c>
      <c r="C6285" t="s">
        <v>74</v>
      </c>
      <c r="D6285" s="39" t="s">
        <v>1556</v>
      </c>
      <c r="E6285" s="11">
        <f t="shared" si="413"/>
        <v>5</v>
      </c>
      <c r="F6285" s="4">
        <f t="shared" si="414"/>
        <v>2010</v>
      </c>
      <c r="G6285" t="s">
        <v>21</v>
      </c>
      <c r="H6285" s="4" t="s">
        <v>609</v>
      </c>
      <c r="I6285" s="4" t="str">
        <f t="shared" si="416"/>
        <v>k</v>
      </c>
      <c r="J6285" s="4">
        <v>30.2</v>
      </c>
      <c r="K6285" s="4">
        <v>20</v>
      </c>
      <c r="L6285" s="4">
        <v>2</v>
      </c>
      <c r="M6285" s="4" t="s">
        <v>8846</v>
      </c>
      <c r="N6285" s="11" t="s">
        <v>9867</v>
      </c>
      <c r="R6285" t="s">
        <v>9871</v>
      </c>
      <c r="T6285" t="s">
        <v>1296</v>
      </c>
    </row>
    <row r="6286" spans="1:20">
      <c r="A6286" t="s">
        <v>9866</v>
      </c>
      <c r="B6286" t="s">
        <v>1291</v>
      </c>
      <c r="C6286" t="s">
        <v>74</v>
      </c>
      <c r="D6286" s="39" t="s">
        <v>1561</v>
      </c>
      <c r="E6286" s="11">
        <f t="shared" si="413"/>
        <v>5</v>
      </c>
      <c r="F6286" s="4">
        <f t="shared" si="414"/>
        <v>2011</v>
      </c>
      <c r="G6286" t="s">
        <v>21</v>
      </c>
      <c r="H6286" s="4" t="s">
        <v>977</v>
      </c>
      <c r="I6286" s="4" t="str">
        <f t="shared" si="416"/>
        <v>k</v>
      </c>
      <c r="J6286" s="4">
        <v>30.6</v>
      </c>
      <c r="K6286" s="4">
        <v>20.7</v>
      </c>
      <c r="L6286" s="4">
        <v>3.9</v>
      </c>
      <c r="M6286" s="4" t="s">
        <v>2980</v>
      </c>
      <c r="N6286" s="11" t="s">
        <v>9867</v>
      </c>
      <c r="R6286" t="s">
        <v>9872</v>
      </c>
      <c r="T6286" t="s">
        <v>1296</v>
      </c>
    </row>
    <row r="6287" spans="1:20">
      <c r="A6287" t="s">
        <v>9866</v>
      </c>
      <c r="B6287" t="s">
        <v>1291</v>
      </c>
      <c r="C6287" t="s">
        <v>74</v>
      </c>
      <c r="D6287" s="39" t="s">
        <v>1586</v>
      </c>
      <c r="E6287" s="11">
        <f t="shared" si="413"/>
        <v>5</v>
      </c>
      <c r="F6287" s="4">
        <f t="shared" si="414"/>
        <v>2013</v>
      </c>
      <c r="G6287" t="s">
        <v>21</v>
      </c>
      <c r="H6287" s="4" t="s">
        <v>1038</v>
      </c>
      <c r="I6287" s="4" t="str">
        <f t="shared" si="416"/>
        <v>k</v>
      </c>
      <c r="J6287" s="4">
        <v>31</v>
      </c>
      <c r="K6287" s="4">
        <v>20.6</v>
      </c>
      <c r="L6287" s="4">
        <v>4.3</v>
      </c>
      <c r="M6287" s="4" t="s">
        <v>2508</v>
      </c>
      <c r="N6287" s="11" t="s">
        <v>9867</v>
      </c>
      <c r="R6287" t="s">
        <v>9873</v>
      </c>
      <c r="T6287" t="s">
        <v>1296</v>
      </c>
    </row>
    <row r="6288" spans="1:20">
      <c r="A6288" t="s">
        <v>9866</v>
      </c>
      <c r="B6288" t="s">
        <v>1291</v>
      </c>
      <c r="C6288" t="s">
        <v>74</v>
      </c>
      <c r="D6288" s="39" t="s">
        <v>1408</v>
      </c>
      <c r="E6288" s="11">
        <f t="shared" si="413"/>
        <v>9</v>
      </c>
      <c r="F6288" s="4">
        <f t="shared" si="414"/>
        <v>2016</v>
      </c>
      <c r="G6288" t="s">
        <v>21</v>
      </c>
      <c r="H6288" s="4" t="s">
        <v>768</v>
      </c>
      <c r="I6288" s="4" t="str">
        <f t="shared" si="416"/>
        <v>k</v>
      </c>
      <c r="J6288" s="4">
        <v>30</v>
      </c>
      <c r="K6288" s="4">
        <v>21.7</v>
      </c>
      <c r="L6288" s="4">
        <v>4.8</v>
      </c>
      <c r="M6288" s="4" t="s">
        <v>1950</v>
      </c>
      <c r="N6288" s="11" t="s">
        <v>9867</v>
      </c>
      <c r="Q6288" t="s">
        <v>9874</v>
      </c>
      <c r="R6288" t="s">
        <v>9875</v>
      </c>
      <c r="T6288" t="s">
        <v>1296</v>
      </c>
    </row>
    <row r="6289" spans="1:20">
      <c r="A6289" t="s">
        <v>9866</v>
      </c>
      <c r="B6289" s="4" t="s">
        <v>1291</v>
      </c>
      <c r="C6289" s="4" t="s">
        <v>74</v>
      </c>
      <c r="D6289" s="39" t="s">
        <v>1470</v>
      </c>
      <c r="E6289" s="11">
        <f t="shared" si="413"/>
        <v>4</v>
      </c>
      <c r="F6289" s="4">
        <f t="shared" si="414"/>
        <v>2026</v>
      </c>
      <c r="G6289" s="4" t="s">
        <v>21</v>
      </c>
      <c r="H6289" s="4">
        <v>30.6</v>
      </c>
      <c r="I6289" s="4" t="str">
        <f t="shared" si="416"/>
        <v>k</v>
      </c>
      <c r="J6289" s="4">
        <v>31.5</v>
      </c>
      <c r="K6289" s="4">
        <v>21.7</v>
      </c>
      <c r="L6289" s="4">
        <v>4.3</v>
      </c>
      <c r="M6289" s="4">
        <v>980</v>
      </c>
      <c r="N6289" s="11" t="s">
        <v>9867</v>
      </c>
      <c r="R6289" s="4" t="s">
        <v>1471</v>
      </c>
    </row>
    <row r="6290" spans="1:20">
      <c r="A6290" t="s">
        <v>9876</v>
      </c>
      <c r="B6290" t="s">
        <v>1291</v>
      </c>
      <c r="C6290" t="s">
        <v>20</v>
      </c>
      <c r="D6290" s="39" t="s">
        <v>1746</v>
      </c>
      <c r="E6290" s="11">
        <f t="shared" si="413"/>
        <v>5</v>
      </c>
      <c r="F6290" s="4">
        <f t="shared" si="414"/>
        <v>2001</v>
      </c>
      <c r="G6290" t="s">
        <v>25</v>
      </c>
      <c r="H6290" s="4">
        <v>11.7</v>
      </c>
      <c r="I6290" s="4" t="s">
        <v>35</v>
      </c>
      <c r="J6290" s="4">
        <v>29.2</v>
      </c>
      <c r="K6290" s="4" t="s">
        <v>206</v>
      </c>
      <c r="L6290" s="4">
        <v>0</v>
      </c>
      <c r="M6290" s="4" t="s">
        <v>1732</v>
      </c>
      <c r="N6290" s="11" t="s">
        <v>9877</v>
      </c>
      <c r="R6290" t="s">
        <v>9878</v>
      </c>
      <c r="T6290" t="s">
        <v>1296</v>
      </c>
    </row>
    <row r="6291" spans="1:20">
      <c r="A6291" t="s">
        <v>9876</v>
      </c>
      <c r="B6291" t="s">
        <v>1291</v>
      </c>
      <c r="C6291" t="s">
        <v>74</v>
      </c>
      <c r="D6291" s="39" t="s">
        <v>1335</v>
      </c>
      <c r="E6291" s="11">
        <f t="shared" si="413"/>
        <v>5</v>
      </c>
      <c r="F6291" s="4">
        <f t="shared" si="414"/>
        <v>2004</v>
      </c>
      <c r="G6291" t="s">
        <v>25</v>
      </c>
      <c r="H6291" s="4">
        <v>14.7</v>
      </c>
      <c r="I6291" s="4" t="s">
        <v>35</v>
      </c>
      <c r="J6291" s="4">
        <v>31.7</v>
      </c>
      <c r="K6291" s="4" t="s">
        <v>577</v>
      </c>
      <c r="L6291" s="4">
        <v>0</v>
      </c>
      <c r="M6291" s="4" t="s">
        <v>1645</v>
      </c>
      <c r="N6291" s="11" t="s">
        <v>9877</v>
      </c>
      <c r="R6291" t="s">
        <v>9879</v>
      </c>
      <c r="T6291" t="s">
        <v>1296</v>
      </c>
    </row>
    <row r="6292" spans="1:20">
      <c r="A6292" t="s">
        <v>9876</v>
      </c>
      <c r="B6292" t="s">
        <v>1291</v>
      </c>
      <c r="C6292" t="s">
        <v>74</v>
      </c>
      <c r="D6292" s="39" t="s">
        <v>1432</v>
      </c>
      <c r="E6292" s="11">
        <f t="shared" si="413"/>
        <v>5</v>
      </c>
      <c r="F6292" s="4">
        <f t="shared" si="414"/>
        <v>2013</v>
      </c>
      <c r="G6292" t="s">
        <v>25</v>
      </c>
      <c r="H6292" s="4">
        <v>23.7</v>
      </c>
      <c r="I6292" s="4" t="s">
        <v>35</v>
      </c>
      <c r="J6292" s="4">
        <v>33</v>
      </c>
      <c r="K6292" s="4" t="s">
        <v>828</v>
      </c>
      <c r="L6292" s="4">
        <v>0</v>
      </c>
      <c r="M6292" s="4" t="s">
        <v>1960</v>
      </c>
      <c r="N6292" s="11" t="s">
        <v>9877</v>
      </c>
      <c r="R6292" t="s">
        <v>9880</v>
      </c>
      <c r="T6292" t="s">
        <v>1296</v>
      </c>
    </row>
    <row r="6293" spans="1:20">
      <c r="A6293" t="s">
        <v>9876</v>
      </c>
      <c r="B6293" t="s">
        <v>1291</v>
      </c>
      <c r="C6293" t="s">
        <v>74</v>
      </c>
      <c r="D6293" s="39" t="s">
        <v>839</v>
      </c>
      <c r="E6293" s="11">
        <f t="shared" si="413"/>
        <v>5</v>
      </c>
      <c r="F6293" s="4">
        <f t="shared" si="414"/>
        <v>2016</v>
      </c>
      <c r="G6293" t="s">
        <v>25</v>
      </c>
      <c r="H6293" s="4">
        <v>26.7</v>
      </c>
      <c r="I6293" s="4" t="s">
        <v>35</v>
      </c>
      <c r="J6293" s="4">
        <v>32</v>
      </c>
      <c r="K6293" s="4" t="s">
        <v>828</v>
      </c>
      <c r="L6293" s="4">
        <v>0</v>
      </c>
      <c r="M6293" s="4" t="s">
        <v>2022</v>
      </c>
      <c r="N6293" s="11" t="s">
        <v>9877</v>
      </c>
      <c r="R6293" t="s">
        <v>9714</v>
      </c>
      <c r="T6293" t="s">
        <v>1296</v>
      </c>
    </row>
    <row r="6294" spans="1:20">
      <c r="A6294" t="s">
        <v>9881</v>
      </c>
      <c r="B6294" t="s">
        <v>1291</v>
      </c>
      <c r="C6294" t="s">
        <v>20</v>
      </c>
      <c r="D6294" s="39" t="s">
        <v>1388</v>
      </c>
      <c r="E6294" s="11">
        <f t="shared" si="413"/>
        <v>5</v>
      </c>
      <c r="F6294" s="4">
        <f t="shared" si="414"/>
        <v>2009</v>
      </c>
      <c r="G6294" t="s">
        <v>25</v>
      </c>
      <c r="J6294" s="4">
        <v>25.7</v>
      </c>
      <c r="K6294" s="4" t="s">
        <v>1160</v>
      </c>
      <c r="L6294" s="4">
        <v>0</v>
      </c>
      <c r="M6294" s="4" t="s">
        <v>1866</v>
      </c>
      <c r="N6294" s="11" t="s">
        <v>9882</v>
      </c>
      <c r="R6294" t="s">
        <v>9883</v>
      </c>
      <c r="T6294" t="s">
        <v>1296</v>
      </c>
    </row>
    <row r="6295" spans="1:20">
      <c r="A6295" t="s">
        <v>9881</v>
      </c>
      <c r="B6295" t="s">
        <v>1291</v>
      </c>
      <c r="C6295" t="s">
        <v>74</v>
      </c>
      <c r="D6295" s="39" t="s">
        <v>1561</v>
      </c>
      <c r="E6295" s="11">
        <f t="shared" si="413"/>
        <v>5</v>
      </c>
      <c r="F6295" s="4">
        <f t="shared" si="414"/>
        <v>2011</v>
      </c>
      <c r="G6295" t="s">
        <v>25</v>
      </c>
      <c r="J6295" s="4">
        <v>28.2</v>
      </c>
      <c r="K6295" s="4" t="s">
        <v>571</v>
      </c>
      <c r="L6295" s="4">
        <v>0</v>
      </c>
      <c r="M6295" s="4" t="s">
        <v>2625</v>
      </c>
      <c r="N6295" s="11" t="s">
        <v>9882</v>
      </c>
      <c r="R6295" t="s">
        <v>9884</v>
      </c>
      <c r="T6295" t="s">
        <v>1296</v>
      </c>
    </row>
    <row r="6296" spans="1:20">
      <c r="A6296" t="s">
        <v>9881</v>
      </c>
      <c r="B6296" t="s">
        <v>1291</v>
      </c>
      <c r="C6296" t="s">
        <v>74</v>
      </c>
      <c r="D6296" s="39" t="s">
        <v>1356</v>
      </c>
      <c r="E6296" s="11">
        <f t="shared" si="413"/>
        <v>5</v>
      </c>
      <c r="F6296" s="4">
        <f t="shared" si="414"/>
        <v>2015</v>
      </c>
      <c r="G6296" t="s">
        <v>25</v>
      </c>
      <c r="J6296" s="4">
        <v>36.299999999999997</v>
      </c>
      <c r="K6296" s="4" t="s">
        <v>218</v>
      </c>
      <c r="L6296" s="4">
        <v>0</v>
      </c>
      <c r="M6296" s="4" t="s">
        <v>9885</v>
      </c>
      <c r="N6296" s="11" t="s">
        <v>9882</v>
      </c>
      <c r="R6296" t="s">
        <v>9886</v>
      </c>
      <c r="T6296" t="s">
        <v>1296</v>
      </c>
    </row>
    <row r="6297" spans="1:20">
      <c r="A6297" t="s">
        <v>9881</v>
      </c>
      <c r="B6297" t="s">
        <v>1291</v>
      </c>
      <c r="C6297" t="s">
        <v>74</v>
      </c>
      <c r="D6297" s="39" t="s">
        <v>1349</v>
      </c>
      <c r="E6297" s="11">
        <f t="shared" si="413"/>
        <v>5</v>
      </c>
      <c r="F6297" s="4">
        <f t="shared" si="414"/>
        <v>2016</v>
      </c>
      <c r="G6297" t="s">
        <v>25</v>
      </c>
      <c r="I6297" s="4" t="str">
        <f t="shared" ref="I6297:I6335" si="417">IF(ISBLANK(H6297), "", "k")</f>
        <v/>
      </c>
      <c r="J6297" s="4">
        <v>37.5</v>
      </c>
      <c r="K6297" s="4" t="s">
        <v>572</v>
      </c>
      <c r="L6297" s="4">
        <v>0</v>
      </c>
      <c r="M6297" s="4" t="s">
        <v>6187</v>
      </c>
      <c r="N6297" s="11" t="s">
        <v>9882</v>
      </c>
      <c r="R6297" t="s">
        <v>1953</v>
      </c>
      <c r="T6297" t="s">
        <v>1296</v>
      </c>
    </row>
    <row r="6298" spans="1:20">
      <c r="A6298" t="s">
        <v>9887</v>
      </c>
      <c r="B6298" t="s">
        <v>1291</v>
      </c>
      <c r="C6298" t="s">
        <v>20</v>
      </c>
      <c r="D6298" s="39" t="s">
        <v>1663</v>
      </c>
      <c r="E6298" s="11">
        <f t="shared" ref="E6298:E6361" si="418">MONTH(D6298)</f>
        <v>5</v>
      </c>
      <c r="F6298" s="4">
        <f t="shared" ref="F6298:F6361" si="419">YEAR(D6298)</f>
        <v>2009</v>
      </c>
      <c r="G6298" t="s">
        <v>21</v>
      </c>
      <c r="H6298" s="4" t="s">
        <v>1456</v>
      </c>
      <c r="I6298" s="4" t="str">
        <f t="shared" si="417"/>
        <v>k</v>
      </c>
      <c r="J6298" s="4">
        <v>17.2</v>
      </c>
      <c r="K6298" s="4" t="s">
        <v>655</v>
      </c>
      <c r="L6298" s="4">
        <v>0</v>
      </c>
      <c r="M6298" s="4" t="s">
        <v>5222</v>
      </c>
      <c r="N6298" s="11" t="s">
        <v>9888</v>
      </c>
      <c r="R6298" t="s">
        <v>9889</v>
      </c>
      <c r="T6298" t="s">
        <v>1296</v>
      </c>
    </row>
    <row r="6299" spans="1:20">
      <c r="A6299" t="s">
        <v>9887</v>
      </c>
      <c r="B6299" t="s">
        <v>1291</v>
      </c>
      <c r="C6299" t="s">
        <v>74</v>
      </c>
      <c r="D6299" s="39" t="s">
        <v>1531</v>
      </c>
      <c r="E6299" s="11">
        <f t="shared" si="418"/>
        <v>5</v>
      </c>
      <c r="F6299" s="4">
        <f t="shared" si="419"/>
        <v>2013</v>
      </c>
      <c r="G6299" t="s">
        <v>21</v>
      </c>
      <c r="H6299" s="4" t="s">
        <v>57</v>
      </c>
      <c r="I6299" s="4" t="str">
        <f t="shared" si="417"/>
        <v>k</v>
      </c>
      <c r="J6299" s="4">
        <v>22.3</v>
      </c>
      <c r="K6299" s="4" t="s">
        <v>508</v>
      </c>
      <c r="L6299" s="4">
        <v>0</v>
      </c>
      <c r="M6299" s="4" t="s">
        <v>1461</v>
      </c>
      <c r="N6299" s="11" t="s">
        <v>9888</v>
      </c>
      <c r="R6299" t="s">
        <v>9890</v>
      </c>
      <c r="T6299" t="s">
        <v>1296</v>
      </c>
    </row>
    <row r="6300" spans="1:20">
      <c r="A6300" t="s">
        <v>9887</v>
      </c>
      <c r="B6300" t="s">
        <v>1291</v>
      </c>
      <c r="C6300" t="s">
        <v>74</v>
      </c>
      <c r="D6300" s="39" t="s">
        <v>1356</v>
      </c>
      <c r="E6300" s="11">
        <f t="shared" si="418"/>
        <v>5</v>
      </c>
      <c r="F6300" s="4">
        <f t="shared" si="419"/>
        <v>2015</v>
      </c>
      <c r="G6300" t="s">
        <v>21</v>
      </c>
      <c r="H6300" s="4" t="s">
        <v>496</v>
      </c>
      <c r="I6300" s="4" t="str">
        <f t="shared" si="417"/>
        <v>k</v>
      </c>
      <c r="J6300" s="4">
        <v>24</v>
      </c>
      <c r="K6300" s="4" t="s">
        <v>444</v>
      </c>
      <c r="L6300" s="4">
        <v>0</v>
      </c>
      <c r="M6300" s="4" t="s">
        <v>1350</v>
      </c>
      <c r="N6300" s="11" t="s">
        <v>9888</v>
      </c>
      <c r="R6300" t="s">
        <v>9891</v>
      </c>
      <c r="T6300" t="s">
        <v>1296</v>
      </c>
    </row>
    <row r="6301" spans="1:20">
      <c r="A6301" t="s">
        <v>9887</v>
      </c>
      <c r="B6301" t="s">
        <v>1291</v>
      </c>
      <c r="C6301" t="s">
        <v>74</v>
      </c>
      <c r="D6301" s="39" t="s">
        <v>1349</v>
      </c>
      <c r="E6301" s="11">
        <f t="shared" si="418"/>
        <v>5</v>
      </c>
      <c r="F6301" s="4">
        <f t="shared" si="419"/>
        <v>2016</v>
      </c>
      <c r="G6301" t="s">
        <v>21</v>
      </c>
      <c r="H6301" s="4" t="s">
        <v>410</v>
      </c>
      <c r="I6301" s="4" t="str">
        <f t="shared" si="417"/>
        <v>k</v>
      </c>
      <c r="J6301" s="4">
        <v>25</v>
      </c>
      <c r="K6301" s="4" t="s">
        <v>127</v>
      </c>
      <c r="L6301" s="4">
        <v>0</v>
      </c>
      <c r="M6301" s="4" t="s">
        <v>1909</v>
      </c>
      <c r="N6301" s="11" t="s">
        <v>9888</v>
      </c>
      <c r="R6301" t="s">
        <v>9892</v>
      </c>
      <c r="T6301" t="s">
        <v>1296</v>
      </c>
    </row>
    <row r="6302" spans="1:20">
      <c r="A6302" t="s">
        <v>9887</v>
      </c>
      <c r="B6302" t="s">
        <v>1291</v>
      </c>
      <c r="C6302" t="s">
        <v>74</v>
      </c>
      <c r="D6302" s="39" t="s">
        <v>1455</v>
      </c>
      <c r="E6302" s="11">
        <f t="shared" si="418"/>
        <v>5</v>
      </c>
      <c r="F6302" s="4">
        <f t="shared" si="419"/>
        <v>2017</v>
      </c>
      <c r="G6302" t="s">
        <v>21</v>
      </c>
      <c r="H6302" s="4" t="s">
        <v>717</v>
      </c>
      <c r="I6302" s="4" t="str">
        <f t="shared" si="417"/>
        <v>k</v>
      </c>
      <c r="J6302" s="4">
        <v>26</v>
      </c>
      <c r="K6302" s="4" t="s">
        <v>479</v>
      </c>
      <c r="L6302" s="4">
        <v>0</v>
      </c>
      <c r="M6302" s="4" t="s">
        <v>1907</v>
      </c>
      <c r="N6302" s="11" t="s">
        <v>9888</v>
      </c>
      <c r="R6302" t="s">
        <v>4263</v>
      </c>
      <c r="T6302" t="s">
        <v>1296</v>
      </c>
    </row>
    <row r="6303" spans="1:20">
      <c r="A6303" t="s">
        <v>9887</v>
      </c>
      <c r="B6303" t="s">
        <v>1291</v>
      </c>
      <c r="C6303" t="s">
        <v>74</v>
      </c>
      <c r="D6303" s="39" t="s">
        <v>1412</v>
      </c>
      <c r="E6303" s="11">
        <f t="shared" si="418"/>
        <v>5</v>
      </c>
      <c r="F6303" s="4">
        <f t="shared" si="419"/>
        <v>2019</v>
      </c>
      <c r="G6303" t="s">
        <v>21</v>
      </c>
      <c r="H6303" s="4" t="s">
        <v>609</v>
      </c>
      <c r="I6303" s="4" t="str">
        <f t="shared" si="417"/>
        <v>k</v>
      </c>
      <c r="J6303" s="4">
        <v>27.1</v>
      </c>
      <c r="K6303" s="4" t="s">
        <v>643</v>
      </c>
      <c r="L6303" s="4">
        <v>0</v>
      </c>
      <c r="M6303" s="4" t="s">
        <v>2504</v>
      </c>
      <c r="N6303" s="11" t="s">
        <v>9888</v>
      </c>
      <c r="R6303" t="s">
        <v>6846</v>
      </c>
      <c r="T6303" t="s">
        <v>1296</v>
      </c>
    </row>
    <row r="6304" spans="1:20">
      <c r="A6304" t="s">
        <v>9893</v>
      </c>
      <c r="B6304" t="s">
        <v>1291</v>
      </c>
      <c r="C6304" t="s">
        <v>20</v>
      </c>
      <c r="D6304" s="39" t="s">
        <v>1385</v>
      </c>
      <c r="E6304" s="11">
        <f t="shared" si="418"/>
        <v>5</v>
      </c>
      <c r="F6304" s="4">
        <f t="shared" si="419"/>
        <v>2008</v>
      </c>
      <c r="G6304" t="s">
        <v>25</v>
      </c>
      <c r="H6304" s="4" t="s">
        <v>1539</v>
      </c>
      <c r="I6304" s="4" t="str">
        <f t="shared" si="417"/>
        <v>k</v>
      </c>
      <c r="J6304" s="4">
        <v>12.2</v>
      </c>
      <c r="K6304" s="4" t="s">
        <v>984</v>
      </c>
      <c r="L6304" s="4">
        <v>0</v>
      </c>
      <c r="M6304" s="4" t="s">
        <v>8094</v>
      </c>
      <c r="N6304" s="11" t="s">
        <v>9894</v>
      </c>
      <c r="R6304" t="s">
        <v>2993</v>
      </c>
      <c r="T6304" t="s">
        <v>1296</v>
      </c>
    </row>
    <row r="6305" spans="1:20">
      <c r="A6305" t="s">
        <v>9893</v>
      </c>
      <c r="B6305" t="s">
        <v>1291</v>
      </c>
      <c r="C6305" t="s">
        <v>74</v>
      </c>
      <c r="D6305" s="39" t="s">
        <v>1392</v>
      </c>
      <c r="E6305" s="11">
        <f t="shared" si="418"/>
        <v>5</v>
      </c>
      <c r="F6305" s="4">
        <f t="shared" si="419"/>
        <v>2010</v>
      </c>
      <c r="G6305" t="s">
        <v>25</v>
      </c>
      <c r="H6305" s="4" t="s">
        <v>1452</v>
      </c>
      <c r="I6305" s="4" t="str">
        <f t="shared" si="417"/>
        <v>k</v>
      </c>
      <c r="J6305" s="4">
        <v>15.1</v>
      </c>
      <c r="K6305" s="4" t="s">
        <v>114</v>
      </c>
      <c r="L6305" s="4">
        <v>0</v>
      </c>
      <c r="M6305" s="4" t="s">
        <v>1558</v>
      </c>
      <c r="N6305" s="11" t="s">
        <v>9894</v>
      </c>
      <c r="R6305" t="s">
        <v>9290</v>
      </c>
      <c r="T6305" t="s">
        <v>1296</v>
      </c>
    </row>
    <row r="6306" spans="1:20">
      <c r="A6306" t="s">
        <v>9893</v>
      </c>
      <c r="B6306" t="s">
        <v>1291</v>
      </c>
      <c r="C6306" t="s">
        <v>74</v>
      </c>
      <c r="D6306" s="39" t="s">
        <v>1396</v>
      </c>
      <c r="E6306" s="11">
        <f t="shared" si="418"/>
        <v>5</v>
      </c>
      <c r="F6306" s="4">
        <f t="shared" si="419"/>
        <v>2011</v>
      </c>
      <c r="G6306" t="s">
        <v>25</v>
      </c>
      <c r="H6306" s="4" t="s">
        <v>1456</v>
      </c>
      <c r="I6306" s="4" t="str">
        <f t="shared" si="417"/>
        <v>k</v>
      </c>
      <c r="J6306" s="4">
        <v>17.399999999999999</v>
      </c>
      <c r="K6306" s="4" t="s">
        <v>3207</v>
      </c>
      <c r="L6306" s="4">
        <v>0</v>
      </c>
      <c r="M6306" s="4" t="s">
        <v>2975</v>
      </c>
      <c r="N6306" s="11" t="s">
        <v>9894</v>
      </c>
      <c r="R6306" t="s">
        <v>9895</v>
      </c>
      <c r="T6306" t="s">
        <v>1296</v>
      </c>
    </row>
    <row r="6307" spans="1:20">
      <c r="A6307" t="s">
        <v>9893</v>
      </c>
      <c r="B6307" t="s">
        <v>1291</v>
      </c>
      <c r="C6307" t="s">
        <v>74</v>
      </c>
      <c r="D6307" s="39" t="s">
        <v>1586</v>
      </c>
      <c r="E6307" s="11">
        <f t="shared" si="418"/>
        <v>5</v>
      </c>
      <c r="F6307" s="4">
        <f t="shared" si="419"/>
        <v>2013</v>
      </c>
      <c r="G6307" t="s">
        <v>25</v>
      </c>
      <c r="H6307" s="4" t="s">
        <v>482</v>
      </c>
      <c r="I6307" s="4" t="str">
        <f t="shared" si="417"/>
        <v>k</v>
      </c>
      <c r="J6307" s="4">
        <v>22.3</v>
      </c>
      <c r="K6307" s="4" t="s">
        <v>1215</v>
      </c>
      <c r="L6307" s="4">
        <v>0</v>
      </c>
      <c r="M6307" s="4" t="s">
        <v>1857</v>
      </c>
      <c r="N6307" s="11" t="s">
        <v>9894</v>
      </c>
      <c r="R6307" t="s">
        <v>4262</v>
      </c>
      <c r="T6307" t="s">
        <v>1296</v>
      </c>
    </row>
    <row r="6308" spans="1:20">
      <c r="A6308" t="s">
        <v>9893</v>
      </c>
      <c r="B6308" t="s">
        <v>1291</v>
      </c>
      <c r="C6308" t="s">
        <v>74</v>
      </c>
      <c r="D6308" s="39" t="s">
        <v>1356</v>
      </c>
      <c r="E6308" s="11">
        <f t="shared" si="418"/>
        <v>5</v>
      </c>
      <c r="F6308" s="4">
        <f t="shared" si="419"/>
        <v>2015</v>
      </c>
      <c r="G6308" t="s">
        <v>25</v>
      </c>
      <c r="H6308" s="4" t="s">
        <v>57</v>
      </c>
      <c r="I6308" s="4" t="str">
        <f t="shared" si="417"/>
        <v>k</v>
      </c>
      <c r="J6308" s="4">
        <v>26.5</v>
      </c>
      <c r="K6308" s="4" t="s">
        <v>154</v>
      </c>
      <c r="L6308" s="4">
        <v>0</v>
      </c>
      <c r="M6308" s="4" t="s">
        <v>1760</v>
      </c>
      <c r="N6308" s="11" t="s">
        <v>9894</v>
      </c>
      <c r="R6308" t="s">
        <v>1766</v>
      </c>
      <c r="T6308" t="s">
        <v>1296</v>
      </c>
    </row>
    <row r="6309" spans="1:20">
      <c r="A6309" t="s">
        <v>9893</v>
      </c>
      <c r="B6309" t="s">
        <v>1291</v>
      </c>
      <c r="C6309" t="s">
        <v>74</v>
      </c>
      <c r="D6309" s="39" t="s">
        <v>1349</v>
      </c>
      <c r="E6309" s="11">
        <f t="shared" si="418"/>
        <v>5</v>
      </c>
      <c r="F6309" s="4">
        <f t="shared" si="419"/>
        <v>2016</v>
      </c>
      <c r="G6309" t="s">
        <v>25</v>
      </c>
      <c r="H6309" s="4" t="s">
        <v>477</v>
      </c>
      <c r="I6309" s="4" t="str">
        <f t="shared" si="417"/>
        <v>k</v>
      </c>
      <c r="J6309" s="4">
        <v>28.5</v>
      </c>
      <c r="K6309" s="4" t="s">
        <v>584</v>
      </c>
      <c r="L6309" s="4">
        <v>0</v>
      </c>
      <c r="M6309" s="4" t="s">
        <v>1478</v>
      </c>
      <c r="N6309" s="11" t="s">
        <v>9894</v>
      </c>
      <c r="R6309" t="s">
        <v>2483</v>
      </c>
      <c r="T6309" t="s">
        <v>1296</v>
      </c>
    </row>
    <row r="6310" spans="1:20">
      <c r="A6310" t="s">
        <v>9893</v>
      </c>
      <c r="B6310" t="s">
        <v>1291</v>
      </c>
      <c r="C6310" t="s">
        <v>74</v>
      </c>
      <c r="D6310" s="39" t="s">
        <v>877</v>
      </c>
      <c r="E6310" s="11">
        <f t="shared" si="418"/>
        <v>6</v>
      </c>
      <c r="F6310" s="4">
        <f t="shared" si="419"/>
        <v>2016</v>
      </c>
      <c r="G6310" t="s">
        <v>25</v>
      </c>
      <c r="H6310" s="4" t="s">
        <v>474</v>
      </c>
      <c r="I6310" s="4" t="str">
        <f t="shared" si="417"/>
        <v>k</v>
      </c>
      <c r="J6310" s="4">
        <v>29.6</v>
      </c>
      <c r="K6310" s="4" t="s">
        <v>206</v>
      </c>
      <c r="L6310" s="4">
        <v>0</v>
      </c>
      <c r="M6310" s="4" t="s">
        <v>1548</v>
      </c>
      <c r="N6310" s="11" t="s">
        <v>9894</v>
      </c>
      <c r="Q6310" t="s">
        <v>9896</v>
      </c>
      <c r="R6310" t="s">
        <v>9897</v>
      </c>
      <c r="T6310" t="s">
        <v>1296</v>
      </c>
    </row>
    <row r="6311" spans="1:20">
      <c r="A6311" t="s">
        <v>9893</v>
      </c>
      <c r="B6311" t="s">
        <v>1291</v>
      </c>
      <c r="C6311" t="s">
        <v>74</v>
      </c>
      <c r="D6311" s="39" t="s">
        <v>1408</v>
      </c>
      <c r="E6311" s="11">
        <f t="shared" si="418"/>
        <v>9</v>
      </c>
      <c r="F6311" s="4">
        <f t="shared" si="419"/>
        <v>2016</v>
      </c>
      <c r="G6311" t="s">
        <v>25</v>
      </c>
      <c r="H6311" s="4" t="s">
        <v>3412</v>
      </c>
      <c r="I6311" s="4" t="str">
        <f t="shared" si="417"/>
        <v>k</v>
      </c>
      <c r="J6311" s="4">
        <v>29</v>
      </c>
      <c r="K6311" s="4" t="s">
        <v>960</v>
      </c>
      <c r="L6311" s="4">
        <v>0</v>
      </c>
      <c r="M6311" s="4" t="s">
        <v>1734</v>
      </c>
      <c r="N6311" s="11" t="s">
        <v>9894</v>
      </c>
      <c r="Q6311" t="s">
        <v>9898</v>
      </c>
      <c r="R6311" t="s">
        <v>9899</v>
      </c>
      <c r="T6311" t="s">
        <v>1296</v>
      </c>
    </row>
    <row r="6312" spans="1:20">
      <c r="A6312" t="s">
        <v>9893</v>
      </c>
      <c r="B6312" t="s">
        <v>1291</v>
      </c>
      <c r="C6312" t="s">
        <v>74</v>
      </c>
      <c r="D6312" s="39" t="s">
        <v>1455</v>
      </c>
      <c r="E6312" s="11">
        <f t="shared" si="418"/>
        <v>5</v>
      </c>
      <c r="F6312" s="4">
        <f t="shared" si="419"/>
        <v>2017</v>
      </c>
      <c r="G6312" t="s">
        <v>25</v>
      </c>
      <c r="H6312" s="4" t="s">
        <v>496</v>
      </c>
      <c r="I6312" s="4" t="str">
        <f t="shared" si="417"/>
        <v>k</v>
      </c>
      <c r="J6312" s="4">
        <v>30.2</v>
      </c>
      <c r="K6312" s="4" t="s">
        <v>1699</v>
      </c>
      <c r="L6312" s="4">
        <v>0</v>
      </c>
      <c r="M6312" s="4" t="s">
        <v>4724</v>
      </c>
      <c r="N6312" s="11" t="s">
        <v>9894</v>
      </c>
      <c r="R6312" t="s">
        <v>1953</v>
      </c>
      <c r="T6312" t="s">
        <v>1296</v>
      </c>
    </row>
    <row r="6313" spans="1:20">
      <c r="A6313" t="s">
        <v>9893</v>
      </c>
      <c r="B6313" t="s">
        <v>1291</v>
      </c>
      <c r="C6313" t="s">
        <v>74</v>
      </c>
      <c r="D6313" s="39" t="s">
        <v>1459</v>
      </c>
      <c r="E6313" s="11">
        <f t="shared" si="418"/>
        <v>9</v>
      </c>
      <c r="F6313" s="4">
        <f t="shared" si="419"/>
        <v>2018</v>
      </c>
      <c r="G6313" t="s">
        <v>25</v>
      </c>
      <c r="H6313" s="4" t="s">
        <v>1083</v>
      </c>
      <c r="I6313" s="4" t="str">
        <f t="shared" si="417"/>
        <v>k</v>
      </c>
      <c r="J6313" s="4">
        <v>33</v>
      </c>
      <c r="K6313" s="4" t="s">
        <v>256</v>
      </c>
      <c r="L6313" s="4">
        <v>0</v>
      </c>
      <c r="M6313" s="4" t="s">
        <v>3241</v>
      </c>
      <c r="N6313" s="11" t="s">
        <v>9894</v>
      </c>
      <c r="R6313" t="s">
        <v>9900</v>
      </c>
      <c r="T6313" t="s">
        <v>1296</v>
      </c>
    </row>
    <row r="6314" spans="1:20">
      <c r="A6314" t="s">
        <v>9901</v>
      </c>
      <c r="B6314" t="s">
        <v>1291</v>
      </c>
      <c r="C6314" t="s">
        <v>20</v>
      </c>
      <c r="D6314" s="39" t="s">
        <v>1388</v>
      </c>
      <c r="E6314" s="11">
        <f t="shared" si="418"/>
        <v>5</v>
      </c>
      <c r="F6314" s="4">
        <f t="shared" si="419"/>
        <v>2009</v>
      </c>
      <c r="G6314" t="s">
        <v>103</v>
      </c>
      <c r="H6314" s="4" t="s">
        <v>1444</v>
      </c>
      <c r="I6314" s="4" t="str">
        <f t="shared" si="417"/>
        <v>k</v>
      </c>
      <c r="J6314" s="4">
        <v>13.6</v>
      </c>
      <c r="K6314" s="4" t="s">
        <v>9902</v>
      </c>
      <c r="L6314" s="4">
        <v>0</v>
      </c>
      <c r="M6314" s="4" t="s">
        <v>8094</v>
      </c>
      <c r="R6314" t="s">
        <v>1698</v>
      </c>
      <c r="T6314" t="s">
        <v>1296</v>
      </c>
    </row>
    <row r="6315" spans="1:20">
      <c r="A6315" t="s">
        <v>9903</v>
      </c>
      <c r="B6315" t="s">
        <v>1291</v>
      </c>
      <c r="C6315" t="s">
        <v>20</v>
      </c>
      <c r="D6315" s="39" t="s">
        <v>1385</v>
      </c>
      <c r="E6315" s="11">
        <f t="shared" si="418"/>
        <v>5</v>
      </c>
      <c r="F6315" s="4">
        <f t="shared" si="419"/>
        <v>2008</v>
      </c>
      <c r="G6315" t="s">
        <v>21</v>
      </c>
      <c r="H6315" s="4" t="s">
        <v>1444</v>
      </c>
      <c r="I6315" s="4" t="str">
        <f t="shared" si="417"/>
        <v>k</v>
      </c>
      <c r="J6315" s="4">
        <v>14.6</v>
      </c>
      <c r="K6315" s="4" t="s">
        <v>3139</v>
      </c>
      <c r="L6315" s="4">
        <v>0</v>
      </c>
      <c r="M6315" s="4" t="s">
        <v>9904</v>
      </c>
      <c r="N6315" s="11" t="s">
        <v>9905</v>
      </c>
      <c r="R6315" t="s">
        <v>9906</v>
      </c>
      <c r="T6315" t="s">
        <v>1296</v>
      </c>
    </row>
    <row r="6316" spans="1:20">
      <c r="A6316" t="s">
        <v>9903</v>
      </c>
      <c r="B6316" t="s">
        <v>1291</v>
      </c>
      <c r="C6316" t="s">
        <v>74</v>
      </c>
      <c r="D6316" s="39" t="s">
        <v>1556</v>
      </c>
      <c r="E6316" s="11">
        <f t="shared" si="418"/>
        <v>5</v>
      </c>
      <c r="F6316" s="4">
        <f t="shared" si="419"/>
        <v>2010</v>
      </c>
      <c r="G6316" t="s">
        <v>21</v>
      </c>
      <c r="H6316" s="4" t="s">
        <v>1456</v>
      </c>
      <c r="I6316" s="4" t="str">
        <f t="shared" si="417"/>
        <v>k</v>
      </c>
      <c r="J6316" s="4">
        <v>18</v>
      </c>
      <c r="K6316" s="4" t="s">
        <v>3619</v>
      </c>
      <c r="L6316" s="4">
        <v>0</v>
      </c>
      <c r="M6316" s="4" t="s">
        <v>1887</v>
      </c>
      <c r="N6316" s="11" t="s">
        <v>9905</v>
      </c>
      <c r="R6316" t="s">
        <v>9907</v>
      </c>
      <c r="T6316" t="s">
        <v>1296</v>
      </c>
    </row>
    <row r="6317" spans="1:20">
      <c r="A6317" t="s">
        <v>9903</v>
      </c>
      <c r="B6317" t="s">
        <v>1291</v>
      </c>
      <c r="C6317" t="s">
        <v>74</v>
      </c>
      <c r="D6317" s="39" t="s">
        <v>1396</v>
      </c>
      <c r="E6317" s="11">
        <f t="shared" si="418"/>
        <v>5</v>
      </c>
      <c r="F6317" s="4">
        <f t="shared" si="419"/>
        <v>2011</v>
      </c>
      <c r="G6317" t="s">
        <v>21</v>
      </c>
      <c r="H6317" s="4" t="s">
        <v>654</v>
      </c>
      <c r="I6317" s="4" t="str">
        <f t="shared" si="417"/>
        <v>k</v>
      </c>
      <c r="J6317" s="4">
        <v>20.5</v>
      </c>
      <c r="K6317" s="4" t="s">
        <v>186</v>
      </c>
      <c r="L6317" s="4">
        <v>0</v>
      </c>
      <c r="M6317" s="4" t="s">
        <v>3359</v>
      </c>
      <c r="N6317" s="11" t="s">
        <v>9905</v>
      </c>
      <c r="R6317" t="s">
        <v>4738</v>
      </c>
      <c r="T6317" t="s">
        <v>1296</v>
      </c>
    </row>
    <row r="6318" spans="1:20">
      <c r="A6318" t="s">
        <v>9903</v>
      </c>
      <c r="B6318" t="s">
        <v>1291</v>
      </c>
      <c r="C6318" t="s">
        <v>74</v>
      </c>
      <c r="D6318" s="39" t="s">
        <v>1586</v>
      </c>
      <c r="E6318" s="11">
        <f t="shared" si="418"/>
        <v>5</v>
      </c>
      <c r="F6318" s="4">
        <f t="shared" si="419"/>
        <v>2013</v>
      </c>
      <c r="G6318" t="s">
        <v>21</v>
      </c>
      <c r="H6318" s="4" t="s">
        <v>682</v>
      </c>
      <c r="I6318" s="4" t="str">
        <f t="shared" si="417"/>
        <v>k</v>
      </c>
      <c r="J6318" s="4">
        <v>25.3</v>
      </c>
      <c r="K6318" s="4" t="s">
        <v>312</v>
      </c>
      <c r="L6318" s="4">
        <v>0</v>
      </c>
      <c r="M6318" s="4" t="s">
        <v>4939</v>
      </c>
      <c r="N6318" s="11" t="s">
        <v>9905</v>
      </c>
      <c r="R6318" t="s">
        <v>9908</v>
      </c>
      <c r="T6318" t="s">
        <v>1296</v>
      </c>
    </row>
    <row r="6319" spans="1:20">
      <c r="A6319" t="s">
        <v>9903</v>
      </c>
      <c r="B6319" t="s">
        <v>1291</v>
      </c>
      <c r="C6319" t="s">
        <v>74</v>
      </c>
      <c r="D6319" s="39" t="s">
        <v>1356</v>
      </c>
      <c r="E6319" s="11">
        <f t="shared" si="418"/>
        <v>5</v>
      </c>
      <c r="F6319" s="4">
        <f t="shared" si="419"/>
        <v>2015</v>
      </c>
      <c r="G6319" t="s">
        <v>21</v>
      </c>
      <c r="H6319" s="4" t="s">
        <v>477</v>
      </c>
      <c r="I6319" s="4" t="str">
        <f t="shared" si="417"/>
        <v>k</v>
      </c>
      <c r="J6319" s="4">
        <v>28.2</v>
      </c>
      <c r="K6319" s="4" t="s">
        <v>436</v>
      </c>
      <c r="L6319" s="4">
        <v>0</v>
      </c>
      <c r="M6319" s="4" t="s">
        <v>2651</v>
      </c>
      <c r="N6319" s="11" t="s">
        <v>9905</v>
      </c>
      <c r="R6319" t="s">
        <v>9909</v>
      </c>
      <c r="T6319" t="s">
        <v>1296</v>
      </c>
    </row>
    <row r="6320" spans="1:20">
      <c r="A6320" t="s">
        <v>9903</v>
      </c>
      <c r="B6320" t="s">
        <v>1291</v>
      </c>
      <c r="C6320" t="s">
        <v>74</v>
      </c>
      <c r="D6320" s="39" t="s">
        <v>1349</v>
      </c>
      <c r="E6320" s="11">
        <f t="shared" si="418"/>
        <v>5</v>
      </c>
      <c r="F6320" s="4">
        <f t="shared" si="419"/>
        <v>2016</v>
      </c>
      <c r="G6320" t="s">
        <v>21</v>
      </c>
      <c r="H6320" s="4" t="s">
        <v>496</v>
      </c>
      <c r="I6320" s="4" t="str">
        <f t="shared" si="417"/>
        <v>k</v>
      </c>
      <c r="J6320" s="4">
        <v>29.5</v>
      </c>
      <c r="K6320" s="4" t="s">
        <v>620</v>
      </c>
      <c r="L6320" s="4">
        <v>0</v>
      </c>
      <c r="M6320" s="4" t="s">
        <v>2607</v>
      </c>
      <c r="N6320" s="11" t="s">
        <v>9905</v>
      </c>
      <c r="R6320" t="s">
        <v>9910</v>
      </c>
      <c r="T6320" t="s">
        <v>1296</v>
      </c>
    </row>
    <row r="6321" spans="1:20">
      <c r="A6321" t="s">
        <v>9903</v>
      </c>
      <c r="B6321" t="s">
        <v>1291</v>
      </c>
      <c r="C6321" t="s">
        <v>74</v>
      </c>
      <c r="D6321" s="39" t="s">
        <v>1104</v>
      </c>
      <c r="E6321" s="11">
        <f t="shared" si="418"/>
        <v>5</v>
      </c>
      <c r="F6321" s="4">
        <f t="shared" si="419"/>
        <v>2017</v>
      </c>
      <c r="G6321" t="s">
        <v>21</v>
      </c>
      <c r="H6321" s="4" t="s">
        <v>410</v>
      </c>
      <c r="I6321" s="4" t="str">
        <f t="shared" si="417"/>
        <v>k</v>
      </c>
      <c r="J6321" s="4">
        <v>30</v>
      </c>
      <c r="K6321" s="4" t="s">
        <v>3315</v>
      </c>
      <c r="L6321" s="4">
        <v>0</v>
      </c>
      <c r="M6321" s="4" t="s">
        <v>2830</v>
      </c>
      <c r="N6321" s="11" t="s">
        <v>9905</v>
      </c>
      <c r="Q6321" t="s">
        <v>9911</v>
      </c>
      <c r="R6321" t="s">
        <v>9912</v>
      </c>
      <c r="T6321" t="s">
        <v>1296</v>
      </c>
    </row>
    <row r="6322" spans="1:20">
      <c r="A6322" t="s">
        <v>9903</v>
      </c>
      <c r="B6322" t="s">
        <v>1291</v>
      </c>
      <c r="C6322" t="s">
        <v>74</v>
      </c>
      <c r="D6322" s="39" t="s">
        <v>1582</v>
      </c>
      <c r="E6322" s="11">
        <f t="shared" si="418"/>
        <v>5</v>
      </c>
      <c r="F6322" s="4">
        <f t="shared" si="419"/>
        <v>2019</v>
      </c>
      <c r="G6322" t="s">
        <v>21</v>
      </c>
      <c r="H6322" s="4" t="s">
        <v>712</v>
      </c>
      <c r="I6322" s="4" t="str">
        <f t="shared" si="417"/>
        <v>k</v>
      </c>
      <c r="J6322" s="4">
        <v>32</v>
      </c>
      <c r="K6322" s="4" t="s">
        <v>256</v>
      </c>
      <c r="L6322" s="4">
        <v>0</v>
      </c>
      <c r="M6322" s="4" t="s">
        <v>2337</v>
      </c>
      <c r="N6322" s="11" t="s">
        <v>9905</v>
      </c>
      <c r="R6322" t="s">
        <v>9913</v>
      </c>
      <c r="T6322" t="s">
        <v>1296</v>
      </c>
    </row>
    <row r="6323" spans="1:20">
      <c r="A6323" s="9" t="s">
        <v>9903</v>
      </c>
      <c r="B6323" t="s">
        <v>1291</v>
      </c>
      <c r="C6323" t="s">
        <v>74</v>
      </c>
      <c r="D6323" s="39" t="s">
        <v>1491</v>
      </c>
      <c r="E6323" s="11">
        <f t="shared" si="418"/>
        <v>4</v>
      </c>
      <c r="F6323" s="4">
        <f t="shared" si="419"/>
        <v>2024</v>
      </c>
      <c r="G6323" t="s">
        <v>21</v>
      </c>
      <c r="H6323" s="4" t="s">
        <v>1046</v>
      </c>
      <c r="I6323" s="4" t="str">
        <f t="shared" si="417"/>
        <v>k</v>
      </c>
      <c r="J6323" s="4">
        <v>33.700000000000003</v>
      </c>
      <c r="K6323" s="4" t="s">
        <v>338</v>
      </c>
      <c r="L6323" s="4">
        <v>0</v>
      </c>
      <c r="M6323" s="4" t="s">
        <v>4900</v>
      </c>
      <c r="N6323" s="11" t="s">
        <v>9905</v>
      </c>
      <c r="Q6323" t="s">
        <v>9914</v>
      </c>
      <c r="R6323" t="s">
        <v>9915</v>
      </c>
    </row>
    <row r="6324" spans="1:20">
      <c r="A6324" t="s">
        <v>9903</v>
      </c>
      <c r="B6324" s="4" t="s">
        <v>1291</v>
      </c>
      <c r="C6324" s="4" t="s">
        <v>74</v>
      </c>
      <c r="D6324" s="39" t="s">
        <v>1780</v>
      </c>
      <c r="E6324" s="11">
        <f t="shared" si="418"/>
        <v>4</v>
      </c>
      <c r="F6324" s="4">
        <f t="shared" si="419"/>
        <v>2026</v>
      </c>
      <c r="G6324" s="4" t="s">
        <v>21</v>
      </c>
      <c r="H6324" s="4">
        <v>20.6</v>
      </c>
      <c r="I6324" s="4" t="str">
        <f t="shared" si="417"/>
        <v>k</v>
      </c>
      <c r="J6324" s="4">
        <v>33.5</v>
      </c>
      <c r="K6324" s="4">
        <v>42.5</v>
      </c>
      <c r="L6324" s="4">
        <v>0</v>
      </c>
      <c r="M6324" s="4">
        <v>1180</v>
      </c>
      <c r="N6324" s="11" t="s">
        <v>9905</v>
      </c>
      <c r="R6324" s="4" t="s">
        <v>1554</v>
      </c>
    </row>
    <row r="6325" spans="1:20">
      <c r="A6325" t="s">
        <v>9916</v>
      </c>
      <c r="B6325" t="s">
        <v>1291</v>
      </c>
      <c r="C6325" t="s">
        <v>20</v>
      </c>
      <c r="D6325" s="39" t="s">
        <v>1663</v>
      </c>
      <c r="E6325" s="11">
        <f t="shared" si="418"/>
        <v>5</v>
      </c>
      <c r="F6325" s="4">
        <f t="shared" si="419"/>
        <v>2009</v>
      </c>
      <c r="G6325" t="s">
        <v>21</v>
      </c>
      <c r="H6325" s="4" t="s">
        <v>1452</v>
      </c>
      <c r="I6325" s="4" t="str">
        <f t="shared" si="417"/>
        <v>k</v>
      </c>
      <c r="J6325" s="4">
        <v>16</v>
      </c>
      <c r="K6325" s="4" t="s">
        <v>611</v>
      </c>
      <c r="L6325" s="4">
        <v>0</v>
      </c>
      <c r="M6325" s="4" t="s">
        <v>5567</v>
      </c>
      <c r="R6325" t="s">
        <v>1698</v>
      </c>
      <c r="T6325" t="s">
        <v>1296</v>
      </c>
    </row>
    <row r="6326" spans="1:20">
      <c r="A6326" t="s">
        <v>9917</v>
      </c>
      <c r="B6326" t="s">
        <v>1291</v>
      </c>
      <c r="C6326" t="s">
        <v>20</v>
      </c>
      <c r="D6326" s="39" t="s">
        <v>1385</v>
      </c>
      <c r="E6326" s="11">
        <f t="shared" si="418"/>
        <v>5</v>
      </c>
      <c r="F6326" s="4">
        <f t="shared" si="419"/>
        <v>2008</v>
      </c>
      <c r="G6326" t="s">
        <v>21</v>
      </c>
      <c r="H6326" s="4" t="s">
        <v>1444</v>
      </c>
      <c r="I6326" s="4" t="str">
        <f t="shared" si="417"/>
        <v>k</v>
      </c>
      <c r="J6326" s="4">
        <v>14.2</v>
      </c>
      <c r="K6326" s="4" t="s">
        <v>7550</v>
      </c>
      <c r="L6326" s="4">
        <v>0</v>
      </c>
      <c r="M6326" s="4" t="s">
        <v>9918</v>
      </c>
      <c r="N6326" s="11" t="s">
        <v>9919</v>
      </c>
      <c r="R6326" t="s">
        <v>8436</v>
      </c>
      <c r="T6326" t="s">
        <v>1296</v>
      </c>
    </row>
    <row r="6327" spans="1:20">
      <c r="A6327" t="s">
        <v>9917</v>
      </c>
      <c r="B6327" t="s">
        <v>1291</v>
      </c>
      <c r="C6327" t="s">
        <v>74</v>
      </c>
      <c r="D6327" s="39" t="s">
        <v>1396</v>
      </c>
      <c r="E6327" s="11">
        <f t="shared" si="418"/>
        <v>5</v>
      </c>
      <c r="F6327" s="4">
        <f t="shared" si="419"/>
        <v>2011</v>
      </c>
      <c r="G6327" t="s">
        <v>21</v>
      </c>
      <c r="H6327" s="4" t="s">
        <v>654</v>
      </c>
      <c r="I6327" s="4" t="str">
        <f t="shared" si="417"/>
        <v>k</v>
      </c>
      <c r="J6327" s="4">
        <v>18.7</v>
      </c>
      <c r="K6327" s="4" t="s">
        <v>3619</v>
      </c>
      <c r="L6327" s="4">
        <v>0</v>
      </c>
      <c r="M6327" s="4" t="s">
        <v>4714</v>
      </c>
      <c r="N6327" s="11" t="s">
        <v>9919</v>
      </c>
      <c r="R6327" t="s">
        <v>2480</v>
      </c>
      <c r="T6327" t="s">
        <v>1296</v>
      </c>
    </row>
    <row r="6328" spans="1:20">
      <c r="A6328" t="s">
        <v>9917</v>
      </c>
      <c r="B6328" t="s">
        <v>1291</v>
      </c>
      <c r="C6328" t="s">
        <v>74</v>
      </c>
      <c r="D6328" s="39" t="s">
        <v>1586</v>
      </c>
      <c r="E6328" s="11">
        <f t="shared" si="418"/>
        <v>5</v>
      </c>
      <c r="F6328" s="4">
        <f t="shared" si="419"/>
        <v>2013</v>
      </c>
      <c r="G6328" t="s">
        <v>21</v>
      </c>
      <c r="H6328" s="4" t="s">
        <v>682</v>
      </c>
      <c r="I6328" s="4" t="str">
        <f t="shared" si="417"/>
        <v>k</v>
      </c>
      <c r="J6328" s="4">
        <v>22.1</v>
      </c>
      <c r="K6328" s="4" t="s">
        <v>836</v>
      </c>
      <c r="L6328" s="4">
        <v>0</v>
      </c>
      <c r="M6328" s="4" t="s">
        <v>1461</v>
      </c>
      <c r="N6328" s="11" t="s">
        <v>9919</v>
      </c>
      <c r="R6328" t="s">
        <v>2191</v>
      </c>
      <c r="T6328" t="s">
        <v>1296</v>
      </c>
    </row>
    <row r="6329" spans="1:20">
      <c r="A6329" t="s">
        <v>9917</v>
      </c>
      <c r="B6329" t="s">
        <v>1291</v>
      </c>
      <c r="C6329" t="s">
        <v>74</v>
      </c>
      <c r="D6329" s="39" t="s">
        <v>1402</v>
      </c>
      <c r="E6329" s="11">
        <f t="shared" si="418"/>
        <v>5</v>
      </c>
      <c r="F6329" s="4">
        <f t="shared" si="419"/>
        <v>2015</v>
      </c>
      <c r="G6329" t="s">
        <v>21</v>
      </c>
      <c r="H6329" s="4" t="s">
        <v>477</v>
      </c>
      <c r="I6329" s="4" t="str">
        <f t="shared" si="417"/>
        <v>k</v>
      </c>
      <c r="J6329" s="4">
        <v>24</v>
      </c>
      <c r="K6329" s="4" t="s">
        <v>924</v>
      </c>
      <c r="L6329" s="4">
        <v>0</v>
      </c>
      <c r="M6329" s="4" t="s">
        <v>4432</v>
      </c>
      <c r="N6329" s="11" t="s">
        <v>9919</v>
      </c>
      <c r="R6329" t="s">
        <v>9920</v>
      </c>
      <c r="T6329" t="s">
        <v>1296</v>
      </c>
    </row>
    <row r="6330" spans="1:20">
      <c r="A6330" t="s">
        <v>9917</v>
      </c>
      <c r="B6330" t="s">
        <v>1291</v>
      </c>
      <c r="C6330" t="s">
        <v>74</v>
      </c>
      <c r="D6330" s="39" t="s">
        <v>1349</v>
      </c>
      <c r="E6330" s="11">
        <f t="shared" si="418"/>
        <v>5</v>
      </c>
      <c r="F6330" s="4">
        <f t="shared" si="419"/>
        <v>2016</v>
      </c>
      <c r="G6330" t="s">
        <v>21</v>
      </c>
      <c r="H6330" s="4" t="s">
        <v>496</v>
      </c>
      <c r="I6330" s="4" t="str">
        <f t="shared" si="417"/>
        <v>k</v>
      </c>
      <c r="J6330" s="4">
        <v>25</v>
      </c>
      <c r="K6330" s="4" t="s">
        <v>326</v>
      </c>
      <c r="L6330" s="4">
        <v>0</v>
      </c>
      <c r="M6330" s="4" t="s">
        <v>2808</v>
      </c>
      <c r="N6330" s="11" t="s">
        <v>9919</v>
      </c>
      <c r="R6330" t="s">
        <v>1953</v>
      </c>
      <c r="T6330" t="s">
        <v>1296</v>
      </c>
    </row>
    <row r="6331" spans="1:20">
      <c r="A6331" t="s">
        <v>9917</v>
      </c>
      <c r="B6331" t="s">
        <v>1291</v>
      </c>
      <c r="C6331" t="s">
        <v>74</v>
      </c>
      <c r="D6331" s="39" t="s">
        <v>1455</v>
      </c>
      <c r="E6331" s="11">
        <f t="shared" si="418"/>
        <v>5</v>
      </c>
      <c r="F6331" s="4">
        <f t="shared" si="419"/>
        <v>2017</v>
      </c>
      <c r="G6331" t="s">
        <v>21</v>
      </c>
      <c r="H6331" s="4" t="s">
        <v>410</v>
      </c>
      <c r="I6331" s="4" t="str">
        <f t="shared" si="417"/>
        <v>k</v>
      </c>
      <c r="J6331" s="4">
        <v>25.2</v>
      </c>
      <c r="K6331" s="4" t="s">
        <v>464</v>
      </c>
      <c r="L6331" s="4">
        <v>0</v>
      </c>
      <c r="M6331" s="4" t="s">
        <v>1944</v>
      </c>
      <c r="N6331" s="11" t="s">
        <v>9919</v>
      </c>
      <c r="R6331" t="s">
        <v>3786</v>
      </c>
      <c r="T6331" t="s">
        <v>1296</v>
      </c>
    </row>
    <row r="6332" spans="1:20">
      <c r="A6332" t="s">
        <v>9917</v>
      </c>
      <c r="B6332" t="s">
        <v>1291</v>
      </c>
      <c r="C6332" t="s">
        <v>74</v>
      </c>
      <c r="D6332" s="39" t="s">
        <v>1459</v>
      </c>
      <c r="E6332" s="11">
        <f t="shared" si="418"/>
        <v>9</v>
      </c>
      <c r="F6332" s="4">
        <f t="shared" si="419"/>
        <v>2018</v>
      </c>
      <c r="G6332" t="s">
        <v>21</v>
      </c>
      <c r="H6332" s="4" t="s">
        <v>3386</v>
      </c>
      <c r="I6332" s="4" t="str">
        <f t="shared" si="417"/>
        <v>k</v>
      </c>
      <c r="J6332" s="4">
        <v>26.5</v>
      </c>
      <c r="K6332" s="4" t="s">
        <v>1140</v>
      </c>
      <c r="L6332" s="4">
        <v>0</v>
      </c>
      <c r="M6332" s="4" t="s">
        <v>1765</v>
      </c>
      <c r="N6332" s="11" t="s">
        <v>9919</v>
      </c>
      <c r="R6332" t="s">
        <v>9921</v>
      </c>
      <c r="T6332" t="s">
        <v>1296</v>
      </c>
    </row>
    <row r="6333" spans="1:20">
      <c r="A6333" t="s">
        <v>9917</v>
      </c>
      <c r="B6333" s="4" t="s">
        <v>1291</v>
      </c>
      <c r="C6333" s="4" t="s">
        <v>74</v>
      </c>
      <c r="D6333" s="39" t="s">
        <v>1470</v>
      </c>
      <c r="E6333" s="11">
        <f t="shared" si="418"/>
        <v>4</v>
      </c>
      <c r="F6333" s="4">
        <f t="shared" si="419"/>
        <v>2026</v>
      </c>
      <c r="G6333" s="4" t="s">
        <v>21</v>
      </c>
      <c r="H6333" s="4">
        <v>20.6</v>
      </c>
      <c r="I6333" s="4" t="str">
        <f t="shared" si="417"/>
        <v>k</v>
      </c>
      <c r="J6333" s="4">
        <v>28.2</v>
      </c>
      <c r="K6333" s="4">
        <v>35.299999999999997</v>
      </c>
      <c r="L6333" s="4">
        <v>0</v>
      </c>
      <c r="M6333" s="4">
        <v>765</v>
      </c>
      <c r="N6333" s="11">
        <v>7814844</v>
      </c>
      <c r="R6333" s="4" t="s">
        <v>5328</v>
      </c>
    </row>
    <row r="6334" spans="1:20">
      <c r="A6334" t="s">
        <v>663</v>
      </c>
      <c r="B6334" t="s">
        <v>1291</v>
      </c>
      <c r="C6334" t="s">
        <v>20</v>
      </c>
      <c r="D6334" s="39" t="s">
        <v>2922</v>
      </c>
      <c r="E6334" s="11">
        <f t="shared" si="418"/>
        <v>3</v>
      </c>
      <c r="F6334" s="4">
        <f t="shared" si="419"/>
        <v>1983</v>
      </c>
      <c r="G6334" t="s">
        <v>25</v>
      </c>
      <c r="H6334" s="4" t="s">
        <v>1635</v>
      </c>
      <c r="I6334" s="4" t="str">
        <f t="shared" si="417"/>
        <v>k</v>
      </c>
      <c r="J6334" s="4">
        <v>24.77</v>
      </c>
      <c r="K6334" s="4" t="s">
        <v>3967</v>
      </c>
      <c r="L6334" s="4">
        <v>0</v>
      </c>
      <c r="M6334" s="4" t="s">
        <v>1321</v>
      </c>
      <c r="R6334" t="s">
        <v>9922</v>
      </c>
      <c r="T6334" t="s">
        <v>1296</v>
      </c>
    </row>
    <row r="6335" spans="1:20">
      <c r="A6335" t="s">
        <v>663</v>
      </c>
      <c r="B6335" t="s">
        <v>1291</v>
      </c>
      <c r="C6335" t="s">
        <v>74</v>
      </c>
      <c r="D6335" s="39" t="s">
        <v>5956</v>
      </c>
      <c r="E6335" s="11">
        <f t="shared" si="418"/>
        <v>3</v>
      </c>
      <c r="F6335" s="4">
        <f t="shared" si="419"/>
        <v>1986</v>
      </c>
      <c r="G6335" t="s">
        <v>25</v>
      </c>
      <c r="H6335" s="4" t="s">
        <v>1376</v>
      </c>
      <c r="I6335" s="4" t="str">
        <f t="shared" si="417"/>
        <v>k</v>
      </c>
      <c r="J6335" s="4">
        <v>31.12</v>
      </c>
      <c r="K6335" s="4" t="s">
        <v>8114</v>
      </c>
      <c r="L6335" s="4">
        <v>0</v>
      </c>
      <c r="M6335" s="4" t="s">
        <v>4603</v>
      </c>
      <c r="T6335" t="s">
        <v>1296</v>
      </c>
    </row>
    <row r="6336" spans="1:20">
      <c r="A6336" t="s">
        <v>9923</v>
      </c>
      <c r="B6336" t="s">
        <v>1291</v>
      </c>
      <c r="C6336" t="s">
        <v>20</v>
      </c>
      <c r="D6336" s="39" t="s">
        <v>1320</v>
      </c>
      <c r="E6336" s="11">
        <f t="shared" si="418"/>
        <v>3</v>
      </c>
      <c r="F6336" s="4">
        <f t="shared" si="419"/>
        <v>1996</v>
      </c>
      <c r="G6336" t="s">
        <v>25</v>
      </c>
      <c r="H6336" s="4">
        <v>16.5</v>
      </c>
      <c r="I6336" s="4" t="s">
        <v>35</v>
      </c>
      <c r="J6336" s="4">
        <v>35.200000000000003</v>
      </c>
      <c r="K6336" s="4" t="s">
        <v>914</v>
      </c>
      <c r="L6336" s="4">
        <v>0</v>
      </c>
      <c r="M6336" s="4" t="s">
        <v>4666</v>
      </c>
      <c r="N6336" s="11" t="s">
        <v>9924</v>
      </c>
      <c r="R6336" t="s">
        <v>9925</v>
      </c>
      <c r="T6336" t="s">
        <v>1296</v>
      </c>
    </row>
    <row r="6337" spans="1:20">
      <c r="A6337" t="s">
        <v>9923</v>
      </c>
      <c r="B6337" t="s">
        <v>1291</v>
      </c>
      <c r="C6337" t="s">
        <v>74</v>
      </c>
      <c r="D6337" s="39" t="s">
        <v>1527</v>
      </c>
      <c r="E6337" s="11">
        <f t="shared" si="418"/>
        <v>3</v>
      </c>
      <c r="F6337" s="4">
        <f t="shared" si="419"/>
        <v>1998</v>
      </c>
      <c r="G6337" t="s">
        <v>25</v>
      </c>
      <c r="H6337" s="4">
        <v>18.5</v>
      </c>
      <c r="I6337" s="4" t="s">
        <v>35</v>
      </c>
      <c r="J6337" s="4">
        <v>35</v>
      </c>
      <c r="K6337" s="4" t="s">
        <v>3608</v>
      </c>
      <c r="L6337" s="4">
        <v>0</v>
      </c>
      <c r="M6337" s="4" t="s">
        <v>4177</v>
      </c>
      <c r="N6337" s="11" t="s">
        <v>9924</v>
      </c>
      <c r="R6337" t="s">
        <v>9926</v>
      </c>
      <c r="T6337" t="s">
        <v>1296</v>
      </c>
    </row>
    <row r="6338" spans="1:20">
      <c r="A6338" t="s">
        <v>9923</v>
      </c>
      <c r="B6338" t="s">
        <v>1291</v>
      </c>
      <c r="C6338" t="s">
        <v>74</v>
      </c>
      <c r="D6338" s="39" t="s">
        <v>1325</v>
      </c>
      <c r="E6338" s="11">
        <f t="shared" si="418"/>
        <v>3</v>
      </c>
      <c r="F6338" s="4">
        <f t="shared" si="419"/>
        <v>2000</v>
      </c>
      <c r="G6338" t="s">
        <v>25</v>
      </c>
      <c r="H6338" s="4">
        <v>20.5</v>
      </c>
      <c r="I6338" s="4" t="s">
        <v>35</v>
      </c>
      <c r="J6338" s="4">
        <v>37.5</v>
      </c>
      <c r="K6338" s="4" t="s">
        <v>134</v>
      </c>
      <c r="L6338" s="4">
        <v>0</v>
      </c>
      <c r="M6338" s="4" t="s">
        <v>5690</v>
      </c>
      <c r="N6338" s="11" t="s">
        <v>9924</v>
      </c>
      <c r="R6338" t="s">
        <v>439</v>
      </c>
      <c r="T6338" t="s">
        <v>1296</v>
      </c>
    </row>
    <row r="6339" spans="1:20">
      <c r="A6339" t="s">
        <v>9927</v>
      </c>
      <c r="B6339" t="s">
        <v>1291</v>
      </c>
      <c r="C6339" t="s">
        <v>20</v>
      </c>
      <c r="D6339" s="39" t="s">
        <v>1708</v>
      </c>
      <c r="E6339" s="11">
        <f t="shared" si="418"/>
        <v>3</v>
      </c>
      <c r="F6339" s="4">
        <f t="shared" si="419"/>
        <v>1994</v>
      </c>
      <c r="G6339" t="s">
        <v>21</v>
      </c>
      <c r="H6339" s="4">
        <v>12.5</v>
      </c>
      <c r="I6339" s="4" t="s">
        <v>35</v>
      </c>
      <c r="J6339" s="4">
        <v>26.2</v>
      </c>
      <c r="K6339" s="4" t="s">
        <v>278</v>
      </c>
      <c r="L6339" s="4">
        <v>0</v>
      </c>
      <c r="M6339" s="4" t="s">
        <v>3489</v>
      </c>
      <c r="R6339" t="s">
        <v>1711</v>
      </c>
      <c r="T6339" t="s">
        <v>1296</v>
      </c>
    </row>
    <row r="6340" spans="1:20">
      <c r="A6340" t="s">
        <v>9927</v>
      </c>
      <c r="B6340" t="s">
        <v>1291</v>
      </c>
      <c r="C6340" t="s">
        <v>74</v>
      </c>
      <c r="D6340" s="39" t="s">
        <v>1715</v>
      </c>
      <c r="E6340" s="11">
        <f t="shared" si="418"/>
        <v>3</v>
      </c>
      <c r="F6340" s="4">
        <f t="shared" si="419"/>
        <v>2000</v>
      </c>
      <c r="G6340" t="s">
        <v>21</v>
      </c>
      <c r="H6340" s="4">
        <v>18.5</v>
      </c>
      <c r="I6340" s="4" t="s">
        <v>35</v>
      </c>
      <c r="J6340" s="4">
        <v>26.7</v>
      </c>
      <c r="K6340" s="4" t="s">
        <v>127</v>
      </c>
      <c r="L6340" s="4">
        <v>0</v>
      </c>
      <c r="M6340" s="4" t="s">
        <v>1907</v>
      </c>
      <c r="R6340" t="s">
        <v>585</v>
      </c>
      <c r="T6340" t="s">
        <v>1296</v>
      </c>
    </row>
    <row r="6341" spans="1:20">
      <c r="A6341" t="s">
        <v>9928</v>
      </c>
      <c r="B6341" t="s">
        <v>1291</v>
      </c>
      <c r="C6341" t="s">
        <v>20</v>
      </c>
      <c r="D6341" s="39" t="s">
        <v>2708</v>
      </c>
      <c r="E6341" s="11">
        <f t="shared" si="418"/>
        <v>7</v>
      </c>
      <c r="F6341" s="4">
        <f t="shared" si="419"/>
        <v>2001</v>
      </c>
      <c r="G6341" t="s">
        <v>25</v>
      </c>
      <c r="H6341" s="4">
        <v>6.8</v>
      </c>
      <c r="I6341" s="4" t="str">
        <f>IF(ISBLANK(H6341), "", "k")</f>
        <v>k</v>
      </c>
      <c r="J6341" s="4">
        <v>21.1</v>
      </c>
      <c r="K6341" s="4" t="s">
        <v>758</v>
      </c>
      <c r="L6341" s="4">
        <v>0</v>
      </c>
      <c r="N6341" s="11" t="s">
        <v>9929</v>
      </c>
      <c r="R6341" t="s">
        <v>4836</v>
      </c>
      <c r="T6341" t="s">
        <v>1296</v>
      </c>
    </row>
    <row r="6342" spans="1:20">
      <c r="A6342" t="s">
        <v>9928</v>
      </c>
      <c r="B6342" t="s">
        <v>1291</v>
      </c>
      <c r="C6342" t="s">
        <v>74</v>
      </c>
      <c r="D6342" s="39" t="s">
        <v>1302</v>
      </c>
      <c r="E6342" s="11">
        <f t="shared" si="418"/>
        <v>5</v>
      </c>
      <c r="F6342" s="4">
        <f t="shared" si="419"/>
        <v>2002</v>
      </c>
      <c r="G6342" t="s">
        <v>25</v>
      </c>
      <c r="H6342" s="4">
        <v>7.7</v>
      </c>
      <c r="I6342" s="4" t="s">
        <v>1214</v>
      </c>
      <c r="J6342" s="4">
        <v>21.2</v>
      </c>
      <c r="K6342" s="4" t="s">
        <v>511</v>
      </c>
      <c r="L6342" s="4">
        <v>0</v>
      </c>
      <c r="M6342" s="4" t="s">
        <v>4069</v>
      </c>
      <c r="N6342" s="11" t="s">
        <v>9929</v>
      </c>
      <c r="R6342" t="s">
        <v>9930</v>
      </c>
      <c r="T6342" t="s">
        <v>1296</v>
      </c>
    </row>
    <row r="6343" spans="1:20">
      <c r="A6343" t="s">
        <v>9928</v>
      </c>
      <c r="B6343" t="s">
        <v>1291</v>
      </c>
      <c r="C6343" t="s">
        <v>74</v>
      </c>
      <c r="D6343" s="39" t="s">
        <v>1663</v>
      </c>
      <c r="E6343" s="11">
        <f t="shared" si="418"/>
        <v>5</v>
      </c>
      <c r="F6343" s="4">
        <f t="shared" si="419"/>
        <v>2009</v>
      </c>
      <c r="G6343" t="s">
        <v>25</v>
      </c>
      <c r="H6343" s="4">
        <v>14.7</v>
      </c>
      <c r="I6343" s="4" t="s">
        <v>1214</v>
      </c>
      <c r="J6343" s="4">
        <v>28.2</v>
      </c>
      <c r="K6343" s="4" t="s">
        <v>842</v>
      </c>
      <c r="L6343" s="4">
        <v>0</v>
      </c>
      <c r="M6343" s="4" t="s">
        <v>1950</v>
      </c>
      <c r="N6343" s="11" t="s">
        <v>9929</v>
      </c>
      <c r="R6343" t="s">
        <v>9931</v>
      </c>
      <c r="T6343" t="s">
        <v>1296</v>
      </c>
    </row>
    <row r="6344" spans="1:20">
      <c r="A6344" t="s">
        <v>9928</v>
      </c>
      <c r="B6344" t="s">
        <v>1291</v>
      </c>
      <c r="C6344" t="s">
        <v>74</v>
      </c>
      <c r="D6344" s="39" t="s">
        <v>2129</v>
      </c>
      <c r="E6344" s="11">
        <f t="shared" si="418"/>
        <v>4</v>
      </c>
      <c r="F6344" s="4">
        <f t="shared" si="419"/>
        <v>2010</v>
      </c>
      <c r="G6344" t="s">
        <v>25</v>
      </c>
      <c r="H6344" s="4">
        <v>15.6</v>
      </c>
      <c r="I6344" s="4" t="s">
        <v>1214</v>
      </c>
      <c r="J6344" s="4">
        <v>29.6</v>
      </c>
      <c r="K6344" s="4" t="s">
        <v>949</v>
      </c>
      <c r="L6344" s="4">
        <v>0</v>
      </c>
      <c r="M6344" s="4" t="s">
        <v>2830</v>
      </c>
      <c r="N6344" s="11" t="s">
        <v>9929</v>
      </c>
      <c r="R6344" t="s">
        <v>9932</v>
      </c>
      <c r="T6344" t="s">
        <v>1296</v>
      </c>
    </row>
    <row r="6345" spans="1:20">
      <c r="A6345" t="s">
        <v>9928</v>
      </c>
      <c r="B6345" t="s">
        <v>1291</v>
      </c>
      <c r="C6345" t="s">
        <v>74</v>
      </c>
      <c r="D6345" s="39" t="s">
        <v>1535</v>
      </c>
      <c r="E6345" s="11">
        <f t="shared" si="418"/>
        <v>5</v>
      </c>
      <c r="F6345" s="4">
        <f t="shared" si="419"/>
        <v>2010</v>
      </c>
      <c r="G6345" t="s">
        <v>25</v>
      </c>
      <c r="H6345" s="4">
        <v>15.7</v>
      </c>
      <c r="I6345" s="4" t="s">
        <v>1214</v>
      </c>
      <c r="J6345" s="4">
        <v>30</v>
      </c>
      <c r="K6345" s="4" t="s">
        <v>36</v>
      </c>
      <c r="L6345" s="4">
        <v>0</v>
      </c>
      <c r="M6345" s="4" t="s">
        <v>2111</v>
      </c>
      <c r="N6345" s="11" t="s">
        <v>9929</v>
      </c>
      <c r="R6345" t="s">
        <v>9933</v>
      </c>
      <c r="T6345" t="s">
        <v>1296</v>
      </c>
    </row>
    <row r="6346" spans="1:20">
      <c r="A6346" t="s">
        <v>9928</v>
      </c>
      <c r="B6346" t="s">
        <v>1291</v>
      </c>
      <c r="C6346" t="s">
        <v>74</v>
      </c>
      <c r="D6346" s="39" t="s">
        <v>1561</v>
      </c>
      <c r="E6346" s="11">
        <f t="shared" si="418"/>
        <v>5</v>
      </c>
      <c r="F6346" s="4">
        <f t="shared" si="419"/>
        <v>2011</v>
      </c>
      <c r="G6346" t="s">
        <v>25</v>
      </c>
      <c r="H6346" s="4">
        <v>21.7</v>
      </c>
      <c r="I6346" s="4" t="s">
        <v>35</v>
      </c>
      <c r="J6346" s="4">
        <v>31.7</v>
      </c>
      <c r="K6346" s="4" t="s">
        <v>828</v>
      </c>
      <c r="L6346" s="4">
        <v>0</v>
      </c>
      <c r="M6346" s="4" t="s">
        <v>9934</v>
      </c>
      <c r="N6346" s="11" t="s">
        <v>9929</v>
      </c>
      <c r="R6346" t="s">
        <v>1762</v>
      </c>
      <c r="S6346" t="s">
        <v>9935</v>
      </c>
      <c r="T6346" t="s">
        <v>1296</v>
      </c>
    </row>
    <row r="6347" spans="1:20">
      <c r="A6347" t="s">
        <v>9928</v>
      </c>
      <c r="B6347" t="s">
        <v>1291</v>
      </c>
      <c r="C6347" t="s">
        <v>74</v>
      </c>
      <c r="D6347" s="39" t="s">
        <v>1342</v>
      </c>
      <c r="E6347" s="11">
        <f t="shared" si="418"/>
        <v>5</v>
      </c>
      <c r="F6347" s="4">
        <f t="shared" si="419"/>
        <v>2013</v>
      </c>
      <c r="G6347" t="s">
        <v>25</v>
      </c>
      <c r="H6347" s="4">
        <v>18.7</v>
      </c>
      <c r="I6347" s="4" t="s">
        <v>1214</v>
      </c>
      <c r="J6347" s="4">
        <v>32.700000000000003</v>
      </c>
      <c r="K6347" s="4" t="s">
        <v>801</v>
      </c>
      <c r="L6347" s="4">
        <v>0</v>
      </c>
      <c r="M6347" s="4" t="s">
        <v>9936</v>
      </c>
      <c r="N6347" s="11" t="s">
        <v>9929</v>
      </c>
      <c r="R6347" t="s">
        <v>2496</v>
      </c>
      <c r="T6347" t="s">
        <v>1296</v>
      </c>
    </row>
    <row r="6348" spans="1:20">
      <c r="A6348" t="s">
        <v>9928</v>
      </c>
      <c r="B6348" t="s">
        <v>1291</v>
      </c>
      <c r="C6348" t="s">
        <v>74</v>
      </c>
      <c r="D6348" s="39" t="s">
        <v>839</v>
      </c>
      <c r="E6348" s="11">
        <f t="shared" si="418"/>
        <v>5</v>
      </c>
      <c r="F6348" s="4">
        <f t="shared" si="419"/>
        <v>2016</v>
      </c>
      <c r="G6348" t="s">
        <v>25</v>
      </c>
      <c r="H6348" s="4">
        <v>21.7</v>
      </c>
      <c r="I6348" s="4" t="s">
        <v>1214</v>
      </c>
      <c r="J6348" s="4">
        <v>33.6</v>
      </c>
      <c r="K6348" s="4" t="s">
        <v>256</v>
      </c>
      <c r="L6348" s="4">
        <v>0</v>
      </c>
      <c r="M6348" s="4" t="s">
        <v>3518</v>
      </c>
      <c r="N6348" s="11" t="s">
        <v>9929</v>
      </c>
      <c r="R6348" t="s">
        <v>7864</v>
      </c>
      <c r="T6348" t="s">
        <v>1296</v>
      </c>
    </row>
    <row r="6349" spans="1:20">
      <c r="A6349" t="s">
        <v>9937</v>
      </c>
      <c r="B6349" t="s">
        <v>1291</v>
      </c>
      <c r="C6349" t="s">
        <v>20</v>
      </c>
      <c r="D6349" s="39" t="s">
        <v>1878</v>
      </c>
      <c r="E6349" s="11">
        <f t="shared" si="418"/>
        <v>5</v>
      </c>
      <c r="F6349" s="4">
        <f t="shared" si="419"/>
        <v>2019</v>
      </c>
      <c r="G6349" t="s">
        <v>25</v>
      </c>
      <c r="H6349" s="4" t="s">
        <v>1456</v>
      </c>
      <c r="I6349" s="4" t="str">
        <f t="shared" ref="I6349:I6384" si="420">IF(ISBLANK(H6349), "", "k")</f>
        <v>k</v>
      </c>
      <c r="J6349" s="4">
        <v>17</v>
      </c>
      <c r="K6349" s="4" t="s">
        <v>1094</v>
      </c>
      <c r="L6349" s="4">
        <v>0</v>
      </c>
      <c r="M6349" s="4" t="s">
        <v>2904</v>
      </c>
      <c r="N6349" s="11" t="s">
        <v>9938</v>
      </c>
      <c r="Q6349" t="s">
        <v>9939</v>
      </c>
      <c r="R6349" t="s">
        <v>9940</v>
      </c>
      <c r="S6349" t="s">
        <v>9941</v>
      </c>
      <c r="T6349" t="s">
        <v>1296</v>
      </c>
    </row>
    <row r="6350" spans="1:20">
      <c r="A6350" t="s">
        <v>9937</v>
      </c>
      <c r="B6350" t="s">
        <v>1291</v>
      </c>
      <c r="C6350" t="s">
        <v>74</v>
      </c>
      <c r="D6350" s="39" t="s">
        <v>1491</v>
      </c>
      <c r="E6350" s="11">
        <f t="shared" si="418"/>
        <v>4</v>
      </c>
      <c r="F6350" s="4">
        <f t="shared" si="419"/>
        <v>2024</v>
      </c>
      <c r="G6350" t="s">
        <v>25</v>
      </c>
      <c r="H6350" s="4">
        <v>9.6</v>
      </c>
      <c r="I6350" s="4" t="str">
        <f t="shared" si="420"/>
        <v>k</v>
      </c>
      <c r="J6350" s="4">
        <v>25.7</v>
      </c>
      <c r="K6350" s="4" t="s">
        <v>958</v>
      </c>
      <c r="L6350" s="4">
        <v>0</v>
      </c>
      <c r="M6350" s="4" t="s">
        <v>1419</v>
      </c>
      <c r="N6350" s="11" t="s">
        <v>9938</v>
      </c>
      <c r="R6350" t="s">
        <v>9942</v>
      </c>
    </row>
    <row r="6351" spans="1:20">
      <c r="A6351" t="s">
        <v>9937</v>
      </c>
      <c r="B6351" s="4" t="s">
        <v>1291</v>
      </c>
      <c r="C6351" s="4" t="s">
        <v>74</v>
      </c>
      <c r="D6351" s="39" t="s">
        <v>1470</v>
      </c>
      <c r="E6351" s="11">
        <f t="shared" si="418"/>
        <v>4</v>
      </c>
      <c r="F6351" s="4">
        <f t="shared" si="419"/>
        <v>2026</v>
      </c>
      <c r="G6351" s="4" t="s">
        <v>25</v>
      </c>
      <c r="H6351" s="4">
        <v>11.6</v>
      </c>
      <c r="I6351" s="4" t="str">
        <f t="shared" si="420"/>
        <v>k</v>
      </c>
      <c r="J6351" s="4">
        <v>26.4</v>
      </c>
      <c r="K6351" s="4">
        <v>35.1</v>
      </c>
      <c r="L6351" s="4">
        <v>0</v>
      </c>
      <c r="M6351" s="4">
        <v>675</v>
      </c>
      <c r="N6351" s="11" t="s">
        <v>9938</v>
      </c>
      <c r="R6351" s="4" t="s">
        <v>9943</v>
      </c>
    </row>
    <row r="6352" spans="1:20">
      <c r="A6352" t="s">
        <v>9944</v>
      </c>
      <c r="B6352" t="s">
        <v>1291</v>
      </c>
      <c r="C6352" t="s">
        <v>20</v>
      </c>
      <c r="D6352" s="39" t="s">
        <v>1715</v>
      </c>
      <c r="E6352" s="11">
        <f t="shared" si="418"/>
        <v>3</v>
      </c>
      <c r="F6352" s="4">
        <f t="shared" si="419"/>
        <v>2000</v>
      </c>
      <c r="G6352" t="s">
        <v>25</v>
      </c>
      <c r="H6352" s="4" t="s">
        <v>149</v>
      </c>
      <c r="I6352" s="4" t="str">
        <f t="shared" si="420"/>
        <v>k</v>
      </c>
      <c r="J6352" s="4">
        <v>19.3</v>
      </c>
      <c r="K6352" s="4" t="s">
        <v>2176</v>
      </c>
      <c r="L6352" s="4">
        <v>0</v>
      </c>
      <c r="M6352" s="4" t="s">
        <v>9945</v>
      </c>
      <c r="N6352" s="11" t="s">
        <v>9946</v>
      </c>
      <c r="R6352" t="s">
        <v>2823</v>
      </c>
      <c r="T6352" t="s">
        <v>1296</v>
      </c>
    </row>
    <row r="6353" spans="1:20">
      <c r="A6353" t="s">
        <v>9944</v>
      </c>
      <c r="B6353" t="s">
        <v>1291</v>
      </c>
      <c r="C6353" t="s">
        <v>74</v>
      </c>
      <c r="D6353" s="39" t="s">
        <v>3055</v>
      </c>
      <c r="E6353" s="11">
        <f t="shared" si="418"/>
        <v>5</v>
      </c>
      <c r="F6353" s="4">
        <f t="shared" si="419"/>
        <v>2001</v>
      </c>
      <c r="G6353" t="s">
        <v>25</v>
      </c>
      <c r="H6353" s="4" t="s">
        <v>482</v>
      </c>
      <c r="I6353" s="4" t="str">
        <f t="shared" si="420"/>
        <v>k</v>
      </c>
      <c r="J6353" s="4">
        <v>20.399999999999999</v>
      </c>
      <c r="K6353" s="4" t="s">
        <v>866</v>
      </c>
      <c r="L6353" s="4">
        <v>0</v>
      </c>
      <c r="M6353" s="4" t="s">
        <v>2386</v>
      </c>
      <c r="N6353" s="11" t="s">
        <v>9946</v>
      </c>
      <c r="R6353" t="s">
        <v>9947</v>
      </c>
      <c r="T6353" t="s">
        <v>1296</v>
      </c>
    </row>
    <row r="6354" spans="1:20">
      <c r="A6354" t="s">
        <v>9944</v>
      </c>
      <c r="B6354" t="s">
        <v>1291</v>
      </c>
      <c r="C6354" t="s">
        <v>74</v>
      </c>
      <c r="D6354" s="39" t="s">
        <v>34</v>
      </c>
      <c r="E6354" s="11">
        <f t="shared" si="418"/>
        <v>5</v>
      </c>
      <c r="F6354" s="4">
        <f t="shared" si="419"/>
        <v>2003</v>
      </c>
      <c r="G6354" t="s">
        <v>25</v>
      </c>
      <c r="H6354" s="4" t="s">
        <v>57</v>
      </c>
      <c r="I6354" s="4" t="str">
        <f t="shared" si="420"/>
        <v>k</v>
      </c>
      <c r="J6354" s="4">
        <v>25.1</v>
      </c>
      <c r="K6354" s="4" t="s">
        <v>116</v>
      </c>
      <c r="L6354" s="4">
        <v>0</v>
      </c>
      <c r="M6354" s="4" t="s">
        <v>2353</v>
      </c>
      <c r="N6354" s="11" t="s">
        <v>9946</v>
      </c>
      <c r="R6354" t="s">
        <v>9948</v>
      </c>
      <c r="T6354" t="s">
        <v>1296</v>
      </c>
    </row>
    <row r="6355" spans="1:20">
      <c r="A6355" t="s">
        <v>9944</v>
      </c>
      <c r="B6355" t="s">
        <v>1291</v>
      </c>
      <c r="C6355" t="s">
        <v>74</v>
      </c>
      <c r="D6355" s="39" t="s">
        <v>2194</v>
      </c>
      <c r="E6355" s="11">
        <f t="shared" si="418"/>
        <v>5</v>
      </c>
      <c r="F6355" s="4">
        <f t="shared" si="419"/>
        <v>2005</v>
      </c>
      <c r="G6355" t="s">
        <v>25</v>
      </c>
      <c r="H6355" s="4" t="s">
        <v>496</v>
      </c>
      <c r="I6355" s="4" t="str">
        <f t="shared" si="420"/>
        <v>k</v>
      </c>
      <c r="J6355" s="4">
        <v>26.2</v>
      </c>
      <c r="K6355" s="4" t="s">
        <v>870</v>
      </c>
      <c r="L6355" s="4">
        <v>0</v>
      </c>
      <c r="M6355" s="4" t="s">
        <v>9051</v>
      </c>
      <c r="N6355" s="11" t="s">
        <v>9946</v>
      </c>
      <c r="R6355" t="s">
        <v>9949</v>
      </c>
      <c r="T6355" t="s">
        <v>1296</v>
      </c>
    </row>
    <row r="6356" spans="1:20">
      <c r="A6356" t="s">
        <v>9944</v>
      </c>
      <c r="B6356" t="s">
        <v>1291</v>
      </c>
      <c r="C6356" t="s">
        <v>74</v>
      </c>
      <c r="D6356" s="39" t="s">
        <v>1432</v>
      </c>
      <c r="E6356" s="11">
        <f t="shared" si="418"/>
        <v>5</v>
      </c>
      <c r="F6356" s="4">
        <f t="shared" si="419"/>
        <v>2013</v>
      </c>
      <c r="G6356" t="s">
        <v>25</v>
      </c>
      <c r="H6356" s="4" t="s">
        <v>1046</v>
      </c>
      <c r="I6356" s="4" t="str">
        <f t="shared" si="420"/>
        <v>k</v>
      </c>
      <c r="J6356" s="4">
        <v>30.5</v>
      </c>
      <c r="K6356" s="4" t="s">
        <v>674</v>
      </c>
      <c r="L6356" s="4">
        <v>0</v>
      </c>
      <c r="M6356" s="4" t="s">
        <v>2181</v>
      </c>
      <c r="N6356" s="11" t="s">
        <v>9946</v>
      </c>
      <c r="R6356" t="s">
        <v>9950</v>
      </c>
      <c r="T6356" t="s">
        <v>1296</v>
      </c>
    </row>
    <row r="6357" spans="1:20">
      <c r="A6357" t="s">
        <v>9944</v>
      </c>
      <c r="B6357" t="s">
        <v>1291</v>
      </c>
      <c r="C6357" t="s">
        <v>74</v>
      </c>
      <c r="D6357" s="39" t="s">
        <v>1346</v>
      </c>
      <c r="E6357" s="11">
        <f t="shared" si="418"/>
        <v>5</v>
      </c>
      <c r="F6357" s="4">
        <f t="shared" si="419"/>
        <v>2015</v>
      </c>
      <c r="G6357" t="s">
        <v>25</v>
      </c>
      <c r="H6357" s="4" t="s">
        <v>401</v>
      </c>
      <c r="I6357" s="4" t="str">
        <f t="shared" si="420"/>
        <v>k</v>
      </c>
      <c r="J6357" s="4">
        <v>31</v>
      </c>
      <c r="K6357" s="4" t="s">
        <v>378</v>
      </c>
      <c r="L6357" s="4">
        <v>0</v>
      </c>
      <c r="M6357" s="4" t="s">
        <v>2259</v>
      </c>
      <c r="N6357" s="11" t="s">
        <v>9946</v>
      </c>
      <c r="R6357" t="s">
        <v>9951</v>
      </c>
      <c r="T6357" t="s">
        <v>1296</v>
      </c>
    </row>
    <row r="6358" spans="1:20">
      <c r="A6358" t="s">
        <v>9952</v>
      </c>
      <c r="B6358" t="s">
        <v>1291</v>
      </c>
      <c r="C6358" t="s">
        <v>20</v>
      </c>
      <c r="D6358" s="39" t="s">
        <v>1746</v>
      </c>
      <c r="E6358" s="11">
        <f t="shared" si="418"/>
        <v>5</v>
      </c>
      <c r="F6358" s="4">
        <f t="shared" si="419"/>
        <v>2001</v>
      </c>
      <c r="G6358" t="s">
        <v>25</v>
      </c>
      <c r="H6358" s="4" t="s">
        <v>57</v>
      </c>
      <c r="I6358" s="4" t="str">
        <f t="shared" si="420"/>
        <v>k</v>
      </c>
      <c r="J6358" s="4">
        <v>24</v>
      </c>
      <c r="K6358" s="4" t="s">
        <v>1875</v>
      </c>
      <c r="L6358" s="4">
        <v>0</v>
      </c>
      <c r="M6358" s="4" t="s">
        <v>2439</v>
      </c>
      <c r="N6358" s="11" t="s">
        <v>9953</v>
      </c>
      <c r="R6358" t="s">
        <v>9954</v>
      </c>
      <c r="T6358" t="s">
        <v>1296</v>
      </c>
    </row>
    <row r="6359" spans="1:20">
      <c r="A6359" t="s">
        <v>9952</v>
      </c>
      <c r="B6359" t="s">
        <v>1291</v>
      </c>
      <c r="C6359" t="s">
        <v>74</v>
      </c>
      <c r="D6359" s="39" t="s">
        <v>1302</v>
      </c>
      <c r="E6359" s="11">
        <f t="shared" si="418"/>
        <v>5</v>
      </c>
      <c r="F6359" s="4">
        <f t="shared" si="419"/>
        <v>2002</v>
      </c>
      <c r="G6359" t="s">
        <v>25</v>
      </c>
      <c r="H6359" s="4" t="s">
        <v>477</v>
      </c>
      <c r="I6359" s="4" t="str">
        <f t="shared" si="420"/>
        <v>k</v>
      </c>
      <c r="J6359" s="4">
        <v>22</v>
      </c>
      <c r="K6359" s="4" t="s">
        <v>492</v>
      </c>
      <c r="L6359" s="4">
        <v>0</v>
      </c>
      <c r="M6359" s="4" t="s">
        <v>1618</v>
      </c>
      <c r="N6359" s="11" t="s">
        <v>9953</v>
      </c>
      <c r="R6359" t="s">
        <v>9955</v>
      </c>
      <c r="T6359" t="s">
        <v>1296</v>
      </c>
    </row>
    <row r="6360" spans="1:20">
      <c r="A6360" t="s">
        <v>9952</v>
      </c>
      <c r="B6360" t="s">
        <v>1291</v>
      </c>
      <c r="C6360" t="s">
        <v>74</v>
      </c>
      <c r="D6360" s="39" t="s">
        <v>3124</v>
      </c>
      <c r="E6360" s="11">
        <f t="shared" si="418"/>
        <v>6</v>
      </c>
      <c r="F6360" s="4">
        <f t="shared" si="419"/>
        <v>2002</v>
      </c>
      <c r="G6360" t="s">
        <v>25</v>
      </c>
      <c r="H6360" s="4" t="s">
        <v>474</v>
      </c>
      <c r="I6360" s="4" t="str">
        <f t="shared" si="420"/>
        <v>k</v>
      </c>
      <c r="J6360" s="4">
        <v>21.5</v>
      </c>
      <c r="K6360" s="4" t="s">
        <v>806</v>
      </c>
      <c r="L6360" s="4">
        <v>0</v>
      </c>
      <c r="M6360" s="4" t="s">
        <v>2384</v>
      </c>
      <c r="N6360" s="11" t="s">
        <v>9953</v>
      </c>
      <c r="R6360" t="s">
        <v>7147</v>
      </c>
      <c r="T6360" t="s">
        <v>1296</v>
      </c>
    </row>
    <row r="6361" spans="1:20">
      <c r="A6361" t="s">
        <v>9952</v>
      </c>
      <c r="B6361" t="s">
        <v>1291</v>
      </c>
      <c r="C6361" t="s">
        <v>74</v>
      </c>
      <c r="D6361" s="39" t="s">
        <v>34</v>
      </c>
      <c r="E6361" s="11">
        <f t="shared" si="418"/>
        <v>5</v>
      </c>
      <c r="F6361" s="4">
        <f t="shared" si="419"/>
        <v>2003</v>
      </c>
      <c r="G6361" t="s">
        <v>25</v>
      </c>
      <c r="H6361" s="4" t="s">
        <v>496</v>
      </c>
      <c r="I6361" s="4" t="str">
        <f t="shared" si="420"/>
        <v>k</v>
      </c>
      <c r="J6361" s="4">
        <v>23.3</v>
      </c>
      <c r="K6361" s="4" t="s">
        <v>1106</v>
      </c>
      <c r="L6361" s="4">
        <v>0</v>
      </c>
      <c r="M6361" s="4" t="s">
        <v>1593</v>
      </c>
      <c r="N6361" s="11" t="s">
        <v>9953</v>
      </c>
      <c r="R6361" t="s">
        <v>9956</v>
      </c>
      <c r="T6361" t="s">
        <v>1296</v>
      </c>
    </row>
    <row r="6362" spans="1:20">
      <c r="A6362" t="s">
        <v>9952</v>
      </c>
      <c r="B6362" t="s">
        <v>1291</v>
      </c>
      <c r="C6362" t="s">
        <v>74</v>
      </c>
      <c r="D6362" s="39" t="s">
        <v>1380</v>
      </c>
      <c r="E6362" s="11">
        <f t="shared" ref="E6362:E6425" si="421">MONTH(D6362)</f>
        <v>5</v>
      </c>
      <c r="F6362" s="4">
        <f t="shared" ref="F6362:F6425" si="422">YEAR(D6362)</f>
        <v>2004</v>
      </c>
      <c r="G6362" t="s">
        <v>25</v>
      </c>
      <c r="H6362" s="4" t="s">
        <v>410</v>
      </c>
      <c r="I6362" s="4" t="str">
        <f t="shared" si="420"/>
        <v>k</v>
      </c>
      <c r="J6362" s="4">
        <v>25.1</v>
      </c>
      <c r="K6362" s="4" t="s">
        <v>116</v>
      </c>
      <c r="L6362" s="4">
        <v>0</v>
      </c>
      <c r="M6362" s="4" t="s">
        <v>1438</v>
      </c>
      <c r="N6362" s="11" t="s">
        <v>9953</v>
      </c>
      <c r="R6362" t="s">
        <v>9957</v>
      </c>
      <c r="T6362" t="s">
        <v>1296</v>
      </c>
    </row>
    <row r="6363" spans="1:20">
      <c r="A6363" t="s">
        <v>9952</v>
      </c>
      <c r="B6363" t="s">
        <v>1291</v>
      </c>
      <c r="C6363" t="s">
        <v>74</v>
      </c>
      <c r="D6363" s="39" t="s">
        <v>1310</v>
      </c>
      <c r="E6363" s="11">
        <f t="shared" si="421"/>
        <v>5</v>
      </c>
      <c r="F6363" s="4">
        <f t="shared" si="422"/>
        <v>2005</v>
      </c>
      <c r="G6363" t="s">
        <v>25</v>
      </c>
      <c r="H6363" s="4" t="s">
        <v>717</v>
      </c>
      <c r="I6363" s="4" t="str">
        <f t="shared" si="420"/>
        <v>k</v>
      </c>
      <c r="J6363" s="4">
        <v>26</v>
      </c>
      <c r="K6363" s="4" t="s">
        <v>898</v>
      </c>
      <c r="L6363" s="4">
        <v>0</v>
      </c>
      <c r="M6363" s="4" t="s">
        <v>1880</v>
      </c>
      <c r="N6363" s="11" t="s">
        <v>9953</v>
      </c>
      <c r="R6363" t="s">
        <v>9958</v>
      </c>
      <c r="T6363" t="s">
        <v>1296</v>
      </c>
    </row>
    <row r="6364" spans="1:20">
      <c r="A6364" t="s">
        <v>9952</v>
      </c>
      <c r="B6364" t="s">
        <v>1291</v>
      </c>
      <c r="C6364" t="s">
        <v>74</v>
      </c>
      <c r="D6364" s="39" t="s">
        <v>1385</v>
      </c>
      <c r="E6364" s="11">
        <f t="shared" si="421"/>
        <v>5</v>
      </c>
      <c r="F6364" s="4">
        <f t="shared" si="422"/>
        <v>2008</v>
      </c>
      <c r="G6364" t="s">
        <v>25</v>
      </c>
      <c r="H6364" s="4" t="s">
        <v>977</v>
      </c>
      <c r="I6364" s="4" t="str">
        <f t="shared" si="420"/>
        <v>k</v>
      </c>
      <c r="J6364" s="4">
        <v>29</v>
      </c>
      <c r="K6364" s="4" t="s">
        <v>203</v>
      </c>
      <c r="L6364" s="4">
        <v>0</v>
      </c>
      <c r="M6364" s="4" t="s">
        <v>9959</v>
      </c>
      <c r="N6364" s="11" t="s">
        <v>9953</v>
      </c>
      <c r="R6364" t="s">
        <v>1662</v>
      </c>
      <c r="T6364" t="s">
        <v>1296</v>
      </c>
    </row>
    <row r="6365" spans="1:20">
      <c r="A6365" t="s">
        <v>9952</v>
      </c>
      <c r="B6365" t="s">
        <v>1291</v>
      </c>
      <c r="C6365" t="s">
        <v>74</v>
      </c>
      <c r="D6365" s="39" t="s">
        <v>1663</v>
      </c>
      <c r="E6365" s="11">
        <f t="shared" si="421"/>
        <v>5</v>
      </c>
      <c r="F6365" s="4">
        <f t="shared" si="422"/>
        <v>2009</v>
      </c>
      <c r="G6365" t="s">
        <v>25</v>
      </c>
      <c r="H6365" s="4" t="s">
        <v>893</v>
      </c>
      <c r="I6365" s="4" t="str">
        <f t="shared" si="420"/>
        <v>k</v>
      </c>
      <c r="J6365" s="4">
        <v>29.5</v>
      </c>
      <c r="K6365" s="4" t="s">
        <v>138</v>
      </c>
      <c r="L6365" s="4">
        <v>0</v>
      </c>
      <c r="M6365" s="4" t="s">
        <v>2192</v>
      </c>
      <c r="N6365" s="11" t="s">
        <v>9953</v>
      </c>
      <c r="R6365" t="s">
        <v>1662</v>
      </c>
      <c r="T6365" t="s">
        <v>1296</v>
      </c>
    </row>
    <row r="6366" spans="1:20">
      <c r="A6366" t="s">
        <v>9952</v>
      </c>
      <c r="B6366" t="s">
        <v>1291</v>
      </c>
      <c r="C6366" t="s">
        <v>74</v>
      </c>
      <c r="D6366" s="39" t="s">
        <v>1392</v>
      </c>
      <c r="E6366" s="11">
        <f t="shared" si="421"/>
        <v>5</v>
      </c>
      <c r="F6366" s="4">
        <f t="shared" si="422"/>
        <v>2010</v>
      </c>
      <c r="G6366" t="s">
        <v>25</v>
      </c>
      <c r="H6366" s="4" t="s">
        <v>1038</v>
      </c>
      <c r="I6366" s="4" t="str">
        <f t="shared" si="420"/>
        <v>k</v>
      </c>
      <c r="J6366" s="4">
        <v>29.7</v>
      </c>
      <c r="K6366" s="4" t="s">
        <v>690</v>
      </c>
      <c r="L6366" s="4">
        <v>0</v>
      </c>
      <c r="M6366" s="4" t="s">
        <v>1952</v>
      </c>
      <c r="N6366" s="11" t="s">
        <v>9953</v>
      </c>
      <c r="R6366" t="s">
        <v>9960</v>
      </c>
      <c r="T6366" t="s">
        <v>1296</v>
      </c>
    </row>
    <row r="6367" spans="1:20">
      <c r="A6367" t="s">
        <v>9952</v>
      </c>
      <c r="B6367" t="s">
        <v>1291</v>
      </c>
      <c r="C6367" t="s">
        <v>74</v>
      </c>
      <c r="D6367" s="39" t="s">
        <v>1561</v>
      </c>
      <c r="E6367" s="11">
        <f t="shared" si="421"/>
        <v>5</v>
      </c>
      <c r="F6367" s="4">
        <f t="shared" si="422"/>
        <v>2011</v>
      </c>
      <c r="G6367" t="s">
        <v>25</v>
      </c>
      <c r="H6367" s="4" t="s">
        <v>1046</v>
      </c>
      <c r="I6367" s="4" t="str">
        <f t="shared" si="420"/>
        <v>k</v>
      </c>
      <c r="J6367" s="4">
        <v>32</v>
      </c>
      <c r="K6367" s="4" t="s">
        <v>801</v>
      </c>
      <c r="L6367" s="4">
        <v>0</v>
      </c>
      <c r="M6367" s="4" t="s">
        <v>4475</v>
      </c>
      <c r="N6367" s="11" t="s">
        <v>9953</v>
      </c>
      <c r="R6367" t="s">
        <v>1762</v>
      </c>
      <c r="T6367" t="s">
        <v>1296</v>
      </c>
    </row>
    <row r="6368" spans="1:20">
      <c r="A6368" t="s">
        <v>9952</v>
      </c>
      <c r="B6368" t="s">
        <v>1291</v>
      </c>
      <c r="C6368" t="s">
        <v>74</v>
      </c>
      <c r="D6368" s="39" t="s">
        <v>1680</v>
      </c>
      <c r="E6368" s="11">
        <f t="shared" si="421"/>
        <v>4</v>
      </c>
      <c r="F6368" s="4">
        <f t="shared" si="422"/>
        <v>2012</v>
      </c>
      <c r="G6368" t="s">
        <v>25</v>
      </c>
      <c r="H6368" s="4" t="s">
        <v>818</v>
      </c>
      <c r="I6368" s="4" t="str">
        <f t="shared" si="420"/>
        <v>k</v>
      </c>
      <c r="J6368" s="4">
        <v>30.3</v>
      </c>
      <c r="K6368" s="4" t="s">
        <v>569</v>
      </c>
      <c r="L6368" s="4">
        <v>0</v>
      </c>
      <c r="M6368" s="4" t="s">
        <v>1624</v>
      </c>
      <c r="N6368" s="11" t="s">
        <v>9953</v>
      </c>
      <c r="R6368" t="s">
        <v>2058</v>
      </c>
      <c r="T6368" t="s">
        <v>1296</v>
      </c>
    </row>
    <row r="6369" spans="1:20">
      <c r="A6369" t="s">
        <v>9952</v>
      </c>
      <c r="B6369" t="s">
        <v>1291</v>
      </c>
      <c r="C6369" t="s">
        <v>74</v>
      </c>
      <c r="D6369" s="39" t="s">
        <v>1435</v>
      </c>
      <c r="E6369" s="11">
        <f t="shared" si="421"/>
        <v>5</v>
      </c>
      <c r="F6369" s="4">
        <f t="shared" si="422"/>
        <v>2015</v>
      </c>
      <c r="G6369" t="s">
        <v>25</v>
      </c>
      <c r="H6369" s="4" t="s">
        <v>600</v>
      </c>
      <c r="I6369" s="4" t="str">
        <f t="shared" si="420"/>
        <v>k</v>
      </c>
      <c r="J6369" s="4">
        <v>34.200000000000003</v>
      </c>
      <c r="K6369" s="4" t="s">
        <v>178</v>
      </c>
      <c r="L6369" s="4">
        <v>0</v>
      </c>
      <c r="M6369" s="4" t="s">
        <v>9961</v>
      </c>
      <c r="N6369" s="11" t="s">
        <v>9953</v>
      </c>
      <c r="R6369" t="s">
        <v>9962</v>
      </c>
      <c r="T6369" t="s">
        <v>1296</v>
      </c>
    </row>
    <row r="6370" spans="1:20">
      <c r="A6370" t="s">
        <v>9952</v>
      </c>
      <c r="B6370" t="s">
        <v>1291</v>
      </c>
      <c r="C6370" t="s">
        <v>74</v>
      </c>
      <c r="D6370" s="39" t="s">
        <v>1590</v>
      </c>
      <c r="E6370" s="11">
        <f t="shared" si="421"/>
        <v>5</v>
      </c>
      <c r="F6370" s="4">
        <f t="shared" si="422"/>
        <v>2016</v>
      </c>
      <c r="G6370" t="s">
        <v>25</v>
      </c>
      <c r="H6370" s="4" t="s">
        <v>997</v>
      </c>
      <c r="I6370" s="4" t="str">
        <f t="shared" si="420"/>
        <v>k</v>
      </c>
      <c r="J6370" s="4">
        <v>35.1</v>
      </c>
      <c r="K6370" s="4" t="s">
        <v>472</v>
      </c>
      <c r="L6370" s="4">
        <v>0</v>
      </c>
      <c r="M6370" s="4" t="s">
        <v>9963</v>
      </c>
      <c r="N6370" s="11" t="s">
        <v>9953</v>
      </c>
      <c r="Q6370">
        <v>44</v>
      </c>
      <c r="R6370" t="s">
        <v>9964</v>
      </c>
      <c r="T6370" t="s">
        <v>1296</v>
      </c>
    </row>
    <row r="6371" spans="1:20">
      <c r="A6371" t="s">
        <v>9952</v>
      </c>
      <c r="B6371" t="s">
        <v>1291</v>
      </c>
      <c r="C6371" t="s">
        <v>74</v>
      </c>
      <c r="D6371" s="39" t="s">
        <v>1352</v>
      </c>
      <c r="E6371" s="11">
        <f t="shared" si="421"/>
        <v>5</v>
      </c>
      <c r="F6371" s="4">
        <f t="shared" si="422"/>
        <v>2017</v>
      </c>
      <c r="G6371" t="s">
        <v>25</v>
      </c>
      <c r="H6371" s="4" t="s">
        <v>1389</v>
      </c>
      <c r="I6371" s="4" t="str">
        <f t="shared" si="420"/>
        <v>k</v>
      </c>
      <c r="J6371" s="4">
        <v>35.5</v>
      </c>
      <c r="K6371" s="4" t="s">
        <v>638</v>
      </c>
      <c r="L6371" s="4">
        <v>0</v>
      </c>
      <c r="M6371" s="4" t="s">
        <v>9965</v>
      </c>
      <c r="N6371" s="11" t="s">
        <v>9953</v>
      </c>
      <c r="R6371" t="s">
        <v>9966</v>
      </c>
      <c r="T6371" t="s">
        <v>1296</v>
      </c>
    </row>
    <row r="6372" spans="1:20">
      <c r="A6372" t="s">
        <v>9952</v>
      </c>
      <c r="B6372" t="s">
        <v>1291</v>
      </c>
      <c r="C6372" t="s">
        <v>74</v>
      </c>
      <c r="D6372" s="39" t="s">
        <v>1878</v>
      </c>
      <c r="E6372" s="11">
        <f t="shared" si="421"/>
        <v>5</v>
      </c>
      <c r="F6372" s="4">
        <f t="shared" si="422"/>
        <v>2019</v>
      </c>
      <c r="G6372" t="s">
        <v>25</v>
      </c>
      <c r="H6372" s="4" t="s">
        <v>293</v>
      </c>
      <c r="I6372" s="4" t="str">
        <f t="shared" si="420"/>
        <v>k</v>
      </c>
      <c r="J6372" s="4">
        <v>38.1</v>
      </c>
      <c r="K6372" s="4" t="s">
        <v>3608</v>
      </c>
      <c r="L6372" s="4">
        <v>0</v>
      </c>
      <c r="M6372" s="4" t="s">
        <v>4280</v>
      </c>
      <c r="N6372" s="11" t="s">
        <v>9953</v>
      </c>
      <c r="R6372" t="s">
        <v>9967</v>
      </c>
      <c r="T6372" t="s">
        <v>1296</v>
      </c>
    </row>
    <row r="6373" spans="1:20">
      <c r="A6373" t="s">
        <v>9968</v>
      </c>
      <c r="B6373" t="s">
        <v>1291</v>
      </c>
      <c r="C6373" t="s">
        <v>20</v>
      </c>
      <c r="D6373" s="39" t="s">
        <v>1385</v>
      </c>
      <c r="E6373" s="11">
        <f t="shared" si="421"/>
        <v>5</v>
      </c>
      <c r="F6373" s="4">
        <f t="shared" si="422"/>
        <v>2008</v>
      </c>
      <c r="G6373" t="s">
        <v>103</v>
      </c>
      <c r="H6373" s="4" t="s">
        <v>1536</v>
      </c>
      <c r="I6373" s="4" t="str">
        <f t="shared" si="420"/>
        <v>k</v>
      </c>
      <c r="J6373" s="4">
        <v>11.3</v>
      </c>
      <c r="K6373" s="4" t="s">
        <v>810</v>
      </c>
      <c r="L6373" s="4">
        <v>0</v>
      </c>
      <c r="M6373" s="4" t="s">
        <v>888</v>
      </c>
      <c r="R6373" t="s">
        <v>9969</v>
      </c>
      <c r="T6373" t="s">
        <v>1296</v>
      </c>
    </row>
    <row r="6374" spans="1:20">
      <c r="A6374" t="s">
        <v>9970</v>
      </c>
      <c r="B6374" t="s">
        <v>1291</v>
      </c>
      <c r="C6374" t="s">
        <v>20</v>
      </c>
      <c r="D6374" s="39" t="s">
        <v>2575</v>
      </c>
      <c r="E6374" s="11">
        <f t="shared" si="421"/>
        <v>5</v>
      </c>
      <c r="F6374" s="4">
        <f t="shared" si="422"/>
        <v>2008</v>
      </c>
      <c r="G6374" t="s">
        <v>103</v>
      </c>
      <c r="H6374" s="4" t="s">
        <v>1536</v>
      </c>
      <c r="I6374" s="4" t="str">
        <f t="shared" si="420"/>
        <v>k</v>
      </c>
      <c r="J6374" s="4">
        <v>10.199999999999999</v>
      </c>
      <c r="K6374" s="4" t="s">
        <v>2331</v>
      </c>
      <c r="L6374" s="4">
        <v>0</v>
      </c>
      <c r="M6374" s="4" t="s">
        <v>341</v>
      </c>
      <c r="R6374" t="s">
        <v>2993</v>
      </c>
      <c r="T6374" t="s">
        <v>1296</v>
      </c>
    </row>
    <row r="6375" spans="1:20">
      <c r="A6375" t="s">
        <v>9971</v>
      </c>
      <c r="B6375" t="s">
        <v>1291</v>
      </c>
      <c r="C6375" t="s">
        <v>20</v>
      </c>
      <c r="D6375" s="39" t="s">
        <v>1831</v>
      </c>
      <c r="E6375" s="11">
        <f t="shared" si="421"/>
        <v>5</v>
      </c>
      <c r="F6375" s="4">
        <f t="shared" si="422"/>
        <v>2008</v>
      </c>
      <c r="G6375" t="s">
        <v>21</v>
      </c>
      <c r="H6375" s="4" t="s">
        <v>1444</v>
      </c>
      <c r="I6375" s="4" t="str">
        <f t="shared" si="420"/>
        <v>k</v>
      </c>
      <c r="J6375" s="4">
        <v>14.6</v>
      </c>
      <c r="K6375" s="4" t="s">
        <v>401</v>
      </c>
      <c r="L6375" s="4">
        <v>0</v>
      </c>
      <c r="M6375" s="4" t="s">
        <v>2163</v>
      </c>
      <c r="N6375" s="11" t="s">
        <v>9972</v>
      </c>
      <c r="R6375" t="s">
        <v>9973</v>
      </c>
      <c r="T6375" t="s">
        <v>1296</v>
      </c>
    </row>
    <row r="6376" spans="1:20">
      <c r="A6376" t="s">
        <v>9971</v>
      </c>
      <c r="B6376" t="s">
        <v>1291</v>
      </c>
      <c r="C6376" t="s">
        <v>74</v>
      </c>
      <c r="D6376" s="39" t="s">
        <v>1346</v>
      </c>
      <c r="E6376" s="11">
        <f t="shared" si="421"/>
        <v>5</v>
      </c>
      <c r="F6376" s="4">
        <f t="shared" si="422"/>
        <v>2015</v>
      </c>
      <c r="G6376" t="s">
        <v>21</v>
      </c>
      <c r="H6376" s="4" t="s">
        <v>477</v>
      </c>
      <c r="I6376" s="4" t="str">
        <f t="shared" si="420"/>
        <v>k</v>
      </c>
      <c r="J6376" s="4">
        <v>23.4</v>
      </c>
      <c r="K6376" s="4" t="s">
        <v>1875</v>
      </c>
      <c r="L6376" s="4">
        <v>0</v>
      </c>
      <c r="M6376" s="4" t="s">
        <v>2493</v>
      </c>
      <c r="N6376" s="11" t="s">
        <v>9972</v>
      </c>
      <c r="R6376" t="s">
        <v>9974</v>
      </c>
      <c r="T6376" t="s">
        <v>1296</v>
      </c>
    </row>
    <row r="6377" spans="1:20">
      <c r="A6377" t="s">
        <v>9971</v>
      </c>
      <c r="B6377" t="s">
        <v>1291</v>
      </c>
      <c r="C6377" t="s">
        <v>74</v>
      </c>
      <c r="D6377" s="39" t="s">
        <v>1349</v>
      </c>
      <c r="E6377" s="11">
        <f t="shared" si="421"/>
        <v>5</v>
      </c>
      <c r="F6377" s="4">
        <f t="shared" si="422"/>
        <v>2016</v>
      </c>
      <c r="G6377" t="s">
        <v>21</v>
      </c>
      <c r="H6377" s="4" t="s">
        <v>496</v>
      </c>
      <c r="I6377" s="4" t="str">
        <f t="shared" si="420"/>
        <v>k</v>
      </c>
      <c r="J6377" s="4">
        <v>24.4</v>
      </c>
      <c r="K6377" s="4" t="s">
        <v>240</v>
      </c>
      <c r="L6377" s="4">
        <v>0</v>
      </c>
      <c r="M6377" s="4" t="s">
        <v>2441</v>
      </c>
      <c r="N6377" s="11" t="s">
        <v>9972</v>
      </c>
      <c r="R6377" t="s">
        <v>9975</v>
      </c>
      <c r="T6377" t="s">
        <v>1296</v>
      </c>
    </row>
    <row r="6378" spans="1:20">
      <c r="A6378" s="9" t="s">
        <v>9971</v>
      </c>
      <c r="B6378" t="s">
        <v>1291</v>
      </c>
      <c r="C6378" t="s">
        <v>74</v>
      </c>
      <c r="D6378" s="39" t="s">
        <v>1440</v>
      </c>
      <c r="E6378" s="11">
        <f t="shared" si="421"/>
        <v>5</v>
      </c>
      <c r="F6378" s="4">
        <f t="shared" si="422"/>
        <v>2024</v>
      </c>
      <c r="G6378" t="s">
        <v>21</v>
      </c>
      <c r="H6378" s="4" t="s">
        <v>1046</v>
      </c>
      <c r="I6378" s="4" t="str">
        <f t="shared" si="420"/>
        <v>k</v>
      </c>
      <c r="J6378" s="4">
        <v>28.5</v>
      </c>
      <c r="K6378" s="4" t="s">
        <v>571</v>
      </c>
      <c r="L6378" s="4">
        <v>0</v>
      </c>
      <c r="M6378" s="4" t="s">
        <v>9655</v>
      </c>
      <c r="N6378" s="11" t="s">
        <v>9972</v>
      </c>
      <c r="R6378" t="s">
        <v>1479</v>
      </c>
    </row>
    <row r="6379" spans="1:20">
      <c r="A6379" t="s">
        <v>9971</v>
      </c>
      <c r="B6379" s="4" t="s">
        <v>1291</v>
      </c>
      <c r="C6379" s="17" t="s">
        <v>74</v>
      </c>
      <c r="D6379" s="39" t="s">
        <v>1480</v>
      </c>
      <c r="E6379" s="11">
        <f t="shared" si="421"/>
        <v>4</v>
      </c>
      <c r="F6379" s="4">
        <f t="shared" si="422"/>
        <v>2026</v>
      </c>
      <c r="G6379" s="4" t="s">
        <v>21</v>
      </c>
      <c r="H6379" s="4">
        <v>20.6</v>
      </c>
      <c r="I6379" s="4" t="str">
        <f t="shared" si="420"/>
        <v>k</v>
      </c>
      <c r="J6379" s="4">
        <v>29.2</v>
      </c>
      <c r="K6379" s="4">
        <v>36.5</v>
      </c>
      <c r="L6379" s="4">
        <v>0</v>
      </c>
      <c r="M6379" s="4">
        <v>875</v>
      </c>
      <c r="N6379" s="11" t="s">
        <v>9972</v>
      </c>
      <c r="R6379" s="4" t="s">
        <v>1481</v>
      </c>
    </row>
    <row r="6380" spans="1:20">
      <c r="A6380" t="s">
        <v>9976</v>
      </c>
      <c r="B6380" t="s">
        <v>1291</v>
      </c>
      <c r="C6380" t="s">
        <v>20</v>
      </c>
      <c r="D6380" s="39" t="s">
        <v>1831</v>
      </c>
      <c r="E6380" s="11">
        <f t="shared" si="421"/>
        <v>5</v>
      </c>
      <c r="F6380" s="4">
        <f t="shared" si="422"/>
        <v>2008</v>
      </c>
      <c r="G6380" t="s">
        <v>25</v>
      </c>
      <c r="H6380" s="4" t="s">
        <v>1444</v>
      </c>
      <c r="I6380" s="4" t="str">
        <f t="shared" si="420"/>
        <v>k</v>
      </c>
      <c r="J6380" s="4">
        <v>13.9</v>
      </c>
      <c r="K6380" s="4" t="s">
        <v>3259</v>
      </c>
      <c r="L6380" s="4">
        <v>0</v>
      </c>
      <c r="M6380" s="4" t="s">
        <v>5839</v>
      </c>
      <c r="N6380" s="11" t="s">
        <v>9977</v>
      </c>
      <c r="R6380" t="s">
        <v>9978</v>
      </c>
      <c r="T6380" t="s">
        <v>1296</v>
      </c>
    </row>
    <row r="6381" spans="1:20">
      <c r="A6381" t="s">
        <v>9976</v>
      </c>
      <c r="B6381" t="s">
        <v>1291</v>
      </c>
      <c r="C6381" t="s">
        <v>74</v>
      </c>
      <c r="D6381" s="39" t="s">
        <v>839</v>
      </c>
      <c r="E6381" s="11">
        <f t="shared" si="421"/>
        <v>5</v>
      </c>
      <c r="F6381" s="4">
        <f t="shared" si="422"/>
        <v>2016</v>
      </c>
      <c r="G6381" t="s">
        <v>25</v>
      </c>
      <c r="H6381" s="4" t="s">
        <v>496</v>
      </c>
      <c r="I6381" s="4" t="str">
        <f t="shared" si="420"/>
        <v>k</v>
      </c>
      <c r="J6381" s="4">
        <v>22.5</v>
      </c>
      <c r="K6381" s="4" t="s">
        <v>1215</v>
      </c>
      <c r="L6381" s="4">
        <v>0</v>
      </c>
      <c r="M6381" s="4" t="s">
        <v>7597</v>
      </c>
      <c r="N6381" s="11" t="s">
        <v>9977</v>
      </c>
      <c r="R6381" t="s">
        <v>9979</v>
      </c>
      <c r="T6381" t="s">
        <v>1296</v>
      </c>
    </row>
    <row r="6382" spans="1:20">
      <c r="A6382" t="s">
        <v>9976</v>
      </c>
      <c r="B6382" t="s">
        <v>1291</v>
      </c>
      <c r="C6382" t="s">
        <v>74</v>
      </c>
      <c r="D6382" s="39" t="s">
        <v>1352</v>
      </c>
      <c r="E6382" s="11">
        <f t="shared" si="421"/>
        <v>5</v>
      </c>
      <c r="F6382" s="4">
        <f t="shared" si="422"/>
        <v>2017</v>
      </c>
      <c r="G6382" t="s">
        <v>25</v>
      </c>
      <c r="H6382" s="4" t="s">
        <v>410</v>
      </c>
      <c r="I6382" s="4" t="str">
        <f t="shared" si="420"/>
        <v>k</v>
      </c>
      <c r="J6382" s="4">
        <v>23.1</v>
      </c>
      <c r="K6382" s="4" t="s">
        <v>946</v>
      </c>
      <c r="L6382" s="4">
        <v>0</v>
      </c>
      <c r="M6382" s="4" t="s">
        <v>4113</v>
      </c>
      <c r="N6382" s="11" t="s">
        <v>9977</v>
      </c>
      <c r="R6382" t="s">
        <v>9980</v>
      </c>
      <c r="T6382" t="s">
        <v>1296</v>
      </c>
    </row>
    <row r="6383" spans="1:20">
      <c r="A6383" t="s">
        <v>9981</v>
      </c>
      <c r="B6383" t="s">
        <v>1291</v>
      </c>
      <c r="C6383" t="s">
        <v>20</v>
      </c>
      <c r="D6383" s="39" t="s">
        <v>839</v>
      </c>
      <c r="E6383" s="11">
        <f t="shared" si="421"/>
        <v>5</v>
      </c>
      <c r="F6383" s="4">
        <f t="shared" si="422"/>
        <v>2016</v>
      </c>
      <c r="G6383" t="s">
        <v>21</v>
      </c>
      <c r="H6383" s="4" t="s">
        <v>1452</v>
      </c>
      <c r="I6383" s="4" t="str">
        <f t="shared" si="420"/>
        <v>k</v>
      </c>
      <c r="J6383" s="4">
        <v>16.3</v>
      </c>
      <c r="K6383" s="4" t="s">
        <v>611</v>
      </c>
      <c r="L6383" s="4">
        <v>0</v>
      </c>
      <c r="M6383" s="4" t="s">
        <v>1942</v>
      </c>
      <c r="R6383" t="s">
        <v>9982</v>
      </c>
      <c r="T6383" t="s">
        <v>1296</v>
      </c>
    </row>
    <row r="6384" spans="1:20">
      <c r="A6384" t="s">
        <v>9981</v>
      </c>
      <c r="B6384" t="s">
        <v>1291</v>
      </c>
      <c r="C6384" t="s">
        <v>74</v>
      </c>
      <c r="D6384" s="39" t="s">
        <v>1412</v>
      </c>
      <c r="E6384" s="11">
        <f t="shared" si="421"/>
        <v>5</v>
      </c>
      <c r="F6384" s="4">
        <f t="shared" si="422"/>
        <v>2019</v>
      </c>
      <c r="G6384" t="s">
        <v>21</v>
      </c>
      <c r="H6384" s="4" t="s">
        <v>654</v>
      </c>
      <c r="I6384" s="4" t="str">
        <f t="shared" si="420"/>
        <v>k</v>
      </c>
      <c r="J6384" s="4">
        <v>19.7</v>
      </c>
      <c r="K6384" s="4" t="s">
        <v>929</v>
      </c>
      <c r="L6384" s="4">
        <v>0</v>
      </c>
      <c r="M6384" s="4" t="s">
        <v>2414</v>
      </c>
      <c r="Q6384" t="s">
        <v>9983</v>
      </c>
      <c r="R6384" t="s">
        <v>9984</v>
      </c>
      <c r="T6384" t="s">
        <v>1296</v>
      </c>
    </row>
    <row r="6385" spans="1:20">
      <c r="A6385" t="s">
        <v>666</v>
      </c>
      <c r="B6385" t="s">
        <v>1291</v>
      </c>
      <c r="C6385" t="s">
        <v>20</v>
      </c>
      <c r="D6385" s="39" t="s">
        <v>1494</v>
      </c>
      <c r="E6385" s="11">
        <f t="shared" si="421"/>
        <v>3</v>
      </c>
      <c r="F6385" s="4">
        <f t="shared" si="422"/>
        <v>1986</v>
      </c>
      <c r="G6385" t="s">
        <v>25</v>
      </c>
      <c r="H6385" s="4">
        <v>11.5</v>
      </c>
      <c r="I6385" s="4" t="s">
        <v>35</v>
      </c>
      <c r="J6385" s="4">
        <v>28.26</v>
      </c>
      <c r="K6385" s="4" t="s">
        <v>2107</v>
      </c>
      <c r="L6385" s="4">
        <v>0</v>
      </c>
      <c r="M6385" s="4" t="s">
        <v>3293</v>
      </c>
      <c r="R6385" t="s">
        <v>1498</v>
      </c>
      <c r="T6385" t="s">
        <v>1296</v>
      </c>
    </row>
    <row r="6386" spans="1:20">
      <c r="A6386" t="s">
        <v>666</v>
      </c>
      <c r="B6386" t="s">
        <v>1291</v>
      </c>
      <c r="C6386" t="s">
        <v>74</v>
      </c>
      <c r="D6386" s="39" t="s">
        <v>2002</v>
      </c>
      <c r="E6386" s="11">
        <f t="shared" si="421"/>
        <v>3</v>
      </c>
      <c r="F6386" s="4">
        <f t="shared" si="422"/>
        <v>1988</v>
      </c>
      <c r="G6386" t="s">
        <v>25</v>
      </c>
      <c r="H6386" s="4">
        <v>13.5</v>
      </c>
      <c r="I6386" s="4" t="s">
        <v>35</v>
      </c>
      <c r="J6386" s="4">
        <v>31.43</v>
      </c>
      <c r="K6386" s="4" t="s">
        <v>5713</v>
      </c>
      <c r="L6386" s="4">
        <v>0</v>
      </c>
      <c r="M6386" s="4" t="s">
        <v>1624</v>
      </c>
      <c r="T6386" t="s">
        <v>1296</v>
      </c>
    </row>
    <row r="6387" spans="1:20">
      <c r="A6387" t="s">
        <v>666</v>
      </c>
      <c r="B6387" t="s">
        <v>1291</v>
      </c>
      <c r="C6387" t="s">
        <v>74</v>
      </c>
      <c r="D6387" s="39" t="s">
        <v>1372</v>
      </c>
      <c r="E6387" s="11">
        <f t="shared" si="421"/>
        <v>3</v>
      </c>
      <c r="F6387" s="4">
        <f t="shared" si="422"/>
        <v>1990</v>
      </c>
      <c r="G6387" t="s">
        <v>25</v>
      </c>
      <c r="H6387" s="4">
        <v>15.5</v>
      </c>
      <c r="I6387" s="4" t="s">
        <v>35</v>
      </c>
      <c r="J6387" s="4">
        <v>33.659999999999997</v>
      </c>
      <c r="K6387" s="4" t="s">
        <v>2003</v>
      </c>
      <c r="L6387" s="4">
        <v>0</v>
      </c>
      <c r="M6387" s="4" t="s">
        <v>5065</v>
      </c>
      <c r="T6387" t="s">
        <v>1296</v>
      </c>
    </row>
    <row r="6388" spans="1:20">
      <c r="A6388" t="s">
        <v>666</v>
      </c>
      <c r="B6388" t="s">
        <v>1291</v>
      </c>
      <c r="C6388" t="s">
        <v>74</v>
      </c>
      <c r="D6388" s="39" t="s">
        <v>2401</v>
      </c>
      <c r="E6388" s="11">
        <f t="shared" si="421"/>
        <v>3</v>
      </c>
      <c r="F6388" s="4">
        <f t="shared" si="422"/>
        <v>1992</v>
      </c>
      <c r="G6388" t="s">
        <v>25</v>
      </c>
      <c r="H6388" s="4">
        <v>17.5</v>
      </c>
      <c r="I6388" s="4" t="s">
        <v>35</v>
      </c>
      <c r="J6388" s="4">
        <v>35.56</v>
      </c>
      <c r="K6388" s="4" t="s">
        <v>3331</v>
      </c>
      <c r="L6388" s="4">
        <v>0</v>
      </c>
      <c r="M6388" s="4" t="s">
        <v>5520</v>
      </c>
      <c r="T6388" t="s">
        <v>1296</v>
      </c>
    </row>
    <row r="6389" spans="1:20">
      <c r="A6389" t="s">
        <v>666</v>
      </c>
      <c r="B6389" t="s">
        <v>1291</v>
      </c>
      <c r="C6389" t="s">
        <v>74</v>
      </c>
      <c r="D6389" s="39" t="s">
        <v>1620</v>
      </c>
      <c r="E6389" s="11">
        <f t="shared" si="421"/>
        <v>3</v>
      </c>
      <c r="F6389" s="4">
        <f t="shared" si="422"/>
        <v>1994</v>
      </c>
      <c r="G6389" t="s">
        <v>25</v>
      </c>
      <c r="H6389" s="4">
        <v>19.5</v>
      </c>
      <c r="I6389" s="4" t="s">
        <v>35</v>
      </c>
      <c r="K6389" s="4" t="s">
        <v>1124</v>
      </c>
      <c r="L6389" s="4">
        <v>0</v>
      </c>
      <c r="M6389" s="4" t="s">
        <v>2403</v>
      </c>
      <c r="R6389" t="s">
        <v>9985</v>
      </c>
      <c r="T6389" t="s">
        <v>1296</v>
      </c>
    </row>
    <row r="6390" spans="1:20">
      <c r="A6390" t="s">
        <v>666</v>
      </c>
      <c r="B6390" t="s">
        <v>1291</v>
      </c>
      <c r="C6390" t="s">
        <v>74</v>
      </c>
      <c r="D6390" s="39" t="s">
        <v>1524</v>
      </c>
      <c r="E6390" s="11">
        <f t="shared" si="421"/>
        <v>3</v>
      </c>
      <c r="F6390" s="4">
        <f t="shared" si="422"/>
        <v>1995</v>
      </c>
      <c r="G6390" t="s">
        <v>25</v>
      </c>
      <c r="H6390" s="4">
        <v>20.5</v>
      </c>
      <c r="I6390" s="4" t="s">
        <v>35</v>
      </c>
      <c r="J6390" s="4">
        <v>40.4</v>
      </c>
      <c r="K6390" s="4" t="s">
        <v>2013</v>
      </c>
      <c r="L6390" s="4">
        <v>0</v>
      </c>
      <c r="M6390" s="4" t="s">
        <v>3458</v>
      </c>
      <c r="T6390" t="s">
        <v>1296</v>
      </c>
    </row>
    <row r="6391" spans="1:20">
      <c r="A6391" t="s">
        <v>666</v>
      </c>
      <c r="B6391" t="s">
        <v>1291</v>
      </c>
      <c r="C6391" t="s">
        <v>74</v>
      </c>
      <c r="D6391" s="39" t="s">
        <v>1744</v>
      </c>
      <c r="E6391" s="11">
        <f t="shared" si="421"/>
        <v>3</v>
      </c>
      <c r="F6391" s="4">
        <f t="shared" si="422"/>
        <v>1998</v>
      </c>
      <c r="G6391" t="s">
        <v>25</v>
      </c>
      <c r="H6391" s="4">
        <v>23.5</v>
      </c>
      <c r="I6391" s="4" t="s">
        <v>35</v>
      </c>
      <c r="J6391" s="4">
        <v>42</v>
      </c>
      <c r="K6391" s="4" t="s">
        <v>4566</v>
      </c>
      <c r="L6391" s="4">
        <v>0</v>
      </c>
      <c r="M6391" s="4" t="s">
        <v>2015</v>
      </c>
      <c r="R6391" t="s">
        <v>9986</v>
      </c>
      <c r="T6391" t="s">
        <v>1296</v>
      </c>
    </row>
    <row r="6392" spans="1:20">
      <c r="A6392" t="s">
        <v>9987</v>
      </c>
      <c r="B6392" t="s">
        <v>1291</v>
      </c>
      <c r="C6392" t="s">
        <v>20</v>
      </c>
      <c r="D6392" s="39" t="s">
        <v>1708</v>
      </c>
      <c r="E6392" s="11">
        <f t="shared" si="421"/>
        <v>3</v>
      </c>
      <c r="F6392" s="4">
        <f t="shared" si="422"/>
        <v>1994</v>
      </c>
      <c r="G6392" t="s">
        <v>21</v>
      </c>
      <c r="H6392" s="4" t="s">
        <v>1635</v>
      </c>
      <c r="I6392" s="4" t="str">
        <f>IF(ISBLANK(H6392), "", "k")</f>
        <v>k</v>
      </c>
      <c r="J6392" s="4">
        <v>22.7</v>
      </c>
      <c r="K6392" s="4" t="s">
        <v>946</v>
      </c>
      <c r="L6392" s="4">
        <v>0</v>
      </c>
      <c r="M6392" s="4" t="s">
        <v>1377</v>
      </c>
      <c r="R6392" t="s">
        <v>607</v>
      </c>
      <c r="T6392" t="s">
        <v>1296</v>
      </c>
    </row>
    <row r="6393" spans="1:20">
      <c r="A6393" t="s">
        <v>9987</v>
      </c>
      <c r="B6393" t="s">
        <v>1291</v>
      </c>
      <c r="C6393" t="s">
        <v>74</v>
      </c>
      <c r="D6393" s="39" t="s">
        <v>1524</v>
      </c>
      <c r="E6393" s="11">
        <f t="shared" si="421"/>
        <v>3</v>
      </c>
      <c r="F6393" s="4">
        <f t="shared" si="422"/>
        <v>1995</v>
      </c>
      <c r="G6393" t="s">
        <v>21</v>
      </c>
      <c r="H6393" s="4" t="s">
        <v>126</v>
      </c>
      <c r="I6393" s="4" t="str">
        <f>IF(ISBLANK(H6393), "", "k")</f>
        <v>k</v>
      </c>
      <c r="J6393" s="4">
        <v>22.6</v>
      </c>
      <c r="K6393" s="4" t="s">
        <v>1181</v>
      </c>
      <c r="L6393" s="4">
        <v>0</v>
      </c>
      <c r="M6393" s="4" t="s">
        <v>3214</v>
      </c>
      <c r="T6393" t="s">
        <v>1296</v>
      </c>
    </row>
    <row r="6394" spans="1:20">
      <c r="A6394" t="s">
        <v>9988</v>
      </c>
      <c r="B6394" t="s">
        <v>1291</v>
      </c>
      <c r="C6394" t="s">
        <v>20</v>
      </c>
      <c r="D6394" s="39" t="s">
        <v>2204</v>
      </c>
      <c r="E6394" s="11">
        <f t="shared" si="421"/>
        <v>7</v>
      </c>
      <c r="F6394" s="4">
        <f t="shared" si="422"/>
        <v>2001</v>
      </c>
      <c r="G6394" t="s">
        <v>25</v>
      </c>
      <c r="H6394" s="4">
        <v>11.8</v>
      </c>
      <c r="I6394" s="4" t="str">
        <f>IF(ISBLANK(H6394), "", "k")</f>
        <v>k</v>
      </c>
      <c r="J6394" s="4">
        <v>28.1</v>
      </c>
      <c r="K6394" s="4" t="s">
        <v>842</v>
      </c>
      <c r="L6394" s="4">
        <v>0</v>
      </c>
      <c r="N6394" s="11" t="s">
        <v>9989</v>
      </c>
      <c r="R6394" t="s">
        <v>9990</v>
      </c>
      <c r="T6394" t="s">
        <v>1296</v>
      </c>
    </row>
    <row r="6395" spans="1:20">
      <c r="A6395" t="s">
        <v>9988</v>
      </c>
      <c r="B6395" t="s">
        <v>1291</v>
      </c>
      <c r="C6395" t="s">
        <v>74</v>
      </c>
      <c r="D6395" s="39" t="s">
        <v>1302</v>
      </c>
      <c r="E6395" s="11">
        <f t="shared" si="421"/>
        <v>5</v>
      </c>
      <c r="F6395" s="4">
        <f t="shared" si="422"/>
        <v>2002</v>
      </c>
      <c r="G6395" t="s">
        <v>25</v>
      </c>
      <c r="H6395" s="4">
        <v>12.7</v>
      </c>
      <c r="I6395" s="4" t="s">
        <v>1214</v>
      </c>
      <c r="J6395" s="4">
        <v>27</v>
      </c>
      <c r="K6395" s="4" t="s">
        <v>842</v>
      </c>
      <c r="L6395" s="4">
        <v>0</v>
      </c>
      <c r="M6395" s="4" t="s">
        <v>1843</v>
      </c>
      <c r="N6395" s="11" t="s">
        <v>9989</v>
      </c>
      <c r="R6395" t="s">
        <v>2031</v>
      </c>
      <c r="T6395" t="s">
        <v>1296</v>
      </c>
    </row>
    <row r="6396" spans="1:20">
      <c r="A6396" t="s">
        <v>9988</v>
      </c>
      <c r="B6396" t="s">
        <v>1291</v>
      </c>
      <c r="C6396" t="s">
        <v>74</v>
      </c>
      <c r="D6396" s="39" t="s">
        <v>2040</v>
      </c>
      <c r="E6396" s="11">
        <f t="shared" si="421"/>
        <v>5</v>
      </c>
      <c r="F6396" s="4">
        <f t="shared" si="422"/>
        <v>2003</v>
      </c>
      <c r="G6396" t="s">
        <v>25</v>
      </c>
      <c r="H6396" s="4">
        <v>13.7</v>
      </c>
      <c r="I6396" s="4" t="s">
        <v>1214</v>
      </c>
      <c r="J6396" s="4">
        <v>30</v>
      </c>
      <c r="K6396" s="4" t="s">
        <v>960</v>
      </c>
      <c r="L6396" s="4">
        <v>0</v>
      </c>
      <c r="M6396" s="4" t="s">
        <v>2195</v>
      </c>
      <c r="N6396" s="11" t="s">
        <v>9989</v>
      </c>
      <c r="R6396" t="s">
        <v>9991</v>
      </c>
      <c r="T6396" t="s">
        <v>1296</v>
      </c>
    </row>
    <row r="6397" spans="1:20">
      <c r="A6397" t="s">
        <v>9988</v>
      </c>
      <c r="B6397" t="s">
        <v>1291</v>
      </c>
      <c r="C6397" t="s">
        <v>74</v>
      </c>
      <c r="D6397" s="39" t="s">
        <v>1335</v>
      </c>
      <c r="E6397" s="11">
        <f t="shared" si="421"/>
        <v>5</v>
      </c>
      <c r="F6397" s="4">
        <f t="shared" si="422"/>
        <v>2004</v>
      </c>
      <c r="G6397" t="s">
        <v>25</v>
      </c>
      <c r="H6397" s="4">
        <v>14.7</v>
      </c>
      <c r="I6397" s="4" t="s">
        <v>1214</v>
      </c>
      <c r="J6397" s="4">
        <v>31.5</v>
      </c>
      <c r="K6397" s="4" t="s">
        <v>3225</v>
      </c>
      <c r="L6397" s="4">
        <v>0</v>
      </c>
      <c r="M6397" s="4" t="s">
        <v>5101</v>
      </c>
      <c r="N6397" s="11" t="s">
        <v>9989</v>
      </c>
      <c r="R6397" t="s">
        <v>1309</v>
      </c>
      <c r="T6397" t="s">
        <v>1296</v>
      </c>
    </row>
    <row r="6398" spans="1:20">
      <c r="A6398" t="s">
        <v>9988</v>
      </c>
      <c r="B6398" t="s">
        <v>1291</v>
      </c>
      <c r="C6398" t="s">
        <v>74</v>
      </c>
      <c r="D6398" s="39" t="s">
        <v>1310</v>
      </c>
      <c r="E6398" s="11">
        <f t="shared" si="421"/>
        <v>5</v>
      </c>
      <c r="F6398" s="4">
        <f t="shared" si="422"/>
        <v>2005</v>
      </c>
      <c r="G6398" t="s">
        <v>25</v>
      </c>
      <c r="H6398" s="4">
        <v>15.7</v>
      </c>
      <c r="I6398" s="4" t="s">
        <v>1214</v>
      </c>
      <c r="J6398" s="4">
        <v>33</v>
      </c>
      <c r="K6398" s="4" t="s">
        <v>1162</v>
      </c>
      <c r="L6398" s="4">
        <v>0</v>
      </c>
      <c r="M6398" s="4" t="s">
        <v>9992</v>
      </c>
      <c r="N6398" s="11" t="s">
        <v>9989</v>
      </c>
      <c r="R6398" t="s">
        <v>9993</v>
      </c>
      <c r="T6398" t="s">
        <v>1296</v>
      </c>
    </row>
    <row r="6399" spans="1:20">
      <c r="A6399" t="s">
        <v>9988</v>
      </c>
      <c r="B6399" t="s">
        <v>1291</v>
      </c>
      <c r="C6399" t="s">
        <v>74</v>
      </c>
      <c r="D6399" s="39" t="s">
        <v>1385</v>
      </c>
      <c r="E6399" s="11">
        <f t="shared" si="421"/>
        <v>5</v>
      </c>
      <c r="F6399" s="4">
        <f t="shared" si="422"/>
        <v>2008</v>
      </c>
      <c r="G6399" t="s">
        <v>25</v>
      </c>
      <c r="H6399" s="4">
        <v>18.7</v>
      </c>
      <c r="I6399" s="4" t="s">
        <v>1214</v>
      </c>
      <c r="J6399" s="4">
        <v>38</v>
      </c>
      <c r="K6399" s="4" t="s">
        <v>638</v>
      </c>
      <c r="L6399" s="4">
        <v>0</v>
      </c>
      <c r="M6399" s="4" t="s">
        <v>2777</v>
      </c>
      <c r="N6399" s="11" t="s">
        <v>9989</v>
      </c>
      <c r="R6399" t="s">
        <v>4083</v>
      </c>
      <c r="T6399" t="s">
        <v>1296</v>
      </c>
    </row>
    <row r="6400" spans="1:20">
      <c r="A6400" t="s">
        <v>9988</v>
      </c>
      <c r="B6400" t="s">
        <v>1291</v>
      </c>
      <c r="C6400" t="s">
        <v>74</v>
      </c>
      <c r="D6400" s="39" t="s">
        <v>1663</v>
      </c>
      <c r="E6400" s="11">
        <f t="shared" si="421"/>
        <v>5</v>
      </c>
      <c r="F6400" s="4">
        <f t="shared" si="422"/>
        <v>2009</v>
      </c>
      <c r="G6400" t="s">
        <v>25</v>
      </c>
      <c r="H6400" s="4">
        <v>19.7</v>
      </c>
      <c r="I6400" s="4" t="s">
        <v>1214</v>
      </c>
      <c r="J6400" s="4">
        <v>38.6</v>
      </c>
      <c r="K6400" s="4" t="s">
        <v>332</v>
      </c>
      <c r="L6400" s="4">
        <v>0</v>
      </c>
      <c r="M6400" s="4" t="s">
        <v>6758</v>
      </c>
      <c r="N6400" s="11" t="s">
        <v>9989</v>
      </c>
      <c r="R6400" t="s">
        <v>1662</v>
      </c>
      <c r="T6400" t="s">
        <v>1296</v>
      </c>
    </row>
    <row r="6401" spans="1:20">
      <c r="A6401" t="s">
        <v>9994</v>
      </c>
      <c r="B6401" t="s">
        <v>1291</v>
      </c>
      <c r="C6401" t="s">
        <v>20</v>
      </c>
      <c r="D6401" s="39" t="s">
        <v>1582</v>
      </c>
      <c r="E6401" s="11">
        <f t="shared" si="421"/>
        <v>5</v>
      </c>
      <c r="F6401" s="4">
        <f t="shared" si="422"/>
        <v>2019</v>
      </c>
      <c r="G6401" t="s">
        <v>21</v>
      </c>
      <c r="I6401" s="4" t="str">
        <f t="shared" ref="I6401:I6410" si="423">IF(ISBLANK(H6401), "", "k")</f>
        <v/>
      </c>
      <c r="J6401" s="4">
        <v>27</v>
      </c>
      <c r="K6401" s="4" t="s">
        <v>1282</v>
      </c>
      <c r="L6401" s="4">
        <v>0</v>
      </c>
      <c r="M6401" s="4" t="s">
        <v>4556</v>
      </c>
      <c r="N6401" s="11" t="s">
        <v>9995</v>
      </c>
      <c r="R6401" t="s">
        <v>9996</v>
      </c>
      <c r="T6401" t="s">
        <v>1296</v>
      </c>
    </row>
    <row r="6402" spans="1:20">
      <c r="A6402" t="s">
        <v>9994</v>
      </c>
      <c r="B6402" s="4" t="s">
        <v>1291</v>
      </c>
      <c r="C6402" s="4" t="s">
        <v>74</v>
      </c>
      <c r="D6402" s="39" t="s">
        <v>1553</v>
      </c>
      <c r="E6402" s="11">
        <f t="shared" si="421"/>
        <v>4</v>
      </c>
      <c r="F6402" s="4">
        <f t="shared" si="422"/>
        <v>2026</v>
      </c>
      <c r="G6402" s="4" t="s">
        <v>21</v>
      </c>
      <c r="I6402" s="4" t="str">
        <f t="shared" si="423"/>
        <v/>
      </c>
      <c r="J6402" s="4">
        <v>27.5</v>
      </c>
      <c r="K6402" s="4">
        <v>36</v>
      </c>
      <c r="L6402" s="4">
        <v>0</v>
      </c>
      <c r="M6402" s="4">
        <v>725</v>
      </c>
      <c r="N6402" s="11" t="s">
        <v>9995</v>
      </c>
      <c r="R6402" s="4" t="s">
        <v>9997</v>
      </c>
    </row>
    <row r="6403" spans="1:20">
      <c r="A6403" t="s">
        <v>9998</v>
      </c>
      <c r="B6403" t="s">
        <v>1291</v>
      </c>
      <c r="C6403" t="s">
        <v>20</v>
      </c>
      <c r="D6403" s="39" t="s">
        <v>1715</v>
      </c>
      <c r="E6403" s="11">
        <f t="shared" si="421"/>
        <v>3</v>
      </c>
      <c r="F6403" s="4">
        <f t="shared" si="422"/>
        <v>2000</v>
      </c>
      <c r="G6403" t="s">
        <v>21</v>
      </c>
      <c r="H6403" s="4" t="s">
        <v>149</v>
      </c>
      <c r="I6403" s="4" t="str">
        <f t="shared" si="423"/>
        <v>k</v>
      </c>
      <c r="J6403" s="4">
        <v>18.2</v>
      </c>
      <c r="K6403" s="4" t="s">
        <v>150</v>
      </c>
      <c r="L6403" s="4">
        <v>0</v>
      </c>
      <c r="M6403" s="4" t="s">
        <v>2764</v>
      </c>
      <c r="N6403" s="11" t="s">
        <v>9999</v>
      </c>
      <c r="R6403" t="s">
        <v>10000</v>
      </c>
      <c r="T6403" t="s">
        <v>1296</v>
      </c>
    </row>
    <row r="6404" spans="1:20">
      <c r="A6404" t="s">
        <v>9998</v>
      </c>
      <c r="B6404" t="s">
        <v>1291</v>
      </c>
      <c r="C6404" t="s">
        <v>74</v>
      </c>
      <c r="D6404" s="39" t="s">
        <v>2363</v>
      </c>
      <c r="E6404" s="11">
        <f t="shared" si="421"/>
        <v>6</v>
      </c>
      <c r="F6404" s="4">
        <f t="shared" si="422"/>
        <v>2001</v>
      </c>
      <c r="G6404" t="s">
        <v>21</v>
      </c>
      <c r="H6404" s="4" t="s">
        <v>189</v>
      </c>
      <c r="I6404" s="4" t="str">
        <f t="shared" si="423"/>
        <v>k</v>
      </c>
      <c r="J6404" s="4">
        <v>20.6</v>
      </c>
      <c r="K6404" s="4" t="s">
        <v>582</v>
      </c>
      <c r="L6404" s="4">
        <v>0</v>
      </c>
      <c r="N6404" s="11" t="s">
        <v>9999</v>
      </c>
      <c r="R6404" t="s">
        <v>10001</v>
      </c>
      <c r="T6404" t="s">
        <v>1296</v>
      </c>
    </row>
    <row r="6405" spans="1:20">
      <c r="A6405" t="s">
        <v>9998</v>
      </c>
      <c r="B6405" t="s">
        <v>1291</v>
      </c>
      <c r="C6405" t="s">
        <v>74</v>
      </c>
      <c r="D6405" s="39" t="s">
        <v>1378</v>
      </c>
      <c r="E6405" s="11">
        <f t="shared" si="421"/>
        <v>5</v>
      </c>
      <c r="F6405" s="4">
        <f t="shared" si="422"/>
        <v>2002</v>
      </c>
      <c r="G6405" t="s">
        <v>21</v>
      </c>
      <c r="H6405" s="4" t="s">
        <v>682</v>
      </c>
      <c r="I6405" s="4" t="str">
        <f t="shared" si="423"/>
        <v>k</v>
      </c>
      <c r="J6405" s="4">
        <v>21</v>
      </c>
      <c r="K6405" s="4" t="s">
        <v>582</v>
      </c>
      <c r="L6405" s="4">
        <v>0</v>
      </c>
      <c r="M6405" s="4" t="s">
        <v>2156</v>
      </c>
      <c r="N6405" s="11" t="s">
        <v>9999</v>
      </c>
      <c r="R6405" t="s">
        <v>10002</v>
      </c>
      <c r="T6405" t="s">
        <v>1296</v>
      </c>
    </row>
    <row r="6406" spans="1:20">
      <c r="A6406" t="s">
        <v>9998</v>
      </c>
      <c r="B6406" t="s">
        <v>1291</v>
      </c>
      <c r="C6406" t="s">
        <v>74</v>
      </c>
      <c r="D6406" s="39" t="s">
        <v>1305</v>
      </c>
      <c r="E6406" s="11">
        <f t="shared" si="421"/>
        <v>5</v>
      </c>
      <c r="F6406" s="4">
        <f t="shared" si="422"/>
        <v>2003</v>
      </c>
      <c r="G6406" t="s">
        <v>21</v>
      </c>
      <c r="H6406" s="4" t="s">
        <v>57</v>
      </c>
      <c r="I6406" s="4" t="str">
        <f t="shared" si="423"/>
        <v>k</v>
      </c>
      <c r="J6406" s="4">
        <v>22.5</v>
      </c>
      <c r="K6406" s="4" t="s">
        <v>244</v>
      </c>
      <c r="L6406" s="4">
        <v>0</v>
      </c>
      <c r="M6406" s="4" t="s">
        <v>4432</v>
      </c>
      <c r="N6406" s="11" t="s">
        <v>9999</v>
      </c>
      <c r="R6406" t="s">
        <v>10003</v>
      </c>
      <c r="T6406" t="s">
        <v>1296</v>
      </c>
    </row>
    <row r="6407" spans="1:20">
      <c r="A6407" t="s">
        <v>9998</v>
      </c>
      <c r="B6407" t="s">
        <v>1291</v>
      </c>
      <c r="C6407" t="s">
        <v>74</v>
      </c>
      <c r="D6407" s="39" t="s">
        <v>1424</v>
      </c>
      <c r="E6407" s="11">
        <f t="shared" si="421"/>
        <v>5</v>
      </c>
      <c r="F6407" s="4">
        <f t="shared" si="422"/>
        <v>2004</v>
      </c>
      <c r="G6407" t="s">
        <v>21</v>
      </c>
      <c r="H6407" s="4" t="s">
        <v>477</v>
      </c>
      <c r="I6407" s="4" t="str">
        <f t="shared" si="423"/>
        <v>k</v>
      </c>
      <c r="J6407" s="4">
        <v>21.1</v>
      </c>
      <c r="K6407" s="4" t="s">
        <v>385</v>
      </c>
      <c r="L6407" s="4">
        <v>0</v>
      </c>
      <c r="M6407" s="4" t="s">
        <v>10004</v>
      </c>
      <c r="N6407" s="11" t="s">
        <v>9999</v>
      </c>
      <c r="R6407" t="s">
        <v>4054</v>
      </c>
      <c r="T6407" t="s">
        <v>1296</v>
      </c>
    </row>
    <row r="6408" spans="1:20">
      <c r="A6408" t="s">
        <v>9998</v>
      </c>
      <c r="B6408" t="s">
        <v>1291</v>
      </c>
      <c r="C6408" t="s">
        <v>74</v>
      </c>
      <c r="D6408" s="39" t="s">
        <v>1435</v>
      </c>
      <c r="E6408" s="11">
        <f t="shared" si="421"/>
        <v>5</v>
      </c>
      <c r="F6408" s="4">
        <f t="shared" si="422"/>
        <v>2015</v>
      </c>
      <c r="G6408" t="s">
        <v>21</v>
      </c>
      <c r="H6408" s="4" t="s">
        <v>401</v>
      </c>
      <c r="I6408" s="4" t="str">
        <f t="shared" si="423"/>
        <v>k</v>
      </c>
      <c r="J6408" s="4">
        <v>27.1</v>
      </c>
      <c r="K6408" s="4" t="s">
        <v>1072</v>
      </c>
      <c r="L6408" s="4">
        <v>0</v>
      </c>
      <c r="M6408" s="4" t="s">
        <v>4841</v>
      </c>
      <c r="N6408" s="11" t="s">
        <v>9999</v>
      </c>
      <c r="R6408" t="s">
        <v>10005</v>
      </c>
      <c r="T6408" t="s">
        <v>1296</v>
      </c>
    </row>
    <row r="6409" spans="1:20">
      <c r="A6409" t="s">
        <v>9998</v>
      </c>
      <c r="B6409" t="s">
        <v>1291</v>
      </c>
      <c r="C6409" t="s">
        <v>74</v>
      </c>
      <c r="D6409" s="39" t="s">
        <v>839</v>
      </c>
      <c r="E6409" s="11">
        <f t="shared" si="421"/>
        <v>5</v>
      </c>
      <c r="F6409" s="4">
        <f t="shared" si="422"/>
        <v>2016</v>
      </c>
      <c r="G6409" t="s">
        <v>21</v>
      </c>
      <c r="H6409" s="4" t="s">
        <v>772</v>
      </c>
      <c r="I6409" s="4" t="str">
        <f t="shared" si="423"/>
        <v>k</v>
      </c>
      <c r="J6409" s="4">
        <v>27</v>
      </c>
      <c r="K6409" s="4" t="s">
        <v>571</v>
      </c>
      <c r="L6409" s="4">
        <v>0</v>
      </c>
      <c r="M6409" s="4" t="s">
        <v>2501</v>
      </c>
      <c r="N6409" s="11" t="s">
        <v>9999</v>
      </c>
      <c r="R6409" t="s">
        <v>10006</v>
      </c>
      <c r="T6409" t="s">
        <v>1296</v>
      </c>
    </row>
    <row r="6410" spans="1:20">
      <c r="A6410" t="s">
        <v>10007</v>
      </c>
      <c r="B6410" t="s">
        <v>1291</v>
      </c>
      <c r="C6410" t="s">
        <v>20</v>
      </c>
      <c r="D6410" s="39" t="s">
        <v>5875</v>
      </c>
      <c r="E6410" s="11">
        <f t="shared" si="421"/>
        <v>6</v>
      </c>
      <c r="F6410" s="4">
        <f t="shared" si="422"/>
        <v>2001</v>
      </c>
      <c r="G6410" t="s">
        <v>21</v>
      </c>
      <c r="H6410" s="4">
        <v>11.8</v>
      </c>
      <c r="I6410" s="4" t="str">
        <f t="shared" si="423"/>
        <v>k</v>
      </c>
      <c r="J6410" s="4">
        <v>26.7</v>
      </c>
      <c r="K6410" s="4">
        <v>22</v>
      </c>
      <c r="L6410" s="4">
        <v>4.4000000000000004</v>
      </c>
      <c r="R6410" t="s">
        <v>10008</v>
      </c>
      <c r="T6410" t="s">
        <v>1296</v>
      </c>
    </row>
    <row r="6411" spans="1:20">
      <c r="A6411" t="s">
        <v>10007</v>
      </c>
      <c r="B6411" t="s">
        <v>1291</v>
      </c>
      <c r="C6411" t="s">
        <v>74</v>
      </c>
      <c r="D6411" s="39" t="s">
        <v>3124</v>
      </c>
      <c r="E6411" s="11">
        <f t="shared" si="421"/>
        <v>6</v>
      </c>
      <c r="F6411" s="4">
        <f t="shared" si="422"/>
        <v>2002</v>
      </c>
      <c r="G6411" t="s">
        <v>21</v>
      </c>
      <c r="H6411" s="4">
        <v>12.8</v>
      </c>
      <c r="I6411" s="4" t="s">
        <v>1214</v>
      </c>
      <c r="J6411" s="4">
        <v>27</v>
      </c>
      <c r="K6411" s="4">
        <v>21.7</v>
      </c>
      <c r="L6411" s="4">
        <v>4.3</v>
      </c>
      <c r="M6411" s="4" t="s">
        <v>1866</v>
      </c>
      <c r="R6411" t="s">
        <v>10009</v>
      </c>
      <c r="T6411" t="s">
        <v>1296</v>
      </c>
    </row>
    <row r="6412" spans="1:20">
      <c r="A6412" t="s">
        <v>10007</v>
      </c>
      <c r="B6412" t="s">
        <v>1291</v>
      </c>
      <c r="C6412" t="s">
        <v>74</v>
      </c>
      <c r="D6412" s="39" t="s">
        <v>1335</v>
      </c>
      <c r="E6412" s="11">
        <f t="shared" si="421"/>
        <v>5</v>
      </c>
      <c r="F6412" s="4">
        <f t="shared" si="422"/>
        <v>2004</v>
      </c>
      <c r="G6412" t="s">
        <v>21</v>
      </c>
      <c r="H6412" s="4">
        <v>14.7</v>
      </c>
      <c r="I6412" s="4" t="s">
        <v>1214</v>
      </c>
      <c r="J6412" s="4">
        <v>27.5</v>
      </c>
      <c r="K6412" s="4">
        <v>21.3</v>
      </c>
      <c r="L6412" s="4">
        <v>4.3</v>
      </c>
      <c r="M6412" s="4" t="s">
        <v>1476</v>
      </c>
      <c r="R6412" t="s">
        <v>10010</v>
      </c>
      <c r="T6412" t="s">
        <v>1296</v>
      </c>
    </row>
    <row r="6413" spans="1:20">
      <c r="A6413" t="s">
        <v>10011</v>
      </c>
      <c r="B6413" t="s">
        <v>1291</v>
      </c>
      <c r="C6413" t="s">
        <v>20</v>
      </c>
      <c r="D6413" s="39" t="s">
        <v>2262</v>
      </c>
      <c r="E6413" s="11">
        <f t="shared" si="421"/>
        <v>6</v>
      </c>
      <c r="F6413" s="4">
        <f t="shared" si="422"/>
        <v>2002</v>
      </c>
      <c r="G6413" t="s">
        <v>21</v>
      </c>
      <c r="H6413" s="4" t="s">
        <v>1693</v>
      </c>
      <c r="I6413" s="4" t="str">
        <f t="shared" ref="I6413:I6443" si="424">IF(ISBLANK(H6413), "", "k")</f>
        <v>k</v>
      </c>
      <c r="J6413" s="4">
        <v>20.100000000000001</v>
      </c>
      <c r="K6413" s="4" t="s">
        <v>582</v>
      </c>
      <c r="L6413" s="4">
        <v>0</v>
      </c>
      <c r="M6413" s="4" t="s">
        <v>2764</v>
      </c>
      <c r="R6413" t="s">
        <v>10012</v>
      </c>
      <c r="T6413" t="s">
        <v>1296</v>
      </c>
    </row>
    <row r="6414" spans="1:20">
      <c r="A6414" t="s">
        <v>10011</v>
      </c>
      <c r="B6414" t="s">
        <v>1291</v>
      </c>
      <c r="C6414" t="s">
        <v>74</v>
      </c>
      <c r="D6414" s="39" t="s">
        <v>1335</v>
      </c>
      <c r="E6414" s="11">
        <f t="shared" si="421"/>
        <v>5</v>
      </c>
      <c r="F6414" s="4">
        <f t="shared" si="422"/>
        <v>2004</v>
      </c>
      <c r="G6414" t="s">
        <v>21</v>
      </c>
      <c r="H6414" s="4" t="s">
        <v>682</v>
      </c>
      <c r="I6414" s="4" t="str">
        <f t="shared" si="424"/>
        <v>k</v>
      </c>
      <c r="J6414" s="4">
        <v>24.8</v>
      </c>
      <c r="K6414" s="4" t="s">
        <v>814</v>
      </c>
      <c r="L6414" s="4">
        <v>0</v>
      </c>
      <c r="M6414" s="4" t="s">
        <v>1987</v>
      </c>
      <c r="R6414" t="s">
        <v>1722</v>
      </c>
      <c r="T6414" t="s">
        <v>1296</v>
      </c>
    </row>
    <row r="6415" spans="1:20">
      <c r="A6415" t="s">
        <v>10011</v>
      </c>
      <c r="B6415" t="s">
        <v>1291</v>
      </c>
      <c r="C6415" t="s">
        <v>74</v>
      </c>
      <c r="D6415" s="39" t="s">
        <v>1310</v>
      </c>
      <c r="E6415" s="11">
        <f t="shared" si="421"/>
        <v>5</v>
      </c>
      <c r="F6415" s="4">
        <f t="shared" si="422"/>
        <v>2005</v>
      </c>
      <c r="G6415" t="s">
        <v>21</v>
      </c>
      <c r="H6415" s="4" t="s">
        <v>57</v>
      </c>
      <c r="I6415" s="4" t="str">
        <f t="shared" si="424"/>
        <v>k</v>
      </c>
      <c r="J6415" s="4">
        <v>27.3</v>
      </c>
      <c r="K6415" s="4" t="s">
        <v>933</v>
      </c>
      <c r="L6415" s="4">
        <v>0</v>
      </c>
      <c r="M6415" s="4" t="s">
        <v>8065</v>
      </c>
      <c r="R6415" t="s">
        <v>10013</v>
      </c>
      <c r="T6415" t="s">
        <v>1296</v>
      </c>
    </row>
    <row r="6416" spans="1:20">
      <c r="A6416" t="s">
        <v>10014</v>
      </c>
      <c r="B6416" t="s">
        <v>1291</v>
      </c>
      <c r="C6416" t="s">
        <v>20</v>
      </c>
      <c r="D6416" s="39" t="s">
        <v>1388</v>
      </c>
      <c r="E6416" s="11">
        <f t="shared" si="421"/>
        <v>5</v>
      </c>
      <c r="F6416" s="4">
        <f t="shared" si="422"/>
        <v>2009</v>
      </c>
      <c r="G6416" t="s">
        <v>103</v>
      </c>
      <c r="H6416" s="4" t="s">
        <v>1536</v>
      </c>
      <c r="I6416" s="4" t="str">
        <f t="shared" si="424"/>
        <v>k</v>
      </c>
      <c r="J6416" s="4">
        <v>10.6</v>
      </c>
      <c r="K6416" s="4" t="s">
        <v>7804</v>
      </c>
      <c r="L6416" s="4">
        <v>0</v>
      </c>
      <c r="M6416" s="4" t="s">
        <v>468</v>
      </c>
      <c r="R6416" t="s">
        <v>10015</v>
      </c>
      <c r="T6416" t="s">
        <v>1296</v>
      </c>
    </row>
    <row r="6417" spans="1:20">
      <c r="A6417" t="s">
        <v>10016</v>
      </c>
      <c r="B6417" t="s">
        <v>1291</v>
      </c>
      <c r="C6417" t="s">
        <v>20</v>
      </c>
      <c r="D6417" s="39" t="s">
        <v>1388</v>
      </c>
      <c r="E6417" s="11">
        <f t="shared" si="421"/>
        <v>5</v>
      </c>
      <c r="F6417" s="4">
        <f t="shared" si="422"/>
        <v>2009</v>
      </c>
      <c r="G6417" t="s">
        <v>25</v>
      </c>
      <c r="H6417" s="4" t="s">
        <v>654</v>
      </c>
      <c r="I6417" s="4" t="str">
        <f t="shared" si="424"/>
        <v>k</v>
      </c>
      <c r="J6417" s="4">
        <v>19.399999999999999</v>
      </c>
      <c r="K6417" s="4" t="s">
        <v>421</v>
      </c>
      <c r="L6417" s="4">
        <v>0</v>
      </c>
      <c r="M6417" s="4" t="s">
        <v>1546</v>
      </c>
      <c r="N6417" s="11" t="s">
        <v>10017</v>
      </c>
      <c r="R6417" t="s">
        <v>10018</v>
      </c>
      <c r="T6417" t="s">
        <v>1296</v>
      </c>
    </row>
    <row r="6418" spans="1:20">
      <c r="A6418" t="s">
        <v>10016</v>
      </c>
      <c r="B6418" t="s">
        <v>1291</v>
      </c>
      <c r="C6418" t="s">
        <v>74</v>
      </c>
      <c r="D6418" s="39" t="s">
        <v>1396</v>
      </c>
      <c r="E6418" s="11">
        <f t="shared" si="421"/>
        <v>5</v>
      </c>
      <c r="F6418" s="4">
        <f t="shared" si="422"/>
        <v>2011</v>
      </c>
      <c r="G6418" t="s">
        <v>25</v>
      </c>
      <c r="H6418" s="4" t="s">
        <v>682</v>
      </c>
      <c r="I6418" s="4" t="str">
        <f t="shared" si="424"/>
        <v>k</v>
      </c>
      <c r="J6418" s="4">
        <v>24.1</v>
      </c>
      <c r="K6418" s="4" t="s">
        <v>326</v>
      </c>
      <c r="L6418" s="4">
        <v>0</v>
      </c>
      <c r="M6418" s="4" t="s">
        <v>1350</v>
      </c>
      <c r="N6418" s="11" t="s">
        <v>10017</v>
      </c>
      <c r="R6418" t="s">
        <v>10019</v>
      </c>
      <c r="T6418" t="s">
        <v>1296</v>
      </c>
    </row>
    <row r="6419" spans="1:20">
      <c r="A6419" t="s">
        <v>10016</v>
      </c>
      <c r="B6419" t="s">
        <v>1291</v>
      </c>
      <c r="C6419" t="s">
        <v>74</v>
      </c>
      <c r="D6419" s="39" t="s">
        <v>1342</v>
      </c>
      <c r="E6419" s="11">
        <f t="shared" si="421"/>
        <v>5</v>
      </c>
      <c r="F6419" s="4">
        <f t="shared" si="422"/>
        <v>2013</v>
      </c>
      <c r="G6419" t="s">
        <v>25</v>
      </c>
      <c r="H6419" s="4" t="s">
        <v>477</v>
      </c>
      <c r="I6419" s="4" t="str">
        <f t="shared" si="424"/>
        <v>k</v>
      </c>
      <c r="J6419" s="4">
        <v>27.6</v>
      </c>
      <c r="K6419" s="4" t="s">
        <v>206</v>
      </c>
      <c r="L6419" s="4">
        <v>0</v>
      </c>
      <c r="M6419" s="4" t="s">
        <v>2090</v>
      </c>
      <c r="N6419" s="11" t="s">
        <v>10017</v>
      </c>
      <c r="R6419" t="s">
        <v>8016</v>
      </c>
      <c r="T6419" t="s">
        <v>1296</v>
      </c>
    </row>
    <row r="6420" spans="1:20">
      <c r="A6420" t="s">
        <v>10016</v>
      </c>
      <c r="B6420" t="s">
        <v>1291</v>
      </c>
      <c r="C6420" t="s">
        <v>74</v>
      </c>
      <c r="D6420" s="39" t="s">
        <v>1590</v>
      </c>
      <c r="E6420" s="11">
        <f t="shared" si="421"/>
        <v>5</v>
      </c>
      <c r="F6420" s="4">
        <f t="shared" si="422"/>
        <v>2016</v>
      </c>
      <c r="G6420" t="s">
        <v>25</v>
      </c>
      <c r="H6420" s="4" t="s">
        <v>717</v>
      </c>
      <c r="I6420" s="4" t="str">
        <f t="shared" si="424"/>
        <v>k</v>
      </c>
      <c r="J6420" s="4">
        <v>32.799999999999997</v>
      </c>
      <c r="K6420" s="4" t="s">
        <v>2550</v>
      </c>
      <c r="L6420" s="4">
        <v>0</v>
      </c>
      <c r="M6420" s="4" t="s">
        <v>1500</v>
      </c>
      <c r="N6420" s="11" t="s">
        <v>10017</v>
      </c>
      <c r="Q6420">
        <v>42</v>
      </c>
      <c r="R6420" t="s">
        <v>10020</v>
      </c>
      <c r="T6420" t="s">
        <v>1296</v>
      </c>
    </row>
    <row r="6421" spans="1:20">
      <c r="A6421" t="s">
        <v>10016</v>
      </c>
      <c r="B6421" t="s">
        <v>1291</v>
      </c>
      <c r="C6421" t="s">
        <v>74</v>
      </c>
      <c r="D6421" s="39" t="s">
        <v>1408</v>
      </c>
      <c r="E6421" s="11">
        <f t="shared" si="421"/>
        <v>9</v>
      </c>
      <c r="F6421" s="4">
        <f t="shared" si="422"/>
        <v>2016</v>
      </c>
      <c r="G6421" t="s">
        <v>25</v>
      </c>
      <c r="H6421" s="4" t="s">
        <v>3386</v>
      </c>
      <c r="I6421" s="4" t="str">
        <f t="shared" si="424"/>
        <v>k</v>
      </c>
      <c r="J6421" s="4">
        <v>33.1</v>
      </c>
      <c r="K6421" s="4" t="s">
        <v>438</v>
      </c>
      <c r="L6421" s="4">
        <v>0</v>
      </c>
      <c r="M6421" s="4" t="s">
        <v>4232</v>
      </c>
      <c r="N6421" s="11" t="s">
        <v>10017</v>
      </c>
      <c r="Q6421" t="s">
        <v>10021</v>
      </c>
      <c r="R6421" t="s">
        <v>10022</v>
      </c>
      <c r="T6421" t="s">
        <v>1296</v>
      </c>
    </row>
    <row r="6422" spans="1:20">
      <c r="A6422" t="s">
        <v>10016</v>
      </c>
      <c r="B6422" t="s">
        <v>1291</v>
      </c>
      <c r="C6422" t="s">
        <v>74</v>
      </c>
      <c r="D6422" s="39" t="s">
        <v>1455</v>
      </c>
      <c r="E6422" s="11">
        <f t="shared" si="421"/>
        <v>5</v>
      </c>
      <c r="F6422" s="4">
        <f t="shared" si="422"/>
        <v>2017</v>
      </c>
      <c r="G6422" t="s">
        <v>25</v>
      </c>
      <c r="H6422" s="4" t="s">
        <v>712</v>
      </c>
      <c r="I6422" s="4" t="str">
        <f t="shared" si="424"/>
        <v>k</v>
      </c>
      <c r="J6422" s="4">
        <v>34.4</v>
      </c>
      <c r="K6422" s="4" t="s">
        <v>1575</v>
      </c>
      <c r="L6422" s="4">
        <v>0</v>
      </c>
      <c r="M6422" s="4" t="s">
        <v>10023</v>
      </c>
      <c r="N6422" s="11" t="s">
        <v>10017</v>
      </c>
      <c r="R6422" t="s">
        <v>1953</v>
      </c>
      <c r="T6422" t="s">
        <v>1296</v>
      </c>
    </row>
    <row r="6423" spans="1:20">
      <c r="A6423" s="9" t="s">
        <v>10016</v>
      </c>
      <c r="B6423" t="s">
        <v>1291</v>
      </c>
      <c r="C6423" t="s">
        <v>74</v>
      </c>
      <c r="D6423" s="39" t="s">
        <v>1491</v>
      </c>
      <c r="E6423" s="11">
        <f t="shared" si="421"/>
        <v>4</v>
      </c>
      <c r="F6423" s="4">
        <f t="shared" si="422"/>
        <v>2024</v>
      </c>
      <c r="G6423" t="s">
        <v>25</v>
      </c>
      <c r="H6423" s="4" t="s">
        <v>401</v>
      </c>
      <c r="I6423" s="4" t="str">
        <f t="shared" si="424"/>
        <v>k</v>
      </c>
      <c r="J6423" s="4">
        <v>41.5</v>
      </c>
      <c r="K6423" s="4" t="s">
        <v>53</v>
      </c>
      <c r="L6423" s="4">
        <v>0</v>
      </c>
      <c r="M6423" s="4" t="s">
        <v>10024</v>
      </c>
      <c r="N6423" s="11" t="s">
        <v>10017</v>
      </c>
      <c r="R6423" t="s">
        <v>2869</v>
      </c>
    </row>
    <row r="6424" spans="1:20">
      <c r="A6424" t="s">
        <v>10016</v>
      </c>
      <c r="B6424" s="4" t="s">
        <v>1291</v>
      </c>
      <c r="C6424" s="4" t="s">
        <v>74</v>
      </c>
      <c r="D6424" s="39" t="s">
        <v>1553</v>
      </c>
      <c r="E6424" s="11">
        <f t="shared" si="421"/>
        <v>4</v>
      </c>
      <c r="F6424" s="4">
        <f t="shared" si="422"/>
        <v>2026</v>
      </c>
      <c r="G6424" s="4" t="s">
        <v>25</v>
      </c>
      <c r="H6424" s="4">
        <v>22.6</v>
      </c>
      <c r="I6424" s="4" t="str">
        <f t="shared" si="424"/>
        <v>k</v>
      </c>
      <c r="J6424" s="4">
        <v>40.299999999999997</v>
      </c>
      <c r="K6424" s="4">
        <v>49.2</v>
      </c>
      <c r="L6424" s="4">
        <v>0</v>
      </c>
      <c r="M6424" s="4">
        <v>2856</v>
      </c>
      <c r="N6424" s="11" t="s">
        <v>10017</v>
      </c>
      <c r="R6424" s="4" t="s">
        <v>1471</v>
      </c>
    </row>
    <row r="6425" spans="1:20">
      <c r="A6425" t="s">
        <v>10025</v>
      </c>
      <c r="B6425" t="s">
        <v>1291</v>
      </c>
      <c r="C6425" t="s">
        <v>20</v>
      </c>
      <c r="D6425" s="39" t="s">
        <v>1392</v>
      </c>
      <c r="E6425" s="11">
        <f t="shared" si="421"/>
        <v>5</v>
      </c>
      <c r="F6425" s="4">
        <f t="shared" si="422"/>
        <v>2010</v>
      </c>
      <c r="G6425" t="s">
        <v>25</v>
      </c>
      <c r="H6425" s="4" t="s">
        <v>1452</v>
      </c>
      <c r="I6425" s="4" t="str">
        <f t="shared" si="424"/>
        <v>k</v>
      </c>
      <c r="J6425" s="4">
        <v>15.9</v>
      </c>
      <c r="K6425" s="4" t="s">
        <v>546</v>
      </c>
      <c r="L6425" s="4">
        <v>0</v>
      </c>
      <c r="M6425" s="4" t="s">
        <v>3678</v>
      </c>
      <c r="N6425" s="11" t="s">
        <v>10026</v>
      </c>
      <c r="R6425" t="s">
        <v>10027</v>
      </c>
      <c r="T6425" t="s">
        <v>1296</v>
      </c>
    </row>
    <row r="6426" spans="1:20">
      <c r="A6426" t="s">
        <v>10025</v>
      </c>
      <c r="B6426" t="s">
        <v>1291</v>
      </c>
      <c r="C6426" t="s">
        <v>74</v>
      </c>
      <c r="D6426" s="39" t="s">
        <v>1586</v>
      </c>
      <c r="E6426" s="11">
        <f t="shared" ref="E6426:E6489" si="425">MONTH(D6426)</f>
        <v>5</v>
      </c>
      <c r="F6426" s="4">
        <f t="shared" ref="F6426:F6489" si="426">YEAR(D6426)</f>
        <v>2013</v>
      </c>
      <c r="G6426" t="s">
        <v>25</v>
      </c>
      <c r="H6426" s="4" t="s">
        <v>482</v>
      </c>
      <c r="I6426" s="4" t="str">
        <f t="shared" si="424"/>
        <v>k</v>
      </c>
      <c r="J6426" s="4">
        <v>22</v>
      </c>
      <c r="K6426" s="4" t="s">
        <v>709</v>
      </c>
      <c r="L6426" s="4">
        <v>0</v>
      </c>
      <c r="M6426" s="4" t="s">
        <v>1876</v>
      </c>
      <c r="N6426" s="11" t="s">
        <v>10026</v>
      </c>
      <c r="R6426" t="s">
        <v>10028</v>
      </c>
      <c r="T6426" t="s">
        <v>1296</v>
      </c>
    </row>
    <row r="6427" spans="1:20">
      <c r="A6427" t="s">
        <v>10025</v>
      </c>
      <c r="B6427" t="s">
        <v>1291</v>
      </c>
      <c r="C6427" t="s">
        <v>74</v>
      </c>
      <c r="D6427" s="39" t="s">
        <v>1356</v>
      </c>
      <c r="E6427" s="11">
        <f t="shared" si="425"/>
        <v>5</v>
      </c>
      <c r="F6427" s="4">
        <f t="shared" si="426"/>
        <v>2015</v>
      </c>
      <c r="G6427" t="s">
        <v>25</v>
      </c>
      <c r="H6427" s="4" t="s">
        <v>57</v>
      </c>
      <c r="I6427" s="4" t="str">
        <f t="shared" si="424"/>
        <v>k</v>
      </c>
      <c r="J6427" s="4">
        <v>25.1</v>
      </c>
      <c r="K6427" s="4" t="s">
        <v>369</v>
      </c>
      <c r="L6427" s="4">
        <v>0</v>
      </c>
      <c r="M6427" s="4" t="s">
        <v>4185</v>
      </c>
      <c r="N6427" s="11" t="s">
        <v>10026</v>
      </c>
      <c r="R6427" t="s">
        <v>10029</v>
      </c>
      <c r="T6427" t="s">
        <v>1296</v>
      </c>
    </row>
    <row r="6428" spans="1:20">
      <c r="A6428" t="s">
        <v>10025</v>
      </c>
      <c r="B6428" t="s">
        <v>1291</v>
      </c>
      <c r="C6428" t="s">
        <v>74</v>
      </c>
      <c r="D6428" s="39" t="s">
        <v>1349</v>
      </c>
      <c r="E6428" s="11">
        <f t="shared" si="425"/>
        <v>5</v>
      </c>
      <c r="F6428" s="4">
        <f t="shared" si="426"/>
        <v>2016</v>
      </c>
      <c r="G6428" t="s">
        <v>25</v>
      </c>
      <c r="H6428" s="4" t="s">
        <v>477</v>
      </c>
      <c r="I6428" s="4" t="str">
        <f t="shared" si="424"/>
        <v>k</v>
      </c>
      <c r="J6428" s="4">
        <v>27.5</v>
      </c>
      <c r="K6428" s="4" t="s">
        <v>949</v>
      </c>
      <c r="L6428" s="4">
        <v>0</v>
      </c>
      <c r="M6428" s="4" t="s">
        <v>1835</v>
      </c>
      <c r="N6428" s="11" t="s">
        <v>10026</v>
      </c>
      <c r="R6428" t="s">
        <v>2483</v>
      </c>
      <c r="T6428" t="s">
        <v>1296</v>
      </c>
    </row>
    <row r="6429" spans="1:20">
      <c r="A6429" t="s">
        <v>10025</v>
      </c>
      <c r="B6429" t="s">
        <v>1291</v>
      </c>
      <c r="C6429" t="s">
        <v>74</v>
      </c>
      <c r="D6429" s="39" t="s">
        <v>1455</v>
      </c>
      <c r="E6429" s="11">
        <f t="shared" si="425"/>
        <v>5</v>
      </c>
      <c r="F6429" s="4">
        <f t="shared" si="426"/>
        <v>2017</v>
      </c>
      <c r="G6429" t="s">
        <v>25</v>
      </c>
      <c r="H6429" s="4" t="s">
        <v>496</v>
      </c>
      <c r="I6429" s="4" t="str">
        <f t="shared" si="424"/>
        <v>k</v>
      </c>
      <c r="J6429" s="4">
        <v>29.2</v>
      </c>
      <c r="K6429" s="4" t="s">
        <v>828</v>
      </c>
      <c r="L6429" s="4">
        <v>0</v>
      </c>
      <c r="M6429" s="4" t="s">
        <v>1463</v>
      </c>
      <c r="N6429" s="11" t="s">
        <v>10026</v>
      </c>
      <c r="R6429" t="s">
        <v>6172</v>
      </c>
      <c r="T6429" t="s">
        <v>1296</v>
      </c>
    </row>
    <row r="6430" spans="1:20">
      <c r="A6430" t="s">
        <v>10030</v>
      </c>
      <c r="B6430" t="s">
        <v>1291</v>
      </c>
      <c r="C6430" t="s">
        <v>20</v>
      </c>
      <c r="D6430" s="39" t="s">
        <v>1388</v>
      </c>
      <c r="E6430" s="11">
        <f t="shared" si="425"/>
        <v>5</v>
      </c>
      <c r="F6430" s="4">
        <f t="shared" si="426"/>
        <v>2009</v>
      </c>
      <c r="G6430" t="s">
        <v>21</v>
      </c>
      <c r="I6430" s="4" t="str">
        <f t="shared" si="424"/>
        <v/>
      </c>
      <c r="J6430" s="4">
        <v>22.1</v>
      </c>
      <c r="K6430" s="4" t="s">
        <v>303</v>
      </c>
      <c r="L6430" s="4">
        <v>0</v>
      </c>
      <c r="M6430" s="4" t="s">
        <v>3714</v>
      </c>
      <c r="N6430" s="11" t="s">
        <v>10031</v>
      </c>
      <c r="R6430" t="s">
        <v>9288</v>
      </c>
      <c r="T6430" t="s">
        <v>1296</v>
      </c>
    </row>
    <row r="6431" spans="1:20">
      <c r="A6431" t="s">
        <v>10030</v>
      </c>
      <c r="B6431" t="s">
        <v>1291</v>
      </c>
      <c r="C6431" t="s">
        <v>74</v>
      </c>
      <c r="D6431" s="39" t="s">
        <v>1346</v>
      </c>
      <c r="E6431" s="11">
        <f t="shared" si="425"/>
        <v>5</v>
      </c>
      <c r="F6431" s="4">
        <f t="shared" si="426"/>
        <v>2015</v>
      </c>
      <c r="G6431" t="s">
        <v>21</v>
      </c>
      <c r="I6431" s="4" t="str">
        <f t="shared" si="424"/>
        <v/>
      </c>
      <c r="J6431" s="4">
        <v>27</v>
      </c>
      <c r="K6431" s="4" t="s">
        <v>571</v>
      </c>
      <c r="L6431" s="4">
        <v>0</v>
      </c>
      <c r="M6431" s="4" t="s">
        <v>2732</v>
      </c>
      <c r="N6431" s="11" t="s">
        <v>10031</v>
      </c>
      <c r="R6431" t="s">
        <v>10032</v>
      </c>
      <c r="T6431" t="s">
        <v>1296</v>
      </c>
    </row>
    <row r="6432" spans="1:20">
      <c r="A6432" t="s">
        <v>10030</v>
      </c>
      <c r="B6432" t="s">
        <v>1291</v>
      </c>
      <c r="C6432" t="s">
        <v>74</v>
      </c>
      <c r="D6432" s="39" t="s">
        <v>1349</v>
      </c>
      <c r="E6432" s="11">
        <f t="shared" si="425"/>
        <v>5</v>
      </c>
      <c r="F6432" s="4">
        <f t="shared" si="426"/>
        <v>2016</v>
      </c>
      <c r="G6432" t="s">
        <v>21</v>
      </c>
      <c r="I6432" s="4" t="str">
        <f t="shared" si="424"/>
        <v/>
      </c>
      <c r="J6432" s="4">
        <v>27.4</v>
      </c>
      <c r="K6432" s="4" t="s">
        <v>571</v>
      </c>
      <c r="L6432" s="4">
        <v>0</v>
      </c>
      <c r="M6432" s="4" t="s">
        <v>2353</v>
      </c>
      <c r="N6432" s="11" t="s">
        <v>10031</v>
      </c>
      <c r="R6432" t="s">
        <v>10033</v>
      </c>
      <c r="T6432" t="s">
        <v>1296</v>
      </c>
    </row>
    <row r="6433" spans="1:20">
      <c r="A6433" t="s">
        <v>10034</v>
      </c>
      <c r="B6433" t="s">
        <v>1291</v>
      </c>
      <c r="C6433" t="s">
        <v>20</v>
      </c>
      <c r="D6433" s="39" t="s">
        <v>1392</v>
      </c>
      <c r="E6433" s="11">
        <f t="shared" si="425"/>
        <v>5</v>
      </c>
      <c r="F6433" s="4">
        <f t="shared" si="426"/>
        <v>2010</v>
      </c>
      <c r="G6433" t="s">
        <v>25</v>
      </c>
      <c r="I6433" s="4" t="str">
        <f t="shared" si="424"/>
        <v/>
      </c>
      <c r="J6433" s="4">
        <v>23</v>
      </c>
      <c r="K6433" s="4" t="s">
        <v>264</v>
      </c>
      <c r="L6433" s="4">
        <v>0</v>
      </c>
      <c r="M6433" s="4" t="s">
        <v>2439</v>
      </c>
      <c r="N6433" s="11" t="s">
        <v>10035</v>
      </c>
      <c r="R6433" t="s">
        <v>10036</v>
      </c>
      <c r="T6433" t="s">
        <v>1296</v>
      </c>
    </row>
    <row r="6434" spans="1:20">
      <c r="A6434" t="s">
        <v>10034</v>
      </c>
      <c r="B6434" t="s">
        <v>1291</v>
      </c>
      <c r="C6434" t="s">
        <v>74</v>
      </c>
      <c r="D6434" s="39" t="s">
        <v>1396</v>
      </c>
      <c r="E6434" s="11">
        <f t="shared" si="425"/>
        <v>5</v>
      </c>
      <c r="F6434" s="4">
        <f t="shared" si="426"/>
        <v>2011</v>
      </c>
      <c r="G6434" t="s">
        <v>25</v>
      </c>
      <c r="I6434" s="4" t="str">
        <f t="shared" si="424"/>
        <v/>
      </c>
      <c r="J6434" s="4">
        <v>24.3</v>
      </c>
      <c r="K6434" s="4" t="s">
        <v>794</v>
      </c>
      <c r="L6434" s="4">
        <v>0</v>
      </c>
      <c r="M6434" s="4" t="s">
        <v>4516</v>
      </c>
      <c r="N6434" s="11" t="s">
        <v>10035</v>
      </c>
      <c r="R6434" t="s">
        <v>10037</v>
      </c>
      <c r="T6434" t="s">
        <v>1296</v>
      </c>
    </row>
    <row r="6435" spans="1:20">
      <c r="A6435" t="s">
        <v>10034</v>
      </c>
      <c r="B6435" t="s">
        <v>1291</v>
      </c>
      <c r="C6435" t="s">
        <v>74</v>
      </c>
      <c r="D6435" s="39" t="s">
        <v>1531</v>
      </c>
      <c r="E6435" s="11">
        <f t="shared" si="425"/>
        <v>5</v>
      </c>
      <c r="F6435" s="4">
        <f t="shared" si="426"/>
        <v>2013</v>
      </c>
      <c r="G6435" t="s">
        <v>25</v>
      </c>
      <c r="I6435" s="4" t="str">
        <f t="shared" si="424"/>
        <v/>
      </c>
      <c r="J6435" s="4">
        <v>27</v>
      </c>
      <c r="K6435" s="4" t="s">
        <v>674</v>
      </c>
      <c r="L6435" s="4">
        <v>0</v>
      </c>
      <c r="M6435" s="4" t="s">
        <v>4559</v>
      </c>
      <c r="N6435" s="11" t="s">
        <v>10035</v>
      </c>
      <c r="R6435" t="s">
        <v>1953</v>
      </c>
      <c r="T6435" t="s">
        <v>1296</v>
      </c>
    </row>
    <row r="6436" spans="1:20">
      <c r="A6436" t="s">
        <v>10034</v>
      </c>
      <c r="B6436" t="s">
        <v>1291</v>
      </c>
      <c r="C6436" t="s">
        <v>74</v>
      </c>
      <c r="D6436" s="39" t="s">
        <v>1435</v>
      </c>
      <c r="E6436" s="11">
        <f t="shared" si="425"/>
        <v>5</v>
      </c>
      <c r="F6436" s="4">
        <f t="shared" si="426"/>
        <v>2015</v>
      </c>
      <c r="G6436" t="s">
        <v>25</v>
      </c>
      <c r="I6436" s="4" t="str">
        <f t="shared" si="424"/>
        <v/>
      </c>
      <c r="J6436" s="4">
        <v>30</v>
      </c>
      <c r="K6436" s="4" t="s">
        <v>298</v>
      </c>
      <c r="L6436" s="4">
        <v>0</v>
      </c>
      <c r="M6436" s="4" t="s">
        <v>2654</v>
      </c>
      <c r="N6436" s="11" t="s">
        <v>10035</v>
      </c>
      <c r="R6436" t="s">
        <v>1953</v>
      </c>
      <c r="T6436" t="s">
        <v>1296</v>
      </c>
    </row>
    <row r="6437" spans="1:20">
      <c r="A6437" t="s">
        <v>10034</v>
      </c>
      <c r="B6437" t="s">
        <v>1291</v>
      </c>
      <c r="C6437" t="s">
        <v>74</v>
      </c>
      <c r="D6437" s="39" t="s">
        <v>1455</v>
      </c>
      <c r="E6437" s="11">
        <f t="shared" si="425"/>
        <v>5</v>
      </c>
      <c r="F6437" s="4">
        <f t="shared" si="426"/>
        <v>2017</v>
      </c>
      <c r="G6437" t="s">
        <v>25</v>
      </c>
      <c r="I6437" s="4" t="str">
        <f t="shared" si="424"/>
        <v/>
      </c>
      <c r="J6437" s="4">
        <v>32.5</v>
      </c>
      <c r="K6437" s="4" t="s">
        <v>575</v>
      </c>
      <c r="L6437" s="4">
        <v>0</v>
      </c>
      <c r="M6437" s="4" t="s">
        <v>1624</v>
      </c>
      <c r="N6437" s="11" t="s">
        <v>10035</v>
      </c>
      <c r="R6437" t="s">
        <v>1953</v>
      </c>
      <c r="T6437" t="s">
        <v>1296</v>
      </c>
    </row>
    <row r="6438" spans="1:20">
      <c r="A6438" t="s">
        <v>10034</v>
      </c>
      <c r="B6438" t="s">
        <v>1291</v>
      </c>
      <c r="C6438" t="s">
        <v>74</v>
      </c>
      <c r="D6438" s="39" t="s">
        <v>1459</v>
      </c>
      <c r="E6438" s="11">
        <f t="shared" si="425"/>
        <v>9</v>
      </c>
      <c r="F6438" s="4">
        <f t="shared" si="426"/>
        <v>2018</v>
      </c>
      <c r="G6438" t="s">
        <v>25</v>
      </c>
      <c r="I6438" s="4" t="str">
        <f t="shared" si="424"/>
        <v/>
      </c>
      <c r="J6438" s="4">
        <v>34.200000000000003</v>
      </c>
      <c r="K6438" s="4" t="s">
        <v>307</v>
      </c>
      <c r="L6438" s="4">
        <v>0</v>
      </c>
      <c r="M6438" s="4" t="s">
        <v>7344</v>
      </c>
      <c r="N6438" s="11" t="s">
        <v>10035</v>
      </c>
      <c r="R6438" t="s">
        <v>10038</v>
      </c>
      <c r="T6438" t="s">
        <v>1296</v>
      </c>
    </row>
    <row r="6439" spans="1:20">
      <c r="A6439" t="s">
        <v>10039</v>
      </c>
      <c r="B6439" t="s">
        <v>1291</v>
      </c>
      <c r="C6439" t="s">
        <v>20</v>
      </c>
      <c r="D6439" s="39" t="s">
        <v>1388</v>
      </c>
      <c r="E6439" s="11">
        <f t="shared" si="425"/>
        <v>5</v>
      </c>
      <c r="F6439" s="4">
        <f t="shared" si="426"/>
        <v>2009</v>
      </c>
      <c r="G6439" t="s">
        <v>25</v>
      </c>
      <c r="H6439" s="4" t="s">
        <v>1444</v>
      </c>
      <c r="I6439" s="4" t="str">
        <f t="shared" si="424"/>
        <v>k</v>
      </c>
      <c r="J6439" s="4">
        <v>13.9</v>
      </c>
      <c r="K6439" s="4" t="s">
        <v>1046</v>
      </c>
      <c r="L6439" s="4">
        <v>0</v>
      </c>
      <c r="M6439" s="4" t="s">
        <v>2163</v>
      </c>
      <c r="N6439" s="11" t="s">
        <v>10040</v>
      </c>
      <c r="R6439" t="s">
        <v>10041</v>
      </c>
      <c r="T6439" t="s">
        <v>1296</v>
      </c>
    </row>
    <row r="6440" spans="1:20">
      <c r="A6440" t="s">
        <v>10039</v>
      </c>
      <c r="B6440" t="s">
        <v>1291</v>
      </c>
      <c r="C6440" t="s">
        <v>74</v>
      </c>
      <c r="D6440" s="39" t="s">
        <v>1402</v>
      </c>
      <c r="E6440" s="11">
        <f t="shared" si="425"/>
        <v>5</v>
      </c>
      <c r="F6440" s="4">
        <f t="shared" si="426"/>
        <v>2015</v>
      </c>
      <c r="G6440" t="s">
        <v>25</v>
      </c>
      <c r="H6440" s="4" t="s">
        <v>57</v>
      </c>
      <c r="I6440" s="4" t="str">
        <f t="shared" si="424"/>
        <v>k</v>
      </c>
      <c r="J6440" s="4">
        <v>23.5</v>
      </c>
      <c r="K6440" s="4" t="s">
        <v>464</v>
      </c>
      <c r="L6440" s="4">
        <v>0</v>
      </c>
      <c r="M6440" s="4" t="s">
        <v>1350</v>
      </c>
      <c r="N6440" s="11" t="s">
        <v>10040</v>
      </c>
      <c r="R6440" t="s">
        <v>10042</v>
      </c>
      <c r="T6440" t="s">
        <v>1296</v>
      </c>
    </row>
    <row r="6441" spans="1:20">
      <c r="A6441" t="s">
        <v>10039</v>
      </c>
      <c r="B6441" t="s">
        <v>1291</v>
      </c>
      <c r="C6441" t="s">
        <v>74</v>
      </c>
      <c r="D6441" s="39" t="s">
        <v>1878</v>
      </c>
      <c r="E6441" s="11">
        <f t="shared" si="425"/>
        <v>5</v>
      </c>
      <c r="F6441" s="4">
        <f t="shared" si="426"/>
        <v>2019</v>
      </c>
      <c r="G6441" t="s">
        <v>25</v>
      </c>
      <c r="H6441" s="4" t="s">
        <v>717</v>
      </c>
      <c r="I6441" s="4" t="str">
        <f t="shared" si="424"/>
        <v>k</v>
      </c>
      <c r="J6441" s="4">
        <v>32</v>
      </c>
      <c r="K6441" s="4" t="s">
        <v>569</v>
      </c>
      <c r="L6441" s="4">
        <v>0</v>
      </c>
      <c r="M6441" s="4" t="s">
        <v>9766</v>
      </c>
      <c r="N6441" s="11" t="s">
        <v>10040</v>
      </c>
      <c r="R6441" t="s">
        <v>1414</v>
      </c>
      <c r="T6441" t="s">
        <v>1296</v>
      </c>
    </row>
    <row r="6442" spans="1:20">
      <c r="A6442" t="s">
        <v>10039</v>
      </c>
      <c r="B6442" t="s">
        <v>1291</v>
      </c>
      <c r="C6442" t="s">
        <v>74</v>
      </c>
      <c r="D6442" s="39" t="s">
        <v>1211</v>
      </c>
      <c r="E6442" s="11">
        <f t="shared" si="425"/>
        <v>5</v>
      </c>
      <c r="F6442" s="4">
        <f t="shared" si="426"/>
        <v>2021</v>
      </c>
      <c r="G6442" t="s">
        <v>25</v>
      </c>
      <c r="H6442" s="4">
        <v>14.7</v>
      </c>
      <c r="I6442" s="4" t="str">
        <f t="shared" si="424"/>
        <v>k</v>
      </c>
      <c r="J6442" s="4">
        <v>37.200000000000003</v>
      </c>
      <c r="K6442" s="4" t="s">
        <v>2061</v>
      </c>
      <c r="L6442" s="4">
        <v>0</v>
      </c>
      <c r="M6442" s="4" t="s">
        <v>4244</v>
      </c>
      <c r="N6442" s="11" t="s">
        <v>10040</v>
      </c>
      <c r="R6442" t="s">
        <v>10043</v>
      </c>
    </row>
    <row r="6443" spans="1:20">
      <c r="A6443" s="4" t="s">
        <v>10039</v>
      </c>
      <c r="B6443" s="4" t="s">
        <v>1291</v>
      </c>
      <c r="C6443" s="4" t="s">
        <v>74</v>
      </c>
      <c r="D6443" s="39" t="s">
        <v>1793</v>
      </c>
      <c r="E6443" s="11">
        <f t="shared" si="425"/>
        <v>4</v>
      </c>
      <c r="F6443" s="4">
        <f t="shared" si="426"/>
        <v>2026</v>
      </c>
      <c r="G6443" s="4" t="s">
        <v>25</v>
      </c>
      <c r="H6443" s="4">
        <v>19.600000000000001</v>
      </c>
      <c r="I6443" s="4" t="str">
        <f t="shared" si="424"/>
        <v>k</v>
      </c>
      <c r="J6443" s="4">
        <v>43</v>
      </c>
      <c r="K6443" s="4">
        <v>50.4</v>
      </c>
      <c r="L6443" s="4">
        <v>0</v>
      </c>
      <c r="M6443" s="4">
        <v>3219</v>
      </c>
      <c r="N6443" s="11" t="s">
        <v>10040</v>
      </c>
      <c r="O6443" s="4"/>
      <c r="P6443" s="4"/>
      <c r="Q6443" s="4"/>
      <c r="R6443" s="4" t="s">
        <v>1471</v>
      </c>
      <c r="S6443" s="4"/>
      <c r="T6443" s="4"/>
    </row>
    <row r="6444" spans="1:20">
      <c r="A6444" t="s">
        <v>669</v>
      </c>
      <c r="B6444" t="s">
        <v>1291</v>
      </c>
      <c r="C6444" t="s">
        <v>20</v>
      </c>
      <c r="D6444" s="39" t="s">
        <v>1494</v>
      </c>
      <c r="E6444" s="11">
        <f t="shared" si="425"/>
        <v>3</v>
      </c>
      <c r="F6444" s="4">
        <f t="shared" si="426"/>
        <v>1986</v>
      </c>
      <c r="G6444" t="s">
        <v>25</v>
      </c>
      <c r="H6444" s="4">
        <v>14.5</v>
      </c>
      <c r="I6444" s="4" t="s">
        <v>35</v>
      </c>
      <c r="J6444" s="4">
        <v>33.020000000000003</v>
      </c>
      <c r="K6444" s="4" t="s">
        <v>1811</v>
      </c>
      <c r="L6444" s="4">
        <v>0</v>
      </c>
      <c r="M6444" s="4" t="s">
        <v>8328</v>
      </c>
      <c r="N6444" s="11" t="s">
        <v>10044</v>
      </c>
      <c r="R6444" t="s">
        <v>3684</v>
      </c>
      <c r="T6444" t="s">
        <v>1296</v>
      </c>
    </row>
    <row r="6445" spans="1:20">
      <c r="A6445" t="s">
        <v>669</v>
      </c>
      <c r="B6445" t="s">
        <v>1291</v>
      </c>
      <c r="C6445" t="s">
        <v>74</v>
      </c>
      <c r="D6445" s="39" t="s">
        <v>1499</v>
      </c>
      <c r="E6445" s="11">
        <f t="shared" si="425"/>
        <v>3</v>
      </c>
      <c r="F6445" s="4">
        <f t="shared" si="426"/>
        <v>1988</v>
      </c>
      <c r="G6445" t="s">
        <v>25</v>
      </c>
      <c r="H6445" s="4">
        <v>16.5</v>
      </c>
      <c r="I6445" s="4" t="s">
        <v>35</v>
      </c>
      <c r="J6445" s="4">
        <v>36.83</v>
      </c>
      <c r="K6445" s="4" t="s">
        <v>7888</v>
      </c>
      <c r="L6445" s="4">
        <v>0</v>
      </c>
      <c r="M6445" s="4" t="s">
        <v>9101</v>
      </c>
      <c r="N6445" s="11" t="s">
        <v>10044</v>
      </c>
      <c r="T6445" t="s">
        <v>1296</v>
      </c>
    </row>
    <row r="6446" spans="1:20">
      <c r="A6446" t="s">
        <v>669</v>
      </c>
      <c r="B6446" t="s">
        <v>1291</v>
      </c>
      <c r="C6446" t="s">
        <v>74</v>
      </c>
      <c r="D6446" s="39" t="s">
        <v>1299</v>
      </c>
      <c r="E6446" s="11">
        <f t="shared" si="425"/>
        <v>5</v>
      </c>
      <c r="F6446" s="4">
        <f t="shared" si="426"/>
        <v>2001</v>
      </c>
      <c r="G6446" t="s">
        <v>25</v>
      </c>
      <c r="H6446" s="4">
        <v>19.7</v>
      </c>
      <c r="I6446" s="4" t="s">
        <v>35</v>
      </c>
      <c r="J6446" s="4">
        <v>33.5</v>
      </c>
      <c r="K6446" s="4" t="s">
        <v>2609</v>
      </c>
      <c r="L6446" s="4">
        <v>0</v>
      </c>
      <c r="M6446" s="4" t="s">
        <v>4880</v>
      </c>
      <c r="N6446" s="11" t="s">
        <v>10044</v>
      </c>
      <c r="R6446" t="s">
        <v>10045</v>
      </c>
      <c r="T6446" t="s">
        <v>1296</v>
      </c>
    </row>
    <row r="6447" spans="1:20">
      <c r="A6447" t="s">
        <v>669</v>
      </c>
      <c r="B6447" t="s">
        <v>1291</v>
      </c>
      <c r="C6447" t="s">
        <v>74</v>
      </c>
      <c r="D6447" s="39" t="s">
        <v>1422</v>
      </c>
      <c r="E6447" s="11">
        <f t="shared" si="425"/>
        <v>5</v>
      </c>
      <c r="F6447" s="4">
        <f t="shared" si="426"/>
        <v>2002</v>
      </c>
      <c r="G6447" t="s">
        <v>25</v>
      </c>
      <c r="H6447" s="4">
        <v>20.7</v>
      </c>
      <c r="I6447" s="4" t="s">
        <v>35</v>
      </c>
      <c r="J6447" s="4">
        <v>34</v>
      </c>
      <c r="K6447" s="4" t="s">
        <v>332</v>
      </c>
      <c r="L6447" s="4">
        <v>0</v>
      </c>
      <c r="M6447" s="4" t="s">
        <v>4774</v>
      </c>
      <c r="N6447" s="11" t="s">
        <v>10044</v>
      </c>
      <c r="R6447" t="s">
        <v>10046</v>
      </c>
      <c r="T6447" t="s">
        <v>1296</v>
      </c>
    </row>
    <row r="6448" spans="1:20">
      <c r="A6448" t="s">
        <v>669</v>
      </c>
      <c r="B6448" t="s">
        <v>1291</v>
      </c>
      <c r="C6448" t="s">
        <v>74</v>
      </c>
      <c r="D6448" s="39" t="s">
        <v>2040</v>
      </c>
      <c r="E6448" s="11">
        <f t="shared" si="425"/>
        <v>5</v>
      </c>
      <c r="F6448" s="4">
        <f t="shared" si="426"/>
        <v>2003</v>
      </c>
      <c r="G6448" t="s">
        <v>25</v>
      </c>
      <c r="H6448" s="4">
        <v>21.7</v>
      </c>
      <c r="I6448" s="4" t="s">
        <v>35</v>
      </c>
      <c r="J6448" s="4">
        <v>34</v>
      </c>
      <c r="K6448" s="4" t="s">
        <v>640</v>
      </c>
      <c r="L6448" s="4">
        <v>0</v>
      </c>
      <c r="M6448" s="4" t="s">
        <v>10047</v>
      </c>
      <c r="N6448" s="11" t="s">
        <v>10044</v>
      </c>
      <c r="R6448" t="s">
        <v>10048</v>
      </c>
      <c r="T6448" t="s">
        <v>1296</v>
      </c>
    </row>
    <row r="6449" spans="1:20">
      <c r="A6449" t="s">
        <v>669</v>
      </c>
      <c r="B6449" t="s">
        <v>1291</v>
      </c>
      <c r="C6449" t="s">
        <v>74</v>
      </c>
      <c r="D6449" s="39" t="s">
        <v>1335</v>
      </c>
      <c r="E6449" s="11">
        <f t="shared" si="425"/>
        <v>5</v>
      </c>
      <c r="F6449" s="4">
        <f t="shared" si="426"/>
        <v>2004</v>
      </c>
      <c r="G6449" t="s">
        <v>25</v>
      </c>
      <c r="H6449" s="4">
        <v>22.7</v>
      </c>
      <c r="I6449" s="4" t="s">
        <v>35</v>
      </c>
      <c r="J6449" s="4">
        <v>33</v>
      </c>
      <c r="K6449" s="4" t="s">
        <v>30</v>
      </c>
      <c r="L6449" s="4">
        <v>0</v>
      </c>
      <c r="M6449" s="4" t="s">
        <v>10049</v>
      </c>
      <c r="N6449" s="11" t="s">
        <v>10044</v>
      </c>
      <c r="R6449" t="s">
        <v>1309</v>
      </c>
      <c r="T6449" t="s">
        <v>1296</v>
      </c>
    </row>
    <row r="6450" spans="1:20">
      <c r="A6450" t="s">
        <v>10050</v>
      </c>
      <c r="B6450" t="s">
        <v>1291</v>
      </c>
      <c r="C6450" t="s">
        <v>20</v>
      </c>
      <c r="D6450" s="39" t="s">
        <v>1708</v>
      </c>
      <c r="E6450" s="11">
        <f t="shared" si="425"/>
        <v>3</v>
      </c>
      <c r="F6450" s="4">
        <f t="shared" si="426"/>
        <v>1994</v>
      </c>
      <c r="G6450" t="s">
        <v>21</v>
      </c>
      <c r="H6450" s="4">
        <v>11.5</v>
      </c>
      <c r="I6450" s="4" t="s">
        <v>35</v>
      </c>
      <c r="J6450" s="4">
        <v>25.6</v>
      </c>
      <c r="K6450" s="4" t="s">
        <v>794</v>
      </c>
      <c r="L6450" s="4">
        <v>0</v>
      </c>
      <c r="M6450" s="4" t="s">
        <v>1765</v>
      </c>
      <c r="N6450" s="11" t="s">
        <v>10051</v>
      </c>
      <c r="R6450" t="s">
        <v>1725</v>
      </c>
      <c r="T6450" t="s">
        <v>1296</v>
      </c>
    </row>
    <row r="6451" spans="1:20">
      <c r="A6451" t="s">
        <v>10050</v>
      </c>
      <c r="B6451" t="s">
        <v>1291</v>
      </c>
      <c r="C6451" t="s">
        <v>74</v>
      </c>
      <c r="D6451" s="39" t="s">
        <v>1322</v>
      </c>
      <c r="E6451" s="11">
        <f t="shared" si="425"/>
        <v>3</v>
      </c>
      <c r="F6451" s="4">
        <f t="shared" si="426"/>
        <v>1998</v>
      </c>
      <c r="G6451" t="s">
        <v>21</v>
      </c>
      <c r="H6451" s="4">
        <v>15.5</v>
      </c>
      <c r="I6451" s="4" t="s">
        <v>35</v>
      </c>
      <c r="J6451" s="4">
        <v>26.6</v>
      </c>
      <c r="K6451" s="4" t="s">
        <v>350</v>
      </c>
      <c r="L6451" s="4">
        <v>0</v>
      </c>
      <c r="M6451" s="4" t="s">
        <v>1607</v>
      </c>
      <c r="N6451" s="11" t="s">
        <v>10051</v>
      </c>
      <c r="T6451" t="s">
        <v>1296</v>
      </c>
    </row>
    <row r="6452" spans="1:20">
      <c r="A6452" t="s">
        <v>10050</v>
      </c>
      <c r="B6452" t="s">
        <v>1291</v>
      </c>
      <c r="C6452" t="s">
        <v>74</v>
      </c>
      <c r="D6452" s="39" t="s">
        <v>1647</v>
      </c>
      <c r="E6452" s="11">
        <f t="shared" si="425"/>
        <v>3</v>
      </c>
      <c r="F6452" s="4">
        <f t="shared" si="426"/>
        <v>2000</v>
      </c>
      <c r="G6452" t="s">
        <v>21</v>
      </c>
      <c r="H6452" s="4">
        <v>17.5</v>
      </c>
      <c r="I6452" s="4" t="s">
        <v>35</v>
      </c>
      <c r="J6452" s="4">
        <v>27</v>
      </c>
      <c r="K6452" s="4" t="s">
        <v>456</v>
      </c>
      <c r="L6452" s="4">
        <v>0</v>
      </c>
      <c r="M6452" s="4" t="s">
        <v>1323</v>
      </c>
      <c r="N6452" s="11" t="s">
        <v>10051</v>
      </c>
      <c r="R6452" t="s">
        <v>10052</v>
      </c>
      <c r="T6452" t="s">
        <v>1296</v>
      </c>
    </row>
    <row r="6453" spans="1:20">
      <c r="A6453" t="s">
        <v>10050</v>
      </c>
      <c r="B6453" t="s">
        <v>1291</v>
      </c>
      <c r="C6453" t="s">
        <v>74</v>
      </c>
      <c r="D6453" s="39" t="s">
        <v>1418</v>
      </c>
      <c r="E6453" s="11">
        <f t="shared" si="425"/>
        <v>5</v>
      </c>
      <c r="F6453" s="4">
        <f t="shared" si="426"/>
        <v>2001</v>
      </c>
      <c r="G6453" t="s">
        <v>21</v>
      </c>
      <c r="H6453" s="4">
        <v>18.7</v>
      </c>
      <c r="I6453" s="4" t="s">
        <v>35</v>
      </c>
      <c r="J6453" s="4">
        <v>27.5</v>
      </c>
      <c r="K6453" s="4" t="s">
        <v>1072</v>
      </c>
      <c r="L6453" s="4">
        <v>0</v>
      </c>
      <c r="M6453" s="4" t="s">
        <v>2670</v>
      </c>
      <c r="N6453" s="11" t="s">
        <v>10051</v>
      </c>
      <c r="R6453" t="s">
        <v>10053</v>
      </c>
      <c r="T6453" t="s">
        <v>1296</v>
      </c>
    </row>
    <row r="6454" spans="1:20">
      <c r="A6454" t="s">
        <v>10050</v>
      </c>
      <c r="B6454" t="s">
        <v>1291</v>
      </c>
      <c r="C6454" t="s">
        <v>74</v>
      </c>
      <c r="D6454" s="39" t="s">
        <v>1302</v>
      </c>
      <c r="E6454" s="11">
        <f t="shared" si="425"/>
        <v>5</v>
      </c>
      <c r="F6454" s="4">
        <f t="shared" si="426"/>
        <v>2002</v>
      </c>
      <c r="G6454" t="s">
        <v>21</v>
      </c>
      <c r="H6454" s="4">
        <v>19.7</v>
      </c>
      <c r="I6454" s="4" t="s">
        <v>35</v>
      </c>
      <c r="J6454" s="4">
        <v>28.1</v>
      </c>
      <c r="K6454" s="4" t="s">
        <v>1061</v>
      </c>
      <c r="L6454" s="4">
        <v>0</v>
      </c>
      <c r="M6454" s="4" t="s">
        <v>8611</v>
      </c>
      <c r="N6454" s="11" t="s">
        <v>10051</v>
      </c>
      <c r="R6454" t="s">
        <v>1630</v>
      </c>
      <c r="T6454" t="s">
        <v>1296</v>
      </c>
    </row>
    <row r="6455" spans="1:20">
      <c r="A6455" t="s">
        <v>10050</v>
      </c>
      <c r="B6455" t="s">
        <v>1291</v>
      </c>
      <c r="C6455" t="s">
        <v>74</v>
      </c>
      <c r="D6455" s="39" t="s">
        <v>3957</v>
      </c>
      <c r="E6455" s="11">
        <f t="shared" si="425"/>
        <v>6</v>
      </c>
      <c r="F6455" s="4">
        <f t="shared" si="426"/>
        <v>2002</v>
      </c>
      <c r="G6455" t="s">
        <v>21</v>
      </c>
      <c r="H6455" s="4">
        <v>19.8</v>
      </c>
      <c r="I6455" s="4" t="s">
        <v>35</v>
      </c>
      <c r="J6455" s="4">
        <v>28.2</v>
      </c>
      <c r="K6455" s="4" t="s">
        <v>456</v>
      </c>
      <c r="L6455" s="4">
        <v>0</v>
      </c>
      <c r="M6455" s="4" t="s">
        <v>2504</v>
      </c>
      <c r="N6455" s="11" t="s">
        <v>10051</v>
      </c>
      <c r="R6455" t="s">
        <v>10054</v>
      </c>
      <c r="T6455" t="s">
        <v>1296</v>
      </c>
    </row>
    <row r="6456" spans="1:20">
      <c r="A6456" t="s">
        <v>10050</v>
      </c>
      <c r="B6456" t="s">
        <v>1291</v>
      </c>
      <c r="C6456" t="s">
        <v>74</v>
      </c>
      <c r="D6456" s="39" t="s">
        <v>1305</v>
      </c>
      <c r="E6456" s="11">
        <f t="shared" si="425"/>
        <v>5</v>
      </c>
      <c r="F6456" s="4">
        <f t="shared" si="426"/>
        <v>2003</v>
      </c>
      <c r="G6456" t="s">
        <v>21</v>
      </c>
      <c r="H6456" s="4">
        <v>20.7</v>
      </c>
      <c r="I6456" s="4" t="s">
        <v>35</v>
      </c>
      <c r="J6456" s="4">
        <v>28</v>
      </c>
      <c r="K6456" s="4" t="s">
        <v>1061</v>
      </c>
      <c r="L6456" s="4">
        <v>0</v>
      </c>
      <c r="M6456" s="4" t="s">
        <v>4698</v>
      </c>
      <c r="N6456" s="11" t="s">
        <v>10051</v>
      </c>
      <c r="R6456" t="s">
        <v>2827</v>
      </c>
      <c r="T6456" t="s">
        <v>1296</v>
      </c>
    </row>
    <row r="6457" spans="1:20">
      <c r="A6457" t="s">
        <v>10050</v>
      </c>
      <c r="B6457" t="s">
        <v>1291</v>
      </c>
      <c r="C6457" t="s">
        <v>74</v>
      </c>
      <c r="D6457" s="39" t="s">
        <v>1335</v>
      </c>
      <c r="E6457" s="11">
        <f t="shared" si="425"/>
        <v>5</v>
      </c>
      <c r="F6457" s="4">
        <f t="shared" si="426"/>
        <v>2004</v>
      </c>
      <c r="G6457" t="s">
        <v>21</v>
      </c>
      <c r="H6457" s="4">
        <v>21.7</v>
      </c>
      <c r="I6457" s="4" t="s">
        <v>35</v>
      </c>
      <c r="J6457" s="4">
        <v>28.8</v>
      </c>
      <c r="K6457" s="4" t="s">
        <v>949</v>
      </c>
      <c r="L6457" s="4">
        <v>0</v>
      </c>
      <c r="M6457" s="4" t="s">
        <v>1650</v>
      </c>
      <c r="N6457" s="11" t="s">
        <v>10051</v>
      </c>
      <c r="R6457" t="s">
        <v>1309</v>
      </c>
      <c r="T6457" t="s">
        <v>1296</v>
      </c>
    </row>
    <row r="6458" spans="1:20">
      <c r="A6458" t="s">
        <v>10050</v>
      </c>
      <c r="B6458" t="s">
        <v>1291</v>
      </c>
      <c r="C6458" t="s">
        <v>74</v>
      </c>
      <c r="D6458" s="39" t="s">
        <v>2194</v>
      </c>
      <c r="E6458" s="11">
        <f t="shared" si="425"/>
        <v>5</v>
      </c>
      <c r="F6458" s="4">
        <f t="shared" si="426"/>
        <v>2005</v>
      </c>
      <c r="G6458" t="s">
        <v>21</v>
      </c>
      <c r="H6458" s="4">
        <v>22.7</v>
      </c>
      <c r="I6458" s="4" t="s">
        <v>35</v>
      </c>
      <c r="J6458" s="4">
        <v>29</v>
      </c>
      <c r="K6458" s="4" t="s">
        <v>949</v>
      </c>
      <c r="L6458" s="4">
        <v>0</v>
      </c>
      <c r="M6458" s="4" t="s">
        <v>2651</v>
      </c>
      <c r="N6458" s="11" t="s">
        <v>10051</v>
      </c>
      <c r="R6458" t="s">
        <v>1340</v>
      </c>
      <c r="T6458" t="s">
        <v>1296</v>
      </c>
    </row>
    <row r="6459" spans="1:20">
      <c r="A6459" t="s">
        <v>10050</v>
      </c>
      <c r="B6459" t="s">
        <v>1291</v>
      </c>
      <c r="C6459" t="s">
        <v>74</v>
      </c>
      <c r="D6459" s="39" t="s">
        <v>1385</v>
      </c>
      <c r="E6459" s="11">
        <f t="shared" si="425"/>
        <v>5</v>
      </c>
      <c r="F6459" s="4">
        <f t="shared" si="426"/>
        <v>2008</v>
      </c>
      <c r="G6459" t="s">
        <v>21</v>
      </c>
      <c r="H6459" s="4">
        <v>25.7</v>
      </c>
      <c r="I6459" s="4" t="s">
        <v>35</v>
      </c>
      <c r="L6459" s="4">
        <v>0</v>
      </c>
      <c r="N6459" s="11" t="s">
        <v>10051</v>
      </c>
      <c r="R6459" t="s">
        <v>10055</v>
      </c>
      <c r="T6459" t="s">
        <v>1296</v>
      </c>
    </row>
    <row r="6460" spans="1:20">
      <c r="A6460" t="s">
        <v>10056</v>
      </c>
      <c r="B6460" t="s">
        <v>1291</v>
      </c>
      <c r="C6460" t="s">
        <v>20</v>
      </c>
      <c r="D6460" s="39" t="s">
        <v>839</v>
      </c>
      <c r="E6460" s="11">
        <f t="shared" si="425"/>
        <v>5</v>
      </c>
      <c r="F6460" s="4">
        <f t="shared" si="426"/>
        <v>2016</v>
      </c>
      <c r="G6460" t="s">
        <v>25</v>
      </c>
      <c r="I6460" s="4" t="str">
        <f t="shared" ref="I6460:I6503" si="427">IF(ISBLANK(H6460), "", "k")</f>
        <v/>
      </c>
      <c r="J6460" s="4">
        <v>22.2</v>
      </c>
      <c r="K6460" s="4" t="s">
        <v>946</v>
      </c>
      <c r="L6460" s="4">
        <v>0</v>
      </c>
      <c r="M6460" s="4" t="s">
        <v>1873</v>
      </c>
      <c r="N6460" s="11" t="s">
        <v>10057</v>
      </c>
      <c r="R6460" t="s">
        <v>10058</v>
      </c>
      <c r="T6460" t="s">
        <v>1296</v>
      </c>
    </row>
    <row r="6461" spans="1:20">
      <c r="A6461" t="s">
        <v>10056</v>
      </c>
      <c r="B6461" t="s">
        <v>1291</v>
      </c>
      <c r="C6461" t="s">
        <v>74</v>
      </c>
      <c r="D6461" s="39" t="s">
        <v>1412</v>
      </c>
      <c r="E6461" s="11">
        <f t="shared" si="425"/>
        <v>5</v>
      </c>
      <c r="F6461" s="4">
        <f t="shared" si="426"/>
        <v>2019</v>
      </c>
      <c r="G6461" t="s">
        <v>25</v>
      </c>
      <c r="I6461" s="4" t="str">
        <f t="shared" si="427"/>
        <v/>
      </c>
      <c r="J6461" s="4">
        <v>26.5</v>
      </c>
      <c r="K6461" s="4" t="s">
        <v>479</v>
      </c>
      <c r="L6461" s="4">
        <v>0</v>
      </c>
      <c r="M6461" s="4" t="s">
        <v>1739</v>
      </c>
      <c r="N6461" s="11" t="s">
        <v>10057</v>
      </c>
      <c r="R6461" t="s">
        <v>10059</v>
      </c>
      <c r="T6461" t="s">
        <v>1296</v>
      </c>
    </row>
    <row r="6462" spans="1:20">
      <c r="A6462" t="s">
        <v>10056</v>
      </c>
      <c r="B6462" s="4" t="s">
        <v>1291</v>
      </c>
      <c r="C6462" s="4" t="s">
        <v>74</v>
      </c>
      <c r="D6462" s="39" t="s">
        <v>1793</v>
      </c>
      <c r="E6462" s="11">
        <f t="shared" si="425"/>
        <v>4</v>
      </c>
      <c r="F6462" s="4">
        <f t="shared" si="426"/>
        <v>2026</v>
      </c>
      <c r="G6462" s="4" t="s">
        <v>25</v>
      </c>
      <c r="I6462" s="4" t="str">
        <f t="shared" si="427"/>
        <v/>
      </c>
      <c r="J6462" s="4">
        <v>36.200000000000003</v>
      </c>
      <c r="K6462" s="4">
        <v>44.6</v>
      </c>
      <c r="L6462" s="4">
        <v>0</v>
      </c>
      <c r="M6462" s="4">
        <v>1980</v>
      </c>
      <c r="N6462" s="11" t="s">
        <v>10057</v>
      </c>
      <c r="R6462" s="4" t="s">
        <v>1471</v>
      </c>
    </row>
    <row r="6463" spans="1:20">
      <c r="A6463" t="s">
        <v>10060</v>
      </c>
      <c r="B6463" t="s">
        <v>1291</v>
      </c>
      <c r="C6463" t="s">
        <v>20</v>
      </c>
      <c r="D6463" s="39" t="s">
        <v>1746</v>
      </c>
      <c r="E6463" s="11">
        <f t="shared" si="425"/>
        <v>5</v>
      </c>
      <c r="F6463" s="4">
        <f t="shared" si="426"/>
        <v>2001</v>
      </c>
      <c r="G6463" t="s">
        <v>25</v>
      </c>
      <c r="H6463" s="4" t="s">
        <v>477</v>
      </c>
      <c r="I6463" s="4" t="str">
        <f t="shared" si="427"/>
        <v>k</v>
      </c>
      <c r="J6463" s="4">
        <v>26</v>
      </c>
      <c r="K6463" s="4" t="s">
        <v>278</v>
      </c>
      <c r="L6463" s="4">
        <v>0</v>
      </c>
      <c r="M6463" s="4" t="s">
        <v>1468</v>
      </c>
      <c r="N6463" s="11" t="s">
        <v>10061</v>
      </c>
      <c r="O6463" t="s">
        <v>10062</v>
      </c>
      <c r="R6463" t="s">
        <v>10063</v>
      </c>
      <c r="T6463" t="s">
        <v>1296</v>
      </c>
    </row>
    <row r="6464" spans="1:20">
      <c r="A6464" t="s">
        <v>10060</v>
      </c>
      <c r="B6464" t="s">
        <v>1291</v>
      </c>
      <c r="C6464" t="s">
        <v>74</v>
      </c>
      <c r="D6464" s="39" t="s">
        <v>1847</v>
      </c>
      <c r="E6464" s="11">
        <f t="shared" si="425"/>
        <v>7</v>
      </c>
      <c r="F6464" s="4">
        <f t="shared" si="426"/>
        <v>2002</v>
      </c>
      <c r="G6464" t="s">
        <v>25</v>
      </c>
      <c r="H6464" s="4" t="s">
        <v>297</v>
      </c>
      <c r="I6464" s="4" t="str">
        <f t="shared" si="427"/>
        <v>k</v>
      </c>
      <c r="J6464" s="4">
        <v>27.1</v>
      </c>
      <c r="K6464" s="4" t="s">
        <v>958</v>
      </c>
      <c r="L6464" s="4">
        <v>0</v>
      </c>
      <c r="M6464" s="4" t="s">
        <v>1637</v>
      </c>
      <c r="N6464" s="11" t="s">
        <v>10061</v>
      </c>
      <c r="O6464" t="s">
        <v>10062</v>
      </c>
      <c r="R6464" t="s">
        <v>10064</v>
      </c>
      <c r="T6464" t="s">
        <v>1296</v>
      </c>
    </row>
    <row r="6465" spans="1:20">
      <c r="A6465" t="s">
        <v>10060</v>
      </c>
      <c r="B6465" t="s">
        <v>1291</v>
      </c>
      <c r="C6465" t="s">
        <v>74</v>
      </c>
      <c r="D6465" s="39" t="s">
        <v>2126</v>
      </c>
      <c r="E6465" s="11">
        <f t="shared" si="425"/>
        <v>5</v>
      </c>
      <c r="F6465" s="4">
        <f t="shared" si="426"/>
        <v>2008</v>
      </c>
      <c r="G6465" t="s">
        <v>25</v>
      </c>
      <c r="H6465" s="4" t="s">
        <v>893</v>
      </c>
      <c r="I6465" s="4" t="str">
        <f t="shared" si="427"/>
        <v>k</v>
      </c>
      <c r="J6465" s="4">
        <v>28.9</v>
      </c>
      <c r="K6465" s="4" t="s">
        <v>842</v>
      </c>
      <c r="L6465" s="4">
        <v>0</v>
      </c>
      <c r="M6465" s="4" t="s">
        <v>1548</v>
      </c>
      <c r="N6465" s="11" t="s">
        <v>10061</v>
      </c>
      <c r="O6465" t="s">
        <v>10062</v>
      </c>
      <c r="R6465" t="s">
        <v>10065</v>
      </c>
      <c r="T6465" t="s">
        <v>1296</v>
      </c>
    </row>
    <row r="6466" spans="1:20">
      <c r="A6466" t="s">
        <v>10060</v>
      </c>
      <c r="B6466" t="s">
        <v>1291</v>
      </c>
      <c r="C6466" t="s">
        <v>74</v>
      </c>
      <c r="D6466" s="39" t="s">
        <v>1556</v>
      </c>
      <c r="E6466" s="11">
        <f t="shared" si="425"/>
        <v>5</v>
      </c>
      <c r="F6466" s="4">
        <f t="shared" si="426"/>
        <v>2010</v>
      </c>
      <c r="G6466" t="s">
        <v>25</v>
      </c>
      <c r="H6466" s="4" t="s">
        <v>1046</v>
      </c>
      <c r="I6466" s="4" t="str">
        <f t="shared" si="427"/>
        <v>k</v>
      </c>
      <c r="J6466" s="4">
        <v>29.5</v>
      </c>
      <c r="K6466" s="4" t="s">
        <v>949</v>
      </c>
      <c r="L6466" s="4">
        <v>0</v>
      </c>
      <c r="M6466" s="4" t="s">
        <v>3446</v>
      </c>
      <c r="N6466" s="11" t="s">
        <v>10061</v>
      </c>
      <c r="O6466" t="s">
        <v>10062</v>
      </c>
      <c r="R6466" t="s">
        <v>10066</v>
      </c>
      <c r="T6466" t="s">
        <v>1296</v>
      </c>
    </row>
    <row r="6467" spans="1:20">
      <c r="A6467" t="s">
        <v>10060</v>
      </c>
      <c r="B6467" t="s">
        <v>1291</v>
      </c>
      <c r="C6467" t="s">
        <v>74</v>
      </c>
      <c r="D6467" s="39" t="s">
        <v>1561</v>
      </c>
      <c r="E6467" s="11">
        <f t="shared" si="425"/>
        <v>5</v>
      </c>
      <c r="F6467" s="4">
        <f t="shared" si="426"/>
        <v>2011</v>
      </c>
      <c r="G6467" t="s">
        <v>25</v>
      </c>
      <c r="H6467" s="4" t="s">
        <v>488</v>
      </c>
      <c r="I6467" s="4" t="str">
        <f t="shared" si="427"/>
        <v>k</v>
      </c>
      <c r="J6467" s="4">
        <v>29.5</v>
      </c>
      <c r="K6467" s="4" t="s">
        <v>436</v>
      </c>
      <c r="L6467" s="4">
        <v>0</v>
      </c>
      <c r="M6467" s="4" t="s">
        <v>5934</v>
      </c>
      <c r="N6467" s="11" t="s">
        <v>10061</v>
      </c>
      <c r="O6467" t="s">
        <v>10062</v>
      </c>
      <c r="R6467" t="s">
        <v>1762</v>
      </c>
      <c r="T6467" t="s">
        <v>1296</v>
      </c>
    </row>
    <row r="6468" spans="1:20">
      <c r="A6468" t="s">
        <v>10060</v>
      </c>
      <c r="B6468" t="s">
        <v>1291</v>
      </c>
      <c r="C6468" t="s">
        <v>74</v>
      </c>
      <c r="D6468" s="39" t="s">
        <v>1356</v>
      </c>
      <c r="E6468" s="11">
        <f t="shared" si="425"/>
        <v>5</v>
      </c>
      <c r="F6468" s="4">
        <f t="shared" si="426"/>
        <v>2015</v>
      </c>
      <c r="G6468" t="s">
        <v>25</v>
      </c>
      <c r="H6468" s="4" t="s">
        <v>997</v>
      </c>
      <c r="I6468" s="4" t="str">
        <f t="shared" si="427"/>
        <v>k</v>
      </c>
      <c r="J6468" s="4">
        <v>34</v>
      </c>
      <c r="K6468" s="4" t="s">
        <v>1246</v>
      </c>
      <c r="L6468" s="4">
        <v>0</v>
      </c>
      <c r="M6468" s="4" t="s">
        <v>3099</v>
      </c>
      <c r="N6468" s="11" t="s">
        <v>10061</v>
      </c>
      <c r="O6468" t="s">
        <v>10062</v>
      </c>
      <c r="R6468" t="s">
        <v>10067</v>
      </c>
      <c r="T6468" t="s">
        <v>1296</v>
      </c>
    </row>
    <row r="6469" spans="1:20">
      <c r="A6469" t="s">
        <v>10060</v>
      </c>
      <c r="B6469" t="s">
        <v>1291</v>
      </c>
      <c r="C6469" t="s">
        <v>74</v>
      </c>
      <c r="D6469" s="39" t="s">
        <v>1568</v>
      </c>
      <c r="E6469" s="11">
        <f t="shared" si="425"/>
        <v>5</v>
      </c>
      <c r="F6469" s="4">
        <f t="shared" si="426"/>
        <v>2016</v>
      </c>
      <c r="G6469" t="s">
        <v>25</v>
      </c>
      <c r="H6469" s="4" t="s">
        <v>1389</v>
      </c>
      <c r="I6469" s="4" t="str">
        <f t="shared" si="427"/>
        <v>k</v>
      </c>
      <c r="J6469" s="4">
        <v>33.4</v>
      </c>
      <c r="K6469" s="4" t="s">
        <v>426</v>
      </c>
      <c r="L6469" s="4">
        <v>0</v>
      </c>
      <c r="M6469" s="4" t="s">
        <v>3766</v>
      </c>
      <c r="N6469" s="11" t="s">
        <v>10061</v>
      </c>
      <c r="O6469" t="s">
        <v>10062</v>
      </c>
      <c r="Q6469">
        <v>16</v>
      </c>
      <c r="R6469" t="s">
        <v>10068</v>
      </c>
      <c r="T6469" t="s">
        <v>1296</v>
      </c>
    </row>
    <row r="6470" spans="1:20">
      <c r="A6470" t="s">
        <v>10060</v>
      </c>
      <c r="B6470" t="s">
        <v>1291</v>
      </c>
      <c r="C6470" t="s">
        <v>74</v>
      </c>
      <c r="D6470" s="39" t="s">
        <v>1352</v>
      </c>
      <c r="E6470" s="11">
        <f t="shared" si="425"/>
        <v>5</v>
      </c>
      <c r="F6470" s="4">
        <f t="shared" si="426"/>
        <v>2017</v>
      </c>
      <c r="G6470" t="s">
        <v>25</v>
      </c>
      <c r="H6470" s="4" t="s">
        <v>742</v>
      </c>
      <c r="I6470" s="4" t="str">
        <f t="shared" si="427"/>
        <v>k</v>
      </c>
      <c r="J6470" s="4">
        <v>34.1</v>
      </c>
      <c r="K6470" s="4" t="s">
        <v>426</v>
      </c>
      <c r="L6470" s="4">
        <v>0</v>
      </c>
      <c r="M6470" s="4" t="s">
        <v>2691</v>
      </c>
      <c r="N6470" s="11" t="s">
        <v>10061</v>
      </c>
      <c r="O6470" t="s">
        <v>10062</v>
      </c>
      <c r="Q6470" t="s">
        <v>10069</v>
      </c>
      <c r="R6470" t="s">
        <v>10070</v>
      </c>
      <c r="T6470" t="s">
        <v>1296</v>
      </c>
    </row>
    <row r="6471" spans="1:20">
      <c r="A6471" t="s">
        <v>10060</v>
      </c>
      <c r="B6471" t="s">
        <v>1291</v>
      </c>
      <c r="C6471" t="s">
        <v>74</v>
      </c>
      <c r="D6471" s="39" t="s">
        <v>1459</v>
      </c>
      <c r="E6471" s="11">
        <f t="shared" si="425"/>
        <v>9</v>
      </c>
      <c r="F6471" s="4">
        <f t="shared" si="426"/>
        <v>2018</v>
      </c>
      <c r="G6471" t="s">
        <v>25</v>
      </c>
      <c r="H6471" s="4" t="s">
        <v>758</v>
      </c>
      <c r="I6471" s="4" t="str">
        <f t="shared" si="427"/>
        <v>k</v>
      </c>
      <c r="J6471" s="4">
        <v>34.1</v>
      </c>
      <c r="K6471" s="4" t="s">
        <v>1121</v>
      </c>
      <c r="L6471" s="4">
        <v>0</v>
      </c>
      <c r="M6471" s="4" t="s">
        <v>3091</v>
      </c>
      <c r="N6471" s="11" t="s">
        <v>10061</v>
      </c>
      <c r="O6471" t="s">
        <v>10062</v>
      </c>
      <c r="R6471" t="s">
        <v>10071</v>
      </c>
      <c r="T6471" t="s">
        <v>1296</v>
      </c>
    </row>
    <row r="6472" spans="1:20">
      <c r="A6472" t="s">
        <v>10060</v>
      </c>
      <c r="B6472" t="s">
        <v>1291</v>
      </c>
      <c r="C6472" t="s">
        <v>74</v>
      </c>
      <c r="D6472" s="39" t="s">
        <v>1412</v>
      </c>
      <c r="E6472" s="11">
        <f t="shared" si="425"/>
        <v>5</v>
      </c>
      <c r="F6472" s="4">
        <f t="shared" si="426"/>
        <v>2019</v>
      </c>
      <c r="G6472" t="s">
        <v>25</v>
      </c>
      <c r="H6472" s="4" t="s">
        <v>362</v>
      </c>
      <c r="I6472" s="4" t="str">
        <f t="shared" si="427"/>
        <v>k</v>
      </c>
      <c r="J6472" s="4">
        <v>33.299999999999997</v>
      </c>
      <c r="K6472" s="4" t="s">
        <v>1393</v>
      </c>
      <c r="L6472" s="4">
        <v>0</v>
      </c>
      <c r="M6472" s="4" t="s">
        <v>3686</v>
      </c>
      <c r="N6472" s="11" t="s">
        <v>10061</v>
      </c>
      <c r="O6472" t="s">
        <v>10062</v>
      </c>
      <c r="R6472" t="s">
        <v>10072</v>
      </c>
      <c r="T6472" t="s">
        <v>1296</v>
      </c>
    </row>
    <row r="6473" spans="1:20">
      <c r="A6473" t="s">
        <v>10073</v>
      </c>
      <c r="B6473" t="s">
        <v>1291</v>
      </c>
      <c r="C6473" t="s">
        <v>20</v>
      </c>
      <c r="D6473" s="39" t="s">
        <v>2363</v>
      </c>
      <c r="E6473" s="11">
        <f t="shared" si="425"/>
        <v>6</v>
      </c>
      <c r="F6473" s="4">
        <f t="shared" si="426"/>
        <v>2001</v>
      </c>
      <c r="G6473" t="s">
        <v>21</v>
      </c>
      <c r="H6473" s="4">
        <v>8.8000000000000007</v>
      </c>
      <c r="I6473" s="4" t="str">
        <f t="shared" si="427"/>
        <v>k</v>
      </c>
      <c r="J6473" s="4">
        <v>23.3</v>
      </c>
      <c r="K6473" s="4" t="s">
        <v>244</v>
      </c>
      <c r="L6473" s="4">
        <v>0</v>
      </c>
      <c r="R6473" t="s">
        <v>6644</v>
      </c>
      <c r="T6473" t="s">
        <v>1296</v>
      </c>
    </row>
    <row r="6474" spans="1:20">
      <c r="A6474" t="s">
        <v>10073</v>
      </c>
      <c r="B6474" t="s">
        <v>1291</v>
      </c>
      <c r="C6474" t="s">
        <v>74</v>
      </c>
      <c r="D6474" s="39" t="s">
        <v>1749</v>
      </c>
      <c r="E6474" s="11">
        <f t="shared" si="425"/>
        <v>5</v>
      </c>
      <c r="F6474" s="4">
        <f t="shared" si="426"/>
        <v>2002</v>
      </c>
      <c r="G6474" t="s">
        <v>21</v>
      </c>
      <c r="H6474" s="4">
        <v>9.6999999999999993</v>
      </c>
      <c r="I6474" s="4" t="str">
        <f t="shared" si="427"/>
        <v>k</v>
      </c>
      <c r="J6474" s="4">
        <v>22.8</v>
      </c>
      <c r="K6474" s="4" t="s">
        <v>358</v>
      </c>
      <c r="L6474" s="4">
        <v>0</v>
      </c>
      <c r="M6474" s="4" t="s">
        <v>3751</v>
      </c>
      <c r="R6474" t="s">
        <v>10074</v>
      </c>
      <c r="T6474" t="s">
        <v>1296</v>
      </c>
    </row>
    <row r="6475" spans="1:20">
      <c r="A6475" t="s">
        <v>10075</v>
      </c>
      <c r="B6475" t="s">
        <v>1291</v>
      </c>
      <c r="C6475" t="s">
        <v>20</v>
      </c>
      <c r="D6475" s="39" t="s">
        <v>1388</v>
      </c>
      <c r="E6475" s="11">
        <f t="shared" si="425"/>
        <v>5</v>
      </c>
      <c r="F6475" s="4">
        <f t="shared" si="426"/>
        <v>2009</v>
      </c>
      <c r="G6475" t="s">
        <v>21</v>
      </c>
      <c r="H6475" s="4" t="s">
        <v>1452</v>
      </c>
      <c r="I6475" s="4" t="str">
        <f t="shared" si="427"/>
        <v>k</v>
      </c>
      <c r="J6475" s="4">
        <v>16.2</v>
      </c>
      <c r="K6475" s="4" t="s">
        <v>772</v>
      </c>
      <c r="L6475" s="4">
        <v>0</v>
      </c>
      <c r="M6475" s="4" t="s">
        <v>5618</v>
      </c>
      <c r="N6475" s="11" t="s">
        <v>10076</v>
      </c>
      <c r="R6475" t="s">
        <v>10077</v>
      </c>
      <c r="T6475" t="s">
        <v>1296</v>
      </c>
    </row>
    <row r="6476" spans="1:20">
      <c r="A6476" t="s">
        <v>10075</v>
      </c>
      <c r="B6476" t="s">
        <v>1291</v>
      </c>
      <c r="C6476" t="s">
        <v>74</v>
      </c>
      <c r="D6476" s="39" t="s">
        <v>1392</v>
      </c>
      <c r="E6476" s="11">
        <f t="shared" si="425"/>
        <v>5</v>
      </c>
      <c r="F6476" s="4">
        <f t="shared" si="426"/>
        <v>2010</v>
      </c>
      <c r="G6476" t="s">
        <v>21</v>
      </c>
      <c r="H6476" s="4" t="s">
        <v>1456</v>
      </c>
      <c r="I6476" s="4" t="str">
        <f t="shared" si="427"/>
        <v>k</v>
      </c>
      <c r="J6476" s="4">
        <v>18</v>
      </c>
      <c r="K6476" s="4" t="s">
        <v>150</v>
      </c>
      <c r="L6476" s="4">
        <v>0</v>
      </c>
      <c r="M6476" s="4" t="s">
        <v>2598</v>
      </c>
      <c r="N6476" s="11" t="s">
        <v>10076</v>
      </c>
      <c r="R6476" t="s">
        <v>9290</v>
      </c>
      <c r="T6476" t="s">
        <v>1296</v>
      </c>
    </row>
    <row r="6477" spans="1:20">
      <c r="A6477" t="s">
        <v>10075</v>
      </c>
      <c r="B6477" t="s">
        <v>1291</v>
      </c>
      <c r="C6477" t="s">
        <v>74</v>
      </c>
      <c r="D6477" s="39" t="s">
        <v>1531</v>
      </c>
      <c r="E6477" s="11">
        <f t="shared" si="425"/>
        <v>5</v>
      </c>
      <c r="F6477" s="4">
        <f t="shared" si="426"/>
        <v>2013</v>
      </c>
      <c r="G6477" t="s">
        <v>21</v>
      </c>
      <c r="H6477" s="4" t="s">
        <v>682</v>
      </c>
      <c r="I6477" s="4" t="str">
        <f t="shared" si="427"/>
        <v>k</v>
      </c>
      <c r="J6477" s="4">
        <v>24.2</v>
      </c>
      <c r="K6477" s="4" t="s">
        <v>464</v>
      </c>
      <c r="L6477" s="4">
        <v>0</v>
      </c>
      <c r="M6477" s="4" t="s">
        <v>2209</v>
      </c>
      <c r="N6477" s="11" t="s">
        <v>10076</v>
      </c>
      <c r="R6477" t="s">
        <v>10078</v>
      </c>
      <c r="T6477" t="s">
        <v>1296</v>
      </c>
    </row>
    <row r="6478" spans="1:20">
      <c r="A6478" t="s">
        <v>10075</v>
      </c>
      <c r="B6478" t="s">
        <v>1291</v>
      </c>
      <c r="C6478" t="s">
        <v>74</v>
      </c>
      <c r="D6478" s="39" t="s">
        <v>1356</v>
      </c>
      <c r="E6478" s="11">
        <f t="shared" si="425"/>
        <v>5</v>
      </c>
      <c r="F6478" s="4">
        <f t="shared" si="426"/>
        <v>2015</v>
      </c>
      <c r="G6478" t="s">
        <v>21</v>
      </c>
      <c r="H6478" s="4" t="s">
        <v>477</v>
      </c>
      <c r="I6478" s="4" t="str">
        <f t="shared" si="427"/>
        <v>k</v>
      </c>
      <c r="J6478" s="4">
        <v>26</v>
      </c>
      <c r="K6478" s="4" t="s">
        <v>958</v>
      </c>
      <c r="L6478" s="4">
        <v>0</v>
      </c>
      <c r="M6478" s="4" t="s">
        <v>1623</v>
      </c>
      <c r="N6478" s="11" t="s">
        <v>10076</v>
      </c>
      <c r="R6478" t="s">
        <v>10079</v>
      </c>
      <c r="T6478" t="s">
        <v>1296</v>
      </c>
    </row>
    <row r="6479" spans="1:20">
      <c r="A6479" t="s">
        <v>10075</v>
      </c>
      <c r="B6479" t="s">
        <v>1291</v>
      </c>
      <c r="C6479" t="s">
        <v>74</v>
      </c>
      <c r="D6479" s="39" t="s">
        <v>1349</v>
      </c>
      <c r="E6479" s="11">
        <f t="shared" si="425"/>
        <v>5</v>
      </c>
      <c r="F6479" s="4">
        <f t="shared" si="426"/>
        <v>2016</v>
      </c>
      <c r="G6479" t="s">
        <v>21</v>
      </c>
      <c r="H6479" s="4" t="s">
        <v>496</v>
      </c>
      <c r="I6479" s="4" t="str">
        <f t="shared" si="427"/>
        <v>k</v>
      </c>
      <c r="J6479" s="4">
        <v>26.6</v>
      </c>
      <c r="K6479" s="4" t="s">
        <v>1072</v>
      </c>
      <c r="L6479" s="4">
        <v>0</v>
      </c>
      <c r="M6479" s="4" t="s">
        <v>10080</v>
      </c>
      <c r="N6479" s="11" t="s">
        <v>10076</v>
      </c>
      <c r="R6479" t="s">
        <v>2483</v>
      </c>
      <c r="T6479" t="s">
        <v>1296</v>
      </c>
    </row>
    <row r="6480" spans="1:20">
      <c r="A6480" t="s">
        <v>10075</v>
      </c>
      <c r="B6480" t="s">
        <v>1291</v>
      </c>
      <c r="C6480" t="s">
        <v>74</v>
      </c>
      <c r="D6480" s="39" t="s">
        <v>5649</v>
      </c>
      <c r="E6480" s="11">
        <f t="shared" si="425"/>
        <v>6</v>
      </c>
      <c r="F6480" s="4">
        <f t="shared" si="426"/>
        <v>2016</v>
      </c>
      <c r="G6480" t="s">
        <v>21</v>
      </c>
      <c r="H6480" s="4" t="s">
        <v>297</v>
      </c>
      <c r="I6480" s="4" t="str">
        <f t="shared" si="427"/>
        <v>k</v>
      </c>
      <c r="J6480" s="4">
        <v>26.7</v>
      </c>
      <c r="K6480" s="4" t="s">
        <v>1072</v>
      </c>
      <c r="L6480" s="4">
        <v>0</v>
      </c>
      <c r="M6480" s="4" t="s">
        <v>1776</v>
      </c>
      <c r="N6480" s="11" t="s">
        <v>10076</v>
      </c>
      <c r="Q6480" t="s">
        <v>10081</v>
      </c>
      <c r="R6480" t="s">
        <v>10082</v>
      </c>
      <c r="T6480" t="s">
        <v>1296</v>
      </c>
    </row>
    <row r="6481" spans="1:20">
      <c r="A6481" t="s">
        <v>10075</v>
      </c>
      <c r="B6481" t="s">
        <v>1291</v>
      </c>
      <c r="C6481" t="s">
        <v>74</v>
      </c>
      <c r="D6481" s="39" t="s">
        <v>1455</v>
      </c>
      <c r="E6481" s="11">
        <f t="shared" si="425"/>
        <v>5</v>
      </c>
      <c r="F6481" s="4">
        <f t="shared" si="426"/>
        <v>2017</v>
      </c>
      <c r="G6481" t="s">
        <v>21</v>
      </c>
      <c r="H6481" s="4" t="s">
        <v>410</v>
      </c>
      <c r="I6481" s="4" t="str">
        <f t="shared" si="427"/>
        <v>k</v>
      </c>
      <c r="J6481" s="4">
        <v>26.6</v>
      </c>
      <c r="K6481" s="4" t="s">
        <v>475</v>
      </c>
      <c r="L6481" s="4">
        <v>0</v>
      </c>
      <c r="M6481" s="4" t="s">
        <v>2083</v>
      </c>
      <c r="N6481" s="11" t="s">
        <v>10076</v>
      </c>
      <c r="R6481" t="s">
        <v>3786</v>
      </c>
      <c r="T6481" t="s">
        <v>1296</v>
      </c>
    </row>
    <row r="6482" spans="1:20">
      <c r="A6482" t="s">
        <v>10075</v>
      </c>
      <c r="B6482" t="s">
        <v>1291</v>
      </c>
      <c r="C6482" t="s">
        <v>74</v>
      </c>
      <c r="D6482" s="39" t="s">
        <v>1412</v>
      </c>
      <c r="E6482" s="11">
        <f t="shared" si="425"/>
        <v>5</v>
      </c>
      <c r="F6482" s="4">
        <f t="shared" si="426"/>
        <v>2019</v>
      </c>
      <c r="G6482" t="s">
        <v>21</v>
      </c>
      <c r="H6482" s="4" t="s">
        <v>712</v>
      </c>
      <c r="I6482" s="4" t="str">
        <f t="shared" si="427"/>
        <v>k</v>
      </c>
      <c r="J6482" s="4">
        <v>28</v>
      </c>
      <c r="K6482" s="4" t="s">
        <v>40</v>
      </c>
      <c r="L6482" s="4">
        <v>0</v>
      </c>
      <c r="M6482" s="4" t="s">
        <v>2181</v>
      </c>
      <c r="N6482" s="11" t="s">
        <v>10076</v>
      </c>
      <c r="R6482" t="s">
        <v>10083</v>
      </c>
      <c r="T6482" t="s">
        <v>1296</v>
      </c>
    </row>
    <row r="6483" spans="1:20">
      <c r="A6483" t="s">
        <v>10084</v>
      </c>
      <c r="B6483" t="s">
        <v>1291</v>
      </c>
      <c r="C6483" t="s">
        <v>20</v>
      </c>
      <c r="D6483" s="39" t="s">
        <v>2129</v>
      </c>
      <c r="E6483" s="11">
        <f t="shared" si="425"/>
        <v>4</v>
      </c>
      <c r="F6483" s="4">
        <f t="shared" si="426"/>
        <v>2010</v>
      </c>
      <c r="G6483" t="s">
        <v>21</v>
      </c>
      <c r="I6483" s="4" t="str">
        <f t="shared" si="427"/>
        <v/>
      </c>
      <c r="J6483" s="4">
        <v>20.6</v>
      </c>
      <c r="K6483" s="4" t="s">
        <v>853</v>
      </c>
      <c r="L6483" s="4">
        <v>0</v>
      </c>
      <c r="M6483" s="4" t="s">
        <v>2049</v>
      </c>
      <c r="R6483" t="s">
        <v>10085</v>
      </c>
      <c r="T6483" t="s">
        <v>1296</v>
      </c>
    </row>
    <row r="6484" spans="1:20">
      <c r="A6484" t="s">
        <v>10086</v>
      </c>
      <c r="B6484" t="s">
        <v>1291</v>
      </c>
      <c r="C6484" t="s">
        <v>20</v>
      </c>
      <c r="D6484" s="39" t="s">
        <v>1392</v>
      </c>
      <c r="E6484" s="11">
        <f t="shared" si="425"/>
        <v>5</v>
      </c>
      <c r="F6484" s="4">
        <f t="shared" si="426"/>
        <v>2010</v>
      </c>
      <c r="G6484" t="s">
        <v>103</v>
      </c>
      <c r="H6484" s="4" t="s">
        <v>1539</v>
      </c>
      <c r="I6484" s="4" t="str">
        <f t="shared" si="427"/>
        <v>k</v>
      </c>
      <c r="J6484" s="4">
        <v>12.7</v>
      </c>
      <c r="K6484" s="4" t="s">
        <v>4493</v>
      </c>
      <c r="L6484" s="4">
        <v>0</v>
      </c>
      <c r="M6484" s="4" t="s">
        <v>2153</v>
      </c>
      <c r="R6484" t="s">
        <v>10087</v>
      </c>
      <c r="T6484" t="s">
        <v>1296</v>
      </c>
    </row>
    <row r="6485" spans="1:20">
      <c r="A6485" t="s">
        <v>10088</v>
      </c>
      <c r="B6485" t="s">
        <v>1291</v>
      </c>
      <c r="C6485" t="s">
        <v>20</v>
      </c>
      <c r="D6485" s="39" t="s">
        <v>1392</v>
      </c>
      <c r="E6485" s="11">
        <f t="shared" si="425"/>
        <v>5</v>
      </c>
      <c r="F6485" s="4">
        <f t="shared" si="426"/>
        <v>2010</v>
      </c>
      <c r="G6485" t="s">
        <v>21</v>
      </c>
      <c r="H6485" s="4" t="s">
        <v>654</v>
      </c>
      <c r="I6485" s="4" t="str">
        <f t="shared" si="427"/>
        <v>k</v>
      </c>
      <c r="J6485" s="4">
        <v>19</v>
      </c>
      <c r="K6485" s="4" t="s">
        <v>529</v>
      </c>
      <c r="L6485" s="4">
        <v>0</v>
      </c>
      <c r="M6485" s="4" t="s">
        <v>10089</v>
      </c>
      <c r="N6485" s="11" t="s">
        <v>10090</v>
      </c>
      <c r="R6485" t="s">
        <v>10091</v>
      </c>
      <c r="T6485" t="s">
        <v>1296</v>
      </c>
    </row>
    <row r="6486" spans="1:20">
      <c r="A6486" t="s">
        <v>10088</v>
      </c>
      <c r="B6486" t="s">
        <v>1291</v>
      </c>
      <c r="C6486" t="s">
        <v>74</v>
      </c>
      <c r="D6486" s="39" t="s">
        <v>1396</v>
      </c>
      <c r="E6486" s="11">
        <f t="shared" si="425"/>
        <v>5</v>
      </c>
      <c r="F6486" s="4">
        <f t="shared" si="426"/>
        <v>2011</v>
      </c>
      <c r="G6486" t="s">
        <v>21</v>
      </c>
      <c r="H6486" s="4" t="s">
        <v>482</v>
      </c>
      <c r="I6486" s="4" t="str">
        <f t="shared" si="427"/>
        <v>k</v>
      </c>
      <c r="J6486" s="4">
        <v>20.100000000000001</v>
      </c>
      <c r="K6486" s="4" t="s">
        <v>172</v>
      </c>
      <c r="L6486" s="4">
        <v>0</v>
      </c>
      <c r="M6486" s="4" t="s">
        <v>1357</v>
      </c>
      <c r="N6486" s="11" t="s">
        <v>10090</v>
      </c>
      <c r="R6486" t="s">
        <v>4738</v>
      </c>
      <c r="T6486" t="s">
        <v>1296</v>
      </c>
    </row>
    <row r="6487" spans="1:20">
      <c r="A6487" t="s">
        <v>10088</v>
      </c>
      <c r="B6487" t="s">
        <v>1291</v>
      </c>
      <c r="C6487" t="s">
        <v>74</v>
      </c>
      <c r="D6487" s="39" t="s">
        <v>1342</v>
      </c>
      <c r="E6487" s="11">
        <f t="shared" si="425"/>
        <v>5</v>
      </c>
      <c r="F6487" s="4">
        <f t="shared" si="426"/>
        <v>2013</v>
      </c>
      <c r="G6487" t="s">
        <v>21</v>
      </c>
      <c r="H6487" s="4" t="s">
        <v>57</v>
      </c>
      <c r="I6487" s="4" t="str">
        <f t="shared" si="427"/>
        <v>k</v>
      </c>
      <c r="J6487" s="4">
        <v>23.6</v>
      </c>
      <c r="K6487" s="4" t="s">
        <v>199</v>
      </c>
      <c r="L6487" s="4">
        <v>0</v>
      </c>
      <c r="M6487" s="4" t="s">
        <v>2053</v>
      </c>
      <c r="N6487" s="11" t="s">
        <v>10090</v>
      </c>
      <c r="R6487" t="s">
        <v>10028</v>
      </c>
      <c r="T6487" t="s">
        <v>1296</v>
      </c>
    </row>
    <row r="6488" spans="1:20">
      <c r="A6488" t="s">
        <v>10088</v>
      </c>
      <c r="B6488" t="s">
        <v>1291</v>
      </c>
      <c r="C6488" t="s">
        <v>74</v>
      </c>
      <c r="D6488" s="39" t="s">
        <v>1402</v>
      </c>
      <c r="E6488" s="11">
        <f t="shared" si="425"/>
        <v>5</v>
      </c>
      <c r="F6488" s="4">
        <f t="shared" si="426"/>
        <v>2015</v>
      </c>
      <c r="G6488" t="s">
        <v>21</v>
      </c>
      <c r="H6488" s="4" t="s">
        <v>496</v>
      </c>
      <c r="I6488" s="4" t="str">
        <f t="shared" si="427"/>
        <v>k</v>
      </c>
      <c r="J6488" s="4">
        <v>25.9</v>
      </c>
      <c r="K6488" s="4" t="s">
        <v>312</v>
      </c>
      <c r="L6488" s="4">
        <v>0</v>
      </c>
      <c r="M6488" s="4" t="s">
        <v>1671</v>
      </c>
      <c r="N6488" s="11" t="s">
        <v>10090</v>
      </c>
      <c r="R6488" t="s">
        <v>10092</v>
      </c>
      <c r="T6488" t="s">
        <v>1296</v>
      </c>
    </row>
    <row r="6489" spans="1:20">
      <c r="A6489" t="s">
        <v>10088</v>
      </c>
      <c r="B6489" t="s">
        <v>1291</v>
      </c>
      <c r="C6489" t="s">
        <v>74</v>
      </c>
      <c r="D6489" s="39" t="s">
        <v>1349</v>
      </c>
      <c r="E6489" s="11">
        <f t="shared" si="425"/>
        <v>5</v>
      </c>
      <c r="F6489" s="4">
        <f t="shared" si="426"/>
        <v>2016</v>
      </c>
      <c r="G6489" t="s">
        <v>21</v>
      </c>
      <c r="H6489" s="4" t="s">
        <v>410</v>
      </c>
      <c r="I6489" s="4" t="str">
        <f t="shared" si="427"/>
        <v>k</v>
      </c>
      <c r="J6489" s="4">
        <v>26</v>
      </c>
      <c r="K6489" s="4" t="s">
        <v>479</v>
      </c>
      <c r="L6489" s="4">
        <v>0</v>
      </c>
      <c r="M6489" s="4" t="s">
        <v>1468</v>
      </c>
      <c r="N6489" s="11" t="s">
        <v>10090</v>
      </c>
      <c r="R6489" t="s">
        <v>2471</v>
      </c>
      <c r="T6489" t="s">
        <v>1296</v>
      </c>
    </row>
    <row r="6490" spans="1:20">
      <c r="A6490" t="s">
        <v>10088</v>
      </c>
      <c r="B6490" t="s">
        <v>1291</v>
      </c>
      <c r="C6490" t="s">
        <v>74</v>
      </c>
      <c r="D6490" s="39" t="s">
        <v>1455</v>
      </c>
      <c r="E6490" s="11">
        <f t="shared" ref="E6490:E6553" si="428">MONTH(D6490)</f>
        <v>5</v>
      </c>
      <c r="F6490" s="4">
        <f t="shared" ref="F6490:F6553" si="429">YEAR(D6490)</f>
        <v>2017</v>
      </c>
      <c r="G6490" t="s">
        <v>21</v>
      </c>
      <c r="H6490" s="4" t="s">
        <v>717</v>
      </c>
      <c r="I6490" s="4" t="str">
        <f t="shared" si="427"/>
        <v>k</v>
      </c>
      <c r="J6490" s="4">
        <v>27</v>
      </c>
      <c r="K6490" s="4" t="s">
        <v>479</v>
      </c>
      <c r="L6490" s="4">
        <v>0</v>
      </c>
      <c r="M6490" s="4" t="s">
        <v>1760</v>
      </c>
      <c r="N6490" s="11" t="s">
        <v>10090</v>
      </c>
      <c r="R6490" t="s">
        <v>2483</v>
      </c>
      <c r="T6490" t="s">
        <v>1296</v>
      </c>
    </row>
    <row r="6491" spans="1:20">
      <c r="A6491" t="s">
        <v>10088</v>
      </c>
      <c r="B6491" t="s">
        <v>1291</v>
      </c>
      <c r="C6491" t="s">
        <v>74</v>
      </c>
      <c r="D6491" s="39" t="s">
        <v>1412</v>
      </c>
      <c r="E6491" s="11">
        <f t="shared" si="428"/>
        <v>5</v>
      </c>
      <c r="F6491" s="4">
        <f t="shared" si="429"/>
        <v>2019</v>
      </c>
      <c r="G6491" t="s">
        <v>21</v>
      </c>
      <c r="H6491" s="4" t="s">
        <v>609</v>
      </c>
      <c r="I6491" s="4" t="str">
        <f t="shared" si="427"/>
        <v>k</v>
      </c>
      <c r="J6491" s="4">
        <v>28</v>
      </c>
      <c r="K6491" s="4" t="s">
        <v>36</v>
      </c>
      <c r="L6491" s="4">
        <v>0</v>
      </c>
      <c r="M6491" s="4" t="s">
        <v>2886</v>
      </c>
      <c r="N6491" s="11" t="s">
        <v>10090</v>
      </c>
      <c r="R6491" t="s">
        <v>10093</v>
      </c>
      <c r="T6491" t="s">
        <v>1296</v>
      </c>
    </row>
    <row r="6492" spans="1:20">
      <c r="A6492" s="9" t="s">
        <v>10088</v>
      </c>
      <c r="B6492" t="s">
        <v>1291</v>
      </c>
      <c r="C6492" t="s">
        <v>74</v>
      </c>
      <c r="D6492" s="39" t="s">
        <v>1260</v>
      </c>
      <c r="E6492" s="11">
        <f t="shared" si="428"/>
        <v>5</v>
      </c>
      <c r="F6492" s="4">
        <f t="shared" si="429"/>
        <v>2024</v>
      </c>
      <c r="G6492" t="s">
        <v>21</v>
      </c>
      <c r="H6492" s="4" t="s">
        <v>488</v>
      </c>
      <c r="I6492" s="4" t="str">
        <f t="shared" si="427"/>
        <v>k</v>
      </c>
      <c r="J6492" s="4">
        <v>28.1</v>
      </c>
      <c r="K6492" s="4" t="s">
        <v>142</v>
      </c>
      <c r="L6492" s="4">
        <v>0</v>
      </c>
      <c r="M6492" s="4" t="s">
        <v>2111</v>
      </c>
      <c r="N6492" s="11" t="s">
        <v>10090</v>
      </c>
      <c r="R6492" t="s">
        <v>3755</v>
      </c>
    </row>
    <row r="6493" spans="1:20">
      <c r="A6493" t="s">
        <v>10088</v>
      </c>
      <c r="B6493" s="4" t="s">
        <v>1291</v>
      </c>
      <c r="C6493" s="4" t="s">
        <v>74</v>
      </c>
      <c r="D6493" s="39" t="s">
        <v>1780</v>
      </c>
      <c r="E6493" s="11">
        <f t="shared" si="428"/>
        <v>4</v>
      </c>
      <c r="F6493" s="4">
        <f t="shared" si="429"/>
        <v>2026</v>
      </c>
      <c r="G6493" s="4" t="s">
        <v>21</v>
      </c>
      <c r="H6493" s="4">
        <v>21.6</v>
      </c>
      <c r="I6493" s="4" t="str">
        <f t="shared" si="427"/>
        <v>k</v>
      </c>
      <c r="J6493" s="4">
        <v>29.3</v>
      </c>
      <c r="K6493" s="4">
        <v>39.700000000000003</v>
      </c>
      <c r="L6493" s="4">
        <v>0</v>
      </c>
      <c r="M6493" s="4">
        <f>1150-130</f>
        <v>1020</v>
      </c>
      <c r="N6493" s="11" t="s">
        <v>10090</v>
      </c>
      <c r="R6493" s="4" t="s">
        <v>1481</v>
      </c>
    </row>
    <row r="6494" spans="1:20">
      <c r="A6494" t="s">
        <v>738</v>
      </c>
      <c r="B6494" t="s">
        <v>1291</v>
      </c>
      <c r="C6494" t="s">
        <v>20</v>
      </c>
      <c r="D6494" s="39" t="s">
        <v>2106</v>
      </c>
      <c r="E6494" s="11">
        <f t="shared" si="428"/>
        <v>3</v>
      </c>
      <c r="F6494" s="4">
        <f t="shared" si="429"/>
        <v>1990</v>
      </c>
      <c r="G6494" t="s">
        <v>21</v>
      </c>
      <c r="H6494" s="4" t="s">
        <v>1610</v>
      </c>
      <c r="I6494" s="4" t="str">
        <f t="shared" si="427"/>
        <v>k</v>
      </c>
      <c r="J6494" s="4">
        <v>22.54</v>
      </c>
      <c r="K6494" s="4" t="s">
        <v>3451</v>
      </c>
      <c r="L6494" s="4">
        <v>0</v>
      </c>
      <c r="M6494" s="4" t="s">
        <v>4155</v>
      </c>
      <c r="N6494" s="11" t="s">
        <v>10094</v>
      </c>
      <c r="R6494" t="s">
        <v>10095</v>
      </c>
      <c r="T6494" t="s">
        <v>1296</v>
      </c>
    </row>
    <row r="6495" spans="1:20">
      <c r="A6495" t="s">
        <v>738</v>
      </c>
      <c r="B6495" t="s">
        <v>1291</v>
      </c>
      <c r="C6495" t="s">
        <v>74</v>
      </c>
      <c r="D6495" s="39" t="s">
        <v>1620</v>
      </c>
      <c r="E6495" s="11">
        <f t="shared" si="428"/>
        <v>3</v>
      </c>
      <c r="F6495" s="4">
        <f t="shared" si="429"/>
        <v>1994</v>
      </c>
      <c r="G6495" t="s">
        <v>21</v>
      </c>
      <c r="H6495" s="4" t="s">
        <v>1376</v>
      </c>
      <c r="I6495" s="4" t="str">
        <f t="shared" si="427"/>
        <v>k</v>
      </c>
      <c r="J6495" s="4">
        <v>25.6</v>
      </c>
      <c r="K6495" s="4" t="s">
        <v>1160</v>
      </c>
      <c r="L6495" s="4">
        <v>0</v>
      </c>
      <c r="M6495" s="4" t="s">
        <v>1726</v>
      </c>
      <c r="N6495" s="11" t="s">
        <v>10094</v>
      </c>
      <c r="R6495" t="s">
        <v>10096</v>
      </c>
      <c r="T6495" t="s">
        <v>1296</v>
      </c>
    </row>
    <row r="6496" spans="1:20">
      <c r="A6496" t="s">
        <v>738</v>
      </c>
      <c r="B6496" t="s">
        <v>1291</v>
      </c>
      <c r="C6496" t="s">
        <v>74</v>
      </c>
      <c r="D6496" s="39" t="s">
        <v>1320</v>
      </c>
      <c r="E6496" s="11">
        <f t="shared" si="428"/>
        <v>3</v>
      </c>
      <c r="F6496" s="4">
        <f t="shared" si="429"/>
        <v>1996</v>
      </c>
      <c r="G6496" t="s">
        <v>21</v>
      </c>
      <c r="H6496" s="4" t="s">
        <v>137</v>
      </c>
      <c r="I6496" s="4" t="str">
        <f t="shared" si="427"/>
        <v>k</v>
      </c>
      <c r="J6496" s="4">
        <v>26.5</v>
      </c>
      <c r="K6496" s="4" t="s">
        <v>479</v>
      </c>
      <c r="L6496" s="4">
        <v>0</v>
      </c>
      <c r="M6496" s="4" t="s">
        <v>2120</v>
      </c>
      <c r="N6496" s="11" t="s">
        <v>10094</v>
      </c>
      <c r="R6496" t="s">
        <v>585</v>
      </c>
      <c r="T6496" t="s">
        <v>1296</v>
      </c>
    </row>
    <row r="6497" spans="1:20">
      <c r="A6497" t="s">
        <v>738</v>
      </c>
      <c r="B6497" t="s">
        <v>1291</v>
      </c>
      <c r="C6497" t="s">
        <v>74</v>
      </c>
      <c r="D6497" s="39" t="s">
        <v>1527</v>
      </c>
      <c r="E6497" s="11">
        <f t="shared" si="428"/>
        <v>3</v>
      </c>
      <c r="F6497" s="4">
        <f t="shared" si="429"/>
        <v>1998</v>
      </c>
      <c r="G6497" t="s">
        <v>21</v>
      </c>
      <c r="H6497" s="4" t="s">
        <v>597</v>
      </c>
      <c r="I6497" s="4" t="str">
        <f t="shared" si="427"/>
        <v>k</v>
      </c>
      <c r="J6497" s="4">
        <v>27.8</v>
      </c>
      <c r="K6497" s="4" t="s">
        <v>854</v>
      </c>
      <c r="L6497" s="4">
        <v>0</v>
      </c>
      <c r="M6497" s="4" t="s">
        <v>3669</v>
      </c>
      <c r="N6497" s="11" t="s">
        <v>10094</v>
      </c>
      <c r="R6497" t="s">
        <v>10097</v>
      </c>
      <c r="T6497" t="s">
        <v>1296</v>
      </c>
    </row>
    <row r="6498" spans="1:20">
      <c r="A6498" t="s">
        <v>738</v>
      </c>
      <c r="B6498" t="s">
        <v>1291</v>
      </c>
      <c r="C6498" t="s">
        <v>74</v>
      </c>
      <c r="D6498" s="39" t="s">
        <v>1647</v>
      </c>
      <c r="E6498" s="11">
        <f t="shared" si="428"/>
        <v>3</v>
      </c>
      <c r="F6498" s="4">
        <f t="shared" si="429"/>
        <v>2000</v>
      </c>
      <c r="G6498" t="s">
        <v>21</v>
      </c>
      <c r="H6498" s="4" t="s">
        <v>1110</v>
      </c>
      <c r="I6498" s="4" t="str">
        <f t="shared" si="427"/>
        <v>k</v>
      </c>
      <c r="J6498" s="4">
        <v>30</v>
      </c>
      <c r="K6498" s="4" t="s">
        <v>206</v>
      </c>
      <c r="L6498" s="4">
        <v>0</v>
      </c>
      <c r="M6498" s="4" t="s">
        <v>2022</v>
      </c>
      <c r="N6498" s="11" t="s">
        <v>10094</v>
      </c>
      <c r="R6498" t="s">
        <v>585</v>
      </c>
      <c r="T6498" t="s">
        <v>1296</v>
      </c>
    </row>
    <row r="6499" spans="1:20">
      <c r="A6499" t="s">
        <v>738</v>
      </c>
      <c r="B6499" t="s">
        <v>1291</v>
      </c>
      <c r="C6499" t="s">
        <v>74</v>
      </c>
      <c r="D6499" s="39" t="s">
        <v>1418</v>
      </c>
      <c r="E6499" s="11">
        <f t="shared" si="428"/>
        <v>5</v>
      </c>
      <c r="F6499" s="4">
        <f t="shared" si="429"/>
        <v>2001</v>
      </c>
      <c r="G6499" t="s">
        <v>21</v>
      </c>
      <c r="H6499" s="4" t="s">
        <v>1046</v>
      </c>
      <c r="I6499" s="4" t="str">
        <f t="shared" si="427"/>
        <v>k</v>
      </c>
      <c r="J6499" s="4">
        <v>30</v>
      </c>
      <c r="K6499" s="4" t="s">
        <v>138</v>
      </c>
      <c r="L6499" s="4">
        <v>0</v>
      </c>
      <c r="M6499" s="4" t="s">
        <v>3082</v>
      </c>
      <c r="N6499" s="11" t="s">
        <v>10094</v>
      </c>
      <c r="R6499" t="s">
        <v>2183</v>
      </c>
      <c r="T6499" t="s">
        <v>1296</v>
      </c>
    </row>
    <row r="6500" spans="1:20">
      <c r="A6500" t="s">
        <v>738</v>
      </c>
      <c r="B6500" t="s">
        <v>1291</v>
      </c>
      <c r="C6500" t="s">
        <v>74</v>
      </c>
      <c r="D6500" s="39" t="s">
        <v>2708</v>
      </c>
      <c r="E6500" s="11">
        <f t="shared" si="428"/>
        <v>7</v>
      </c>
      <c r="F6500" s="4">
        <f t="shared" si="429"/>
        <v>2001</v>
      </c>
      <c r="G6500" t="s">
        <v>21</v>
      </c>
      <c r="H6500" s="4" t="s">
        <v>538</v>
      </c>
      <c r="I6500" s="4" t="str">
        <f t="shared" si="427"/>
        <v>k</v>
      </c>
      <c r="J6500" s="4">
        <v>31.5</v>
      </c>
      <c r="L6500" s="4">
        <v>0</v>
      </c>
      <c r="N6500" s="11" t="s">
        <v>10094</v>
      </c>
      <c r="R6500" t="s">
        <v>10098</v>
      </c>
      <c r="T6500" t="s">
        <v>1296</v>
      </c>
    </row>
    <row r="6501" spans="1:20">
      <c r="A6501" t="s">
        <v>738</v>
      </c>
      <c r="B6501" t="s">
        <v>1291</v>
      </c>
      <c r="C6501" t="s">
        <v>74</v>
      </c>
      <c r="D6501" s="39" t="s">
        <v>1302</v>
      </c>
      <c r="E6501" s="11">
        <f t="shared" si="428"/>
        <v>5</v>
      </c>
      <c r="F6501" s="4">
        <f t="shared" si="429"/>
        <v>2002</v>
      </c>
      <c r="G6501" t="s">
        <v>21</v>
      </c>
      <c r="H6501" s="4" t="s">
        <v>488</v>
      </c>
      <c r="I6501" s="4" t="str">
        <f t="shared" si="427"/>
        <v>k</v>
      </c>
      <c r="J6501" s="4">
        <v>30.2</v>
      </c>
      <c r="K6501" s="4" t="s">
        <v>1814</v>
      </c>
      <c r="L6501" s="4">
        <v>0</v>
      </c>
      <c r="M6501" s="4" t="s">
        <v>3059</v>
      </c>
      <c r="N6501" s="11" t="s">
        <v>10094</v>
      </c>
      <c r="R6501" t="s">
        <v>10099</v>
      </c>
      <c r="T6501" t="s">
        <v>1296</v>
      </c>
    </row>
    <row r="6502" spans="1:20">
      <c r="A6502" t="s">
        <v>738</v>
      </c>
      <c r="B6502" t="s">
        <v>1291</v>
      </c>
      <c r="C6502" t="s">
        <v>74</v>
      </c>
      <c r="D6502" s="39" t="s">
        <v>2642</v>
      </c>
      <c r="E6502" s="11">
        <f t="shared" si="428"/>
        <v>7</v>
      </c>
      <c r="F6502" s="4">
        <f t="shared" si="429"/>
        <v>2002</v>
      </c>
      <c r="G6502" t="s">
        <v>21</v>
      </c>
      <c r="H6502" s="4" t="s">
        <v>3874</v>
      </c>
      <c r="I6502" s="4" t="str">
        <f t="shared" si="427"/>
        <v>k</v>
      </c>
      <c r="J6502" s="4">
        <v>30.2</v>
      </c>
      <c r="L6502" s="4">
        <v>0</v>
      </c>
      <c r="N6502" s="11" t="s">
        <v>10094</v>
      </c>
      <c r="R6502" t="s">
        <v>10100</v>
      </c>
      <c r="T6502" t="s">
        <v>1296</v>
      </c>
    </row>
    <row r="6503" spans="1:20">
      <c r="A6503" t="s">
        <v>738</v>
      </c>
      <c r="B6503" t="s">
        <v>1291</v>
      </c>
      <c r="C6503" t="s">
        <v>74</v>
      </c>
      <c r="D6503" s="39" t="s">
        <v>2040</v>
      </c>
      <c r="E6503" s="11">
        <f t="shared" si="428"/>
        <v>5</v>
      </c>
      <c r="F6503" s="4">
        <f t="shared" si="429"/>
        <v>2003</v>
      </c>
      <c r="G6503" t="s">
        <v>21</v>
      </c>
      <c r="H6503" s="4" t="s">
        <v>401</v>
      </c>
      <c r="I6503" s="4" t="str">
        <f t="shared" si="427"/>
        <v>k</v>
      </c>
      <c r="J6503" s="4">
        <v>31.5</v>
      </c>
      <c r="K6503" s="4" t="s">
        <v>3315</v>
      </c>
      <c r="L6503" s="4">
        <v>0</v>
      </c>
      <c r="M6503" s="4" t="s">
        <v>1850</v>
      </c>
      <c r="N6503" s="11" t="s">
        <v>10094</v>
      </c>
      <c r="R6503" t="s">
        <v>10101</v>
      </c>
      <c r="T6503" t="s">
        <v>1296</v>
      </c>
    </row>
    <row r="6504" spans="1:20">
      <c r="A6504" t="s">
        <v>10102</v>
      </c>
      <c r="B6504" t="s">
        <v>1291</v>
      </c>
      <c r="C6504" t="s">
        <v>20</v>
      </c>
      <c r="D6504" s="39" t="s">
        <v>1620</v>
      </c>
      <c r="E6504" s="11">
        <f t="shared" si="428"/>
        <v>3</v>
      </c>
      <c r="F6504" s="4">
        <f t="shared" si="429"/>
        <v>1994</v>
      </c>
      <c r="G6504" t="s">
        <v>25</v>
      </c>
      <c r="H6504" s="4">
        <v>13.5</v>
      </c>
      <c r="I6504" s="4" t="s">
        <v>35</v>
      </c>
      <c r="J6504" s="4">
        <v>31.5</v>
      </c>
      <c r="K6504" s="4">
        <v>24.7</v>
      </c>
      <c r="L6504" s="4">
        <v>6.9</v>
      </c>
      <c r="M6504" s="4" t="s">
        <v>9934</v>
      </c>
      <c r="N6504" s="11" t="s">
        <v>10103</v>
      </c>
      <c r="R6504" t="s">
        <v>10104</v>
      </c>
      <c r="T6504" t="s">
        <v>1296</v>
      </c>
    </row>
    <row r="6505" spans="1:20">
      <c r="A6505" t="s">
        <v>10102</v>
      </c>
      <c r="B6505" t="s">
        <v>1291</v>
      </c>
      <c r="C6505" t="s">
        <v>74</v>
      </c>
      <c r="D6505" s="39" t="s">
        <v>1524</v>
      </c>
      <c r="E6505" s="11">
        <f t="shared" si="428"/>
        <v>3</v>
      </c>
      <c r="F6505" s="4">
        <f t="shared" si="429"/>
        <v>1995</v>
      </c>
      <c r="G6505" t="s">
        <v>25</v>
      </c>
      <c r="H6505" s="4">
        <v>14.5</v>
      </c>
      <c r="I6505" s="4" t="s">
        <v>35</v>
      </c>
      <c r="J6505" s="4">
        <v>32</v>
      </c>
      <c r="K6505" s="4">
        <v>25.3</v>
      </c>
      <c r="L6505" s="4">
        <v>7.1</v>
      </c>
      <c r="M6505" s="4" t="s">
        <v>3481</v>
      </c>
      <c r="N6505" s="11" t="s">
        <v>10103</v>
      </c>
      <c r="R6505" t="s">
        <v>10105</v>
      </c>
      <c r="T6505" t="s">
        <v>1296</v>
      </c>
    </row>
    <row r="6506" spans="1:20">
      <c r="A6506" t="s">
        <v>10102</v>
      </c>
      <c r="B6506" t="s">
        <v>1291</v>
      </c>
      <c r="C6506" t="s">
        <v>74</v>
      </c>
      <c r="D6506" s="39" t="s">
        <v>1322</v>
      </c>
      <c r="E6506" s="11">
        <f t="shared" si="428"/>
        <v>3</v>
      </c>
      <c r="F6506" s="4">
        <f t="shared" si="429"/>
        <v>1998</v>
      </c>
      <c r="G6506" t="s">
        <v>25</v>
      </c>
      <c r="H6506" s="4">
        <v>17.5</v>
      </c>
      <c r="I6506" s="4" t="s">
        <v>35</v>
      </c>
      <c r="J6506" s="4">
        <v>34.200000000000003</v>
      </c>
      <c r="K6506" s="4">
        <v>26</v>
      </c>
      <c r="L6506" s="4">
        <v>7</v>
      </c>
      <c r="M6506" s="4" t="s">
        <v>3117</v>
      </c>
      <c r="N6506" s="11" t="s">
        <v>10103</v>
      </c>
      <c r="R6506" t="s">
        <v>10106</v>
      </c>
      <c r="T6506" t="s">
        <v>1296</v>
      </c>
    </row>
    <row r="6507" spans="1:20">
      <c r="A6507" t="s">
        <v>10102</v>
      </c>
      <c r="B6507" t="s">
        <v>1291</v>
      </c>
      <c r="C6507" t="s">
        <v>74</v>
      </c>
      <c r="D6507" s="39" t="s">
        <v>1325</v>
      </c>
      <c r="E6507" s="11">
        <f t="shared" si="428"/>
        <v>3</v>
      </c>
      <c r="F6507" s="4">
        <f t="shared" si="429"/>
        <v>2000</v>
      </c>
      <c r="G6507" t="s">
        <v>25</v>
      </c>
      <c r="H6507" s="4">
        <v>19.5</v>
      </c>
      <c r="I6507" s="4" t="s">
        <v>35</v>
      </c>
      <c r="J6507" s="4">
        <v>36.5</v>
      </c>
      <c r="K6507" s="4">
        <v>27.2</v>
      </c>
      <c r="L6507" s="4">
        <v>7.3</v>
      </c>
      <c r="M6507" s="4" t="s">
        <v>7913</v>
      </c>
      <c r="N6507" s="11" t="s">
        <v>10103</v>
      </c>
      <c r="R6507" t="s">
        <v>10107</v>
      </c>
      <c r="T6507" t="s">
        <v>1296</v>
      </c>
    </row>
    <row r="6508" spans="1:20">
      <c r="A6508" t="s">
        <v>10102</v>
      </c>
      <c r="B6508" t="s">
        <v>1291</v>
      </c>
      <c r="C6508" t="s">
        <v>74</v>
      </c>
      <c r="D6508" s="39" t="s">
        <v>1418</v>
      </c>
      <c r="E6508" s="11">
        <f t="shared" si="428"/>
        <v>5</v>
      </c>
      <c r="F6508" s="4">
        <f t="shared" si="429"/>
        <v>2001</v>
      </c>
      <c r="G6508" t="s">
        <v>25</v>
      </c>
      <c r="H6508" s="4">
        <v>20.7</v>
      </c>
      <c r="I6508" s="4" t="s">
        <v>35</v>
      </c>
      <c r="J6508" s="4">
        <v>38</v>
      </c>
      <c r="K6508" s="4">
        <v>29.3</v>
      </c>
      <c r="L6508" s="4">
        <v>7.8</v>
      </c>
      <c r="M6508" s="4" t="s">
        <v>5414</v>
      </c>
      <c r="N6508" s="11" t="s">
        <v>10103</v>
      </c>
      <c r="R6508" t="s">
        <v>10108</v>
      </c>
      <c r="T6508" t="s">
        <v>1296</v>
      </c>
    </row>
    <row r="6509" spans="1:20">
      <c r="A6509" t="s">
        <v>10102</v>
      </c>
      <c r="B6509" t="s">
        <v>1291</v>
      </c>
      <c r="C6509" t="s">
        <v>74</v>
      </c>
      <c r="D6509" s="39" t="s">
        <v>1302</v>
      </c>
      <c r="E6509" s="11">
        <f t="shared" si="428"/>
        <v>5</v>
      </c>
      <c r="F6509" s="4">
        <f t="shared" si="429"/>
        <v>2002</v>
      </c>
      <c r="G6509" t="s">
        <v>25</v>
      </c>
      <c r="H6509" s="4">
        <v>21.7</v>
      </c>
      <c r="I6509" s="4" t="s">
        <v>35</v>
      </c>
      <c r="J6509" s="4">
        <v>39.5</v>
      </c>
      <c r="K6509" s="4">
        <v>30</v>
      </c>
      <c r="L6509" s="4">
        <v>7.9</v>
      </c>
      <c r="M6509" s="4" t="s">
        <v>4617</v>
      </c>
      <c r="N6509" s="11" t="s">
        <v>10103</v>
      </c>
      <c r="R6509" t="s">
        <v>10109</v>
      </c>
      <c r="T6509" t="s">
        <v>1296</v>
      </c>
    </row>
    <row r="6510" spans="1:20">
      <c r="A6510" t="s">
        <v>10110</v>
      </c>
      <c r="B6510" t="s">
        <v>1291</v>
      </c>
      <c r="C6510" t="s">
        <v>20</v>
      </c>
      <c r="D6510" s="39" t="s">
        <v>1320</v>
      </c>
      <c r="E6510" s="11">
        <f t="shared" si="428"/>
        <v>3</v>
      </c>
      <c r="F6510" s="4">
        <f t="shared" si="429"/>
        <v>1996</v>
      </c>
      <c r="G6510" t="s">
        <v>21</v>
      </c>
      <c r="H6510" s="4" t="s">
        <v>1635</v>
      </c>
      <c r="I6510" s="4" t="str">
        <f t="shared" ref="I6510:I6541" si="430">IF(ISBLANK(H6510), "", "k")</f>
        <v>k</v>
      </c>
      <c r="J6510" s="4">
        <v>23.2</v>
      </c>
      <c r="K6510" s="4" t="s">
        <v>2179</v>
      </c>
      <c r="L6510" s="4">
        <v>0</v>
      </c>
      <c r="M6510" s="4" t="s">
        <v>5469</v>
      </c>
      <c r="N6510" s="11" t="s">
        <v>10111</v>
      </c>
      <c r="R6510" t="s">
        <v>10112</v>
      </c>
      <c r="T6510" t="s">
        <v>1296</v>
      </c>
    </row>
    <row r="6511" spans="1:20">
      <c r="A6511" t="s">
        <v>10110</v>
      </c>
      <c r="B6511" t="s">
        <v>1291</v>
      </c>
      <c r="C6511" t="s">
        <v>74</v>
      </c>
      <c r="D6511" s="39" t="s">
        <v>1322</v>
      </c>
      <c r="E6511" s="11">
        <f t="shared" si="428"/>
        <v>3</v>
      </c>
      <c r="F6511" s="4">
        <f t="shared" si="429"/>
        <v>1998</v>
      </c>
      <c r="G6511" t="s">
        <v>21</v>
      </c>
      <c r="H6511" s="4" t="s">
        <v>1622</v>
      </c>
      <c r="I6511" s="4" t="str">
        <f t="shared" si="430"/>
        <v>k</v>
      </c>
      <c r="J6511" s="4">
        <v>27.2</v>
      </c>
      <c r="K6511" s="4" t="s">
        <v>479</v>
      </c>
      <c r="L6511" s="4">
        <v>0</v>
      </c>
      <c r="M6511" s="4" t="s">
        <v>2120</v>
      </c>
      <c r="N6511" s="11" t="s">
        <v>10111</v>
      </c>
      <c r="R6511" t="s">
        <v>10113</v>
      </c>
      <c r="T6511" t="s">
        <v>1296</v>
      </c>
    </row>
    <row r="6512" spans="1:20">
      <c r="A6512" t="s">
        <v>10110</v>
      </c>
      <c r="B6512" t="s">
        <v>1291</v>
      </c>
      <c r="C6512" t="s">
        <v>74</v>
      </c>
      <c r="D6512" s="39" t="s">
        <v>1325</v>
      </c>
      <c r="E6512" s="11">
        <f t="shared" si="428"/>
        <v>3</v>
      </c>
      <c r="F6512" s="4">
        <f t="shared" si="429"/>
        <v>2000</v>
      </c>
      <c r="G6512" t="s">
        <v>21</v>
      </c>
      <c r="H6512" s="4" t="s">
        <v>1639</v>
      </c>
      <c r="I6512" s="4" t="str">
        <f t="shared" si="430"/>
        <v>k</v>
      </c>
      <c r="J6512" s="4">
        <v>29</v>
      </c>
      <c r="K6512" s="4" t="s">
        <v>142</v>
      </c>
      <c r="L6512" s="4">
        <v>0</v>
      </c>
      <c r="M6512" s="4" t="s">
        <v>1659</v>
      </c>
      <c r="N6512" s="11" t="s">
        <v>10111</v>
      </c>
      <c r="R6512" t="s">
        <v>439</v>
      </c>
      <c r="T6512" t="s">
        <v>1296</v>
      </c>
    </row>
    <row r="6513" spans="1:20">
      <c r="A6513" t="s">
        <v>10110</v>
      </c>
      <c r="B6513" t="s">
        <v>1291</v>
      </c>
      <c r="C6513" t="s">
        <v>74</v>
      </c>
      <c r="D6513" s="39" t="s">
        <v>1418</v>
      </c>
      <c r="E6513" s="11">
        <f t="shared" si="428"/>
        <v>5</v>
      </c>
      <c r="F6513" s="4">
        <f t="shared" si="429"/>
        <v>2001</v>
      </c>
      <c r="G6513" t="s">
        <v>21</v>
      </c>
      <c r="H6513" s="4" t="s">
        <v>712</v>
      </c>
      <c r="I6513" s="4" t="str">
        <f t="shared" si="430"/>
        <v>k</v>
      </c>
      <c r="J6513" s="4">
        <v>29.5</v>
      </c>
      <c r="K6513" s="4" t="s">
        <v>193</v>
      </c>
      <c r="L6513" s="4">
        <v>0</v>
      </c>
      <c r="M6513" s="4" t="s">
        <v>1952</v>
      </c>
      <c r="N6513" s="11" t="s">
        <v>10111</v>
      </c>
      <c r="R6513" t="s">
        <v>2569</v>
      </c>
      <c r="T6513" t="s">
        <v>1296</v>
      </c>
    </row>
    <row r="6514" spans="1:20">
      <c r="A6514" t="s">
        <v>10110</v>
      </c>
      <c r="B6514" t="s">
        <v>1291</v>
      </c>
      <c r="C6514" t="s">
        <v>74</v>
      </c>
      <c r="D6514" s="39" t="s">
        <v>1302</v>
      </c>
      <c r="E6514" s="11">
        <f t="shared" si="428"/>
        <v>5</v>
      </c>
      <c r="F6514" s="4">
        <f t="shared" si="429"/>
        <v>2002</v>
      </c>
      <c r="G6514" t="s">
        <v>21</v>
      </c>
      <c r="H6514" s="4" t="s">
        <v>609</v>
      </c>
      <c r="I6514" s="4" t="str">
        <f t="shared" si="430"/>
        <v>k</v>
      </c>
      <c r="J6514" s="4">
        <v>31</v>
      </c>
      <c r="K6514" s="4" t="s">
        <v>1393</v>
      </c>
      <c r="L6514" s="4">
        <v>0</v>
      </c>
      <c r="M6514" s="4" t="s">
        <v>10114</v>
      </c>
      <c r="N6514" s="11" t="s">
        <v>10111</v>
      </c>
      <c r="R6514" t="s">
        <v>10115</v>
      </c>
      <c r="T6514" t="s">
        <v>1296</v>
      </c>
    </row>
    <row r="6515" spans="1:20">
      <c r="A6515" t="s">
        <v>10110</v>
      </c>
      <c r="B6515" t="s">
        <v>1291</v>
      </c>
      <c r="C6515" t="s">
        <v>74</v>
      </c>
      <c r="D6515" s="39" t="s">
        <v>2119</v>
      </c>
      <c r="E6515" s="11">
        <f t="shared" si="428"/>
        <v>7</v>
      </c>
      <c r="F6515" s="4">
        <f t="shared" si="429"/>
        <v>2002</v>
      </c>
      <c r="G6515" t="s">
        <v>21</v>
      </c>
      <c r="H6515" s="4" t="s">
        <v>2331</v>
      </c>
      <c r="I6515" s="4" t="str">
        <f t="shared" si="430"/>
        <v>k</v>
      </c>
      <c r="J6515" s="4">
        <v>31</v>
      </c>
      <c r="L6515" s="4">
        <v>0</v>
      </c>
      <c r="N6515" s="11" t="s">
        <v>10111</v>
      </c>
      <c r="R6515" t="s">
        <v>10116</v>
      </c>
      <c r="T6515" t="s">
        <v>1296</v>
      </c>
    </row>
    <row r="6516" spans="1:20">
      <c r="A6516" t="s">
        <v>10110</v>
      </c>
      <c r="B6516" t="s">
        <v>1291</v>
      </c>
      <c r="C6516" t="s">
        <v>74</v>
      </c>
      <c r="D6516" s="39" t="s">
        <v>2040</v>
      </c>
      <c r="E6516" s="11">
        <f t="shared" si="428"/>
        <v>5</v>
      </c>
      <c r="F6516" s="4">
        <f t="shared" si="429"/>
        <v>2003</v>
      </c>
      <c r="G6516" t="s">
        <v>21</v>
      </c>
      <c r="H6516" s="4" t="s">
        <v>977</v>
      </c>
      <c r="I6516" s="4" t="str">
        <f t="shared" si="430"/>
        <v>k</v>
      </c>
      <c r="J6516" s="4">
        <v>31.1</v>
      </c>
      <c r="K6516" s="4" t="s">
        <v>2252</v>
      </c>
      <c r="L6516" s="4">
        <v>0</v>
      </c>
      <c r="M6516" s="4" t="s">
        <v>3657</v>
      </c>
      <c r="N6516" s="11" t="s">
        <v>10111</v>
      </c>
      <c r="R6516" t="s">
        <v>1334</v>
      </c>
      <c r="T6516" t="s">
        <v>1296</v>
      </c>
    </row>
    <row r="6517" spans="1:20">
      <c r="A6517" t="s">
        <v>10110</v>
      </c>
      <c r="B6517" t="s">
        <v>1291</v>
      </c>
      <c r="C6517" t="s">
        <v>74</v>
      </c>
      <c r="D6517" s="39" t="s">
        <v>1335</v>
      </c>
      <c r="E6517" s="11">
        <f t="shared" si="428"/>
        <v>5</v>
      </c>
      <c r="F6517" s="4">
        <f t="shared" si="429"/>
        <v>2004</v>
      </c>
      <c r="G6517" t="s">
        <v>21</v>
      </c>
      <c r="H6517" s="4" t="s">
        <v>893</v>
      </c>
      <c r="I6517" s="4" t="str">
        <f t="shared" si="430"/>
        <v>k</v>
      </c>
      <c r="J6517" s="4">
        <v>31.7</v>
      </c>
      <c r="K6517" s="4" t="s">
        <v>569</v>
      </c>
      <c r="L6517" s="4">
        <v>0</v>
      </c>
      <c r="M6517" s="4" t="s">
        <v>10117</v>
      </c>
      <c r="N6517" s="11" t="s">
        <v>10111</v>
      </c>
      <c r="R6517" t="s">
        <v>1309</v>
      </c>
      <c r="T6517" t="s">
        <v>1296</v>
      </c>
    </row>
    <row r="6518" spans="1:20">
      <c r="A6518" t="s">
        <v>10110</v>
      </c>
      <c r="B6518" t="s">
        <v>1291</v>
      </c>
      <c r="C6518" t="s">
        <v>74</v>
      </c>
      <c r="D6518" s="39" t="s">
        <v>1310</v>
      </c>
      <c r="E6518" s="11">
        <f t="shared" si="428"/>
        <v>5</v>
      </c>
      <c r="F6518" s="4">
        <f t="shared" si="429"/>
        <v>2005</v>
      </c>
      <c r="G6518" t="s">
        <v>21</v>
      </c>
      <c r="H6518" s="4" t="s">
        <v>1038</v>
      </c>
      <c r="I6518" s="4" t="str">
        <f t="shared" si="430"/>
        <v>k</v>
      </c>
      <c r="J6518" s="4">
        <v>32</v>
      </c>
      <c r="K6518" s="4" t="s">
        <v>1393</v>
      </c>
      <c r="L6518" s="4">
        <v>0</v>
      </c>
      <c r="M6518" s="4" t="s">
        <v>3387</v>
      </c>
      <c r="N6518" s="11" t="s">
        <v>10111</v>
      </c>
      <c r="R6518" t="s">
        <v>10118</v>
      </c>
      <c r="T6518" t="s">
        <v>1296</v>
      </c>
    </row>
    <row r="6519" spans="1:20">
      <c r="A6519" t="s">
        <v>10110</v>
      </c>
      <c r="B6519" t="s">
        <v>1291</v>
      </c>
      <c r="C6519" t="s">
        <v>74</v>
      </c>
      <c r="D6519" s="39" t="s">
        <v>1429</v>
      </c>
      <c r="E6519" s="11">
        <f t="shared" si="428"/>
        <v>3</v>
      </c>
      <c r="F6519" s="4">
        <f t="shared" si="429"/>
        <v>2008</v>
      </c>
      <c r="G6519" t="s">
        <v>21</v>
      </c>
      <c r="H6519" s="4" t="s">
        <v>2929</v>
      </c>
      <c r="I6519" s="4" t="str">
        <f t="shared" si="430"/>
        <v>k</v>
      </c>
      <c r="J6519" s="4">
        <v>32.200000000000003</v>
      </c>
      <c r="K6519" s="4" t="s">
        <v>801</v>
      </c>
      <c r="L6519" s="4">
        <v>0</v>
      </c>
      <c r="M6519" s="4" t="s">
        <v>4603</v>
      </c>
      <c r="N6519" s="11" t="s">
        <v>10111</v>
      </c>
      <c r="R6519" t="s">
        <v>10119</v>
      </c>
      <c r="T6519" t="s">
        <v>1296</v>
      </c>
    </row>
    <row r="6520" spans="1:20">
      <c r="A6520" t="s">
        <v>10110</v>
      </c>
      <c r="B6520" t="s">
        <v>1291</v>
      </c>
      <c r="C6520" t="s">
        <v>74</v>
      </c>
      <c r="D6520" s="39" t="s">
        <v>1388</v>
      </c>
      <c r="E6520" s="11">
        <f t="shared" si="428"/>
        <v>5</v>
      </c>
      <c r="F6520" s="4">
        <f t="shared" si="429"/>
        <v>2009</v>
      </c>
      <c r="G6520" t="s">
        <v>21</v>
      </c>
      <c r="H6520" s="4" t="s">
        <v>772</v>
      </c>
      <c r="I6520" s="4" t="str">
        <f t="shared" si="430"/>
        <v>k</v>
      </c>
      <c r="J6520" s="4">
        <v>33</v>
      </c>
      <c r="K6520" s="4" t="s">
        <v>209</v>
      </c>
      <c r="L6520" s="4">
        <v>0</v>
      </c>
      <c r="M6520" s="4" t="s">
        <v>10120</v>
      </c>
      <c r="N6520" s="11" t="s">
        <v>10111</v>
      </c>
      <c r="R6520" t="s">
        <v>1662</v>
      </c>
      <c r="T6520" t="s">
        <v>1296</v>
      </c>
    </row>
    <row r="6521" spans="1:20">
      <c r="A6521" t="s">
        <v>10110</v>
      </c>
      <c r="B6521" t="s">
        <v>1291</v>
      </c>
      <c r="C6521" t="s">
        <v>74</v>
      </c>
      <c r="D6521" s="39" t="s">
        <v>1535</v>
      </c>
      <c r="E6521" s="11">
        <f t="shared" si="428"/>
        <v>5</v>
      </c>
      <c r="F6521" s="4">
        <f t="shared" si="429"/>
        <v>2010</v>
      </c>
      <c r="G6521" t="s">
        <v>21</v>
      </c>
      <c r="H6521" s="4" t="s">
        <v>600</v>
      </c>
      <c r="I6521" s="4" t="str">
        <f t="shared" si="430"/>
        <v>k</v>
      </c>
      <c r="J6521" s="4">
        <v>33.700000000000003</v>
      </c>
      <c r="K6521" s="4" t="s">
        <v>575</v>
      </c>
      <c r="L6521" s="4">
        <v>0</v>
      </c>
      <c r="M6521" s="4" t="s">
        <v>6566</v>
      </c>
      <c r="N6521" s="11" t="s">
        <v>10111</v>
      </c>
      <c r="R6521" t="s">
        <v>1834</v>
      </c>
      <c r="T6521" t="s">
        <v>1296</v>
      </c>
    </row>
    <row r="6522" spans="1:20">
      <c r="A6522" t="s">
        <v>10110</v>
      </c>
      <c r="B6522" t="s">
        <v>1291</v>
      </c>
      <c r="C6522" t="s">
        <v>74</v>
      </c>
      <c r="D6522" s="39" t="s">
        <v>1396</v>
      </c>
      <c r="E6522" s="11">
        <f t="shared" si="428"/>
        <v>5</v>
      </c>
      <c r="F6522" s="4">
        <f t="shared" si="429"/>
        <v>2011</v>
      </c>
      <c r="G6522" t="s">
        <v>21</v>
      </c>
      <c r="H6522" s="4" t="s">
        <v>997</v>
      </c>
      <c r="I6522" s="4" t="str">
        <f t="shared" si="430"/>
        <v>k</v>
      </c>
      <c r="J6522" s="4">
        <v>33.6</v>
      </c>
      <c r="K6522" s="4" t="s">
        <v>825</v>
      </c>
      <c r="L6522" s="4">
        <v>0</v>
      </c>
      <c r="M6522" s="4" t="s">
        <v>10121</v>
      </c>
      <c r="N6522" s="11" t="s">
        <v>10111</v>
      </c>
      <c r="R6522" t="s">
        <v>1762</v>
      </c>
      <c r="T6522" t="s">
        <v>1296</v>
      </c>
    </row>
    <row r="6523" spans="1:20">
      <c r="A6523" t="s">
        <v>10110</v>
      </c>
      <c r="B6523" t="s">
        <v>1291</v>
      </c>
      <c r="C6523" t="s">
        <v>74</v>
      </c>
      <c r="D6523" s="39" t="s">
        <v>1342</v>
      </c>
      <c r="E6523" s="11">
        <f t="shared" si="428"/>
        <v>5</v>
      </c>
      <c r="F6523" s="4">
        <f t="shared" si="429"/>
        <v>2013</v>
      </c>
      <c r="G6523" t="s">
        <v>21</v>
      </c>
      <c r="H6523" s="4" t="s">
        <v>742</v>
      </c>
      <c r="I6523" s="4" t="str">
        <f t="shared" si="430"/>
        <v>k</v>
      </c>
      <c r="J6523" s="4">
        <v>33.5</v>
      </c>
      <c r="K6523" s="4" t="s">
        <v>1162</v>
      </c>
      <c r="L6523" s="4">
        <v>0</v>
      </c>
      <c r="M6523" s="4" t="s">
        <v>10122</v>
      </c>
      <c r="N6523" s="11" t="s">
        <v>10111</v>
      </c>
      <c r="R6523" t="s">
        <v>2496</v>
      </c>
      <c r="T6523" t="s">
        <v>1296</v>
      </c>
    </row>
    <row r="6524" spans="1:20">
      <c r="A6524" t="s">
        <v>10110</v>
      </c>
      <c r="B6524" t="s">
        <v>1291</v>
      </c>
      <c r="C6524" t="s">
        <v>74</v>
      </c>
      <c r="D6524" s="39" t="s">
        <v>1356</v>
      </c>
      <c r="E6524" s="11">
        <f t="shared" si="428"/>
        <v>5</v>
      </c>
      <c r="F6524" s="4">
        <f t="shared" si="429"/>
        <v>2015</v>
      </c>
      <c r="G6524" t="s">
        <v>21</v>
      </c>
      <c r="H6524" s="4" t="s">
        <v>362</v>
      </c>
      <c r="I6524" s="4" t="str">
        <f t="shared" si="430"/>
        <v>k</v>
      </c>
      <c r="J6524" s="4">
        <v>33.799999999999997</v>
      </c>
      <c r="K6524" s="4" t="s">
        <v>163</v>
      </c>
      <c r="L6524" s="4">
        <v>0</v>
      </c>
      <c r="M6524" s="4" t="s">
        <v>5369</v>
      </c>
      <c r="N6524" s="11" t="s">
        <v>10111</v>
      </c>
      <c r="R6524" t="s">
        <v>5750</v>
      </c>
      <c r="T6524" t="s">
        <v>1296</v>
      </c>
    </row>
    <row r="6525" spans="1:20">
      <c r="A6525" t="s">
        <v>10110</v>
      </c>
      <c r="B6525" t="s">
        <v>1291</v>
      </c>
      <c r="C6525" t="s">
        <v>74</v>
      </c>
      <c r="D6525" s="39" t="s">
        <v>1349</v>
      </c>
      <c r="E6525" s="11">
        <f t="shared" si="428"/>
        <v>5</v>
      </c>
      <c r="F6525" s="4">
        <f t="shared" si="429"/>
        <v>2016</v>
      </c>
      <c r="G6525" t="s">
        <v>21</v>
      </c>
      <c r="H6525" s="4" t="s">
        <v>172</v>
      </c>
      <c r="I6525" s="4" t="str">
        <f t="shared" si="430"/>
        <v>k</v>
      </c>
      <c r="J6525" s="4">
        <v>33.4</v>
      </c>
      <c r="K6525" s="4" t="s">
        <v>256</v>
      </c>
      <c r="L6525" s="4">
        <v>0</v>
      </c>
      <c r="M6525" s="4" t="s">
        <v>10123</v>
      </c>
      <c r="N6525" s="11" t="s">
        <v>10111</v>
      </c>
      <c r="R6525" t="s">
        <v>1953</v>
      </c>
      <c r="T6525" t="s">
        <v>1296</v>
      </c>
    </row>
    <row r="6526" spans="1:20">
      <c r="A6526" t="s">
        <v>10110</v>
      </c>
      <c r="B6526" t="s">
        <v>1291</v>
      </c>
      <c r="C6526" t="s">
        <v>74</v>
      </c>
      <c r="D6526" s="39" t="s">
        <v>1992</v>
      </c>
      <c r="E6526" s="11">
        <f t="shared" si="428"/>
        <v>5</v>
      </c>
      <c r="F6526" s="4">
        <f t="shared" si="429"/>
        <v>2021</v>
      </c>
      <c r="G6526" t="s">
        <v>21</v>
      </c>
      <c r="H6526" s="4">
        <v>33.700000000000003</v>
      </c>
      <c r="I6526" s="4" t="str">
        <f t="shared" si="430"/>
        <v>k</v>
      </c>
      <c r="J6526" s="4">
        <v>33.799999999999997</v>
      </c>
      <c r="K6526" s="4" t="s">
        <v>569</v>
      </c>
      <c r="L6526" s="4">
        <v>0</v>
      </c>
      <c r="M6526" s="4" t="s">
        <v>1713</v>
      </c>
      <c r="N6526" s="11" t="s">
        <v>10111</v>
      </c>
      <c r="R6526" t="s">
        <v>10124</v>
      </c>
    </row>
    <row r="6527" spans="1:20">
      <c r="A6527" t="s">
        <v>10125</v>
      </c>
      <c r="B6527" t="s">
        <v>1291</v>
      </c>
      <c r="C6527" t="s">
        <v>20</v>
      </c>
      <c r="D6527" s="39" t="s">
        <v>10126</v>
      </c>
      <c r="E6527" s="11">
        <f t="shared" si="428"/>
        <v>7</v>
      </c>
      <c r="F6527" s="4">
        <f t="shared" si="429"/>
        <v>2001</v>
      </c>
      <c r="G6527" t="s">
        <v>25</v>
      </c>
      <c r="H6527" s="4" t="s">
        <v>2233</v>
      </c>
      <c r="I6527" s="4" t="str">
        <f t="shared" si="430"/>
        <v>k</v>
      </c>
      <c r="J6527" s="4">
        <v>16.5</v>
      </c>
      <c r="K6527" s="4" t="s">
        <v>565</v>
      </c>
      <c r="L6527" s="4">
        <v>0</v>
      </c>
      <c r="N6527" s="11" t="s">
        <v>10127</v>
      </c>
      <c r="R6527" t="s">
        <v>10128</v>
      </c>
      <c r="T6527" t="s">
        <v>1296</v>
      </c>
    </row>
    <row r="6528" spans="1:20">
      <c r="A6528" t="s">
        <v>10125</v>
      </c>
      <c r="B6528" t="s">
        <v>1291</v>
      </c>
      <c r="C6528" t="s">
        <v>74</v>
      </c>
      <c r="D6528" s="39" t="s">
        <v>1422</v>
      </c>
      <c r="E6528" s="11">
        <f t="shared" si="428"/>
        <v>5</v>
      </c>
      <c r="F6528" s="4">
        <f t="shared" si="429"/>
        <v>2002</v>
      </c>
      <c r="G6528" t="s">
        <v>25</v>
      </c>
      <c r="H6528" s="4" t="s">
        <v>1456</v>
      </c>
      <c r="I6528" s="4" t="str">
        <f t="shared" si="430"/>
        <v>k</v>
      </c>
      <c r="J6528" s="4">
        <v>17</v>
      </c>
      <c r="K6528" s="4" t="s">
        <v>3419</v>
      </c>
      <c r="L6528" s="4">
        <v>0</v>
      </c>
      <c r="M6528" s="4" t="s">
        <v>10129</v>
      </c>
      <c r="N6528" s="11" t="s">
        <v>10127</v>
      </c>
      <c r="R6528" t="s">
        <v>10130</v>
      </c>
      <c r="T6528" t="s">
        <v>1296</v>
      </c>
    </row>
    <row r="6529" spans="1:20">
      <c r="A6529" t="s">
        <v>10125</v>
      </c>
      <c r="B6529" t="s">
        <v>1291</v>
      </c>
      <c r="C6529" t="s">
        <v>74</v>
      </c>
      <c r="D6529" s="39" t="s">
        <v>1535</v>
      </c>
      <c r="E6529" s="11">
        <f t="shared" si="428"/>
        <v>5</v>
      </c>
      <c r="F6529" s="4">
        <f t="shared" si="429"/>
        <v>2010</v>
      </c>
      <c r="G6529" t="s">
        <v>25</v>
      </c>
      <c r="H6529" s="4" t="s">
        <v>717</v>
      </c>
      <c r="I6529" s="4" t="str">
        <f t="shared" si="430"/>
        <v>k</v>
      </c>
      <c r="J6529" s="4">
        <v>26.5</v>
      </c>
      <c r="K6529" s="4" t="s">
        <v>116</v>
      </c>
      <c r="L6529" s="4">
        <v>0</v>
      </c>
      <c r="M6529" s="4" t="s">
        <v>10131</v>
      </c>
      <c r="N6529" s="11" t="s">
        <v>10127</v>
      </c>
      <c r="R6529" t="s">
        <v>10132</v>
      </c>
      <c r="T6529" t="s">
        <v>1296</v>
      </c>
    </row>
    <row r="6530" spans="1:20">
      <c r="A6530" t="s">
        <v>10125</v>
      </c>
      <c r="B6530" t="s">
        <v>1291</v>
      </c>
      <c r="C6530" t="s">
        <v>74</v>
      </c>
      <c r="D6530" s="39" t="s">
        <v>1396</v>
      </c>
      <c r="E6530" s="11">
        <f t="shared" si="428"/>
        <v>5</v>
      </c>
      <c r="F6530" s="4">
        <f t="shared" si="429"/>
        <v>2011</v>
      </c>
      <c r="G6530" t="s">
        <v>25</v>
      </c>
      <c r="H6530" s="4" t="s">
        <v>712</v>
      </c>
      <c r="I6530" s="4" t="str">
        <f t="shared" si="430"/>
        <v>k</v>
      </c>
      <c r="J6530" s="4">
        <v>26.6</v>
      </c>
      <c r="K6530" s="4" t="s">
        <v>1282</v>
      </c>
      <c r="L6530" s="4">
        <v>0</v>
      </c>
      <c r="M6530" s="4" t="s">
        <v>2281</v>
      </c>
      <c r="N6530" s="11" t="s">
        <v>10127</v>
      </c>
      <c r="R6530" t="s">
        <v>10133</v>
      </c>
      <c r="T6530" t="s">
        <v>1296</v>
      </c>
    </row>
    <row r="6531" spans="1:20">
      <c r="A6531" t="s">
        <v>10125</v>
      </c>
      <c r="B6531" t="s">
        <v>1291</v>
      </c>
      <c r="C6531" t="s">
        <v>74</v>
      </c>
      <c r="D6531" s="39" t="s">
        <v>1342</v>
      </c>
      <c r="E6531" s="11">
        <f t="shared" si="428"/>
        <v>5</v>
      </c>
      <c r="F6531" s="4">
        <f t="shared" si="429"/>
        <v>2013</v>
      </c>
      <c r="G6531" t="s">
        <v>25</v>
      </c>
      <c r="H6531" s="4" t="s">
        <v>977</v>
      </c>
      <c r="I6531" s="4" t="str">
        <f t="shared" si="430"/>
        <v>k</v>
      </c>
      <c r="J6531" s="4">
        <v>30</v>
      </c>
      <c r="K6531" s="4" t="s">
        <v>1115</v>
      </c>
      <c r="L6531" s="4">
        <v>0</v>
      </c>
      <c r="M6531" s="4" t="s">
        <v>2320</v>
      </c>
      <c r="N6531" s="11" t="s">
        <v>10127</v>
      </c>
      <c r="R6531" t="s">
        <v>8016</v>
      </c>
      <c r="T6531" t="s">
        <v>1296</v>
      </c>
    </row>
    <row r="6532" spans="1:20">
      <c r="A6532" t="s">
        <v>10125</v>
      </c>
      <c r="B6532" t="s">
        <v>1291</v>
      </c>
      <c r="C6532" t="s">
        <v>74</v>
      </c>
      <c r="D6532" s="39" t="s">
        <v>877</v>
      </c>
      <c r="E6532" s="11">
        <f t="shared" si="428"/>
        <v>6</v>
      </c>
      <c r="F6532" s="4">
        <f t="shared" si="429"/>
        <v>2016</v>
      </c>
      <c r="G6532" t="s">
        <v>25</v>
      </c>
      <c r="H6532" s="4" t="s">
        <v>538</v>
      </c>
      <c r="I6532" s="4" t="str">
        <f t="shared" si="430"/>
        <v>k</v>
      </c>
      <c r="J6532" s="4">
        <v>33.1</v>
      </c>
      <c r="K6532" s="4" t="s">
        <v>230</v>
      </c>
      <c r="L6532" s="4">
        <v>0</v>
      </c>
      <c r="M6532" s="4" t="s">
        <v>4259</v>
      </c>
      <c r="N6532" s="11" t="s">
        <v>10127</v>
      </c>
      <c r="Q6532" t="s">
        <v>10134</v>
      </c>
      <c r="R6532" t="s">
        <v>10135</v>
      </c>
      <c r="T6532" t="s">
        <v>1296</v>
      </c>
    </row>
    <row r="6533" spans="1:20">
      <c r="A6533" t="s">
        <v>10136</v>
      </c>
      <c r="B6533" t="s">
        <v>1291</v>
      </c>
      <c r="C6533" t="s">
        <v>20</v>
      </c>
      <c r="D6533" s="39" t="s">
        <v>1582</v>
      </c>
      <c r="E6533" s="11">
        <f t="shared" si="428"/>
        <v>5</v>
      </c>
      <c r="F6533" s="4">
        <f t="shared" si="429"/>
        <v>2019</v>
      </c>
      <c r="G6533" t="s">
        <v>21</v>
      </c>
      <c r="I6533" s="4" t="str">
        <f t="shared" si="430"/>
        <v/>
      </c>
      <c r="J6533" s="4">
        <v>23.6</v>
      </c>
      <c r="K6533" s="4" t="s">
        <v>885</v>
      </c>
      <c r="L6533" s="4">
        <v>0</v>
      </c>
      <c r="M6533" s="4" t="s">
        <v>2788</v>
      </c>
      <c r="R6533" t="s">
        <v>10137</v>
      </c>
      <c r="T6533" t="s">
        <v>1296</v>
      </c>
    </row>
    <row r="6534" spans="1:20">
      <c r="A6534" t="s">
        <v>10138</v>
      </c>
      <c r="B6534" t="s">
        <v>1291</v>
      </c>
      <c r="C6534" t="s">
        <v>20</v>
      </c>
      <c r="D6534" s="39" t="s">
        <v>1392</v>
      </c>
      <c r="E6534" s="11">
        <f t="shared" si="428"/>
        <v>5</v>
      </c>
      <c r="F6534" s="4">
        <f t="shared" si="429"/>
        <v>2010</v>
      </c>
      <c r="G6534" t="s">
        <v>25</v>
      </c>
      <c r="I6534" s="4" t="str">
        <f t="shared" si="430"/>
        <v/>
      </c>
      <c r="J6534" s="4">
        <v>19.7</v>
      </c>
      <c r="K6534" s="4" t="s">
        <v>1075</v>
      </c>
      <c r="L6534" s="4">
        <v>0</v>
      </c>
      <c r="M6534" s="4" t="s">
        <v>2276</v>
      </c>
      <c r="N6534" s="11" t="s">
        <v>10139</v>
      </c>
      <c r="R6534" t="s">
        <v>10140</v>
      </c>
      <c r="T6534" t="s">
        <v>1296</v>
      </c>
    </row>
    <row r="6535" spans="1:20">
      <c r="A6535" t="s">
        <v>10138</v>
      </c>
      <c r="B6535" t="s">
        <v>1291</v>
      </c>
      <c r="C6535" t="s">
        <v>74</v>
      </c>
      <c r="D6535" s="39" t="s">
        <v>1342</v>
      </c>
      <c r="E6535" s="11">
        <f t="shared" si="428"/>
        <v>5</v>
      </c>
      <c r="F6535" s="4">
        <f t="shared" si="429"/>
        <v>2013</v>
      </c>
      <c r="G6535" t="s">
        <v>25</v>
      </c>
      <c r="I6535" s="4" t="str">
        <f t="shared" si="430"/>
        <v/>
      </c>
      <c r="J6535" s="4">
        <v>25.2</v>
      </c>
      <c r="K6535" s="4" t="s">
        <v>898</v>
      </c>
      <c r="L6535" s="4">
        <v>0</v>
      </c>
      <c r="M6535" s="4" t="s">
        <v>1765</v>
      </c>
      <c r="N6535" s="11" t="s">
        <v>10139</v>
      </c>
      <c r="R6535" t="s">
        <v>10141</v>
      </c>
      <c r="T6535" t="s">
        <v>1296</v>
      </c>
    </row>
    <row r="6536" spans="1:20">
      <c r="A6536" t="s">
        <v>10138</v>
      </c>
      <c r="B6536" t="s">
        <v>1291</v>
      </c>
      <c r="C6536" t="s">
        <v>74</v>
      </c>
      <c r="D6536" s="39" t="s">
        <v>1435</v>
      </c>
      <c r="E6536" s="11">
        <f t="shared" si="428"/>
        <v>5</v>
      </c>
      <c r="F6536" s="4">
        <f t="shared" si="429"/>
        <v>2015</v>
      </c>
      <c r="G6536" t="s">
        <v>25</v>
      </c>
      <c r="I6536" s="4" t="str">
        <f t="shared" si="430"/>
        <v/>
      </c>
      <c r="J6536" s="4">
        <v>26.8</v>
      </c>
      <c r="K6536" s="4" t="s">
        <v>479</v>
      </c>
      <c r="L6536" s="4">
        <v>0</v>
      </c>
      <c r="M6536" s="4" t="s">
        <v>1904</v>
      </c>
      <c r="N6536" s="11" t="s">
        <v>10139</v>
      </c>
      <c r="R6536" t="s">
        <v>4263</v>
      </c>
      <c r="T6536" t="s">
        <v>1296</v>
      </c>
    </row>
    <row r="6537" spans="1:20">
      <c r="A6537" t="s">
        <v>10138</v>
      </c>
      <c r="B6537" t="s">
        <v>1291</v>
      </c>
      <c r="C6537" t="s">
        <v>74</v>
      </c>
      <c r="D6537" s="39" t="s">
        <v>1349</v>
      </c>
      <c r="E6537" s="11">
        <f t="shared" si="428"/>
        <v>5</v>
      </c>
      <c r="F6537" s="4">
        <f t="shared" si="429"/>
        <v>2016</v>
      </c>
      <c r="G6537" t="s">
        <v>25</v>
      </c>
      <c r="I6537" s="4" t="str">
        <f t="shared" si="430"/>
        <v/>
      </c>
      <c r="J6537" s="4">
        <v>27.5</v>
      </c>
      <c r="K6537" s="4" t="s">
        <v>475</v>
      </c>
      <c r="L6537" s="4">
        <v>0</v>
      </c>
      <c r="M6537" s="4" t="s">
        <v>3443</v>
      </c>
      <c r="N6537" s="11" t="s">
        <v>10139</v>
      </c>
      <c r="R6537" t="s">
        <v>5750</v>
      </c>
      <c r="T6537" t="s">
        <v>1296</v>
      </c>
    </row>
    <row r="6538" spans="1:20">
      <c r="A6538" t="s">
        <v>10138</v>
      </c>
      <c r="B6538" t="s">
        <v>1291</v>
      </c>
      <c r="C6538" t="s">
        <v>74</v>
      </c>
      <c r="D6538" s="39" t="s">
        <v>1104</v>
      </c>
      <c r="E6538" s="11">
        <f t="shared" si="428"/>
        <v>5</v>
      </c>
      <c r="F6538" s="4">
        <f t="shared" si="429"/>
        <v>2017</v>
      </c>
      <c r="G6538" t="s">
        <v>25</v>
      </c>
      <c r="I6538" s="4" t="str">
        <f t="shared" si="430"/>
        <v/>
      </c>
      <c r="J6538" s="4">
        <v>27.5</v>
      </c>
      <c r="K6538" s="4" t="s">
        <v>571</v>
      </c>
      <c r="L6538" s="4">
        <v>0</v>
      </c>
      <c r="M6538" s="4" t="s">
        <v>2122</v>
      </c>
      <c r="N6538" s="11" t="s">
        <v>10139</v>
      </c>
      <c r="Q6538" t="s">
        <v>10142</v>
      </c>
      <c r="R6538" t="s">
        <v>10143</v>
      </c>
      <c r="T6538" t="s">
        <v>1296</v>
      </c>
    </row>
    <row r="6539" spans="1:20">
      <c r="A6539" t="s">
        <v>10138</v>
      </c>
      <c r="B6539" t="s">
        <v>1291</v>
      </c>
      <c r="C6539" t="s">
        <v>74</v>
      </c>
      <c r="D6539" s="39" t="s">
        <v>1582</v>
      </c>
      <c r="E6539" s="11">
        <f t="shared" si="428"/>
        <v>5</v>
      </c>
      <c r="F6539" s="4">
        <f t="shared" si="429"/>
        <v>2019</v>
      </c>
      <c r="G6539" t="s">
        <v>25</v>
      </c>
      <c r="I6539" s="4" t="str">
        <f t="shared" si="430"/>
        <v/>
      </c>
      <c r="J6539" s="4">
        <v>31</v>
      </c>
      <c r="K6539" s="4" t="s">
        <v>1814</v>
      </c>
      <c r="L6539" s="4">
        <v>0</v>
      </c>
      <c r="M6539" s="4" t="s">
        <v>2716</v>
      </c>
      <c r="N6539" s="11" t="s">
        <v>10139</v>
      </c>
      <c r="Q6539" t="s">
        <v>10144</v>
      </c>
      <c r="R6539" t="s">
        <v>10145</v>
      </c>
      <c r="T6539" t="s">
        <v>1296</v>
      </c>
    </row>
    <row r="6540" spans="1:20">
      <c r="A6540" t="s">
        <v>10138</v>
      </c>
      <c r="B6540" t="s">
        <v>1291</v>
      </c>
      <c r="C6540" t="s">
        <v>74</v>
      </c>
      <c r="D6540" s="39" t="s">
        <v>1211</v>
      </c>
      <c r="E6540" s="11">
        <f t="shared" si="428"/>
        <v>5</v>
      </c>
      <c r="F6540" s="4">
        <f t="shared" si="429"/>
        <v>2021</v>
      </c>
      <c r="G6540" t="s">
        <v>25</v>
      </c>
      <c r="I6540" s="4" t="str">
        <f t="shared" si="430"/>
        <v/>
      </c>
      <c r="J6540" s="4">
        <v>34.799999999999997</v>
      </c>
      <c r="K6540" s="4" t="s">
        <v>248</v>
      </c>
      <c r="L6540" s="4">
        <v>0</v>
      </c>
      <c r="M6540" s="4" t="s">
        <v>3542</v>
      </c>
      <c r="N6540" s="11" t="s">
        <v>10139</v>
      </c>
      <c r="R6540" t="s">
        <v>10146</v>
      </c>
    </row>
    <row r="6541" spans="1:20">
      <c r="A6541" t="s">
        <v>10138</v>
      </c>
      <c r="B6541" s="4" t="s">
        <v>1291</v>
      </c>
      <c r="C6541" s="4" t="s">
        <v>74</v>
      </c>
      <c r="D6541" s="39" t="s">
        <v>1553</v>
      </c>
      <c r="E6541" s="11">
        <f t="shared" si="428"/>
        <v>4</v>
      </c>
      <c r="F6541" s="4">
        <f t="shared" si="429"/>
        <v>2026</v>
      </c>
      <c r="G6541" s="4" t="s">
        <v>25</v>
      </c>
      <c r="H6541" s="4">
        <v>21.6</v>
      </c>
      <c r="I6541" s="4" t="str">
        <f t="shared" si="430"/>
        <v>k</v>
      </c>
      <c r="J6541" s="4">
        <v>41</v>
      </c>
      <c r="K6541" s="4">
        <v>47.2</v>
      </c>
      <c r="L6541" s="4">
        <v>0</v>
      </c>
      <c r="M6541" s="4">
        <v>2690</v>
      </c>
      <c r="N6541" s="11">
        <v>7538893</v>
      </c>
      <c r="R6541" s="4" t="s">
        <v>2449</v>
      </c>
    </row>
    <row r="6542" spans="1:20">
      <c r="A6542" t="s">
        <v>10147</v>
      </c>
      <c r="B6542" t="s">
        <v>1291</v>
      </c>
      <c r="C6542" t="s">
        <v>20</v>
      </c>
      <c r="D6542" s="39" t="s">
        <v>1556</v>
      </c>
      <c r="E6542" s="11">
        <f t="shared" si="428"/>
        <v>5</v>
      </c>
      <c r="F6542" s="4">
        <f t="shared" si="429"/>
        <v>2010</v>
      </c>
      <c r="G6542" t="s">
        <v>21</v>
      </c>
      <c r="H6542" s="4" t="s">
        <v>654</v>
      </c>
      <c r="I6542" s="4" t="str">
        <f t="shared" ref="I6542:I6573" si="431">IF(ISBLANK(H6542), "", "k")</f>
        <v>k</v>
      </c>
      <c r="J6542" s="4">
        <v>18.3</v>
      </c>
      <c r="K6542" s="4" t="s">
        <v>604</v>
      </c>
      <c r="L6542" s="4">
        <v>0</v>
      </c>
      <c r="M6542" s="4" t="s">
        <v>1942</v>
      </c>
      <c r="R6542" t="s">
        <v>10148</v>
      </c>
      <c r="T6542" t="s">
        <v>1296</v>
      </c>
    </row>
    <row r="6543" spans="1:20">
      <c r="A6543" t="s">
        <v>10147</v>
      </c>
      <c r="B6543" t="s">
        <v>1291</v>
      </c>
      <c r="C6543" t="s">
        <v>74</v>
      </c>
      <c r="D6543" s="39" t="s">
        <v>1396</v>
      </c>
      <c r="E6543" s="11">
        <f t="shared" si="428"/>
        <v>5</v>
      </c>
      <c r="F6543" s="4">
        <f t="shared" si="429"/>
        <v>2011</v>
      </c>
      <c r="G6543" t="s">
        <v>21</v>
      </c>
      <c r="H6543" s="4" t="s">
        <v>482</v>
      </c>
      <c r="I6543" s="4" t="str">
        <f t="shared" si="431"/>
        <v>k</v>
      </c>
      <c r="J6543" s="4">
        <v>20</v>
      </c>
      <c r="K6543" s="4" t="s">
        <v>929</v>
      </c>
      <c r="L6543" s="4">
        <v>0</v>
      </c>
      <c r="M6543" s="4" t="s">
        <v>1357</v>
      </c>
      <c r="R6543" t="s">
        <v>4738</v>
      </c>
      <c r="T6543" t="s">
        <v>1296</v>
      </c>
    </row>
    <row r="6544" spans="1:20">
      <c r="A6544" t="s">
        <v>10147</v>
      </c>
      <c r="B6544" t="s">
        <v>1291</v>
      </c>
      <c r="C6544" t="s">
        <v>74</v>
      </c>
      <c r="D6544" s="39" t="s">
        <v>1586</v>
      </c>
      <c r="E6544" s="11">
        <f t="shared" si="428"/>
        <v>5</v>
      </c>
      <c r="F6544" s="4">
        <f t="shared" si="429"/>
        <v>2013</v>
      </c>
      <c r="G6544" t="s">
        <v>21</v>
      </c>
      <c r="H6544" s="4" t="s">
        <v>57</v>
      </c>
      <c r="I6544" s="4" t="str">
        <f t="shared" si="431"/>
        <v>k</v>
      </c>
      <c r="J6544" s="4">
        <v>25.5</v>
      </c>
      <c r="K6544" s="4" t="s">
        <v>1140</v>
      </c>
      <c r="L6544" s="4">
        <v>0</v>
      </c>
      <c r="M6544" s="4" t="s">
        <v>2382</v>
      </c>
      <c r="R6544" t="s">
        <v>10028</v>
      </c>
      <c r="T6544" t="s">
        <v>1296</v>
      </c>
    </row>
    <row r="6545" spans="1:20">
      <c r="A6545" t="s">
        <v>10147</v>
      </c>
      <c r="B6545" t="s">
        <v>1291</v>
      </c>
      <c r="C6545" t="s">
        <v>74</v>
      </c>
      <c r="D6545" s="39" t="s">
        <v>1346</v>
      </c>
      <c r="E6545" s="11">
        <f t="shared" si="428"/>
        <v>5</v>
      </c>
      <c r="F6545" s="4">
        <f t="shared" si="429"/>
        <v>2015</v>
      </c>
      <c r="G6545" t="s">
        <v>21</v>
      </c>
      <c r="H6545" s="4" t="s">
        <v>496</v>
      </c>
      <c r="I6545" s="4" t="str">
        <f t="shared" si="431"/>
        <v>k</v>
      </c>
      <c r="J6545" s="4">
        <v>26.5</v>
      </c>
      <c r="K6545" s="4" t="s">
        <v>1140</v>
      </c>
      <c r="L6545" s="4">
        <v>0</v>
      </c>
      <c r="M6545" s="4" t="s">
        <v>2773</v>
      </c>
      <c r="R6545" t="s">
        <v>4676</v>
      </c>
      <c r="T6545" t="s">
        <v>1296</v>
      </c>
    </row>
    <row r="6546" spans="1:20">
      <c r="A6546" t="s">
        <v>10149</v>
      </c>
      <c r="B6546" t="s">
        <v>1291</v>
      </c>
      <c r="C6546" t="s">
        <v>20</v>
      </c>
      <c r="D6546" s="39" t="s">
        <v>1556</v>
      </c>
      <c r="E6546" s="11">
        <f t="shared" si="428"/>
        <v>5</v>
      </c>
      <c r="F6546" s="4">
        <f t="shared" si="429"/>
        <v>2010</v>
      </c>
      <c r="G6546" t="s">
        <v>25</v>
      </c>
      <c r="I6546" s="4" t="str">
        <f t="shared" si="431"/>
        <v/>
      </c>
      <c r="J6546" s="4">
        <v>21.4</v>
      </c>
      <c r="K6546" s="4" t="s">
        <v>1856</v>
      </c>
      <c r="L6546" s="4">
        <v>0</v>
      </c>
      <c r="M6546" s="4" t="s">
        <v>8704</v>
      </c>
      <c r="N6546" s="11" t="s">
        <v>10150</v>
      </c>
      <c r="R6546" t="s">
        <v>10151</v>
      </c>
      <c r="T6546" t="s">
        <v>1296</v>
      </c>
    </row>
    <row r="6547" spans="1:20">
      <c r="A6547" t="s">
        <v>10149</v>
      </c>
      <c r="B6547" t="s">
        <v>1291</v>
      </c>
      <c r="C6547" t="s">
        <v>74</v>
      </c>
      <c r="D6547" s="39" t="s">
        <v>2199</v>
      </c>
      <c r="E6547" s="11">
        <f t="shared" si="428"/>
        <v>5</v>
      </c>
      <c r="F6547" s="4">
        <f t="shared" si="429"/>
        <v>2011</v>
      </c>
      <c r="G6547" t="s">
        <v>25</v>
      </c>
      <c r="I6547" s="4" t="str">
        <f t="shared" si="431"/>
        <v/>
      </c>
      <c r="J6547" s="4">
        <v>22.3</v>
      </c>
      <c r="K6547" s="4" t="s">
        <v>709</v>
      </c>
      <c r="L6547" s="4">
        <v>0</v>
      </c>
      <c r="M6547" s="4" t="s">
        <v>1750</v>
      </c>
      <c r="N6547" s="11" t="s">
        <v>10150</v>
      </c>
      <c r="R6547" t="s">
        <v>4702</v>
      </c>
      <c r="T6547" t="s">
        <v>1296</v>
      </c>
    </row>
    <row r="6548" spans="1:20">
      <c r="A6548" t="s">
        <v>10149</v>
      </c>
      <c r="B6548" t="s">
        <v>1291</v>
      </c>
      <c r="C6548" t="s">
        <v>74</v>
      </c>
      <c r="D6548" s="39" t="s">
        <v>1432</v>
      </c>
      <c r="E6548" s="11">
        <f t="shared" si="428"/>
        <v>5</v>
      </c>
      <c r="F6548" s="4">
        <f t="shared" si="429"/>
        <v>2013</v>
      </c>
      <c r="G6548" t="s">
        <v>25</v>
      </c>
      <c r="I6548" s="4" t="str">
        <f t="shared" si="431"/>
        <v/>
      </c>
      <c r="J6548" s="4">
        <v>25.3</v>
      </c>
      <c r="K6548" s="4" t="s">
        <v>1282</v>
      </c>
      <c r="L6548" s="4">
        <v>0</v>
      </c>
      <c r="M6548" s="4" t="s">
        <v>4841</v>
      </c>
      <c r="N6548" s="11" t="s">
        <v>10150</v>
      </c>
      <c r="R6548" t="s">
        <v>10152</v>
      </c>
      <c r="T6548" t="s">
        <v>1296</v>
      </c>
    </row>
    <row r="6549" spans="1:20">
      <c r="A6549" t="s">
        <v>10149</v>
      </c>
      <c r="B6549" t="s">
        <v>1291</v>
      </c>
      <c r="C6549" t="s">
        <v>74</v>
      </c>
      <c r="D6549" s="39" t="s">
        <v>1356</v>
      </c>
      <c r="E6549" s="11">
        <f t="shared" si="428"/>
        <v>5</v>
      </c>
      <c r="F6549" s="4">
        <f t="shared" si="429"/>
        <v>2015</v>
      </c>
      <c r="G6549" t="s">
        <v>25</v>
      </c>
      <c r="I6549" s="4" t="str">
        <f t="shared" si="431"/>
        <v/>
      </c>
      <c r="J6549" s="4">
        <v>27.9</v>
      </c>
      <c r="K6549" s="4" t="s">
        <v>436</v>
      </c>
      <c r="L6549" s="4">
        <v>0</v>
      </c>
      <c r="M6549" s="4" t="s">
        <v>2181</v>
      </c>
      <c r="N6549" s="11" t="s">
        <v>10150</v>
      </c>
      <c r="R6549" t="s">
        <v>10153</v>
      </c>
      <c r="T6549" t="s">
        <v>1296</v>
      </c>
    </row>
    <row r="6550" spans="1:20">
      <c r="A6550" t="s">
        <v>10149</v>
      </c>
      <c r="B6550" t="s">
        <v>1291</v>
      </c>
      <c r="C6550" t="s">
        <v>74</v>
      </c>
      <c r="D6550" s="39" t="s">
        <v>1590</v>
      </c>
      <c r="E6550" s="11">
        <f t="shared" si="428"/>
        <v>5</v>
      </c>
      <c r="F6550" s="4">
        <f t="shared" si="429"/>
        <v>2016</v>
      </c>
      <c r="G6550" t="s">
        <v>25</v>
      </c>
      <c r="I6550" s="4" t="str">
        <f t="shared" si="431"/>
        <v/>
      </c>
      <c r="J6550" s="4">
        <v>30</v>
      </c>
      <c r="K6550" s="4" t="s">
        <v>1279</v>
      </c>
      <c r="L6550" s="4">
        <v>0</v>
      </c>
      <c r="M6550" s="4" t="s">
        <v>3529</v>
      </c>
      <c r="N6550" s="11" t="s">
        <v>10150</v>
      </c>
      <c r="Q6550">
        <v>19</v>
      </c>
      <c r="R6550" t="s">
        <v>10154</v>
      </c>
      <c r="T6550" t="s">
        <v>1296</v>
      </c>
    </row>
    <row r="6551" spans="1:20">
      <c r="A6551" t="s">
        <v>10149</v>
      </c>
      <c r="B6551" t="s">
        <v>1291</v>
      </c>
      <c r="C6551" t="s">
        <v>74</v>
      </c>
      <c r="D6551" s="39" t="s">
        <v>1408</v>
      </c>
      <c r="E6551" s="11">
        <f t="shared" si="428"/>
        <v>9</v>
      </c>
      <c r="F6551" s="4">
        <f t="shared" si="429"/>
        <v>2016</v>
      </c>
      <c r="G6551" t="s">
        <v>25</v>
      </c>
      <c r="I6551" s="4" t="str">
        <f t="shared" si="431"/>
        <v/>
      </c>
      <c r="J6551" s="4">
        <v>30.5</v>
      </c>
      <c r="K6551" s="4" t="s">
        <v>801</v>
      </c>
      <c r="L6551" s="4">
        <v>0</v>
      </c>
      <c r="M6551" s="4" t="s">
        <v>2022</v>
      </c>
      <c r="N6551" s="11" t="s">
        <v>10150</v>
      </c>
      <c r="Q6551" t="s">
        <v>10155</v>
      </c>
      <c r="R6551" t="s">
        <v>10156</v>
      </c>
      <c r="T6551" t="s">
        <v>1296</v>
      </c>
    </row>
    <row r="6552" spans="1:20">
      <c r="A6552" t="s">
        <v>10157</v>
      </c>
      <c r="B6552" t="s">
        <v>1291</v>
      </c>
      <c r="C6552" t="s">
        <v>20</v>
      </c>
      <c r="D6552" s="39" t="s">
        <v>1556</v>
      </c>
      <c r="E6552" s="11">
        <f t="shared" si="428"/>
        <v>5</v>
      </c>
      <c r="F6552" s="4">
        <f t="shared" si="429"/>
        <v>2010</v>
      </c>
      <c r="G6552" t="s">
        <v>21</v>
      </c>
      <c r="H6552" s="4" t="s">
        <v>1444</v>
      </c>
      <c r="I6552" s="4" t="str">
        <f t="shared" si="431"/>
        <v>k</v>
      </c>
      <c r="J6552" s="4">
        <v>15.5</v>
      </c>
      <c r="K6552" s="4" t="s">
        <v>565</v>
      </c>
      <c r="L6552" s="4">
        <v>0</v>
      </c>
      <c r="M6552" s="4" t="s">
        <v>10158</v>
      </c>
      <c r="R6552" t="s">
        <v>10159</v>
      </c>
      <c r="T6552" t="s">
        <v>1296</v>
      </c>
    </row>
    <row r="6553" spans="1:20">
      <c r="A6553" t="s">
        <v>10160</v>
      </c>
      <c r="B6553" t="s">
        <v>1291</v>
      </c>
      <c r="C6553" t="s">
        <v>20</v>
      </c>
      <c r="D6553" s="39" t="s">
        <v>1556</v>
      </c>
      <c r="E6553" s="11">
        <f t="shared" si="428"/>
        <v>5</v>
      </c>
      <c r="F6553" s="4">
        <f t="shared" si="429"/>
        <v>2010</v>
      </c>
      <c r="G6553" t="s">
        <v>25</v>
      </c>
      <c r="H6553" s="4" t="s">
        <v>1444</v>
      </c>
      <c r="I6553" s="4" t="str">
        <f t="shared" si="431"/>
        <v>k</v>
      </c>
      <c r="J6553" s="4">
        <v>16.3</v>
      </c>
      <c r="K6553" s="4" t="s">
        <v>1557</v>
      </c>
      <c r="L6553" s="4">
        <v>0</v>
      </c>
      <c r="M6553" s="4" t="s">
        <v>2967</v>
      </c>
      <c r="N6553" s="11" t="s">
        <v>10161</v>
      </c>
      <c r="R6553" t="s">
        <v>10162</v>
      </c>
      <c r="T6553" t="s">
        <v>1296</v>
      </c>
    </row>
    <row r="6554" spans="1:20">
      <c r="A6554" t="s">
        <v>10160</v>
      </c>
      <c r="B6554" t="s">
        <v>1291</v>
      </c>
      <c r="C6554" t="s">
        <v>74</v>
      </c>
      <c r="D6554" s="39" t="s">
        <v>2199</v>
      </c>
      <c r="E6554" s="11">
        <f t="shared" ref="E6554:E6617" si="432">MONTH(D6554)</f>
        <v>5</v>
      </c>
      <c r="F6554" s="4">
        <f t="shared" ref="F6554:F6574" si="433">YEAR(D6554)</f>
        <v>2011</v>
      </c>
      <c r="G6554" t="s">
        <v>25</v>
      </c>
      <c r="H6554" s="4" t="s">
        <v>1452</v>
      </c>
      <c r="I6554" s="4" t="str">
        <f t="shared" si="431"/>
        <v>k</v>
      </c>
      <c r="J6554" s="4">
        <v>17</v>
      </c>
      <c r="K6554" s="4" t="s">
        <v>3088</v>
      </c>
      <c r="L6554" s="4">
        <v>0</v>
      </c>
      <c r="M6554" s="4" t="s">
        <v>10163</v>
      </c>
      <c r="N6554" s="11" t="s">
        <v>10161</v>
      </c>
      <c r="R6554" t="s">
        <v>10164</v>
      </c>
      <c r="T6554" t="s">
        <v>1296</v>
      </c>
    </row>
    <row r="6555" spans="1:20" s="4" customFormat="1">
      <c r="A6555" t="s">
        <v>10160</v>
      </c>
      <c r="B6555" t="s">
        <v>1291</v>
      </c>
      <c r="C6555" t="s">
        <v>74</v>
      </c>
      <c r="D6555" s="39" t="s">
        <v>1586</v>
      </c>
      <c r="E6555" s="11">
        <f t="shared" si="432"/>
        <v>5</v>
      </c>
      <c r="F6555" s="4">
        <f t="shared" si="433"/>
        <v>2013</v>
      </c>
      <c r="G6555" t="s">
        <v>25</v>
      </c>
      <c r="H6555" s="4" t="s">
        <v>654</v>
      </c>
      <c r="I6555" s="4" t="str">
        <f t="shared" si="431"/>
        <v>k</v>
      </c>
      <c r="J6555" s="4">
        <v>20</v>
      </c>
      <c r="K6555" s="4" t="s">
        <v>2176</v>
      </c>
      <c r="L6555" s="4">
        <v>0</v>
      </c>
      <c r="M6555" s="4" t="s">
        <v>3657</v>
      </c>
      <c r="N6555" s="11" t="s">
        <v>10161</v>
      </c>
      <c r="O6555"/>
      <c r="P6555"/>
      <c r="Q6555"/>
      <c r="R6555" t="s">
        <v>10165</v>
      </c>
      <c r="S6555"/>
      <c r="T6555" t="s">
        <v>1296</v>
      </c>
    </row>
    <row r="6556" spans="1:20" s="4" customFormat="1">
      <c r="A6556" t="s">
        <v>10160</v>
      </c>
      <c r="B6556" t="s">
        <v>1291</v>
      </c>
      <c r="C6556" t="s">
        <v>74</v>
      </c>
      <c r="D6556" s="39" t="s">
        <v>1356</v>
      </c>
      <c r="E6556" s="11">
        <f t="shared" si="432"/>
        <v>5</v>
      </c>
      <c r="F6556" s="4">
        <f t="shared" si="433"/>
        <v>2015</v>
      </c>
      <c r="G6556" t="s">
        <v>25</v>
      </c>
      <c r="H6556" s="4" t="s">
        <v>682</v>
      </c>
      <c r="I6556" s="4" t="str">
        <f t="shared" si="431"/>
        <v>k</v>
      </c>
      <c r="J6556" s="4">
        <v>22.2</v>
      </c>
      <c r="K6556" s="4" t="s">
        <v>1856</v>
      </c>
      <c r="L6556" s="4">
        <v>0</v>
      </c>
      <c r="M6556" s="4" t="s">
        <v>1347</v>
      </c>
      <c r="N6556" s="11" t="s">
        <v>10161</v>
      </c>
      <c r="O6556"/>
      <c r="P6556"/>
      <c r="Q6556"/>
      <c r="R6556" t="s">
        <v>10166</v>
      </c>
      <c r="S6556"/>
      <c r="T6556" t="s">
        <v>1296</v>
      </c>
    </row>
    <row r="6557" spans="1:20" s="4" customFormat="1">
      <c r="A6557" t="s">
        <v>10160</v>
      </c>
      <c r="B6557" t="s">
        <v>1291</v>
      </c>
      <c r="C6557" t="s">
        <v>74</v>
      </c>
      <c r="D6557" s="39" t="s">
        <v>839</v>
      </c>
      <c r="E6557" s="11">
        <f t="shared" si="432"/>
        <v>5</v>
      </c>
      <c r="F6557" s="4">
        <f t="shared" si="433"/>
        <v>2016</v>
      </c>
      <c r="G6557" t="s">
        <v>25</v>
      </c>
      <c r="H6557" s="4" t="s">
        <v>57</v>
      </c>
      <c r="I6557" s="4" t="str">
        <f t="shared" si="431"/>
        <v>k</v>
      </c>
      <c r="J6557" s="4">
        <v>24</v>
      </c>
      <c r="K6557" s="4" t="s">
        <v>240</v>
      </c>
      <c r="L6557" s="4">
        <v>0</v>
      </c>
      <c r="M6557" s="4" t="s">
        <v>2139</v>
      </c>
      <c r="N6557" s="11" t="s">
        <v>10161</v>
      </c>
      <c r="O6557"/>
      <c r="P6557"/>
      <c r="Q6557"/>
      <c r="R6557" t="s">
        <v>10167</v>
      </c>
      <c r="S6557"/>
      <c r="T6557" t="s">
        <v>1296</v>
      </c>
    </row>
    <row r="6558" spans="1:20" s="4" customFormat="1">
      <c r="A6558" t="s">
        <v>10160</v>
      </c>
      <c r="B6558" t="s">
        <v>1291</v>
      </c>
      <c r="C6558" t="s">
        <v>74</v>
      </c>
      <c r="D6558" s="39" t="s">
        <v>1455</v>
      </c>
      <c r="E6558" s="11">
        <f t="shared" si="432"/>
        <v>5</v>
      </c>
      <c r="F6558" s="4">
        <f t="shared" si="433"/>
        <v>2017</v>
      </c>
      <c r="G6558" t="s">
        <v>25</v>
      </c>
      <c r="H6558" s="4" t="s">
        <v>477</v>
      </c>
      <c r="I6558" s="4" t="str">
        <f t="shared" si="431"/>
        <v>k</v>
      </c>
      <c r="J6558" s="4">
        <v>25</v>
      </c>
      <c r="K6558" s="4" t="s">
        <v>1160</v>
      </c>
      <c r="L6558" s="4">
        <v>0</v>
      </c>
      <c r="M6558" s="4" t="s">
        <v>1436</v>
      </c>
      <c r="N6558" s="11" t="s">
        <v>10161</v>
      </c>
      <c r="O6558"/>
      <c r="P6558"/>
      <c r="Q6558"/>
      <c r="R6558" t="s">
        <v>10168</v>
      </c>
      <c r="S6558"/>
      <c r="T6558" t="s">
        <v>1296</v>
      </c>
    </row>
    <row r="6559" spans="1:20">
      <c r="A6559" t="s">
        <v>10160</v>
      </c>
      <c r="B6559" t="s">
        <v>1291</v>
      </c>
      <c r="C6559" t="s">
        <v>74</v>
      </c>
      <c r="D6559" s="39" t="s">
        <v>2440</v>
      </c>
      <c r="E6559" s="11">
        <f t="shared" si="432"/>
        <v>9</v>
      </c>
      <c r="F6559" s="4">
        <f t="shared" si="433"/>
        <v>2018</v>
      </c>
      <c r="G6559" t="s">
        <v>25</v>
      </c>
      <c r="H6559" s="4" t="s">
        <v>846</v>
      </c>
      <c r="I6559" s="4" t="str">
        <f t="shared" si="431"/>
        <v>k</v>
      </c>
      <c r="J6559" s="4">
        <v>27.8</v>
      </c>
      <c r="K6559" s="4" t="s">
        <v>49</v>
      </c>
      <c r="L6559" s="4">
        <v>0</v>
      </c>
      <c r="M6559" s="4" t="s">
        <v>3570</v>
      </c>
      <c r="N6559" s="11" t="s">
        <v>10161</v>
      </c>
      <c r="R6559" t="s">
        <v>7148</v>
      </c>
      <c r="T6559" t="s">
        <v>1296</v>
      </c>
    </row>
    <row r="6560" spans="1:20">
      <c r="A6560" t="s">
        <v>10160</v>
      </c>
      <c r="B6560" t="s">
        <v>1291</v>
      </c>
      <c r="C6560" t="s">
        <v>74</v>
      </c>
      <c r="D6560" s="39" t="s">
        <v>1211</v>
      </c>
      <c r="E6560" s="11">
        <f t="shared" si="432"/>
        <v>5</v>
      </c>
      <c r="F6560" s="4">
        <f t="shared" si="433"/>
        <v>2021</v>
      </c>
      <c r="G6560" t="s">
        <v>25</v>
      </c>
      <c r="H6560" s="4">
        <v>13.7</v>
      </c>
      <c r="I6560" s="4" t="str">
        <f t="shared" si="431"/>
        <v>k</v>
      </c>
      <c r="J6560" s="4">
        <v>31.9</v>
      </c>
      <c r="K6560" s="4" t="s">
        <v>298</v>
      </c>
      <c r="L6560" s="4">
        <v>0</v>
      </c>
      <c r="M6560" s="4" t="s">
        <v>2570</v>
      </c>
      <c r="N6560" s="11" t="s">
        <v>10161</v>
      </c>
      <c r="R6560" t="s">
        <v>10169</v>
      </c>
    </row>
    <row r="6561" spans="1:20">
      <c r="A6561" t="s">
        <v>10160</v>
      </c>
      <c r="B6561" s="4" t="s">
        <v>1291</v>
      </c>
      <c r="C6561" s="4" t="s">
        <v>74</v>
      </c>
      <c r="D6561" s="39" t="s">
        <v>1553</v>
      </c>
      <c r="E6561" s="11">
        <f t="shared" si="432"/>
        <v>4</v>
      </c>
      <c r="F6561" s="4">
        <f t="shared" si="433"/>
        <v>2026</v>
      </c>
      <c r="G6561" s="4" t="s">
        <v>25</v>
      </c>
      <c r="H6561" s="4">
        <v>18.600000000000001</v>
      </c>
      <c r="I6561" s="4" t="str">
        <f t="shared" si="431"/>
        <v>k</v>
      </c>
      <c r="J6561" s="4">
        <v>34.299999999999997</v>
      </c>
      <c r="K6561" s="4">
        <v>41</v>
      </c>
      <c r="L6561" s="4">
        <v>0</v>
      </c>
      <c r="M6561" s="4">
        <v>1175</v>
      </c>
      <c r="N6561" s="11" t="s">
        <v>10161</v>
      </c>
      <c r="R6561" s="4" t="s">
        <v>10170</v>
      </c>
    </row>
    <row r="6562" spans="1:20">
      <c r="A6562" t="s">
        <v>10171</v>
      </c>
      <c r="B6562" t="s">
        <v>1291</v>
      </c>
      <c r="C6562" t="s">
        <v>20</v>
      </c>
      <c r="D6562" s="39" t="s">
        <v>1556</v>
      </c>
      <c r="E6562" s="11">
        <f t="shared" si="432"/>
        <v>5</v>
      </c>
      <c r="F6562" s="4">
        <f t="shared" si="433"/>
        <v>2010</v>
      </c>
      <c r="G6562" t="s">
        <v>21</v>
      </c>
      <c r="I6562" s="4" t="str">
        <f t="shared" si="431"/>
        <v/>
      </c>
      <c r="J6562" s="4">
        <v>27</v>
      </c>
      <c r="K6562" s="4" t="s">
        <v>58</v>
      </c>
      <c r="L6562" s="4">
        <v>0</v>
      </c>
      <c r="M6562" s="4" t="s">
        <v>3574</v>
      </c>
      <c r="N6562" s="11" t="s">
        <v>10172</v>
      </c>
      <c r="R6562" t="s">
        <v>10173</v>
      </c>
      <c r="T6562" t="s">
        <v>1296</v>
      </c>
    </row>
    <row r="6563" spans="1:20">
      <c r="A6563" t="s">
        <v>10171</v>
      </c>
      <c r="B6563" t="s">
        <v>1291</v>
      </c>
      <c r="C6563" t="s">
        <v>74</v>
      </c>
      <c r="D6563" s="39" t="s">
        <v>2199</v>
      </c>
      <c r="E6563" s="11">
        <f t="shared" si="432"/>
        <v>5</v>
      </c>
      <c r="F6563" s="4">
        <f t="shared" si="433"/>
        <v>2011</v>
      </c>
      <c r="G6563" t="s">
        <v>21</v>
      </c>
      <c r="I6563" s="4" t="str">
        <f t="shared" si="431"/>
        <v/>
      </c>
      <c r="J6563" s="4">
        <v>27</v>
      </c>
      <c r="K6563" s="4" t="s">
        <v>1072</v>
      </c>
      <c r="L6563" s="4">
        <v>0</v>
      </c>
      <c r="M6563" s="4" t="s">
        <v>2808</v>
      </c>
      <c r="N6563" s="11" t="s">
        <v>10172</v>
      </c>
      <c r="R6563" t="s">
        <v>10174</v>
      </c>
      <c r="T6563" t="s">
        <v>1296</v>
      </c>
    </row>
    <row r="6564" spans="1:20">
      <c r="A6564" t="s">
        <v>10171</v>
      </c>
      <c r="B6564" t="s">
        <v>1291</v>
      </c>
      <c r="C6564" t="s">
        <v>74</v>
      </c>
      <c r="D6564" s="39" t="s">
        <v>839</v>
      </c>
      <c r="E6564" s="11">
        <f t="shared" si="432"/>
        <v>5</v>
      </c>
      <c r="F6564" s="4">
        <f t="shared" si="433"/>
        <v>2016</v>
      </c>
      <c r="G6564" t="s">
        <v>21</v>
      </c>
      <c r="I6564" s="4" t="str">
        <f t="shared" si="431"/>
        <v/>
      </c>
      <c r="J6564" s="4">
        <v>27.5</v>
      </c>
      <c r="K6564" s="4" t="s">
        <v>49</v>
      </c>
      <c r="L6564" s="4">
        <v>0</v>
      </c>
      <c r="M6564" s="4" t="s">
        <v>1621</v>
      </c>
      <c r="N6564" s="11" t="s">
        <v>10172</v>
      </c>
      <c r="R6564" t="s">
        <v>9714</v>
      </c>
      <c r="T6564" t="s">
        <v>1296</v>
      </c>
    </row>
    <row r="6565" spans="1:20">
      <c r="A6565" t="s">
        <v>741</v>
      </c>
      <c r="B6565" t="s">
        <v>1291</v>
      </c>
      <c r="C6565" t="s">
        <v>20</v>
      </c>
      <c r="D6565" s="39" t="s">
        <v>1494</v>
      </c>
      <c r="E6565" s="11">
        <f t="shared" si="432"/>
        <v>3</v>
      </c>
      <c r="F6565" s="4">
        <f t="shared" si="433"/>
        <v>1986</v>
      </c>
      <c r="G6565" t="s">
        <v>21</v>
      </c>
      <c r="H6565" s="4">
        <v>23.5</v>
      </c>
      <c r="I6565" s="4" t="s">
        <v>35</v>
      </c>
      <c r="J6565" s="4">
        <v>32.39</v>
      </c>
      <c r="K6565" s="4" t="s">
        <v>2589</v>
      </c>
      <c r="L6565" s="4">
        <v>0</v>
      </c>
      <c r="M6565" s="4" t="s">
        <v>3327</v>
      </c>
      <c r="R6565" t="s">
        <v>10175</v>
      </c>
      <c r="T6565" t="s">
        <v>1296</v>
      </c>
    </row>
    <row r="6566" spans="1:20">
      <c r="A6566" t="s">
        <v>741</v>
      </c>
      <c r="B6566" t="s">
        <v>1291</v>
      </c>
      <c r="C6566" t="s">
        <v>74</v>
      </c>
      <c r="D6566" s="39" t="s">
        <v>2401</v>
      </c>
      <c r="E6566" s="11">
        <f t="shared" si="432"/>
        <v>3</v>
      </c>
      <c r="F6566" s="4">
        <f t="shared" si="433"/>
        <v>1992</v>
      </c>
      <c r="G6566" t="s">
        <v>21</v>
      </c>
      <c r="H6566" s="4">
        <v>29.5</v>
      </c>
      <c r="I6566" s="4" t="s">
        <v>35</v>
      </c>
      <c r="J6566" s="4">
        <v>31.75</v>
      </c>
      <c r="K6566" s="4" t="s">
        <v>2169</v>
      </c>
      <c r="L6566" s="4">
        <v>0</v>
      </c>
      <c r="M6566" s="4" t="s">
        <v>2366</v>
      </c>
      <c r="T6566" t="s">
        <v>1296</v>
      </c>
    </row>
    <row r="6567" spans="1:20">
      <c r="A6567" t="s">
        <v>741</v>
      </c>
      <c r="B6567" t="s">
        <v>1291</v>
      </c>
      <c r="C6567" t="s">
        <v>74</v>
      </c>
      <c r="D6567" s="39" t="s">
        <v>2313</v>
      </c>
      <c r="E6567" s="11">
        <f t="shared" si="432"/>
        <v>3</v>
      </c>
      <c r="F6567" s="4">
        <f t="shared" si="433"/>
        <v>1993</v>
      </c>
      <c r="G6567" t="s">
        <v>21</v>
      </c>
      <c r="H6567" s="4">
        <v>30.5</v>
      </c>
      <c r="I6567" s="4" t="s">
        <v>35</v>
      </c>
      <c r="J6567" s="4">
        <v>32.799999999999997</v>
      </c>
      <c r="K6567" s="4" t="s">
        <v>236</v>
      </c>
      <c r="L6567" s="4">
        <v>0</v>
      </c>
      <c r="R6567" t="s">
        <v>10176</v>
      </c>
      <c r="T6567" t="s">
        <v>1296</v>
      </c>
    </row>
    <row r="6568" spans="1:20">
      <c r="A6568" t="s">
        <v>741</v>
      </c>
      <c r="B6568" t="s">
        <v>1291</v>
      </c>
      <c r="C6568" t="s">
        <v>74</v>
      </c>
      <c r="D6568" s="39" t="s">
        <v>1620</v>
      </c>
      <c r="E6568" s="11">
        <f t="shared" si="432"/>
        <v>3</v>
      </c>
      <c r="F6568" s="4">
        <f t="shared" si="433"/>
        <v>1994</v>
      </c>
      <c r="G6568" t="s">
        <v>21</v>
      </c>
      <c r="H6568" s="4">
        <v>31.5</v>
      </c>
      <c r="I6568" s="4" t="s">
        <v>35</v>
      </c>
      <c r="J6568" s="4">
        <v>31.5</v>
      </c>
      <c r="K6568" s="4" t="s">
        <v>178</v>
      </c>
      <c r="L6568" s="4">
        <v>0</v>
      </c>
      <c r="M6568" s="4" t="s">
        <v>4352</v>
      </c>
      <c r="R6568" t="s">
        <v>10177</v>
      </c>
      <c r="T6568" t="s">
        <v>1296</v>
      </c>
    </row>
    <row r="6569" spans="1:20">
      <c r="A6569" t="s">
        <v>741</v>
      </c>
      <c r="B6569" t="s">
        <v>1291</v>
      </c>
      <c r="C6569" t="s">
        <v>74</v>
      </c>
      <c r="D6569" s="39" t="s">
        <v>1524</v>
      </c>
      <c r="E6569" s="11">
        <f t="shared" si="432"/>
        <v>3</v>
      </c>
      <c r="F6569" s="4">
        <f t="shared" si="433"/>
        <v>1995</v>
      </c>
      <c r="G6569" t="s">
        <v>21</v>
      </c>
      <c r="H6569" s="4">
        <v>32.5</v>
      </c>
      <c r="I6569" s="4" t="s">
        <v>35</v>
      </c>
      <c r="J6569" s="4">
        <v>31.8</v>
      </c>
      <c r="K6569" s="4" t="s">
        <v>178</v>
      </c>
      <c r="L6569" s="4">
        <v>0</v>
      </c>
      <c r="M6569" s="4" t="s">
        <v>1550</v>
      </c>
      <c r="R6569" t="s">
        <v>10178</v>
      </c>
      <c r="T6569" t="s">
        <v>1296</v>
      </c>
    </row>
    <row r="6570" spans="1:20">
      <c r="A6570" t="s">
        <v>10179</v>
      </c>
      <c r="B6570" t="s">
        <v>1291</v>
      </c>
      <c r="C6570" t="s">
        <v>20</v>
      </c>
      <c r="D6570" s="39" t="s">
        <v>1708</v>
      </c>
      <c r="E6570" s="11">
        <f t="shared" si="432"/>
        <v>3</v>
      </c>
      <c r="F6570" s="4">
        <f t="shared" si="433"/>
        <v>1994</v>
      </c>
      <c r="G6570" t="s">
        <v>21</v>
      </c>
      <c r="H6570" s="4" t="s">
        <v>149</v>
      </c>
      <c r="I6570" s="4" t="str">
        <f t="shared" ref="I6570:I6593" si="434">IF(ISBLANK(H6570), "", "k")</f>
        <v>k</v>
      </c>
      <c r="J6570" s="4">
        <v>18.5</v>
      </c>
      <c r="K6570" s="4" t="s">
        <v>529</v>
      </c>
      <c r="L6570" s="4">
        <v>0</v>
      </c>
      <c r="M6570" s="4" t="s">
        <v>2177</v>
      </c>
      <c r="N6570" s="11" t="s">
        <v>10180</v>
      </c>
      <c r="R6570" t="s">
        <v>593</v>
      </c>
      <c r="T6570" t="s">
        <v>1296</v>
      </c>
    </row>
    <row r="6571" spans="1:20">
      <c r="A6571" t="s">
        <v>10179</v>
      </c>
      <c r="B6571" t="s">
        <v>1291</v>
      </c>
      <c r="C6571" t="s">
        <v>74</v>
      </c>
      <c r="D6571" s="39" t="s">
        <v>1524</v>
      </c>
      <c r="E6571" s="11">
        <f t="shared" si="432"/>
        <v>3</v>
      </c>
      <c r="F6571" s="4">
        <f t="shared" si="433"/>
        <v>1995</v>
      </c>
      <c r="G6571" t="s">
        <v>21</v>
      </c>
      <c r="H6571" s="4" t="s">
        <v>87</v>
      </c>
      <c r="I6571" s="4" t="str">
        <f t="shared" si="434"/>
        <v>k</v>
      </c>
      <c r="J6571" s="4">
        <v>19.5</v>
      </c>
      <c r="K6571" s="4" t="s">
        <v>661</v>
      </c>
      <c r="L6571" s="4">
        <v>0</v>
      </c>
      <c r="M6571" s="4" t="s">
        <v>2453</v>
      </c>
      <c r="N6571" s="11" t="s">
        <v>10180</v>
      </c>
      <c r="T6571" t="s">
        <v>1296</v>
      </c>
    </row>
    <row r="6572" spans="1:20">
      <c r="A6572" t="s">
        <v>10179</v>
      </c>
      <c r="B6572" t="s">
        <v>1291</v>
      </c>
      <c r="C6572" t="s">
        <v>74</v>
      </c>
      <c r="D6572" s="39" t="s">
        <v>1647</v>
      </c>
      <c r="E6572" s="11">
        <f t="shared" si="432"/>
        <v>3</v>
      </c>
      <c r="F6572" s="4">
        <f t="shared" si="433"/>
        <v>2000</v>
      </c>
      <c r="G6572" t="s">
        <v>21</v>
      </c>
      <c r="H6572" s="4" t="s">
        <v>1376</v>
      </c>
      <c r="I6572" s="4" t="str">
        <f t="shared" si="434"/>
        <v>k</v>
      </c>
      <c r="J6572" s="4">
        <v>25</v>
      </c>
      <c r="K6572" s="4" t="s">
        <v>350</v>
      </c>
      <c r="L6572" s="4">
        <v>0</v>
      </c>
      <c r="M6572" s="4" t="s">
        <v>2773</v>
      </c>
      <c r="N6572" s="11" t="s">
        <v>10180</v>
      </c>
      <c r="R6572" t="s">
        <v>10181</v>
      </c>
      <c r="T6572" t="s">
        <v>1296</v>
      </c>
    </row>
    <row r="6573" spans="1:20">
      <c r="A6573" t="s">
        <v>10179</v>
      </c>
      <c r="B6573" t="s">
        <v>1291</v>
      </c>
      <c r="C6573" t="s">
        <v>74</v>
      </c>
      <c r="D6573" s="39" t="s">
        <v>1418</v>
      </c>
      <c r="E6573" s="11">
        <f t="shared" si="432"/>
        <v>5</v>
      </c>
      <c r="F6573" s="4">
        <f t="shared" si="433"/>
        <v>2001</v>
      </c>
      <c r="G6573" t="s">
        <v>21</v>
      </c>
      <c r="H6573" s="4" t="s">
        <v>717</v>
      </c>
      <c r="I6573" s="4" t="str">
        <f t="shared" si="434"/>
        <v>k</v>
      </c>
      <c r="J6573" s="4">
        <v>27.5</v>
      </c>
      <c r="K6573" s="4" t="s">
        <v>949</v>
      </c>
      <c r="L6573" s="4">
        <v>0</v>
      </c>
      <c r="M6573" s="4" t="s">
        <v>2651</v>
      </c>
      <c r="N6573" s="11" t="s">
        <v>10180</v>
      </c>
      <c r="R6573" t="s">
        <v>10182</v>
      </c>
      <c r="T6573" t="s">
        <v>1296</v>
      </c>
    </row>
    <row r="6574" spans="1:20">
      <c r="A6574" t="s">
        <v>10179</v>
      </c>
      <c r="B6574" t="s">
        <v>1291</v>
      </c>
      <c r="C6574" t="s">
        <v>74</v>
      </c>
      <c r="D6574" s="39" t="s">
        <v>1302</v>
      </c>
      <c r="E6574" s="11">
        <f t="shared" si="432"/>
        <v>5</v>
      </c>
      <c r="F6574" s="4">
        <f t="shared" si="433"/>
        <v>2002</v>
      </c>
      <c r="G6574" t="s">
        <v>21</v>
      </c>
      <c r="H6574" s="4" t="s">
        <v>712</v>
      </c>
      <c r="I6574" s="4" t="str">
        <f t="shared" si="434"/>
        <v>k</v>
      </c>
      <c r="J6574" s="4">
        <v>28.6</v>
      </c>
      <c r="K6574" s="4" t="s">
        <v>182</v>
      </c>
      <c r="L6574" s="4">
        <v>0</v>
      </c>
      <c r="M6574" s="4" t="s">
        <v>1526</v>
      </c>
      <c r="N6574" s="11" t="s">
        <v>10180</v>
      </c>
      <c r="R6574" t="s">
        <v>2031</v>
      </c>
      <c r="T6574" t="s">
        <v>1296</v>
      </c>
    </row>
    <row r="6575" spans="1:20">
      <c r="A6575" t="s">
        <v>10179</v>
      </c>
      <c r="B6575" t="s">
        <v>1291</v>
      </c>
      <c r="C6575" t="s">
        <v>74</v>
      </c>
      <c r="D6575" s="39" t="s">
        <v>10183</v>
      </c>
      <c r="F6575" s="4">
        <v>2002</v>
      </c>
      <c r="G6575" t="s">
        <v>21</v>
      </c>
      <c r="H6575" s="4">
        <v>13</v>
      </c>
      <c r="I6575" s="4" t="str">
        <f t="shared" si="434"/>
        <v>k</v>
      </c>
      <c r="L6575" s="4">
        <v>0</v>
      </c>
      <c r="N6575" s="11" t="s">
        <v>10180</v>
      </c>
      <c r="R6575" t="s">
        <v>10184</v>
      </c>
      <c r="T6575" t="s">
        <v>1296</v>
      </c>
    </row>
    <row r="6576" spans="1:20">
      <c r="A6576" t="s">
        <v>10179</v>
      </c>
      <c r="B6576" t="s">
        <v>1291</v>
      </c>
      <c r="C6576" t="s">
        <v>74</v>
      </c>
      <c r="D6576" s="39" t="s">
        <v>1305</v>
      </c>
      <c r="E6576" s="11">
        <f t="shared" ref="E6576:E6607" si="435">MONTH(D6576)</f>
        <v>5</v>
      </c>
      <c r="F6576" s="4">
        <f t="shared" ref="F6576:F6607" si="436">YEAR(D6576)</f>
        <v>2003</v>
      </c>
      <c r="G6576" t="s">
        <v>21</v>
      </c>
      <c r="H6576" s="4" t="s">
        <v>609</v>
      </c>
      <c r="I6576" s="4" t="str">
        <f t="shared" si="434"/>
        <v>k</v>
      </c>
      <c r="J6576" s="4">
        <v>28.5</v>
      </c>
      <c r="K6576" s="4" t="s">
        <v>142</v>
      </c>
      <c r="L6576" s="4">
        <v>0</v>
      </c>
      <c r="M6576" s="4" t="s">
        <v>3446</v>
      </c>
      <c r="N6576" s="11" t="s">
        <v>10180</v>
      </c>
      <c r="R6576" t="s">
        <v>10185</v>
      </c>
      <c r="T6576" t="s">
        <v>1296</v>
      </c>
    </row>
    <row r="6577" spans="1:20">
      <c r="A6577" t="s">
        <v>10179</v>
      </c>
      <c r="B6577" t="s">
        <v>1291</v>
      </c>
      <c r="C6577" t="s">
        <v>74</v>
      </c>
      <c r="D6577" s="39" t="s">
        <v>1720</v>
      </c>
      <c r="E6577" s="11">
        <f t="shared" si="435"/>
        <v>5</v>
      </c>
      <c r="F6577" s="4">
        <f t="shared" si="436"/>
        <v>2004</v>
      </c>
      <c r="G6577" t="s">
        <v>21</v>
      </c>
      <c r="H6577" s="4" t="s">
        <v>977</v>
      </c>
      <c r="I6577" s="4" t="str">
        <f t="shared" si="434"/>
        <v>k</v>
      </c>
      <c r="J6577" s="4">
        <v>30</v>
      </c>
      <c r="K6577" s="4" t="s">
        <v>620</v>
      </c>
      <c r="L6577" s="4">
        <v>0</v>
      </c>
      <c r="M6577" s="4" t="s">
        <v>1386</v>
      </c>
      <c r="N6577" s="11" t="s">
        <v>10180</v>
      </c>
      <c r="R6577" t="s">
        <v>10186</v>
      </c>
      <c r="T6577" t="s">
        <v>1296</v>
      </c>
    </row>
    <row r="6578" spans="1:20">
      <c r="A6578" t="s">
        <v>10179</v>
      </c>
      <c r="B6578" t="s">
        <v>1291</v>
      </c>
      <c r="C6578" t="s">
        <v>74</v>
      </c>
      <c r="D6578" s="39" t="s">
        <v>1310</v>
      </c>
      <c r="E6578" s="11">
        <f t="shared" si="435"/>
        <v>5</v>
      </c>
      <c r="F6578" s="4">
        <f t="shared" si="436"/>
        <v>2005</v>
      </c>
      <c r="G6578" t="s">
        <v>21</v>
      </c>
      <c r="H6578" s="4" t="s">
        <v>893</v>
      </c>
      <c r="I6578" s="4" t="str">
        <f t="shared" si="434"/>
        <v>k</v>
      </c>
      <c r="J6578" s="4">
        <v>30</v>
      </c>
      <c r="K6578" s="4" t="s">
        <v>642</v>
      </c>
      <c r="L6578" s="4">
        <v>0</v>
      </c>
      <c r="M6578" s="4" t="s">
        <v>4522</v>
      </c>
      <c r="N6578" s="11" t="s">
        <v>10180</v>
      </c>
      <c r="R6578" t="s">
        <v>10187</v>
      </c>
      <c r="T6578" t="s">
        <v>1296</v>
      </c>
    </row>
    <row r="6579" spans="1:20">
      <c r="A6579" t="s">
        <v>10179</v>
      </c>
      <c r="B6579" t="s">
        <v>1291</v>
      </c>
      <c r="C6579" t="s">
        <v>74</v>
      </c>
      <c r="D6579" s="39" t="s">
        <v>1385</v>
      </c>
      <c r="E6579" s="11">
        <f t="shared" si="435"/>
        <v>5</v>
      </c>
      <c r="F6579" s="4">
        <f t="shared" si="436"/>
        <v>2008</v>
      </c>
      <c r="G6579" t="s">
        <v>21</v>
      </c>
      <c r="H6579" s="4" t="s">
        <v>488</v>
      </c>
      <c r="I6579" s="4" t="str">
        <f t="shared" si="434"/>
        <v>k</v>
      </c>
      <c r="J6579" s="4">
        <v>31</v>
      </c>
      <c r="K6579" s="4" t="s">
        <v>227</v>
      </c>
      <c r="L6579" s="4">
        <v>0</v>
      </c>
      <c r="M6579" s="4" t="s">
        <v>10188</v>
      </c>
      <c r="N6579" s="11" t="s">
        <v>10180</v>
      </c>
      <c r="R6579" t="s">
        <v>1662</v>
      </c>
      <c r="T6579" t="s">
        <v>1296</v>
      </c>
    </row>
    <row r="6580" spans="1:20">
      <c r="A6580" t="s">
        <v>10179</v>
      </c>
      <c r="B6580" t="s">
        <v>1291</v>
      </c>
      <c r="C6580" t="s">
        <v>74</v>
      </c>
      <c r="D6580" s="39" t="s">
        <v>1663</v>
      </c>
      <c r="E6580" s="11">
        <f t="shared" si="435"/>
        <v>5</v>
      </c>
      <c r="F6580" s="4">
        <f t="shared" si="436"/>
        <v>2009</v>
      </c>
      <c r="G6580" t="s">
        <v>21</v>
      </c>
      <c r="H6580" s="4" t="s">
        <v>401</v>
      </c>
      <c r="I6580" s="4" t="str">
        <f t="shared" si="434"/>
        <v>k</v>
      </c>
      <c r="J6580" s="4">
        <v>30.8</v>
      </c>
      <c r="K6580" s="4" t="s">
        <v>3225</v>
      </c>
      <c r="L6580" s="4">
        <v>0</v>
      </c>
      <c r="M6580" s="4" t="s">
        <v>3759</v>
      </c>
      <c r="N6580" s="11" t="s">
        <v>10180</v>
      </c>
      <c r="R6580" t="s">
        <v>1662</v>
      </c>
      <c r="T6580" t="s">
        <v>1296</v>
      </c>
    </row>
    <row r="6581" spans="1:20">
      <c r="A6581" t="s">
        <v>10179</v>
      </c>
      <c r="B6581" t="s">
        <v>1291</v>
      </c>
      <c r="C6581" t="s">
        <v>74</v>
      </c>
      <c r="D6581" s="39" t="s">
        <v>1556</v>
      </c>
      <c r="E6581" s="11">
        <f t="shared" si="435"/>
        <v>5</v>
      </c>
      <c r="F6581" s="4">
        <f t="shared" si="436"/>
        <v>2010</v>
      </c>
      <c r="G6581" t="s">
        <v>21</v>
      </c>
      <c r="H6581" s="4" t="s">
        <v>772</v>
      </c>
      <c r="I6581" s="4" t="str">
        <f t="shared" si="434"/>
        <v>k</v>
      </c>
      <c r="J6581" s="4">
        <v>31.5</v>
      </c>
      <c r="K6581" s="4" t="s">
        <v>298</v>
      </c>
      <c r="L6581" s="4">
        <v>0</v>
      </c>
      <c r="M6581" s="4" t="s">
        <v>1645</v>
      </c>
      <c r="N6581" s="11" t="s">
        <v>10180</v>
      </c>
      <c r="R6581" t="s">
        <v>10189</v>
      </c>
      <c r="T6581" t="s">
        <v>1296</v>
      </c>
    </row>
    <row r="6582" spans="1:20">
      <c r="A6582" t="s">
        <v>10179</v>
      </c>
      <c r="B6582" t="s">
        <v>1291</v>
      </c>
      <c r="C6582" t="s">
        <v>74</v>
      </c>
      <c r="D6582" s="39" t="s">
        <v>2199</v>
      </c>
      <c r="E6582" s="11">
        <f t="shared" si="435"/>
        <v>5</v>
      </c>
      <c r="F6582" s="4">
        <f t="shared" si="436"/>
        <v>2011</v>
      </c>
      <c r="G6582" t="s">
        <v>21</v>
      </c>
      <c r="H6582" s="4" t="s">
        <v>600</v>
      </c>
      <c r="I6582" s="4" t="str">
        <f t="shared" si="434"/>
        <v>k</v>
      </c>
      <c r="J6582" s="4">
        <v>31.7</v>
      </c>
      <c r="K6582" s="4" t="s">
        <v>828</v>
      </c>
      <c r="L6582" s="4">
        <v>0</v>
      </c>
      <c r="M6582" s="4" t="s">
        <v>9684</v>
      </c>
      <c r="N6582" s="11" t="s">
        <v>10180</v>
      </c>
      <c r="R6582" t="s">
        <v>10190</v>
      </c>
      <c r="T6582" t="s">
        <v>1296</v>
      </c>
    </row>
    <row r="6583" spans="1:20">
      <c r="A6583" t="s">
        <v>10179</v>
      </c>
      <c r="B6583" t="s">
        <v>1291</v>
      </c>
      <c r="C6583" t="s">
        <v>74</v>
      </c>
      <c r="D6583" s="39" t="s">
        <v>1346</v>
      </c>
      <c r="E6583" s="11">
        <f t="shared" si="435"/>
        <v>5</v>
      </c>
      <c r="F6583" s="4">
        <f t="shared" si="436"/>
        <v>2015</v>
      </c>
      <c r="G6583" t="s">
        <v>21</v>
      </c>
      <c r="H6583" s="4" t="s">
        <v>293</v>
      </c>
      <c r="I6583" s="4" t="str">
        <f t="shared" si="434"/>
        <v>k</v>
      </c>
      <c r="J6583" s="4">
        <v>31.5</v>
      </c>
      <c r="K6583" s="4" t="s">
        <v>690</v>
      </c>
      <c r="L6583" s="4">
        <v>0</v>
      </c>
      <c r="M6583" s="4" t="s">
        <v>5331</v>
      </c>
      <c r="N6583" s="11" t="s">
        <v>10180</v>
      </c>
      <c r="R6583" t="s">
        <v>10191</v>
      </c>
      <c r="T6583" t="s">
        <v>1296</v>
      </c>
    </row>
    <row r="6584" spans="1:20">
      <c r="A6584" t="s">
        <v>10179</v>
      </c>
      <c r="B6584" t="s">
        <v>1291</v>
      </c>
      <c r="C6584" t="s">
        <v>74</v>
      </c>
      <c r="D6584" s="39" t="s">
        <v>859</v>
      </c>
      <c r="E6584" s="11">
        <f t="shared" si="435"/>
        <v>5</v>
      </c>
      <c r="F6584" s="4">
        <f t="shared" si="436"/>
        <v>2016</v>
      </c>
      <c r="G6584" t="s">
        <v>21</v>
      </c>
      <c r="H6584" s="4" t="s">
        <v>362</v>
      </c>
      <c r="I6584" s="4" t="str">
        <f t="shared" si="434"/>
        <v>k</v>
      </c>
      <c r="J6584" s="4">
        <v>31.4</v>
      </c>
      <c r="K6584" s="4" t="s">
        <v>801</v>
      </c>
      <c r="L6584" s="4">
        <v>0</v>
      </c>
      <c r="M6584" s="4" t="s">
        <v>3884</v>
      </c>
      <c r="N6584" s="11" t="s">
        <v>10180</v>
      </c>
      <c r="R6584" t="s">
        <v>5571</v>
      </c>
      <c r="T6584" t="s">
        <v>1296</v>
      </c>
    </row>
    <row r="6585" spans="1:20">
      <c r="A6585" t="s">
        <v>10179</v>
      </c>
      <c r="B6585" t="s">
        <v>1291</v>
      </c>
      <c r="C6585" t="s">
        <v>74</v>
      </c>
      <c r="D6585" s="39" t="s">
        <v>1412</v>
      </c>
      <c r="E6585" s="11">
        <f t="shared" si="435"/>
        <v>5</v>
      </c>
      <c r="F6585" s="4">
        <f t="shared" si="436"/>
        <v>2019</v>
      </c>
      <c r="G6585" t="s">
        <v>21</v>
      </c>
      <c r="H6585" s="4" t="s">
        <v>358</v>
      </c>
      <c r="I6585" s="4" t="str">
        <f t="shared" si="434"/>
        <v>k</v>
      </c>
      <c r="J6585" s="4">
        <v>31.5</v>
      </c>
      <c r="K6585" s="4" t="s">
        <v>3225</v>
      </c>
      <c r="L6585" s="4">
        <v>0</v>
      </c>
      <c r="M6585" s="4" t="s">
        <v>2150</v>
      </c>
      <c r="N6585" s="11" t="s">
        <v>10180</v>
      </c>
      <c r="R6585" t="s">
        <v>10192</v>
      </c>
      <c r="T6585" t="s">
        <v>1296</v>
      </c>
    </row>
    <row r="6586" spans="1:20">
      <c r="A6586" t="s">
        <v>10193</v>
      </c>
      <c r="B6586" t="s">
        <v>1291</v>
      </c>
      <c r="C6586" t="s">
        <v>20</v>
      </c>
      <c r="D6586" s="39" t="s">
        <v>1418</v>
      </c>
      <c r="E6586" s="11">
        <f t="shared" si="435"/>
        <v>5</v>
      </c>
      <c r="F6586" s="4">
        <f t="shared" si="436"/>
        <v>2001</v>
      </c>
      <c r="G6586" t="s">
        <v>25</v>
      </c>
      <c r="I6586" s="4" t="str">
        <f t="shared" si="434"/>
        <v/>
      </c>
      <c r="J6586" s="4">
        <v>33</v>
      </c>
      <c r="K6586" s="4" t="s">
        <v>341</v>
      </c>
      <c r="L6586" s="4">
        <v>0</v>
      </c>
      <c r="M6586" s="4" t="s">
        <v>3117</v>
      </c>
      <c r="R6586" t="s">
        <v>607</v>
      </c>
      <c r="T6586" t="s">
        <v>1296</v>
      </c>
    </row>
    <row r="6587" spans="1:20">
      <c r="A6587" t="s">
        <v>10193</v>
      </c>
      <c r="B6587" t="s">
        <v>1291</v>
      </c>
      <c r="C6587" t="s">
        <v>74</v>
      </c>
      <c r="D6587" s="39" t="s">
        <v>1302</v>
      </c>
      <c r="E6587" s="11">
        <f t="shared" si="435"/>
        <v>5</v>
      </c>
      <c r="F6587" s="4">
        <f t="shared" si="436"/>
        <v>2002</v>
      </c>
      <c r="G6587" t="s">
        <v>25</v>
      </c>
      <c r="I6587" s="4" t="str">
        <f t="shared" si="434"/>
        <v/>
      </c>
      <c r="J6587" s="4">
        <v>36</v>
      </c>
      <c r="K6587" s="4" t="s">
        <v>332</v>
      </c>
      <c r="L6587" s="4">
        <v>0</v>
      </c>
      <c r="M6587" s="4" t="s">
        <v>9963</v>
      </c>
      <c r="R6587" t="s">
        <v>2031</v>
      </c>
      <c r="T6587" t="s">
        <v>1296</v>
      </c>
    </row>
    <row r="6588" spans="1:20">
      <c r="A6588" t="s">
        <v>10193</v>
      </c>
      <c r="B6588" t="s">
        <v>1291</v>
      </c>
      <c r="C6588" t="s">
        <v>74</v>
      </c>
      <c r="D6588" s="39" t="s">
        <v>2040</v>
      </c>
      <c r="E6588" s="11">
        <f t="shared" si="435"/>
        <v>5</v>
      </c>
      <c r="F6588" s="4">
        <f t="shared" si="436"/>
        <v>2003</v>
      </c>
      <c r="G6588" t="s">
        <v>25</v>
      </c>
      <c r="I6588" s="4" t="str">
        <f t="shared" si="434"/>
        <v/>
      </c>
      <c r="J6588" s="4">
        <v>38.5</v>
      </c>
      <c r="K6588" s="4" t="s">
        <v>419</v>
      </c>
      <c r="L6588" s="4">
        <v>0</v>
      </c>
      <c r="M6588" s="4" t="s">
        <v>3971</v>
      </c>
      <c r="R6588" t="s">
        <v>2191</v>
      </c>
      <c r="T6588" t="s">
        <v>1296</v>
      </c>
    </row>
    <row r="6589" spans="1:20">
      <c r="A6589" t="s">
        <v>10194</v>
      </c>
      <c r="B6589" t="s">
        <v>1291</v>
      </c>
      <c r="C6589" t="s">
        <v>20</v>
      </c>
      <c r="D6589" s="39" t="s">
        <v>839</v>
      </c>
      <c r="E6589" s="11">
        <f t="shared" si="435"/>
        <v>5</v>
      </c>
      <c r="F6589" s="4">
        <f t="shared" si="436"/>
        <v>2016</v>
      </c>
      <c r="G6589" t="s">
        <v>25</v>
      </c>
      <c r="I6589" s="4" t="str">
        <f t="shared" si="434"/>
        <v/>
      </c>
      <c r="J6589" s="4">
        <v>23.7</v>
      </c>
      <c r="K6589" s="4" t="s">
        <v>2179</v>
      </c>
      <c r="L6589" s="4">
        <v>0</v>
      </c>
      <c r="M6589" s="4" t="s">
        <v>3714</v>
      </c>
      <c r="N6589" s="11" t="s">
        <v>10195</v>
      </c>
      <c r="R6589" t="s">
        <v>10196</v>
      </c>
      <c r="T6589" t="s">
        <v>1296</v>
      </c>
    </row>
    <row r="6590" spans="1:20">
      <c r="A6590" t="s">
        <v>10194</v>
      </c>
      <c r="B6590" t="s">
        <v>1291</v>
      </c>
      <c r="C6590" t="s">
        <v>74</v>
      </c>
      <c r="D6590" s="39" t="s">
        <v>1582</v>
      </c>
      <c r="E6590" s="11">
        <f t="shared" si="435"/>
        <v>5</v>
      </c>
      <c r="F6590" s="4">
        <f t="shared" si="436"/>
        <v>2019</v>
      </c>
      <c r="G6590" t="s">
        <v>25</v>
      </c>
      <c r="I6590" s="4" t="str">
        <f t="shared" si="434"/>
        <v/>
      </c>
      <c r="J6590" s="4">
        <v>30</v>
      </c>
      <c r="K6590" s="4" t="s">
        <v>690</v>
      </c>
      <c r="L6590" s="4">
        <v>0</v>
      </c>
      <c r="M6590" s="4" t="s">
        <v>3082</v>
      </c>
      <c r="N6590" s="11" t="s">
        <v>10195</v>
      </c>
      <c r="Q6590" t="s">
        <v>10197</v>
      </c>
      <c r="R6590" t="s">
        <v>10198</v>
      </c>
      <c r="T6590" t="s">
        <v>1296</v>
      </c>
    </row>
    <row r="6591" spans="1:20">
      <c r="A6591" t="s">
        <v>10194</v>
      </c>
      <c r="B6591" t="s">
        <v>1291</v>
      </c>
      <c r="C6591" t="s">
        <v>74</v>
      </c>
      <c r="D6591" s="39" t="s">
        <v>1211</v>
      </c>
      <c r="E6591" s="11">
        <f t="shared" si="435"/>
        <v>5</v>
      </c>
      <c r="F6591" s="4">
        <f t="shared" si="436"/>
        <v>2021</v>
      </c>
      <c r="G6591" t="s">
        <v>25</v>
      </c>
      <c r="I6591" s="4" t="str">
        <f t="shared" si="434"/>
        <v/>
      </c>
      <c r="J6591" s="4">
        <v>34.6</v>
      </c>
      <c r="K6591" s="4" t="s">
        <v>572</v>
      </c>
      <c r="L6591" s="4">
        <v>0</v>
      </c>
      <c r="M6591" s="4" t="s">
        <v>2172</v>
      </c>
      <c r="N6591" s="11" t="s">
        <v>10195</v>
      </c>
      <c r="R6591" t="s">
        <v>10199</v>
      </c>
    </row>
    <row r="6592" spans="1:20">
      <c r="A6592" t="s">
        <v>10194</v>
      </c>
      <c r="B6592" s="4" t="s">
        <v>1291</v>
      </c>
      <c r="C6592" s="4" t="s">
        <v>74</v>
      </c>
      <c r="D6592" s="39" t="s">
        <v>1553</v>
      </c>
      <c r="E6592" s="11">
        <f t="shared" si="435"/>
        <v>4</v>
      </c>
      <c r="F6592" s="4">
        <f t="shared" si="436"/>
        <v>2026</v>
      </c>
      <c r="G6592" s="4" t="s">
        <v>25</v>
      </c>
      <c r="I6592" s="4" t="str">
        <f t="shared" si="434"/>
        <v/>
      </c>
      <c r="J6592" s="4">
        <v>41.1</v>
      </c>
      <c r="K6592" s="4">
        <v>50.1</v>
      </c>
      <c r="L6592" s="4">
        <v>0</v>
      </c>
      <c r="M6592" s="4">
        <v>3295</v>
      </c>
      <c r="R6592" s="4" t="s">
        <v>1471</v>
      </c>
    </row>
    <row r="6593" spans="1:20">
      <c r="A6593" t="s">
        <v>10200</v>
      </c>
      <c r="B6593" t="s">
        <v>1291</v>
      </c>
      <c r="C6593" t="s">
        <v>20</v>
      </c>
      <c r="D6593" s="39" t="s">
        <v>1746</v>
      </c>
      <c r="E6593" s="11">
        <f t="shared" si="435"/>
        <v>5</v>
      </c>
      <c r="F6593" s="4">
        <f t="shared" si="436"/>
        <v>2001</v>
      </c>
      <c r="G6593" t="s">
        <v>103</v>
      </c>
      <c r="H6593" s="4" t="s">
        <v>1536</v>
      </c>
      <c r="I6593" s="4" t="str">
        <f t="shared" si="434"/>
        <v>k</v>
      </c>
      <c r="J6593" s="4">
        <v>10.7</v>
      </c>
      <c r="K6593" s="4" t="s">
        <v>176</v>
      </c>
      <c r="L6593" s="4">
        <v>0</v>
      </c>
      <c r="M6593" s="4" t="s">
        <v>123</v>
      </c>
      <c r="R6593" t="s">
        <v>10201</v>
      </c>
      <c r="T6593" t="s">
        <v>1296</v>
      </c>
    </row>
    <row r="6594" spans="1:20">
      <c r="A6594" t="s">
        <v>745</v>
      </c>
      <c r="B6594" t="s">
        <v>1291</v>
      </c>
      <c r="C6594" t="s">
        <v>20</v>
      </c>
      <c r="D6594" s="39" t="s">
        <v>1494</v>
      </c>
      <c r="E6594" s="11">
        <f t="shared" si="435"/>
        <v>3</v>
      </c>
      <c r="F6594" s="4">
        <f t="shared" si="436"/>
        <v>1986</v>
      </c>
      <c r="G6594" t="s">
        <v>21</v>
      </c>
      <c r="H6594" s="4">
        <v>17.5</v>
      </c>
      <c r="I6594" s="4" t="s">
        <v>35</v>
      </c>
      <c r="J6594" s="4">
        <v>29.85</v>
      </c>
      <c r="K6594" s="4" t="s">
        <v>2925</v>
      </c>
      <c r="L6594" s="4">
        <v>0</v>
      </c>
      <c r="M6594" s="4" t="s">
        <v>1916</v>
      </c>
      <c r="N6594" s="11" t="s">
        <v>10202</v>
      </c>
      <c r="R6594" t="s">
        <v>10203</v>
      </c>
      <c r="T6594" t="s">
        <v>1296</v>
      </c>
    </row>
    <row r="6595" spans="1:20">
      <c r="A6595" t="s">
        <v>745</v>
      </c>
      <c r="B6595" t="s">
        <v>1291</v>
      </c>
      <c r="C6595" t="s">
        <v>74</v>
      </c>
      <c r="D6595" s="39" t="s">
        <v>1708</v>
      </c>
      <c r="E6595" s="11">
        <f t="shared" si="435"/>
        <v>3</v>
      </c>
      <c r="F6595" s="4">
        <f t="shared" si="436"/>
        <v>1994</v>
      </c>
      <c r="G6595" t="s">
        <v>21</v>
      </c>
      <c r="H6595" s="4">
        <v>25.5</v>
      </c>
      <c r="I6595" s="4" t="s">
        <v>35</v>
      </c>
      <c r="J6595" s="4">
        <v>29.5</v>
      </c>
      <c r="K6595" s="4" t="s">
        <v>801</v>
      </c>
      <c r="L6595" s="4">
        <v>0</v>
      </c>
      <c r="M6595" s="4" t="s">
        <v>2567</v>
      </c>
      <c r="N6595" s="11" t="s">
        <v>10202</v>
      </c>
      <c r="T6595" t="s">
        <v>1296</v>
      </c>
    </row>
    <row r="6596" spans="1:20">
      <c r="A6596" t="s">
        <v>745</v>
      </c>
      <c r="B6596" t="s">
        <v>1291</v>
      </c>
      <c r="C6596" t="s">
        <v>74</v>
      </c>
      <c r="D6596" s="39" t="s">
        <v>1527</v>
      </c>
      <c r="E6596" s="11">
        <f t="shared" si="435"/>
        <v>3</v>
      </c>
      <c r="F6596" s="4">
        <f t="shared" si="436"/>
        <v>1998</v>
      </c>
      <c r="G6596" t="s">
        <v>21</v>
      </c>
      <c r="H6596" s="4">
        <v>29.5</v>
      </c>
      <c r="I6596" s="4" t="s">
        <v>35</v>
      </c>
      <c r="J6596" s="4">
        <v>30.5</v>
      </c>
      <c r="K6596" s="4" t="s">
        <v>3225</v>
      </c>
      <c r="L6596" s="4">
        <v>0</v>
      </c>
      <c r="M6596" s="4" t="s">
        <v>1659</v>
      </c>
      <c r="N6596" s="11" t="s">
        <v>10202</v>
      </c>
      <c r="R6596" t="s">
        <v>10204</v>
      </c>
      <c r="T6596" t="s">
        <v>1296</v>
      </c>
    </row>
    <row r="6597" spans="1:20">
      <c r="A6597" t="s">
        <v>745</v>
      </c>
      <c r="B6597" t="s">
        <v>1291</v>
      </c>
      <c r="C6597" t="s">
        <v>74</v>
      </c>
      <c r="D6597" s="39" t="s">
        <v>1647</v>
      </c>
      <c r="E6597" s="11">
        <f t="shared" si="435"/>
        <v>3</v>
      </c>
      <c r="F6597" s="4">
        <f t="shared" si="436"/>
        <v>2000</v>
      </c>
      <c r="G6597" t="s">
        <v>21</v>
      </c>
      <c r="H6597" s="4">
        <v>31.5</v>
      </c>
      <c r="I6597" s="4" t="s">
        <v>35</v>
      </c>
      <c r="J6597" s="4">
        <v>30</v>
      </c>
      <c r="K6597" s="4" t="s">
        <v>426</v>
      </c>
      <c r="L6597" s="4">
        <v>0</v>
      </c>
      <c r="M6597" s="4" t="s">
        <v>2775</v>
      </c>
      <c r="N6597" s="11" t="s">
        <v>10202</v>
      </c>
      <c r="R6597" t="s">
        <v>439</v>
      </c>
      <c r="T6597" t="s">
        <v>1296</v>
      </c>
    </row>
    <row r="6598" spans="1:20">
      <c r="A6598" t="s">
        <v>10205</v>
      </c>
      <c r="B6598" t="s">
        <v>1291</v>
      </c>
      <c r="C6598" t="s">
        <v>20</v>
      </c>
      <c r="D6598" s="39" t="s">
        <v>1616</v>
      </c>
      <c r="E6598" s="11">
        <f t="shared" si="435"/>
        <v>3</v>
      </c>
      <c r="F6598" s="4">
        <f t="shared" si="436"/>
        <v>1992</v>
      </c>
      <c r="G6598" t="s">
        <v>25</v>
      </c>
      <c r="H6598" s="4" t="s">
        <v>1368</v>
      </c>
      <c r="I6598" s="4" t="str">
        <f t="shared" ref="I6598:I6609" si="437">IF(ISBLANK(H6598), "", "k")</f>
        <v>k</v>
      </c>
      <c r="J6598" s="4">
        <v>16.190000000000001</v>
      </c>
      <c r="K6598" s="4">
        <v>13.02</v>
      </c>
      <c r="L6598" s="4">
        <v>3.49</v>
      </c>
      <c r="M6598" s="4" t="s">
        <v>4997</v>
      </c>
      <c r="R6598" t="s">
        <v>10206</v>
      </c>
      <c r="T6598" t="s">
        <v>1296</v>
      </c>
    </row>
    <row r="6599" spans="1:20">
      <c r="A6599" t="s">
        <v>10207</v>
      </c>
      <c r="B6599" t="s">
        <v>1291</v>
      </c>
      <c r="C6599" t="s">
        <v>20</v>
      </c>
      <c r="D6599" s="39" t="s">
        <v>10126</v>
      </c>
      <c r="E6599" s="11">
        <f t="shared" si="435"/>
        <v>7</v>
      </c>
      <c r="F6599" s="4">
        <f t="shared" si="436"/>
        <v>2001</v>
      </c>
      <c r="G6599" t="s">
        <v>25</v>
      </c>
      <c r="H6599" s="4" t="s">
        <v>1693</v>
      </c>
      <c r="I6599" s="4" t="str">
        <f t="shared" si="437"/>
        <v>k</v>
      </c>
      <c r="J6599" s="4">
        <v>20</v>
      </c>
      <c r="K6599" s="4" t="s">
        <v>362</v>
      </c>
      <c r="L6599" s="4">
        <v>0</v>
      </c>
      <c r="N6599" s="11" t="s">
        <v>10208</v>
      </c>
      <c r="R6599" t="s">
        <v>10209</v>
      </c>
      <c r="T6599" t="s">
        <v>1296</v>
      </c>
    </row>
    <row r="6600" spans="1:20">
      <c r="A6600" t="s">
        <v>10207</v>
      </c>
      <c r="B6600" t="s">
        <v>1291</v>
      </c>
      <c r="C6600" t="s">
        <v>74</v>
      </c>
      <c r="D6600" s="39" t="s">
        <v>1749</v>
      </c>
      <c r="E6600" s="11">
        <f t="shared" si="435"/>
        <v>5</v>
      </c>
      <c r="F6600" s="4">
        <f t="shared" si="436"/>
        <v>2002</v>
      </c>
      <c r="G6600" t="s">
        <v>25</v>
      </c>
      <c r="H6600" s="4" t="s">
        <v>189</v>
      </c>
      <c r="I6600" s="4" t="str">
        <f t="shared" si="437"/>
        <v>k</v>
      </c>
      <c r="J6600" s="4">
        <v>20.5</v>
      </c>
      <c r="K6600" s="4" t="s">
        <v>929</v>
      </c>
      <c r="L6600" s="4">
        <v>0</v>
      </c>
      <c r="M6600" s="4" t="s">
        <v>5437</v>
      </c>
      <c r="N6600" s="11" t="s">
        <v>10208</v>
      </c>
      <c r="R6600" t="s">
        <v>10210</v>
      </c>
      <c r="T6600" t="s">
        <v>1296</v>
      </c>
    </row>
    <row r="6601" spans="1:20">
      <c r="A6601" t="s">
        <v>10207</v>
      </c>
      <c r="B6601" t="s">
        <v>1291</v>
      </c>
      <c r="C6601" t="s">
        <v>74</v>
      </c>
      <c r="D6601" s="39" t="s">
        <v>1831</v>
      </c>
      <c r="E6601" s="11">
        <f t="shared" si="435"/>
        <v>5</v>
      </c>
      <c r="F6601" s="4">
        <f t="shared" si="436"/>
        <v>2008</v>
      </c>
      <c r="G6601" t="s">
        <v>25</v>
      </c>
      <c r="H6601" s="4" t="s">
        <v>717</v>
      </c>
      <c r="I6601" s="4" t="str">
        <f t="shared" si="437"/>
        <v>k</v>
      </c>
      <c r="J6601" s="4">
        <v>27.8</v>
      </c>
      <c r="K6601" s="4" t="s">
        <v>1061</v>
      </c>
      <c r="L6601" s="4">
        <v>0</v>
      </c>
      <c r="M6601" s="4" t="s">
        <v>1607</v>
      </c>
      <c r="N6601" s="11" t="s">
        <v>10208</v>
      </c>
      <c r="R6601" t="s">
        <v>10211</v>
      </c>
      <c r="T6601" t="s">
        <v>1296</v>
      </c>
    </row>
    <row r="6602" spans="1:20">
      <c r="A6602" t="s">
        <v>10207</v>
      </c>
      <c r="B6602" t="s">
        <v>1291</v>
      </c>
      <c r="C6602" t="s">
        <v>74</v>
      </c>
      <c r="D6602" s="39" t="s">
        <v>1556</v>
      </c>
      <c r="E6602" s="11">
        <f t="shared" si="435"/>
        <v>5</v>
      </c>
      <c r="F6602" s="4">
        <f t="shared" si="436"/>
        <v>2010</v>
      </c>
      <c r="G6602" t="s">
        <v>25</v>
      </c>
      <c r="H6602" s="4" t="s">
        <v>609</v>
      </c>
      <c r="I6602" s="4" t="str">
        <f t="shared" si="437"/>
        <v>k</v>
      </c>
      <c r="J6602" s="4">
        <v>30.1</v>
      </c>
      <c r="K6602" s="4" t="s">
        <v>690</v>
      </c>
      <c r="L6602" s="4">
        <v>0</v>
      </c>
      <c r="M6602" s="4" t="s">
        <v>1645</v>
      </c>
      <c r="N6602" s="11" t="s">
        <v>10208</v>
      </c>
      <c r="R6602" t="s">
        <v>10212</v>
      </c>
      <c r="T6602" t="s">
        <v>1296</v>
      </c>
    </row>
    <row r="6603" spans="1:20">
      <c r="A6603" t="s">
        <v>10207</v>
      </c>
      <c r="B6603" t="s">
        <v>1291</v>
      </c>
      <c r="C6603" t="s">
        <v>74</v>
      </c>
      <c r="D6603" s="39" t="s">
        <v>1396</v>
      </c>
      <c r="E6603" s="11">
        <f t="shared" si="435"/>
        <v>5</v>
      </c>
      <c r="F6603" s="4">
        <f t="shared" si="436"/>
        <v>2011</v>
      </c>
      <c r="G6603" t="s">
        <v>25</v>
      </c>
      <c r="H6603" s="4" t="s">
        <v>977</v>
      </c>
      <c r="I6603" s="4" t="str">
        <f t="shared" si="437"/>
        <v>k</v>
      </c>
      <c r="J6603" s="4">
        <v>30.6</v>
      </c>
      <c r="K6603" s="4" t="s">
        <v>227</v>
      </c>
      <c r="L6603" s="4">
        <v>0</v>
      </c>
      <c r="M6603" s="4" t="s">
        <v>4129</v>
      </c>
      <c r="N6603" s="11" t="s">
        <v>10208</v>
      </c>
      <c r="R6603" t="s">
        <v>1762</v>
      </c>
      <c r="T6603" t="s">
        <v>1296</v>
      </c>
    </row>
    <row r="6604" spans="1:20">
      <c r="A6604" t="s">
        <v>10207</v>
      </c>
      <c r="B6604" t="s">
        <v>1291</v>
      </c>
      <c r="C6604" t="s">
        <v>74</v>
      </c>
      <c r="D6604" s="39" t="s">
        <v>1455</v>
      </c>
      <c r="E6604" s="11">
        <f t="shared" si="435"/>
        <v>5</v>
      </c>
      <c r="F6604" s="4">
        <f t="shared" si="436"/>
        <v>2017</v>
      </c>
      <c r="G6604" t="s">
        <v>25</v>
      </c>
      <c r="H6604" s="4" t="s">
        <v>772</v>
      </c>
      <c r="I6604" s="4" t="str">
        <f t="shared" si="437"/>
        <v>k</v>
      </c>
      <c r="J6604" s="4">
        <v>38.5</v>
      </c>
      <c r="K6604" s="4" t="s">
        <v>134</v>
      </c>
      <c r="L6604" s="4">
        <v>0</v>
      </c>
      <c r="M6604" s="4" t="s">
        <v>4805</v>
      </c>
      <c r="N6604" s="11" t="s">
        <v>10208</v>
      </c>
      <c r="R6604" t="s">
        <v>6351</v>
      </c>
      <c r="T6604" t="s">
        <v>1296</v>
      </c>
    </row>
    <row r="6605" spans="1:20">
      <c r="A6605" t="s">
        <v>10207</v>
      </c>
      <c r="B6605" t="s">
        <v>1291</v>
      </c>
      <c r="C6605" t="s">
        <v>74</v>
      </c>
      <c r="D6605" s="39" t="s">
        <v>1992</v>
      </c>
      <c r="E6605" s="11">
        <f t="shared" si="435"/>
        <v>5</v>
      </c>
      <c r="F6605" s="4">
        <f t="shared" si="436"/>
        <v>2021</v>
      </c>
      <c r="G6605" t="s">
        <v>25</v>
      </c>
      <c r="H6605" s="4">
        <v>25.7</v>
      </c>
      <c r="I6605" s="4" t="str">
        <f t="shared" si="437"/>
        <v>k</v>
      </c>
      <c r="J6605" s="4">
        <v>41.2</v>
      </c>
      <c r="K6605" s="4" t="s">
        <v>300</v>
      </c>
      <c r="L6605" s="4">
        <v>0</v>
      </c>
      <c r="M6605" s="4" t="s">
        <v>10213</v>
      </c>
      <c r="N6605" s="11" t="s">
        <v>10208</v>
      </c>
      <c r="R6605" t="s">
        <v>10214</v>
      </c>
    </row>
    <row r="6606" spans="1:20">
      <c r="A6606" t="s">
        <v>10215</v>
      </c>
      <c r="B6606" t="s">
        <v>1291</v>
      </c>
      <c r="C6606" t="s">
        <v>20</v>
      </c>
      <c r="D6606" s="39" t="s">
        <v>2657</v>
      </c>
      <c r="E6606" s="11">
        <f t="shared" si="435"/>
        <v>7</v>
      </c>
      <c r="F6606" s="4">
        <f t="shared" si="436"/>
        <v>2001</v>
      </c>
      <c r="G6606" t="s">
        <v>21</v>
      </c>
      <c r="H6606" s="4" t="s">
        <v>2328</v>
      </c>
      <c r="I6606" s="4" t="str">
        <f t="shared" si="437"/>
        <v>k</v>
      </c>
      <c r="J6606" s="4">
        <v>10.7</v>
      </c>
      <c r="K6606" s="4" t="s">
        <v>777</v>
      </c>
      <c r="L6606" s="4">
        <v>0</v>
      </c>
      <c r="R6606" t="s">
        <v>3744</v>
      </c>
      <c r="T6606" t="s">
        <v>1296</v>
      </c>
    </row>
    <row r="6607" spans="1:20">
      <c r="A6607" t="s">
        <v>10216</v>
      </c>
      <c r="B6607" t="s">
        <v>1291</v>
      </c>
      <c r="C6607" t="s">
        <v>20</v>
      </c>
      <c r="D6607" s="39" t="s">
        <v>2440</v>
      </c>
      <c r="E6607" s="11">
        <f t="shared" si="435"/>
        <v>9</v>
      </c>
      <c r="F6607" s="4">
        <f t="shared" si="436"/>
        <v>2018</v>
      </c>
      <c r="G6607" t="s">
        <v>21</v>
      </c>
      <c r="H6607" s="4" t="s">
        <v>6251</v>
      </c>
      <c r="I6607" s="4" t="str">
        <f t="shared" si="437"/>
        <v>k</v>
      </c>
      <c r="J6607" s="4">
        <v>10.7</v>
      </c>
      <c r="K6607" s="4">
        <v>7.6</v>
      </c>
      <c r="L6607" s="4">
        <v>0</v>
      </c>
      <c r="M6607" s="4" t="s">
        <v>7221</v>
      </c>
      <c r="N6607" s="11" t="s">
        <v>10217</v>
      </c>
      <c r="R6607" t="s">
        <v>10218</v>
      </c>
      <c r="T6607" t="s">
        <v>1296</v>
      </c>
    </row>
    <row r="6608" spans="1:20">
      <c r="A6608" t="s">
        <v>10216</v>
      </c>
      <c r="B6608" s="4" t="s">
        <v>1291</v>
      </c>
      <c r="C6608" s="4" t="s">
        <v>74</v>
      </c>
      <c r="D6608" s="39" t="s">
        <v>1793</v>
      </c>
      <c r="E6608" s="11">
        <f t="shared" ref="E6608:E6639" si="438">MONTH(D6608)</f>
        <v>4</v>
      </c>
      <c r="F6608" s="4">
        <f t="shared" ref="F6608:F6639" si="439">YEAR(D6608)</f>
        <v>2026</v>
      </c>
      <c r="G6608" s="4" t="s">
        <v>21</v>
      </c>
      <c r="H6608" s="4">
        <v>8.9</v>
      </c>
      <c r="I6608" s="4" t="str">
        <f t="shared" si="437"/>
        <v>k</v>
      </c>
      <c r="J6608" s="4">
        <v>25.6</v>
      </c>
      <c r="K6608" s="4">
        <v>34.1</v>
      </c>
      <c r="L6608" s="4">
        <v>0</v>
      </c>
      <c r="M6608" s="4">
        <v>585</v>
      </c>
      <c r="N6608" s="11" t="s">
        <v>10219</v>
      </c>
      <c r="R6608" s="4" t="s">
        <v>10220</v>
      </c>
    </row>
    <row r="6609" spans="1:20">
      <c r="A6609" t="s">
        <v>10221</v>
      </c>
      <c r="B6609" t="s">
        <v>1291</v>
      </c>
      <c r="C6609" t="s">
        <v>20</v>
      </c>
      <c r="D6609" s="39" t="s">
        <v>1746</v>
      </c>
      <c r="E6609" s="11">
        <f t="shared" si="438"/>
        <v>5</v>
      </c>
      <c r="F6609" s="4">
        <f t="shared" si="439"/>
        <v>2001</v>
      </c>
      <c r="G6609" t="s">
        <v>103</v>
      </c>
      <c r="H6609" s="4" t="s">
        <v>1539</v>
      </c>
      <c r="I6609" s="4" t="str">
        <f t="shared" si="437"/>
        <v>k</v>
      </c>
      <c r="J6609" s="4">
        <v>12.9</v>
      </c>
      <c r="K6609" s="4" t="s">
        <v>1046</v>
      </c>
      <c r="L6609" s="4">
        <v>0</v>
      </c>
      <c r="M6609" s="4" t="s">
        <v>1363</v>
      </c>
      <c r="R6609" t="s">
        <v>10222</v>
      </c>
      <c r="T6609" t="s">
        <v>1296</v>
      </c>
    </row>
    <row r="6610" spans="1:20">
      <c r="A6610" t="s">
        <v>748</v>
      </c>
      <c r="B6610" t="s">
        <v>1291</v>
      </c>
      <c r="C6610" t="s">
        <v>20</v>
      </c>
      <c r="D6610" s="39" t="s">
        <v>1494</v>
      </c>
      <c r="E6610" s="11">
        <f t="shared" si="438"/>
        <v>3</v>
      </c>
      <c r="F6610" s="4">
        <f t="shared" si="439"/>
        <v>1986</v>
      </c>
      <c r="G6610" t="s">
        <v>25</v>
      </c>
      <c r="H6610" s="4">
        <v>28.5</v>
      </c>
      <c r="I6610" s="4" t="s">
        <v>35</v>
      </c>
      <c r="J6610" s="4">
        <v>47.63</v>
      </c>
      <c r="K6610" s="4" t="s">
        <v>2310</v>
      </c>
      <c r="L6610" s="4">
        <v>0</v>
      </c>
      <c r="M6610" s="4" t="s">
        <v>10223</v>
      </c>
      <c r="R6610" t="s">
        <v>10224</v>
      </c>
      <c r="T6610" t="s">
        <v>1296</v>
      </c>
    </row>
    <row r="6611" spans="1:20">
      <c r="A6611" t="s">
        <v>10225</v>
      </c>
      <c r="B6611" t="s">
        <v>1291</v>
      </c>
      <c r="C6611" t="s">
        <v>20</v>
      </c>
      <c r="D6611" s="39" t="s">
        <v>5956</v>
      </c>
      <c r="E6611" s="11">
        <f t="shared" si="438"/>
        <v>3</v>
      </c>
      <c r="F6611" s="4">
        <f t="shared" si="439"/>
        <v>1986</v>
      </c>
      <c r="G6611" t="s">
        <v>21</v>
      </c>
      <c r="H6611" s="4" t="s">
        <v>149</v>
      </c>
      <c r="I6611" s="4" t="str">
        <f t="shared" ref="I6611:I6642" si="440">IF(ISBLANK(H6611), "", "k")</f>
        <v>k</v>
      </c>
      <c r="J6611" s="4">
        <v>18.73</v>
      </c>
      <c r="K6611" s="4" t="s">
        <v>10226</v>
      </c>
      <c r="L6611" s="4">
        <v>0</v>
      </c>
      <c r="M6611" s="4" t="s">
        <v>2342</v>
      </c>
      <c r="T6611" t="s">
        <v>1296</v>
      </c>
    </row>
    <row r="6612" spans="1:20">
      <c r="A6612" t="s">
        <v>10225</v>
      </c>
      <c r="B6612" t="s">
        <v>1291</v>
      </c>
      <c r="C6612" t="s">
        <v>74</v>
      </c>
      <c r="D6612" s="39" t="s">
        <v>2002</v>
      </c>
      <c r="E6612" s="11">
        <f t="shared" si="438"/>
        <v>3</v>
      </c>
      <c r="F6612" s="4">
        <f t="shared" si="439"/>
        <v>1988</v>
      </c>
      <c r="G6612" t="s">
        <v>21</v>
      </c>
      <c r="H6612" s="4" t="s">
        <v>1610</v>
      </c>
      <c r="I6612" s="4" t="str">
        <f t="shared" si="440"/>
        <v>k</v>
      </c>
      <c r="J6612" s="4">
        <v>22.54</v>
      </c>
      <c r="K6612" s="4" t="s">
        <v>1611</v>
      </c>
      <c r="L6612" s="4">
        <v>0</v>
      </c>
      <c r="M6612" s="4" t="s">
        <v>2455</v>
      </c>
      <c r="R6612" t="s">
        <v>10227</v>
      </c>
      <c r="T6612" t="s">
        <v>1296</v>
      </c>
    </row>
    <row r="6613" spans="1:20">
      <c r="A6613" t="s">
        <v>10225</v>
      </c>
      <c r="B6613" t="s">
        <v>1291</v>
      </c>
      <c r="C6613" t="s">
        <v>74</v>
      </c>
      <c r="D6613" s="39" t="s">
        <v>2106</v>
      </c>
      <c r="E6613" s="11">
        <f t="shared" si="438"/>
        <v>3</v>
      </c>
      <c r="F6613" s="4">
        <f t="shared" si="439"/>
        <v>1990</v>
      </c>
      <c r="G6613" t="s">
        <v>21</v>
      </c>
      <c r="H6613" s="4" t="s">
        <v>126</v>
      </c>
      <c r="I6613" s="4" t="str">
        <f t="shared" si="440"/>
        <v>k</v>
      </c>
      <c r="J6613" s="4">
        <v>25.4</v>
      </c>
      <c r="K6613" s="4" t="s">
        <v>2103</v>
      </c>
      <c r="L6613" s="4">
        <v>0</v>
      </c>
      <c r="M6613" s="4" t="s">
        <v>5806</v>
      </c>
      <c r="R6613" t="s">
        <v>10228</v>
      </c>
      <c r="T6613" t="s">
        <v>1296</v>
      </c>
    </row>
    <row r="6614" spans="1:20">
      <c r="A6614" t="s">
        <v>10225</v>
      </c>
      <c r="B6614" t="s">
        <v>1291</v>
      </c>
      <c r="C6614" t="s">
        <v>74</v>
      </c>
      <c r="D6614" s="39" t="s">
        <v>2309</v>
      </c>
      <c r="E6614" s="11">
        <f t="shared" si="438"/>
        <v>3</v>
      </c>
      <c r="F6614" s="4">
        <f t="shared" si="439"/>
        <v>1992</v>
      </c>
      <c r="G6614" t="s">
        <v>21</v>
      </c>
      <c r="H6614" s="4" t="s">
        <v>1376</v>
      </c>
      <c r="I6614" s="4" t="str">
        <f t="shared" si="440"/>
        <v>k</v>
      </c>
      <c r="J6614" s="4">
        <v>26.35</v>
      </c>
      <c r="K6614" s="4" t="s">
        <v>933</v>
      </c>
      <c r="L6614" s="4">
        <v>0</v>
      </c>
      <c r="M6614" s="4" t="s">
        <v>3290</v>
      </c>
      <c r="T6614" t="s">
        <v>1296</v>
      </c>
    </row>
    <row r="6615" spans="1:20">
      <c r="A6615" t="s">
        <v>10225</v>
      </c>
      <c r="B6615" t="s">
        <v>1291</v>
      </c>
      <c r="C6615" t="s">
        <v>74</v>
      </c>
      <c r="D6615" s="39" t="s">
        <v>2313</v>
      </c>
      <c r="E6615" s="11">
        <f t="shared" si="438"/>
        <v>3</v>
      </c>
      <c r="F6615" s="4">
        <f t="shared" si="439"/>
        <v>1993</v>
      </c>
      <c r="G6615" t="s">
        <v>21</v>
      </c>
      <c r="H6615" s="4" t="s">
        <v>1639</v>
      </c>
      <c r="I6615" s="4" t="str">
        <f t="shared" si="440"/>
        <v>k</v>
      </c>
      <c r="J6615" s="4">
        <v>25.8</v>
      </c>
      <c r="K6615" s="4" t="s">
        <v>949</v>
      </c>
      <c r="L6615" s="4">
        <v>0</v>
      </c>
      <c r="M6615" s="4" t="s">
        <v>2773</v>
      </c>
      <c r="T6615" t="s">
        <v>1296</v>
      </c>
    </row>
    <row r="6616" spans="1:20">
      <c r="A6616" t="s">
        <v>10229</v>
      </c>
      <c r="B6616" t="s">
        <v>1291</v>
      </c>
      <c r="C6616" t="s">
        <v>20</v>
      </c>
      <c r="D6616" s="39" t="s">
        <v>1418</v>
      </c>
      <c r="E6616" s="11">
        <f t="shared" si="438"/>
        <v>5</v>
      </c>
      <c r="F6616" s="4">
        <f t="shared" si="439"/>
        <v>2001</v>
      </c>
      <c r="G6616" t="s">
        <v>25</v>
      </c>
      <c r="H6616" s="4" t="s">
        <v>57</v>
      </c>
      <c r="I6616" s="4" t="str">
        <f t="shared" si="440"/>
        <v>k</v>
      </c>
      <c r="J6616" s="4">
        <v>24.8</v>
      </c>
      <c r="K6616" s="4" t="s">
        <v>814</v>
      </c>
      <c r="L6616" s="4">
        <v>0</v>
      </c>
      <c r="M6616" s="4" t="s">
        <v>2493</v>
      </c>
      <c r="N6616" s="11" t="s">
        <v>10230</v>
      </c>
      <c r="R6616" t="s">
        <v>10231</v>
      </c>
      <c r="T6616" t="s">
        <v>1296</v>
      </c>
    </row>
    <row r="6617" spans="1:20">
      <c r="A6617" t="s">
        <v>10229</v>
      </c>
      <c r="B6617" t="s">
        <v>1291</v>
      </c>
      <c r="C6617" t="s">
        <v>74</v>
      </c>
      <c r="D6617" s="39" t="s">
        <v>1749</v>
      </c>
      <c r="E6617" s="11">
        <f t="shared" si="438"/>
        <v>5</v>
      </c>
      <c r="F6617" s="4">
        <f t="shared" si="439"/>
        <v>2002</v>
      </c>
      <c r="G6617" t="s">
        <v>25</v>
      </c>
      <c r="H6617" s="4" t="s">
        <v>477</v>
      </c>
      <c r="I6617" s="4" t="str">
        <f t="shared" si="440"/>
        <v>k</v>
      </c>
      <c r="J6617" s="4">
        <v>25.5</v>
      </c>
      <c r="K6617" s="4" t="s">
        <v>2381</v>
      </c>
      <c r="L6617" s="4">
        <v>0</v>
      </c>
      <c r="M6617" s="4" t="s">
        <v>6843</v>
      </c>
      <c r="N6617" s="11" t="s">
        <v>10230</v>
      </c>
      <c r="R6617" t="s">
        <v>10130</v>
      </c>
      <c r="T6617" t="s">
        <v>1296</v>
      </c>
    </row>
    <row r="6618" spans="1:20">
      <c r="A6618" t="s">
        <v>10229</v>
      </c>
      <c r="B6618" t="s">
        <v>1291</v>
      </c>
      <c r="C6618" t="s">
        <v>74</v>
      </c>
      <c r="D6618" s="39" t="s">
        <v>1335</v>
      </c>
      <c r="E6618" s="11">
        <f t="shared" si="438"/>
        <v>5</v>
      </c>
      <c r="F6618" s="4">
        <f t="shared" si="439"/>
        <v>2004</v>
      </c>
      <c r="G6618" t="s">
        <v>25</v>
      </c>
      <c r="H6618" s="4" t="s">
        <v>410</v>
      </c>
      <c r="I6618" s="4" t="str">
        <f t="shared" si="440"/>
        <v>k</v>
      </c>
      <c r="J6618" s="4">
        <v>25.7</v>
      </c>
      <c r="K6618" s="4" t="s">
        <v>614</v>
      </c>
      <c r="L6618" s="4">
        <v>0</v>
      </c>
      <c r="M6618" s="4" t="s">
        <v>2350</v>
      </c>
      <c r="N6618" s="11" t="s">
        <v>10230</v>
      </c>
      <c r="R6618" t="s">
        <v>10232</v>
      </c>
      <c r="T6618" t="s">
        <v>1296</v>
      </c>
    </row>
    <row r="6619" spans="1:20">
      <c r="A6619" t="s">
        <v>10229</v>
      </c>
      <c r="B6619" t="s">
        <v>1291</v>
      </c>
      <c r="C6619" t="s">
        <v>74</v>
      </c>
      <c r="D6619" s="39" t="s">
        <v>1310</v>
      </c>
      <c r="E6619" s="11">
        <f t="shared" si="438"/>
        <v>5</v>
      </c>
      <c r="F6619" s="4">
        <f t="shared" si="439"/>
        <v>2005</v>
      </c>
      <c r="G6619" t="s">
        <v>25</v>
      </c>
      <c r="H6619" s="4" t="s">
        <v>717</v>
      </c>
      <c r="I6619" s="4" t="str">
        <f t="shared" si="440"/>
        <v>k</v>
      </c>
      <c r="J6619" s="4">
        <v>27.6</v>
      </c>
      <c r="K6619" s="4" t="s">
        <v>870</v>
      </c>
      <c r="L6619" s="4">
        <v>0</v>
      </c>
      <c r="M6619" s="4" t="s">
        <v>7739</v>
      </c>
      <c r="N6619" s="11" t="s">
        <v>10230</v>
      </c>
      <c r="R6619" t="s">
        <v>8492</v>
      </c>
      <c r="T6619" t="s">
        <v>1296</v>
      </c>
    </row>
    <row r="6620" spans="1:20">
      <c r="A6620" t="s">
        <v>10229</v>
      </c>
      <c r="B6620" t="s">
        <v>1291</v>
      </c>
      <c r="C6620" t="s">
        <v>74</v>
      </c>
      <c r="D6620" s="39" t="s">
        <v>2126</v>
      </c>
      <c r="E6620" s="11">
        <f t="shared" si="438"/>
        <v>5</v>
      </c>
      <c r="F6620" s="4">
        <f t="shared" si="439"/>
        <v>2008</v>
      </c>
      <c r="G6620" t="s">
        <v>25</v>
      </c>
      <c r="H6620" s="4" t="s">
        <v>977</v>
      </c>
      <c r="I6620" s="4" t="str">
        <f t="shared" si="440"/>
        <v>k</v>
      </c>
      <c r="J6620" s="4">
        <v>28.1</v>
      </c>
      <c r="K6620" s="4" t="s">
        <v>369</v>
      </c>
      <c r="L6620" s="4">
        <v>0</v>
      </c>
      <c r="M6620" s="4" t="s">
        <v>3669</v>
      </c>
      <c r="N6620" s="11" t="s">
        <v>10230</v>
      </c>
      <c r="R6620" t="s">
        <v>10233</v>
      </c>
      <c r="T6620" t="s">
        <v>1296</v>
      </c>
    </row>
    <row r="6621" spans="1:20">
      <c r="A6621" t="s">
        <v>10229</v>
      </c>
      <c r="B6621" t="s">
        <v>1291</v>
      </c>
      <c r="C6621" t="s">
        <v>74</v>
      </c>
      <c r="D6621" s="39" t="s">
        <v>1388</v>
      </c>
      <c r="E6621" s="11">
        <f t="shared" si="438"/>
        <v>5</v>
      </c>
      <c r="F6621" s="4">
        <f t="shared" si="439"/>
        <v>2009</v>
      </c>
      <c r="G6621" t="s">
        <v>25</v>
      </c>
      <c r="H6621" s="4" t="s">
        <v>893</v>
      </c>
      <c r="I6621" s="4" t="str">
        <f t="shared" si="440"/>
        <v>k</v>
      </c>
      <c r="J6621" s="4">
        <v>28</v>
      </c>
      <c r="K6621" s="4" t="s">
        <v>58</v>
      </c>
      <c r="L6621" s="4">
        <v>0</v>
      </c>
      <c r="M6621" s="4" t="s">
        <v>2259</v>
      </c>
      <c r="N6621" s="11" t="s">
        <v>10230</v>
      </c>
      <c r="R6621" t="s">
        <v>10234</v>
      </c>
      <c r="T6621" t="s">
        <v>1296</v>
      </c>
    </row>
    <row r="6622" spans="1:20">
      <c r="A6622" t="s">
        <v>10229</v>
      </c>
      <c r="B6622" t="s">
        <v>1291</v>
      </c>
      <c r="C6622" t="s">
        <v>74</v>
      </c>
      <c r="D6622" s="39" t="s">
        <v>1402</v>
      </c>
      <c r="E6622" s="11">
        <f t="shared" si="438"/>
        <v>5</v>
      </c>
      <c r="F6622" s="4">
        <f t="shared" si="439"/>
        <v>2015</v>
      </c>
      <c r="G6622" t="s">
        <v>25</v>
      </c>
      <c r="H6622" s="4" t="s">
        <v>600</v>
      </c>
      <c r="I6622" s="4" t="str">
        <f t="shared" si="440"/>
        <v>k</v>
      </c>
      <c r="J6622" s="4">
        <v>29.3</v>
      </c>
      <c r="K6622" s="4" t="s">
        <v>933</v>
      </c>
      <c r="L6622" s="4">
        <v>0</v>
      </c>
      <c r="M6622" s="4" t="s">
        <v>2422</v>
      </c>
      <c r="N6622" s="11" t="s">
        <v>10230</v>
      </c>
      <c r="R6622" t="s">
        <v>1404</v>
      </c>
      <c r="T6622" t="s">
        <v>1296</v>
      </c>
    </row>
    <row r="6623" spans="1:20">
      <c r="A6623" t="s">
        <v>10229</v>
      </c>
      <c r="B6623" t="s">
        <v>1291</v>
      </c>
      <c r="C6623" t="s">
        <v>74</v>
      </c>
      <c r="D6623" s="39" t="s">
        <v>1349</v>
      </c>
      <c r="E6623" s="11">
        <f t="shared" si="438"/>
        <v>5</v>
      </c>
      <c r="F6623" s="4">
        <f t="shared" si="439"/>
        <v>2016</v>
      </c>
      <c r="G6623" t="s">
        <v>25</v>
      </c>
      <c r="H6623" s="4" t="s">
        <v>997</v>
      </c>
      <c r="I6623" s="4" t="str">
        <f t="shared" si="440"/>
        <v>k</v>
      </c>
      <c r="J6623" s="4">
        <v>30</v>
      </c>
      <c r="K6623" s="4" t="s">
        <v>40</v>
      </c>
      <c r="L6623" s="4">
        <v>0</v>
      </c>
      <c r="M6623" s="4" t="s">
        <v>1550</v>
      </c>
      <c r="N6623" s="11" t="s">
        <v>10230</v>
      </c>
      <c r="Q6623">
        <v>63</v>
      </c>
      <c r="R6623" t="s">
        <v>10235</v>
      </c>
      <c r="T6623" t="s">
        <v>1296</v>
      </c>
    </row>
    <row r="6624" spans="1:20">
      <c r="A6624" t="s">
        <v>10229</v>
      </c>
      <c r="B6624" t="s">
        <v>1291</v>
      </c>
      <c r="C6624" t="s">
        <v>20</v>
      </c>
      <c r="D6624" s="39" t="s">
        <v>1455</v>
      </c>
      <c r="E6624" s="11">
        <f t="shared" si="438"/>
        <v>5</v>
      </c>
      <c r="F6624" s="4">
        <f t="shared" si="439"/>
        <v>2017</v>
      </c>
      <c r="G6624" t="s">
        <v>25</v>
      </c>
      <c r="H6624" s="4" t="s">
        <v>1389</v>
      </c>
      <c r="I6624" s="4" t="str">
        <f t="shared" si="440"/>
        <v>k</v>
      </c>
      <c r="J6624" s="4">
        <v>29.9</v>
      </c>
      <c r="K6624" s="4" t="s">
        <v>40</v>
      </c>
      <c r="L6624" s="4">
        <v>0</v>
      </c>
      <c r="M6624" s="4" t="s">
        <v>4000</v>
      </c>
      <c r="N6624" s="11" t="s">
        <v>10230</v>
      </c>
      <c r="Q6624" t="s">
        <v>10236</v>
      </c>
      <c r="R6624" t="s">
        <v>10237</v>
      </c>
      <c r="T6624" t="s">
        <v>1296</v>
      </c>
    </row>
    <row r="6625" spans="1:20">
      <c r="A6625" t="s">
        <v>10229</v>
      </c>
      <c r="B6625" t="s">
        <v>1291</v>
      </c>
      <c r="C6625" t="s">
        <v>74</v>
      </c>
      <c r="D6625" s="39" t="s">
        <v>1582</v>
      </c>
      <c r="E6625" s="11">
        <f t="shared" si="438"/>
        <v>5</v>
      </c>
      <c r="F6625" s="4">
        <f t="shared" si="439"/>
        <v>2019</v>
      </c>
      <c r="G6625" t="s">
        <v>25</v>
      </c>
      <c r="H6625" s="4" t="s">
        <v>293</v>
      </c>
      <c r="I6625" s="4" t="str">
        <f t="shared" si="440"/>
        <v>k</v>
      </c>
      <c r="J6625" s="4">
        <v>30.3</v>
      </c>
      <c r="K6625" s="4" t="s">
        <v>584</v>
      </c>
      <c r="L6625" s="4">
        <v>0</v>
      </c>
      <c r="M6625" s="4" t="s">
        <v>1815</v>
      </c>
      <c r="N6625" s="11" t="s">
        <v>10230</v>
      </c>
      <c r="Q6625" t="s">
        <v>10238</v>
      </c>
      <c r="R6625" t="s">
        <v>10239</v>
      </c>
      <c r="T6625" t="s">
        <v>1296</v>
      </c>
    </row>
    <row r="6626" spans="1:20">
      <c r="A6626" t="s">
        <v>10240</v>
      </c>
      <c r="B6626" t="s">
        <v>1291</v>
      </c>
      <c r="C6626" t="s">
        <v>20</v>
      </c>
      <c r="D6626" s="39" t="s">
        <v>2037</v>
      </c>
      <c r="E6626" s="11">
        <f t="shared" si="438"/>
        <v>7</v>
      </c>
      <c r="F6626" s="4">
        <f t="shared" si="439"/>
        <v>2001</v>
      </c>
      <c r="G6626" t="s">
        <v>21</v>
      </c>
      <c r="H6626" s="4">
        <v>8.8000000000000007</v>
      </c>
      <c r="I6626" s="4" t="str">
        <f t="shared" si="440"/>
        <v>k</v>
      </c>
      <c r="J6626" s="4">
        <v>23.6</v>
      </c>
      <c r="K6626" s="4">
        <v>14.7</v>
      </c>
      <c r="L6626" s="4">
        <v>6.2</v>
      </c>
      <c r="R6626" t="s">
        <v>10241</v>
      </c>
      <c r="T6626" t="s">
        <v>1296</v>
      </c>
    </row>
    <row r="6627" spans="1:20">
      <c r="A6627" t="s">
        <v>10242</v>
      </c>
      <c r="B6627" t="s">
        <v>1291</v>
      </c>
      <c r="C6627" t="s">
        <v>20</v>
      </c>
      <c r="D6627" s="39" t="s">
        <v>1582</v>
      </c>
      <c r="E6627" s="11">
        <f t="shared" si="438"/>
        <v>5</v>
      </c>
      <c r="F6627" s="4">
        <f t="shared" si="439"/>
        <v>2019</v>
      </c>
      <c r="G6627" t="s">
        <v>21</v>
      </c>
      <c r="I6627" s="4" t="str">
        <f t="shared" si="440"/>
        <v/>
      </c>
      <c r="J6627" s="4">
        <v>22.2</v>
      </c>
      <c r="K6627" s="4" t="s">
        <v>709</v>
      </c>
      <c r="L6627" s="4">
        <v>0</v>
      </c>
      <c r="M6627" s="4" t="s">
        <v>1377</v>
      </c>
      <c r="Q6627" t="s">
        <v>10243</v>
      </c>
      <c r="R6627" t="s">
        <v>10244</v>
      </c>
      <c r="T6627" t="s">
        <v>1296</v>
      </c>
    </row>
    <row r="6628" spans="1:20">
      <c r="A6628" t="s">
        <v>10245</v>
      </c>
      <c r="B6628" t="s">
        <v>1291</v>
      </c>
      <c r="C6628" t="s">
        <v>20</v>
      </c>
      <c r="D6628" s="39" t="s">
        <v>1582</v>
      </c>
      <c r="E6628" s="11">
        <f t="shared" si="438"/>
        <v>5</v>
      </c>
      <c r="F6628" s="4">
        <f t="shared" si="439"/>
        <v>2019</v>
      </c>
      <c r="G6628" t="s">
        <v>21</v>
      </c>
      <c r="I6628" s="4" t="str">
        <f t="shared" si="440"/>
        <v/>
      </c>
      <c r="J6628" s="4">
        <v>21.4</v>
      </c>
      <c r="K6628" s="4" t="s">
        <v>789</v>
      </c>
      <c r="L6628" s="4">
        <v>0</v>
      </c>
      <c r="M6628" s="4" t="s">
        <v>1742</v>
      </c>
      <c r="N6628" s="11" t="s">
        <v>10246</v>
      </c>
      <c r="R6628" t="s">
        <v>10247</v>
      </c>
      <c r="T6628" t="s">
        <v>1296</v>
      </c>
    </row>
    <row r="6629" spans="1:20">
      <c r="A6629" t="s">
        <v>10245</v>
      </c>
      <c r="B6629" t="s">
        <v>1291</v>
      </c>
      <c r="C6629" t="s">
        <v>74</v>
      </c>
      <c r="D6629" s="39" t="s">
        <v>1211</v>
      </c>
      <c r="E6629" s="11">
        <f t="shared" si="438"/>
        <v>5</v>
      </c>
      <c r="F6629" s="4">
        <f t="shared" si="439"/>
        <v>2021</v>
      </c>
      <c r="G6629" t="s">
        <v>21</v>
      </c>
      <c r="I6629" s="4" t="str">
        <f t="shared" si="440"/>
        <v/>
      </c>
      <c r="J6629" s="4">
        <v>23.1</v>
      </c>
      <c r="K6629" s="4" t="s">
        <v>1875</v>
      </c>
      <c r="L6629" s="4">
        <v>0</v>
      </c>
      <c r="M6629" s="4" t="s">
        <v>3072</v>
      </c>
      <c r="N6629" s="11" t="s">
        <v>10246</v>
      </c>
      <c r="Q6629" t="s">
        <v>10248</v>
      </c>
      <c r="R6629" t="s">
        <v>10249</v>
      </c>
    </row>
    <row r="6630" spans="1:20">
      <c r="A6630" t="s">
        <v>10245</v>
      </c>
      <c r="B6630" s="4" t="s">
        <v>1291</v>
      </c>
      <c r="C6630" s="4" t="s">
        <v>74</v>
      </c>
      <c r="D6630" s="39" t="s">
        <v>1470</v>
      </c>
      <c r="E6630" s="11">
        <f t="shared" si="438"/>
        <v>4</v>
      </c>
      <c r="F6630" s="4">
        <f t="shared" si="439"/>
        <v>2026</v>
      </c>
      <c r="G6630" s="4" t="s">
        <v>21</v>
      </c>
      <c r="H6630" s="4">
        <v>14.6</v>
      </c>
      <c r="I6630" s="4" t="str">
        <f t="shared" si="440"/>
        <v>k</v>
      </c>
      <c r="J6630" s="4">
        <v>27.5</v>
      </c>
      <c r="K6630" s="4">
        <v>39.1</v>
      </c>
      <c r="L6630" s="4">
        <v>0</v>
      </c>
      <c r="M6630" s="4">
        <v>1020</v>
      </c>
      <c r="N6630" s="11" t="s">
        <v>10246</v>
      </c>
      <c r="R6630" s="4" t="s">
        <v>10250</v>
      </c>
    </row>
    <row r="6631" spans="1:20">
      <c r="A6631" t="s">
        <v>10251</v>
      </c>
      <c r="B6631" t="s">
        <v>1291</v>
      </c>
      <c r="C6631" t="s">
        <v>20</v>
      </c>
      <c r="D6631" s="39" t="s">
        <v>1378</v>
      </c>
      <c r="E6631" s="11">
        <f t="shared" si="438"/>
        <v>5</v>
      </c>
      <c r="F6631" s="4">
        <f t="shared" si="439"/>
        <v>2002</v>
      </c>
      <c r="G6631" t="s">
        <v>21</v>
      </c>
      <c r="H6631" s="4" t="s">
        <v>1444</v>
      </c>
      <c r="I6631" s="4" t="str">
        <f t="shared" si="440"/>
        <v>k</v>
      </c>
      <c r="J6631" s="4">
        <v>15.1</v>
      </c>
      <c r="K6631" s="4" t="s">
        <v>111</v>
      </c>
      <c r="L6631" s="4">
        <v>0</v>
      </c>
      <c r="M6631" s="4" t="s">
        <v>10252</v>
      </c>
      <c r="N6631" s="11" t="s">
        <v>10253</v>
      </c>
      <c r="R6631" t="s">
        <v>10254</v>
      </c>
      <c r="T6631" t="s">
        <v>1296</v>
      </c>
    </row>
    <row r="6632" spans="1:20">
      <c r="A6632" t="s">
        <v>10251</v>
      </c>
      <c r="B6632" t="s">
        <v>1291</v>
      </c>
      <c r="C6632" t="s">
        <v>74</v>
      </c>
      <c r="D6632" s="39" t="s">
        <v>1385</v>
      </c>
      <c r="E6632" s="11">
        <f t="shared" si="438"/>
        <v>5</v>
      </c>
      <c r="F6632" s="4">
        <f t="shared" si="439"/>
        <v>2008</v>
      </c>
      <c r="G6632" t="s">
        <v>21</v>
      </c>
      <c r="H6632" s="4" t="s">
        <v>57</v>
      </c>
      <c r="I6632" s="4" t="str">
        <f t="shared" si="440"/>
        <v>k</v>
      </c>
      <c r="J6632" s="4">
        <v>24.3</v>
      </c>
      <c r="K6632" s="4" t="s">
        <v>264</v>
      </c>
      <c r="L6632" s="4">
        <v>0</v>
      </c>
      <c r="M6632" s="4" t="s">
        <v>10255</v>
      </c>
      <c r="N6632" s="11" t="s">
        <v>10253</v>
      </c>
      <c r="R6632" t="s">
        <v>10256</v>
      </c>
      <c r="T6632" t="s">
        <v>1296</v>
      </c>
    </row>
    <row r="6633" spans="1:20">
      <c r="A6633" t="s">
        <v>10251</v>
      </c>
      <c r="B6633" t="s">
        <v>1291</v>
      </c>
      <c r="C6633" t="s">
        <v>74</v>
      </c>
      <c r="D6633" s="39" t="s">
        <v>1535</v>
      </c>
      <c r="E6633" s="11">
        <f t="shared" si="438"/>
        <v>5</v>
      </c>
      <c r="F6633" s="4">
        <f t="shared" si="439"/>
        <v>2010</v>
      </c>
      <c r="G6633" t="s">
        <v>21</v>
      </c>
      <c r="H6633" s="4" t="s">
        <v>496</v>
      </c>
      <c r="I6633" s="4" t="str">
        <f t="shared" si="440"/>
        <v>k</v>
      </c>
      <c r="J6633" s="4">
        <v>24.5</v>
      </c>
      <c r="K6633" s="4" t="s">
        <v>326</v>
      </c>
      <c r="L6633" s="4">
        <v>0</v>
      </c>
      <c r="M6633" s="4" t="s">
        <v>1944</v>
      </c>
      <c r="N6633" s="11" t="s">
        <v>10253</v>
      </c>
      <c r="R6633" t="s">
        <v>10257</v>
      </c>
      <c r="T6633" t="s">
        <v>1296</v>
      </c>
    </row>
    <row r="6634" spans="1:20">
      <c r="A6634" t="s">
        <v>10251</v>
      </c>
      <c r="B6634" t="s">
        <v>1291</v>
      </c>
      <c r="C6634" t="s">
        <v>74</v>
      </c>
      <c r="D6634" s="39" t="s">
        <v>1396</v>
      </c>
      <c r="E6634" s="11">
        <f t="shared" si="438"/>
        <v>5</v>
      </c>
      <c r="F6634" s="4">
        <f t="shared" si="439"/>
        <v>2011</v>
      </c>
      <c r="G6634" t="s">
        <v>21</v>
      </c>
      <c r="H6634" s="4" t="s">
        <v>410</v>
      </c>
      <c r="I6634" s="4" t="str">
        <f t="shared" si="440"/>
        <v>k</v>
      </c>
      <c r="J6634" s="4">
        <v>25.6</v>
      </c>
      <c r="K6634" s="4" t="s">
        <v>794</v>
      </c>
      <c r="L6634" s="4">
        <v>0</v>
      </c>
      <c r="M6634" s="4" t="s">
        <v>1765</v>
      </c>
      <c r="N6634" s="11" t="s">
        <v>10253</v>
      </c>
      <c r="R6634" t="s">
        <v>1762</v>
      </c>
      <c r="T6634" t="s">
        <v>1296</v>
      </c>
    </row>
    <row r="6635" spans="1:20">
      <c r="A6635" t="s">
        <v>10251</v>
      </c>
      <c r="B6635" t="s">
        <v>1291</v>
      </c>
      <c r="C6635" t="s">
        <v>74</v>
      </c>
      <c r="D6635" s="39" t="s">
        <v>1586</v>
      </c>
      <c r="E6635" s="11">
        <f t="shared" si="438"/>
        <v>5</v>
      </c>
      <c r="F6635" s="4">
        <f t="shared" si="439"/>
        <v>2013</v>
      </c>
      <c r="G6635" t="s">
        <v>21</v>
      </c>
      <c r="H6635" s="4" t="s">
        <v>712</v>
      </c>
      <c r="I6635" s="4" t="str">
        <f t="shared" si="440"/>
        <v>k</v>
      </c>
      <c r="J6635" s="4">
        <v>27.1</v>
      </c>
      <c r="K6635" s="4" t="s">
        <v>898</v>
      </c>
      <c r="L6635" s="4">
        <v>0</v>
      </c>
      <c r="M6635" s="4" t="s">
        <v>2223</v>
      </c>
      <c r="N6635" s="11" t="s">
        <v>10253</v>
      </c>
      <c r="R6635" t="s">
        <v>10258</v>
      </c>
      <c r="T6635" t="s">
        <v>1296</v>
      </c>
    </row>
    <row r="6636" spans="1:20">
      <c r="A6636" t="s">
        <v>10251</v>
      </c>
      <c r="B6636" t="s">
        <v>1291</v>
      </c>
      <c r="C6636" t="s">
        <v>74</v>
      </c>
      <c r="D6636" s="39" t="s">
        <v>1346</v>
      </c>
      <c r="E6636" s="11">
        <f t="shared" si="438"/>
        <v>5</v>
      </c>
      <c r="F6636" s="4">
        <f t="shared" si="439"/>
        <v>2015</v>
      </c>
      <c r="G6636" t="s">
        <v>21</v>
      </c>
      <c r="H6636" s="4" t="s">
        <v>977</v>
      </c>
      <c r="I6636" s="4" t="str">
        <f t="shared" si="440"/>
        <v>k</v>
      </c>
      <c r="J6636" s="4">
        <v>28</v>
      </c>
      <c r="K6636" s="4" t="s">
        <v>1061</v>
      </c>
      <c r="L6636" s="4">
        <v>0</v>
      </c>
      <c r="M6636" s="4" t="s">
        <v>2226</v>
      </c>
      <c r="N6636" s="11" t="s">
        <v>10253</v>
      </c>
      <c r="R6636" t="s">
        <v>10259</v>
      </c>
      <c r="T6636" t="s">
        <v>1296</v>
      </c>
    </row>
    <row r="6637" spans="1:20">
      <c r="A6637" t="s">
        <v>10251</v>
      </c>
      <c r="B6637" t="s">
        <v>1291</v>
      </c>
      <c r="C6637" t="s">
        <v>74</v>
      </c>
      <c r="D6637" s="39" t="s">
        <v>1349</v>
      </c>
      <c r="E6637" s="11">
        <f t="shared" si="438"/>
        <v>5</v>
      </c>
      <c r="F6637" s="4">
        <f t="shared" si="439"/>
        <v>2016</v>
      </c>
      <c r="G6637" t="s">
        <v>21</v>
      </c>
      <c r="H6637" s="4" t="s">
        <v>893</v>
      </c>
      <c r="I6637" s="4" t="str">
        <f t="shared" si="440"/>
        <v>k</v>
      </c>
      <c r="J6637" s="4">
        <v>28.3</v>
      </c>
      <c r="K6637" s="4" t="s">
        <v>1061</v>
      </c>
      <c r="L6637" s="4">
        <v>0</v>
      </c>
      <c r="M6637" s="4" t="s">
        <v>1825</v>
      </c>
      <c r="N6637" s="11" t="s">
        <v>10253</v>
      </c>
      <c r="R6637" t="s">
        <v>2969</v>
      </c>
      <c r="T6637" t="s">
        <v>1296</v>
      </c>
    </row>
    <row r="6638" spans="1:20">
      <c r="A6638" t="s">
        <v>10251</v>
      </c>
      <c r="B6638" t="s">
        <v>1291</v>
      </c>
      <c r="C6638" t="s">
        <v>74</v>
      </c>
      <c r="D6638" s="39" t="s">
        <v>1412</v>
      </c>
      <c r="E6638" s="11">
        <f t="shared" si="438"/>
        <v>5</v>
      </c>
      <c r="F6638" s="4">
        <f t="shared" si="439"/>
        <v>2019</v>
      </c>
      <c r="G6638" t="s">
        <v>21</v>
      </c>
      <c r="H6638" s="4" t="s">
        <v>488</v>
      </c>
      <c r="I6638" s="4" t="str">
        <f t="shared" si="440"/>
        <v>k</v>
      </c>
      <c r="J6638" s="4">
        <v>28.8</v>
      </c>
      <c r="K6638" s="4" t="s">
        <v>397</v>
      </c>
      <c r="L6638" s="4">
        <v>0</v>
      </c>
      <c r="M6638" s="4" t="s">
        <v>1614</v>
      </c>
      <c r="N6638" s="11" t="s">
        <v>10253</v>
      </c>
      <c r="R6638" t="s">
        <v>10260</v>
      </c>
      <c r="T6638" t="s">
        <v>1296</v>
      </c>
    </row>
    <row r="6639" spans="1:20">
      <c r="A6639" s="9" t="s">
        <v>10251</v>
      </c>
      <c r="B6639" t="s">
        <v>1291</v>
      </c>
      <c r="C6639" t="s">
        <v>74</v>
      </c>
      <c r="D6639" s="39" t="s">
        <v>1491</v>
      </c>
      <c r="E6639" s="11">
        <f t="shared" si="438"/>
        <v>4</v>
      </c>
      <c r="F6639" s="4">
        <f t="shared" si="439"/>
        <v>2024</v>
      </c>
      <c r="G6639" t="s">
        <v>21</v>
      </c>
      <c r="H6639" s="4" t="s">
        <v>1389</v>
      </c>
      <c r="I6639" s="4" t="str">
        <f t="shared" si="440"/>
        <v>k</v>
      </c>
      <c r="J6639" s="4">
        <v>30.8</v>
      </c>
      <c r="K6639" s="4" t="s">
        <v>436</v>
      </c>
      <c r="L6639" s="4">
        <v>0</v>
      </c>
      <c r="M6639" s="4" t="s">
        <v>1595</v>
      </c>
      <c r="N6639" s="11" t="s">
        <v>10253</v>
      </c>
      <c r="R6639" t="s">
        <v>10261</v>
      </c>
    </row>
    <row r="6640" spans="1:20">
      <c r="A6640" t="s">
        <v>10251</v>
      </c>
      <c r="B6640" s="4" t="s">
        <v>1291</v>
      </c>
      <c r="C6640" s="4" t="s">
        <v>74</v>
      </c>
      <c r="D6640" s="39" t="s">
        <v>1553</v>
      </c>
      <c r="E6640" s="11">
        <f t="shared" ref="E6640:E6671" si="441">MONTH(D6640)</f>
        <v>4</v>
      </c>
      <c r="F6640" s="4">
        <f t="shared" ref="F6640:F6671" si="442">YEAR(D6640)</f>
        <v>2026</v>
      </c>
      <c r="G6640" s="4" t="s">
        <v>21</v>
      </c>
      <c r="H6640" s="4">
        <v>26.6</v>
      </c>
      <c r="I6640" s="4" t="str">
        <f t="shared" si="440"/>
        <v>k</v>
      </c>
      <c r="J6640" s="4">
        <v>30</v>
      </c>
      <c r="K6640" s="4">
        <v>17.600000000000001</v>
      </c>
      <c r="L6640" s="4">
        <v>3.4</v>
      </c>
      <c r="M6640" s="4">
        <v>970</v>
      </c>
      <c r="N6640" s="11" t="s">
        <v>10253</v>
      </c>
      <c r="R6640" s="4" t="s">
        <v>2243</v>
      </c>
    </row>
    <row r="6641" spans="1:20">
      <c r="A6641" t="s">
        <v>10262</v>
      </c>
      <c r="B6641" t="s">
        <v>1291</v>
      </c>
      <c r="C6641" t="s">
        <v>20</v>
      </c>
      <c r="D6641" s="39" t="s">
        <v>1531</v>
      </c>
      <c r="E6641" s="11">
        <f t="shared" si="441"/>
        <v>5</v>
      </c>
      <c r="F6641" s="4">
        <f t="shared" si="442"/>
        <v>2013</v>
      </c>
      <c r="G6641" t="s">
        <v>25</v>
      </c>
      <c r="I6641" s="4" t="str">
        <f t="shared" si="440"/>
        <v/>
      </c>
      <c r="J6641" s="4">
        <v>21</v>
      </c>
      <c r="K6641" s="4" t="s">
        <v>2341</v>
      </c>
      <c r="L6641" s="4">
        <v>0</v>
      </c>
      <c r="M6641" s="4" t="s">
        <v>8151</v>
      </c>
      <c r="N6641" s="11" t="s">
        <v>10263</v>
      </c>
      <c r="R6641" t="s">
        <v>10264</v>
      </c>
      <c r="T6641" t="s">
        <v>1296</v>
      </c>
    </row>
    <row r="6642" spans="1:20">
      <c r="A6642" t="s">
        <v>10262</v>
      </c>
      <c r="B6642" t="s">
        <v>1291</v>
      </c>
      <c r="C6642" t="s">
        <v>74</v>
      </c>
      <c r="D6642" s="39" t="s">
        <v>1356</v>
      </c>
      <c r="E6642" s="11">
        <f t="shared" si="441"/>
        <v>5</v>
      </c>
      <c r="F6642" s="4">
        <f t="shared" si="442"/>
        <v>2015</v>
      </c>
      <c r="G6642" t="s">
        <v>25</v>
      </c>
      <c r="I6642" s="4" t="str">
        <f t="shared" si="440"/>
        <v/>
      </c>
      <c r="J6642" s="4">
        <v>24</v>
      </c>
      <c r="K6642" s="4" t="s">
        <v>715</v>
      </c>
      <c r="L6642" s="4">
        <v>0</v>
      </c>
      <c r="M6642" s="4" t="s">
        <v>2443</v>
      </c>
      <c r="N6642" s="11" t="s">
        <v>10263</v>
      </c>
      <c r="R6642" t="s">
        <v>10265</v>
      </c>
      <c r="T6642" t="s">
        <v>1296</v>
      </c>
    </row>
    <row r="6643" spans="1:20">
      <c r="A6643" t="s">
        <v>10262</v>
      </c>
      <c r="B6643" t="s">
        <v>1291</v>
      </c>
      <c r="C6643" t="s">
        <v>74</v>
      </c>
      <c r="D6643" s="39" t="s">
        <v>1349</v>
      </c>
      <c r="E6643" s="11">
        <f t="shared" si="441"/>
        <v>5</v>
      </c>
      <c r="F6643" s="4">
        <f t="shared" si="442"/>
        <v>2016</v>
      </c>
      <c r="G6643" t="s">
        <v>25</v>
      </c>
      <c r="I6643" s="4" t="str">
        <f t="shared" ref="I6643:I6674" si="443">IF(ISBLANK(H6643), "", "k")</f>
        <v/>
      </c>
      <c r="J6643" s="4">
        <v>27</v>
      </c>
      <c r="K6643" s="4" t="s">
        <v>1072</v>
      </c>
      <c r="L6643" s="4">
        <v>0</v>
      </c>
      <c r="M6643" s="4" t="s">
        <v>5084</v>
      </c>
      <c r="N6643" s="11" t="s">
        <v>10263</v>
      </c>
      <c r="R6643" t="s">
        <v>1953</v>
      </c>
      <c r="T6643" t="s">
        <v>1296</v>
      </c>
    </row>
    <row r="6644" spans="1:20">
      <c r="A6644" t="s">
        <v>10262</v>
      </c>
      <c r="B6644" t="s">
        <v>1291</v>
      </c>
      <c r="C6644" t="s">
        <v>74</v>
      </c>
      <c r="D6644" s="39" t="s">
        <v>901</v>
      </c>
      <c r="E6644" s="11">
        <f t="shared" si="441"/>
        <v>9</v>
      </c>
      <c r="F6644" s="4">
        <f t="shared" si="442"/>
        <v>2016</v>
      </c>
      <c r="G6644" t="s">
        <v>25</v>
      </c>
      <c r="I6644" s="4" t="str">
        <f t="shared" si="443"/>
        <v/>
      </c>
      <c r="J6644" s="4">
        <v>27</v>
      </c>
      <c r="K6644" s="4" t="s">
        <v>800</v>
      </c>
      <c r="L6644" s="4">
        <v>0</v>
      </c>
      <c r="M6644" s="4" t="s">
        <v>1907</v>
      </c>
      <c r="N6644" s="11" t="s">
        <v>10263</v>
      </c>
      <c r="Q6644" t="s">
        <v>10266</v>
      </c>
      <c r="R6644" t="s">
        <v>10267</v>
      </c>
      <c r="T6644" t="s">
        <v>1296</v>
      </c>
    </row>
    <row r="6645" spans="1:20">
      <c r="A6645" t="s">
        <v>10262</v>
      </c>
      <c r="B6645" t="s">
        <v>1291</v>
      </c>
      <c r="C6645" t="s">
        <v>74</v>
      </c>
      <c r="D6645" s="39" t="s">
        <v>1455</v>
      </c>
      <c r="E6645" s="11">
        <f t="shared" si="441"/>
        <v>5</v>
      </c>
      <c r="F6645" s="4">
        <f t="shared" si="442"/>
        <v>2017</v>
      </c>
      <c r="G6645" t="s">
        <v>25</v>
      </c>
      <c r="I6645" s="4" t="str">
        <f t="shared" si="443"/>
        <v/>
      </c>
      <c r="J6645" s="4">
        <v>27.8</v>
      </c>
      <c r="K6645" s="4" t="s">
        <v>36</v>
      </c>
      <c r="L6645" s="4">
        <v>0</v>
      </c>
      <c r="M6645" s="4" t="s">
        <v>3648</v>
      </c>
      <c r="N6645" s="11" t="s">
        <v>10263</v>
      </c>
      <c r="Q6645" t="s">
        <v>10268</v>
      </c>
      <c r="R6645" t="s">
        <v>10269</v>
      </c>
      <c r="T6645" t="s">
        <v>1296</v>
      </c>
    </row>
    <row r="6646" spans="1:20">
      <c r="A6646" t="s">
        <v>10262</v>
      </c>
      <c r="B6646" t="s">
        <v>1291</v>
      </c>
      <c r="C6646" t="s">
        <v>74</v>
      </c>
      <c r="D6646" s="39" t="s">
        <v>2440</v>
      </c>
      <c r="E6646" s="11">
        <f t="shared" si="441"/>
        <v>9</v>
      </c>
      <c r="F6646" s="4">
        <f t="shared" si="442"/>
        <v>2018</v>
      </c>
      <c r="G6646" t="s">
        <v>25</v>
      </c>
      <c r="I6646" s="4" t="str">
        <f t="shared" si="443"/>
        <v/>
      </c>
      <c r="J6646" s="4">
        <v>31.3</v>
      </c>
      <c r="K6646" s="4" t="s">
        <v>701</v>
      </c>
      <c r="L6646" s="4">
        <v>0</v>
      </c>
      <c r="M6646" s="4" t="s">
        <v>2430</v>
      </c>
      <c r="N6646" s="11" t="s">
        <v>10263</v>
      </c>
      <c r="R6646" t="s">
        <v>1414</v>
      </c>
      <c r="T6646" t="s">
        <v>1296</v>
      </c>
    </row>
    <row r="6647" spans="1:20">
      <c r="A6647" t="s">
        <v>10262</v>
      </c>
      <c r="B6647" s="4" t="s">
        <v>1291</v>
      </c>
      <c r="C6647" s="4" t="s">
        <v>74</v>
      </c>
      <c r="D6647" s="39" t="s">
        <v>1793</v>
      </c>
      <c r="E6647" s="11">
        <f t="shared" si="441"/>
        <v>4</v>
      </c>
      <c r="F6647" s="4">
        <f t="shared" si="442"/>
        <v>2026</v>
      </c>
      <c r="G6647" s="4" t="s">
        <v>25</v>
      </c>
      <c r="I6647" s="4" t="str">
        <f t="shared" si="443"/>
        <v/>
      </c>
      <c r="J6647" s="4">
        <v>43</v>
      </c>
      <c r="K6647" s="4">
        <v>50</v>
      </c>
      <c r="L6647" s="4">
        <v>0</v>
      </c>
      <c r="M6647" s="4">
        <v>3030</v>
      </c>
      <c r="N6647" s="11" t="s">
        <v>10263</v>
      </c>
      <c r="R6647" s="4" t="s">
        <v>1471</v>
      </c>
    </row>
    <row r="6648" spans="1:20">
      <c r="A6648" t="s">
        <v>751</v>
      </c>
      <c r="B6648" t="s">
        <v>1291</v>
      </c>
      <c r="C6648" t="s">
        <v>20</v>
      </c>
      <c r="D6648" s="39" t="s">
        <v>1494</v>
      </c>
      <c r="E6648" s="11">
        <f t="shared" si="441"/>
        <v>3</v>
      </c>
      <c r="F6648" s="4">
        <f t="shared" si="442"/>
        <v>1986</v>
      </c>
      <c r="G6648" t="s">
        <v>21</v>
      </c>
      <c r="I6648" s="4" t="str">
        <f t="shared" si="443"/>
        <v/>
      </c>
      <c r="J6648" s="4">
        <v>35.56</v>
      </c>
      <c r="K6648" s="4" t="s">
        <v>3455</v>
      </c>
      <c r="L6648" s="4">
        <v>0</v>
      </c>
      <c r="M6648" s="4" t="s">
        <v>9965</v>
      </c>
      <c r="N6648" s="11" t="s">
        <v>10270</v>
      </c>
      <c r="R6648" t="s">
        <v>3985</v>
      </c>
      <c r="T6648" t="s">
        <v>1296</v>
      </c>
    </row>
    <row r="6649" spans="1:20">
      <c r="A6649" t="s">
        <v>751</v>
      </c>
      <c r="B6649" t="s">
        <v>1291</v>
      </c>
      <c r="C6649" t="s">
        <v>74</v>
      </c>
      <c r="D6649" s="39" t="s">
        <v>2002</v>
      </c>
      <c r="E6649" s="11">
        <f t="shared" si="441"/>
        <v>3</v>
      </c>
      <c r="F6649" s="4">
        <f t="shared" si="442"/>
        <v>1988</v>
      </c>
      <c r="G6649" t="s">
        <v>21</v>
      </c>
      <c r="I6649" s="4" t="str">
        <f t="shared" si="443"/>
        <v/>
      </c>
      <c r="J6649" s="4">
        <v>34.93</v>
      </c>
      <c r="K6649" s="4" t="s">
        <v>2107</v>
      </c>
      <c r="L6649" s="4">
        <v>0</v>
      </c>
      <c r="M6649" s="4" t="s">
        <v>1716</v>
      </c>
      <c r="N6649" s="11" t="s">
        <v>10270</v>
      </c>
      <c r="R6649" t="s">
        <v>10271</v>
      </c>
      <c r="T6649" t="s">
        <v>1296</v>
      </c>
    </row>
    <row r="6650" spans="1:20">
      <c r="A6650" t="s">
        <v>751</v>
      </c>
      <c r="B6650" t="s">
        <v>1291</v>
      </c>
      <c r="C6650" t="s">
        <v>74</v>
      </c>
      <c r="D6650" s="39" t="s">
        <v>1501</v>
      </c>
      <c r="E6650" s="11">
        <f t="shared" si="441"/>
        <v>3</v>
      </c>
      <c r="F6650" s="4">
        <f t="shared" si="442"/>
        <v>1990</v>
      </c>
      <c r="G6650" t="s">
        <v>21</v>
      </c>
      <c r="I6650" s="4" t="str">
        <f t="shared" si="443"/>
        <v/>
      </c>
      <c r="J6650" s="4">
        <v>36.200000000000003</v>
      </c>
      <c r="K6650" s="4">
        <v>40.89</v>
      </c>
      <c r="L6650" s="4">
        <v>0</v>
      </c>
      <c r="N6650" s="11" t="s">
        <v>10270</v>
      </c>
      <c r="R6650" t="s">
        <v>10272</v>
      </c>
      <c r="T6650" t="s">
        <v>1296</v>
      </c>
    </row>
    <row r="6651" spans="1:20">
      <c r="A6651" t="s">
        <v>751</v>
      </c>
      <c r="B6651" t="s">
        <v>1291</v>
      </c>
      <c r="C6651" t="s">
        <v>74</v>
      </c>
      <c r="D6651" s="39" t="s">
        <v>2309</v>
      </c>
      <c r="E6651" s="11">
        <f t="shared" si="441"/>
        <v>3</v>
      </c>
      <c r="F6651" s="4">
        <f t="shared" si="442"/>
        <v>1992</v>
      </c>
      <c r="G6651" t="s">
        <v>21</v>
      </c>
      <c r="I6651" s="4" t="str">
        <f t="shared" si="443"/>
        <v/>
      </c>
      <c r="J6651" s="4">
        <v>36.83</v>
      </c>
      <c r="L6651" s="4">
        <v>0</v>
      </c>
      <c r="M6651" s="4" t="s">
        <v>5519</v>
      </c>
      <c r="N6651" s="11" t="s">
        <v>10270</v>
      </c>
      <c r="R6651" t="s">
        <v>10273</v>
      </c>
      <c r="T6651" t="s">
        <v>1296</v>
      </c>
    </row>
    <row r="6652" spans="1:20">
      <c r="A6652" t="s">
        <v>751</v>
      </c>
      <c r="B6652" t="s">
        <v>1291</v>
      </c>
      <c r="C6652" t="s">
        <v>74</v>
      </c>
      <c r="D6652" s="39" t="s">
        <v>2313</v>
      </c>
      <c r="E6652" s="11">
        <f t="shared" si="441"/>
        <v>3</v>
      </c>
      <c r="F6652" s="4">
        <f t="shared" si="442"/>
        <v>1993</v>
      </c>
      <c r="G6652" t="s">
        <v>21</v>
      </c>
      <c r="I6652" s="4" t="str">
        <f t="shared" si="443"/>
        <v/>
      </c>
      <c r="J6652" s="4">
        <v>37.1</v>
      </c>
      <c r="K6652" s="4">
        <v>41</v>
      </c>
      <c r="L6652" s="4">
        <v>0.7</v>
      </c>
      <c r="M6652" s="4" t="s">
        <v>10274</v>
      </c>
      <c r="N6652" s="11" t="s">
        <v>10270</v>
      </c>
      <c r="R6652" t="s">
        <v>10275</v>
      </c>
      <c r="T6652" t="s">
        <v>1296</v>
      </c>
    </row>
    <row r="6653" spans="1:20">
      <c r="A6653" t="s">
        <v>751</v>
      </c>
      <c r="B6653" t="s">
        <v>1291</v>
      </c>
      <c r="C6653" t="s">
        <v>74</v>
      </c>
      <c r="D6653" s="39" t="s">
        <v>1620</v>
      </c>
      <c r="E6653" s="11">
        <f t="shared" si="441"/>
        <v>3</v>
      </c>
      <c r="F6653" s="4">
        <f t="shared" si="442"/>
        <v>1994</v>
      </c>
      <c r="G6653" t="s">
        <v>21</v>
      </c>
      <c r="I6653" s="4" t="str">
        <f t="shared" si="443"/>
        <v/>
      </c>
      <c r="J6653" s="4">
        <v>37.5</v>
      </c>
      <c r="K6653" s="4">
        <v>41</v>
      </c>
      <c r="L6653" s="4">
        <v>0.7</v>
      </c>
      <c r="M6653" s="4" t="s">
        <v>2059</v>
      </c>
      <c r="N6653" s="11" t="s">
        <v>10270</v>
      </c>
      <c r="R6653" t="s">
        <v>10276</v>
      </c>
      <c r="T6653" t="s">
        <v>1296</v>
      </c>
    </row>
    <row r="6654" spans="1:20">
      <c r="A6654" t="s">
        <v>751</v>
      </c>
      <c r="B6654" t="s">
        <v>1291</v>
      </c>
      <c r="C6654" t="s">
        <v>74</v>
      </c>
      <c r="D6654" s="39" t="s">
        <v>1316</v>
      </c>
      <c r="E6654" s="11">
        <f t="shared" si="441"/>
        <v>3</v>
      </c>
      <c r="F6654" s="4">
        <f t="shared" si="442"/>
        <v>1995</v>
      </c>
      <c r="G6654" t="s">
        <v>21</v>
      </c>
      <c r="I6654" s="4" t="str">
        <f t="shared" si="443"/>
        <v/>
      </c>
      <c r="J6654" s="4">
        <v>38</v>
      </c>
      <c r="K6654" s="4">
        <v>40.5</v>
      </c>
      <c r="L6654" s="4">
        <v>0.6</v>
      </c>
      <c r="M6654" s="4" t="s">
        <v>4283</v>
      </c>
      <c r="N6654" s="11" t="s">
        <v>10270</v>
      </c>
      <c r="R6654" t="s">
        <v>10277</v>
      </c>
      <c r="T6654" t="s">
        <v>1296</v>
      </c>
    </row>
    <row r="6655" spans="1:20">
      <c r="A6655" t="s">
        <v>751</v>
      </c>
      <c r="B6655" t="s">
        <v>1291</v>
      </c>
      <c r="C6655" t="s">
        <v>74</v>
      </c>
      <c r="D6655" s="39" t="s">
        <v>1320</v>
      </c>
      <c r="E6655" s="11">
        <f t="shared" si="441"/>
        <v>3</v>
      </c>
      <c r="F6655" s="4">
        <f t="shared" si="442"/>
        <v>1996</v>
      </c>
      <c r="G6655" t="s">
        <v>21</v>
      </c>
      <c r="I6655" s="4" t="str">
        <f t="shared" si="443"/>
        <v/>
      </c>
      <c r="J6655" s="4">
        <v>38</v>
      </c>
      <c r="K6655" s="4">
        <v>40.799999999999997</v>
      </c>
      <c r="L6655" s="4">
        <v>0.8</v>
      </c>
      <c r="M6655" s="4" t="s">
        <v>3861</v>
      </c>
      <c r="N6655" s="11" t="s">
        <v>10270</v>
      </c>
      <c r="R6655" t="s">
        <v>10278</v>
      </c>
      <c r="T6655" t="s">
        <v>1296</v>
      </c>
    </row>
    <row r="6656" spans="1:20">
      <c r="A6656" t="s">
        <v>751</v>
      </c>
      <c r="B6656" t="s">
        <v>1291</v>
      </c>
      <c r="C6656" t="s">
        <v>74</v>
      </c>
      <c r="D6656" s="39" t="s">
        <v>1527</v>
      </c>
      <c r="E6656" s="11">
        <f t="shared" si="441"/>
        <v>3</v>
      </c>
      <c r="F6656" s="4">
        <f t="shared" si="442"/>
        <v>1998</v>
      </c>
      <c r="G6656" t="s">
        <v>21</v>
      </c>
      <c r="I6656" s="4" t="str">
        <f t="shared" si="443"/>
        <v/>
      </c>
      <c r="J6656" s="4">
        <v>37.6</v>
      </c>
      <c r="K6656" s="4">
        <v>41.4</v>
      </c>
      <c r="L6656" s="4">
        <v>0.9</v>
      </c>
      <c r="M6656" s="4" t="s">
        <v>4244</v>
      </c>
      <c r="N6656" s="11" t="s">
        <v>10270</v>
      </c>
      <c r="R6656" t="s">
        <v>10279</v>
      </c>
      <c r="T6656" t="s">
        <v>1296</v>
      </c>
    </row>
    <row r="6657" spans="1:20">
      <c r="A6657" t="s">
        <v>751</v>
      </c>
      <c r="B6657" t="s">
        <v>1291</v>
      </c>
      <c r="C6657" t="s">
        <v>74</v>
      </c>
      <c r="D6657" s="39" t="s">
        <v>1647</v>
      </c>
      <c r="E6657" s="11">
        <f t="shared" si="441"/>
        <v>3</v>
      </c>
      <c r="F6657" s="4">
        <f t="shared" si="442"/>
        <v>2000</v>
      </c>
      <c r="G6657" t="s">
        <v>21</v>
      </c>
      <c r="I6657" s="4" t="str">
        <f t="shared" si="443"/>
        <v/>
      </c>
      <c r="J6657" s="4">
        <v>37</v>
      </c>
      <c r="K6657" s="4">
        <v>41.5</v>
      </c>
      <c r="L6657" s="4">
        <v>0</v>
      </c>
      <c r="N6657" s="11" t="s">
        <v>10270</v>
      </c>
      <c r="R6657" t="s">
        <v>10280</v>
      </c>
      <c r="T6657" t="s">
        <v>1296</v>
      </c>
    </row>
    <row r="6658" spans="1:20">
      <c r="A6658" t="s">
        <v>751</v>
      </c>
      <c r="B6658" t="s">
        <v>1291</v>
      </c>
      <c r="C6658" t="s">
        <v>74</v>
      </c>
      <c r="D6658" s="39" t="s">
        <v>1418</v>
      </c>
      <c r="E6658" s="11">
        <f t="shared" si="441"/>
        <v>5</v>
      </c>
      <c r="F6658" s="4">
        <f t="shared" si="442"/>
        <v>2001</v>
      </c>
      <c r="G6658" t="s">
        <v>21</v>
      </c>
      <c r="I6658" s="4" t="str">
        <f t="shared" si="443"/>
        <v/>
      </c>
      <c r="J6658" s="4">
        <v>37.5</v>
      </c>
      <c r="K6658" s="4">
        <v>41</v>
      </c>
      <c r="L6658" s="4">
        <v>0.8</v>
      </c>
      <c r="M6658" s="4" t="s">
        <v>4853</v>
      </c>
      <c r="N6658" s="11" t="s">
        <v>10270</v>
      </c>
      <c r="R6658" t="s">
        <v>10281</v>
      </c>
      <c r="T6658" t="s">
        <v>1296</v>
      </c>
    </row>
    <row r="6659" spans="1:20">
      <c r="A6659" t="s">
        <v>751</v>
      </c>
      <c r="B6659" t="s">
        <v>1291</v>
      </c>
      <c r="C6659" t="s">
        <v>74</v>
      </c>
      <c r="D6659" s="39" t="s">
        <v>2708</v>
      </c>
      <c r="E6659" s="11">
        <f t="shared" si="441"/>
        <v>7</v>
      </c>
      <c r="F6659" s="4">
        <f t="shared" si="442"/>
        <v>2001</v>
      </c>
      <c r="G6659" t="s">
        <v>21</v>
      </c>
      <c r="I6659" s="4" t="str">
        <f t="shared" si="443"/>
        <v/>
      </c>
      <c r="J6659" s="4">
        <v>37.5</v>
      </c>
      <c r="L6659" s="4">
        <v>0</v>
      </c>
      <c r="N6659" s="11" t="s">
        <v>10270</v>
      </c>
      <c r="R6659" t="s">
        <v>10282</v>
      </c>
      <c r="T6659" t="s">
        <v>1296</v>
      </c>
    </row>
    <row r="6660" spans="1:20">
      <c r="A6660" t="s">
        <v>751</v>
      </c>
      <c r="B6660" t="s">
        <v>1291</v>
      </c>
      <c r="C6660" t="s">
        <v>74</v>
      </c>
      <c r="D6660" s="39" t="s">
        <v>1302</v>
      </c>
      <c r="E6660" s="11">
        <f t="shared" si="441"/>
        <v>5</v>
      </c>
      <c r="F6660" s="4">
        <f t="shared" si="442"/>
        <v>2002</v>
      </c>
      <c r="G6660" t="s">
        <v>21</v>
      </c>
      <c r="I6660" s="4" t="str">
        <f t="shared" si="443"/>
        <v/>
      </c>
      <c r="J6660" s="4">
        <v>38.700000000000003</v>
      </c>
      <c r="K6660" s="4">
        <v>41.5</v>
      </c>
      <c r="L6660" s="4">
        <v>0.8</v>
      </c>
      <c r="M6660" s="4" t="s">
        <v>10283</v>
      </c>
      <c r="N6660" s="11" t="s">
        <v>10270</v>
      </c>
      <c r="R6660" t="s">
        <v>10284</v>
      </c>
      <c r="T6660" t="s">
        <v>1296</v>
      </c>
    </row>
    <row r="6661" spans="1:20">
      <c r="A6661" t="s">
        <v>751</v>
      </c>
      <c r="B6661" t="s">
        <v>1291</v>
      </c>
      <c r="C6661" t="s">
        <v>74</v>
      </c>
      <c r="D6661" s="39" t="s">
        <v>2365</v>
      </c>
      <c r="E6661" s="11">
        <f t="shared" si="441"/>
        <v>6</v>
      </c>
      <c r="F6661" s="4">
        <f t="shared" si="442"/>
        <v>2002</v>
      </c>
      <c r="G6661" t="s">
        <v>21</v>
      </c>
      <c r="I6661" s="4" t="str">
        <f t="shared" si="443"/>
        <v/>
      </c>
      <c r="J6661" s="4">
        <v>38.700000000000003</v>
      </c>
      <c r="L6661" s="4">
        <v>0</v>
      </c>
      <c r="N6661" s="11" t="s">
        <v>10270</v>
      </c>
      <c r="R6661" t="s">
        <v>10285</v>
      </c>
      <c r="T6661" t="s">
        <v>1296</v>
      </c>
    </row>
    <row r="6662" spans="1:20">
      <c r="A6662" t="s">
        <v>751</v>
      </c>
      <c r="B6662" t="s">
        <v>1291</v>
      </c>
      <c r="C6662" t="s">
        <v>74</v>
      </c>
      <c r="D6662" s="39" t="s">
        <v>1305</v>
      </c>
      <c r="E6662" s="11">
        <f t="shared" si="441"/>
        <v>5</v>
      </c>
      <c r="F6662" s="4">
        <f t="shared" si="442"/>
        <v>2003</v>
      </c>
      <c r="G6662" t="s">
        <v>21</v>
      </c>
      <c r="I6662" s="4" t="str">
        <f t="shared" si="443"/>
        <v/>
      </c>
      <c r="J6662" s="4">
        <v>38.1</v>
      </c>
      <c r="K6662" s="4">
        <v>41.3</v>
      </c>
      <c r="L6662" s="4">
        <v>0.6</v>
      </c>
      <c r="M6662" s="4" t="s">
        <v>4299</v>
      </c>
      <c r="N6662" s="11" t="s">
        <v>10270</v>
      </c>
      <c r="R6662" t="s">
        <v>10286</v>
      </c>
      <c r="T6662" t="s">
        <v>1296</v>
      </c>
    </row>
    <row r="6663" spans="1:20">
      <c r="A6663" t="s">
        <v>10287</v>
      </c>
      <c r="B6663" t="s">
        <v>1291</v>
      </c>
      <c r="C6663" t="s">
        <v>20</v>
      </c>
      <c r="D6663" s="39" t="s">
        <v>1620</v>
      </c>
      <c r="E6663" s="11">
        <f t="shared" si="441"/>
        <v>3</v>
      </c>
      <c r="F6663" s="4">
        <f t="shared" si="442"/>
        <v>1994</v>
      </c>
      <c r="G6663" t="s">
        <v>25</v>
      </c>
      <c r="H6663" s="4">
        <v>11.5</v>
      </c>
      <c r="I6663" s="4" t="s">
        <v>35</v>
      </c>
      <c r="J6663" s="4">
        <v>28.6</v>
      </c>
      <c r="K6663" s="4" t="s">
        <v>40</v>
      </c>
      <c r="L6663" s="4">
        <v>0</v>
      </c>
      <c r="M6663" s="4" t="s">
        <v>3570</v>
      </c>
      <c r="N6663" s="11" t="s">
        <v>10288</v>
      </c>
      <c r="R6663" t="s">
        <v>1725</v>
      </c>
      <c r="T6663" t="s">
        <v>1296</v>
      </c>
    </row>
    <row r="6664" spans="1:20">
      <c r="A6664" t="s">
        <v>10287</v>
      </c>
      <c r="B6664" t="s">
        <v>1291</v>
      </c>
      <c r="C6664" t="s">
        <v>74</v>
      </c>
      <c r="D6664" s="39" t="s">
        <v>1316</v>
      </c>
      <c r="E6664" s="11">
        <f t="shared" si="441"/>
        <v>3</v>
      </c>
      <c r="F6664" s="4">
        <f t="shared" si="442"/>
        <v>1995</v>
      </c>
      <c r="G6664" t="s">
        <v>25</v>
      </c>
      <c r="H6664" s="4">
        <v>12.5</v>
      </c>
      <c r="I6664" s="4" t="s">
        <v>35</v>
      </c>
      <c r="J6664" s="4">
        <v>29.8</v>
      </c>
      <c r="K6664" s="4" t="s">
        <v>642</v>
      </c>
      <c r="L6664" s="4">
        <v>0</v>
      </c>
      <c r="M6664" s="4" t="s">
        <v>2366</v>
      </c>
      <c r="N6664" s="11" t="s">
        <v>10288</v>
      </c>
      <c r="R6664" t="s">
        <v>10289</v>
      </c>
      <c r="T6664" t="s">
        <v>1296</v>
      </c>
    </row>
    <row r="6665" spans="1:20">
      <c r="A6665" t="s">
        <v>10287</v>
      </c>
      <c r="B6665" t="s">
        <v>1291</v>
      </c>
      <c r="C6665" t="s">
        <v>74</v>
      </c>
      <c r="D6665" s="39" t="s">
        <v>1320</v>
      </c>
      <c r="E6665" s="11">
        <f t="shared" si="441"/>
        <v>3</v>
      </c>
      <c r="F6665" s="4">
        <f t="shared" si="442"/>
        <v>1996</v>
      </c>
      <c r="G6665" t="s">
        <v>25</v>
      </c>
      <c r="H6665" s="4">
        <v>13.5</v>
      </c>
      <c r="I6665" s="4" t="s">
        <v>35</v>
      </c>
      <c r="J6665" s="4">
        <v>32</v>
      </c>
      <c r="K6665" s="4" t="s">
        <v>248</v>
      </c>
      <c r="L6665" s="4">
        <v>0</v>
      </c>
      <c r="M6665" s="4" t="s">
        <v>4232</v>
      </c>
      <c r="N6665" s="11" t="s">
        <v>10288</v>
      </c>
      <c r="R6665" t="s">
        <v>4721</v>
      </c>
      <c r="T6665" t="s">
        <v>1296</v>
      </c>
    </row>
    <row r="6666" spans="1:20">
      <c r="A6666" t="s">
        <v>10287</v>
      </c>
      <c r="B6666" t="s">
        <v>1291</v>
      </c>
      <c r="C6666" t="s">
        <v>74</v>
      </c>
      <c r="D6666" s="39" t="s">
        <v>1527</v>
      </c>
      <c r="E6666" s="11">
        <f t="shared" si="441"/>
        <v>3</v>
      </c>
      <c r="F6666" s="4">
        <f t="shared" si="442"/>
        <v>1998</v>
      </c>
      <c r="G6666" t="s">
        <v>25</v>
      </c>
      <c r="H6666" s="4">
        <v>15.5</v>
      </c>
      <c r="I6666" s="4" t="s">
        <v>35</v>
      </c>
      <c r="J6666" s="4">
        <v>35.5</v>
      </c>
      <c r="K6666" s="4" t="s">
        <v>823</v>
      </c>
      <c r="L6666" s="4">
        <v>0</v>
      </c>
      <c r="M6666" s="4" t="s">
        <v>5414</v>
      </c>
      <c r="N6666" s="11" t="s">
        <v>10288</v>
      </c>
      <c r="R6666" t="s">
        <v>89</v>
      </c>
      <c r="T6666" t="s">
        <v>1296</v>
      </c>
    </row>
    <row r="6667" spans="1:20">
      <c r="A6667" t="s">
        <v>10287</v>
      </c>
      <c r="B6667" t="s">
        <v>1291</v>
      </c>
      <c r="C6667" t="s">
        <v>74</v>
      </c>
      <c r="D6667" s="39" t="s">
        <v>1647</v>
      </c>
      <c r="E6667" s="11">
        <f t="shared" si="441"/>
        <v>3</v>
      </c>
      <c r="F6667" s="4">
        <f t="shared" si="442"/>
        <v>2000</v>
      </c>
      <c r="G6667" t="s">
        <v>25</v>
      </c>
      <c r="H6667" s="4">
        <v>17.5</v>
      </c>
      <c r="I6667" s="4" t="s">
        <v>35</v>
      </c>
      <c r="J6667" s="4">
        <v>39</v>
      </c>
      <c r="K6667" s="4" t="s">
        <v>429</v>
      </c>
      <c r="L6667" s="4">
        <v>0</v>
      </c>
      <c r="M6667" s="4" t="s">
        <v>2065</v>
      </c>
      <c r="N6667" s="11" t="s">
        <v>10288</v>
      </c>
      <c r="R6667" t="s">
        <v>439</v>
      </c>
      <c r="T6667" t="s">
        <v>1296</v>
      </c>
    </row>
    <row r="6668" spans="1:20">
      <c r="A6668" t="s">
        <v>10287</v>
      </c>
      <c r="B6668" t="s">
        <v>1291</v>
      </c>
      <c r="C6668" t="s">
        <v>74</v>
      </c>
      <c r="D6668" s="39" t="s">
        <v>1302</v>
      </c>
      <c r="E6668" s="11">
        <f t="shared" si="441"/>
        <v>5</v>
      </c>
      <c r="F6668" s="4">
        <f t="shared" si="442"/>
        <v>2002</v>
      </c>
      <c r="G6668" t="s">
        <v>25</v>
      </c>
      <c r="H6668" s="4">
        <v>19.7</v>
      </c>
      <c r="I6668" s="4" t="s">
        <v>35</v>
      </c>
      <c r="J6668" s="4">
        <v>42</v>
      </c>
      <c r="K6668" s="4" t="s">
        <v>1150</v>
      </c>
      <c r="L6668" s="4">
        <v>0</v>
      </c>
      <c r="M6668" s="4" t="s">
        <v>10290</v>
      </c>
      <c r="N6668" s="11" t="s">
        <v>10288</v>
      </c>
      <c r="R6668" t="s">
        <v>1630</v>
      </c>
      <c r="T6668" t="s">
        <v>1296</v>
      </c>
    </row>
    <row r="6669" spans="1:20">
      <c r="A6669" t="s">
        <v>10287</v>
      </c>
      <c r="B6669" t="s">
        <v>1291</v>
      </c>
      <c r="C6669" t="s">
        <v>74</v>
      </c>
      <c r="D6669" s="39" t="s">
        <v>10291</v>
      </c>
      <c r="E6669" s="11">
        <f t="shared" si="441"/>
        <v>6</v>
      </c>
      <c r="F6669" s="4">
        <f t="shared" si="442"/>
        <v>2002</v>
      </c>
      <c r="G6669" t="s">
        <v>25</v>
      </c>
      <c r="H6669" s="4">
        <v>19.8</v>
      </c>
      <c r="I6669" s="4" t="s">
        <v>35</v>
      </c>
      <c r="L6669" s="4">
        <v>0</v>
      </c>
      <c r="N6669" s="11" t="s">
        <v>10288</v>
      </c>
      <c r="R6669" t="s">
        <v>10292</v>
      </c>
      <c r="T6669" t="s">
        <v>1296</v>
      </c>
    </row>
    <row r="6670" spans="1:20">
      <c r="A6670" t="s">
        <v>10293</v>
      </c>
      <c r="B6670" t="s">
        <v>1291</v>
      </c>
      <c r="C6670" t="s">
        <v>20</v>
      </c>
      <c r="D6670" s="39" t="s">
        <v>2037</v>
      </c>
      <c r="E6670" s="11">
        <f t="shared" si="441"/>
        <v>7</v>
      </c>
      <c r="F6670" s="4">
        <f t="shared" si="442"/>
        <v>2001</v>
      </c>
      <c r="G6670" t="s">
        <v>25</v>
      </c>
      <c r="H6670" s="4" t="s">
        <v>2658</v>
      </c>
      <c r="I6670" s="4" t="str">
        <f t="shared" ref="I6670:I6676" si="444">IF(ISBLANK(H6670), "", "k")</f>
        <v>k</v>
      </c>
      <c r="J6670" s="4">
        <v>17.100000000000001</v>
      </c>
      <c r="K6670" s="4" t="s">
        <v>739</v>
      </c>
      <c r="L6670" s="4">
        <v>0</v>
      </c>
      <c r="R6670" t="s">
        <v>2115</v>
      </c>
      <c r="T6670" t="s">
        <v>1296</v>
      </c>
    </row>
    <row r="6671" spans="1:20">
      <c r="A6671" t="s">
        <v>10293</v>
      </c>
      <c r="B6671" t="s">
        <v>1291</v>
      </c>
      <c r="C6671" t="s">
        <v>74</v>
      </c>
      <c r="D6671" s="39" t="s">
        <v>1385</v>
      </c>
      <c r="E6671" s="11">
        <f t="shared" si="441"/>
        <v>5</v>
      </c>
      <c r="F6671" s="4">
        <f t="shared" si="442"/>
        <v>2008</v>
      </c>
      <c r="G6671" t="s">
        <v>25</v>
      </c>
      <c r="H6671" s="4" t="s">
        <v>410</v>
      </c>
      <c r="I6671" s="4" t="str">
        <f t="shared" si="444"/>
        <v>k</v>
      </c>
      <c r="J6671" s="4">
        <v>23.8</v>
      </c>
      <c r="K6671" s="4" t="s">
        <v>683</v>
      </c>
      <c r="L6671" s="4">
        <v>0</v>
      </c>
      <c r="M6671" s="4" t="s">
        <v>1969</v>
      </c>
      <c r="R6671" t="s">
        <v>8306</v>
      </c>
      <c r="T6671" t="s">
        <v>1296</v>
      </c>
    </row>
    <row r="6672" spans="1:20">
      <c r="A6672" t="s">
        <v>10294</v>
      </c>
      <c r="B6672" t="s">
        <v>1291</v>
      </c>
      <c r="C6672" t="s">
        <v>20</v>
      </c>
      <c r="D6672" s="39" t="s">
        <v>2037</v>
      </c>
      <c r="E6672" s="11">
        <f t="shared" ref="E6672:E6703" si="445">MONTH(D6672)</f>
        <v>7</v>
      </c>
      <c r="F6672" s="4">
        <f t="shared" ref="F6672:F6703" si="446">YEAR(D6672)</f>
        <v>2001</v>
      </c>
      <c r="G6672" t="s">
        <v>21</v>
      </c>
      <c r="H6672" s="4">
        <v>10.8</v>
      </c>
      <c r="I6672" s="4" t="str">
        <f t="shared" si="444"/>
        <v>k</v>
      </c>
      <c r="J6672" s="4">
        <v>25.8</v>
      </c>
      <c r="K6672" s="4" t="s">
        <v>433</v>
      </c>
      <c r="L6672" s="4">
        <v>0</v>
      </c>
      <c r="R6672" t="s">
        <v>10295</v>
      </c>
      <c r="T6672" t="s">
        <v>1296</v>
      </c>
    </row>
    <row r="6673" spans="1:20">
      <c r="A6673" t="s">
        <v>10296</v>
      </c>
      <c r="B6673" t="s">
        <v>1291</v>
      </c>
      <c r="C6673" t="s">
        <v>20</v>
      </c>
      <c r="D6673" s="39" t="s">
        <v>1412</v>
      </c>
      <c r="E6673" s="11">
        <f t="shared" si="445"/>
        <v>5</v>
      </c>
      <c r="F6673" s="4">
        <f t="shared" si="446"/>
        <v>2019</v>
      </c>
      <c r="G6673" t="s">
        <v>21</v>
      </c>
      <c r="I6673" s="4" t="str">
        <f t="shared" si="444"/>
        <v/>
      </c>
      <c r="J6673" s="4">
        <v>25.1</v>
      </c>
      <c r="K6673" s="4" t="s">
        <v>870</v>
      </c>
      <c r="L6673" s="4">
        <v>0</v>
      </c>
      <c r="M6673" s="4" t="s">
        <v>2281</v>
      </c>
      <c r="N6673" s="11" t="s">
        <v>10297</v>
      </c>
      <c r="Q6673" t="s">
        <v>10298</v>
      </c>
      <c r="R6673" t="s">
        <v>10299</v>
      </c>
      <c r="T6673" t="s">
        <v>1296</v>
      </c>
    </row>
    <row r="6674" spans="1:20">
      <c r="A6674" t="s">
        <v>10296</v>
      </c>
      <c r="B6674" s="4" t="s">
        <v>1291</v>
      </c>
      <c r="C6674" s="4" t="s">
        <v>74</v>
      </c>
      <c r="D6674" s="39" t="s">
        <v>1793</v>
      </c>
      <c r="E6674" s="11">
        <f t="shared" si="445"/>
        <v>4</v>
      </c>
      <c r="F6674" s="4">
        <f t="shared" si="446"/>
        <v>2026</v>
      </c>
      <c r="G6674" s="4" t="s">
        <v>21</v>
      </c>
      <c r="I6674" s="4" t="str">
        <f t="shared" si="444"/>
        <v/>
      </c>
      <c r="J6674" s="4">
        <v>26.5</v>
      </c>
      <c r="K6674" s="4">
        <v>35.5</v>
      </c>
      <c r="L6674" s="4">
        <v>0</v>
      </c>
      <c r="M6674" s="4">
        <v>710</v>
      </c>
      <c r="N6674" s="11" t="s">
        <v>10297</v>
      </c>
      <c r="R6674" s="4" t="s">
        <v>1471</v>
      </c>
    </row>
    <row r="6675" spans="1:20">
      <c r="A6675" t="s">
        <v>10300</v>
      </c>
      <c r="B6675" t="s">
        <v>1291</v>
      </c>
      <c r="C6675" t="s">
        <v>20</v>
      </c>
      <c r="D6675" s="39" t="s">
        <v>1378</v>
      </c>
      <c r="E6675" s="11">
        <f t="shared" si="445"/>
        <v>5</v>
      </c>
      <c r="F6675" s="4">
        <f t="shared" si="446"/>
        <v>2002</v>
      </c>
      <c r="G6675" t="s">
        <v>21</v>
      </c>
      <c r="H6675" s="4" t="s">
        <v>1536</v>
      </c>
      <c r="I6675" s="4" t="str">
        <f t="shared" si="444"/>
        <v>k</v>
      </c>
      <c r="J6675" s="4">
        <v>9.6</v>
      </c>
      <c r="K6675" s="4" t="s">
        <v>712</v>
      </c>
      <c r="L6675" s="4">
        <v>0</v>
      </c>
      <c r="M6675" s="4" t="s">
        <v>40</v>
      </c>
      <c r="N6675" s="11" t="s">
        <v>10301</v>
      </c>
      <c r="R6675" t="s">
        <v>10302</v>
      </c>
      <c r="T6675" t="s">
        <v>1296</v>
      </c>
    </row>
    <row r="6676" spans="1:20">
      <c r="A6676" t="s">
        <v>10300</v>
      </c>
      <c r="B6676" t="s">
        <v>1291</v>
      </c>
      <c r="C6676" t="s">
        <v>74</v>
      </c>
      <c r="D6676" s="39" t="s">
        <v>1432</v>
      </c>
      <c r="E6676" s="11">
        <f t="shared" si="445"/>
        <v>5</v>
      </c>
      <c r="F6676" s="4">
        <f t="shared" si="446"/>
        <v>2013</v>
      </c>
      <c r="G6676" t="s">
        <v>21</v>
      </c>
      <c r="H6676" s="4" t="s">
        <v>410</v>
      </c>
      <c r="I6676" s="4" t="str">
        <f t="shared" si="444"/>
        <v>k</v>
      </c>
      <c r="J6676" s="4">
        <v>27.3</v>
      </c>
      <c r="K6676" s="4" t="s">
        <v>1879</v>
      </c>
      <c r="L6676" s="4">
        <v>0</v>
      </c>
      <c r="M6676" s="4" t="s">
        <v>3788</v>
      </c>
      <c r="N6676" s="11" t="s">
        <v>10301</v>
      </c>
      <c r="R6676" t="s">
        <v>10303</v>
      </c>
      <c r="T6676" t="s">
        <v>1296</v>
      </c>
    </row>
    <row r="6677" spans="1:20">
      <c r="A6677" t="s">
        <v>755</v>
      </c>
      <c r="B6677" t="s">
        <v>1291</v>
      </c>
      <c r="C6677" t="s">
        <v>20</v>
      </c>
      <c r="D6677" s="39" t="s">
        <v>5956</v>
      </c>
      <c r="E6677" s="11">
        <f t="shared" si="445"/>
        <v>3</v>
      </c>
      <c r="F6677" s="4">
        <f t="shared" si="446"/>
        <v>1986</v>
      </c>
      <c r="G6677" t="s">
        <v>25</v>
      </c>
      <c r="H6677" s="4">
        <v>12.5</v>
      </c>
      <c r="I6677" s="4" t="s">
        <v>35</v>
      </c>
      <c r="J6677" s="4">
        <v>29.85</v>
      </c>
      <c r="K6677" s="4" t="s">
        <v>4949</v>
      </c>
      <c r="L6677" s="4">
        <v>0</v>
      </c>
      <c r="M6677" s="4" t="s">
        <v>1681</v>
      </c>
      <c r="N6677" s="11" t="s">
        <v>10304</v>
      </c>
      <c r="R6677" t="s">
        <v>2001</v>
      </c>
      <c r="T6677" t="s">
        <v>1296</v>
      </c>
    </row>
    <row r="6678" spans="1:20">
      <c r="A6678" t="s">
        <v>755</v>
      </c>
      <c r="B6678" t="s">
        <v>1291</v>
      </c>
      <c r="C6678" t="s">
        <v>74</v>
      </c>
      <c r="D6678" s="39" t="s">
        <v>2002</v>
      </c>
      <c r="E6678" s="11">
        <f t="shared" si="445"/>
        <v>3</v>
      </c>
      <c r="F6678" s="4">
        <f t="shared" si="446"/>
        <v>1988</v>
      </c>
      <c r="G6678" t="s">
        <v>25</v>
      </c>
      <c r="H6678" s="4">
        <v>14.5</v>
      </c>
      <c r="I6678" s="4" t="s">
        <v>35</v>
      </c>
      <c r="J6678" s="4">
        <v>31.43</v>
      </c>
      <c r="K6678" s="4" t="s">
        <v>2169</v>
      </c>
      <c r="L6678" s="4">
        <v>0</v>
      </c>
      <c r="M6678" s="4" t="s">
        <v>1298</v>
      </c>
      <c r="N6678" s="11" t="s">
        <v>10304</v>
      </c>
      <c r="T6678" t="s">
        <v>1296</v>
      </c>
    </row>
    <row r="6679" spans="1:20">
      <c r="A6679" t="s">
        <v>755</v>
      </c>
      <c r="B6679" t="s">
        <v>1291</v>
      </c>
      <c r="C6679" t="s">
        <v>74</v>
      </c>
      <c r="D6679" s="39" t="s">
        <v>1501</v>
      </c>
      <c r="E6679" s="11">
        <f t="shared" si="445"/>
        <v>3</v>
      </c>
      <c r="F6679" s="4">
        <f t="shared" si="446"/>
        <v>1990</v>
      </c>
      <c r="G6679" t="s">
        <v>25</v>
      </c>
      <c r="H6679" s="4">
        <v>16.5</v>
      </c>
      <c r="I6679" s="4" t="s">
        <v>35</v>
      </c>
      <c r="J6679" s="4">
        <v>35.56</v>
      </c>
      <c r="K6679" s="4" t="s">
        <v>2299</v>
      </c>
      <c r="L6679" s="4">
        <v>0</v>
      </c>
      <c r="M6679" s="4" t="s">
        <v>1406</v>
      </c>
      <c r="N6679" s="11" t="s">
        <v>10304</v>
      </c>
      <c r="T6679" t="s">
        <v>1296</v>
      </c>
    </row>
    <row r="6680" spans="1:20">
      <c r="A6680" t="s">
        <v>755</v>
      </c>
      <c r="B6680" t="s">
        <v>1291</v>
      </c>
      <c r="C6680" t="s">
        <v>74</v>
      </c>
      <c r="D6680" s="39" t="s">
        <v>2309</v>
      </c>
      <c r="E6680" s="11">
        <f t="shared" si="445"/>
        <v>3</v>
      </c>
      <c r="F6680" s="4">
        <f t="shared" si="446"/>
        <v>1992</v>
      </c>
      <c r="G6680" t="s">
        <v>25</v>
      </c>
      <c r="H6680" s="4">
        <v>18.5</v>
      </c>
      <c r="I6680" s="4" t="s">
        <v>35</v>
      </c>
      <c r="J6680" s="4">
        <v>39.69</v>
      </c>
      <c r="K6680" s="4" t="s">
        <v>404</v>
      </c>
      <c r="L6680" s="4">
        <v>0</v>
      </c>
      <c r="M6680" s="4" t="s">
        <v>9262</v>
      </c>
      <c r="N6680" s="11" t="s">
        <v>10304</v>
      </c>
      <c r="T6680" t="s">
        <v>1296</v>
      </c>
    </row>
    <row r="6681" spans="1:20">
      <c r="A6681" t="s">
        <v>755</v>
      </c>
      <c r="B6681" t="s">
        <v>1291</v>
      </c>
      <c r="C6681" t="s">
        <v>74</v>
      </c>
      <c r="D6681" s="39" t="s">
        <v>2313</v>
      </c>
      <c r="E6681" s="11">
        <f t="shared" si="445"/>
        <v>3</v>
      </c>
      <c r="F6681" s="4">
        <f t="shared" si="446"/>
        <v>1993</v>
      </c>
      <c r="G6681" t="s">
        <v>25</v>
      </c>
      <c r="H6681" s="4">
        <v>19.5</v>
      </c>
      <c r="I6681" s="4" t="s">
        <v>35</v>
      </c>
      <c r="J6681" s="4">
        <v>41.4</v>
      </c>
      <c r="K6681" s="4" t="s">
        <v>83</v>
      </c>
      <c r="L6681" s="4">
        <v>0</v>
      </c>
      <c r="M6681" s="4" t="s">
        <v>10305</v>
      </c>
      <c r="N6681" s="11" t="s">
        <v>10304</v>
      </c>
      <c r="T6681" t="s">
        <v>1296</v>
      </c>
    </row>
    <row r="6682" spans="1:20">
      <c r="A6682" t="s">
        <v>755</v>
      </c>
      <c r="B6682" t="s">
        <v>1291</v>
      </c>
      <c r="C6682" t="s">
        <v>74</v>
      </c>
      <c r="D6682" s="39" t="s">
        <v>1620</v>
      </c>
      <c r="E6682" s="11">
        <f t="shared" si="445"/>
        <v>3</v>
      </c>
      <c r="F6682" s="4">
        <f t="shared" si="446"/>
        <v>1994</v>
      </c>
      <c r="G6682" t="s">
        <v>25</v>
      </c>
      <c r="H6682" s="4">
        <v>20.5</v>
      </c>
      <c r="I6682" s="4" t="s">
        <v>35</v>
      </c>
      <c r="J6682" s="4">
        <v>43.5</v>
      </c>
      <c r="K6682" s="4" t="s">
        <v>222</v>
      </c>
      <c r="L6682" s="4">
        <v>0</v>
      </c>
      <c r="M6682" s="4" t="s">
        <v>10306</v>
      </c>
      <c r="N6682" s="11" t="s">
        <v>10304</v>
      </c>
      <c r="R6682" t="s">
        <v>10307</v>
      </c>
      <c r="T6682" t="s">
        <v>1296</v>
      </c>
    </row>
    <row r="6683" spans="1:20">
      <c r="A6683" t="s">
        <v>755</v>
      </c>
      <c r="B6683" t="s">
        <v>1291</v>
      </c>
      <c r="C6683" t="s">
        <v>74</v>
      </c>
      <c r="D6683" s="39" t="s">
        <v>1316</v>
      </c>
      <c r="E6683" s="11">
        <f t="shared" si="445"/>
        <v>3</v>
      </c>
      <c r="F6683" s="4">
        <f t="shared" si="446"/>
        <v>1995</v>
      </c>
      <c r="G6683" t="s">
        <v>25</v>
      </c>
      <c r="H6683" s="4">
        <v>21.5</v>
      </c>
      <c r="I6683" s="4" t="s">
        <v>35</v>
      </c>
      <c r="J6683" s="4">
        <v>45</v>
      </c>
      <c r="K6683" s="4" t="s">
        <v>468</v>
      </c>
      <c r="L6683" s="4">
        <v>0</v>
      </c>
      <c r="M6683" s="4" t="s">
        <v>10308</v>
      </c>
      <c r="N6683" s="11" t="s">
        <v>10304</v>
      </c>
      <c r="R6683" t="s">
        <v>10309</v>
      </c>
      <c r="T6683" t="s">
        <v>1296</v>
      </c>
    </row>
    <row r="6684" spans="1:20">
      <c r="A6684" t="s">
        <v>755</v>
      </c>
      <c r="B6684" t="s">
        <v>1291</v>
      </c>
      <c r="C6684" t="s">
        <v>74</v>
      </c>
      <c r="D6684" s="39" t="s">
        <v>1416</v>
      </c>
      <c r="E6684" s="11">
        <f t="shared" si="445"/>
        <v>3</v>
      </c>
      <c r="F6684" s="4">
        <f t="shared" si="446"/>
        <v>1996</v>
      </c>
      <c r="G6684" t="s">
        <v>25</v>
      </c>
      <c r="H6684" s="4">
        <v>22.5</v>
      </c>
      <c r="I6684" s="4" t="s">
        <v>35</v>
      </c>
      <c r="J6684" s="4">
        <v>45</v>
      </c>
      <c r="K6684" s="4" t="s">
        <v>636</v>
      </c>
      <c r="L6684" s="4">
        <v>0</v>
      </c>
      <c r="M6684" s="4" t="s">
        <v>10310</v>
      </c>
      <c r="N6684" s="11" t="s">
        <v>10304</v>
      </c>
      <c r="R6684" t="s">
        <v>10311</v>
      </c>
      <c r="T6684" t="s">
        <v>1296</v>
      </c>
    </row>
    <row r="6685" spans="1:20">
      <c r="A6685" t="s">
        <v>755</v>
      </c>
      <c r="B6685" t="s">
        <v>1291</v>
      </c>
      <c r="C6685" t="s">
        <v>74</v>
      </c>
      <c r="D6685" s="39" t="s">
        <v>1527</v>
      </c>
      <c r="E6685" s="11">
        <f t="shared" si="445"/>
        <v>3</v>
      </c>
      <c r="F6685" s="4">
        <f t="shared" si="446"/>
        <v>1998</v>
      </c>
      <c r="G6685" t="s">
        <v>25</v>
      </c>
      <c r="H6685" s="4">
        <v>24.5</v>
      </c>
      <c r="I6685" s="4" t="s">
        <v>35</v>
      </c>
      <c r="J6685" s="4">
        <v>45</v>
      </c>
      <c r="K6685" s="4" t="s">
        <v>6135</v>
      </c>
      <c r="L6685" s="4">
        <v>0</v>
      </c>
      <c r="M6685" s="4" t="s">
        <v>10312</v>
      </c>
      <c r="N6685" s="11" t="s">
        <v>10304</v>
      </c>
      <c r="R6685" t="s">
        <v>10313</v>
      </c>
      <c r="T6685" t="s">
        <v>1296</v>
      </c>
    </row>
    <row r="6686" spans="1:20">
      <c r="A6686" t="s">
        <v>755</v>
      </c>
      <c r="B6686" t="s">
        <v>1291</v>
      </c>
      <c r="C6686" t="s">
        <v>74</v>
      </c>
      <c r="D6686" s="39" t="s">
        <v>1647</v>
      </c>
      <c r="E6686" s="11">
        <f t="shared" si="445"/>
        <v>3</v>
      </c>
      <c r="F6686" s="4">
        <f t="shared" si="446"/>
        <v>2000</v>
      </c>
      <c r="G6686" t="s">
        <v>25</v>
      </c>
      <c r="H6686" s="4">
        <v>26.5</v>
      </c>
      <c r="I6686" s="4" t="s">
        <v>35</v>
      </c>
      <c r="J6686" s="4">
        <v>45</v>
      </c>
      <c r="K6686" s="4" t="s">
        <v>53</v>
      </c>
      <c r="L6686" s="4">
        <v>0</v>
      </c>
      <c r="M6686" s="4" t="s">
        <v>10314</v>
      </c>
      <c r="N6686" s="11" t="s">
        <v>10304</v>
      </c>
      <c r="R6686" t="s">
        <v>10315</v>
      </c>
      <c r="T6686" t="s">
        <v>1296</v>
      </c>
    </row>
    <row r="6687" spans="1:20">
      <c r="A6687" t="s">
        <v>10316</v>
      </c>
      <c r="B6687" t="s">
        <v>1291</v>
      </c>
      <c r="C6687" t="s">
        <v>20</v>
      </c>
      <c r="D6687" s="39" t="s">
        <v>1708</v>
      </c>
      <c r="E6687" s="11">
        <f t="shared" si="445"/>
        <v>3</v>
      </c>
      <c r="F6687" s="4">
        <f t="shared" si="446"/>
        <v>1994</v>
      </c>
      <c r="G6687" t="s">
        <v>21</v>
      </c>
      <c r="H6687" s="4">
        <v>13.5</v>
      </c>
      <c r="I6687" s="4" t="s">
        <v>35</v>
      </c>
      <c r="J6687" s="4">
        <v>27</v>
      </c>
      <c r="K6687" s="4" t="s">
        <v>842</v>
      </c>
      <c r="L6687" s="4">
        <v>0</v>
      </c>
      <c r="M6687" s="4" t="s">
        <v>1833</v>
      </c>
      <c r="N6687" s="11" t="s">
        <v>10317</v>
      </c>
      <c r="R6687" t="s">
        <v>3248</v>
      </c>
      <c r="T6687" t="s">
        <v>1296</v>
      </c>
    </row>
    <row r="6688" spans="1:20">
      <c r="A6688" t="s">
        <v>10316</v>
      </c>
      <c r="B6688" t="s">
        <v>1291</v>
      </c>
      <c r="C6688" t="s">
        <v>74</v>
      </c>
      <c r="D6688" s="39" t="s">
        <v>1524</v>
      </c>
      <c r="E6688" s="11">
        <f t="shared" si="445"/>
        <v>3</v>
      </c>
      <c r="F6688" s="4">
        <f t="shared" si="446"/>
        <v>1995</v>
      </c>
      <c r="G6688" t="s">
        <v>21</v>
      </c>
      <c r="H6688" s="4">
        <v>14.5</v>
      </c>
      <c r="I6688" s="4" t="s">
        <v>35</v>
      </c>
      <c r="J6688" s="4">
        <v>28.2</v>
      </c>
      <c r="K6688" s="4" t="s">
        <v>479</v>
      </c>
      <c r="L6688" s="4">
        <v>0</v>
      </c>
      <c r="M6688" s="4" t="s">
        <v>10318</v>
      </c>
      <c r="N6688" s="11" t="s">
        <v>10317</v>
      </c>
      <c r="T6688" t="s">
        <v>1296</v>
      </c>
    </row>
    <row r="6689" spans="1:20">
      <c r="A6689" t="s">
        <v>10316</v>
      </c>
      <c r="B6689" t="s">
        <v>1291</v>
      </c>
      <c r="C6689" t="s">
        <v>74</v>
      </c>
      <c r="D6689" s="39" t="s">
        <v>1320</v>
      </c>
      <c r="E6689" s="11">
        <f t="shared" si="445"/>
        <v>3</v>
      </c>
      <c r="F6689" s="4">
        <f t="shared" si="446"/>
        <v>1996</v>
      </c>
      <c r="G6689" t="s">
        <v>21</v>
      </c>
      <c r="H6689" s="4">
        <v>15.5</v>
      </c>
      <c r="I6689" s="4" t="s">
        <v>35</v>
      </c>
      <c r="J6689" s="4">
        <v>28</v>
      </c>
      <c r="K6689" s="4" t="s">
        <v>933</v>
      </c>
      <c r="L6689" s="4">
        <v>0</v>
      </c>
      <c r="M6689" s="4" t="s">
        <v>2256</v>
      </c>
      <c r="N6689" s="11" t="s">
        <v>10317</v>
      </c>
      <c r="R6689" t="s">
        <v>585</v>
      </c>
      <c r="T6689" t="s">
        <v>1296</v>
      </c>
    </row>
    <row r="6690" spans="1:20">
      <c r="A6690" t="s">
        <v>10316</v>
      </c>
      <c r="B6690" t="s">
        <v>1291</v>
      </c>
      <c r="C6690" t="s">
        <v>74</v>
      </c>
      <c r="D6690" s="39" t="s">
        <v>1322</v>
      </c>
      <c r="E6690" s="11">
        <f t="shared" si="445"/>
        <v>3</v>
      </c>
      <c r="F6690" s="4">
        <f t="shared" si="446"/>
        <v>1998</v>
      </c>
      <c r="G6690" t="s">
        <v>21</v>
      </c>
      <c r="H6690" s="4">
        <v>17.5</v>
      </c>
      <c r="I6690" s="4" t="s">
        <v>35</v>
      </c>
      <c r="J6690" s="4">
        <v>28.5</v>
      </c>
      <c r="K6690" s="4" t="s">
        <v>49</v>
      </c>
      <c r="L6690" s="4">
        <v>0</v>
      </c>
      <c r="M6690" s="4" t="s">
        <v>1739</v>
      </c>
      <c r="N6690" s="11" t="s">
        <v>10317</v>
      </c>
      <c r="R6690" t="s">
        <v>10319</v>
      </c>
      <c r="T6690" t="s">
        <v>1296</v>
      </c>
    </row>
    <row r="6691" spans="1:20">
      <c r="A6691" t="s">
        <v>10316</v>
      </c>
      <c r="B6691" t="s">
        <v>1291</v>
      </c>
      <c r="C6691" t="s">
        <v>74</v>
      </c>
      <c r="D6691" s="39" t="s">
        <v>1418</v>
      </c>
      <c r="E6691" s="11">
        <f t="shared" si="445"/>
        <v>5</v>
      </c>
      <c r="F6691" s="4">
        <f t="shared" si="446"/>
        <v>2001</v>
      </c>
      <c r="G6691" t="s">
        <v>21</v>
      </c>
      <c r="H6691" s="4">
        <v>20.7</v>
      </c>
      <c r="I6691" s="4" t="s">
        <v>35</v>
      </c>
      <c r="J6691" s="4">
        <v>28.5</v>
      </c>
      <c r="K6691" s="4" t="s">
        <v>40</v>
      </c>
      <c r="L6691" s="4">
        <v>0</v>
      </c>
      <c r="M6691" s="4" t="s">
        <v>1650</v>
      </c>
      <c r="N6691" s="11" t="s">
        <v>10317</v>
      </c>
      <c r="R6691" t="s">
        <v>10320</v>
      </c>
      <c r="T6691" t="s">
        <v>1296</v>
      </c>
    </row>
    <row r="6692" spans="1:20">
      <c r="A6692" t="s">
        <v>10316</v>
      </c>
      <c r="B6692" t="s">
        <v>1291</v>
      </c>
      <c r="C6692" t="s">
        <v>74</v>
      </c>
      <c r="D6692" s="39" t="s">
        <v>1749</v>
      </c>
      <c r="E6692" s="11">
        <f t="shared" si="445"/>
        <v>5</v>
      </c>
      <c r="F6692" s="4">
        <f t="shared" si="446"/>
        <v>2002</v>
      </c>
      <c r="G6692" t="s">
        <v>21</v>
      </c>
      <c r="H6692" s="4">
        <v>21.7</v>
      </c>
      <c r="I6692" s="4" t="s">
        <v>35</v>
      </c>
      <c r="J6692" s="4">
        <v>28.8</v>
      </c>
      <c r="K6692" s="4" t="s">
        <v>40</v>
      </c>
      <c r="L6692" s="4">
        <v>0</v>
      </c>
      <c r="M6692" s="4" t="s">
        <v>1825</v>
      </c>
      <c r="N6692" s="11" t="s">
        <v>10317</v>
      </c>
      <c r="R6692" t="s">
        <v>1751</v>
      </c>
      <c r="T6692" t="s">
        <v>1296</v>
      </c>
    </row>
    <row r="6693" spans="1:20">
      <c r="A6693" t="s">
        <v>10321</v>
      </c>
      <c r="B6693" t="s">
        <v>1291</v>
      </c>
      <c r="C6693" t="s">
        <v>20</v>
      </c>
      <c r="D6693" s="39" t="s">
        <v>2037</v>
      </c>
      <c r="E6693" s="11">
        <f t="shared" si="445"/>
        <v>7</v>
      </c>
      <c r="F6693" s="4">
        <f t="shared" si="446"/>
        <v>2001</v>
      </c>
      <c r="G6693" t="s">
        <v>25</v>
      </c>
      <c r="H6693" s="4">
        <v>8.8000000000000007</v>
      </c>
      <c r="I6693" s="4" t="str">
        <f>IF(ISBLANK(H6693), "", "k")</f>
        <v>k</v>
      </c>
      <c r="J6693" s="4">
        <v>24.8</v>
      </c>
      <c r="K6693" s="4" t="s">
        <v>924</v>
      </c>
      <c r="L6693" s="4">
        <v>0</v>
      </c>
      <c r="R6693" t="s">
        <v>10322</v>
      </c>
      <c r="T6693" t="s">
        <v>1296</v>
      </c>
    </row>
    <row r="6694" spans="1:20">
      <c r="A6694" t="s">
        <v>10321</v>
      </c>
      <c r="B6694" t="s">
        <v>1291</v>
      </c>
      <c r="C6694" t="s">
        <v>74</v>
      </c>
      <c r="D6694" s="39" t="s">
        <v>1378</v>
      </c>
      <c r="E6694" s="11">
        <f t="shared" si="445"/>
        <v>5</v>
      </c>
      <c r="F6694" s="4">
        <f t="shared" si="446"/>
        <v>2002</v>
      </c>
      <c r="G6694" t="s">
        <v>25</v>
      </c>
      <c r="H6694" s="4">
        <v>9.6999999999999993</v>
      </c>
      <c r="I6694" s="4" t="s">
        <v>1214</v>
      </c>
      <c r="J6694" s="4">
        <v>25.9</v>
      </c>
      <c r="K6694" s="4" t="s">
        <v>350</v>
      </c>
      <c r="L6694" s="4">
        <v>0</v>
      </c>
      <c r="M6694" s="4" t="s">
        <v>1776</v>
      </c>
      <c r="R6694" t="s">
        <v>10323</v>
      </c>
      <c r="T6694" t="s">
        <v>1296</v>
      </c>
    </row>
    <row r="6695" spans="1:20">
      <c r="A6695" t="s">
        <v>10321</v>
      </c>
      <c r="B6695" t="s">
        <v>1291</v>
      </c>
      <c r="C6695" t="s">
        <v>74</v>
      </c>
      <c r="D6695" s="39" t="s">
        <v>1380</v>
      </c>
      <c r="E6695" s="11">
        <f t="shared" si="445"/>
        <v>5</v>
      </c>
      <c r="F6695" s="4">
        <f t="shared" si="446"/>
        <v>2004</v>
      </c>
      <c r="G6695" t="s">
        <v>25</v>
      </c>
      <c r="H6695" s="4">
        <v>11.7</v>
      </c>
      <c r="I6695" s="4" t="s">
        <v>1214</v>
      </c>
      <c r="J6695" s="4">
        <v>24.1</v>
      </c>
      <c r="K6695" s="4" t="s">
        <v>264</v>
      </c>
      <c r="L6695" s="4">
        <v>0</v>
      </c>
      <c r="M6695" s="4" t="s">
        <v>10324</v>
      </c>
      <c r="R6695" t="s">
        <v>10325</v>
      </c>
      <c r="T6695" t="s">
        <v>1296</v>
      </c>
    </row>
    <row r="6696" spans="1:20">
      <c r="A6696" t="s">
        <v>10326</v>
      </c>
      <c r="B6696" t="s">
        <v>1291</v>
      </c>
      <c r="C6696" t="s">
        <v>20</v>
      </c>
      <c r="D6696" s="39" t="s">
        <v>877</v>
      </c>
      <c r="E6696" s="11">
        <f t="shared" si="445"/>
        <v>6</v>
      </c>
      <c r="F6696" s="4">
        <f t="shared" si="446"/>
        <v>2016</v>
      </c>
      <c r="G6696" t="s">
        <v>25</v>
      </c>
      <c r="I6696" s="4" t="str">
        <f>IF(ISBLANK(H6696), "", "k")</f>
        <v/>
      </c>
      <c r="J6696" s="4">
        <v>21.5</v>
      </c>
      <c r="K6696" s="4" t="s">
        <v>5493</v>
      </c>
      <c r="L6696" s="4">
        <v>0</v>
      </c>
      <c r="M6696" s="4" t="s">
        <v>1742</v>
      </c>
      <c r="N6696" s="11" t="s">
        <v>10327</v>
      </c>
      <c r="Q6696" t="s">
        <v>10328</v>
      </c>
      <c r="R6696" t="s">
        <v>10329</v>
      </c>
      <c r="T6696" t="s">
        <v>1296</v>
      </c>
    </row>
    <row r="6697" spans="1:20">
      <c r="A6697" t="s">
        <v>10326</v>
      </c>
      <c r="B6697" t="s">
        <v>1291</v>
      </c>
      <c r="C6697" t="s">
        <v>74</v>
      </c>
      <c r="D6697" s="39" t="s">
        <v>1455</v>
      </c>
      <c r="E6697" s="11">
        <f t="shared" si="445"/>
        <v>5</v>
      </c>
      <c r="F6697" s="4">
        <f t="shared" si="446"/>
        <v>2017</v>
      </c>
      <c r="G6697" t="s">
        <v>25</v>
      </c>
      <c r="I6697" s="4" t="str">
        <f>IF(ISBLANK(H6697), "", "k")</f>
        <v/>
      </c>
      <c r="J6697" s="4">
        <v>22.8</v>
      </c>
      <c r="K6697" s="4" t="s">
        <v>1875</v>
      </c>
      <c r="L6697" s="4">
        <v>0</v>
      </c>
      <c r="M6697" s="4" t="s">
        <v>2455</v>
      </c>
      <c r="N6697" s="11" t="s">
        <v>10327</v>
      </c>
      <c r="R6697" t="s">
        <v>10330</v>
      </c>
      <c r="T6697" t="s">
        <v>1296</v>
      </c>
    </row>
    <row r="6698" spans="1:20">
      <c r="A6698" t="s">
        <v>10326</v>
      </c>
      <c r="B6698" t="s">
        <v>1291</v>
      </c>
      <c r="C6698" t="s">
        <v>74</v>
      </c>
      <c r="D6698" s="39" t="s">
        <v>1491</v>
      </c>
      <c r="E6698" s="11">
        <f t="shared" si="445"/>
        <v>4</v>
      </c>
      <c r="F6698" s="4">
        <f t="shared" si="446"/>
        <v>2024</v>
      </c>
      <c r="G6698" t="s">
        <v>25</v>
      </c>
      <c r="I6698" s="4" t="str">
        <f>IF(ISBLANK(H6698), "", "k")</f>
        <v/>
      </c>
      <c r="J6698" s="4">
        <v>38.5</v>
      </c>
      <c r="K6698" s="4" t="s">
        <v>971</v>
      </c>
      <c r="L6698" s="4">
        <v>0</v>
      </c>
      <c r="M6698" s="4" t="s">
        <v>5217</v>
      </c>
      <c r="N6698" s="11" t="s">
        <v>10327</v>
      </c>
      <c r="Q6698" t="s">
        <v>10331</v>
      </c>
      <c r="R6698" t="s">
        <v>10332</v>
      </c>
    </row>
    <row r="6699" spans="1:20">
      <c r="A6699" t="s">
        <v>10326</v>
      </c>
      <c r="B6699" s="4" t="s">
        <v>1291</v>
      </c>
      <c r="C6699" s="4" t="s">
        <v>74</v>
      </c>
      <c r="D6699" s="39" t="s">
        <v>1793</v>
      </c>
      <c r="E6699" s="11">
        <f t="shared" si="445"/>
        <v>4</v>
      </c>
      <c r="F6699" s="4">
        <f t="shared" si="446"/>
        <v>2026</v>
      </c>
      <c r="G6699" s="4" t="s">
        <v>25</v>
      </c>
      <c r="I6699" s="4" t="str">
        <f>IF(ISBLANK(H6699), "", "k")</f>
        <v/>
      </c>
      <c r="J6699" s="4">
        <v>27.2</v>
      </c>
      <c r="K6699" s="4">
        <v>35.799999999999997</v>
      </c>
      <c r="L6699" s="4">
        <v>0</v>
      </c>
      <c r="M6699" s="4">
        <v>733</v>
      </c>
      <c r="R6699" s="4" t="s">
        <v>1471</v>
      </c>
    </row>
    <row r="6700" spans="1:20">
      <c r="A6700" t="s">
        <v>1097</v>
      </c>
      <c r="B6700" t="s">
        <v>1291</v>
      </c>
      <c r="C6700" t="s">
        <v>20</v>
      </c>
      <c r="D6700" s="39" t="s">
        <v>2390</v>
      </c>
      <c r="E6700" s="11">
        <f t="shared" si="445"/>
        <v>3</v>
      </c>
      <c r="F6700" s="4">
        <f t="shared" si="446"/>
        <v>1980</v>
      </c>
      <c r="G6700" t="s">
        <v>25</v>
      </c>
      <c r="H6700" s="4">
        <v>9.5</v>
      </c>
      <c r="I6700" s="4" t="s">
        <v>35</v>
      </c>
      <c r="J6700" s="4">
        <v>26.04</v>
      </c>
      <c r="K6700" s="4" t="s">
        <v>2103</v>
      </c>
      <c r="L6700" s="4">
        <v>0</v>
      </c>
      <c r="M6700" s="4" t="s">
        <v>1591</v>
      </c>
      <c r="R6700" t="s">
        <v>10333</v>
      </c>
      <c r="T6700" t="s">
        <v>5579</v>
      </c>
    </row>
    <row r="6701" spans="1:20">
      <c r="A6701" t="s">
        <v>1097</v>
      </c>
      <c r="B6701" t="s">
        <v>1291</v>
      </c>
      <c r="C6701" t="s">
        <v>74</v>
      </c>
      <c r="D6701" s="39" t="s">
        <v>2922</v>
      </c>
      <c r="E6701" s="11">
        <f t="shared" si="445"/>
        <v>3</v>
      </c>
      <c r="F6701" s="4">
        <f t="shared" si="446"/>
        <v>1983</v>
      </c>
      <c r="G6701" t="s">
        <v>25</v>
      </c>
      <c r="H6701" s="4">
        <v>12.5</v>
      </c>
      <c r="I6701" s="4" t="s">
        <v>35</v>
      </c>
      <c r="J6701" s="4">
        <v>30.16</v>
      </c>
      <c r="K6701" s="4" t="s">
        <v>2169</v>
      </c>
      <c r="L6701" s="4">
        <v>0</v>
      </c>
      <c r="M6701" s="4" t="s">
        <v>2830</v>
      </c>
      <c r="T6701" t="s">
        <v>5579</v>
      </c>
    </row>
    <row r="6702" spans="1:20">
      <c r="A6702" t="s">
        <v>1097</v>
      </c>
      <c r="B6702" t="s">
        <v>1291</v>
      </c>
      <c r="C6702" t="s">
        <v>74</v>
      </c>
      <c r="D6702" s="39" t="s">
        <v>3452</v>
      </c>
      <c r="E6702" s="11">
        <f t="shared" si="445"/>
        <v>3</v>
      </c>
      <c r="F6702" s="4">
        <f t="shared" si="446"/>
        <v>1988</v>
      </c>
      <c r="G6702" t="s">
        <v>25</v>
      </c>
      <c r="H6702" s="4">
        <v>17.5</v>
      </c>
      <c r="I6702" s="4" t="s">
        <v>35</v>
      </c>
      <c r="J6702" s="4">
        <v>40.32</v>
      </c>
      <c r="K6702" s="4" t="s">
        <v>10334</v>
      </c>
      <c r="L6702" s="4">
        <v>0</v>
      </c>
      <c r="M6702" s="4" t="s">
        <v>7011</v>
      </c>
      <c r="T6702" t="s">
        <v>5579</v>
      </c>
    </row>
    <row r="6703" spans="1:20">
      <c r="A6703" t="s">
        <v>1097</v>
      </c>
      <c r="B6703" t="s">
        <v>1291</v>
      </c>
      <c r="C6703" t="s">
        <v>74</v>
      </c>
      <c r="D6703" s="39" t="s">
        <v>1372</v>
      </c>
      <c r="E6703" s="11">
        <f t="shared" si="445"/>
        <v>3</v>
      </c>
      <c r="F6703" s="4">
        <f t="shared" si="446"/>
        <v>1990</v>
      </c>
      <c r="G6703" t="s">
        <v>25</v>
      </c>
      <c r="H6703" s="4">
        <v>19.5</v>
      </c>
      <c r="I6703" s="4" t="s">
        <v>35</v>
      </c>
      <c r="J6703" s="4">
        <v>40.96</v>
      </c>
      <c r="K6703" s="4" t="s">
        <v>829</v>
      </c>
      <c r="L6703" s="4">
        <v>0</v>
      </c>
      <c r="M6703" s="4" t="s">
        <v>10335</v>
      </c>
      <c r="T6703" t="s">
        <v>5579</v>
      </c>
    </row>
    <row r="6704" spans="1:20">
      <c r="A6704" t="s">
        <v>1097</v>
      </c>
      <c r="B6704" t="s">
        <v>1291</v>
      </c>
      <c r="C6704" t="s">
        <v>74</v>
      </c>
      <c r="D6704" s="39" t="s">
        <v>2401</v>
      </c>
      <c r="E6704" s="11">
        <f t="shared" ref="E6704:E6735" si="447">MONTH(D6704)</f>
        <v>3</v>
      </c>
      <c r="F6704" s="4">
        <f t="shared" ref="F6704:F6735" si="448">YEAR(D6704)</f>
        <v>1992</v>
      </c>
      <c r="G6704" t="s">
        <v>25</v>
      </c>
      <c r="H6704" s="4">
        <v>21.5</v>
      </c>
      <c r="I6704" s="4" t="s">
        <v>35</v>
      </c>
      <c r="J6704" s="4">
        <v>40.01</v>
      </c>
      <c r="K6704" s="4" t="s">
        <v>2397</v>
      </c>
      <c r="L6704" s="4">
        <v>0</v>
      </c>
      <c r="M6704" s="4" t="s">
        <v>10336</v>
      </c>
      <c r="T6704" t="s">
        <v>5579</v>
      </c>
    </row>
    <row r="6705" spans="1:20">
      <c r="A6705" t="s">
        <v>1097</v>
      </c>
      <c r="B6705" t="s">
        <v>1291</v>
      </c>
      <c r="C6705" t="s">
        <v>74</v>
      </c>
      <c r="D6705" s="39" t="s">
        <v>1520</v>
      </c>
      <c r="E6705" s="11">
        <f t="shared" si="447"/>
        <v>3</v>
      </c>
      <c r="F6705" s="4">
        <f t="shared" si="448"/>
        <v>1993</v>
      </c>
      <c r="G6705" t="s">
        <v>25</v>
      </c>
      <c r="H6705" s="4">
        <v>22.5</v>
      </c>
      <c r="I6705" s="4" t="s">
        <v>35</v>
      </c>
      <c r="K6705" s="4" t="s">
        <v>2405</v>
      </c>
      <c r="L6705" s="4">
        <v>0</v>
      </c>
      <c r="M6705" s="4" t="s">
        <v>10337</v>
      </c>
      <c r="R6705" t="s">
        <v>10338</v>
      </c>
      <c r="T6705" t="s">
        <v>5579</v>
      </c>
    </row>
    <row r="6706" spans="1:20">
      <c r="A6706" t="s">
        <v>10339</v>
      </c>
      <c r="B6706" t="s">
        <v>1291</v>
      </c>
      <c r="C6706" t="s">
        <v>20</v>
      </c>
      <c r="D6706" s="39" t="s">
        <v>6900</v>
      </c>
      <c r="E6706" s="11">
        <f t="shared" si="447"/>
        <v>3</v>
      </c>
      <c r="F6706" s="4">
        <f t="shared" si="448"/>
        <v>1982</v>
      </c>
      <c r="G6706" t="s">
        <v>25</v>
      </c>
      <c r="H6706" s="4">
        <v>11.5</v>
      </c>
      <c r="I6706" s="4" t="s">
        <v>35</v>
      </c>
      <c r="J6706" s="4">
        <v>28.26</v>
      </c>
      <c r="L6706" s="4">
        <v>0</v>
      </c>
      <c r="M6706" s="4" t="s">
        <v>2181</v>
      </c>
      <c r="N6706" s="11" t="s">
        <v>10340</v>
      </c>
      <c r="R6706" t="s">
        <v>10341</v>
      </c>
      <c r="T6706" t="s">
        <v>5579</v>
      </c>
    </row>
    <row r="6707" spans="1:20">
      <c r="A6707" t="s">
        <v>10339</v>
      </c>
      <c r="B6707" t="s">
        <v>1291</v>
      </c>
      <c r="C6707" t="s">
        <v>74</v>
      </c>
      <c r="D6707" s="39" t="s">
        <v>3045</v>
      </c>
      <c r="E6707" s="11">
        <f t="shared" si="447"/>
        <v>3</v>
      </c>
      <c r="F6707" s="4">
        <f t="shared" si="448"/>
        <v>1983</v>
      </c>
      <c r="G6707" t="s">
        <v>25</v>
      </c>
      <c r="H6707" s="4">
        <v>12.5</v>
      </c>
      <c r="I6707" s="4" t="s">
        <v>35</v>
      </c>
      <c r="J6707" s="4">
        <v>29.21</v>
      </c>
      <c r="L6707" s="4">
        <v>0</v>
      </c>
      <c r="M6707" s="4" t="s">
        <v>2567</v>
      </c>
      <c r="N6707" s="11" t="s">
        <v>10340</v>
      </c>
      <c r="R6707" t="s">
        <v>10342</v>
      </c>
      <c r="T6707" t="s">
        <v>5579</v>
      </c>
    </row>
    <row r="6708" spans="1:20">
      <c r="A6708" t="s">
        <v>10339</v>
      </c>
      <c r="B6708" t="s">
        <v>1291</v>
      </c>
      <c r="C6708" t="s">
        <v>74</v>
      </c>
      <c r="D6708" s="39" t="s">
        <v>1494</v>
      </c>
      <c r="E6708" s="11">
        <f t="shared" si="447"/>
        <v>3</v>
      </c>
      <c r="F6708" s="4">
        <f t="shared" si="448"/>
        <v>1986</v>
      </c>
      <c r="G6708" t="s">
        <v>25</v>
      </c>
      <c r="H6708" s="4">
        <v>15.5</v>
      </c>
      <c r="I6708" s="4" t="s">
        <v>35</v>
      </c>
      <c r="J6708" s="4">
        <v>38.42</v>
      </c>
      <c r="L6708" s="4">
        <v>0</v>
      </c>
      <c r="M6708" s="4" t="s">
        <v>2064</v>
      </c>
      <c r="N6708" s="11" t="s">
        <v>10340</v>
      </c>
      <c r="R6708" t="s">
        <v>3738</v>
      </c>
      <c r="T6708" t="s">
        <v>5579</v>
      </c>
    </row>
    <row r="6709" spans="1:20">
      <c r="A6709" t="s">
        <v>10339</v>
      </c>
      <c r="B6709" t="s">
        <v>1291</v>
      </c>
      <c r="C6709" t="s">
        <v>74</v>
      </c>
      <c r="D6709" s="39" t="s">
        <v>1501</v>
      </c>
      <c r="E6709" s="11">
        <f t="shared" si="447"/>
        <v>3</v>
      </c>
      <c r="F6709" s="4">
        <f t="shared" si="448"/>
        <v>1990</v>
      </c>
      <c r="G6709" t="s">
        <v>25</v>
      </c>
      <c r="H6709" s="4">
        <v>19.5</v>
      </c>
      <c r="I6709" s="4" t="s">
        <v>35</v>
      </c>
      <c r="J6709" s="4">
        <v>43.18</v>
      </c>
      <c r="L6709" s="4">
        <v>0</v>
      </c>
      <c r="M6709" s="4" t="s">
        <v>10343</v>
      </c>
      <c r="N6709" s="11" t="s">
        <v>10340</v>
      </c>
      <c r="T6709" t="s">
        <v>5579</v>
      </c>
    </row>
    <row r="6710" spans="1:20">
      <c r="A6710" t="s">
        <v>10339</v>
      </c>
      <c r="B6710" t="s">
        <v>1291</v>
      </c>
      <c r="C6710" t="s">
        <v>74</v>
      </c>
      <c r="D6710" s="39" t="s">
        <v>2309</v>
      </c>
      <c r="E6710" s="11">
        <f t="shared" si="447"/>
        <v>3</v>
      </c>
      <c r="F6710" s="4">
        <f t="shared" si="448"/>
        <v>1992</v>
      </c>
      <c r="G6710" t="s">
        <v>25</v>
      </c>
      <c r="H6710" s="4">
        <v>21.5</v>
      </c>
      <c r="I6710" s="4" t="s">
        <v>35</v>
      </c>
      <c r="J6710" s="4">
        <v>43.18</v>
      </c>
      <c r="L6710" s="4">
        <v>0</v>
      </c>
      <c r="M6710" s="4" t="s">
        <v>10344</v>
      </c>
      <c r="N6710" s="11" t="s">
        <v>10340</v>
      </c>
      <c r="R6710" t="s">
        <v>3738</v>
      </c>
      <c r="T6710" t="s">
        <v>5579</v>
      </c>
    </row>
    <row r="6711" spans="1:20">
      <c r="A6711" t="s">
        <v>10339</v>
      </c>
      <c r="B6711" t="s">
        <v>1291</v>
      </c>
      <c r="C6711" t="s">
        <v>74</v>
      </c>
      <c r="D6711" s="39" t="s">
        <v>1520</v>
      </c>
      <c r="E6711" s="11">
        <f t="shared" si="447"/>
        <v>3</v>
      </c>
      <c r="F6711" s="4">
        <f t="shared" si="448"/>
        <v>1993</v>
      </c>
      <c r="G6711" t="s">
        <v>25</v>
      </c>
      <c r="H6711" s="4">
        <v>22.5</v>
      </c>
      <c r="I6711" s="4" t="s">
        <v>35</v>
      </c>
      <c r="J6711" s="4">
        <v>45</v>
      </c>
      <c r="K6711" s="4">
        <v>35.9</v>
      </c>
      <c r="L6711" s="4">
        <v>4.3</v>
      </c>
      <c r="M6711" s="4" t="s">
        <v>10345</v>
      </c>
      <c r="N6711" s="11" t="s">
        <v>10340</v>
      </c>
      <c r="R6711" t="s">
        <v>10346</v>
      </c>
      <c r="T6711" t="s">
        <v>5579</v>
      </c>
    </row>
    <row r="6712" spans="1:20">
      <c r="A6712" t="s">
        <v>10347</v>
      </c>
      <c r="B6712" t="s">
        <v>1291</v>
      </c>
      <c r="C6712" t="s">
        <v>20</v>
      </c>
      <c r="D6712" s="39" t="s">
        <v>2922</v>
      </c>
      <c r="E6712" s="11">
        <f t="shared" si="447"/>
        <v>3</v>
      </c>
      <c r="F6712" s="4">
        <f t="shared" si="448"/>
        <v>1983</v>
      </c>
      <c r="G6712" t="s">
        <v>103</v>
      </c>
      <c r="I6712" s="4" t="str">
        <f>IF(ISBLANK(H6712), "", "k")</f>
        <v/>
      </c>
      <c r="J6712" s="4">
        <v>30.8</v>
      </c>
      <c r="K6712" s="4" t="s">
        <v>1393</v>
      </c>
      <c r="L6712" s="4">
        <v>0</v>
      </c>
      <c r="M6712" s="4" t="s">
        <v>1521</v>
      </c>
      <c r="R6712" t="s">
        <v>10348</v>
      </c>
      <c r="T6712" t="s">
        <v>5579</v>
      </c>
    </row>
    <row r="6713" spans="1:20">
      <c r="A6713" t="s">
        <v>10349</v>
      </c>
      <c r="B6713" t="s">
        <v>1291</v>
      </c>
      <c r="C6713" t="s">
        <v>20</v>
      </c>
      <c r="D6713" s="39" t="s">
        <v>2313</v>
      </c>
      <c r="E6713" s="11">
        <f t="shared" si="447"/>
        <v>3</v>
      </c>
      <c r="F6713" s="4">
        <f t="shared" si="448"/>
        <v>1993</v>
      </c>
      <c r="G6713" t="s">
        <v>21</v>
      </c>
      <c r="H6713" s="4">
        <v>15.5</v>
      </c>
      <c r="I6713" s="4" t="s">
        <v>35</v>
      </c>
      <c r="J6713" s="4">
        <v>28.4</v>
      </c>
      <c r="K6713" s="4" t="s">
        <v>40</v>
      </c>
      <c r="L6713" s="4">
        <v>0</v>
      </c>
      <c r="M6713" s="4" t="s">
        <v>1436</v>
      </c>
      <c r="N6713" s="11" t="s">
        <v>10350</v>
      </c>
      <c r="R6713" t="s">
        <v>10351</v>
      </c>
      <c r="T6713" t="s">
        <v>1296</v>
      </c>
    </row>
    <row r="6714" spans="1:20">
      <c r="A6714" t="s">
        <v>10349</v>
      </c>
      <c r="B6714" t="s">
        <v>1291</v>
      </c>
      <c r="C6714" t="s">
        <v>74</v>
      </c>
      <c r="D6714" s="39" t="s">
        <v>1316</v>
      </c>
      <c r="E6714" s="11">
        <f t="shared" si="447"/>
        <v>3</v>
      </c>
      <c r="F6714" s="4">
        <f t="shared" si="448"/>
        <v>1995</v>
      </c>
      <c r="G6714" t="s">
        <v>21</v>
      </c>
      <c r="H6714" s="4">
        <v>17.5</v>
      </c>
      <c r="I6714" s="4" t="s">
        <v>35</v>
      </c>
      <c r="J6714" s="4">
        <v>28.5</v>
      </c>
      <c r="K6714" s="4" t="s">
        <v>182</v>
      </c>
      <c r="L6714" s="4">
        <v>0</v>
      </c>
      <c r="M6714" s="4" t="s">
        <v>2323</v>
      </c>
      <c r="N6714" s="11" t="s">
        <v>10350</v>
      </c>
      <c r="R6714" t="s">
        <v>10352</v>
      </c>
      <c r="T6714" t="s">
        <v>1296</v>
      </c>
    </row>
    <row r="6715" spans="1:20">
      <c r="A6715" t="s">
        <v>10349</v>
      </c>
      <c r="B6715" t="s">
        <v>1291</v>
      </c>
      <c r="C6715" t="s">
        <v>74</v>
      </c>
      <c r="D6715" s="39" t="s">
        <v>1527</v>
      </c>
      <c r="E6715" s="11">
        <f t="shared" si="447"/>
        <v>3</v>
      </c>
      <c r="F6715" s="4">
        <f t="shared" si="448"/>
        <v>1998</v>
      </c>
      <c r="G6715" t="s">
        <v>21</v>
      </c>
      <c r="H6715" s="4">
        <v>20.5</v>
      </c>
      <c r="I6715" s="4" t="s">
        <v>35</v>
      </c>
      <c r="J6715" s="4">
        <v>31</v>
      </c>
      <c r="K6715" s="4" t="s">
        <v>309</v>
      </c>
      <c r="L6715" s="4">
        <v>0</v>
      </c>
      <c r="M6715" s="4" t="s">
        <v>2447</v>
      </c>
      <c r="N6715" s="11" t="s">
        <v>10350</v>
      </c>
      <c r="R6715" t="s">
        <v>10353</v>
      </c>
      <c r="T6715" t="s">
        <v>1296</v>
      </c>
    </row>
    <row r="6716" spans="1:20">
      <c r="A6716" t="s">
        <v>10349</v>
      </c>
      <c r="B6716" t="s">
        <v>1291</v>
      </c>
      <c r="C6716" t="s">
        <v>74</v>
      </c>
      <c r="D6716" s="39" t="s">
        <v>1647</v>
      </c>
      <c r="E6716" s="11">
        <f t="shared" si="447"/>
        <v>3</v>
      </c>
      <c r="F6716" s="4">
        <f t="shared" si="448"/>
        <v>2000</v>
      </c>
      <c r="G6716" t="s">
        <v>21</v>
      </c>
      <c r="H6716" s="4">
        <v>22.5</v>
      </c>
      <c r="I6716" s="4" t="s">
        <v>35</v>
      </c>
      <c r="J6716" s="4">
        <v>32</v>
      </c>
      <c r="K6716" s="4" t="s">
        <v>426</v>
      </c>
      <c r="L6716" s="4">
        <v>0</v>
      </c>
      <c r="M6716" s="4" t="s">
        <v>2716</v>
      </c>
      <c r="N6716" s="11" t="s">
        <v>10350</v>
      </c>
      <c r="R6716" t="s">
        <v>439</v>
      </c>
      <c r="T6716" t="s">
        <v>1296</v>
      </c>
    </row>
    <row r="6717" spans="1:20">
      <c r="A6717" t="s">
        <v>10349</v>
      </c>
      <c r="B6717" t="s">
        <v>1291</v>
      </c>
      <c r="C6717" t="s">
        <v>74</v>
      </c>
      <c r="D6717" s="39" t="s">
        <v>1418</v>
      </c>
      <c r="E6717" s="11">
        <f t="shared" si="447"/>
        <v>5</v>
      </c>
      <c r="F6717" s="4">
        <f t="shared" si="448"/>
        <v>2001</v>
      </c>
      <c r="G6717" t="s">
        <v>21</v>
      </c>
      <c r="H6717" s="4">
        <v>23.7</v>
      </c>
      <c r="I6717" s="4" t="s">
        <v>35</v>
      </c>
      <c r="J6717" s="4">
        <v>31.2</v>
      </c>
      <c r="K6717" s="4" t="s">
        <v>1279</v>
      </c>
      <c r="L6717" s="4">
        <v>0</v>
      </c>
      <c r="M6717" s="4" t="s">
        <v>2716</v>
      </c>
      <c r="N6717" s="11" t="s">
        <v>10350</v>
      </c>
      <c r="R6717" t="s">
        <v>1717</v>
      </c>
      <c r="T6717" t="s">
        <v>1296</v>
      </c>
    </row>
    <row r="6718" spans="1:20">
      <c r="A6718" t="s">
        <v>10349</v>
      </c>
      <c r="B6718" t="s">
        <v>1291</v>
      </c>
      <c r="C6718" t="s">
        <v>74</v>
      </c>
      <c r="D6718" s="39" t="s">
        <v>1378</v>
      </c>
      <c r="E6718" s="11">
        <f t="shared" si="447"/>
        <v>5</v>
      </c>
      <c r="F6718" s="4">
        <f t="shared" si="448"/>
        <v>2002</v>
      </c>
      <c r="G6718" t="s">
        <v>21</v>
      </c>
      <c r="H6718" s="4">
        <v>24.7</v>
      </c>
      <c r="I6718" s="4" t="s">
        <v>35</v>
      </c>
      <c r="J6718" s="4">
        <v>31.8</v>
      </c>
      <c r="K6718" s="4">
        <v>28</v>
      </c>
      <c r="L6718" s="4">
        <v>1.7</v>
      </c>
      <c r="M6718" s="4" t="s">
        <v>2716</v>
      </c>
      <c r="N6718" s="11" t="s">
        <v>10350</v>
      </c>
      <c r="R6718" t="s">
        <v>10354</v>
      </c>
      <c r="T6718" t="s">
        <v>1296</v>
      </c>
    </row>
    <row r="6719" spans="1:20">
      <c r="A6719" t="s">
        <v>10355</v>
      </c>
      <c r="B6719" t="s">
        <v>1291</v>
      </c>
      <c r="C6719" t="s">
        <v>20</v>
      </c>
      <c r="D6719" s="39" t="s">
        <v>1302</v>
      </c>
      <c r="E6719" s="11">
        <f t="shared" si="447"/>
        <v>5</v>
      </c>
      <c r="F6719" s="4">
        <f t="shared" si="448"/>
        <v>2002</v>
      </c>
      <c r="G6719" t="s">
        <v>25</v>
      </c>
      <c r="H6719" s="4" t="s">
        <v>189</v>
      </c>
      <c r="I6719" s="4" t="str">
        <f t="shared" ref="I6719:I6752" si="449">IF(ISBLANK(H6719), "", "k")</f>
        <v>k</v>
      </c>
      <c r="J6719" s="4">
        <v>20.5</v>
      </c>
      <c r="K6719" s="4" t="s">
        <v>172</v>
      </c>
      <c r="L6719" s="4">
        <v>0</v>
      </c>
      <c r="M6719" s="4" t="s">
        <v>9945</v>
      </c>
      <c r="R6719" t="s">
        <v>10356</v>
      </c>
      <c r="T6719" t="s">
        <v>1421</v>
      </c>
    </row>
    <row r="6720" spans="1:20">
      <c r="A6720" t="s">
        <v>10357</v>
      </c>
      <c r="B6720" t="s">
        <v>1291</v>
      </c>
      <c r="C6720" t="s">
        <v>20</v>
      </c>
      <c r="D6720" s="39" t="s">
        <v>1749</v>
      </c>
      <c r="E6720" s="11">
        <f t="shared" si="447"/>
        <v>5</v>
      </c>
      <c r="F6720" s="4">
        <f t="shared" si="448"/>
        <v>2002</v>
      </c>
      <c r="G6720" t="s">
        <v>25</v>
      </c>
      <c r="H6720" s="4" t="s">
        <v>1536</v>
      </c>
      <c r="I6720" s="4" t="str">
        <f t="shared" si="449"/>
        <v>k</v>
      </c>
      <c r="J6720" s="4">
        <v>10</v>
      </c>
      <c r="K6720" s="4" t="s">
        <v>3295</v>
      </c>
      <c r="L6720" s="4">
        <v>0</v>
      </c>
      <c r="M6720" s="4" t="s">
        <v>40</v>
      </c>
      <c r="N6720" s="11" t="s">
        <v>10358</v>
      </c>
      <c r="R6720" t="s">
        <v>10359</v>
      </c>
      <c r="T6720" t="s">
        <v>1366</v>
      </c>
    </row>
    <row r="6721" spans="1:20">
      <c r="A6721" t="s">
        <v>10357</v>
      </c>
      <c r="B6721" t="s">
        <v>1291</v>
      </c>
      <c r="C6721" t="s">
        <v>74</v>
      </c>
      <c r="D6721" s="39" t="s">
        <v>1385</v>
      </c>
      <c r="E6721" s="11">
        <f t="shared" si="447"/>
        <v>5</v>
      </c>
      <c r="F6721" s="4">
        <f t="shared" si="448"/>
        <v>2008</v>
      </c>
      <c r="G6721" t="s">
        <v>25</v>
      </c>
      <c r="H6721" s="4" t="s">
        <v>482</v>
      </c>
      <c r="I6721" s="4" t="str">
        <f t="shared" si="449"/>
        <v>k</v>
      </c>
      <c r="J6721" s="4">
        <v>22</v>
      </c>
      <c r="K6721" s="4" t="s">
        <v>1220</v>
      </c>
      <c r="L6721" s="4">
        <v>0</v>
      </c>
      <c r="M6721" s="4" t="s">
        <v>3323</v>
      </c>
      <c r="N6721" s="11" t="s">
        <v>10358</v>
      </c>
      <c r="R6721" t="s">
        <v>1698</v>
      </c>
      <c r="T6721" t="s">
        <v>1366</v>
      </c>
    </row>
    <row r="6722" spans="1:20">
      <c r="A6722" t="s">
        <v>10357</v>
      </c>
      <c r="B6722" t="s">
        <v>1291</v>
      </c>
      <c r="C6722" t="s">
        <v>74</v>
      </c>
      <c r="D6722" s="39" t="s">
        <v>1561</v>
      </c>
      <c r="E6722" s="11">
        <f t="shared" si="447"/>
        <v>5</v>
      </c>
      <c r="F6722" s="4">
        <f t="shared" si="448"/>
        <v>2011</v>
      </c>
      <c r="G6722" t="s">
        <v>25</v>
      </c>
      <c r="H6722" s="4" t="s">
        <v>477</v>
      </c>
      <c r="I6722" s="4" t="str">
        <f t="shared" si="449"/>
        <v>k</v>
      </c>
      <c r="J6722" s="4">
        <v>27.4</v>
      </c>
      <c r="K6722" s="4" t="s">
        <v>1061</v>
      </c>
      <c r="L6722" s="4">
        <v>0</v>
      </c>
      <c r="M6722" s="4" t="s">
        <v>1441</v>
      </c>
      <c r="N6722" s="11" t="s">
        <v>10358</v>
      </c>
      <c r="R6722" t="s">
        <v>10360</v>
      </c>
      <c r="T6722" t="s">
        <v>1366</v>
      </c>
    </row>
    <row r="6723" spans="1:20">
      <c r="A6723" t="s">
        <v>10357</v>
      </c>
      <c r="B6723" t="s">
        <v>1291</v>
      </c>
      <c r="C6723" t="s">
        <v>74</v>
      </c>
      <c r="D6723" s="39" t="s">
        <v>1531</v>
      </c>
      <c r="E6723" s="11">
        <f t="shared" si="447"/>
        <v>5</v>
      </c>
      <c r="F6723" s="4">
        <f t="shared" si="448"/>
        <v>2013</v>
      </c>
      <c r="G6723" t="s">
        <v>25</v>
      </c>
      <c r="H6723" s="4" t="s">
        <v>410</v>
      </c>
      <c r="I6723" s="4" t="str">
        <f t="shared" si="449"/>
        <v>k</v>
      </c>
      <c r="J6723" s="4">
        <v>30</v>
      </c>
      <c r="K6723" s="4" t="s">
        <v>1393</v>
      </c>
      <c r="L6723" s="4">
        <v>0</v>
      </c>
      <c r="M6723" s="4" t="s">
        <v>1815</v>
      </c>
      <c r="N6723" s="11" t="s">
        <v>10358</v>
      </c>
      <c r="R6723" t="s">
        <v>4117</v>
      </c>
      <c r="T6723" t="s">
        <v>1366</v>
      </c>
    </row>
    <row r="6724" spans="1:20">
      <c r="A6724" t="s">
        <v>10357</v>
      </c>
      <c r="B6724" t="s">
        <v>1291</v>
      </c>
      <c r="C6724" t="s">
        <v>74</v>
      </c>
      <c r="D6724" s="39" t="s">
        <v>1435</v>
      </c>
      <c r="E6724" s="11">
        <f t="shared" si="447"/>
        <v>5</v>
      </c>
      <c r="F6724" s="4">
        <f t="shared" si="448"/>
        <v>2015</v>
      </c>
      <c r="G6724" t="s">
        <v>25</v>
      </c>
      <c r="H6724" s="4" t="s">
        <v>712</v>
      </c>
      <c r="I6724" s="4" t="str">
        <f t="shared" si="449"/>
        <v>k</v>
      </c>
      <c r="J6724" s="4">
        <v>32.799999999999997</v>
      </c>
      <c r="K6724" s="4" t="s">
        <v>233</v>
      </c>
      <c r="L6724" s="4">
        <v>0</v>
      </c>
      <c r="M6724" s="4" t="s">
        <v>2127</v>
      </c>
      <c r="N6724" s="11" t="s">
        <v>10358</v>
      </c>
      <c r="R6724" t="s">
        <v>10361</v>
      </c>
      <c r="T6724" t="s">
        <v>1366</v>
      </c>
    </row>
    <row r="6725" spans="1:20">
      <c r="A6725" t="s">
        <v>10357</v>
      </c>
      <c r="B6725" t="s">
        <v>1291</v>
      </c>
      <c r="C6725" t="s">
        <v>74</v>
      </c>
      <c r="D6725" s="39" t="s">
        <v>1568</v>
      </c>
      <c r="E6725" s="11">
        <f t="shared" si="447"/>
        <v>5</v>
      </c>
      <c r="F6725" s="4">
        <f t="shared" si="448"/>
        <v>2016</v>
      </c>
      <c r="G6725" t="s">
        <v>25</v>
      </c>
      <c r="H6725" s="4" t="s">
        <v>609</v>
      </c>
      <c r="I6725" s="4" t="str">
        <f t="shared" si="449"/>
        <v>k</v>
      </c>
      <c r="J6725" s="4">
        <v>33.6</v>
      </c>
      <c r="K6725" s="4" t="s">
        <v>638</v>
      </c>
      <c r="L6725" s="4">
        <v>0</v>
      </c>
      <c r="M6725" s="4" t="s">
        <v>1406</v>
      </c>
      <c r="N6725" s="11" t="s">
        <v>10358</v>
      </c>
      <c r="Q6725">
        <v>7</v>
      </c>
      <c r="R6725" t="s">
        <v>10362</v>
      </c>
      <c r="T6725" t="s">
        <v>1366</v>
      </c>
    </row>
    <row r="6726" spans="1:20">
      <c r="A6726" t="s">
        <v>10357</v>
      </c>
      <c r="B6726" t="s">
        <v>1291</v>
      </c>
      <c r="C6726" t="s">
        <v>74</v>
      </c>
      <c r="D6726" s="39" t="s">
        <v>5649</v>
      </c>
      <c r="E6726" s="11">
        <f t="shared" si="447"/>
        <v>6</v>
      </c>
      <c r="F6726" s="4">
        <f t="shared" si="448"/>
        <v>2016</v>
      </c>
      <c r="G6726" t="s">
        <v>25</v>
      </c>
      <c r="H6726" s="4" t="s">
        <v>2331</v>
      </c>
      <c r="I6726" s="4" t="str">
        <f t="shared" si="449"/>
        <v>k</v>
      </c>
      <c r="J6726" s="4">
        <v>34</v>
      </c>
      <c r="K6726" s="4" t="s">
        <v>1575</v>
      </c>
      <c r="L6726" s="4">
        <v>0</v>
      </c>
      <c r="M6726" s="4" t="s">
        <v>3117</v>
      </c>
      <c r="N6726" s="11" t="s">
        <v>10358</v>
      </c>
      <c r="Q6726" t="s">
        <v>10363</v>
      </c>
      <c r="R6726" t="s">
        <v>10364</v>
      </c>
      <c r="T6726" t="s">
        <v>1366</v>
      </c>
    </row>
    <row r="6727" spans="1:20">
      <c r="A6727" t="s">
        <v>10357</v>
      </c>
      <c r="B6727" t="s">
        <v>1291</v>
      </c>
      <c r="C6727" t="s">
        <v>74</v>
      </c>
      <c r="D6727" s="39" t="s">
        <v>1455</v>
      </c>
      <c r="E6727" s="11">
        <f t="shared" si="447"/>
        <v>5</v>
      </c>
      <c r="F6727" s="4">
        <f t="shared" si="448"/>
        <v>2017</v>
      </c>
      <c r="G6727" t="s">
        <v>25</v>
      </c>
      <c r="H6727" s="4" t="s">
        <v>977</v>
      </c>
      <c r="I6727" s="4" t="str">
        <f t="shared" si="449"/>
        <v>k</v>
      </c>
      <c r="J6727" s="4">
        <v>37</v>
      </c>
      <c r="K6727" s="4" t="s">
        <v>438</v>
      </c>
      <c r="L6727" s="4">
        <v>0</v>
      </c>
      <c r="M6727" s="4" t="s">
        <v>10365</v>
      </c>
      <c r="N6727" s="11" t="s">
        <v>10358</v>
      </c>
      <c r="R6727" t="s">
        <v>4263</v>
      </c>
      <c r="T6727" t="s">
        <v>1366</v>
      </c>
    </row>
    <row r="6728" spans="1:20">
      <c r="A6728" s="19" t="s">
        <v>10366</v>
      </c>
      <c r="B6728" t="s">
        <v>1291</v>
      </c>
      <c r="C6728" t="s">
        <v>20</v>
      </c>
      <c r="D6728" s="39" t="s">
        <v>1491</v>
      </c>
      <c r="E6728" s="11">
        <f t="shared" si="447"/>
        <v>4</v>
      </c>
      <c r="F6728" s="4">
        <f t="shared" si="448"/>
        <v>2024</v>
      </c>
      <c r="G6728" t="s">
        <v>21</v>
      </c>
      <c r="I6728" s="4" t="str">
        <f t="shared" si="449"/>
        <v/>
      </c>
      <c r="J6728" s="4">
        <v>29</v>
      </c>
      <c r="K6728" s="4" t="s">
        <v>960</v>
      </c>
      <c r="L6728" s="4">
        <v>0</v>
      </c>
      <c r="M6728" s="4" t="s">
        <v>2259</v>
      </c>
      <c r="N6728" s="11" t="s">
        <v>10367</v>
      </c>
      <c r="R6728" t="s">
        <v>10368</v>
      </c>
    </row>
    <row r="6729" spans="1:20">
      <c r="A6729" s="19" t="s">
        <v>10366</v>
      </c>
      <c r="B6729" s="4" t="s">
        <v>1291</v>
      </c>
      <c r="C6729" s="4" t="s">
        <v>74</v>
      </c>
      <c r="D6729" s="39" t="s">
        <v>1553</v>
      </c>
      <c r="E6729" s="11">
        <f t="shared" si="447"/>
        <v>4</v>
      </c>
      <c r="F6729" s="4">
        <f t="shared" si="448"/>
        <v>2026</v>
      </c>
      <c r="G6729" s="4" t="s">
        <v>21</v>
      </c>
      <c r="I6729" s="4" t="str">
        <f t="shared" si="449"/>
        <v/>
      </c>
      <c r="J6729" s="4">
        <v>29.5</v>
      </c>
      <c r="K6729" s="4">
        <v>38.4</v>
      </c>
      <c r="L6729" s="4">
        <v>0</v>
      </c>
      <c r="M6729" s="4">
        <v>881</v>
      </c>
      <c r="N6729" s="11" t="s">
        <v>10367</v>
      </c>
      <c r="R6729" s="4" t="s">
        <v>1471</v>
      </c>
    </row>
    <row r="6730" spans="1:20">
      <c r="A6730" s="19" t="s">
        <v>10369</v>
      </c>
      <c r="B6730" t="s">
        <v>1291</v>
      </c>
      <c r="C6730" t="s">
        <v>20</v>
      </c>
      <c r="D6730" s="39" t="s">
        <v>1260</v>
      </c>
      <c r="E6730" s="11">
        <f t="shared" si="447"/>
        <v>5</v>
      </c>
      <c r="F6730" s="4">
        <f t="shared" si="448"/>
        <v>2024</v>
      </c>
      <c r="G6730" t="s">
        <v>25</v>
      </c>
      <c r="I6730" s="4" t="str">
        <f t="shared" si="449"/>
        <v/>
      </c>
      <c r="J6730" s="4">
        <v>29.8</v>
      </c>
      <c r="K6730" s="4" t="s">
        <v>690</v>
      </c>
      <c r="L6730" s="4">
        <v>0</v>
      </c>
      <c r="M6730" s="4" t="s">
        <v>8015</v>
      </c>
      <c r="N6730" s="11" t="s">
        <v>10370</v>
      </c>
      <c r="R6730" t="s">
        <v>10371</v>
      </c>
    </row>
    <row r="6731" spans="1:20">
      <c r="A6731" s="19" t="s">
        <v>10369</v>
      </c>
      <c r="B6731" s="4" t="s">
        <v>1291</v>
      </c>
      <c r="C6731" s="4" t="s">
        <v>74</v>
      </c>
      <c r="D6731" s="39" t="s">
        <v>1793</v>
      </c>
      <c r="E6731" s="11">
        <f t="shared" si="447"/>
        <v>4</v>
      </c>
      <c r="F6731" s="4">
        <f t="shared" si="448"/>
        <v>2026</v>
      </c>
      <c r="G6731" s="4" t="s">
        <v>25</v>
      </c>
      <c r="I6731" s="4" t="str">
        <f t="shared" si="449"/>
        <v/>
      </c>
      <c r="J6731" s="4">
        <v>32.1</v>
      </c>
      <c r="K6731" s="4">
        <v>41.6</v>
      </c>
      <c r="L6731" s="4">
        <v>0</v>
      </c>
      <c r="M6731" s="4">
        <v>1415</v>
      </c>
      <c r="N6731" s="11" t="s">
        <v>10370</v>
      </c>
      <c r="R6731" s="4" t="s">
        <v>1471</v>
      </c>
    </row>
    <row r="6732" spans="1:20">
      <c r="A6732" s="19" t="s">
        <v>10372</v>
      </c>
      <c r="B6732" t="s">
        <v>1291</v>
      </c>
      <c r="C6732" t="s">
        <v>20</v>
      </c>
      <c r="D6732" s="39" t="s">
        <v>1491</v>
      </c>
      <c r="E6732" s="11">
        <f t="shared" si="447"/>
        <v>4</v>
      </c>
      <c r="F6732" s="4">
        <f t="shared" si="448"/>
        <v>2024</v>
      </c>
      <c r="G6732" t="s">
        <v>25</v>
      </c>
      <c r="I6732" s="4" t="str">
        <f t="shared" si="449"/>
        <v/>
      </c>
      <c r="J6732" s="4">
        <v>28.7</v>
      </c>
      <c r="L6732" s="4">
        <v>0</v>
      </c>
      <c r="M6732" s="4" t="s">
        <v>1676</v>
      </c>
      <c r="N6732" s="11" t="s">
        <v>10373</v>
      </c>
      <c r="Q6732" t="s">
        <v>10374</v>
      </c>
      <c r="R6732" t="s">
        <v>10375</v>
      </c>
    </row>
    <row r="6733" spans="1:20">
      <c r="A6733" s="19" t="s">
        <v>10372</v>
      </c>
      <c r="B6733" s="4" t="s">
        <v>1291</v>
      </c>
      <c r="C6733" s="4" t="s">
        <v>74</v>
      </c>
      <c r="D6733" s="39" t="s">
        <v>1553</v>
      </c>
      <c r="E6733" s="11">
        <f t="shared" si="447"/>
        <v>4</v>
      </c>
      <c r="F6733" s="4">
        <f t="shared" si="448"/>
        <v>2026</v>
      </c>
      <c r="G6733" s="4" t="s">
        <v>25</v>
      </c>
      <c r="I6733" s="4" t="str">
        <f t="shared" si="449"/>
        <v/>
      </c>
      <c r="J6733" s="4">
        <v>30.7</v>
      </c>
      <c r="K6733" s="4">
        <v>16.899999999999999</v>
      </c>
      <c r="L6733" s="4">
        <v>8.6</v>
      </c>
      <c r="M6733" s="4">
        <v>1076</v>
      </c>
      <c r="N6733" s="11" t="s">
        <v>10373</v>
      </c>
      <c r="R6733" s="4" t="s">
        <v>1471</v>
      </c>
    </row>
    <row r="6734" spans="1:20">
      <c r="A6734" s="19" t="s">
        <v>10376</v>
      </c>
      <c r="B6734" t="s">
        <v>1291</v>
      </c>
      <c r="C6734" t="s">
        <v>20</v>
      </c>
      <c r="D6734" s="39" t="s">
        <v>1260</v>
      </c>
      <c r="E6734" s="11">
        <f t="shared" si="447"/>
        <v>5</v>
      </c>
      <c r="F6734" s="4">
        <f t="shared" si="448"/>
        <v>2024</v>
      </c>
      <c r="G6734" t="s">
        <v>21</v>
      </c>
      <c r="I6734" s="4" t="str">
        <f t="shared" si="449"/>
        <v/>
      </c>
      <c r="J6734" s="4">
        <v>27.7</v>
      </c>
      <c r="K6734" s="4" t="s">
        <v>584</v>
      </c>
      <c r="L6734" s="4">
        <v>0</v>
      </c>
      <c r="M6734" s="4" t="s">
        <v>1797</v>
      </c>
      <c r="N6734" s="11" t="s">
        <v>10377</v>
      </c>
      <c r="R6734" t="s">
        <v>10378</v>
      </c>
    </row>
    <row r="6735" spans="1:20">
      <c r="A6735" s="19" t="s">
        <v>10376</v>
      </c>
      <c r="B6735" s="4" t="s">
        <v>1291</v>
      </c>
      <c r="C6735" s="17" t="s">
        <v>74</v>
      </c>
      <c r="D6735" s="39" t="s">
        <v>1480</v>
      </c>
      <c r="E6735" s="11">
        <f t="shared" si="447"/>
        <v>4</v>
      </c>
      <c r="F6735" s="4">
        <f t="shared" si="448"/>
        <v>2026</v>
      </c>
      <c r="G6735" s="4" t="s">
        <v>21</v>
      </c>
      <c r="I6735" s="4" t="str">
        <f t="shared" si="449"/>
        <v/>
      </c>
      <c r="J6735" s="4">
        <v>27.1</v>
      </c>
      <c r="K6735" s="4">
        <v>37.299999999999997</v>
      </c>
      <c r="L6735" s="4">
        <v>0</v>
      </c>
      <c r="M6735" s="4">
        <v>825</v>
      </c>
      <c r="N6735" s="11" t="s">
        <v>10377</v>
      </c>
      <c r="R6735" s="4" t="s">
        <v>7416</v>
      </c>
    </row>
    <row r="6736" spans="1:20">
      <c r="A6736" s="19" t="s">
        <v>10379</v>
      </c>
      <c r="B6736" t="s">
        <v>1291</v>
      </c>
      <c r="C6736" t="s">
        <v>20</v>
      </c>
      <c r="D6736" s="39" t="s">
        <v>1491</v>
      </c>
      <c r="E6736" s="11">
        <f t="shared" ref="E6736:E6767" si="450">MONTH(D6736)</f>
        <v>4</v>
      </c>
      <c r="F6736" s="4">
        <f t="shared" ref="F6736:F6752" si="451">YEAR(D6736)</f>
        <v>2024</v>
      </c>
      <c r="G6736" t="s">
        <v>21</v>
      </c>
      <c r="I6736" s="4" t="str">
        <f t="shared" si="449"/>
        <v/>
      </c>
      <c r="J6736" s="4">
        <v>23.5</v>
      </c>
      <c r="K6736" s="4" t="s">
        <v>508</v>
      </c>
      <c r="L6736" s="4">
        <v>0</v>
      </c>
      <c r="M6736" s="4" t="s">
        <v>1809</v>
      </c>
      <c r="N6736" s="11" t="s">
        <v>10380</v>
      </c>
      <c r="R6736" t="s">
        <v>10381</v>
      </c>
    </row>
    <row r="6737" spans="1:18">
      <c r="A6737" s="19" t="s">
        <v>10379</v>
      </c>
      <c r="B6737" s="4" t="s">
        <v>1291</v>
      </c>
      <c r="C6737" s="4" t="s">
        <v>74</v>
      </c>
      <c r="D6737" s="39" t="s">
        <v>1793</v>
      </c>
      <c r="E6737" s="11">
        <f t="shared" si="450"/>
        <v>4</v>
      </c>
      <c r="F6737" s="4">
        <f t="shared" si="451"/>
        <v>2026</v>
      </c>
      <c r="G6737" s="4" t="s">
        <v>21</v>
      </c>
      <c r="I6737" s="4" t="str">
        <f t="shared" si="449"/>
        <v/>
      </c>
      <c r="J6737" s="4">
        <v>25.6</v>
      </c>
      <c r="K6737" s="4">
        <v>34.799999999999997</v>
      </c>
      <c r="L6737" s="4">
        <v>0</v>
      </c>
      <c r="M6737" s="4">
        <v>620</v>
      </c>
      <c r="N6737" s="11" t="s">
        <v>10380</v>
      </c>
      <c r="R6737" s="4" t="s">
        <v>7911</v>
      </c>
    </row>
    <row r="6738" spans="1:18">
      <c r="A6738" s="19" t="s">
        <v>10382</v>
      </c>
      <c r="B6738" t="s">
        <v>1291</v>
      </c>
      <c r="C6738" t="s">
        <v>20</v>
      </c>
      <c r="D6738" s="39" t="s">
        <v>1260</v>
      </c>
      <c r="E6738" s="11">
        <f t="shared" si="450"/>
        <v>5</v>
      </c>
      <c r="F6738" s="4">
        <f t="shared" si="451"/>
        <v>2024</v>
      </c>
      <c r="G6738" t="s">
        <v>21</v>
      </c>
      <c r="H6738" s="4" t="s">
        <v>1452</v>
      </c>
      <c r="I6738" s="4" t="str">
        <f t="shared" si="449"/>
        <v>k</v>
      </c>
      <c r="J6738" s="4">
        <v>15.8</v>
      </c>
      <c r="K6738" s="4" t="s">
        <v>3419</v>
      </c>
      <c r="L6738" s="4">
        <v>0</v>
      </c>
      <c r="M6738" s="4" t="s">
        <v>5300</v>
      </c>
      <c r="N6738" s="11" t="s">
        <v>10383</v>
      </c>
      <c r="R6738" t="s">
        <v>10384</v>
      </c>
    </row>
    <row r="6739" spans="1:18">
      <c r="A6739" s="19" t="s">
        <v>10385</v>
      </c>
      <c r="B6739" t="s">
        <v>1291</v>
      </c>
      <c r="C6739" t="s">
        <v>20</v>
      </c>
      <c r="D6739" s="39" t="s">
        <v>1260</v>
      </c>
      <c r="E6739" s="11">
        <f t="shared" si="450"/>
        <v>5</v>
      </c>
      <c r="F6739" s="4">
        <f t="shared" si="451"/>
        <v>2024</v>
      </c>
      <c r="G6739" t="s">
        <v>21</v>
      </c>
      <c r="I6739" s="4" t="str">
        <f t="shared" si="449"/>
        <v/>
      </c>
      <c r="J6739" s="4">
        <v>25.5</v>
      </c>
      <c r="K6739" s="4" t="s">
        <v>154</v>
      </c>
      <c r="L6739" s="4">
        <v>0</v>
      </c>
      <c r="M6739" s="4" t="s">
        <v>6635</v>
      </c>
      <c r="N6739" s="11" t="s">
        <v>10386</v>
      </c>
      <c r="R6739" t="s">
        <v>10387</v>
      </c>
    </row>
    <row r="6740" spans="1:18">
      <c r="A6740" t="s">
        <v>10388</v>
      </c>
      <c r="B6740" t="s">
        <v>1291</v>
      </c>
      <c r="C6740" t="s">
        <v>20</v>
      </c>
      <c r="D6740" s="39" t="s">
        <v>1620</v>
      </c>
      <c r="E6740" s="11">
        <f t="shared" si="450"/>
        <v>3</v>
      </c>
      <c r="F6740" s="4">
        <f t="shared" si="451"/>
        <v>1994</v>
      </c>
      <c r="G6740" t="s">
        <v>103</v>
      </c>
      <c r="H6740" s="4" t="s">
        <v>2392</v>
      </c>
      <c r="I6740" s="4" t="str">
        <f t="shared" si="449"/>
        <v>k</v>
      </c>
      <c r="J6740" s="4">
        <v>10.7</v>
      </c>
      <c r="K6740" s="4" t="s">
        <v>3557</v>
      </c>
      <c r="L6740" s="4">
        <v>0</v>
      </c>
      <c r="R6740" t="s">
        <v>10389</v>
      </c>
    </row>
    <row r="6741" spans="1:18">
      <c r="A6741" t="s">
        <v>10388</v>
      </c>
      <c r="B6741" t="s">
        <v>1291</v>
      </c>
      <c r="C6741" t="s">
        <v>20</v>
      </c>
      <c r="D6741" s="39" t="s">
        <v>1320</v>
      </c>
      <c r="E6741" s="11">
        <f t="shared" si="450"/>
        <v>3</v>
      </c>
      <c r="F6741" s="4">
        <f t="shared" si="451"/>
        <v>1996</v>
      </c>
      <c r="G6741" t="s">
        <v>21</v>
      </c>
      <c r="H6741" s="4" t="s">
        <v>87</v>
      </c>
      <c r="I6741" s="4" t="str">
        <f t="shared" si="449"/>
        <v>k</v>
      </c>
      <c r="J6741" s="4">
        <v>21.2</v>
      </c>
      <c r="K6741" s="4" t="s">
        <v>362</v>
      </c>
      <c r="L6741" s="4">
        <v>0</v>
      </c>
      <c r="M6741" s="4" t="s">
        <v>1742</v>
      </c>
      <c r="R6741" t="s">
        <v>10390</v>
      </c>
    </row>
    <row r="6742" spans="1:18">
      <c r="A6742" t="s">
        <v>10388</v>
      </c>
      <c r="B6742" t="s">
        <v>1291</v>
      </c>
      <c r="C6742" t="s">
        <v>20</v>
      </c>
      <c r="D6742" s="39" t="s">
        <v>1302</v>
      </c>
      <c r="E6742" s="11">
        <f t="shared" si="450"/>
        <v>5</v>
      </c>
      <c r="F6742" s="4">
        <f t="shared" si="451"/>
        <v>2002</v>
      </c>
      <c r="G6742" t="s">
        <v>103</v>
      </c>
      <c r="H6742" s="4" t="s">
        <v>1539</v>
      </c>
      <c r="I6742" s="4" t="str">
        <f t="shared" si="449"/>
        <v>k</v>
      </c>
      <c r="J6742" s="4">
        <v>12</v>
      </c>
      <c r="K6742" s="4" t="s">
        <v>196</v>
      </c>
      <c r="L6742" s="4">
        <v>0</v>
      </c>
      <c r="M6742" s="4" t="s">
        <v>123</v>
      </c>
      <c r="R6742" t="s">
        <v>10391</v>
      </c>
    </row>
    <row r="6743" spans="1:18">
      <c r="A6743" t="s">
        <v>10388</v>
      </c>
      <c r="B6743" t="s">
        <v>1291</v>
      </c>
      <c r="C6743" t="s">
        <v>20</v>
      </c>
      <c r="D6743" s="39" t="s">
        <v>1378</v>
      </c>
      <c r="E6743" s="11">
        <f t="shared" si="450"/>
        <v>5</v>
      </c>
      <c r="F6743" s="4">
        <f t="shared" si="451"/>
        <v>2002</v>
      </c>
      <c r="G6743" t="s">
        <v>21</v>
      </c>
      <c r="H6743" s="4" t="s">
        <v>1539</v>
      </c>
      <c r="I6743" s="4" t="str">
        <f t="shared" si="449"/>
        <v>k</v>
      </c>
      <c r="J6743" s="4">
        <v>12.5</v>
      </c>
      <c r="K6743" s="4" t="s">
        <v>667</v>
      </c>
      <c r="L6743" s="4">
        <v>0</v>
      </c>
      <c r="M6743" s="4" t="s">
        <v>629</v>
      </c>
      <c r="R6743" t="s">
        <v>10392</v>
      </c>
    </row>
    <row r="6744" spans="1:18">
      <c r="A6744" t="s">
        <v>10388</v>
      </c>
      <c r="B6744" t="s">
        <v>1291</v>
      </c>
      <c r="C6744" t="s">
        <v>20</v>
      </c>
      <c r="D6744" s="39" t="s">
        <v>1561</v>
      </c>
      <c r="E6744" s="11">
        <f t="shared" si="450"/>
        <v>5</v>
      </c>
      <c r="F6744" s="4">
        <f t="shared" si="451"/>
        <v>2011</v>
      </c>
      <c r="G6744" t="s">
        <v>103</v>
      </c>
      <c r="I6744" s="4" t="str">
        <f t="shared" si="449"/>
        <v/>
      </c>
      <c r="L6744" s="4">
        <v>0</v>
      </c>
      <c r="R6744" t="s">
        <v>1807</v>
      </c>
    </row>
    <row r="6745" spans="1:18">
      <c r="A6745" t="s">
        <v>10388</v>
      </c>
      <c r="B6745" t="s">
        <v>1291</v>
      </c>
      <c r="C6745" t="s">
        <v>20</v>
      </c>
      <c r="D6745" s="39" t="s">
        <v>2199</v>
      </c>
      <c r="E6745" s="11">
        <f t="shared" si="450"/>
        <v>5</v>
      </c>
      <c r="F6745" s="4">
        <f t="shared" si="451"/>
        <v>2011</v>
      </c>
      <c r="G6745" t="s">
        <v>103</v>
      </c>
      <c r="I6745" s="4" t="str">
        <f t="shared" si="449"/>
        <v/>
      </c>
      <c r="L6745" s="4">
        <v>0</v>
      </c>
      <c r="R6745" t="s">
        <v>10393</v>
      </c>
    </row>
    <row r="6746" spans="1:18">
      <c r="A6746" t="s">
        <v>10388</v>
      </c>
      <c r="B6746" t="s">
        <v>1291</v>
      </c>
      <c r="C6746" t="s">
        <v>20</v>
      </c>
      <c r="D6746" s="39" t="s">
        <v>2199</v>
      </c>
      <c r="E6746" s="11">
        <f t="shared" si="450"/>
        <v>5</v>
      </c>
      <c r="F6746" s="4">
        <f t="shared" si="451"/>
        <v>2011</v>
      </c>
      <c r="G6746" t="s">
        <v>103</v>
      </c>
      <c r="I6746" s="4" t="str">
        <f t="shared" si="449"/>
        <v/>
      </c>
      <c r="L6746" s="4">
        <v>0</v>
      </c>
      <c r="R6746" t="s">
        <v>10394</v>
      </c>
    </row>
    <row r="6747" spans="1:18">
      <c r="A6747" t="s">
        <v>10388</v>
      </c>
      <c r="B6747" t="s">
        <v>1291</v>
      </c>
      <c r="C6747" t="s">
        <v>20</v>
      </c>
      <c r="D6747" s="39" t="s">
        <v>2199</v>
      </c>
      <c r="E6747" s="11">
        <f t="shared" si="450"/>
        <v>5</v>
      </c>
      <c r="F6747" s="4">
        <f t="shared" si="451"/>
        <v>2011</v>
      </c>
      <c r="G6747" t="s">
        <v>103</v>
      </c>
      <c r="I6747" s="4" t="str">
        <f t="shared" si="449"/>
        <v/>
      </c>
      <c r="L6747" s="4">
        <v>0</v>
      </c>
      <c r="R6747" t="s">
        <v>10395</v>
      </c>
    </row>
    <row r="6748" spans="1:18">
      <c r="A6748" t="s">
        <v>10396</v>
      </c>
      <c r="B6748" t="s">
        <v>1291</v>
      </c>
      <c r="C6748" t="s">
        <v>20</v>
      </c>
      <c r="D6748" s="39" t="s">
        <v>1342</v>
      </c>
      <c r="E6748" s="11">
        <f t="shared" si="450"/>
        <v>5</v>
      </c>
      <c r="F6748" s="4">
        <f t="shared" si="451"/>
        <v>2013</v>
      </c>
      <c r="G6748" t="s">
        <v>21</v>
      </c>
      <c r="I6748" s="4" t="str">
        <f t="shared" si="449"/>
        <v/>
      </c>
      <c r="J6748" s="4">
        <v>20.5</v>
      </c>
      <c r="K6748" s="4" t="s">
        <v>88</v>
      </c>
      <c r="L6748" s="4">
        <v>0</v>
      </c>
      <c r="M6748" s="4" t="s">
        <v>3274</v>
      </c>
      <c r="R6748" t="s">
        <v>10397</v>
      </c>
    </row>
    <row r="6749" spans="1:18">
      <c r="A6749" s="19" t="s">
        <v>10398</v>
      </c>
      <c r="B6749" t="s">
        <v>1291</v>
      </c>
      <c r="C6749" t="s">
        <v>20</v>
      </c>
      <c r="D6749" s="39" t="s">
        <v>1491</v>
      </c>
      <c r="E6749" s="11">
        <f t="shared" si="450"/>
        <v>4</v>
      </c>
      <c r="F6749" s="4">
        <f t="shared" si="451"/>
        <v>2024</v>
      </c>
      <c r="G6749" t="s">
        <v>21</v>
      </c>
      <c r="H6749" s="4" t="s">
        <v>1444</v>
      </c>
      <c r="I6749" s="4" t="str">
        <f t="shared" si="449"/>
        <v>k</v>
      </c>
      <c r="J6749" s="4">
        <v>14.9</v>
      </c>
      <c r="K6749" s="4" t="s">
        <v>546</v>
      </c>
      <c r="L6749" s="4">
        <v>0</v>
      </c>
      <c r="M6749" s="4" t="s">
        <v>2964</v>
      </c>
      <c r="N6749" s="11" t="s">
        <v>10399</v>
      </c>
      <c r="R6749" t="s">
        <v>10400</v>
      </c>
    </row>
    <row r="6750" spans="1:18">
      <c r="A6750" s="19" t="s">
        <v>10398</v>
      </c>
      <c r="B6750" s="4" t="s">
        <v>1291</v>
      </c>
      <c r="C6750" s="4" t="s">
        <v>74</v>
      </c>
      <c r="D6750" s="39" t="s">
        <v>1470</v>
      </c>
      <c r="E6750" s="11">
        <f t="shared" si="450"/>
        <v>4</v>
      </c>
      <c r="F6750" s="4">
        <f t="shared" si="451"/>
        <v>2026</v>
      </c>
      <c r="G6750" s="4" t="s">
        <v>25</v>
      </c>
      <c r="H6750" s="4">
        <v>4.5999999999999996</v>
      </c>
      <c r="I6750" s="4" t="str">
        <f t="shared" si="449"/>
        <v>k</v>
      </c>
      <c r="J6750" s="4">
        <v>18.5</v>
      </c>
      <c r="K6750" s="4">
        <v>25.9</v>
      </c>
      <c r="L6750" s="4">
        <v>0</v>
      </c>
      <c r="M6750" s="4">
        <v>255</v>
      </c>
      <c r="N6750" s="11" t="s">
        <v>10399</v>
      </c>
      <c r="R6750" s="4" t="s">
        <v>10401</v>
      </c>
    </row>
    <row r="6751" spans="1:18">
      <c r="A6751" s="19" t="s">
        <v>10402</v>
      </c>
      <c r="B6751" t="s">
        <v>1291</v>
      </c>
      <c r="C6751" t="s">
        <v>20</v>
      </c>
      <c r="D6751" s="39" t="s">
        <v>1260</v>
      </c>
      <c r="E6751" s="11">
        <f t="shared" si="450"/>
        <v>5</v>
      </c>
      <c r="F6751" s="4">
        <f t="shared" si="451"/>
        <v>2024</v>
      </c>
      <c r="G6751" t="s">
        <v>21</v>
      </c>
      <c r="H6751" s="4" t="s">
        <v>1444</v>
      </c>
      <c r="I6751" s="4" t="str">
        <f t="shared" si="449"/>
        <v>k</v>
      </c>
      <c r="J6751" s="4">
        <v>14.8</v>
      </c>
      <c r="K6751" s="4" t="s">
        <v>407</v>
      </c>
      <c r="L6751" s="4">
        <v>0</v>
      </c>
      <c r="M6751" s="4" t="s">
        <v>1487</v>
      </c>
      <c r="N6751" s="11" t="s">
        <v>10403</v>
      </c>
      <c r="R6751" t="s">
        <v>10404</v>
      </c>
    </row>
    <row r="6752" spans="1:18">
      <c r="A6752" s="19" t="s">
        <v>10402</v>
      </c>
      <c r="B6752" s="4" t="s">
        <v>1291</v>
      </c>
      <c r="C6752" s="17" t="s">
        <v>74</v>
      </c>
      <c r="D6752" s="39" t="s">
        <v>1480</v>
      </c>
      <c r="E6752" s="11">
        <f t="shared" si="450"/>
        <v>4</v>
      </c>
      <c r="F6752" s="4">
        <f t="shared" si="451"/>
        <v>2026</v>
      </c>
      <c r="G6752" s="4" t="s">
        <v>21</v>
      </c>
      <c r="H6752" s="4">
        <v>4.5999999999999996</v>
      </c>
      <c r="I6752" s="4" t="str">
        <f t="shared" si="449"/>
        <v>k</v>
      </c>
      <c r="J6752" s="4">
        <v>18</v>
      </c>
      <c r="K6752" s="4">
        <v>25.5</v>
      </c>
      <c r="L6752" s="4">
        <v>0</v>
      </c>
      <c r="M6752" s="4">
        <v>280</v>
      </c>
      <c r="N6752" s="11" t="s">
        <v>10403</v>
      </c>
      <c r="R6752" s="4" t="s">
        <v>1554</v>
      </c>
    </row>
    <row r="6753" spans="1:18">
      <c r="A6753" t="s">
        <v>21</v>
      </c>
      <c r="C6753">
        <f>COUNTIF(C6359:C6750, "y")</f>
        <v>301</v>
      </c>
      <c r="G6753">
        <v>197</v>
      </c>
    </row>
    <row r="6754" spans="1:18">
      <c r="A6754" s="19" t="s">
        <v>10405</v>
      </c>
      <c r="B6754" t="s">
        <v>1291</v>
      </c>
      <c r="C6754" t="s">
        <v>20</v>
      </c>
      <c r="D6754" s="39" t="s">
        <v>1491</v>
      </c>
      <c r="E6754" s="11">
        <f t="shared" ref="E6754:E6774" si="452">MONTH(D6754)</f>
        <v>4</v>
      </c>
      <c r="F6754" s="4">
        <f t="shared" ref="F6754:F6774" si="453">YEAR(D6754)</f>
        <v>2024</v>
      </c>
      <c r="G6754" t="s">
        <v>25</v>
      </c>
      <c r="I6754" s="4" t="str">
        <f t="shared" ref="I6754:I6765" si="454">IF(ISBLANK(H6754), "", "k")</f>
        <v/>
      </c>
      <c r="J6754" s="4">
        <v>23</v>
      </c>
      <c r="K6754" s="4" t="s">
        <v>885</v>
      </c>
      <c r="L6754" s="4">
        <v>0</v>
      </c>
      <c r="M6754" s="4" t="s">
        <v>2491</v>
      </c>
      <c r="N6754" s="11" t="s">
        <v>10406</v>
      </c>
      <c r="R6754" t="s">
        <v>10407</v>
      </c>
    </row>
    <row r="6755" spans="1:18">
      <c r="A6755" s="19" t="s">
        <v>10408</v>
      </c>
      <c r="B6755" t="s">
        <v>1291</v>
      </c>
      <c r="C6755" t="s">
        <v>20</v>
      </c>
      <c r="D6755" s="39" t="s">
        <v>1260</v>
      </c>
      <c r="E6755" s="11">
        <f t="shared" si="452"/>
        <v>5</v>
      </c>
      <c r="F6755" s="4">
        <f t="shared" si="453"/>
        <v>2024</v>
      </c>
      <c r="G6755" t="s">
        <v>21</v>
      </c>
      <c r="I6755" s="4" t="str">
        <f t="shared" si="454"/>
        <v/>
      </c>
      <c r="J6755" s="4">
        <v>27.2</v>
      </c>
      <c r="K6755" s="4" t="s">
        <v>854</v>
      </c>
      <c r="L6755" s="4">
        <v>0</v>
      </c>
      <c r="M6755" s="4" t="s">
        <v>1468</v>
      </c>
      <c r="N6755" s="11" t="s">
        <v>10409</v>
      </c>
      <c r="R6755" t="s">
        <v>10410</v>
      </c>
    </row>
    <row r="6756" spans="1:18">
      <c r="A6756" s="19" t="s">
        <v>10408</v>
      </c>
      <c r="B6756" s="4" t="s">
        <v>1291</v>
      </c>
      <c r="C6756" s="4" t="s">
        <v>74</v>
      </c>
      <c r="D6756" s="39" t="s">
        <v>1553</v>
      </c>
      <c r="E6756" s="11">
        <f t="shared" si="452"/>
        <v>4</v>
      </c>
      <c r="F6756" s="4">
        <f t="shared" si="453"/>
        <v>2026</v>
      </c>
      <c r="G6756" s="4" t="s">
        <v>21</v>
      </c>
      <c r="I6756" s="4" t="str">
        <f t="shared" si="454"/>
        <v/>
      </c>
      <c r="J6756" s="4">
        <v>27.3</v>
      </c>
      <c r="K6756" s="4">
        <v>37.1</v>
      </c>
      <c r="L6756" s="4">
        <v>0</v>
      </c>
      <c r="M6756" s="4">
        <v>865</v>
      </c>
      <c r="N6756" s="11" t="s">
        <v>10409</v>
      </c>
      <c r="R6756" s="4" t="s">
        <v>10411</v>
      </c>
    </row>
    <row r="6757" spans="1:18">
      <c r="A6757" s="19" t="s">
        <v>10412</v>
      </c>
      <c r="B6757" t="s">
        <v>1291</v>
      </c>
      <c r="C6757" t="s">
        <v>20</v>
      </c>
      <c r="D6757" s="39" t="s">
        <v>1491</v>
      </c>
      <c r="E6757" s="11">
        <f t="shared" si="452"/>
        <v>4</v>
      </c>
      <c r="F6757" s="4">
        <f t="shared" si="453"/>
        <v>2024</v>
      </c>
      <c r="G6757" t="s">
        <v>25</v>
      </c>
      <c r="I6757" s="4" t="str">
        <f t="shared" si="454"/>
        <v/>
      </c>
      <c r="J6757" s="4">
        <v>24.5</v>
      </c>
      <c r="K6757" s="4" t="s">
        <v>591</v>
      </c>
      <c r="L6757" s="4">
        <v>0</v>
      </c>
      <c r="M6757" s="4" t="s">
        <v>2350</v>
      </c>
      <c r="N6757" s="11" t="s">
        <v>10413</v>
      </c>
      <c r="R6757" t="s">
        <v>10414</v>
      </c>
    </row>
    <row r="6758" spans="1:18">
      <c r="A6758" s="19" t="s">
        <v>10415</v>
      </c>
      <c r="B6758" t="s">
        <v>1291</v>
      </c>
      <c r="C6758" t="s">
        <v>20</v>
      </c>
      <c r="D6758" s="39" t="s">
        <v>1260</v>
      </c>
      <c r="E6758" s="11">
        <f t="shared" si="452"/>
        <v>5</v>
      </c>
      <c r="F6758" s="4">
        <f t="shared" si="453"/>
        <v>2024</v>
      </c>
      <c r="G6758" t="s">
        <v>21</v>
      </c>
      <c r="I6758" s="4" t="str">
        <f t="shared" si="454"/>
        <v/>
      </c>
      <c r="J6758" s="4">
        <v>24.9</v>
      </c>
      <c r="K6758" s="4" t="s">
        <v>350</v>
      </c>
      <c r="L6758" s="4">
        <v>0</v>
      </c>
      <c r="M6758" s="4" t="s">
        <v>1797</v>
      </c>
      <c r="N6758" s="11" t="s">
        <v>10416</v>
      </c>
      <c r="R6758" t="s">
        <v>10417</v>
      </c>
    </row>
    <row r="6759" spans="1:18">
      <c r="A6759" s="19" t="s">
        <v>10418</v>
      </c>
      <c r="B6759" t="s">
        <v>1291</v>
      </c>
      <c r="C6759" t="s">
        <v>20</v>
      </c>
      <c r="D6759" s="39" t="s">
        <v>1491</v>
      </c>
      <c r="E6759" s="11">
        <f t="shared" si="452"/>
        <v>4</v>
      </c>
      <c r="F6759" s="4">
        <f t="shared" si="453"/>
        <v>2024</v>
      </c>
      <c r="G6759" t="s">
        <v>25</v>
      </c>
      <c r="I6759" s="4" t="str">
        <f t="shared" si="454"/>
        <v/>
      </c>
      <c r="J6759" s="4">
        <v>37.6</v>
      </c>
      <c r="K6759" s="4" t="s">
        <v>572</v>
      </c>
      <c r="L6759" s="4">
        <v>0</v>
      </c>
      <c r="M6759" s="4" t="s">
        <v>3944</v>
      </c>
      <c r="N6759" s="11" t="s">
        <v>10419</v>
      </c>
      <c r="Q6759" t="s">
        <v>10420</v>
      </c>
      <c r="R6759" t="s">
        <v>10421</v>
      </c>
    </row>
    <row r="6760" spans="1:18">
      <c r="A6760" s="19" t="s">
        <v>10418</v>
      </c>
      <c r="B6760" s="4" t="s">
        <v>1291</v>
      </c>
      <c r="C6760" s="4" t="s">
        <v>74</v>
      </c>
      <c r="D6760" s="39" t="s">
        <v>1793</v>
      </c>
      <c r="E6760" s="11">
        <f t="shared" si="452"/>
        <v>4</v>
      </c>
      <c r="F6760" s="4">
        <f t="shared" si="453"/>
        <v>2026</v>
      </c>
      <c r="G6760" s="4" t="s">
        <v>2839</v>
      </c>
      <c r="I6760" s="4" t="str">
        <f t="shared" si="454"/>
        <v/>
      </c>
      <c r="J6760" s="4">
        <v>39.200000000000003</v>
      </c>
      <c r="K6760" s="4">
        <v>46.2</v>
      </c>
      <c r="L6760" s="4">
        <v>0</v>
      </c>
      <c r="M6760" s="4">
        <v>2760</v>
      </c>
      <c r="N6760" s="11" t="s">
        <v>10419</v>
      </c>
      <c r="R6760" s="4" t="s">
        <v>1471</v>
      </c>
    </row>
    <row r="6761" spans="1:18">
      <c r="A6761" s="19" t="s">
        <v>10422</v>
      </c>
      <c r="B6761" t="s">
        <v>1291</v>
      </c>
      <c r="C6761" t="s">
        <v>20</v>
      </c>
      <c r="D6761" s="39" t="s">
        <v>1260</v>
      </c>
      <c r="E6761" s="11">
        <f t="shared" si="452"/>
        <v>5</v>
      </c>
      <c r="F6761" s="4">
        <f t="shared" si="453"/>
        <v>2024</v>
      </c>
      <c r="G6761" t="s">
        <v>21</v>
      </c>
      <c r="I6761" s="4" t="str">
        <f t="shared" si="454"/>
        <v/>
      </c>
      <c r="J6761" s="4">
        <v>23.7</v>
      </c>
      <c r="K6761" s="4" t="s">
        <v>508</v>
      </c>
      <c r="L6761" s="4">
        <v>0</v>
      </c>
      <c r="M6761" s="4" t="s">
        <v>2417</v>
      </c>
      <c r="N6761" s="11" t="s">
        <v>10423</v>
      </c>
      <c r="R6761" t="s">
        <v>10424</v>
      </c>
    </row>
    <row r="6762" spans="1:18">
      <c r="A6762" s="19" t="s">
        <v>10425</v>
      </c>
      <c r="B6762" t="s">
        <v>1291</v>
      </c>
      <c r="C6762" t="s">
        <v>20</v>
      </c>
      <c r="D6762" s="39" t="s">
        <v>1491</v>
      </c>
      <c r="E6762" s="11">
        <f t="shared" si="452"/>
        <v>4</v>
      </c>
      <c r="F6762" s="4">
        <f t="shared" si="453"/>
        <v>2024</v>
      </c>
      <c r="G6762" t="s">
        <v>25</v>
      </c>
      <c r="I6762" s="4" t="str">
        <f t="shared" si="454"/>
        <v/>
      </c>
      <c r="J6762" s="4">
        <v>37.5</v>
      </c>
      <c r="K6762" s="4">
        <v>40</v>
      </c>
      <c r="L6762" s="4">
        <v>1.4</v>
      </c>
      <c r="M6762" s="4" t="s">
        <v>4805</v>
      </c>
      <c r="N6762" s="11" t="s">
        <v>10426</v>
      </c>
      <c r="Q6762" t="s">
        <v>10427</v>
      </c>
      <c r="R6762" t="s">
        <v>10428</v>
      </c>
    </row>
    <row r="6763" spans="1:18">
      <c r="A6763" s="19" t="s">
        <v>10425</v>
      </c>
      <c r="B6763" s="4" t="s">
        <v>1291</v>
      </c>
      <c r="C6763" s="4" t="s">
        <v>74</v>
      </c>
      <c r="D6763" s="39" t="s">
        <v>1793</v>
      </c>
      <c r="E6763" s="11">
        <f t="shared" si="452"/>
        <v>4</v>
      </c>
      <c r="F6763" s="4">
        <f t="shared" si="453"/>
        <v>2026</v>
      </c>
      <c r="G6763" s="4" t="s">
        <v>25</v>
      </c>
      <c r="I6763" s="4" t="str">
        <f t="shared" si="454"/>
        <v/>
      </c>
      <c r="J6763" s="4">
        <v>40</v>
      </c>
      <c r="K6763" s="4">
        <v>44.1</v>
      </c>
      <c r="L6763" s="4">
        <v>0</v>
      </c>
      <c r="M6763" s="4">
        <v>3090</v>
      </c>
      <c r="N6763" s="11" t="s">
        <v>10426</v>
      </c>
      <c r="R6763" s="4" t="s">
        <v>2531</v>
      </c>
    </row>
    <row r="6764" spans="1:18">
      <c r="A6764" s="19" t="s">
        <v>10429</v>
      </c>
      <c r="B6764" t="s">
        <v>1291</v>
      </c>
      <c r="C6764" t="s">
        <v>20</v>
      </c>
      <c r="D6764" s="39" t="s">
        <v>1260</v>
      </c>
      <c r="E6764" s="11">
        <f t="shared" si="452"/>
        <v>5</v>
      </c>
      <c r="F6764" s="4">
        <f t="shared" si="453"/>
        <v>2024</v>
      </c>
      <c r="G6764" t="s">
        <v>21</v>
      </c>
      <c r="I6764" s="4" t="str">
        <f t="shared" si="454"/>
        <v/>
      </c>
      <c r="J6764" s="4">
        <v>25.5</v>
      </c>
      <c r="K6764" s="4" t="s">
        <v>1875</v>
      </c>
      <c r="L6764" s="4">
        <v>0</v>
      </c>
      <c r="M6764" s="4" t="s">
        <v>1776</v>
      </c>
      <c r="N6764" s="11" t="s">
        <v>10430</v>
      </c>
      <c r="R6764" t="s">
        <v>10431</v>
      </c>
    </row>
    <row r="6765" spans="1:18">
      <c r="A6765" s="19" t="s">
        <v>10432</v>
      </c>
      <c r="B6765" t="s">
        <v>1291</v>
      </c>
      <c r="C6765" t="s">
        <v>20</v>
      </c>
      <c r="D6765" s="39" t="s">
        <v>1491</v>
      </c>
      <c r="E6765" s="11">
        <f t="shared" si="452"/>
        <v>4</v>
      </c>
      <c r="F6765" s="4">
        <f t="shared" si="453"/>
        <v>2024</v>
      </c>
      <c r="G6765" t="s">
        <v>21</v>
      </c>
      <c r="H6765" s="4">
        <v>8.6999999999999993</v>
      </c>
      <c r="I6765" s="4" t="str">
        <f t="shared" si="454"/>
        <v>k</v>
      </c>
      <c r="J6765" s="4">
        <v>22.9</v>
      </c>
      <c r="K6765" s="4" t="s">
        <v>1875</v>
      </c>
      <c r="L6765" s="4">
        <v>0</v>
      </c>
      <c r="M6765" s="4" t="s">
        <v>2491</v>
      </c>
      <c r="N6765" s="11" t="s">
        <v>10433</v>
      </c>
      <c r="R6765" t="s">
        <v>10434</v>
      </c>
    </row>
    <row r="6766" spans="1:18">
      <c r="A6766" s="19" t="s">
        <v>10432</v>
      </c>
      <c r="B6766" s="4" t="s">
        <v>1291</v>
      </c>
      <c r="C6766" s="4" t="s">
        <v>74</v>
      </c>
      <c r="D6766" s="39" t="s">
        <v>1553</v>
      </c>
      <c r="E6766" s="11">
        <f t="shared" si="452"/>
        <v>4</v>
      </c>
      <c r="F6766" s="4">
        <f t="shared" si="453"/>
        <v>2026</v>
      </c>
      <c r="G6766" s="4" t="s">
        <v>21</v>
      </c>
      <c r="H6766" s="4">
        <v>10.6</v>
      </c>
      <c r="I6766" s="4" t="s">
        <v>1214</v>
      </c>
      <c r="J6766" s="4">
        <v>24.5</v>
      </c>
      <c r="K6766" s="4">
        <v>31.8</v>
      </c>
      <c r="L6766" s="4">
        <v>0</v>
      </c>
      <c r="M6766" s="4">
        <v>565</v>
      </c>
      <c r="N6766" s="11" t="s">
        <v>10433</v>
      </c>
      <c r="R6766" s="4" t="s">
        <v>1471</v>
      </c>
    </row>
    <row r="6767" spans="1:18">
      <c r="A6767" s="19" t="s">
        <v>10435</v>
      </c>
      <c r="B6767" t="s">
        <v>1291</v>
      </c>
      <c r="C6767" t="s">
        <v>20</v>
      </c>
      <c r="D6767" s="39" t="s">
        <v>1260</v>
      </c>
      <c r="E6767" s="11">
        <f t="shared" si="452"/>
        <v>5</v>
      </c>
      <c r="F6767" s="4">
        <f t="shared" si="453"/>
        <v>2024</v>
      </c>
      <c r="G6767" t="s">
        <v>21</v>
      </c>
      <c r="H6767" s="4">
        <v>6.7</v>
      </c>
      <c r="I6767" s="4" t="str">
        <f t="shared" ref="I6767:I6774" si="455">IF(ISBLANK(H6767), "", "k")</f>
        <v>k</v>
      </c>
      <c r="J6767" s="4">
        <v>21</v>
      </c>
      <c r="K6767" s="4" t="s">
        <v>683</v>
      </c>
      <c r="L6767" s="4">
        <v>0</v>
      </c>
      <c r="M6767" s="4" t="s">
        <v>1742</v>
      </c>
      <c r="N6767" s="11" t="s">
        <v>10436</v>
      </c>
      <c r="R6767" t="s">
        <v>10437</v>
      </c>
    </row>
    <row r="6768" spans="1:18">
      <c r="A6768" s="19" t="s">
        <v>10435</v>
      </c>
      <c r="B6768" s="4" t="s">
        <v>1291</v>
      </c>
      <c r="C6768" s="4" t="s">
        <v>74</v>
      </c>
      <c r="D6768" s="39" t="s">
        <v>1793</v>
      </c>
      <c r="E6768" s="11">
        <f t="shared" si="452"/>
        <v>4</v>
      </c>
      <c r="F6768" s="4">
        <f t="shared" si="453"/>
        <v>2026</v>
      </c>
      <c r="G6768" s="4" t="s">
        <v>21</v>
      </c>
      <c r="H6768" s="4">
        <v>8.6</v>
      </c>
      <c r="I6768" s="4" t="str">
        <f t="shared" si="455"/>
        <v>k</v>
      </c>
      <c r="J6768" s="4">
        <v>24</v>
      </c>
      <c r="K6768" s="4">
        <v>34.200000000000003</v>
      </c>
      <c r="L6768" s="4">
        <v>0</v>
      </c>
      <c r="M6768" s="4">
        <v>550</v>
      </c>
      <c r="N6768" s="11" t="s">
        <v>10436</v>
      </c>
      <c r="R6768" s="4" t="s">
        <v>1471</v>
      </c>
    </row>
    <row r="6769" spans="1:18">
      <c r="A6769" s="19" t="s">
        <v>10438</v>
      </c>
      <c r="B6769" t="s">
        <v>1291</v>
      </c>
      <c r="C6769" t="s">
        <v>20</v>
      </c>
      <c r="D6769" s="39" t="s">
        <v>1491</v>
      </c>
      <c r="E6769" s="11">
        <f t="shared" si="452"/>
        <v>4</v>
      </c>
      <c r="F6769" s="4">
        <f t="shared" si="453"/>
        <v>2024</v>
      </c>
      <c r="G6769" t="s">
        <v>21</v>
      </c>
      <c r="H6769" s="4">
        <v>7.7</v>
      </c>
      <c r="I6769" s="4" t="str">
        <f t="shared" si="455"/>
        <v>k</v>
      </c>
      <c r="J6769" s="4">
        <v>22</v>
      </c>
      <c r="K6769" s="4" t="s">
        <v>385</v>
      </c>
      <c r="L6769" s="4">
        <v>0</v>
      </c>
      <c r="M6769" s="4" t="s">
        <v>6109</v>
      </c>
      <c r="N6769" s="11" t="s">
        <v>10439</v>
      </c>
      <c r="R6769" t="s">
        <v>10440</v>
      </c>
    </row>
    <row r="6770" spans="1:18">
      <c r="A6770" s="19" t="s">
        <v>10441</v>
      </c>
      <c r="B6770" t="s">
        <v>1291</v>
      </c>
      <c r="C6770" t="s">
        <v>20</v>
      </c>
      <c r="D6770" s="39" t="s">
        <v>1260</v>
      </c>
      <c r="E6770" s="11">
        <f t="shared" si="452"/>
        <v>5</v>
      </c>
      <c r="F6770" s="4">
        <f t="shared" si="453"/>
        <v>2024</v>
      </c>
      <c r="G6770" t="s">
        <v>21</v>
      </c>
      <c r="H6770" s="4">
        <v>7.7</v>
      </c>
      <c r="I6770" s="4" t="str">
        <f t="shared" si="455"/>
        <v>k</v>
      </c>
      <c r="J6770" s="4">
        <v>22.5</v>
      </c>
      <c r="K6770" s="4" t="s">
        <v>1875</v>
      </c>
      <c r="L6770" s="4">
        <v>0</v>
      </c>
      <c r="M6770" s="4" t="s">
        <v>2493</v>
      </c>
      <c r="N6770" s="11" t="s">
        <v>10442</v>
      </c>
      <c r="R6770" t="s">
        <v>10443</v>
      </c>
    </row>
    <row r="6771" spans="1:18">
      <c r="A6771" s="19" t="s">
        <v>10444</v>
      </c>
      <c r="B6771" t="s">
        <v>1291</v>
      </c>
      <c r="C6771" t="s">
        <v>20</v>
      </c>
      <c r="D6771" s="39" t="s">
        <v>1491</v>
      </c>
      <c r="E6771" s="11">
        <f t="shared" si="452"/>
        <v>4</v>
      </c>
      <c r="F6771" s="4">
        <f t="shared" si="453"/>
        <v>2024</v>
      </c>
      <c r="G6771" t="s">
        <v>25</v>
      </c>
      <c r="H6771" s="4">
        <v>6.7</v>
      </c>
      <c r="I6771" s="4" t="str">
        <f t="shared" si="455"/>
        <v>k</v>
      </c>
      <c r="J6771" s="4">
        <v>21.4</v>
      </c>
      <c r="K6771" s="4" t="s">
        <v>1856</v>
      </c>
      <c r="L6771" s="4">
        <v>0</v>
      </c>
      <c r="M6771" s="4" t="s">
        <v>1618</v>
      </c>
      <c r="N6771" s="11" t="s">
        <v>10445</v>
      </c>
      <c r="R6771" t="s">
        <v>10446</v>
      </c>
    </row>
    <row r="6772" spans="1:18">
      <c r="A6772" s="19" t="s">
        <v>10444</v>
      </c>
      <c r="B6772" s="4" t="s">
        <v>1291</v>
      </c>
      <c r="C6772" s="17" t="s">
        <v>74</v>
      </c>
      <c r="D6772" s="39" t="s">
        <v>1480</v>
      </c>
      <c r="E6772" s="11">
        <f t="shared" si="452"/>
        <v>4</v>
      </c>
      <c r="F6772" s="4">
        <f t="shared" si="453"/>
        <v>2026</v>
      </c>
      <c r="G6772" s="4" t="s">
        <v>25</v>
      </c>
      <c r="I6772" s="4" t="str">
        <f t="shared" si="455"/>
        <v/>
      </c>
      <c r="J6772" s="4">
        <v>24.1</v>
      </c>
      <c r="K6772" s="4">
        <v>32.799999999999997</v>
      </c>
      <c r="L6772" s="4">
        <v>0</v>
      </c>
      <c r="M6772" s="4">
        <v>570</v>
      </c>
      <c r="N6772" s="11" t="s">
        <v>10445</v>
      </c>
      <c r="R6772" s="4" t="s">
        <v>10447</v>
      </c>
    </row>
    <row r="6773" spans="1:18">
      <c r="A6773" s="19" t="s">
        <v>10448</v>
      </c>
      <c r="B6773" t="s">
        <v>1291</v>
      </c>
      <c r="C6773" t="s">
        <v>20</v>
      </c>
      <c r="D6773" s="39" t="s">
        <v>1260</v>
      </c>
      <c r="E6773" s="11">
        <f t="shared" si="452"/>
        <v>5</v>
      </c>
      <c r="F6773" s="4">
        <f t="shared" si="453"/>
        <v>2024</v>
      </c>
      <c r="G6773" t="s">
        <v>21</v>
      </c>
      <c r="H6773" s="4">
        <v>8.6999999999999993</v>
      </c>
      <c r="I6773" s="4" t="str">
        <f t="shared" si="455"/>
        <v>k</v>
      </c>
      <c r="J6773" s="4">
        <v>23</v>
      </c>
      <c r="K6773" s="4" t="s">
        <v>1875</v>
      </c>
      <c r="L6773" s="4">
        <v>0</v>
      </c>
      <c r="M6773" s="4" t="s">
        <v>2086</v>
      </c>
      <c r="N6773" s="11" t="s">
        <v>10449</v>
      </c>
      <c r="R6773" t="s">
        <v>10450</v>
      </c>
    </row>
    <row r="6774" spans="1:18">
      <c r="A6774" s="19" t="s">
        <v>10448</v>
      </c>
      <c r="B6774" s="4" t="s">
        <v>1291</v>
      </c>
      <c r="C6774" s="4" t="s">
        <v>74</v>
      </c>
      <c r="D6774" s="39" t="s">
        <v>1780</v>
      </c>
      <c r="E6774" s="11">
        <f t="shared" si="452"/>
        <v>4</v>
      </c>
      <c r="F6774" s="4">
        <f t="shared" si="453"/>
        <v>2026</v>
      </c>
      <c r="G6774" s="4" t="s">
        <v>21</v>
      </c>
      <c r="H6774" s="4">
        <v>10.6</v>
      </c>
      <c r="I6774" s="4" t="str">
        <f t="shared" si="455"/>
        <v>k</v>
      </c>
      <c r="J6774" s="4">
        <v>24.6</v>
      </c>
      <c r="K6774" s="4">
        <v>34</v>
      </c>
      <c r="L6774" s="4">
        <v>0</v>
      </c>
      <c r="M6774" s="4">
        <v>625</v>
      </c>
      <c r="N6774" s="11" t="s">
        <v>10449</v>
      </c>
      <c r="R6774" s="4" t="s">
        <v>1481</v>
      </c>
    </row>
    <row r="6775" spans="1:18">
      <c r="A6775" t="s">
        <v>25</v>
      </c>
      <c r="C6775">
        <f>COUNTIF(C6382:C6773, "n")</f>
        <v>102</v>
      </c>
      <c r="G6775">
        <v>156</v>
      </c>
    </row>
    <row r="6776" spans="1:18">
      <c r="A6776" s="19" t="s">
        <v>10451</v>
      </c>
      <c r="B6776" t="s">
        <v>1291</v>
      </c>
      <c r="C6776" t="s">
        <v>20</v>
      </c>
      <c r="D6776" s="39" t="s">
        <v>1491</v>
      </c>
      <c r="E6776" s="11">
        <f t="shared" ref="E6776:E6807" si="456">MONTH(D6776)</f>
        <v>4</v>
      </c>
      <c r="F6776" s="4">
        <f t="shared" ref="F6776:F6807" si="457">YEAR(D6776)</f>
        <v>2024</v>
      </c>
      <c r="G6776" t="s">
        <v>21</v>
      </c>
      <c r="H6776" s="4" t="s">
        <v>1456</v>
      </c>
      <c r="I6776" s="4" t="str">
        <f t="shared" ref="I6776:I6796" si="458">IF(ISBLANK(H6776), "", "k")</f>
        <v>k</v>
      </c>
      <c r="J6776" s="4">
        <v>17.600000000000001</v>
      </c>
      <c r="K6776" s="4">
        <v>13</v>
      </c>
      <c r="L6776" s="4">
        <v>4.0999999999999996</v>
      </c>
      <c r="M6776" s="4" t="s">
        <v>1942</v>
      </c>
      <c r="N6776" s="11" t="s">
        <v>10452</v>
      </c>
      <c r="R6776" t="s">
        <v>10453</v>
      </c>
    </row>
    <row r="6777" spans="1:18">
      <c r="A6777" s="19" t="s">
        <v>10451</v>
      </c>
      <c r="B6777" s="4" t="s">
        <v>1291</v>
      </c>
      <c r="C6777" s="17" t="s">
        <v>74</v>
      </c>
      <c r="D6777" s="39" t="s">
        <v>1480</v>
      </c>
      <c r="E6777" s="11">
        <f t="shared" si="456"/>
        <v>4</v>
      </c>
      <c r="F6777" s="4">
        <f t="shared" si="457"/>
        <v>2026</v>
      </c>
      <c r="G6777" s="4" t="s">
        <v>21</v>
      </c>
      <c r="H6777" s="4">
        <v>6.6</v>
      </c>
      <c r="I6777" s="4" t="str">
        <f t="shared" si="458"/>
        <v>k</v>
      </c>
      <c r="J6777" s="4">
        <v>19.600000000000001</v>
      </c>
      <c r="K6777" s="4">
        <v>14</v>
      </c>
      <c r="L6777" s="4">
        <v>4.5</v>
      </c>
      <c r="M6777" s="4">
        <v>280</v>
      </c>
      <c r="N6777" s="11" t="s">
        <v>10452</v>
      </c>
      <c r="R6777" s="4" t="s">
        <v>10454</v>
      </c>
    </row>
    <row r="6778" spans="1:18">
      <c r="A6778" s="19" t="s">
        <v>10455</v>
      </c>
      <c r="B6778" t="s">
        <v>1291</v>
      </c>
      <c r="C6778" t="s">
        <v>20</v>
      </c>
      <c r="D6778" s="39" t="s">
        <v>1260</v>
      </c>
      <c r="E6778" s="11">
        <f t="shared" si="456"/>
        <v>5</v>
      </c>
      <c r="F6778" s="4">
        <f t="shared" si="457"/>
        <v>2024</v>
      </c>
      <c r="G6778" t="s">
        <v>21</v>
      </c>
      <c r="I6778" s="4" t="str">
        <f t="shared" si="458"/>
        <v/>
      </c>
      <c r="J6778" s="4">
        <v>24</v>
      </c>
      <c r="K6778" s="4" t="s">
        <v>358</v>
      </c>
      <c r="L6778" s="4">
        <v>0</v>
      </c>
      <c r="M6778" s="4" t="s">
        <v>1944</v>
      </c>
      <c r="N6778" s="11" t="s">
        <v>10456</v>
      </c>
      <c r="R6778" t="s">
        <v>10457</v>
      </c>
    </row>
    <row r="6779" spans="1:18">
      <c r="A6779" s="19" t="s">
        <v>10455</v>
      </c>
      <c r="B6779" s="4" t="s">
        <v>1291</v>
      </c>
      <c r="C6779" s="4" t="s">
        <v>74</v>
      </c>
      <c r="D6779" s="39" t="s">
        <v>1780</v>
      </c>
      <c r="E6779" s="11">
        <f t="shared" si="456"/>
        <v>4</v>
      </c>
      <c r="F6779" s="4">
        <f t="shared" si="457"/>
        <v>2026</v>
      </c>
      <c r="G6779" s="4" t="s">
        <v>21</v>
      </c>
      <c r="I6779" s="4" t="str">
        <f t="shared" si="458"/>
        <v/>
      </c>
      <c r="J6779" s="4">
        <v>25.6</v>
      </c>
      <c r="K6779" s="4">
        <v>33.700000000000003</v>
      </c>
      <c r="L6779" s="4">
        <v>0</v>
      </c>
      <c r="M6779" s="4">
        <f>900-150</f>
        <v>750</v>
      </c>
      <c r="N6779" s="11" t="s">
        <v>10456</v>
      </c>
      <c r="R6779" s="4" t="s">
        <v>1481</v>
      </c>
    </row>
    <row r="6780" spans="1:18">
      <c r="A6780" s="19" t="s">
        <v>10458</v>
      </c>
      <c r="B6780" t="s">
        <v>1291</v>
      </c>
      <c r="C6780" t="s">
        <v>20</v>
      </c>
      <c r="D6780" s="39" t="s">
        <v>1491</v>
      </c>
      <c r="E6780" s="11">
        <f t="shared" si="456"/>
        <v>4</v>
      </c>
      <c r="F6780" s="4">
        <f t="shared" si="457"/>
        <v>2024</v>
      </c>
      <c r="G6780" t="s">
        <v>25</v>
      </c>
      <c r="I6780" s="4" t="str">
        <f t="shared" si="458"/>
        <v/>
      </c>
      <c r="J6780" s="4">
        <v>26.7</v>
      </c>
      <c r="K6780" s="4" t="s">
        <v>475</v>
      </c>
      <c r="L6780" s="4">
        <v>0</v>
      </c>
      <c r="M6780" s="4" t="s">
        <v>4346</v>
      </c>
      <c r="N6780" s="11" t="s">
        <v>10459</v>
      </c>
      <c r="Q6780" t="s">
        <v>4826</v>
      </c>
      <c r="R6780" t="s">
        <v>10460</v>
      </c>
    </row>
    <row r="6781" spans="1:18">
      <c r="A6781" s="19" t="s">
        <v>10458</v>
      </c>
      <c r="B6781" s="4" t="s">
        <v>1291</v>
      </c>
      <c r="C6781" s="4" t="s">
        <v>74</v>
      </c>
      <c r="D6781" s="39" t="s">
        <v>1793</v>
      </c>
      <c r="E6781" s="11">
        <f t="shared" si="456"/>
        <v>4</v>
      </c>
      <c r="F6781" s="4">
        <f t="shared" si="457"/>
        <v>2026</v>
      </c>
      <c r="G6781" s="4" t="s">
        <v>25</v>
      </c>
      <c r="I6781" s="4" t="str">
        <f t="shared" si="458"/>
        <v/>
      </c>
      <c r="J6781" s="4">
        <v>29.8</v>
      </c>
      <c r="K6781" s="4">
        <v>40</v>
      </c>
      <c r="L6781" s="4">
        <v>0</v>
      </c>
      <c r="M6781" s="4">
        <v>1065</v>
      </c>
      <c r="N6781" s="11" t="s">
        <v>10459</v>
      </c>
      <c r="R6781" s="4" t="s">
        <v>1471</v>
      </c>
    </row>
    <row r="6782" spans="1:18">
      <c r="A6782" s="19" t="s">
        <v>10461</v>
      </c>
      <c r="B6782" t="s">
        <v>1291</v>
      </c>
      <c r="C6782" t="s">
        <v>20</v>
      </c>
      <c r="D6782" s="39" t="s">
        <v>1491</v>
      </c>
      <c r="E6782" s="11">
        <f t="shared" si="456"/>
        <v>4</v>
      </c>
      <c r="F6782" s="4">
        <f t="shared" si="457"/>
        <v>2024</v>
      </c>
      <c r="G6782" t="s">
        <v>25</v>
      </c>
      <c r="I6782" s="4" t="str">
        <f t="shared" si="458"/>
        <v/>
      </c>
      <c r="J6782" s="4">
        <v>38</v>
      </c>
      <c r="K6782" s="4" t="s">
        <v>271</v>
      </c>
      <c r="L6782" s="4">
        <v>0</v>
      </c>
      <c r="N6782" s="11" t="s">
        <v>10462</v>
      </c>
      <c r="Q6782" t="s">
        <v>10463</v>
      </c>
      <c r="R6782" t="s">
        <v>10464</v>
      </c>
    </row>
    <row r="6783" spans="1:18">
      <c r="A6783" s="19" t="s">
        <v>10461</v>
      </c>
      <c r="B6783" s="4" t="s">
        <v>1291</v>
      </c>
      <c r="C6783" s="4" t="s">
        <v>74</v>
      </c>
      <c r="D6783" s="39" t="s">
        <v>1793</v>
      </c>
      <c r="E6783" s="11">
        <f t="shared" si="456"/>
        <v>4</v>
      </c>
      <c r="F6783" s="4">
        <f t="shared" si="457"/>
        <v>2026</v>
      </c>
      <c r="G6783" s="4" t="s">
        <v>25</v>
      </c>
      <c r="I6783" s="4" t="str">
        <f t="shared" si="458"/>
        <v/>
      </c>
      <c r="J6783" s="4">
        <v>40.5</v>
      </c>
      <c r="K6783" s="4">
        <v>49</v>
      </c>
      <c r="L6783" s="4">
        <v>0</v>
      </c>
      <c r="M6783" s="13">
        <v>3120</v>
      </c>
      <c r="R6783" s="4" t="s">
        <v>1471</v>
      </c>
    </row>
    <row r="6784" spans="1:18">
      <c r="A6784" s="19" t="s">
        <v>10465</v>
      </c>
      <c r="B6784" t="s">
        <v>1291</v>
      </c>
      <c r="C6784" t="s">
        <v>20</v>
      </c>
      <c r="D6784" s="39" t="s">
        <v>1491</v>
      </c>
      <c r="E6784" s="11">
        <f t="shared" si="456"/>
        <v>4</v>
      </c>
      <c r="F6784" s="4">
        <f t="shared" si="457"/>
        <v>2024</v>
      </c>
      <c r="G6784" t="s">
        <v>25</v>
      </c>
      <c r="I6784" s="4" t="str">
        <f t="shared" si="458"/>
        <v/>
      </c>
      <c r="J6784" s="4">
        <v>23</v>
      </c>
      <c r="K6784" s="4" t="s">
        <v>116</v>
      </c>
      <c r="L6784" s="4">
        <v>0</v>
      </c>
      <c r="M6784" s="4" t="s">
        <v>1476</v>
      </c>
      <c r="N6784" s="11" t="s">
        <v>10466</v>
      </c>
      <c r="R6784" t="s">
        <v>10467</v>
      </c>
    </row>
    <row r="6785" spans="1:18">
      <c r="A6785" s="19" t="s">
        <v>10465</v>
      </c>
      <c r="B6785" s="4" t="s">
        <v>1291</v>
      </c>
      <c r="C6785" s="4" t="s">
        <v>74</v>
      </c>
      <c r="D6785" s="39" t="s">
        <v>1553</v>
      </c>
      <c r="E6785" s="11">
        <f t="shared" si="456"/>
        <v>4</v>
      </c>
      <c r="F6785" s="4">
        <f t="shared" si="457"/>
        <v>2026</v>
      </c>
      <c r="G6785" s="4" t="s">
        <v>25</v>
      </c>
      <c r="I6785" s="4" t="str">
        <f t="shared" si="458"/>
        <v/>
      </c>
      <c r="J6785" s="4">
        <v>25.3</v>
      </c>
      <c r="K6785" s="4">
        <v>35.299999999999997</v>
      </c>
      <c r="L6785" s="4">
        <v>0</v>
      </c>
      <c r="M6785" s="4">
        <v>715</v>
      </c>
      <c r="N6785" s="11" t="s">
        <v>10466</v>
      </c>
      <c r="R6785" s="4" t="s">
        <v>10468</v>
      </c>
    </row>
    <row r="6786" spans="1:18">
      <c r="A6786" s="19" t="s">
        <v>10469</v>
      </c>
      <c r="B6786" t="s">
        <v>1291</v>
      </c>
      <c r="C6786" t="s">
        <v>20</v>
      </c>
      <c r="D6786" s="39" t="s">
        <v>1491</v>
      </c>
      <c r="E6786" s="11">
        <f t="shared" si="456"/>
        <v>4</v>
      </c>
      <c r="F6786" s="4">
        <f t="shared" si="457"/>
        <v>2024</v>
      </c>
      <c r="G6786" t="s">
        <v>25</v>
      </c>
      <c r="I6786" s="4" t="str">
        <f t="shared" si="458"/>
        <v/>
      </c>
      <c r="J6786" s="4">
        <v>35.200000000000003</v>
      </c>
      <c r="K6786" s="4" t="s">
        <v>1023</v>
      </c>
      <c r="L6786" s="4">
        <v>0</v>
      </c>
      <c r="M6786" s="4" t="s">
        <v>1409</v>
      </c>
      <c r="N6786" s="11" t="s">
        <v>10470</v>
      </c>
      <c r="Q6786" t="s">
        <v>10471</v>
      </c>
      <c r="R6786" t="s">
        <v>10472</v>
      </c>
    </row>
    <row r="6787" spans="1:18">
      <c r="A6787" s="19" t="s">
        <v>10469</v>
      </c>
      <c r="B6787" s="4" t="s">
        <v>1291</v>
      </c>
      <c r="C6787" s="4" t="s">
        <v>74</v>
      </c>
      <c r="D6787" s="39" t="s">
        <v>1793</v>
      </c>
      <c r="E6787" s="11">
        <f t="shared" si="456"/>
        <v>4</v>
      </c>
      <c r="F6787" s="4">
        <f t="shared" si="457"/>
        <v>2026</v>
      </c>
      <c r="G6787" s="4" t="s">
        <v>25</v>
      </c>
      <c r="I6787" s="4" t="str">
        <f t="shared" si="458"/>
        <v/>
      </c>
      <c r="J6787" s="4">
        <v>37.9</v>
      </c>
      <c r="K6787" s="4">
        <v>47.9</v>
      </c>
      <c r="L6787" s="4">
        <v>0</v>
      </c>
      <c r="M6787" s="4">
        <v>2135</v>
      </c>
      <c r="N6787" s="11" t="s">
        <v>10470</v>
      </c>
      <c r="R6787" s="4" t="s">
        <v>1471</v>
      </c>
    </row>
    <row r="6788" spans="1:18">
      <c r="A6788" s="19" t="s">
        <v>10473</v>
      </c>
      <c r="B6788" t="s">
        <v>1291</v>
      </c>
      <c r="C6788" t="s">
        <v>20</v>
      </c>
      <c r="D6788" s="39" t="s">
        <v>1491</v>
      </c>
      <c r="E6788" s="11">
        <f t="shared" si="456"/>
        <v>4</v>
      </c>
      <c r="F6788" s="4">
        <f t="shared" si="457"/>
        <v>2024</v>
      </c>
      <c r="G6788" t="s">
        <v>21</v>
      </c>
      <c r="I6788" s="4" t="str">
        <f t="shared" si="458"/>
        <v/>
      </c>
      <c r="J6788" s="4">
        <v>28</v>
      </c>
      <c r="K6788" s="4" t="s">
        <v>949</v>
      </c>
      <c r="L6788" s="4">
        <v>0</v>
      </c>
      <c r="M6788" s="4" t="s">
        <v>2773</v>
      </c>
      <c r="N6788" s="11" t="s">
        <v>10474</v>
      </c>
      <c r="Q6788" t="s">
        <v>10475</v>
      </c>
      <c r="R6788" t="s">
        <v>10476</v>
      </c>
    </row>
    <row r="6789" spans="1:18">
      <c r="A6789" t="s">
        <v>10477</v>
      </c>
      <c r="B6789" t="s">
        <v>1291</v>
      </c>
      <c r="C6789" t="s">
        <v>74</v>
      </c>
      <c r="D6789" s="39" t="s">
        <v>2803</v>
      </c>
      <c r="E6789" s="11">
        <f t="shared" si="456"/>
        <v>4</v>
      </c>
      <c r="F6789" s="4">
        <f t="shared" si="457"/>
        <v>2024</v>
      </c>
      <c r="G6789" t="s">
        <v>25</v>
      </c>
      <c r="I6789" s="4" t="str">
        <f t="shared" si="458"/>
        <v/>
      </c>
      <c r="J6789" s="4">
        <v>42.5</v>
      </c>
      <c r="K6789" s="4" t="s">
        <v>45</v>
      </c>
      <c r="L6789" s="4">
        <v>0</v>
      </c>
      <c r="M6789" s="4" t="s">
        <v>10478</v>
      </c>
      <c r="N6789" s="11" t="s">
        <v>10479</v>
      </c>
      <c r="Q6789" t="s">
        <v>10480</v>
      </c>
      <c r="R6789" t="s">
        <v>10481</v>
      </c>
    </row>
    <row r="6790" spans="1:18">
      <c r="A6790" s="19" t="s">
        <v>10477</v>
      </c>
      <c r="B6790" s="4" t="s">
        <v>1291</v>
      </c>
      <c r="C6790" s="4" t="s">
        <v>74</v>
      </c>
      <c r="D6790" s="39" t="s">
        <v>1553</v>
      </c>
      <c r="E6790" s="11">
        <f t="shared" si="456"/>
        <v>4</v>
      </c>
      <c r="F6790" s="4">
        <f t="shared" si="457"/>
        <v>2026</v>
      </c>
      <c r="G6790" s="4" t="s">
        <v>25</v>
      </c>
      <c r="I6790" s="4" t="str">
        <f t="shared" si="458"/>
        <v/>
      </c>
      <c r="J6790" s="4">
        <v>43.2</v>
      </c>
      <c r="K6790" s="4">
        <v>52.9</v>
      </c>
      <c r="L6790" s="4">
        <v>0</v>
      </c>
      <c r="M6790" s="4">
        <v>3520</v>
      </c>
      <c r="N6790" s="14">
        <v>982126056325295</v>
      </c>
      <c r="R6790" s="4" t="s">
        <v>1471</v>
      </c>
    </row>
    <row r="6791" spans="1:18">
      <c r="A6791" t="s">
        <v>10482</v>
      </c>
      <c r="B6791" t="s">
        <v>1291</v>
      </c>
      <c r="C6791" t="s">
        <v>74</v>
      </c>
      <c r="D6791" s="39" t="s">
        <v>2803</v>
      </c>
      <c r="E6791" s="11">
        <f t="shared" si="456"/>
        <v>4</v>
      </c>
      <c r="F6791" s="4">
        <f t="shared" si="457"/>
        <v>2024</v>
      </c>
      <c r="G6791" t="s">
        <v>25</v>
      </c>
      <c r="I6791" s="4" t="str">
        <f t="shared" si="458"/>
        <v/>
      </c>
      <c r="J6791" s="4">
        <v>26.2</v>
      </c>
      <c r="K6791" s="4" t="s">
        <v>1879</v>
      </c>
      <c r="L6791" s="4">
        <v>0</v>
      </c>
      <c r="M6791" s="4" t="s">
        <v>1776</v>
      </c>
      <c r="N6791" s="11" t="s">
        <v>10483</v>
      </c>
      <c r="R6791" t="s">
        <v>10484</v>
      </c>
    </row>
    <row r="6792" spans="1:18">
      <c r="A6792" s="19" t="s">
        <v>10482</v>
      </c>
      <c r="B6792" s="4" t="s">
        <v>1291</v>
      </c>
      <c r="C6792" s="4" t="s">
        <v>74</v>
      </c>
      <c r="D6792" s="39" t="s">
        <v>1553</v>
      </c>
      <c r="E6792" s="11">
        <f t="shared" si="456"/>
        <v>4</v>
      </c>
      <c r="F6792" s="4">
        <f t="shared" si="457"/>
        <v>2026</v>
      </c>
      <c r="G6792" s="4" t="s">
        <v>25</v>
      </c>
      <c r="I6792" s="4" t="str">
        <f t="shared" si="458"/>
        <v/>
      </c>
      <c r="J6792" s="4">
        <v>26.2</v>
      </c>
      <c r="K6792" s="4">
        <v>37.1</v>
      </c>
      <c r="L6792" s="4">
        <v>0</v>
      </c>
      <c r="M6792" s="4">
        <v>745</v>
      </c>
      <c r="N6792" s="11" t="s">
        <v>10483</v>
      </c>
      <c r="R6792" s="4" t="s">
        <v>1471</v>
      </c>
    </row>
    <row r="6793" spans="1:18">
      <c r="A6793" s="19" t="s">
        <v>10485</v>
      </c>
      <c r="B6793" t="s">
        <v>1291</v>
      </c>
      <c r="C6793" t="s">
        <v>20</v>
      </c>
      <c r="D6793" s="39" t="s">
        <v>1491</v>
      </c>
      <c r="E6793" s="11">
        <f t="shared" si="456"/>
        <v>4</v>
      </c>
      <c r="F6793" s="4">
        <f t="shared" si="457"/>
        <v>2024</v>
      </c>
      <c r="G6793" t="s">
        <v>21</v>
      </c>
      <c r="I6793" s="4" t="str">
        <f t="shared" si="458"/>
        <v/>
      </c>
      <c r="J6793" s="4">
        <v>26</v>
      </c>
      <c r="K6793" s="4" t="s">
        <v>1282</v>
      </c>
      <c r="L6793" s="4">
        <v>0</v>
      </c>
      <c r="M6793" s="4" t="s">
        <v>1866</v>
      </c>
      <c r="N6793" s="11" t="s">
        <v>10486</v>
      </c>
      <c r="R6793" t="s">
        <v>10487</v>
      </c>
    </row>
    <row r="6794" spans="1:18">
      <c r="A6794" s="19" t="s">
        <v>10485</v>
      </c>
      <c r="B6794" s="4" t="s">
        <v>1291</v>
      </c>
      <c r="C6794" s="4" t="s">
        <v>74</v>
      </c>
      <c r="D6794" s="39" t="s">
        <v>1553</v>
      </c>
      <c r="E6794" s="11">
        <f t="shared" si="456"/>
        <v>4</v>
      </c>
      <c r="F6794" s="4">
        <f t="shared" si="457"/>
        <v>2026</v>
      </c>
      <c r="G6794" s="4" t="s">
        <v>21</v>
      </c>
      <c r="I6794" s="4" t="str">
        <f t="shared" si="458"/>
        <v/>
      </c>
      <c r="J6794" s="4">
        <v>32</v>
      </c>
      <c r="K6794" s="4">
        <v>42.7</v>
      </c>
      <c r="L6794" s="4">
        <v>0</v>
      </c>
      <c r="M6794" s="4">
        <v>1625</v>
      </c>
      <c r="N6794" s="11" t="s">
        <v>10486</v>
      </c>
      <c r="R6794" s="4" t="s">
        <v>1554</v>
      </c>
    </row>
    <row r="6795" spans="1:18">
      <c r="A6795" s="19" t="s">
        <v>10488</v>
      </c>
      <c r="B6795" t="s">
        <v>1291</v>
      </c>
      <c r="C6795" t="s">
        <v>20</v>
      </c>
      <c r="D6795" s="39" t="s">
        <v>1260</v>
      </c>
      <c r="E6795" s="11">
        <f t="shared" si="456"/>
        <v>5</v>
      </c>
      <c r="F6795" s="4">
        <f t="shared" si="457"/>
        <v>2024</v>
      </c>
      <c r="G6795" t="s">
        <v>103</v>
      </c>
      <c r="H6795" s="4" t="s">
        <v>1539</v>
      </c>
      <c r="I6795" s="4" t="str">
        <f t="shared" si="458"/>
        <v>k</v>
      </c>
      <c r="J6795" s="4">
        <v>13</v>
      </c>
      <c r="K6795" s="4" t="s">
        <v>538</v>
      </c>
      <c r="L6795" s="4">
        <v>0</v>
      </c>
      <c r="M6795" s="4" t="s">
        <v>10489</v>
      </c>
      <c r="N6795" s="11" t="s">
        <v>10490</v>
      </c>
      <c r="R6795" t="s">
        <v>10491</v>
      </c>
    </row>
    <row r="6796" spans="1:18">
      <c r="A6796" s="19" t="s">
        <v>10492</v>
      </c>
      <c r="B6796" t="s">
        <v>1291</v>
      </c>
      <c r="C6796" t="s">
        <v>20</v>
      </c>
      <c r="D6796" s="39" t="s">
        <v>1260</v>
      </c>
      <c r="E6796" s="11">
        <f t="shared" si="456"/>
        <v>5</v>
      </c>
      <c r="F6796" s="4">
        <f t="shared" si="457"/>
        <v>2024</v>
      </c>
      <c r="G6796" t="s">
        <v>21</v>
      </c>
      <c r="I6796" s="4" t="str">
        <f t="shared" si="458"/>
        <v/>
      </c>
      <c r="J6796" s="4">
        <v>27</v>
      </c>
      <c r="K6796" s="4" t="s">
        <v>1061</v>
      </c>
      <c r="L6796" s="4">
        <v>0</v>
      </c>
      <c r="M6796" s="4" t="s">
        <v>1593</v>
      </c>
      <c r="N6796" s="11" t="s">
        <v>10493</v>
      </c>
      <c r="R6796" t="s">
        <v>10494</v>
      </c>
    </row>
    <row r="6797" spans="1:18">
      <c r="A6797" t="s">
        <v>10495</v>
      </c>
      <c r="B6797" t="s">
        <v>1291</v>
      </c>
      <c r="C6797" t="s">
        <v>20</v>
      </c>
      <c r="D6797" s="39" t="s">
        <v>1416</v>
      </c>
      <c r="E6797" s="11">
        <f t="shared" si="456"/>
        <v>3</v>
      </c>
      <c r="F6797" s="4">
        <f t="shared" si="457"/>
        <v>1996</v>
      </c>
      <c r="G6797" t="s">
        <v>25</v>
      </c>
      <c r="H6797" s="4">
        <v>23.5</v>
      </c>
      <c r="I6797" s="4" t="s">
        <v>35</v>
      </c>
      <c r="J6797" s="4">
        <v>30.2</v>
      </c>
      <c r="K6797" s="4" t="s">
        <v>1279</v>
      </c>
      <c r="L6797" s="4">
        <v>0</v>
      </c>
      <c r="M6797" s="4" t="s">
        <v>1526</v>
      </c>
      <c r="N6797" s="11" t="s">
        <v>10496</v>
      </c>
      <c r="R6797" t="s">
        <v>10497</v>
      </c>
    </row>
    <row r="6798" spans="1:18">
      <c r="A6798" t="s">
        <v>10498</v>
      </c>
      <c r="B6798" t="s">
        <v>1291</v>
      </c>
      <c r="C6798" t="s">
        <v>20</v>
      </c>
      <c r="D6798" s="39" t="s">
        <v>1356</v>
      </c>
      <c r="E6798" s="11">
        <f t="shared" si="456"/>
        <v>5</v>
      </c>
      <c r="F6798" s="4">
        <f t="shared" si="457"/>
        <v>2015</v>
      </c>
      <c r="G6798" t="s">
        <v>373</v>
      </c>
      <c r="I6798" s="4" t="str">
        <f t="shared" ref="I6798:I6821" si="459">IF(ISBLANK(H6798), "", "k")</f>
        <v/>
      </c>
      <c r="J6798" s="4">
        <v>18.7</v>
      </c>
      <c r="K6798" s="4" t="s">
        <v>485</v>
      </c>
      <c r="L6798" s="4">
        <v>0</v>
      </c>
      <c r="M6798" s="4" t="s">
        <v>3047</v>
      </c>
      <c r="R6798" t="s">
        <v>10499</v>
      </c>
    </row>
    <row r="6799" spans="1:18">
      <c r="A6799" s="19" t="s">
        <v>10500</v>
      </c>
      <c r="B6799" t="s">
        <v>1291</v>
      </c>
      <c r="C6799" t="s">
        <v>20</v>
      </c>
      <c r="D6799" s="39" t="s">
        <v>1260</v>
      </c>
      <c r="E6799" s="11">
        <f t="shared" si="456"/>
        <v>5</v>
      </c>
      <c r="F6799" s="4">
        <f t="shared" si="457"/>
        <v>2024</v>
      </c>
      <c r="G6799" t="s">
        <v>21</v>
      </c>
      <c r="H6799" s="4" t="s">
        <v>654</v>
      </c>
      <c r="I6799" s="4" t="str">
        <f t="shared" si="459"/>
        <v>k</v>
      </c>
      <c r="J6799" s="4">
        <v>18.5</v>
      </c>
      <c r="K6799" s="4" t="s">
        <v>1000</v>
      </c>
      <c r="L6799" s="4">
        <v>0</v>
      </c>
      <c r="M6799" s="4" t="s">
        <v>2263</v>
      </c>
      <c r="N6799" s="11" t="s">
        <v>10501</v>
      </c>
      <c r="R6799" t="s">
        <v>10502</v>
      </c>
    </row>
    <row r="6800" spans="1:18">
      <c r="A6800" s="19" t="s">
        <v>10503</v>
      </c>
      <c r="B6800" t="s">
        <v>1291</v>
      </c>
      <c r="C6800" t="s">
        <v>20</v>
      </c>
      <c r="D6800" s="39" t="s">
        <v>1260</v>
      </c>
      <c r="E6800" s="11">
        <f t="shared" si="456"/>
        <v>5</v>
      </c>
      <c r="F6800" s="4">
        <f t="shared" si="457"/>
        <v>2024</v>
      </c>
      <c r="G6800" t="s">
        <v>25</v>
      </c>
      <c r="I6800" s="4" t="str">
        <f t="shared" si="459"/>
        <v/>
      </c>
      <c r="J6800" s="4">
        <v>30</v>
      </c>
      <c r="K6800" s="4" t="s">
        <v>1279</v>
      </c>
      <c r="L6800" s="4">
        <v>0</v>
      </c>
      <c r="M6800" s="4" t="s">
        <v>1645</v>
      </c>
      <c r="N6800" s="11" t="s">
        <v>10504</v>
      </c>
      <c r="R6800" t="s">
        <v>10505</v>
      </c>
    </row>
    <row r="6801" spans="1:20">
      <c r="A6801" s="19" t="s">
        <v>10503</v>
      </c>
      <c r="B6801" s="4" t="s">
        <v>1291</v>
      </c>
      <c r="C6801" s="4" t="s">
        <v>74</v>
      </c>
      <c r="D6801" s="39" t="s">
        <v>1780</v>
      </c>
      <c r="E6801" s="11">
        <f t="shared" si="456"/>
        <v>4</v>
      </c>
      <c r="F6801" s="4">
        <f t="shared" si="457"/>
        <v>2026</v>
      </c>
      <c r="G6801" s="4" t="s">
        <v>25</v>
      </c>
      <c r="I6801" s="4" t="str">
        <f t="shared" si="459"/>
        <v/>
      </c>
      <c r="J6801" s="4">
        <v>32</v>
      </c>
      <c r="K6801" s="4">
        <v>41.3</v>
      </c>
      <c r="L6801" s="4">
        <v>0</v>
      </c>
      <c r="M6801" s="4">
        <v>1390</v>
      </c>
      <c r="N6801" s="11" t="s">
        <v>10504</v>
      </c>
      <c r="R6801" s="4" t="s">
        <v>1554</v>
      </c>
    </row>
    <row r="6802" spans="1:20">
      <c r="A6802" s="19" t="s">
        <v>10506</v>
      </c>
      <c r="B6802" t="s">
        <v>1291</v>
      </c>
      <c r="C6802" t="s">
        <v>20</v>
      </c>
      <c r="D6802" s="39" t="s">
        <v>1491</v>
      </c>
      <c r="E6802" s="11">
        <f t="shared" si="456"/>
        <v>4</v>
      </c>
      <c r="F6802" s="4">
        <f t="shared" si="457"/>
        <v>2024</v>
      </c>
      <c r="G6802" t="s">
        <v>25</v>
      </c>
      <c r="I6802" s="4" t="str">
        <f t="shared" si="459"/>
        <v/>
      </c>
      <c r="J6802" s="4">
        <v>28.5</v>
      </c>
      <c r="K6802" s="4" t="s">
        <v>1279</v>
      </c>
      <c r="L6802" s="4">
        <v>0</v>
      </c>
      <c r="M6802" s="4" t="s">
        <v>1526</v>
      </c>
      <c r="N6802" s="11" t="s">
        <v>10507</v>
      </c>
      <c r="R6802" t="s">
        <v>10508</v>
      </c>
    </row>
    <row r="6803" spans="1:20">
      <c r="A6803" s="19" t="s">
        <v>10506</v>
      </c>
      <c r="B6803" s="13" t="s">
        <v>1291</v>
      </c>
      <c r="C6803" s="9" t="s">
        <v>74</v>
      </c>
      <c r="D6803" s="39" t="s">
        <v>1793</v>
      </c>
      <c r="E6803" s="11">
        <f t="shared" si="456"/>
        <v>4</v>
      </c>
      <c r="F6803" s="4">
        <f t="shared" si="457"/>
        <v>2026</v>
      </c>
      <c r="G6803" s="9" t="s">
        <v>25</v>
      </c>
      <c r="H6803" s="13"/>
      <c r="I6803" s="4" t="str">
        <f t="shared" si="459"/>
        <v/>
      </c>
      <c r="J6803" s="13">
        <v>32.200000000000003</v>
      </c>
      <c r="K6803" s="13">
        <v>42.9</v>
      </c>
      <c r="L6803" s="4">
        <v>0</v>
      </c>
      <c r="M6803" s="13">
        <v>1510</v>
      </c>
      <c r="N6803" s="11" t="s">
        <v>10507</v>
      </c>
      <c r="Q6803" s="9"/>
      <c r="R6803" s="9" t="s">
        <v>10509</v>
      </c>
      <c r="T6803" s="9"/>
    </row>
    <row r="6804" spans="1:20">
      <c r="A6804" s="19" t="s">
        <v>10510</v>
      </c>
      <c r="B6804" t="s">
        <v>1291</v>
      </c>
      <c r="C6804" t="s">
        <v>20</v>
      </c>
      <c r="D6804" s="39" t="s">
        <v>1260</v>
      </c>
      <c r="E6804" s="11">
        <f t="shared" si="456"/>
        <v>5</v>
      </c>
      <c r="F6804" s="4">
        <f t="shared" si="457"/>
        <v>2024</v>
      </c>
      <c r="G6804" t="s">
        <v>21</v>
      </c>
      <c r="I6804" s="4" t="str">
        <f t="shared" si="459"/>
        <v/>
      </c>
      <c r="J6804" s="4">
        <v>24.2</v>
      </c>
      <c r="K6804" s="4" t="s">
        <v>954</v>
      </c>
      <c r="L6804" s="4">
        <v>0</v>
      </c>
      <c r="M6804" s="4" t="s">
        <v>1809</v>
      </c>
      <c r="N6804" s="11" t="s">
        <v>10511</v>
      </c>
      <c r="R6804" t="s">
        <v>10512</v>
      </c>
    </row>
    <row r="6805" spans="1:20">
      <c r="A6805" s="19" t="s">
        <v>10510</v>
      </c>
      <c r="B6805" s="4" t="s">
        <v>1291</v>
      </c>
      <c r="C6805" s="4" t="s">
        <v>74</v>
      </c>
      <c r="D6805" s="39" t="s">
        <v>1780</v>
      </c>
      <c r="E6805" s="11">
        <f t="shared" si="456"/>
        <v>4</v>
      </c>
      <c r="F6805" s="4">
        <f t="shared" si="457"/>
        <v>2026</v>
      </c>
      <c r="G6805" s="4" t="s">
        <v>21</v>
      </c>
      <c r="I6805" s="4" t="str">
        <f t="shared" si="459"/>
        <v/>
      </c>
      <c r="J6805" s="4">
        <v>25.5</v>
      </c>
      <c r="K6805" s="4">
        <v>34.9</v>
      </c>
      <c r="L6805" s="4">
        <v>0</v>
      </c>
      <c r="M6805" s="4">
        <f>800-125</f>
        <v>675</v>
      </c>
      <c r="N6805" s="11">
        <v>8063167</v>
      </c>
      <c r="R6805" s="4" t="s">
        <v>1481</v>
      </c>
    </row>
    <row r="6806" spans="1:20">
      <c r="A6806" s="19" t="s">
        <v>10513</v>
      </c>
      <c r="B6806" t="s">
        <v>1291</v>
      </c>
      <c r="C6806" t="s">
        <v>20</v>
      </c>
      <c r="D6806" s="39" t="s">
        <v>1491</v>
      </c>
      <c r="E6806" s="11">
        <f t="shared" si="456"/>
        <v>4</v>
      </c>
      <c r="F6806" s="4">
        <f t="shared" si="457"/>
        <v>2024</v>
      </c>
      <c r="G6806" t="s">
        <v>25</v>
      </c>
      <c r="H6806" s="4">
        <v>5.7</v>
      </c>
      <c r="I6806" s="4" t="str">
        <f t="shared" si="459"/>
        <v>k</v>
      </c>
      <c r="J6806" s="4">
        <v>20.3</v>
      </c>
      <c r="K6806" s="4" t="s">
        <v>172</v>
      </c>
      <c r="L6806" s="4">
        <v>0</v>
      </c>
      <c r="M6806" s="4" t="s">
        <v>3143</v>
      </c>
      <c r="N6806" s="11" t="s">
        <v>10514</v>
      </c>
      <c r="R6806" t="s">
        <v>10515</v>
      </c>
    </row>
    <row r="6807" spans="1:20">
      <c r="A6807" s="19" t="s">
        <v>10513</v>
      </c>
      <c r="B6807" s="4" t="s">
        <v>1291</v>
      </c>
      <c r="C6807" s="4" t="s">
        <v>74</v>
      </c>
      <c r="D6807" s="39" t="s">
        <v>1553</v>
      </c>
      <c r="E6807" s="11">
        <f t="shared" si="456"/>
        <v>4</v>
      </c>
      <c r="F6807" s="4">
        <f t="shared" si="457"/>
        <v>2026</v>
      </c>
      <c r="G6807" s="4" t="s">
        <v>25</v>
      </c>
      <c r="H6807" s="4">
        <v>7.6</v>
      </c>
      <c r="I6807" s="4" t="str">
        <f t="shared" si="459"/>
        <v>k</v>
      </c>
      <c r="J6807" s="4">
        <v>23.1</v>
      </c>
      <c r="K6807" s="4">
        <v>32.200000000000003</v>
      </c>
      <c r="L6807" s="4">
        <v>0</v>
      </c>
      <c r="M6807" s="4">
        <v>535</v>
      </c>
      <c r="N6807" s="11" t="s">
        <v>10514</v>
      </c>
      <c r="R6807" s="4" t="s">
        <v>1481</v>
      </c>
    </row>
    <row r="6808" spans="1:20">
      <c r="A6808" s="19" t="s">
        <v>10516</v>
      </c>
      <c r="B6808" t="s">
        <v>1291</v>
      </c>
      <c r="C6808" t="s">
        <v>20</v>
      </c>
      <c r="D6808" s="39" t="s">
        <v>1260</v>
      </c>
      <c r="E6808" s="11">
        <f t="shared" ref="E6808:E6839" si="460">MONTH(D6808)</f>
        <v>5</v>
      </c>
      <c r="F6808" s="4">
        <f t="shared" ref="F6808:F6839" si="461">YEAR(D6808)</f>
        <v>2024</v>
      </c>
      <c r="G6808" t="s">
        <v>21</v>
      </c>
      <c r="I6808" s="4" t="str">
        <f t="shared" si="459"/>
        <v/>
      </c>
      <c r="J6808" s="4">
        <v>25.5</v>
      </c>
      <c r="K6808" s="4" t="s">
        <v>898</v>
      </c>
      <c r="L6808" s="4">
        <v>0</v>
      </c>
      <c r="M6808" s="4" t="s">
        <v>8588</v>
      </c>
      <c r="N6808" s="11" t="s">
        <v>10517</v>
      </c>
      <c r="R6808" t="s">
        <v>10518</v>
      </c>
    </row>
    <row r="6809" spans="1:20">
      <c r="A6809" t="s">
        <v>10519</v>
      </c>
      <c r="B6809" t="s">
        <v>1291</v>
      </c>
      <c r="C6809" t="s">
        <v>20</v>
      </c>
      <c r="D6809" s="39" t="s">
        <v>1416</v>
      </c>
      <c r="E6809" s="11">
        <f t="shared" si="460"/>
        <v>3</v>
      </c>
      <c r="F6809" s="4">
        <f t="shared" si="461"/>
        <v>1996</v>
      </c>
      <c r="G6809" t="s">
        <v>21</v>
      </c>
      <c r="I6809" s="4" t="str">
        <f t="shared" si="459"/>
        <v/>
      </c>
      <c r="J6809" s="4">
        <v>36.5</v>
      </c>
      <c r="K6809" s="4">
        <v>10.5</v>
      </c>
      <c r="L6809" s="4">
        <v>7</v>
      </c>
      <c r="M6809" s="4" t="s">
        <v>3097</v>
      </c>
      <c r="N6809" s="11" t="s">
        <v>10520</v>
      </c>
      <c r="R6809" t="s">
        <v>10521</v>
      </c>
      <c r="T6809" t="s">
        <v>1296</v>
      </c>
    </row>
    <row r="6810" spans="1:20">
      <c r="A6810" t="s">
        <v>10519</v>
      </c>
      <c r="B6810" t="s">
        <v>1291</v>
      </c>
      <c r="C6810" t="s">
        <v>74</v>
      </c>
      <c r="D6810" s="39" t="s">
        <v>1322</v>
      </c>
      <c r="E6810" s="11">
        <f t="shared" si="460"/>
        <v>3</v>
      </c>
      <c r="F6810" s="4">
        <f t="shared" si="461"/>
        <v>1998</v>
      </c>
      <c r="G6810" t="s">
        <v>21</v>
      </c>
      <c r="I6810" s="4" t="str">
        <f t="shared" si="459"/>
        <v/>
      </c>
      <c r="J6810" s="4">
        <v>34.5</v>
      </c>
      <c r="K6810" s="4">
        <v>11</v>
      </c>
      <c r="L6810" s="4">
        <v>6.8</v>
      </c>
      <c r="M6810" s="4" t="s">
        <v>2218</v>
      </c>
      <c r="N6810" s="11" t="s">
        <v>10520</v>
      </c>
      <c r="R6810" t="s">
        <v>10522</v>
      </c>
      <c r="T6810" t="s">
        <v>1296</v>
      </c>
    </row>
    <row r="6811" spans="1:20">
      <c r="A6811" t="s">
        <v>10519</v>
      </c>
      <c r="B6811" t="s">
        <v>1291</v>
      </c>
      <c r="C6811" t="s">
        <v>20</v>
      </c>
      <c r="D6811" s="39" t="s">
        <v>24</v>
      </c>
      <c r="E6811" s="11">
        <f t="shared" si="460"/>
        <v>5</v>
      </c>
      <c r="F6811" s="4">
        <f t="shared" si="461"/>
        <v>2001</v>
      </c>
      <c r="G6811" t="s">
        <v>21</v>
      </c>
      <c r="I6811" s="4" t="str">
        <f t="shared" si="459"/>
        <v/>
      </c>
      <c r="J6811" s="4">
        <v>35.1</v>
      </c>
      <c r="K6811" s="4">
        <v>10.199999999999999</v>
      </c>
      <c r="L6811" s="4">
        <v>7.1</v>
      </c>
      <c r="M6811" s="4" t="s">
        <v>2811</v>
      </c>
      <c r="N6811" s="11" t="s">
        <v>10520</v>
      </c>
      <c r="R6811" t="s">
        <v>10523</v>
      </c>
      <c r="T6811" t="s">
        <v>1296</v>
      </c>
    </row>
    <row r="6812" spans="1:20">
      <c r="A6812" s="19" t="s">
        <v>10524</v>
      </c>
      <c r="B6812" t="s">
        <v>1291</v>
      </c>
      <c r="C6812" t="s">
        <v>20</v>
      </c>
      <c r="D6812" s="39" t="s">
        <v>1440</v>
      </c>
      <c r="E6812" s="11">
        <f t="shared" si="460"/>
        <v>5</v>
      </c>
      <c r="F6812" s="4">
        <f t="shared" si="461"/>
        <v>2024</v>
      </c>
      <c r="G6812" t="s">
        <v>21</v>
      </c>
      <c r="H6812" s="4" t="s">
        <v>1444</v>
      </c>
      <c r="I6812" s="4" t="str">
        <f t="shared" si="459"/>
        <v>k</v>
      </c>
      <c r="J6812" s="4">
        <v>15</v>
      </c>
      <c r="K6812" s="4" t="s">
        <v>114</v>
      </c>
      <c r="L6812" s="4">
        <v>0</v>
      </c>
      <c r="M6812" s="4" t="s">
        <v>10525</v>
      </c>
      <c r="N6812" s="11" t="s">
        <v>10526</v>
      </c>
      <c r="R6812" t="s">
        <v>10527</v>
      </c>
    </row>
    <row r="6813" spans="1:20">
      <c r="A6813" s="19" t="s">
        <v>10528</v>
      </c>
      <c r="B6813" t="s">
        <v>1291</v>
      </c>
      <c r="C6813" t="s">
        <v>20</v>
      </c>
      <c r="D6813" s="39" t="s">
        <v>1260</v>
      </c>
      <c r="E6813" s="11">
        <f t="shared" si="460"/>
        <v>5</v>
      </c>
      <c r="F6813" s="4">
        <f t="shared" si="461"/>
        <v>2024</v>
      </c>
      <c r="G6813" t="s">
        <v>21</v>
      </c>
      <c r="I6813" s="4" t="str">
        <f t="shared" si="459"/>
        <v/>
      </c>
      <c r="J6813" s="4">
        <v>24.7</v>
      </c>
      <c r="K6813" s="4" t="s">
        <v>958</v>
      </c>
      <c r="L6813" s="4">
        <v>0</v>
      </c>
      <c r="M6813" s="4" t="s">
        <v>2491</v>
      </c>
      <c r="N6813" s="11" t="s">
        <v>10529</v>
      </c>
      <c r="R6813" t="s">
        <v>10530</v>
      </c>
    </row>
    <row r="6814" spans="1:20">
      <c r="A6814" s="19" t="s">
        <v>10528</v>
      </c>
      <c r="B6814" s="4" t="s">
        <v>1291</v>
      </c>
      <c r="C6814" s="4" t="s">
        <v>74</v>
      </c>
      <c r="D6814" s="39" t="s">
        <v>1780</v>
      </c>
      <c r="E6814" s="11">
        <f t="shared" si="460"/>
        <v>4</v>
      </c>
      <c r="F6814" s="4">
        <f t="shared" si="461"/>
        <v>2026</v>
      </c>
      <c r="G6814" s="4" t="s">
        <v>10531</v>
      </c>
      <c r="I6814" s="4" t="str">
        <f t="shared" si="459"/>
        <v/>
      </c>
      <c r="J6814" s="4">
        <v>26.5</v>
      </c>
      <c r="K6814" s="4">
        <v>37.200000000000003</v>
      </c>
      <c r="L6814" s="4">
        <v>0</v>
      </c>
      <c r="M6814" s="4">
        <v>750</v>
      </c>
      <c r="N6814" s="11" t="s">
        <v>10529</v>
      </c>
      <c r="R6814" s="4" t="s">
        <v>10532</v>
      </c>
    </row>
    <row r="6815" spans="1:20">
      <c r="A6815" s="19" t="s">
        <v>10533</v>
      </c>
      <c r="B6815" t="s">
        <v>1291</v>
      </c>
      <c r="C6815" t="s">
        <v>20</v>
      </c>
      <c r="D6815" s="39" t="s">
        <v>1440</v>
      </c>
      <c r="E6815" s="11">
        <f t="shared" si="460"/>
        <v>5</v>
      </c>
      <c r="F6815" s="4">
        <f t="shared" si="461"/>
        <v>2024</v>
      </c>
      <c r="G6815" t="s">
        <v>21</v>
      </c>
      <c r="H6815" s="4">
        <v>7.7</v>
      </c>
      <c r="I6815" s="4" t="str">
        <f t="shared" si="459"/>
        <v>k</v>
      </c>
      <c r="J6815" s="4">
        <v>21.1</v>
      </c>
      <c r="K6815" s="4" t="s">
        <v>866</v>
      </c>
      <c r="L6815" s="4">
        <v>0</v>
      </c>
      <c r="M6815" s="4" t="s">
        <v>2453</v>
      </c>
      <c r="N6815" s="11" t="s">
        <v>10534</v>
      </c>
      <c r="R6815" t="s">
        <v>10535</v>
      </c>
    </row>
    <row r="6816" spans="1:20">
      <c r="A6816" s="19" t="s">
        <v>10536</v>
      </c>
      <c r="B6816" t="s">
        <v>1291</v>
      </c>
      <c r="C6816" t="s">
        <v>20</v>
      </c>
      <c r="D6816" s="39" t="s">
        <v>1260</v>
      </c>
      <c r="E6816" s="11">
        <f t="shared" si="460"/>
        <v>5</v>
      </c>
      <c r="F6816" s="4">
        <f t="shared" si="461"/>
        <v>2024</v>
      </c>
      <c r="G6816" t="s">
        <v>21</v>
      </c>
      <c r="H6816" s="4">
        <v>6.7</v>
      </c>
      <c r="I6816" s="4" t="str">
        <f t="shared" si="459"/>
        <v>k</v>
      </c>
      <c r="J6816" s="4">
        <v>20.5</v>
      </c>
      <c r="K6816" s="4" t="s">
        <v>172</v>
      </c>
      <c r="L6816" s="4">
        <v>0</v>
      </c>
      <c r="M6816" s="4" t="s">
        <v>5608</v>
      </c>
      <c r="N6816" s="11" t="s">
        <v>10537</v>
      </c>
      <c r="R6816" t="s">
        <v>10538</v>
      </c>
    </row>
    <row r="6817" spans="1:20">
      <c r="A6817" s="19" t="s">
        <v>10539</v>
      </c>
      <c r="B6817" t="s">
        <v>1291</v>
      </c>
      <c r="C6817" t="s">
        <v>20</v>
      </c>
      <c r="D6817" s="39" t="s">
        <v>1440</v>
      </c>
      <c r="E6817" s="11">
        <f t="shared" si="460"/>
        <v>5</v>
      </c>
      <c r="F6817" s="4">
        <f t="shared" si="461"/>
        <v>2024</v>
      </c>
      <c r="G6817" t="s">
        <v>25</v>
      </c>
      <c r="I6817" s="4" t="str">
        <f t="shared" si="459"/>
        <v/>
      </c>
      <c r="J6817" s="4">
        <v>29</v>
      </c>
      <c r="K6817" s="4" t="s">
        <v>3312</v>
      </c>
      <c r="L6817" s="4">
        <v>0</v>
      </c>
      <c r="M6817" s="4" t="s">
        <v>3570</v>
      </c>
      <c r="N6817" s="11" t="s">
        <v>10540</v>
      </c>
      <c r="R6817" t="s">
        <v>10541</v>
      </c>
    </row>
    <row r="6818" spans="1:20">
      <c r="A6818" s="19" t="s">
        <v>10539</v>
      </c>
      <c r="B6818" s="4" t="s">
        <v>1291</v>
      </c>
      <c r="C6818" s="4" t="s">
        <v>74</v>
      </c>
      <c r="D6818" s="39" t="s">
        <v>1793</v>
      </c>
      <c r="E6818" s="11">
        <f t="shared" si="460"/>
        <v>4</v>
      </c>
      <c r="F6818" s="4">
        <f t="shared" si="461"/>
        <v>2026</v>
      </c>
      <c r="G6818" s="4" t="s">
        <v>25</v>
      </c>
      <c r="I6818" s="4" t="str">
        <f t="shared" si="459"/>
        <v/>
      </c>
      <c r="J6818" s="4">
        <v>29.5</v>
      </c>
      <c r="K6818" s="4">
        <v>39.4</v>
      </c>
      <c r="L6818" s="4">
        <v>0</v>
      </c>
      <c r="M6818" s="4">
        <v>965</v>
      </c>
      <c r="N6818" s="11" t="s">
        <v>10540</v>
      </c>
      <c r="R6818" s="4" t="s">
        <v>7911</v>
      </c>
    </row>
    <row r="6819" spans="1:20">
      <c r="A6819" s="19" t="s">
        <v>10542</v>
      </c>
      <c r="B6819" t="s">
        <v>1291</v>
      </c>
      <c r="C6819" t="s">
        <v>20</v>
      </c>
      <c r="D6819" s="39" t="s">
        <v>1260</v>
      </c>
      <c r="E6819" s="11">
        <f t="shared" si="460"/>
        <v>5</v>
      </c>
      <c r="F6819" s="4">
        <f t="shared" si="461"/>
        <v>2024</v>
      </c>
      <c r="G6819" t="s">
        <v>21</v>
      </c>
      <c r="I6819" s="4" t="str">
        <f t="shared" si="459"/>
        <v/>
      </c>
      <c r="J6819" s="4">
        <v>33.299999999999997</v>
      </c>
      <c r="K6819" s="4">
        <v>27</v>
      </c>
      <c r="L6819" s="4">
        <v>5.4</v>
      </c>
      <c r="M6819" s="4" t="s">
        <v>1409</v>
      </c>
      <c r="N6819" s="11" t="s">
        <v>10543</v>
      </c>
      <c r="R6819" t="s">
        <v>10544</v>
      </c>
    </row>
    <row r="6820" spans="1:20">
      <c r="A6820" s="19" t="s">
        <v>10542</v>
      </c>
      <c r="B6820" s="4" t="s">
        <v>1291</v>
      </c>
      <c r="C6820" s="17" t="s">
        <v>74</v>
      </c>
      <c r="D6820" s="39" t="s">
        <v>1480</v>
      </c>
      <c r="E6820" s="11">
        <f t="shared" si="460"/>
        <v>4</v>
      </c>
      <c r="F6820" s="4">
        <f t="shared" si="461"/>
        <v>2026</v>
      </c>
      <c r="G6820" s="4" t="s">
        <v>21</v>
      </c>
      <c r="I6820" s="4" t="str">
        <f t="shared" si="459"/>
        <v/>
      </c>
      <c r="J6820" s="4">
        <v>35.799999999999997</v>
      </c>
      <c r="K6820" s="4">
        <v>28.2</v>
      </c>
      <c r="L6820" s="4">
        <v>5.5</v>
      </c>
      <c r="M6820" s="4">
        <v>1995</v>
      </c>
      <c r="N6820" s="11" t="s">
        <v>10543</v>
      </c>
      <c r="R6820" s="4" t="s">
        <v>10545</v>
      </c>
    </row>
    <row r="6821" spans="1:20">
      <c r="A6821" t="s">
        <v>10546</v>
      </c>
      <c r="B6821" t="s">
        <v>1291</v>
      </c>
      <c r="C6821" t="s">
        <v>10547</v>
      </c>
      <c r="D6821" s="39" t="s">
        <v>1494</v>
      </c>
      <c r="E6821" s="11">
        <f t="shared" si="460"/>
        <v>3</v>
      </c>
      <c r="F6821" s="4">
        <f t="shared" si="461"/>
        <v>1986</v>
      </c>
      <c r="G6821" t="s">
        <v>25</v>
      </c>
      <c r="H6821" s="4" t="s">
        <v>1610</v>
      </c>
      <c r="I6821" s="4" t="str">
        <f t="shared" si="459"/>
        <v>k</v>
      </c>
      <c r="J6821" s="4">
        <v>23.5</v>
      </c>
      <c r="K6821" s="4" t="s">
        <v>6012</v>
      </c>
      <c r="L6821" s="4">
        <v>0</v>
      </c>
      <c r="M6821" s="4" t="s">
        <v>4556</v>
      </c>
      <c r="R6821" t="s">
        <v>10548</v>
      </c>
      <c r="T6821" t="s">
        <v>1296</v>
      </c>
    </row>
    <row r="6822" spans="1:20">
      <c r="A6822" t="s">
        <v>10549</v>
      </c>
      <c r="B6822" t="s">
        <v>1291</v>
      </c>
      <c r="C6822" t="s">
        <v>20</v>
      </c>
      <c r="D6822" s="39" t="s">
        <v>1647</v>
      </c>
      <c r="E6822" s="11">
        <f t="shared" si="460"/>
        <v>3</v>
      </c>
      <c r="F6822" s="4">
        <f t="shared" si="461"/>
        <v>2000</v>
      </c>
      <c r="G6822" t="s">
        <v>21</v>
      </c>
      <c r="H6822" s="4">
        <v>10.5</v>
      </c>
      <c r="I6822" s="4" t="s">
        <v>35</v>
      </c>
      <c r="J6822" s="4">
        <v>24.5</v>
      </c>
      <c r="K6822" s="4" t="s">
        <v>116</v>
      </c>
      <c r="L6822" s="4">
        <v>0</v>
      </c>
      <c r="M6822" s="4" t="s">
        <v>1623</v>
      </c>
      <c r="R6822" t="s">
        <v>10550</v>
      </c>
      <c r="T6822" t="s">
        <v>1296</v>
      </c>
    </row>
    <row r="6823" spans="1:20">
      <c r="A6823" t="s">
        <v>10549</v>
      </c>
      <c r="B6823" t="s">
        <v>1291</v>
      </c>
      <c r="C6823" t="s">
        <v>20</v>
      </c>
      <c r="D6823" s="39" t="s">
        <v>2363</v>
      </c>
      <c r="E6823" s="11">
        <f t="shared" si="460"/>
        <v>6</v>
      </c>
      <c r="F6823" s="4">
        <f t="shared" si="461"/>
        <v>2001</v>
      </c>
      <c r="G6823" t="s">
        <v>21</v>
      </c>
      <c r="H6823" s="4">
        <v>11.8</v>
      </c>
      <c r="I6823" s="4" t="s">
        <v>35</v>
      </c>
      <c r="J6823" s="4">
        <v>25.2</v>
      </c>
      <c r="K6823" s="4" t="s">
        <v>729</v>
      </c>
      <c r="L6823" s="4">
        <v>0</v>
      </c>
      <c r="R6823" t="s">
        <v>10551</v>
      </c>
      <c r="T6823" t="s">
        <v>1296</v>
      </c>
    </row>
    <row r="6824" spans="1:20">
      <c r="A6824" t="s">
        <v>10549</v>
      </c>
      <c r="B6824" t="s">
        <v>1291</v>
      </c>
      <c r="C6824" t="s">
        <v>20</v>
      </c>
      <c r="D6824" s="39" t="s">
        <v>1749</v>
      </c>
      <c r="E6824" s="11">
        <f t="shared" si="460"/>
        <v>5</v>
      </c>
      <c r="F6824" s="4">
        <f t="shared" si="461"/>
        <v>2002</v>
      </c>
      <c r="G6824" t="s">
        <v>21</v>
      </c>
      <c r="H6824" s="4">
        <v>12.7</v>
      </c>
      <c r="I6824" s="4" t="s">
        <v>35</v>
      </c>
      <c r="J6824" s="4">
        <v>25</v>
      </c>
      <c r="K6824" s="4" t="s">
        <v>729</v>
      </c>
      <c r="L6824" s="4">
        <v>0</v>
      </c>
      <c r="M6824" s="4" t="s">
        <v>4055</v>
      </c>
      <c r="R6824" t="s">
        <v>2031</v>
      </c>
      <c r="T6824" t="s">
        <v>1296</v>
      </c>
    </row>
    <row r="6825" spans="1:20">
      <c r="A6825" s="19" t="s">
        <v>10552</v>
      </c>
      <c r="B6825" t="s">
        <v>1291</v>
      </c>
      <c r="C6825" t="s">
        <v>20</v>
      </c>
      <c r="D6825" s="39" t="s">
        <v>1440</v>
      </c>
      <c r="E6825" s="11">
        <f t="shared" si="460"/>
        <v>5</v>
      </c>
      <c r="F6825" s="4">
        <f t="shared" si="461"/>
        <v>2024</v>
      </c>
      <c r="G6825" t="s">
        <v>21</v>
      </c>
      <c r="H6825" s="4" t="s">
        <v>1444</v>
      </c>
      <c r="I6825" s="4" t="str">
        <f t="shared" ref="I6825:I6856" si="462">IF(ISBLANK(H6825), "", "k")</f>
        <v>k</v>
      </c>
      <c r="J6825" s="4">
        <v>14.5</v>
      </c>
      <c r="K6825" s="4" t="s">
        <v>4735</v>
      </c>
      <c r="L6825" s="4">
        <v>0</v>
      </c>
      <c r="M6825" s="4" t="s">
        <v>2163</v>
      </c>
      <c r="N6825" s="11" t="s">
        <v>10553</v>
      </c>
      <c r="R6825" t="s">
        <v>10554</v>
      </c>
    </row>
    <row r="6826" spans="1:20">
      <c r="A6826" s="19" t="s">
        <v>10552</v>
      </c>
      <c r="B6826" s="4" t="s">
        <v>1291</v>
      </c>
      <c r="C6826" s="4" t="s">
        <v>74</v>
      </c>
      <c r="D6826" s="39" t="s">
        <v>1553</v>
      </c>
      <c r="E6826" s="11">
        <f t="shared" si="460"/>
        <v>4</v>
      </c>
      <c r="F6826" s="4">
        <f t="shared" si="461"/>
        <v>2026</v>
      </c>
      <c r="G6826" s="4" t="s">
        <v>21</v>
      </c>
      <c r="H6826" s="4">
        <v>4.5999999999999996</v>
      </c>
      <c r="I6826" s="4" t="str">
        <f t="shared" si="462"/>
        <v>k</v>
      </c>
      <c r="J6826" s="4">
        <v>17.8</v>
      </c>
      <c r="L6826" s="4">
        <v>0</v>
      </c>
      <c r="M6826" s="4">
        <v>235</v>
      </c>
      <c r="N6826" s="11" t="s">
        <v>10553</v>
      </c>
      <c r="R6826" s="4" t="s">
        <v>10555</v>
      </c>
    </row>
    <row r="6827" spans="1:20">
      <c r="A6827" s="19" t="s">
        <v>10556</v>
      </c>
      <c r="B6827" t="s">
        <v>1291</v>
      </c>
      <c r="C6827" t="s">
        <v>20</v>
      </c>
      <c r="D6827" s="39" t="s">
        <v>1260</v>
      </c>
      <c r="E6827" s="11">
        <f t="shared" si="460"/>
        <v>5</v>
      </c>
      <c r="F6827" s="4">
        <f t="shared" si="461"/>
        <v>2024</v>
      </c>
      <c r="G6827" t="s">
        <v>25</v>
      </c>
      <c r="H6827" s="4">
        <v>6.7</v>
      </c>
      <c r="I6827" s="4" t="str">
        <f t="shared" si="462"/>
        <v>k</v>
      </c>
      <c r="J6827" s="4">
        <v>20.3</v>
      </c>
      <c r="K6827" s="4" t="s">
        <v>929</v>
      </c>
      <c r="L6827" s="4">
        <v>0</v>
      </c>
      <c r="M6827" s="4" t="s">
        <v>2975</v>
      </c>
      <c r="N6827" s="11" t="s">
        <v>10557</v>
      </c>
      <c r="R6827" t="s">
        <v>10558</v>
      </c>
    </row>
    <row r="6828" spans="1:20">
      <c r="A6828" s="19" t="s">
        <v>10556</v>
      </c>
      <c r="B6828" s="4" t="s">
        <v>1291</v>
      </c>
      <c r="C6828" s="4" t="s">
        <v>74</v>
      </c>
      <c r="D6828" s="39" t="s">
        <v>1780</v>
      </c>
      <c r="E6828" s="11">
        <f t="shared" si="460"/>
        <v>4</v>
      </c>
      <c r="F6828" s="4">
        <f t="shared" si="461"/>
        <v>2026</v>
      </c>
      <c r="G6828" s="4" t="s">
        <v>25</v>
      </c>
      <c r="H6828" s="4">
        <v>8.6</v>
      </c>
      <c r="I6828" s="4" t="str">
        <f t="shared" si="462"/>
        <v>k</v>
      </c>
      <c r="J6828" s="4">
        <v>21.7</v>
      </c>
      <c r="K6828" s="4">
        <v>31</v>
      </c>
      <c r="L6828" s="4">
        <v>0</v>
      </c>
      <c r="M6828" s="4">
        <f>600-120</f>
        <v>480</v>
      </c>
      <c r="N6828" s="11" t="s">
        <v>10557</v>
      </c>
      <c r="R6828" s="4" t="s">
        <v>1481</v>
      </c>
    </row>
    <row r="6829" spans="1:20">
      <c r="A6829" s="19" t="s">
        <v>10559</v>
      </c>
      <c r="B6829" t="s">
        <v>1291</v>
      </c>
      <c r="C6829" t="s">
        <v>20</v>
      </c>
      <c r="D6829" s="39" t="s">
        <v>1440</v>
      </c>
      <c r="E6829" s="11">
        <f t="shared" si="460"/>
        <v>5</v>
      </c>
      <c r="F6829" s="4">
        <f t="shared" si="461"/>
        <v>2024</v>
      </c>
      <c r="G6829" t="s">
        <v>25</v>
      </c>
      <c r="I6829" s="4" t="str">
        <f t="shared" si="462"/>
        <v/>
      </c>
      <c r="J6829" s="4">
        <v>24.2</v>
      </c>
      <c r="K6829" s="4" t="s">
        <v>924</v>
      </c>
      <c r="L6829" s="4">
        <v>0</v>
      </c>
      <c r="M6829" s="4" t="s">
        <v>2086</v>
      </c>
      <c r="N6829" s="11" t="s">
        <v>10560</v>
      </c>
      <c r="R6829" t="s">
        <v>10561</v>
      </c>
    </row>
    <row r="6830" spans="1:20">
      <c r="A6830" s="19" t="s">
        <v>10562</v>
      </c>
      <c r="B6830" t="s">
        <v>1291</v>
      </c>
      <c r="C6830" t="s">
        <v>20</v>
      </c>
      <c r="D6830" s="39" t="s">
        <v>1260</v>
      </c>
      <c r="E6830" s="11">
        <f t="shared" si="460"/>
        <v>5</v>
      </c>
      <c r="F6830" s="4">
        <f t="shared" si="461"/>
        <v>2024</v>
      </c>
      <c r="G6830" t="s">
        <v>21</v>
      </c>
      <c r="I6830" s="4" t="str">
        <f t="shared" si="462"/>
        <v/>
      </c>
      <c r="J6830" s="4">
        <v>29.5</v>
      </c>
      <c r="K6830" s="4" t="s">
        <v>40</v>
      </c>
      <c r="L6830" s="4">
        <v>0</v>
      </c>
      <c r="M6830" s="4" t="s">
        <v>7857</v>
      </c>
      <c r="N6830" s="11" t="s">
        <v>10563</v>
      </c>
      <c r="R6830" t="s">
        <v>10564</v>
      </c>
    </row>
    <row r="6831" spans="1:20">
      <c r="A6831" s="19" t="s">
        <v>10562</v>
      </c>
      <c r="B6831" s="4" t="s">
        <v>1291</v>
      </c>
      <c r="C6831" s="4" t="s">
        <v>74</v>
      </c>
      <c r="D6831" s="39" t="s">
        <v>1780</v>
      </c>
      <c r="E6831" s="11">
        <f t="shared" si="460"/>
        <v>4</v>
      </c>
      <c r="F6831" s="4">
        <f t="shared" si="461"/>
        <v>2026</v>
      </c>
      <c r="G6831" s="4" t="s">
        <v>21</v>
      </c>
      <c r="I6831" s="4" t="str">
        <f t="shared" si="462"/>
        <v/>
      </c>
      <c r="J6831" s="4">
        <v>29.8</v>
      </c>
      <c r="K6831" s="4">
        <v>38.6</v>
      </c>
      <c r="L6831" s="4">
        <v>0</v>
      </c>
      <c r="M6831" s="4">
        <f>1200-122</f>
        <v>1078</v>
      </c>
      <c r="N6831" s="11" t="s">
        <v>10563</v>
      </c>
      <c r="R6831" s="4" t="s">
        <v>1481</v>
      </c>
    </row>
    <row r="6832" spans="1:20">
      <c r="A6832" s="19" t="s">
        <v>10565</v>
      </c>
      <c r="B6832" t="s">
        <v>1291</v>
      </c>
      <c r="C6832" t="s">
        <v>20</v>
      </c>
      <c r="D6832" s="39" t="s">
        <v>1440</v>
      </c>
      <c r="E6832" s="11">
        <f t="shared" si="460"/>
        <v>5</v>
      </c>
      <c r="F6832" s="4">
        <f t="shared" si="461"/>
        <v>2024</v>
      </c>
      <c r="G6832" t="s">
        <v>21</v>
      </c>
      <c r="H6832" s="4" t="s">
        <v>1456</v>
      </c>
      <c r="I6832" s="4" t="str">
        <f t="shared" si="462"/>
        <v>k</v>
      </c>
      <c r="J6832" s="4">
        <v>17</v>
      </c>
      <c r="K6832" s="4" t="s">
        <v>275</v>
      </c>
      <c r="L6832" s="4">
        <v>0</v>
      </c>
      <c r="M6832" s="4" t="s">
        <v>1453</v>
      </c>
      <c r="N6832" s="11" t="s">
        <v>10566</v>
      </c>
      <c r="R6832" t="s">
        <v>10567</v>
      </c>
    </row>
    <row r="6833" spans="1:20">
      <c r="A6833" s="19" t="s">
        <v>10568</v>
      </c>
      <c r="B6833" t="s">
        <v>1291</v>
      </c>
      <c r="C6833" t="s">
        <v>20</v>
      </c>
      <c r="D6833" s="39" t="s">
        <v>1260</v>
      </c>
      <c r="E6833" s="11">
        <f t="shared" si="460"/>
        <v>5</v>
      </c>
      <c r="F6833" s="4">
        <f t="shared" si="461"/>
        <v>2024</v>
      </c>
      <c r="G6833" t="s">
        <v>21</v>
      </c>
      <c r="H6833" s="4" t="s">
        <v>1452</v>
      </c>
      <c r="I6833" s="4" t="str">
        <f t="shared" si="462"/>
        <v>k</v>
      </c>
      <c r="J6833" s="4">
        <v>16.100000000000001</v>
      </c>
      <c r="K6833" s="4" t="s">
        <v>546</v>
      </c>
      <c r="L6833" s="4">
        <v>0</v>
      </c>
      <c r="M6833" s="4" t="s">
        <v>9918</v>
      </c>
      <c r="N6833" s="11" t="s">
        <v>10569</v>
      </c>
      <c r="R6833" t="s">
        <v>10570</v>
      </c>
    </row>
    <row r="6834" spans="1:20">
      <c r="A6834" s="19" t="s">
        <v>10571</v>
      </c>
      <c r="B6834" t="s">
        <v>1291</v>
      </c>
      <c r="C6834" t="s">
        <v>20</v>
      </c>
      <c r="D6834" s="39" t="s">
        <v>1260</v>
      </c>
      <c r="E6834" s="11">
        <f t="shared" si="460"/>
        <v>5</v>
      </c>
      <c r="F6834" s="4">
        <f t="shared" si="461"/>
        <v>2024</v>
      </c>
      <c r="G6834" t="s">
        <v>21</v>
      </c>
      <c r="H6834" s="4" t="s">
        <v>654</v>
      </c>
      <c r="I6834" s="4" t="str">
        <f t="shared" si="462"/>
        <v>k</v>
      </c>
      <c r="J6834" s="4">
        <v>18.5</v>
      </c>
      <c r="K6834" s="4" t="s">
        <v>527</v>
      </c>
      <c r="L6834" s="4">
        <v>0</v>
      </c>
      <c r="M6834" s="4" t="s">
        <v>6745</v>
      </c>
      <c r="N6834" s="11" t="s">
        <v>10572</v>
      </c>
      <c r="O6834">
        <f>COUNTIF(C6630:C6834,"y")</f>
        <v>116</v>
      </c>
      <c r="R6834" t="s">
        <v>10573</v>
      </c>
    </row>
    <row r="6835" spans="1:20">
      <c r="A6835" s="19" t="s">
        <v>10571</v>
      </c>
      <c r="B6835" s="4" t="s">
        <v>1291</v>
      </c>
      <c r="C6835" s="4" t="s">
        <v>74</v>
      </c>
      <c r="D6835" s="39" t="s">
        <v>1470</v>
      </c>
      <c r="E6835" s="11">
        <f t="shared" si="460"/>
        <v>4</v>
      </c>
      <c r="F6835" s="4">
        <f t="shared" si="461"/>
        <v>2026</v>
      </c>
      <c r="G6835" s="4" t="s">
        <v>25</v>
      </c>
      <c r="H6835" s="4">
        <v>7.6</v>
      </c>
      <c r="I6835" s="4" t="str">
        <f t="shared" si="462"/>
        <v>k</v>
      </c>
      <c r="J6835" s="4">
        <v>22.1</v>
      </c>
      <c r="K6835" s="4">
        <v>30.3</v>
      </c>
      <c r="L6835" s="4">
        <v>0</v>
      </c>
      <c r="M6835" s="4">
        <v>435</v>
      </c>
      <c r="N6835" s="11" t="s">
        <v>10572</v>
      </c>
      <c r="R6835" s="4" t="s">
        <v>10574</v>
      </c>
    </row>
    <row r="6836" spans="1:20">
      <c r="A6836" s="20"/>
      <c r="B6836" s="4" t="s">
        <v>1291</v>
      </c>
      <c r="C6836" s="4" t="s">
        <v>20</v>
      </c>
      <c r="D6836" s="39" t="s">
        <v>1793</v>
      </c>
      <c r="E6836" s="11">
        <f t="shared" si="460"/>
        <v>4</v>
      </c>
      <c r="F6836" s="4">
        <f t="shared" si="461"/>
        <v>2026</v>
      </c>
      <c r="G6836" s="4" t="s">
        <v>21</v>
      </c>
      <c r="I6836" s="4" t="str">
        <f t="shared" si="462"/>
        <v/>
      </c>
      <c r="J6836" s="4">
        <v>31.3</v>
      </c>
      <c r="K6836" s="4">
        <v>37.700000000000003</v>
      </c>
      <c r="L6836" s="4">
        <v>0</v>
      </c>
      <c r="M6836" s="4">
        <v>1181</v>
      </c>
      <c r="N6836" s="11" t="s">
        <v>10575</v>
      </c>
      <c r="O6836" s="4"/>
      <c r="P6836" s="4"/>
      <c r="Q6836" s="4"/>
      <c r="R6836" s="4" t="s">
        <v>10576</v>
      </c>
      <c r="S6836" s="4"/>
      <c r="T6836" s="4"/>
    </row>
    <row r="6837" spans="1:20">
      <c r="A6837" s="19"/>
      <c r="B6837" s="4" t="s">
        <v>1291</v>
      </c>
      <c r="C6837" s="4" t="s">
        <v>20</v>
      </c>
      <c r="D6837" s="39" t="s">
        <v>1793</v>
      </c>
      <c r="E6837" s="11">
        <f t="shared" si="460"/>
        <v>4</v>
      </c>
      <c r="F6837" s="4">
        <f t="shared" si="461"/>
        <v>2026</v>
      </c>
      <c r="G6837" s="4" t="s">
        <v>21</v>
      </c>
      <c r="I6837" s="4" t="str">
        <f t="shared" si="462"/>
        <v/>
      </c>
      <c r="J6837" s="4">
        <v>25</v>
      </c>
      <c r="K6837" s="4">
        <v>34.5</v>
      </c>
      <c r="L6837" s="4">
        <v>0</v>
      </c>
      <c r="M6837" s="4">
        <v>650</v>
      </c>
      <c r="N6837" s="15" t="s">
        <v>10577</v>
      </c>
      <c r="R6837" s="13" t="s">
        <v>10578</v>
      </c>
    </row>
    <row r="6838" spans="1:20">
      <c r="A6838" s="19"/>
      <c r="B6838" s="4" t="s">
        <v>1291</v>
      </c>
      <c r="C6838" s="4" t="s">
        <v>20</v>
      </c>
      <c r="D6838" s="39" t="s">
        <v>1793</v>
      </c>
      <c r="E6838" s="11">
        <f t="shared" si="460"/>
        <v>4</v>
      </c>
      <c r="F6838" s="4">
        <f t="shared" si="461"/>
        <v>2026</v>
      </c>
      <c r="G6838" s="4" t="s">
        <v>21</v>
      </c>
      <c r="I6838" s="4" t="str">
        <f t="shared" si="462"/>
        <v/>
      </c>
      <c r="J6838" s="4">
        <v>23.8</v>
      </c>
      <c r="K6838" s="4">
        <v>32.700000000000003</v>
      </c>
      <c r="L6838" s="4">
        <v>0</v>
      </c>
      <c r="M6838" s="4">
        <v>530</v>
      </c>
      <c r="N6838" s="11" t="s">
        <v>10579</v>
      </c>
      <c r="R6838" s="4" t="s">
        <v>10580</v>
      </c>
    </row>
    <row r="6839" spans="1:20">
      <c r="A6839" s="19"/>
      <c r="B6839" s="4" t="s">
        <v>1291</v>
      </c>
      <c r="C6839" s="4" t="s">
        <v>20</v>
      </c>
      <c r="D6839" s="39" t="s">
        <v>1793</v>
      </c>
      <c r="E6839" s="11">
        <f t="shared" si="460"/>
        <v>4</v>
      </c>
      <c r="F6839" s="4">
        <f t="shared" si="461"/>
        <v>2026</v>
      </c>
      <c r="G6839" s="4" t="s">
        <v>21</v>
      </c>
      <c r="I6839" s="4" t="str">
        <f t="shared" si="462"/>
        <v/>
      </c>
      <c r="J6839" s="4">
        <v>26.5</v>
      </c>
      <c r="K6839" s="4">
        <v>36.5</v>
      </c>
      <c r="L6839" s="4">
        <v>0</v>
      </c>
      <c r="M6839" s="4">
        <v>715</v>
      </c>
      <c r="N6839" s="11" t="s">
        <v>10581</v>
      </c>
      <c r="R6839" s="4" t="s">
        <v>10582</v>
      </c>
    </row>
    <row r="6840" spans="1:20">
      <c r="A6840" s="19"/>
      <c r="B6840" s="13" t="s">
        <v>1291</v>
      </c>
      <c r="C6840" s="9" t="s">
        <v>20</v>
      </c>
      <c r="D6840" s="39" t="s">
        <v>1793</v>
      </c>
      <c r="E6840" s="11">
        <f t="shared" ref="E6840:E6871" si="463">MONTH(D6840)</f>
        <v>4</v>
      </c>
      <c r="F6840" s="4">
        <f t="shared" ref="F6840:F6871" si="464">YEAR(D6840)</f>
        <v>2026</v>
      </c>
      <c r="G6840" s="9" t="s">
        <v>21</v>
      </c>
      <c r="H6840" s="13"/>
      <c r="I6840" s="4" t="str">
        <f t="shared" si="462"/>
        <v/>
      </c>
      <c r="J6840" s="13">
        <v>22</v>
      </c>
      <c r="K6840" s="13">
        <v>31.4</v>
      </c>
      <c r="L6840" s="4">
        <v>0</v>
      </c>
      <c r="M6840" s="13">
        <v>395</v>
      </c>
      <c r="N6840" s="15" t="s">
        <v>10583</v>
      </c>
      <c r="Q6840" s="9"/>
      <c r="R6840" s="9" t="s">
        <v>10584</v>
      </c>
      <c r="T6840" s="9"/>
    </row>
    <row r="6841" spans="1:20">
      <c r="A6841" s="19"/>
      <c r="B6841" s="4" t="s">
        <v>1291</v>
      </c>
      <c r="C6841" s="4" t="s">
        <v>20</v>
      </c>
      <c r="D6841" s="39" t="s">
        <v>1793</v>
      </c>
      <c r="E6841" s="11">
        <f t="shared" si="463"/>
        <v>4</v>
      </c>
      <c r="F6841" s="4">
        <f t="shared" si="464"/>
        <v>2026</v>
      </c>
      <c r="G6841" s="13" t="s">
        <v>3907</v>
      </c>
      <c r="I6841" s="4" t="str">
        <f t="shared" si="462"/>
        <v/>
      </c>
      <c r="J6841" s="4">
        <v>23.6</v>
      </c>
      <c r="K6841" s="4">
        <v>31.9</v>
      </c>
      <c r="L6841" s="4">
        <v>0</v>
      </c>
      <c r="M6841" s="4">
        <v>535</v>
      </c>
      <c r="N6841" s="11">
        <v>8285338</v>
      </c>
      <c r="R6841" s="4" t="s">
        <v>10585</v>
      </c>
    </row>
    <row r="6842" spans="1:20">
      <c r="A6842" s="19"/>
      <c r="B6842" s="4" t="s">
        <v>1291</v>
      </c>
      <c r="C6842" s="4" t="s">
        <v>20</v>
      </c>
      <c r="D6842" s="39" t="s">
        <v>1793</v>
      </c>
      <c r="E6842" s="11">
        <f t="shared" si="463"/>
        <v>4</v>
      </c>
      <c r="F6842" s="4">
        <f t="shared" si="464"/>
        <v>2026</v>
      </c>
      <c r="G6842" s="4" t="s">
        <v>10586</v>
      </c>
      <c r="H6842" s="4">
        <v>4.5999999999999996</v>
      </c>
      <c r="I6842" s="4" t="str">
        <f t="shared" si="462"/>
        <v>k</v>
      </c>
      <c r="J6842" s="4">
        <v>17.2</v>
      </c>
      <c r="K6842" s="4">
        <v>25.7</v>
      </c>
      <c r="L6842" s="4">
        <v>0</v>
      </c>
      <c r="M6842" s="4">
        <v>470</v>
      </c>
      <c r="N6842" s="11" t="s">
        <v>10587</v>
      </c>
      <c r="R6842" s="4" t="s">
        <v>10588</v>
      </c>
    </row>
    <row r="6843" spans="1:20">
      <c r="A6843" s="19"/>
      <c r="B6843" s="4" t="s">
        <v>1291</v>
      </c>
      <c r="C6843" s="4" t="s">
        <v>20</v>
      </c>
      <c r="D6843" s="39" t="s">
        <v>1793</v>
      </c>
      <c r="E6843" s="11">
        <f t="shared" si="463"/>
        <v>4</v>
      </c>
      <c r="F6843" s="4">
        <f t="shared" si="464"/>
        <v>2026</v>
      </c>
      <c r="G6843" s="4" t="s">
        <v>10586</v>
      </c>
      <c r="H6843" s="4">
        <v>0.6</v>
      </c>
      <c r="I6843" s="4" t="str">
        <f t="shared" si="462"/>
        <v>k</v>
      </c>
      <c r="J6843" s="4">
        <v>10.5</v>
      </c>
      <c r="K6843" s="4">
        <v>15.1</v>
      </c>
      <c r="L6843" s="4">
        <v>0</v>
      </c>
      <c r="M6843" s="4">
        <v>46</v>
      </c>
      <c r="N6843" s="11" t="s">
        <v>10589</v>
      </c>
      <c r="R6843" s="4" t="s">
        <v>10590</v>
      </c>
    </row>
    <row r="6844" spans="1:20">
      <c r="A6844" s="19"/>
      <c r="B6844" s="4" t="s">
        <v>1291</v>
      </c>
      <c r="C6844" s="4" t="s">
        <v>20</v>
      </c>
      <c r="D6844" s="39" t="s">
        <v>1793</v>
      </c>
      <c r="E6844" s="11">
        <f t="shared" si="463"/>
        <v>4</v>
      </c>
      <c r="F6844" s="4">
        <f t="shared" si="464"/>
        <v>2026</v>
      </c>
      <c r="G6844" s="4" t="s">
        <v>10586</v>
      </c>
      <c r="H6844" s="4">
        <v>0.6</v>
      </c>
      <c r="I6844" s="4" t="str">
        <f t="shared" si="462"/>
        <v>k</v>
      </c>
      <c r="J6844" s="4">
        <v>9.8000000000000007</v>
      </c>
      <c r="K6844" s="4">
        <v>14.5</v>
      </c>
      <c r="L6844" s="4">
        <v>0</v>
      </c>
      <c r="M6844" s="4">
        <v>37.5</v>
      </c>
      <c r="N6844" s="11" t="s">
        <v>10591</v>
      </c>
      <c r="R6844" s="4" t="s">
        <v>10592</v>
      </c>
    </row>
    <row r="6845" spans="1:20">
      <c r="A6845" s="19"/>
      <c r="B6845" s="4" t="s">
        <v>1291</v>
      </c>
      <c r="C6845" s="4" t="s">
        <v>20</v>
      </c>
      <c r="D6845" s="39" t="s">
        <v>1793</v>
      </c>
      <c r="E6845" s="11">
        <f t="shared" si="463"/>
        <v>4</v>
      </c>
      <c r="F6845" s="4">
        <f t="shared" si="464"/>
        <v>2026</v>
      </c>
      <c r="G6845" s="4" t="s">
        <v>10586</v>
      </c>
      <c r="H6845" s="4">
        <v>1.6</v>
      </c>
      <c r="I6845" s="4" t="str">
        <f t="shared" si="462"/>
        <v>k</v>
      </c>
      <c r="J6845" s="4">
        <v>13.1</v>
      </c>
      <c r="K6845" s="4">
        <v>18.5</v>
      </c>
      <c r="L6845" s="4">
        <v>0</v>
      </c>
      <c r="M6845" s="4">
        <v>95</v>
      </c>
      <c r="N6845" s="11" t="s">
        <v>10593</v>
      </c>
      <c r="Q6845" s="7"/>
      <c r="R6845" s="4" t="s">
        <v>10594</v>
      </c>
      <c r="T6845" s="7"/>
    </row>
    <row r="6846" spans="1:20">
      <c r="A6846" s="19"/>
      <c r="B6846" s="4" t="s">
        <v>1291</v>
      </c>
      <c r="C6846" s="4" t="s">
        <v>20</v>
      </c>
      <c r="D6846" s="39" t="s">
        <v>1793</v>
      </c>
      <c r="E6846" s="11">
        <f t="shared" si="463"/>
        <v>4</v>
      </c>
      <c r="F6846" s="4">
        <f t="shared" si="464"/>
        <v>2026</v>
      </c>
      <c r="G6846" s="4" t="s">
        <v>10586</v>
      </c>
      <c r="H6846" s="4">
        <v>2.6</v>
      </c>
      <c r="I6846" s="4" t="str">
        <f t="shared" si="462"/>
        <v>k</v>
      </c>
      <c r="J6846" s="4">
        <v>15.2</v>
      </c>
      <c r="K6846" s="4">
        <v>22.2</v>
      </c>
      <c r="L6846" s="4">
        <v>0</v>
      </c>
      <c r="M6846" s="4">
        <v>155</v>
      </c>
      <c r="N6846" s="11" t="s">
        <v>10595</v>
      </c>
      <c r="R6846" s="4" t="s">
        <v>10596</v>
      </c>
    </row>
    <row r="6847" spans="1:20">
      <c r="A6847" s="19"/>
      <c r="B6847" s="4" t="s">
        <v>1291</v>
      </c>
      <c r="C6847" s="4" t="s">
        <v>20</v>
      </c>
      <c r="D6847" s="39" t="s">
        <v>1793</v>
      </c>
      <c r="E6847" s="11">
        <f t="shared" si="463"/>
        <v>4</v>
      </c>
      <c r="F6847" s="4">
        <f t="shared" si="464"/>
        <v>2026</v>
      </c>
      <c r="G6847" s="4" t="s">
        <v>10586</v>
      </c>
      <c r="H6847" s="4">
        <v>3.6</v>
      </c>
      <c r="I6847" s="4" t="str">
        <f t="shared" si="462"/>
        <v>k</v>
      </c>
      <c r="J6847" s="4">
        <v>16.2</v>
      </c>
      <c r="K6847" s="4">
        <v>23.2</v>
      </c>
      <c r="L6847" s="4">
        <v>0</v>
      </c>
      <c r="M6847" s="4">
        <v>185</v>
      </c>
      <c r="N6847" s="11">
        <v>8259460</v>
      </c>
      <c r="R6847" s="4" t="s">
        <v>10597</v>
      </c>
    </row>
    <row r="6848" spans="1:20">
      <c r="A6848" s="19"/>
      <c r="B6848" s="4" t="s">
        <v>1291</v>
      </c>
      <c r="C6848" s="4" t="s">
        <v>20</v>
      </c>
      <c r="D6848" s="39" t="s">
        <v>1793</v>
      </c>
      <c r="E6848" s="11">
        <f t="shared" si="463"/>
        <v>4</v>
      </c>
      <c r="F6848" s="4">
        <f t="shared" si="464"/>
        <v>2026</v>
      </c>
      <c r="G6848" s="4" t="s">
        <v>10586</v>
      </c>
      <c r="H6848" s="4">
        <v>1.6</v>
      </c>
      <c r="I6848" s="4" t="str">
        <f t="shared" si="462"/>
        <v>k</v>
      </c>
      <c r="J6848" s="4">
        <v>12.9</v>
      </c>
      <c r="K6848" s="4">
        <v>17.8</v>
      </c>
      <c r="L6848" s="4">
        <v>0</v>
      </c>
      <c r="M6848" s="4">
        <v>75</v>
      </c>
      <c r="N6848" s="11" t="s">
        <v>10598</v>
      </c>
      <c r="R6848" s="4" t="s">
        <v>10599</v>
      </c>
    </row>
    <row r="6849" spans="1:18">
      <c r="A6849" s="19"/>
      <c r="B6849" s="4" t="s">
        <v>1291</v>
      </c>
      <c r="C6849" s="4" t="s">
        <v>20</v>
      </c>
      <c r="D6849" s="39" t="s">
        <v>1793</v>
      </c>
      <c r="E6849" s="11">
        <f t="shared" si="463"/>
        <v>4</v>
      </c>
      <c r="F6849" s="4">
        <f t="shared" si="464"/>
        <v>2026</v>
      </c>
      <c r="G6849" s="4" t="s">
        <v>10586</v>
      </c>
      <c r="H6849" s="4">
        <v>5.6</v>
      </c>
      <c r="I6849" s="4" t="str">
        <f t="shared" si="462"/>
        <v>k</v>
      </c>
      <c r="J6849" s="4">
        <v>18.399999999999999</v>
      </c>
      <c r="K6849" s="4">
        <v>25.5</v>
      </c>
      <c r="L6849" s="4">
        <v>0</v>
      </c>
      <c r="M6849" s="4">
        <v>265</v>
      </c>
      <c r="N6849" s="11" t="s">
        <v>10600</v>
      </c>
      <c r="R6849" s="4" t="s">
        <v>10601</v>
      </c>
    </row>
    <row r="6850" spans="1:18">
      <c r="A6850" s="19"/>
      <c r="B6850" s="4" t="s">
        <v>1291</v>
      </c>
      <c r="C6850" s="4" t="s">
        <v>20</v>
      </c>
      <c r="D6850" s="39" t="s">
        <v>1793</v>
      </c>
      <c r="E6850" s="11">
        <f t="shared" si="463"/>
        <v>4</v>
      </c>
      <c r="F6850" s="4">
        <f t="shared" si="464"/>
        <v>2026</v>
      </c>
      <c r="G6850" s="4" t="s">
        <v>10586</v>
      </c>
      <c r="H6850" s="4">
        <v>2.6</v>
      </c>
      <c r="I6850" s="4" t="str">
        <f t="shared" si="462"/>
        <v>k</v>
      </c>
      <c r="J6850" s="4">
        <v>15</v>
      </c>
      <c r="K6850" s="4">
        <v>21.1</v>
      </c>
      <c r="L6850" s="4">
        <v>0</v>
      </c>
      <c r="M6850" s="4">
        <v>150</v>
      </c>
      <c r="N6850" s="11" t="s">
        <v>10602</v>
      </c>
      <c r="R6850" s="4" t="s">
        <v>10603</v>
      </c>
    </row>
    <row r="6851" spans="1:18">
      <c r="A6851" s="19"/>
      <c r="B6851" s="4" t="s">
        <v>1291</v>
      </c>
      <c r="C6851" s="4" t="s">
        <v>20</v>
      </c>
      <c r="D6851" s="39" t="s">
        <v>1793</v>
      </c>
      <c r="E6851" s="11">
        <f t="shared" si="463"/>
        <v>4</v>
      </c>
      <c r="F6851" s="4">
        <f t="shared" si="464"/>
        <v>2026</v>
      </c>
      <c r="G6851" s="4" t="s">
        <v>10586</v>
      </c>
      <c r="H6851" s="4">
        <v>4.5999999999999996</v>
      </c>
      <c r="I6851" s="4" t="str">
        <f t="shared" si="462"/>
        <v>k</v>
      </c>
      <c r="J6851" s="4">
        <v>17.8</v>
      </c>
      <c r="K6851" s="4">
        <v>25.1</v>
      </c>
      <c r="L6851" s="4">
        <v>0</v>
      </c>
      <c r="M6851" s="4">
        <v>225</v>
      </c>
      <c r="N6851" s="11" t="s">
        <v>10604</v>
      </c>
      <c r="R6851" s="4" t="s">
        <v>10605</v>
      </c>
    </row>
    <row r="6852" spans="1:18">
      <c r="A6852" s="19"/>
      <c r="B6852" s="4" t="s">
        <v>1291</v>
      </c>
      <c r="C6852" s="4" t="s">
        <v>20</v>
      </c>
      <c r="D6852" s="39" t="s">
        <v>1793</v>
      </c>
      <c r="E6852" s="11">
        <f t="shared" si="463"/>
        <v>4</v>
      </c>
      <c r="F6852" s="4">
        <f t="shared" si="464"/>
        <v>2026</v>
      </c>
      <c r="G6852" s="4" t="s">
        <v>10586</v>
      </c>
      <c r="H6852" s="4">
        <v>2.6</v>
      </c>
      <c r="I6852" s="4" t="str">
        <f t="shared" si="462"/>
        <v>k</v>
      </c>
      <c r="J6852" s="4">
        <v>15.4</v>
      </c>
      <c r="K6852" s="4">
        <v>22.2</v>
      </c>
      <c r="L6852" s="4">
        <v>0</v>
      </c>
      <c r="M6852" s="4">
        <v>145</v>
      </c>
      <c r="N6852" s="11" t="s">
        <v>10606</v>
      </c>
      <c r="R6852" s="4" t="s">
        <v>10607</v>
      </c>
    </row>
    <row r="6853" spans="1:18">
      <c r="A6853" s="19"/>
      <c r="B6853" s="4" t="s">
        <v>1291</v>
      </c>
      <c r="C6853" s="4" t="s">
        <v>20</v>
      </c>
      <c r="D6853" s="39" t="s">
        <v>1793</v>
      </c>
      <c r="E6853" s="11">
        <f t="shared" si="463"/>
        <v>4</v>
      </c>
      <c r="F6853" s="4">
        <f t="shared" si="464"/>
        <v>2026</v>
      </c>
      <c r="G6853" s="4" t="s">
        <v>25</v>
      </c>
      <c r="I6853" s="4" t="str">
        <f t="shared" si="462"/>
        <v/>
      </c>
      <c r="J6853" s="4">
        <v>32.4</v>
      </c>
      <c r="K6853" s="4">
        <v>40.6</v>
      </c>
      <c r="L6853" s="4">
        <v>0</v>
      </c>
      <c r="M6853" s="4">
        <v>1330</v>
      </c>
      <c r="N6853" s="11" t="s">
        <v>10608</v>
      </c>
      <c r="R6853" s="4" t="s">
        <v>10609</v>
      </c>
    </row>
    <row r="6854" spans="1:18">
      <c r="A6854" s="19"/>
      <c r="B6854" s="4" t="s">
        <v>1291</v>
      </c>
      <c r="C6854" s="4" t="s">
        <v>20</v>
      </c>
      <c r="D6854" s="39" t="s">
        <v>1793</v>
      </c>
      <c r="E6854" s="11">
        <f t="shared" si="463"/>
        <v>4</v>
      </c>
      <c r="F6854" s="4">
        <f t="shared" si="464"/>
        <v>2026</v>
      </c>
      <c r="G6854" s="4" t="s">
        <v>25</v>
      </c>
      <c r="I6854" s="4" t="str">
        <f t="shared" si="462"/>
        <v/>
      </c>
      <c r="J6854" s="4">
        <v>28.5</v>
      </c>
      <c r="K6854" s="4">
        <v>37</v>
      </c>
      <c r="L6854" s="4">
        <v>0</v>
      </c>
      <c r="M6854" s="4">
        <v>1040</v>
      </c>
      <c r="N6854" s="11" t="s">
        <v>10610</v>
      </c>
      <c r="R6854" s="4" t="s">
        <v>10611</v>
      </c>
    </row>
    <row r="6855" spans="1:18">
      <c r="A6855" s="19"/>
      <c r="B6855" s="4" t="s">
        <v>1291</v>
      </c>
      <c r="C6855" s="4" t="s">
        <v>20</v>
      </c>
      <c r="D6855" s="39" t="s">
        <v>1793</v>
      </c>
      <c r="E6855" s="11">
        <f t="shared" si="463"/>
        <v>4</v>
      </c>
      <c r="F6855" s="4">
        <f t="shared" si="464"/>
        <v>2026</v>
      </c>
      <c r="G6855" s="4" t="s">
        <v>25</v>
      </c>
      <c r="I6855" s="4" t="str">
        <f t="shared" si="462"/>
        <v/>
      </c>
      <c r="J6855" s="4">
        <v>36.799999999999997</v>
      </c>
      <c r="K6855" s="4">
        <v>46.7</v>
      </c>
      <c r="L6855" s="4">
        <v>0</v>
      </c>
      <c r="M6855" s="4">
        <v>2103</v>
      </c>
      <c r="N6855" s="11" t="s">
        <v>10612</v>
      </c>
      <c r="R6855" s="4" t="s">
        <v>10613</v>
      </c>
    </row>
    <row r="6856" spans="1:18">
      <c r="A6856" s="19"/>
      <c r="B6856" s="4" t="s">
        <v>1291</v>
      </c>
      <c r="C6856" s="4" t="s">
        <v>20</v>
      </c>
      <c r="D6856" s="39" t="s">
        <v>1793</v>
      </c>
      <c r="E6856" s="11">
        <f t="shared" si="463"/>
        <v>4</v>
      </c>
      <c r="F6856" s="4">
        <f t="shared" si="464"/>
        <v>2026</v>
      </c>
      <c r="G6856" s="4" t="s">
        <v>25</v>
      </c>
      <c r="I6856" s="4" t="str">
        <f t="shared" si="462"/>
        <v/>
      </c>
      <c r="J6856" s="4">
        <v>31.1</v>
      </c>
      <c r="K6856" s="4">
        <v>21</v>
      </c>
      <c r="L6856" s="4">
        <v>7.6</v>
      </c>
      <c r="M6856" s="4">
        <v>1340</v>
      </c>
      <c r="N6856" s="11" t="s">
        <v>10614</v>
      </c>
      <c r="R6856" s="4" t="s">
        <v>10615</v>
      </c>
    </row>
    <row r="6857" spans="1:18">
      <c r="A6857" s="19"/>
      <c r="B6857" s="4" t="s">
        <v>1291</v>
      </c>
      <c r="C6857" s="4" t="s">
        <v>20</v>
      </c>
      <c r="D6857" s="39" t="s">
        <v>1793</v>
      </c>
      <c r="E6857" s="11">
        <f t="shared" si="463"/>
        <v>4</v>
      </c>
      <c r="F6857" s="4">
        <f t="shared" si="464"/>
        <v>2026</v>
      </c>
      <c r="G6857" s="4" t="s">
        <v>25</v>
      </c>
      <c r="I6857" s="4" t="str">
        <f t="shared" ref="I6857:I6888" si="465">IF(ISBLANK(H6857), "", "k")</f>
        <v/>
      </c>
      <c r="J6857" s="4">
        <v>26</v>
      </c>
      <c r="K6857" s="4">
        <v>36.4</v>
      </c>
      <c r="L6857" s="4">
        <v>0</v>
      </c>
      <c r="M6857" s="4">
        <v>761</v>
      </c>
      <c r="N6857" s="11">
        <v>8285226</v>
      </c>
      <c r="R6857" s="4" t="s">
        <v>10616</v>
      </c>
    </row>
    <row r="6858" spans="1:18">
      <c r="A6858" s="19"/>
      <c r="B6858" s="4" t="s">
        <v>1291</v>
      </c>
      <c r="C6858" s="4" t="s">
        <v>20</v>
      </c>
      <c r="D6858" s="39" t="s">
        <v>1793</v>
      </c>
      <c r="E6858" s="11">
        <f t="shared" si="463"/>
        <v>4</v>
      </c>
      <c r="F6858" s="4">
        <f t="shared" si="464"/>
        <v>2026</v>
      </c>
      <c r="G6858" s="4" t="s">
        <v>25</v>
      </c>
      <c r="I6858" s="4" t="str">
        <f t="shared" si="465"/>
        <v/>
      </c>
      <c r="J6858" s="4">
        <v>25.4</v>
      </c>
      <c r="K6858" s="4">
        <v>34.200000000000003</v>
      </c>
      <c r="L6858" s="4">
        <v>0</v>
      </c>
      <c r="M6858" s="4">
        <v>715</v>
      </c>
      <c r="N6858" s="11" t="s">
        <v>10617</v>
      </c>
      <c r="R6858" s="4" t="s">
        <v>10618</v>
      </c>
    </row>
    <row r="6859" spans="1:18">
      <c r="A6859" s="19"/>
      <c r="B6859" s="4" t="s">
        <v>1291</v>
      </c>
      <c r="C6859" s="4" t="s">
        <v>20</v>
      </c>
      <c r="D6859" s="39" t="s">
        <v>1553</v>
      </c>
      <c r="E6859" s="11">
        <f t="shared" si="463"/>
        <v>4</v>
      </c>
      <c r="F6859" s="4">
        <f t="shared" si="464"/>
        <v>2026</v>
      </c>
      <c r="G6859" s="4" t="s">
        <v>21</v>
      </c>
      <c r="H6859" s="4">
        <v>5.6</v>
      </c>
      <c r="I6859" s="4" t="str">
        <f t="shared" si="465"/>
        <v>k</v>
      </c>
      <c r="J6859" s="4">
        <v>19.3</v>
      </c>
      <c r="K6859" s="4">
        <v>28.4</v>
      </c>
      <c r="L6859" s="4">
        <v>0</v>
      </c>
      <c r="M6859" s="4">
        <v>345</v>
      </c>
      <c r="N6859" s="11" t="s">
        <v>10619</v>
      </c>
      <c r="R6859" s="4" t="s">
        <v>10620</v>
      </c>
    </row>
    <row r="6860" spans="1:18">
      <c r="A6860" s="19"/>
      <c r="B6860" s="4" t="s">
        <v>1291</v>
      </c>
      <c r="C6860" s="4" t="s">
        <v>20</v>
      </c>
      <c r="D6860" s="39" t="s">
        <v>1553</v>
      </c>
      <c r="E6860" s="11">
        <f t="shared" si="463"/>
        <v>4</v>
      </c>
      <c r="F6860" s="4">
        <f t="shared" si="464"/>
        <v>2026</v>
      </c>
      <c r="G6860" s="4" t="s">
        <v>21</v>
      </c>
      <c r="I6860" s="4" t="str">
        <f t="shared" si="465"/>
        <v/>
      </c>
      <c r="J6860" s="4">
        <v>25</v>
      </c>
      <c r="K6860" s="4">
        <v>33.9</v>
      </c>
      <c r="L6860" s="4">
        <v>0</v>
      </c>
      <c r="M6860" s="4">
        <v>650</v>
      </c>
      <c r="N6860" s="11" t="s">
        <v>10621</v>
      </c>
      <c r="R6860" s="4" t="s">
        <v>10622</v>
      </c>
    </row>
    <row r="6861" spans="1:18">
      <c r="A6861" s="19"/>
      <c r="B6861" s="4" t="s">
        <v>1291</v>
      </c>
      <c r="C6861" s="4" t="s">
        <v>20</v>
      </c>
      <c r="D6861" s="39" t="s">
        <v>1553</v>
      </c>
      <c r="E6861" s="11">
        <f t="shared" si="463"/>
        <v>4</v>
      </c>
      <c r="F6861" s="4">
        <f t="shared" si="464"/>
        <v>2026</v>
      </c>
      <c r="G6861" s="4" t="s">
        <v>21</v>
      </c>
      <c r="I6861" s="4" t="str">
        <f t="shared" si="465"/>
        <v/>
      </c>
      <c r="J6861" s="4">
        <v>28.2</v>
      </c>
      <c r="K6861" s="4">
        <v>37.4</v>
      </c>
      <c r="L6861" s="4">
        <v>0</v>
      </c>
      <c r="M6861" s="4">
        <v>900</v>
      </c>
      <c r="N6861" s="11" t="s">
        <v>10623</v>
      </c>
      <c r="R6861" s="4" t="s">
        <v>10624</v>
      </c>
    </row>
    <row r="6862" spans="1:18">
      <c r="A6862" s="19"/>
      <c r="B6862" s="4" t="s">
        <v>1291</v>
      </c>
      <c r="C6862" s="4" t="s">
        <v>20</v>
      </c>
      <c r="D6862" s="39" t="s">
        <v>1553</v>
      </c>
      <c r="E6862" s="11">
        <f t="shared" si="463"/>
        <v>4</v>
      </c>
      <c r="F6862" s="4">
        <f t="shared" si="464"/>
        <v>2026</v>
      </c>
      <c r="G6862" s="4" t="s">
        <v>21</v>
      </c>
      <c r="I6862" s="4" t="str">
        <f t="shared" si="465"/>
        <v/>
      </c>
      <c r="J6862" s="4">
        <v>24.5</v>
      </c>
      <c r="K6862" s="4">
        <v>34.700000000000003</v>
      </c>
      <c r="L6862" s="4">
        <v>0</v>
      </c>
      <c r="M6862" s="4">
        <v>665</v>
      </c>
      <c r="N6862" s="11" t="s">
        <v>10625</v>
      </c>
      <c r="R6862" s="4" t="s">
        <v>10626</v>
      </c>
    </row>
    <row r="6863" spans="1:18">
      <c r="A6863" s="19"/>
      <c r="B6863" s="4" t="s">
        <v>1291</v>
      </c>
      <c r="C6863" s="4" t="s">
        <v>20</v>
      </c>
      <c r="D6863" s="39" t="s">
        <v>1553</v>
      </c>
      <c r="E6863" s="11">
        <f t="shared" si="463"/>
        <v>4</v>
      </c>
      <c r="F6863" s="4">
        <f t="shared" si="464"/>
        <v>2026</v>
      </c>
      <c r="G6863" s="4" t="s">
        <v>21</v>
      </c>
      <c r="H6863" s="4">
        <v>5.6</v>
      </c>
      <c r="I6863" s="4" t="str">
        <f t="shared" si="465"/>
        <v>k</v>
      </c>
      <c r="J6863" s="4">
        <v>18.600000000000001</v>
      </c>
      <c r="K6863" s="4">
        <v>27.3</v>
      </c>
      <c r="L6863" s="4">
        <v>0</v>
      </c>
      <c r="M6863" s="4">
        <v>270</v>
      </c>
      <c r="N6863" s="11" t="s">
        <v>10627</v>
      </c>
      <c r="R6863" s="4" t="s">
        <v>10628</v>
      </c>
    </row>
    <row r="6864" spans="1:18">
      <c r="A6864" s="19"/>
      <c r="B6864" s="4" t="s">
        <v>1291</v>
      </c>
      <c r="C6864" s="4" t="s">
        <v>20</v>
      </c>
      <c r="D6864" s="39" t="s">
        <v>1553</v>
      </c>
      <c r="E6864" s="11">
        <f t="shared" si="463"/>
        <v>4</v>
      </c>
      <c r="F6864" s="4">
        <f t="shared" si="464"/>
        <v>2026</v>
      </c>
      <c r="G6864" s="4" t="s">
        <v>21</v>
      </c>
      <c r="I6864" s="4" t="str">
        <f t="shared" si="465"/>
        <v/>
      </c>
      <c r="J6864" s="4">
        <v>25</v>
      </c>
      <c r="K6864" s="4">
        <v>34.6</v>
      </c>
      <c r="L6864" s="4">
        <v>0</v>
      </c>
      <c r="M6864" s="4">
        <v>655</v>
      </c>
      <c r="N6864" s="11" t="s">
        <v>10629</v>
      </c>
      <c r="R6864" s="4" t="s">
        <v>10630</v>
      </c>
    </row>
    <row r="6865" spans="1:20">
      <c r="A6865" s="19"/>
      <c r="B6865" s="4" t="s">
        <v>1291</v>
      </c>
      <c r="C6865" s="4" t="s">
        <v>20</v>
      </c>
      <c r="D6865" s="39" t="s">
        <v>1553</v>
      </c>
      <c r="E6865" s="11">
        <f t="shared" si="463"/>
        <v>4</v>
      </c>
      <c r="F6865" s="4">
        <f t="shared" si="464"/>
        <v>2026</v>
      </c>
      <c r="G6865" s="4" t="s">
        <v>21</v>
      </c>
      <c r="I6865" s="4" t="str">
        <f t="shared" si="465"/>
        <v/>
      </c>
      <c r="J6865" s="4">
        <v>23.1</v>
      </c>
      <c r="K6865" s="4">
        <v>32.200000000000003</v>
      </c>
      <c r="L6865" s="4">
        <v>0</v>
      </c>
      <c r="M6865" s="4">
        <v>505</v>
      </c>
      <c r="N6865" s="11" t="s">
        <v>10631</v>
      </c>
      <c r="R6865" s="4" t="s">
        <v>10632</v>
      </c>
    </row>
    <row r="6866" spans="1:20">
      <c r="A6866" s="19"/>
      <c r="B6866" s="4" t="s">
        <v>1291</v>
      </c>
      <c r="C6866" s="4" t="s">
        <v>20</v>
      </c>
      <c r="D6866" s="39" t="s">
        <v>1553</v>
      </c>
      <c r="E6866" s="11">
        <f t="shared" si="463"/>
        <v>4</v>
      </c>
      <c r="F6866" s="4">
        <f t="shared" si="464"/>
        <v>2026</v>
      </c>
      <c r="G6866" s="4" t="s">
        <v>21</v>
      </c>
      <c r="H6866" s="4">
        <v>5.6</v>
      </c>
      <c r="I6866" s="4" t="str">
        <f t="shared" si="465"/>
        <v>k</v>
      </c>
      <c r="J6866" s="4">
        <v>19.5</v>
      </c>
      <c r="K6866" s="4">
        <v>28.6</v>
      </c>
      <c r="L6866" s="4">
        <v>0</v>
      </c>
      <c r="M6866" s="4">
        <v>320</v>
      </c>
      <c r="N6866" s="11">
        <v>8282264</v>
      </c>
      <c r="R6866" s="4" t="s">
        <v>10633</v>
      </c>
    </row>
    <row r="6867" spans="1:20">
      <c r="A6867" s="19"/>
      <c r="B6867" s="4" t="s">
        <v>1291</v>
      </c>
      <c r="C6867" s="4" t="s">
        <v>20</v>
      </c>
      <c r="D6867" s="39" t="s">
        <v>1553</v>
      </c>
      <c r="E6867" s="11">
        <f t="shared" si="463"/>
        <v>4</v>
      </c>
      <c r="F6867" s="4">
        <f t="shared" si="464"/>
        <v>2026</v>
      </c>
      <c r="G6867" s="4" t="s">
        <v>10586</v>
      </c>
      <c r="H6867" s="4">
        <v>4.5999999999999996</v>
      </c>
      <c r="I6867" s="4" t="str">
        <f t="shared" si="465"/>
        <v>k</v>
      </c>
      <c r="J6867" s="4">
        <v>17.899999999999999</v>
      </c>
      <c r="K6867" s="4">
        <v>24.8</v>
      </c>
      <c r="L6867" s="4">
        <v>0</v>
      </c>
      <c r="M6867" s="4">
        <v>235</v>
      </c>
      <c r="N6867" s="29" t="s">
        <v>10634</v>
      </c>
      <c r="R6867" s="4" t="s">
        <v>10635</v>
      </c>
    </row>
    <row r="6868" spans="1:20">
      <c r="A6868" s="19"/>
      <c r="B6868" s="4" t="s">
        <v>1291</v>
      </c>
      <c r="C6868" s="4" t="s">
        <v>20</v>
      </c>
      <c r="D6868" s="39" t="s">
        <v>1553</v>
      </c>
      <c r="E6868" s="11">
        <f t="shared" si="463"/>
        <v>4</v>
      </c>
      <c r="F6868" s="4">
        <f t="shared" si="464"/>
        <v>2026</v>
      </c>
      <c r="G6868" s="4" t="s">
        <v>10586</v>
      </c>
      <c r="I6868" s="4" t="str">
        <f t="shared" si="465"/>
        <v/>
      </c>
      <c r="J6868" s="4">
        <v>23.1</v>
      </c>
      <c r="K6868" s="4">
        <v>32.5</v>
      </c>
      <c r="L6868" s="4">
        <v>0</v>
      </c>
      <c r="M6868" s="4">
        <v>495</v>
      </c>
      <c r="N6868" s="11" t="s">
        <v>10636</v>
      </c>
      <c r="R6868" s="4" t="s">
        <v>10637</v>
      </c>
    </row>
    <row r="6869" spans="1:20">
      <c r="A6869" s="19"/>
      <c r="B6869" s="4" t="s">
        <v>1291</v>
      </c>
      <c r="C6869" s="4" t="s">
        <v>20</v>
      </c>
      <c r="D6869" s="39" t="s">
        <v>1553</v>
      </c>
      <c r="E6869" s="11">
        <f t="shared" si="463"/>
        <v>4</v>
      </c>
      <c r="F6869" s="4">
        <f t="shared" si="464"/>
        <v>2026</v>
      </c>
      <c r="G6869" s="4" t="s">
        <v>10586</v>
      </c>
      <c r="H6869" s="4">
        <v>1.6</v>
      </c>
      <c r="I6869" s="4" t="str">
        <f t="shared" si="465"/>
        <v>k</v>
      </c>
      <c r="J6869" s="4">
        <v>12.5</v>
      </c>
      <c r="K6869" s="4">
        <v>17.600000000000001</v>
      </c>
      <c r="L6869" s="4">
        <v>0</v>
      </c>
      <c r="M6869" s="4">
        <v>80</v>
      </c>
      <c r="N6869" s="11" t="s">
        <v>10638</v>
      </c>
      <c r="R6869" s="4" t="s">
        <v>10639</v>
      </c>
    </row>
    <row r="6870" spans="1:20">
      <c r="A6870" s="19"/>
      <c r="B6870" s="4" t="s">
        <v>1291</v>
      </c>
      <c r="C6870" s="4" t="s">
        <v>20</v>
      </c>
      <c r="D6870" s="39" t="s">
        <v>1553</v>
      </c>
      <c r="E6870" s="11">
        <f t="shared" si="463"/>
        <v>4</v>
      </c>
      <c r="F6870" s="4">
        <f t="shared" si="464"/>
        <v>2026</v>
      </c>
      <c r="G6870" s="4" t="s">
        <v>10586</v>
      </c>
      <c r="H6870" s="4">
        <v>1.6</v>
      </c>
      <c r="I6870" s="4" t="str">
        <f t="shared" si="465"/>
        <v>k</v>
      </c>
      <c r="J6870" s="4">
        <v>12.9</v>
      </c>
      <c r="K6870" s="4">
        <v>18.100000000000001</v>
      </c>
      <c r="L6870" s="4">
        <v>0</v>
      </c>
      <c r="M6870" s="4">
        <v>105</v>
      </c>
      <c r="N6870" s="11" t="s">
        <v>10640</v>
      </c>
      <c r="R6870" s="4" t="s">
        <v>10641</v>
      </c>
    </row>
    <row r="6871" spans="1:20">
      <c r="A6871" s="19"/>
      <c r="B6871" s="4" t="s">
        <v>1291</v>
      </c>
      <c r="C6871" s="4" t="s">
        <v>20</v>
      </c>
      <c r="D6871" s="39" t="s">
        <v>1553</v>
      </c>
      <c r="E6871" s="11">
        <f t="shared" si="463"/>
        <v>4</v>
      </c>
      <c r="F6871" s="4">
        <f t="shared" si="464"/>
        <v>2026</v>
      </c>
      <c r="G6871" s="4" t="s">
        <v>10586</v>
      </c>
      <c r="H6871" s="4">
        <v>4.5999999999999996</v>
      </c>
      <c r="I6871" s="4" t="str">
        <f t="shared" si="465"/>
        <v>k</v>
      </c>
      <c r="J6871" s="4">
        <v>17.600000000000001</v>
      </c>
      <c r="K6871" s="4">
        <v>10.4</v>
      </c>
      <c r="L6871" s="4">
        <v>4.2</v>
      </c>
      <c r="M6871" s="4">
        <v>240</v>
      </c>
      <c r="N6871" s="11" t="s">
        <v>10642</v>
      </c>
      <c r="R6871" s="4" t="s">
        <v>10643</v>
      </c>
    </row>
    <row r="6872" spans="1:20">
      <c r="A6872" s="19"/>
      <c r="B6872" s="4" t="s">
        <v>1291</v>
      </c>
      <c r="C6872" s="4" t="s">
        <v>20</v>
      </c>
      <c r="D6872" s="39" t="s">
        <v>1553</v>
      </c>
      <c r="E6872" s="11">
        <f t="shared" ref="E6872:E6903" si="466">MONTH(D6872)</f>
        <v>4</v>
      </c>
      <c r="F6872" s="4">
        <f t="shared" ref="F6872:F6903" si="467">YEAR(D6872)</f>
        <v>2026</v>
      </c>
      <c r="G6872" s="4" t="s">
        <v>10586</v>
      </c>
      <c r="H6872" s="4">
        <v>5.6</v>
      </c>
      <c r="I6872" s="4" t="str">
        <f t="shared" si="465"/>
        <v>k</v>
      </c>
      <c r="J6872" s="4">
        <v>19.600000000000001</v>
      </c>
      <c r="K6872" s="4">
        <v>28.3</v>
      </c>
      <c r="L6872" s="4">
        <v>0</v>
      </c>
      <c r="M6872" s="4">
        <v>320</v>
      </c>
      <c r="N6872" s="11" t="s">
        <v>10644</v>
      </c>
      <c r="R6872" s="4" t="s">
        <v>10645</v>
      </c>
    </row>
    <row r="6873" spans="1:20">
      <c r="A6873" s="19"/>
      <c r="B6873" s="4" t="s">
        <v>1291</v>
      </c>
      <c r="C6873" s="4" t="s">
        <v>20</v>
      </c>
      <c r="D6873" s="39" t="s">
        <v>1553</v>
      </c>
      <c r="E6873" s="11">
        <f t="shared" si="466"/>
        <v>4</v>
      </c>
      <c r="F6873" s="4">
        <f t="shared" si="467"/>
        <v>2026</v>
      </c>
      <c r="G6873" s="4" t="s">
        <v>10586</v>
      </c>
      <c r="H6873" s="4">
        <v>6.6</v>
      </c>
      <c r="I6873" s="4" t="str">
        <f t="shared" si="465"/>
        <v>k</v>
      </c>
      <c r="J6873" s="4">
        <v>20.2</v>
      </c>
      <c r="K6873" s="4">
        <v>27.8</v>
      </c>
      <c r="L6873" s="4">
        <v>0</v>
      </c>
      <c r="M6873" s="4">
        <v>327</v>
      </c>
      <c r="N6873" s="11" t="s">
        <v>10646</v>
      </c>
      <c r="R6873" s="4" t="s">
        <v>10647</v>
      </c>
    </row>
    <row r="6874" spans="1:20">
      <c r="A6874" s="19"/>
      <c r="B6874" s="4" t="s">
        <v>1291</v>
      </c>
      <c r="C6874" s="4" t="s">
        <v>20</v>
      </c>
      <c r="D6874" s="39" t="s">
        <v>1553</v>
      </c>
      <c r="E6874" s="11">
        <f t="shared" si="466"/>
        <v>4</v>
      </c>
      <c r="F6874" s="4">
        <f t="shared" si="467"/>
        <v>2026</v>
      </c>
      <c r="G6874" s="4" t="s">
        <v>10586</v>
      </c>
      <c r="H6874" s="4">
        <v>3.6</v>
      </c>
      <c r="I6874" s="4" t="str">
        <f t="shared" si="465"/>
        <v>k</v>
      </c>
      <c r="J6874" s="4">
        <v>15.7</v>
      </c>
      <c r="K6874" s="4">
        <v>22.3</v>
      </c>
      <c r="L6874" s="4">
        <v>0</v>
      </c>
      <c r="M6874" s="4">
        <v>110</v>
      </c>
      <c r="N6874" s="11" t="s">
        <v>10648</v>
      </c>
      <c r="R6874" s="4" t="s">
        <v>10649</v>
      </c>
    </row>
    <row r="6875" spans="1:20">
      <c r="A6875" s="19"/>
      <c r="B6875" s="4" t="s">
        <v>1291</v>
      </c>
      <c r="C6875" s="4" t="s">
        <v>20</v>
      </c>
      <c r="D6875" s="39" t="s">
        <v>1553</v>
      </c>
      <c r="E6875" s="11">
        <f t="shared" si="466"/>
        <v>4</v>
      </c>
      <c r="F6875" s="4">
        <f t="shared" si="467"/>
        <v>2026</v>
      </c>
      <c r="G6875" s="4" t="s">
        <v>10586</v>
      </c>
      <c r="H6875" s="4">
        <v>0.6</v>
      </c>
      <c r="I6875" s="4" t="str">
        <f t="shared" si="465"/>
        <v>k</v>
      </c>
      <c r="J6875" s="4">
        <v>10</v>
      </c>
      <c r="K6875" s="4">
        <v>15.4</v>
      </c>
      <c r="L6875" s="4">
        <v>0</v>
      </c>
      <c r="M6875" s="4">
        <v>40</v>
      </c>
      <c r="N6875" s="11" t="s">
        <v>10650</v>
      </c>
      <c r="R6875" s="4" t="s">
        <v>10651</v>
      </c>
    </row>
    <row r="6876" spans="1:20">
      <c r="A6876" s="19"/>
      <c r="B6876" s="4" t="s">
        <v>1291</v>
      </c>
      <c r="C6876" s="4" t="s">
        <v>20</v>
      </c>
      <c r="D6876" s="39" t="s">
        <v>1553</v>
      </c>
      <c r="E6876" s="11">
        <f t="shared" si="466"/>
        <v>4</v>
      </c>
      <c r="F6876" s="4">
        <f t="shared" si="467"/>
        <v>2026</v>
      </c>
      <c r="G6876" s="4" t="s">
        <v>10586</v>
      </c>
      <c r="H6876" s="4">
        <v>0.6</v>
      </c>
      <c r="I6876" s="4" t="str">
        <f t="shared" si="465"/>
        <v>k</v>
      </c>
      <c r="J6876" s="4">
        <v>10.4</v>
      </c>
      <c r="K6876" s="4">
        <v>15.3</v>
      </c>
      <c r="L6876" s="4">
        <v>0</v>
      </c>
      <c r="M6876" s="4">
        <v>42</v>
      </c>
      <c r="N6876" s="11" t="s">
        <v>10652</v>
      </c>
      <c r="R6876" s="4" t="s">
        <v>10653</v>
      </c>
    </row>
    <row r="6877" spans="1:20">
      <c r="A6877" s="19"/>
      <c r="B6877" s="4" t="s">
        <v>1291</v>
      </c>
      <c r="C6877" s="4" t="s">
        <v>20</v>
      </c>
      <c r="D6877" s="39" t="s">
        <v>1553</v>
      </c>
      <c r="E6877" s="11">
        <f t="shared" si="466"/>
        <v>4</v>
      </c>
      <c r="F6877" s="4">
        <f t="shared" si="467"/>
        <v>2026</v>
      </c>
      <c r="G6877" s="4" t="s">
        <v>25</v>
      </c>
      <c r="I6877" s="4" t="str">
        <f t="shared" si="465"/>
        <v/>
      </c>
      <c r="J6877" s="4">
        <v>23</v>
      </c>
      <c r="K6877" s="4">
        <v>32.4</v>
      </c>
      <c r="L6877" s="4">
        <v>0</v>
      </c>
      <c r="M6877" s="4">
        <v>485</v>
      </c>
      <c r="N6877" s="11" t="s">
        <v>10654</v>
      </c>
      <c r="R6877" s="4" t="s">
        <v>10655</v>
      </c>
    </row>
    <row r="6878" spans="1:20">
      <c r="A6878" s="19"/>
      <c r="B6878" s="4" t="s">
        <v>1291</v>
      </c>
      <c r="C6878" s="4" t="s">
        <v>20</v>
      </c>
      <c r="D6878" s="39" t="s">
        <v>1553</v>
      </c>
      <c r="E6878" s="11">
        <f t="shared" si="466"/>
        <v>4</v>
      </c>
      <c r="F6878" s="4">
        <f t="shared" si="467"/>
        <v>2026</v>
      </c>
      <c r="G6878" s="4" t="s">
        <v>25</v>
      </c>
      <c r="I6878" s="4" t="str">
        <f t="shared" si="465"/>
        <v/>
      </c>
      <c r="J6878" s="4">
        <v>26</v>
      </c>
      <c r="K6878" s="4">
        <v>35</v>
      </c>
      <c r="L6878" s="4">
        <v>0</v>
      </c>
      <c r="M6878" s="4">
        <v>735</v>
      </c>
      <c r="N6878" s="11" t="s">
        <v>10656</v>
      </c>
      <c r="R6878" s="4" t="s">
        <v>10657</v>
      </c>
    </row>
    <row r="6879" spans="1:20">
      <c r="A6879" s="19"/>
      <c r="B6879" s="13" t="s">
        <v>1291</v>
      </c>
      <c r="C6879" s="13" t="s">
        <v>20</v>
      </c>
      <c r="D6879" s="39" t="s">
        <v>1553</v>
      </c>
      <c r="E6879" s="11">
        <f t="shared" si="466"/>
        <v>4</v>
      </c>
      <c r="F6879" s="4">
        <f t="shared" si="467"/>
        <v>2026</v>
      </c>
      <c r="G6879" s="13" t="s">
        <v>25</v>
      </c>
      <c r="H6879" s="13"/>
      <c r="I6879" s="4" t="str">
        <f t="shared" si="465"/>
        <v/>
      </c>
      <c r="J6879" s="13">
        <v>21.2</v>
      </c>
      <c r="K6879" s="13">
        <v>28.9</v>
      </c>
      <c r="L6879" s="4">
        <v>0</v>
      </c>
      <c r="M6879" s="13">
        <v>415</v>
      </c>
      <c r="N6879" s="42" t="s">
        <v>10658</v>
      </c>
      <c r="Q6879" s="9"/>
      <c r="R6879" s="13" t="s">
        <v>10659</v>
      </c>
      <c r="T6879" s="9"/>
    </row>
    <row r="6880" spans="1:20">
      <c r="A6880" s="19"/>
      <c r="B6880" s="4" t="s">
        <v>1291</v>
      </c>
      <c r="C6880" s="4" t="s">
        <v>20</v>
      </c>
      <c r="D6880" s="39" t="s">
        <v>1553</v>
      </c>
      <c r="E6880" s="11">
        <f t="shared" si="466"/>
        <v>4</v>
      </c>
      <c r="F6880" s="4">
        <f t="shared" si="467"/>
        <v>2026</v>
      </c>
      <c r="G6880" s="4" t="s">
        <v>25</v>
      </c>
      <c r="I6880" s="4" t="str">
        <f t="shared" si="465"/>
        <v/>
      </c>
      <c r="J6880" s="4">
        <v>32.9</v>
      </c>
      <c r="K6880" s="4">
        <v>42.3</v>
      </c>
      <c r="L6880" s="4">
        <v>0</v>
      </c>
      <c r="M6880" s="4">
        <v>1703</v>
      </c>
      <c r="N6880" s="11" t="s">
        <v>10660</v>
      </c>
      <c r="R6880" s="4" t="s">
        <v>10661</v>
      </c>
    </row>
    <row r="6881" spans="1:18">
      <c r="A6881" s="19"/>
      <c r="B6881" s="4" t="s">
        <v>1291</v>
      </c>
      <c r="C6881" s="4" t="s">
        <v>20</v>
      </c>
      <c r="D6881" s="39" t="s">
        <v>1553</v>
      </c>
      <c r="E6881" s="11">
        <f t="shared" si="466"/>
        <v>4</v>
      </c>
      <c r="F6881" s="4">
        <f t="shared" si="467"/>
        <v>2026</v>
      </c>
      <c r="G6881" s="4" t="s">
        <v>25</v>
      </c>
      <c r="I6881" s="4" t="str">
        <f t="shared" si="465"/>
        <v/>
      </c>
      <c r="J6881" s="4">
        <v>27.2</v>
      </c>
      <c r="K6881" s="4">
        <v>37.700000000000003</v>
      </c>
      <c r="L6881" s="4">
        <v>0</v>
      </c>
      <c r="M6881" s="4">
        <v>887</v>
      </c>
      <c r="N6881" s="11">
        <v>8259687</v>
      </c>
      <c r="R6881" s="4" t="s">
        <v>10662</v>
      </c>
    </row>
    <row r="6882" spans="1:18">
      <c r="A6882" s="19"/>
      <c r="B6882" s="4" t="s">
        <v>1291</v>
      </c>
      <c r="C6882" s="4" t="s">
        <v>20</v>
      </c>
      <c r="D6882" s="39" t="s">
        <v>1553</v>
      </c>
      <c r="E6882" s="11">
        <f t="shared" si="466"/>
        <v>4</v>
      </c>
      <c r="F6882" s="4">
        <f t="shared" si="467"/>
        <v>2026</v>
      </c>
      <c r="G6882" s="4" t="s">
        <v>25</v>
      </c>
      <c r="I6882" s="4" t="str">
        <f t="shared" si="465"/>
        <v/>
      </c>
      <c r="J6882" s="4">
        <v>26</v>
      </c>
      <c r="K6882" s="4">
        <v>36</v>
      </c>
      <c r="L6882" s="4">
        <v>0</v>
      </c>
      <c r="M6882" s="4">
        <v>783</v>
      </c>
      <c r="N6882" s="11">
        <v>8282395</v>
      </c>
      <c r="R6882" s="4" t="s">
        <v>10663</v>
      </c>
    </row>
    <row r="6883" spans="1:18">
      <c r="A6883" s="19"/>
      <c r="B6883" s="4" t="s">
        <v>1291</v>
      </c>
      <c r="C6883" s="4" t="s">
        <v>20</v>
      </c>
      <c r="D6883" s="39" t="s">
        <v>1553</v>
      </c>
      <c r="E6883" s="11">
        <f t="shared" si="466"/>
        <v>4</v>
      </c>
      <c r="F6883" s="4">
        <f t="shared" si="467"/>
        <v>2026</v>
      </c>
      <c r="G6883" s="4" t="s">
        <v>25</v>
      </c>
      <c r="I6883" s="4" t="str">
        <f t="shared" si="465"/>
        <v/>
      </c>
      <c r="J6883" s="4">
        <v>26.6</v>
      </c>
      <c r="K6883" s="4">
        <v>37</v>
      </c>
      <c r="L6883" s="4">
        <v>0</v>
      </c>
      <c r="M6883" s="4">
        <v>800</v>
      </c>
      <c r="N6883" s="11">
        <v>8258934</v>
      </c>
      <c r="R6883" s="4" t="s">
        <v>10664</v>
      </c>
    </row>
    <row r="6884" spans="1:18">
      <c r="A6884" s="19"/>
      <c r="B6884" s="4" t="s">
        <v>1291</v>
      </c>
      <c r="C6884" s="4" t="s">
        <v>20</v>
      </c>
      <c r="D6884" s="39" t="s">
        <v>1780</v>
      </c>
      <c r="E6884" s="11">
        <f t="shared" si="466"/>
        <v>4</v>
      </c>
      <c r="F6884" s="4">
        <f t="shared" si="467"/>
        <v>2026</v>
      </c>
      <c r="G6884" s="4" t="s">
        <v>21</v>
      </c>
      <c r="I6884" s="4" t="str">
        <f t="shared" si="465"/>
        <v/>
      </c>
      <c r="J6884" s="4">
        <v>22.2</v>
      </c>
      <c r="K6884" s="4">
        <v>31.4</v>
      </c>
      <c r="L6884" s="4">
        <v>0</v>
      </c>
      <c r="M6884" s="4">
        <f>550-120</f>
        <v>430</v>
      </c>
      <c r="N6884" s="11" t="s">
        <v>10665</v>
      </c>
      <c r="R6884" s="4" t="s">
        <v>10666</v>
      </c>
    </row>
    <row r="6885" spans="1:18">
      <c r="A6885" s="19"/>
      <c r="B6885" s="4" t="s">
        <v>1291</v>
      </c>
      <c r="C6885" s="4" t="s">
        <v>20</v>
      </c>
      <c r="D6885" s="39" t="s">
        <v>1780</v>
      </c>
      <c r="E6885" s="11">
        <f t="shared" si="466"/>
        <v>4</v>
      </c>
      <c r="F6885" s="4">
        <f t="shared" si="467"/>
        <v>2026</v>
      </c>
      <c r="G6885" s="4" t="s">
        <v>21</v>
      </c>
      <c r="I6885" s="4" t="str">
        <f t="shared" si="465"/>
        <v/>
      </c>
      <c r="J6885" s="4">
        <v>24.4</v>
      </c>
      <c r="K6885" s="4">
        <v>33.1</v>
      </c>
      <c r="L6885" s="4">
        <v>0</v>
      </c>
      <c r="M6885" s="4">
        <f>750-140</f>
        <v>610</v>
      </c>
      <c r="N6885" s="11" t="s">
        <v>10667</v>
      </c>
      <c r="R6885" s="4" t="s">
        <v>10668</v>
      </c>
    </row>
    <row r="6886" spans="1:18">
      <c r="A6886" s="19"/>
      <c r="B6886" s="4" t="s">
        <v>1291</v>
      </c>
      <c r="C6886" s="4" t="s">
        <v>20</v>
      </c>
      <c r="D6886" s="39" t="s">
        <v>1780</v>
      </c>
      <c r="E6886" s="11">
        <f t="shared" si="466"/>
        <v>4</v>
      </c>
      <c r="F6886" s="4">
        <f t="shared" si="467"/>
        <v>2026</v>
      </c>
      <c r="G6886" s="4" t="s">
        <v>21</v>
      </c>
      <c r="I6886" s="4" t="str">
        <f t="shared" si="465"/>
        <v/>
      </c>
      <c r="J6886" s="4">
        <v>27.5</v>
      </c>
      <c r="K6886" s="4">
        <v>36.700000000000003</v>
      </c>
      <c r="L6886" s="4">
        <v>0</v>
      </c>
      <c r="M6886" s="4">
        <v>836</v>
      </c>
      <c r="N6886" s="11" t="s">
        <v>10669</v>
      </c>
      <c r="R6886" s="4" t="s">
        <v>10670</v>
      </c>
    </row>
    <row r="6887" spans="1:18">
      <c r="A6887" s="19"/>
      <c r="B6887" s="4" t="s">
        <v>1291</v>
      </c>
      <c r="C6887" s="4" t="s">
        <v>20</v>
      </c>
      <c r="D6887" s="39" t="s">
        <v>1780</v>
      </c>
      <c r="E6887" s="11">
        <f t="shared" si="466"/>
        <v>4</v>
      </c>
      <c r="F6887" s="4">
        <f t="shared" si="467"/>
        <v>2026</v>
      </c>
      <c r="G6887" s="4" t="s">
        <v>21</v>
      </c>
      <c r="I6887" s="4" t="str">
        <f t="shared" si="465"/>
        <v/>
      </c>
      <c r="J6887" s="4">
        <v>23.5</v>
      </c>
      <c r="K6887" s="4">
        <v>33.700000000000003</v>
      </c>
      <c r="L6887" s="4">
        <v>0</v>
      </c>
      <c r="M6887" s="4">
        <v>630</v>
      </c>
      <c r="N6887" s="11" t="s">
        <v>10671</v>
      </c>
      <c r="R6887" s="4" t="s">
        <v>10672</v>
      </c>
    </row>
    <row r="6888" spans="1:18">
      <c r="A6888" s="19"/>
      <c r="B6888" s="4" t="s">
        <v>1291</v>
      </c>
      <c r="C6888" s="4" t="s">
        <v>20</v>
      </c>
      <c r="D6888" s="39" t="s">
        <v>1780</v>
      </c>
      <c r="E6888" s="11">
        <f t="shared" si="466"/>
        <v>4</v>
      </c>
      <c r="F6888" s="4">
        <f t="shared" si="467"/>
        <v>2026</v>
      </c>
      <c r="G6888" s="4" t="s">
        <v>25</v>
      </c>
      <c r="I6888" s="4" t="str">
        <f t="shared" si="465"/>
        <v/>
      </c>
      <c r="J6888" s="4">
        <v>22.2</v>
      </c>
      <c r="K6888" s="4">
        <v>31.2</v>
      </c>
      <c r="L6888" s="4">
        <v>0</v>
      </c>
      <c r="M6888" s="4">
        <f>550-115</f>
        <v>435</v>
      </c>
      <c r="N6888" s="11" t="s">
        <v>10673</v>
      </c>
      <c r="R6888" s="4" t="s">
        <v>10674</v>
      </c>
    </row>
    <row r="6889" spans="1:18">
      <c r="A6889" s="19"/>
      <c r="B6889" s="4" t="s">
        <v>1291</v>
      </c>
      <c r="C6889" s="4" t="s">
        <v>74</v>
      </c>
      <c r="D6889" s="39" t="s">
        <v>1780</v>
      </c>
      <c r="E6889" s="11">
        <f t="shared" si="466"/>
        <v>4</v>
      </c>
      <c r="F6889" s="4">
        <f t="shared" si="467"/>
        <v>2026</v>
      </c>
      <c r="G6889" s="4" t="s">
        <v>25</v>
      </c>
      <c r="I6889" s="4" t="str">
        <f t="shared" ref="I6889:I6920" si="468">IF(ISBLANK(H6889), "", "k")</f>
        <v/>
      </c>
      <c r="J6889" s="4">
        <v>30</v>
      </c>
      <c r="K6889" s="4">
        <v>39.799999999999997</v>
      </c>
      <c r="L6889" s="4">
        <v>0</v>
      </c>
      <c r="M6889" s="4">
        <f>1300-117</f>
        <v>1183</v>
      </c>
      <c r="N6889" s="11">
        <v>982091061237800</v>
      </c>
      <c r="R6889" s="4" t="s">
        <v>10675</v>
      </c>
    </row>
    <row r="6890" spans="1:18">
      <c r="A6890" s="19"/>
      <c r="B6890" s="4" t="s">
        <v>1291</v>
      </c>
      <c r="C6890" s="4" t="s">
        <v>20</v>
      </c>
      <c r="D6890" s="39" t="s">
        <v>1780</v>
      </c>
      <c r="E6890" s="11">
        <f t="shared" si="466"/>
        <v>4</v>
      </c>
      <c r="F6890" s="4">
        <f t="shared" si="467"/>
        <v>2026</v>
      </c>
      <c r="G6890" s="4" t="s">
        <v>25</v>
      </c>
      <c r="I6890" s="4" t="str">
        <f t="shared" si="468"/>
        <v/>
      </c>
      <c r="J6890" s="4">
        <v>27.5</v>
      </c>
      <c r="K6890" s="4">
        <v>37.299999999999997</v>
      </c>
      <c r="L6890" s="4">
        <v>0</v>
      </c>
      <c r="M6890" s="4">
        <f>950-115</f>
        <v>835</v>
      </c>
      <c r="N6890" s="11" t="s">
        <v>10676</v>
      </c>
      <c r="R6890" s="4" t="s">
        <v>10677</v>
      </c>
    </row>
    <row r="6891" spans="1:18">
      <c r="A6891" s="19"/>
      <c r="B6891" s="4" t="s">
        <v>1291</v>
      </c>
      <c r="C6891" s="4" t="s">
        <v>20</v>
      </c>
      <c r="D6891" s="39" t="s">
        <v>1780</v>
      </c>
      <c r="E6891" s="11">
        <f t="shared" si="466"/>
        <v>4</v>
      </c>
      <c r="F6891" s="4">
        <f t="shared" si="467"/>
        <v>2026</v>
      </c>
      <c r="G6891" s="4" t="s">
        <v>25</v>
      </c>
      <c r="I6891" s="4" t="str">
        <f t="shared" si="468"/>
        <v/>
      </c>
      <c r="J6891" s="4">
        <v>23.8</v>
      </c>
      <c r="K6891" s="4">
        <v>33.5</v>
      </c>
      <c r="L6891" s="4">
        <v>0</v>
      </c>
      <c r="M6891" s="4">
        <v>630</v>
      </c>
      <c r="N6891" s="11" t="s">
        <v>10678</v>
      </c>
      <c r="R6891" s="4" t="s">
        <v>10679</v>
      </c>
    </row>
    <row r="6892" spans="1:18">
      <c r="A6892" s="19"/>
      <c r="B6892" s="4" t="s">
        <v>1291</v>
      </c>
      <c r="C6892" s="4" t="s">
        <v>20</v>
      </c>
      <c r="D6892" s="39" t="s">
        <v>1780</v>
      </c>
      <c r="E6892" s="11">
        <f t="shared" si="466"/>
        <v>4</v>
      </c>
      <c r="F6892" s="4">
        <f t="shared" si="467"/>
        <v>2026</v>
      </c>
      <c r="G6892" s="4" t="s">
        <v>25</v>
      </c>
      <c r="I6892" s="4" t="str">
        <f t="shared" si="468"/>
        <v/>
      </c>
      <c r="J6892" s="4">
        <v>31</v>
      </c>
      <c r="K6892" s="4">
        <v>39.9</v>
      </c>
      <c r="L6892" s="4">
        <v>0</v>
      </c>
      <c r="M6892" s="4">
        <v>1195</v>
      </c>
      <c r="N6892" s="11" t="s">
        <v>10680</v>
      </c>
      <c r="R6892" s="4" t="s">
        <v>10681</v>
      </c>
    </row>
    <row r="6893" spans="1:18">
      <c r="A6893" s="19"/>
      <c r="B6893" s="4" t="s">
        <v>1291</v>
      </c>
      <c r="C6893" s="4" t="s">
        <v>74</v>
      </c>
      <c r="D6893" s="39" t="s">
        <v>1780</v>
      </c>
      <c r="E6893" s="11">
        <f t="shared" si="466"/>
        <v>4</v>
      </c>
      <c r="F6893" s="4">
        <f t="shared" si="467"/>
        <v>2026</v>
      </c>
      <c r="G6893" s="4" t="s">
        <v>25</v>
      </c>
      <c r="I6893" s="4" t="str">
        <f t="shared" si="468"/>
        <v/>
      </c>
      <c r="J6893" s="4">
        <v>24.7</v>
      </c>
      <c r="K6893" s="4">
        <v>33.4</v>
      </c>
      <c r="L6893" s="4">
        <v>0</v>
      </c>
      <c r="M6893" s="4">
        <v>575</v>
      </c>
      <c r="N6893" s="11">
        <v>982091061237842</v>
      </c>
      <c r="R6893" s="4" t="s">
        <v>10682</v>
      </c>
    </row>
    <row r="6894" spans="1:18">
      <c r="A6894" s="19"/>
      <c r="B6894" s="4" t="s">
        <v>1291</v>
      </c>
      <c r="C6894" s="17" t="s">
        <v>20</v>
      </c>
      <c r="D6894" s="39" t="s">
        <v>1480</v>
      </c>
      <c r="E6894" s="11">
        <f t="shared" si="466"/>
        <v>4</v>
      </c>
      <c r="F6894" s="4">
        <f t="shared" si="467"/>
        <v>2026</v>
      </c>
      <c r="G6894" s="4" t="s">
        <v>21</v>
      </c>
      <c r="I6894" s="4" t="str">
        <f t="shared" si="468"/>
        <v/>
      </c>
      <c r="J6894" s="4">
        <v>23.5</v>
      </c>
      <c r="K6894" s="4">
        <v>30.2</v>
      </c>
      <c r="L6894" s="4">
        <v>0</v>
      </c>
      <c r="M6894" s="4">
        <v>530</v>
      </c>
      <c r="N6894" s="11" t="s">
        <v>10683</v>
      </c>
      <c r="R6894" s="4" t="s">
        <v>10684</v>
      </c>
    </row>
    <row r="6895" spans="1:18">
      <c r="A6895" s="19"/>
      <c r="B6895" s="4" t="s">
        <v>1291</v>
      </c>
      <c r="C6895" s="17" t="s">
        <v>20</v>
      </c>
      <c r="D6895" s="39" t="s">
        <v>1480</v>
      </c>
      <c r="E6895" s="11">
        <f t="shared" si="466"/>
        <v>4</v>
      </c>
      <c r="F6895" s="4">
        <f t="shared" si="467"/>
        <v>2026</v>
      </c>
      <c r="G6895" s="4" t="s">
        <v>21</v>
      </c>
      <c r="I6895" s="4" t="str">
        <f t="shared" si="468"/>
        <v/>
      </c>
      <c r="J6895" s="13">
        <v>24.5</v>
      </c>
      <c r="K6895" s="4">
        <v>34.4</v>
      </c>
      <c r="L6895" s="4">
        <v>0</v>
      </c>
      <c r="M6895" s="4">
        <v>585</v>
      </c>
      <c r="N6895" s="11" t="s">
        <v>10685</v>
      </c>
      <c r="R6895" s="4" t="s">
        <v>10686</v>
      </c>
    </row>
    <row r="6896" spans="1:18">
      <c r="A6896" s="19"/>
      <c r="B6896" s="4" t="s">
        <v>1291</v>
      </c>
      <c r="C6896" s="17" t="s">
        <v>20</v>
      </c>
      <c r="D6896" s="39" t="s">
        <v>1480</v>
      </c>
      <c r="E6896" s="11">
        <f t="shared" si="466"/>
        <v>4</v>
      </c>
      <c r="F6896" s="4">
        <f t="shared" si="467"/>
        <v>2026</v>
      </c>
      <c r="G6896" s="4" t="s">
        <v>21</v>
      </c>
      <c r="I6896" s="4" t="str">
        <f t="shared" si="468"/>
        <v/>
      </c>
      <c r="J6896" s="4">
        <v>24.5</v>
      </c>
      <c r="K6896" s="4">
        <v>35.299999999999997</v>
      </c>
      <c r="L6896" s="4">
        <v>0</v>
      </c>
      <c r="M6896" s="4">
        <v>665</v>
      </c>
      <c r="N6896" s="11" t="s">
        <v>10687</v>
      </c>
      <c r="R6896" s="4" t="s">
        <v>10688</v>
      </c>
    </row>
    <row r="6897" spans="1:18">
      <c r="A6897" s="19"/>
      <c r="B6897" s="4" t="s">
        <v>1291</v>
      </c>
      <c r="C6897" s="17" t="s">
        <v>20</v>
      </c>
      <c r="D6897" s="39" t="s">
        <v>1480</v>
      </c>
      <c r="E6897" s="11">
        <f t="shared" si="466"/>
        <v>4</v>
      </c>
      <c r="F6897" s="4">
        <f t="shared" si="467"/>
        <v>2026</v>
      </c>
      <c r="G6897" s="4" t="s">
        <v>21</v>
      </c>
      <c r="I6897" s="4" t="str">
        <f t="shared" si="468"/>
        <v/>
      </c>
      <c r="J6897" s="4">
        <v>28.6</v>
      </c>
      <c r="K6897" s="4">
        <v>36.200000000000003</v>
      </c>
      <c r="L6897" s="4">
        <v>0</v>
      </c>
      <c r="M6897" s="4">
        <v>683</v>
      </c>
      <c r="N6897" s="11" t="s">
        <v>10689</v>
      </c>
      <c r="R6897" s="4" t="s">
        <v>10690</v>
      </c>
    </row>
    <row r="6898" spans="1:18">
      <c r="A6898" s="19"/>
      <c r="B6898" s="4" t="s">
        <v>1291</v>
      </c>
      <c r="C6898" s="17" t="s">
        <v>20</v>
      </c>
      <c r="D6898" s="39" t="s">
        <v>1480</v>
      </c>
      <c r="E6898" s="11">
        <f t="shared" si="466"/>
        <v>4</v>
      </c>
      <c r="F6898" s="4">
        <f t="shared" si="467"/>
        <v>2026</v>
      </c>
      <c r="G6898" s="4" t="s">
        <v>21</v>
      </c>
      <c r="H6898" s="4">
        <v>6.6</v>
      </c>
      <c r="I6898" s="4" t="str">
        <f t="shared" si="468"/>
        <v>k</v>
      </c>
      <c r="J6898" s="4">
        <v>19.2</v>
      </c>
      <c r="K6898" s="4">
        <v>26.4</v>
      </c>
      <c r="L6898" s="4">
        <v>0</v>
      </c>
      <c r="M6898" s="4">
        <v>240</v>
      </c>
      <c r="N6898" s="11">
        <v>8259996</v>
      </c>
      <c r="R6898" s="4" t="s">
        <v>10691</v>
      </c>
    </row>
    <row r="6899" spans="1:18">
      <c r="A6899" s="19"/>
      <c r="B6899" s="4" t="s">
        <v>1291</v>
      </c>
      <c r="C6899" s="17" t="s">
        <v>20</v>
      </c>
      <c r="D6899" s="39" t="s">
        <v>1480</v>
      </c>
      <c r="E6899" s="11">
        <f t="shared" si="466"/>
        <v>4</v>
      </c>
      <c r="F6899" s="4">
        <f t="shared" si="467"/>
        <v>2026</v>
      </c>
      <c r="G6899" s="4" t="s">
        <v>21</v>
      </c>
      <c r="I6899" s="4" t="str">
        <f t="shared" si="468"/>
        <v/>
      </c>
      <c r="J6899" s="4">
        <v>25.5</v>
      </c>
      <c r="K6899" s="4">
        <v>35.6</v>
      </c>
      <c r="L6899" s="4">
        <v>0</v>
      </c>
      <c r="M6899" s="4">
        <v>715</v>
      </c>
      <c r="N6899" s="11" t="s">
        <v>10692</v>
      </c>
      <c r="R6899" s="4" t="s">
        <v>10693</v>
      </c>
    </row>
    <row r="6900" spans="1:18">
      <c r="A6900" s="19"/>
      <c r="B6900" s="4" t="s">
        <v>1291</v>
      </c>
      <c r="C6900" s="17" t="s">
        <v>20</v>
      </c>
      <c r="D6900" s="39" t="s">
        <v>1480</v>
      </c>
      <c r="E6900" s="11">
        <f t="shared" si="466"/>
        <v>4</v>
      </c>
      <c r="F6900" s="4">
        <f t="shared" si="467"/>
        <v>2026</v>
      </c>
      <c r="G6900" s="4" t="s">
        <v>21</v>
      </c>
      <c r="I6900" s="4" t="str">
        <f t="shared" si="468"/>
        <v/>
      </c>
      <c r="J6900" s="4">
        <v>26</v>
      </c>
      <c r="K6900" s="4">
        <v>33.9</v>
      </c>
      <c r="L6900" s="4">
        <v>0</v>
      </c>
      <c r="M6900" s="4">
        <v>840</v>
      </c>
      <c r="N6900" s="11" t="s">
        <v>10694</v>
      </c>
      <c r="R6900" s="4" t="s">
        <v>10695</v>
      </c>
    </row>
    <row r="6901" spans="1:18">
      <c r="A6901" s="19"/>
      <c r="B6901" s="4" t="s">
        <v>1291</v>
      </c>
      <c r="C6901" s="17" t="s">
        <v>20</v>
      </c>
      <c r="D6901" s="39" t="s">
        <v>1480</v>
      </c>
      <c r="E6901" s="11">
        <f t="shared" si="466"/>
        <v>4</v>
      </c>
      <c r="F6901" s="4">
        <f t="shared" si="467"/>
        <v>2026</v>
      </c>
      <c r="G6901" s="4" t="s">
        <v>21</v>
      </c>
      <c r="I6901" s="4" t="str">
        <f t="shared" si="468"/>
        <v/>
      </c>
      <c r="J6901" s="4">
        <v>25</v>
      </c>
      <c r="K6901" s="4">
        <v>28.2</v>
      </c>
      <c r="L6901" s="4">
        <v>0</v>
      </c>
      <c r="M6901" s="4">
        <v>591</v>
      </c>
      <c r="N6901" s="11" t="s">
        <v>10696</v>
      </c>
      <c r="R6901" s="4" t="s">
        <v>10697</v>
      </c>
    </row>
    <row r="6902" spans="1:18">
      <c r="A6902" s="19"/>
      <c r="B6902" s="4" t="s">
        <v>1291</v>
      </c>
      <c r="C6902" s="17" t="s">
        <v>20</v>
      </c>
      <c r="D6902" s="39" t="s">
        <v>1480</v>
      </c>
      <c r="E6902" s="11">
        <f t="shared" si="466"/>
        <v>4</v>
      </c>
      <c r="F6902" s="4">
        <f t="shared" si="467"/>
        <v>2026</v>
      </c>
      <c r="G6902" s="4" t="s">
        <v>21</v>
      </c>
      <c r="H6902" s="4">
        <v>6.6</v>
      </c>
      <c r="I6902" s="4" t="str">
        <f t="shared" si="468"/>
        <v>k</v>
      </c>
      <c r="J6902" s="4">
        <v>19</v>
      </c>
      <c r="K6902" s="4">
        <v>26.6</v>
      </c>
      <c r="L6902" s="4">
        <v>0</v>
      </c>
      <c r="M6902" s="4">
        <v>270</v>
      </c>
      <c r="N6902" s="27" t="s">
        <v>10698</v>
      </c>
      <c r="R6902" s="4" t="s">
        <v>10699</v>
      </c>
    </row>
    <row r="6903" spans="1:18">
      <c r="A6903" s="19"/>
      <c r="B6903" s="4" t="s">
        <v>1291</v>
      </c>
      <c r="C6903" s="17" t="s">
        <v>20</v>
      </c>
      <c r="D6903" s="39" t="s">
        <v>1480</v>
      </c>
      <c r="E6903" s="11">
        <f t="shared" si="466"/>
        <v>4</v>
      </c>
      <c r="F6903" s="4">
        <f t="shared" si="467"/>
        <v>2026</v>
      </c>
      <c r="G6903" s="4" t="s">
        <v>21</v>
      </c>
      <c r="I6903" s="4" t="str">
        <f t="shared" si="468"/>
        <v/>
      </c>
      <c r="J6903" s="4">
        <v>25.5</v>
      </c>
      <c r="K6903" s="4">
        <v>34.5</v>
      </c>
      <c r="L6903" s="4">
        <v>0</v>
      </c>
      <c r="M6903" s="4">
        <v>605</v>
      </c>
      <c r="N6903" s="11" t="s">
        <v>10700</v>
      </c>
      <c r="R6903" s="4" t="s">
        <v>10701</v>
      </c>
    </row>
    <row r="6904" spans="1:18">
      <c r="A6904" s="19"/>
      <c r="B6904" s="4" t="s">
        <v>1291</v>
      </c>
      <c r="C6904" s="17" t="s">
        <v>20</v>
      </c>
      <c r="D6904" s="39" t="s">
        <v>1480</v>
      </c>
      <c r="E6904" s="11">
        <f t="shared" ref="E6904:E6935" si="469">MONTH(D6904)</f>
        <v>4</v>
      </c>
      <c r="F6904" s="4">
        <f t="shared" ref="F6904:F6935" si="470">YEAR(D6904)</f>
        <v>2026</v>
      </c>
      <c r="G6904" s="4" t="s">
        <v>10586</v>
      </c>
      <c r="H6904" s="4">
        <v>4.5999999999999996</v>
      </c>
      <c r="I6904" s="4" t="str">
        <f t="shared" si="468"/>
        <v>k</v>
      </c>
      <c r="J6904" s="4">
        <v>17.5</v>
      </c>
      <c r="K6904" s="4">
        <v>24.7</v>
      </c>
      <c r="L6904" s="4">
        <v>0</v>
      </c>
      <c r="M6904" s="4">
        <v>165</v>
      </c>
      <c r="N6904" s="11" t="s">
        <v>10702</v>
      </c>
      <c r="R6904" s="4" t="s">
        <v>10703</v>
      </c>
    </row>
    <row r="6905" spans="1:18">
      <c r="A6905" s="19"/>
      <c r="B6905" s="4" t="s">
        <v>1291</v>
      </c>
      <c r="C6905" s="17" t="s">
        <v>20</v>
      </c>
      <c r="D6905" s="39" t="s">
        <v>1480</v>
      </c>
      <c r="E6905" s="11">
        <f t="shared" si="469"/>
        <v>4</v>
      </c>
      <c r="F6905" s="4">
        <f t="shared" si="470"/>
        <v>2026</v>
      </c>
      <c r="G6905" s="4" t="s">
        <v>10586</v>
      </c>
      <c r="H6905" s="4">
        <v>4.5999999999999996</v>
      </c>
      <c r="I6905" s="4" t="str">
        <f t="shared" si="468"/>
        <v>k</v>
      </c>
      <c r="J6905" s="4">
        <v>17.600000000000001</v>
      </c>
      <c r="K6905" s="4">
        <v>24.5</v>
      </c>
      <c r="L6905" s="4">
        <v>0</v>
      </c>
      <c r="M6905" s="4">
        <v>225</v>
      </c>
      <c r="N6905" s="11" t="s">
        <v>10704</v>
      </c>
      <c r="R6905" s="4" t="s">
        <v>10705</v>
      </c>
    </row>
    <row r="6906" spans="1:18">
      <c r="A6906" s="19"/>
      <c r="B6906" s="4" t="s">
        <v>1291</v>
      </c>
      <c r="C6906" s="17" t="s">
        <v>20</v>
      </c>
      <c r="D6906" s="39" t="s">
        <v>1480</v>
      </c>
      <c r="E6906" s="11">
        <f t="shared" si="469"/>
        <v>4</v>
      </c>
      <c r="F6906" s="4">
        <f t="shared" si="470"/>
        <v>2026</v>
      </c>
      <c r="G6906" s="4" t="s">
        <v>25</v>
      </c>
      <c r="I6906" s="4" t="str">
        <f t="shared" si="468"/>
        <v/>
      </c>
      <c r="J6906" s="4">
        <v>27.7</v>
      </c>
      <c r="K6906" s="4">
        <v>37.9</v>
      </c>
      <c r="L6906" s="4">
        <v>0</v>
      </c>
      <c r="M6906" s="4">
        <v>912</v>
      </c>
      <c r="N6906" s="11" t="s">
        <v>10706</v>
      </c>
      <c r="R6906" s="4" t="s">
        <v>10707</v>
      </c>
    </row>
    <row r="6907" spans="1:18">
      <c r="A6907" s="19"/>
      <c r="B6907" s="4" t="s">
        <v>1291</v>
      </c>
      <c r="C6907" s="17" t="s">
        <v>20</v>
      </c>
      <c r="D6907" s="39" t="s">
        <v>1480</v>
      </c>
      <c r="E6907" s="11">
        <f t="shared" si="469"/>
        <v>4</v>
      </c>
      <c r="F6907" s="4">
        <f t="shared" si="470"/>
        <v>2026</v>
      </c>
      <c r="G6907" s="4" t="s">
        <v>25</v>
      </c>
      <c r="I6907" s="4" t="str">
        <f t="shared" si="468"/>
        <v/>
      </c>
      <c r="J6907" s="4">
        <v>23.5</v>
      </c>
      <c r="K6907" s="4">
        <v>33.4</v>
      </c>
      <c r="L6907" s="4">
        <v>0</v>
      </c>
      <c r="M6907" s="4">
        <v>540</v>
      </c>
      <c r="N6907" s="11" t="s">
        <v>10708</v>
      </c>
      <c r="R6907" s="4" t="s">
        <v>10709</v>
      </c>
    </row>
    <row r="6908" spans="1:18">
      <c r="A6908" s="19"/>
      <c r="B6908" s="4" t="s">
        <v>1291</v>
      </c>
      <c r="C6908" s="17" t="s">
        <v>20</v>
      </c>
      <c r="D6908" s="39" t="s">
        <v>1480</v>
      </c>
      <c r="E6908" s="11">
        <f t="shared" si="469"/>
        <v>4</v>
      </c>
      <c r="F6908" s="4">
        <f t="shared" si="470"/>
        <v>2026</v>
      </c>
      <c r="G6908" s="4" t="s">
        <v>25</v>
      </c>
      <c r="I6908" s="4" t="str">
        <f t="shared" si="468"/>
        <v/>
      </c>
      <c r="J6908" s="4">
        <v>35.700000000000003</v>
      </c>
      <c r="K6908" s="4">
        <v>45.2</v>
      </c>
      <c r="L6908" s="4">
        <v>0</v>
      </c>
      <c r="M6908" s="4">
        <v>1750</v>
      </c>
      <c r="N6908" s="11" t="s">
        <v>10710</v>
      </c>
      <c r="R6908" s="4" t="s">
        <v>10711</v>
      </c>
    </row>
    <row r="6909" spans="1:18">
      <c r="A6909" s="19"/>
      <c r="B6909" s="4" t="s">
        <v>1291</v>
      </c>
      <c r="C6909" s="17" t="s">
        <v>20</v>
      </c>
      <c r="D6909" s="39" t="s">
        <v>1480</v>
      </c>
      <c r="E6909" s="11">
        <f t="shared" si="469"/>
        <v>4</v>
      </c>
      <c r="F6909" s="4">
        <f t="shared" si="470"/>
        <v>2026</v>
      </c>
      <c r="G6909" s="4" t="s">
        <v>25</v>
      </c>
      <c r="I6909" s="4" t="str">
        <f t="shared" si="468"/>
        <v/>
      </c>
      <c r="J6909" s="4">
        <v>28.6</v>
      </c>
      <c r="K6909" s="4">
        <v>39</v>
      </c>
      <c r="L6909" s="4">
        <v>0</v>
      </c>
      <c r="M6909" s="4">
        <v>1135</v>
      </c>
      <c r="N6909" s="11" t="s">
        <v>10712</v>
      </c>
      <c r="R6909" s="4" t="s">
        <v>10713</v>
      </c>
    </row>
    <row r="6910" spans="1:18">
      <c r="A6910" s="19"/>
      <c r="B6910" s="4" t="s">
        <v>1291</v>
      </c>
      <c r="C6910" s="17" t="s">
        <v>20</v>
      </c>
      <c r="D6910" s="39" t="s">
        <v>1480</v>
      </c>
      <c r="E6910" s="11">
        <f t="shared" si="469"/>
        <v>4</v>
      </c>
      <c r="F6910" s="4">
        <f t="shared" si="470"/>
        <v>2026</v>
      </c>
      <c r="G6910" s="4" t="s">
        <v>25</v>
      </c>
      <c r="I6910" s="4" t="str">
        <f t="shared" si="468"/>
        <v/>
      </c>
      <c r="J6910" s="4">
        <v>32.200000000000003</v>
      </c>
      <c r="K6910" s="4">
        <v>42.5</v>
      </c>
      <c r="L6910" s="4">
        <v>0</v>
      </c>
      <c r="M6910" s="4">
        <v>1475</v>
      </c>
      <c r="N6910" s="11" t="s">
        <v>10714</v>
      </c>
      <c r="R6910" s="4" t="s">
        <v>10715</v>
      </c>
    </row>
    <row r="6911" spans="1:18">
      <c r="A6911" s="19"/>
      <c r="B6911" s="4" t="s">
        <v>1291</v>
      </c>
      <c r="C6911" s="17" t="s">
        <v>20</v>
      </c>
      <c r="D6911" s="39" t="s">
        <v>1480</v>
      </c>
      <c r="E6911" s="11">
        <f t="shared" si="469"/>
        <v>4</v>
      </c>
      <c r="F6911" s="4">
        <f t="shared" si="470"/>
        <v>2026</v>
      </c>
      <c r="G6911" s="4" t="s">
        <v>25</v>
      </c>
      <c r="I6911" s="4" t="str">
        <f t="shared" si="468"/>
        <v/>
      </c>
      <c r="J6911" s="4">
        <v>25.8</v>
      </c>
      <c r="K6911" s="4">
        <v>35.1</v>
      </c>
      <c r="L6911" s="4">
        <v>0</v>
      </c>
      <c r="M6911" s="4">
        <v>765</v>
      </c>
      <c r="N6911" s="11" t="s">
        <v>10716</v>
      </c>
      <c r="R6911" s="4" t="s">
        <v>10717</v>
      </c>
    </row>
    <row r="6912" spans="1:18">
      <c r="A6912" s="19"/>
      <c r="B6912" s="4" t="s">
        <v>1291</v>
      </c>
      <c r="C6912" s="4" t="s">
        <v>20</v>
      </c>
      <c r="D6912" s="39" t="s">
        <v>1470</v>
      </c>
      <c r="E6912" s="11">
        <f t="shared" si="469"/>
        <v>4</v>
      </c>
      <c r="F6912" s="4">
        <f t="shared" si="470"/>
        <v>2026</v>
      </c>
      <c r="G6912" s="4" t="s">
        <v>21</v>
      </c>
      <c r="I6912" s="4" t="str">
        <f t="shared" si="468"/>
        <v/>
      </c>
      <c r="J6912" s="4">
        <v>22.7</v>
      </c>
      <c r="K6912" s="4">
        <v>32.200000000000003</v>
      </c>
      <c r="L6912" s="4">
        <v>0</v>
      </c>
      <c r="M6912" s="4">
        <v>530</v>
      </c>
      <c r="N6912" s="11">
        <v>8260243</v>
      </c>
      <c r="R6912" s="4" t="s">
        <v>10718</v>
      </c>
    </row>
    <row r="6913" spans="1:18">
      <c r="A6913" s="19"/>
      <c r="B6913" s="4" t="s">
        <v>1291</v>
      </c>
      <c r="C6913" s="4" t="s">
        <v>20</v>
      </c>
      <c r="D6913" s="39" t="s">
        <v>1470</v>
      </c>
      <c r="E6913" s="11">
        <f t="shared" si="469"/>
        <v>4</v>
      </c>
      <c r="F6913" s="4">
        <f t="shared" si="470"/>
        <v>2026</v>
      </c>
      <c r="G6913" s="4" t="s">
        <v>21</v>
      </c>
      <c r="I6913" s="4" t="str">
        <f t="shared" si="468"/>
        <v/>
      </c>
      <c r="J6913" s="4">
        <v>22.5</v>
      </c>
      <c r="K6913" s="4">
        <v>30.4</v>
      </c>
      <c r="L6913" s="4">
        <v>0</v>
      </c>
      <c r="M6913" s="4">
        <v>435</v>
      </c>
      <c r="N6913" s="11" t="s">
        <v>10719</v>
      </c>
      <c r="R6913" s="4" t="s">
        <v>10720</v>
      </c>
    </row>
    <row r="6914" spans="1:18">
      <c r="A6914" s="19"/>
      <c r="B6914" s="4" t="s">
        <v>1291</v>
      </c>
      <c r="C6914" s="4" t="s">
        <v>20</v>
      </c>
      <c r="D6914" s="39" t="s">
        <v>1470</v>
      </c>
      <c r="E6914" s="11">
        <f t="shared" si="469"/>
        <v>4</v>
      </c>
      <c r="F6914" s="4">
        <f t="shared" si="470"/>
        <v>2026</v>
      </c>
      <c r="G6914" s="4" t="s">
        <v>21</v>
      </c>
      <c r="I6914" s="4" t="str">
        <f t="shared" si="468"/>
        <v/>
      </c>
      <c r="J6914" s="4">
        <v>23.6</v>
      </c>
      <c r="K6914" s="4">
        <v>33.200000000000003</v>
      </c>
      <c r="L6914" s="4">
        <v>0</v>
      </c>
      <c r="M6914" s="4">
        <v>610</v>
      </c>
      <c r="N6914" s="11" t="s">
        <v>10721</v>
      </c>
      <c r="R6914" s="4" t="s">
        <v>10722</v>
      </c>
    </row>
    <row r="6915" spans="1:18">
      <c r="A6915" s="19"/>
      <c r="B6915" s="4" t="s">
        <v>1291</v>
      </c>
      <c r="C6915" s="4" t="s">
        <v>20</v>
      </c>
      <c r="D6915" s="39" t="s">
        <v>1470</v>
      </c>
      <c r="E6915" s="11">
        <f t="shared" si="469"/>
        <v>4</v>
      </c>
      <c r="F6915" s="4">
        <f t="shared" si="470"/>
        <v>2026</v>
      </c>
      <c r="G6915" s="4" t="s">
        <v>21</v>
      </c>
      <c r="I6915" s="4" t="str">
        <f t="shared" si="468"/>
        <v/>
      </c>
      <c r="J6915" s="4">
        <v>25</v>
      </c>
      <c r="K6915" s="4">
        <v>33.799999999999997</v>
      </c>
      <c r="L6915" s="4">
        <v>0</v>
      </c>
      <c r="M6915" s="4">
        <v>605</v>
      </c>
      <c r="N6915" s="11" t="s">
        <v>10723</v>
      </c>
      <c r="R6915" s="4" t="s">
        <v>10724</v>
      </c>
    </row>
    <row r="6916" spans="1:18">
      <c r="A6916" s="19"/>
      <c r="B6916" s="4" t="s">
        <v>1291</v>
      </c>
      <c r="C6916" s="4" t="s">
        <v>20</v>
      </c>
      <c r="D6916" s="39" t="s">
        <v>1470</v>
      </c>
      <c r="E6916" s="11">
        <f t="shared" si="469"/>
        <v>4</v>
      </c>
      <c r="F6916" s="4">
        <f t="shared" si="470"/>
        <v>2026</v>
      </c>
      <c r="G6916" s="4" t="s">
        <v>21</v>
      </c>
      <c r="I6916" s="4" t="str">
        <f t="shared" si="468"/>
        <v/>
      </c>
      <c r="J6916" s="4">
        <v>26</v>
      </c>
      <c r="K6916" s="4">
        <v>36.1</v>
      </c>
      <c r="L6916" s="4">
        <v>0</v>
      </c>
      <c r="M6916" s="4">
        <v>700</v>
      </c>
      <c r="N6916" s="11" t="s">
        <v>10725</v>
      </c>
      <c r="R6916" s="4" t="s">
        <v>10726</v>
      </c>
    </row>
    <row r="6917" spans="1:18">
      <c r="A6917" s="19"/>
      <c r="B6917" s="4" t="s">
        <v>1291</v>
      </c>
      <c r="C6917" s="4" t="s">
        <v>20</v>
      </c>
      <c r="D6917" s="39" t="s">
        <v>1470</v>
      </c>
      <c r="E6917" s="11">
        <f t="shared" si="469"/>
        <v>4</v>
      </c>
      <c r="F6917" s="4">
        <f t="shared" si="470"/>
        <v>2026</v>
      </c>
      <c r="G6917" s="4" t="s">
        <v>21</v>
      </c>
      <c r="I6917" s="4" t="str">
        <f t="shared" si="468"/>
        <v/>
      </c>
      <c r="J6917" s="4">
        <v>25</v>
      </c>
      <c r="K6917" s="4">
        <v>35.1</v>
      </c>
      <c r="L6917" s="4">
        <v>0</v>
      </c>
      <c r="M6917" s="4">
        <v>603</v>
      </c>
      <c r="N6917" s="11" t="s">
        <v>10727</v>
      </c>
      <c r="R6917" s="4" t="s">
        <v>10728</v>
      </c>
    </row>
    <row r="6918" spans="1:18">
      <c r="A6918" s="19"/>
      <c r="B6918" s="4" t="s">
        <v>1291</v>
      </c>
      <c r="C6918" s="4" t="s">
        <v>74</v>
      </c>
      <c r="D6918" s="39" t="s">
        <v>1470</v>
      </c>
      <c r="E6918" s="11">
        <f t="shared" si="469"/>
        <v>4</v>
      </c>
      <c r="F6918" s="4">
        <f t="shared" si="470"/>
        <v>2026</v>
      </c>
      <c r="G6918" s="4" t="s">
        <v>21</v>
      </c>
      <c r="H6918" s="4">
        <v>5.6</v>
      </c>
      <c r="I6918" s="4" t="str">
        <f t="shared" si="468"/>
        <v>k</v>
      </c>
      <c r="J6918" s="4">
        <v>18</v>
      </c>
      <c r="K6918" s="4">
        <v>25.5</v>
      </c>
      <c r="L6918" s="4">
        <v>0</v>
      </c>
      <c r="M6918" s="4">
        <v>245</v>
      </c>
      <c r="N6918" s="11" t="s">
        <v>10729</v>
      </c>
      <c r="R6918" s="4" t="s">
        <v>10730</v>
      </c>
    </row>
    <row r="6919" spans="1:18">
      <c r="A6919" s="19"/>
      <c r="B6919" s="4" t="s">
        <v>1291</v>
      </c>
      <c r="C6919" s="4" t="s">
        <v>20</v>
      </c>
      <c r="D6919" s="39" t="s">
        <v>1470</v>
      </c>
      <c r="E6919" s="11">
        <f t="shared" si="469"/>
        <v>4</v>
      </c>
      <c r="F6919" s="4">
        <f t="shared" si="470"/>
        <v>2026</v>
      </c>
      <c r="G6919" s="4" t="s">
        <v>21</v>
      </c>
      <c r="I6919" s="4" t="str">
        <f t="shared" si="468"/>
        <v/>
      </c>
      <c r="J6919" s="4">
        <v>25.5</v>
      </c>
      <c r="K6919" s="4">
        <v>34.4</v>
      </c>
      <c r="L6919" s="4">
        <v>0</v>
      </c>
      <c r="M6919" s="4">
        <v>635</v>
      </c>
      <c r="N6919" s="11" t="s">
        <v>10731</v>
      </c>
      <c r="R6919" s="4" t="s">
        <v>10732</v>
      </c>
    </row>
    <row r="6920" spans="1:18">
      <c r="A6920" s="19"/>
      <c r="B6920" s="4" t="s">
        <v>1291</v>
      </c>
      <c r="C6920" s="4" t="s">
        <v>20</v>
      </c>
      <c r="D6920" s="39" t="s">
        <v>1470</v>
      </c>
      <c r="E6920" s="11">
        <f t="shared" si="469"/>
        <v>4</v>
      </c>
      <c r="F6920" s="4">
        <f t="shared" si="470"/>
        <v>2026</v>
      </c>
      <c r="G6920" s="4" t="s">
        <v>21</v>
      </c>
      <c r="I6920" s="4" t="str">
        <f t="shared" si="468"/>
        <v/>
      </c>
      <c r="J6920" s="4">
        <v>24.9</v>
      </c>
      <c r="K6920" s="4">
        <v>34.700000000000003</v>
      </c>
      <c r="L6920" s="4">
        <v>0</v>
      </c>
      <c r="M6920" s="4">
        <v>560</v>
      </c>
      <c r="N6920" s="11" t="s">
        <v>10733</v>
      </c>
      <c r="R6920" s="4" t="s">
        <v>10734</v>
      </c>
    </row>
    <row r="6921" spans="1:18">
      <c r="A6921" s="19"/>
      <c r="B6921" s="4" t="s">
        <v>1291</v>
      </c>
      <c r="C6921" s="4" t="s">
        <v>20</v>
      </c>
      <c r="D6921" s="39" t="s">
        <v>1470</v>
      </c>
      <c r="E6921" s="11">
        <f t="shared" si="469"/>
        <v>4</v>
      </c>
      <c r="F6921" s="4">
        <f t="shared" si="470"/>
        <v>2026</v>
      </c>
      <c r="G6921" s="4" t="s">
        <v>21</v>
      </c>
      <c r="I6921" s="4" t="str">
        <f t="shared" ref="I6921:I6952" si="471">IF(ISBLANK(H6921), "", "k")</f>
        <v/>
      </c>
      <c r="J6921" s="4">
        <v>25.5</v>
      </c>
      <c r="K6921" s="4">
        <v>34</v>
      </c>
      <c r="L6921" s="4">
        <v>0</v>
      </c>
      <c r="M6921" s="4">
        <v>615</v>
      </c>
      <c r="N6921" s="11" t="s">
        <v>10735</v>
      </c>
      <c r="R6921" s="4" t="s">
        <v>10736</v>
      </c>
    </row>
    <row r="6922" spans="1:18">
      <c r="A6922" s="19"/>
      <c r="B6922" s="4" t="s">
        <v>1291</v>
      </c>
      <c r="C6922" s="4" t="s">
        <v>20</v>
      </c>
      <c r="D6922" s="39" t="s">
        <v>1470</v>
      </c>
      <c r="E6922" s="11">
        <f t="shared" si="469"/>
        <v>4</v>
      </c>
      <c r="F6922" s="4">
        <f t="shared" si="470"/>
        <v>2026</v>
      </c>
      <c r="G6922" s="4" t="s">
        <v>21</v>
      </c>
      <c r="I6922" s="4" t="str">
        <f t="shared" si="471"/>
        <v/>
      </c>
      <c r="J6922" s="4">
        <v>25.8</v>
      </c>
      <c r="K6922" s="4">
        <v>34.299999999999997</v>
      </c>
      <c r="L6922" s="4">
        <v>0</v>
      </c>
      <c r="M6922" s="4">
        <v>690</v>
      </c>
      <c r="N6922" s="11">
        <v>8287278</v>
      </c>
      <c r="R6922" s="4" t="s">
        <v>10737</v>
      </c>
    </row>
    <row r="6923" spans="1:18">
      <c r="A6923" s="19"/>
      <c r="B6923" s="4" t="s">
        <v>1291</v>
      </c>
      <c r="C6923" s="4" t="s">
        <v>20</v>
      </c>
      <c r="D6923" s="39" t="s">
        <v>1470</v>
      </c>
      <c r="E6923" s="11">
        <f t="shared" si="469"/>
        <v>4</v>
      </c>
      <c r="F6923" s="4">
        <f t="shared" si="470"/>
        <v>2026</v>
      </c>
      <c r="G6923" s="4" t="s">
        <v>21</v>
      </c>
      <c r="I6923" s="4" t="str">
        <f t="shared" si="471"/>
        <v/>
      </c>
      <c r="J6923" s="4">
        <v>25.5</v>
      </c>
      <c r="K6923" s="4">
        <v>34.700000000000003</v>
      </c>
      <c r="L6923" s="4">
        <v>0</v>
      </c>
      <c r="M6923" s="4">
        <v>590</v>
      </c>
      <c r="N6923" s="11" t="s">
        <v>10738</v>
      </c>
      <c r="R6923" s="4" t="s">
        <v>10739</v>
      </c>
    </row>
    <row r="6924" spans="1:18">
      <c r="A6924" s="19"/>
      <c r="B6924" s="4" t="s">
        <v>1291</v>
      </c>
      <c r="C6924" s="4" t="s">
        <v>20</v>
      </c>
      <c r="D6924" s="39" t="s">
        <v>1470</v>
      </c>
      <c r="E6924" s="11">
        <f t="shared" si="469"/>
        <v>4</v>
      </c>
      <c r="F6924" s="4">
        <f t="shared" si="470"/>
        <v>2026</v>
      </c>
      <c r="G6924" s="4" t="s">
        <v>21</v>
      </c>
      <c r="I6924" s="4" t="str">
        <f t="shared" si="471"/>
        <v/>
      </c>
      <c r="J6924" s="4">
        <v>24.8</v>
      </c>
      <c r="K6924" s="4">
        <v>34.299999999999997</v>
      </c>
      <c r="L6924" s="4">
        <v>0</v>
      </c>
      <c r="M6924" s="4">
        <v>600</v>
      </c>
      <c r="N6924" s="11">
        <v>8259901</v>
      </c>
      <c r="R6924" s="4" t="s">
        <v>10740</v>
      </c>
    </row>
    <row r="6925" spans="1:18">
      <c r="A6925" s="19"/>
      <c r="B6925" s="4" t="s">
        <v>1291</v>
      </c>
      <c r="C6925" s="4" t="s">
        <v>20</v>
      </c>
      <c r="D6925" s="39" t="s">
        <v>1470</v>
      </c>
      <c r="E6925" s="11">
        <f t="shared" si="469"/>
        <v>4</v>
      </c>
      <c r="F6925" s="4">
        <f t="shared" si="470"/>
        <v>2026</v>
      </c>
      <c r="G6925" s="4" t="s">
        <v>21</v>
      </c>
      <c r="I6925" s="4" t="str">
        <f t="shared" si="471"/>
        <v/>
      </c>
      <c r="J6925" s="4">
        <v>27.5</v>
      </c>
      <c r="K6925" s="4">
        <v>35.5</v>
      </c>
      <c r="L6925" s="4">
        <v>0</v>
      </c>
      <c r="M6925" s="4">
        <v>755</v>
      </c>
      <c r="N6925" s="11" t="s">
        <v>10741</v>
      </c>
      <c r="R6925" s="4" t="s">
        <v>10742</v>
      </c>
    </row>
    <row r="6926" spans="1:18">
      <c r="A6926" s="19"/>
      <c r="B6926" s="4" t="s">
        <v>1291</v>
      </c>
      <c r="C6926" s="4" t="s">
        <v>20</v>
      </c>
      <c r="D6926" s="39" t="s">
        <v>1470</v>
      </c>
      <c r="E6926" s="11">
        <f t="shared" si="469"/>
        <v>4</v>
      </c>
      <c r="F6926" s="4">
        <f t="shared" si="470"/>
        <v>2026</v>
      </c>
      <c r="G6926" s="4" t="s">
        <v>21</v>
      </c>
      <c r="I6926" s="4" t="str">
        <f t="shared" si="471"/>
        <v/>
      </c>
      <c r="J6926" s="4">
        <v>26</v>
      </c>
      <c r="K6926" s="4">
        <v>36.1</v>
      </c>
      <c r="L6926" s="4">
        <v>0</v>
      </c>
      <c r="M6926" s="4">
        <v>715</v>
      </c>
      <c r="N6926" s="11" t="s">
        <v>10743</v>
      </c>
      <c r="R6926" s="4" t="s">
        <v>10744</v>
      </c>
    </row>
    <row r="6927" spans="1:18">
      <c r="A6927" s="19"/>
      <c r="B6927" s="4" t="s">
        <v>1291</v>
      </c>
      <c r="C6927" s="4" t="s">
        <v>20</v>
      </c>
      <c r="D6927" s="39" t="s">
        <v>1470</v>
      </c>
      <c r="E6927" s="11">
        <f t="shared" si="469"/>
        <v>4</v>
      </c>
      <c r="F6927" s="4">
        <f t="shared" si="470"/>
        <v>2026</v>
      </c>
      <c r="G6927" s="4" t="s">
        <v>21</v>
      </c>
      <c r="I6927" s="4" t="str">
        <f t="shared" si="471"/>
        <v/>
      </c>
      <c r="J6927" s="4">
        <v>25.5</v>
      </c>
      <c r="K6927" s="4">
        <v>34</v>
      </c>
      <c r="L6927" s="4">
        <v>0</v>
      </c>
      <c r="M6927" s="4">
        <v>620</v>
      </c>
      <c r="N6927" s="11" t="s">
        <v>10745</v>
      </c>
      <c r="R6927" s="4" t="s">
        <v>10746</v>
      </c>
    </row>
    <row r="6928" spans="1:18">
      <c r="A6928" s="19"/>
      <c r="B6928" s="4" t="s">
        <v>1291</v>
      </c>
      <c r="C6928" s="4" t="s">
        <v>20</v>
      </c>
      <c r="D6928" s="39" t="s">
        <v>1470</v>
      </c>
      <c r="E6928" s="11">
        <f t="shared" si="469"/>
        <v>4</v>
      </c>
      <c r="F6928" s="4">
        <f t="shared" si="470"/>
        <v>2026</v>
      </c>
      <c r="G6928" s="4" t="s">
        <v>21</v>
      </c>
      <c r="I6928" s="4" t="str">
        <f t="shared" si="471"/>
        <v/>
      </c>
      <c r="J6928" s="4">
        <v>29.5</v>
      </c>
      <c r="K6928" s="4">
        <v>38.200000000000003</v>
      </c>
      <c r="L6928" s="4">
        <v>0</v>
      </c>
      <c r="M6928" s="4">
        <v>1026</v>
      </c>
      <c r="N6928" s="11" t="s">
        <v>10747</v>
      </c>
      <c r="R6928" s="4" t="s">
        <v>10748</v>
      </c>
    </row>
    <row r="6929" spans="1:18">
      <c r="A6929" s="19"/>
      <c r="B6929" s="4" t="s">
        <v>1291</v>
      </c>
      <c r="C6929" s="4" t="s">
        <v>20</v>
      </c>
      <c r="D6929" s="39" t="s">
        <v>1470</v>
      </c>
      <c r="E6929" s="11">
        <f t="shared" si="469"/>
        <v>4</v>
      </c>
      <c r="F6929" s="4">
        <f t="shared" si="470"/>
        <v>2026</v>
      </c>
      <c r="G6929" s="4" t="s">
        <v>21</v>
      </c>
      <c r="I6929" s="4" t="str">
        <f t="shared" si="471"/>
        <v/>
      </c>
      <c r="J6929" s="4">
        <v>25.7</v>
      </c>
      <c r="K6929" s="4">
        <v>35.299999999999997</v>
      </c>
      <c r="L6929" s="4">
        <v>0</v>
      </c>
      <c r="M6929" s="4">
        <v>678</v>
      </c>
      <c r="N6929" s="11" t="s">
        <v>10749</v>
      </c>
      <c r="R6929" s="4" t="s">
        <v>10750</v>
      </c>
    </row>
    <row r="6930" spans="1:18">
      <c r="A6930" s="19"/>
      <c r="B6930" s="4" t="s">
        <v>1291</v>
      </c>
      <c r="C6930" s="4" t="s">
        <v>20</v>
      </c>
      <c r="D6930" s="39" t="s">
        <v>1470</v>
      </c>
      <c r="E6930" s="11">
        <f t="shared" si="469"/>
        <v>4</v>
      </c>
      <c r="F6930" s="4">
        <f t="shared" si="470"/>
        <v>2026</v>
      </c>
      <c r="G6930" s="4" t="s">
        <v>10586</v>
      </c>
      <c r="H6930" s="4">
        <v>0.6</v>
      </c>
      <c r="I6930" s="4" t="str">
        <f t="shared" si="471"/>
        <v>k</v>
      </c>
      <c r="J6930" s="4">
        <v>10.199999999999999</v>
      </c>
      <c r="K6930" s="4">
        <v>15.4</v>
      </c>
      <c r="L6930" s="4">
        <v>0</v>
      </c>
      <c r="M6930" s="4">
        <v>42</v>
      </c>
      <c r="N6930" s="11" t="s">
        <v>10751</v>
      </c>
      <c r="R6930" s="4" t="s">
        <v>10752</v>
      </c>
    </row>
    <row r="6931" spans="1:18">
      <c r="A6931" s="19"/>
      <c r="B6931" s="4" t="s">
        <v>1291</v>
      </c>
      <c r="C6931" s="4" t="s">
        <v>20</v>
      </c>
      <c r="D6931" s="39" t="s">
        <v>1470</v>
      </c>
      <c r="E6931" s="11">
        <f t="shared" si="469"/>
        <v>4</v>
      </c>
      <c r="F6931" s="4">
        <f t="shared" si="470"/>
        <v>2026</v>
      </c>
      <c r="G6931" s="4" t="s">
        <v>10586</v>
      </c>
      <c r="H6931" s="4">
        <v>0.6</v>
      </c>
      <c r="I6931" s="4" t="str">
        <f t="shared" si="471"/>
        <v>k</v>
      </c>
      <c r="J6931" s="4">
        <v>9.4</v>
      </c>
      <c r="K6931" s="4">
        <v>14.9</v>
      </c>
      <c r="L6931" s="4">
        <v>0</v>
      </c>
      <c r="M6931" s="4">
        <v>33.5</v>
      </c>
      <c r="N6931" s="15" t="s">
        <v>10753</v>
      </c>
      <c r="R6931" s="4" t="s">
        <v>10754</v>
      </c>
    </row>
    <row r="6932" spans="1:18">
      <c r="A6932" s="19"/>
      <c r="B6932" s="4" t="s">
        <v>1291</v>
      </c>
      <c r="C6932" s="4" t="s">
        <v>20</v>
      </c>
      <c r="D6932" s="39" t="s">
        <v>1470</v>
      </c>
      <c r="E6932" s="11">
        <f t="shared" si="469"/>
        <v>4</v>
      </c>
      <c r="F6932" s="4">
        <f t="shared" si="470"/>
        <v>2026</v>
      </c>
      <c r="G6932" s="4" t="s">
        <v>10586</v>
      </c>
      <c r="H6932" s="4">
        <v>3.6</v>
      </c>
      <c r="I6932" s="4" t="str">
        <f t="shared" si="471"/>
        <v>k</v>
      </c>
      <c r="J6932" s="4">
        <v>16.7</v>
      </c>
      <c r="K6932" s="4">
        <v>23.6</v>
      </c>
      <c r="L6932" s="4">
        <v>0</v>
      </c>
      <c r="M6932" s="4">
        <v>170</v>
      </c>
      <c r="N6932" s="11" t="s">
        <v>10755</v>
      </c>
      <c r="R6932" s="4" t="s">
        <v>10756</v>
      </c>
    </row>
    <row r="6933" spans="1:18">
      <c r="A6933" s="19"/>
      <c r="B6933" s="4" t="s">
        <v>1291</v>
      </c>
      <c r="C6933" s="4" t="s">
        <v>20</v>
      </c>
      <c r="D6933" s="39" t="s">
        <v>1470</v>
      </c>
      <c r="E6933" s="11">
        <f t="shared" si="469"/>
        <v>4</v>
      </c>
      <c r="F6933" s="4">
        <f t="shared" si="470"/>
        <v>2026</v>
      </c>
      <c r="G6933" s="4" t="s">
        <v>10586</v>
      </c>
      <c r="H6933" s="4">
        <v>2.6</v>
      </c>
      <c r="I6933" s="4" t="str">
        <f t="shared" si="471"/>
        <v>k</v>
      </c>
      <c r="J6933" s="4">
        <v>14</v>
      </c>
      <c r="K6933" s="4">
        <v>20.5</v>
      </c>
      <c r="L6933" s="4">
        <v>0</v>
      </c>
      <c r="M6933" s="4">
        <v>125</v>
      </c>
      <c r="N6933" s="11" t="s">
        <v>10757</v>
      </c>
      <c r="R6933" s="4" t="s">
        <v>10758</v>
      </c>
    </row>
    <row r="6934" spans="1:18">
      <c r="A6934" s="19"/>
      <c r="B6934" s="4" t="s">
        <v>1291</v>
      </c>
      <c r="C6934" s="4" t="s">
        <v>20</v>
      </c>
      <c r="D6934" s="39" t="s">
        <v>1470</v>
      </c>
      <c r="E6934" s="11">
        <f t="shared" si="469"/>
        <v>4</v>
      </c>
      <c r="F6934" s="4">
        <f t="shared" si="470"/>
        <v>2026</v>
      </c>
      <c r="G6934" s="4" t="s">
        <v>10586</v>
      </c>
      <c r="H6934" s="4">
        <v>1.6</v>
      </c>
      <c r="I6934" s="4" t="str">
        <f t="shared" si="471"/>
        <v>k</v>
      </c>
      <c r="J6934" s="4">
        <v>12.2</v>
      </c>
      <c r="K6934" s="4">
        <v>7.6</v>
      </c>
      <c r="L6934" s="4">
        <v>3.4</v>
      </c>
      <c r="M6934" s="4">
        <v>75</v>
      </c>
      <c r="N6934" s="11" t="s">
        <v>10759</v>
      </c>
      <c r="R6934" s="4" t="s">
        <v>10760</v>
      </c>
    </row>
    <row r="6935" spans="1:18">
      <c r="A6935" s="19"/>
      <c r="B6935" s="4" t="s">
        <v>1291</v>
      </c>
      <c r="C6935" s="4" t="s">
        <v>20</v>
      </c>
      <c r="D6935" s="39" t="s">
        <v>1470</v>
      </c>
      <c r="E6935" s="11">
        <f t="shared" si="469"/>
        <v>4</v>
      </c>
      <c r="F6935" s="4">
        <f t="shared" si="470"/>
        <v>2026</v>
      </c>
      <c r="G6935" s="4" t="s">
        <v>10586</v>
      </c>
      <c r="H6935" s="4">
        <v>2.6</v>
      </c>
      <c r="I6935" s="4" t="str">
        <f t="shared" si="471"/>
        <v>k</v>
      </c>
      <c r="J6935" s="4">
        <v>13.8</v>
      </c>
      <c r="K6935" s="4">
        <v>19.600000000000001</v>
      </c>
      <c r="L6935" s="4">
        <v>0</v>
      </c>
      <c r="M6935" s="4">
        <v>120</v>
      </c>
      <c r="N6935" s="11">
        <v>8286369</v>
      </c>
      <c r="R6935" s="4" t="s">
        <v>10761</v>
      </c>
    </row>
    <row r="6936" spans="1:18">
      <c r="A6936" s="19"/>
      <c r="B6936" s="4" t="s">
        <v>1291</v>
      </c>
      <c r="C6936" s="4" t="s">
        <v>20</v>
      </c>
      <c r="D6936" s="39" t="s">
        <v>1470</v>
      </c>
      <c r="E6936" s="11">
        <f t="shared" ref="E6936:E6967" si="472">MONTH(D6936)</f>
        <v>4</v>
      </c>
      <c r="F6936" s="4">
        <f t="shared" ref="F6936:F6945" si="473">YEAR(D6936)</f>
        <v>2026</v>
      </c>
      <c r="G6936" s="4" t="s">
        <v>25</v>
      </c>
      <c r="I6936" s="4" t="str">
        <f t="shared" si="471"/>
        <v/>
      </c>
      <c r="J6936" s="4">
        <v>27.9</v>
      </c>
      <c r="K6936" s="4">
        <v>37.700000000000003</v>
      </c>
      <c r="L6936" s="4">
        <v>0</v>
      </c>
      <c r="M6936" s="4">
        <v>920</v>
      </c>
      <c r="N6936" s="11" t="s">
        <v>10762</v>
      </c>
      <c r="R6936" s="4" t="s">
        <v>10763</v>
      </c>
    </row>
    <row r="6937" spans="1:18">
      <c r="A6937" s="19"/>
      <c r="B6937" s="4" t="s">
        <v>1291</v>
      </c>
      <c r="C6937" s="4" t="s">
        <v>20</v>
      </c>
      <c r="D6937" s="39" t="s">
        <v>1470</v>
      </c>
      <c r="E6937" s="11">
        <f t="shared" si="472"/>
        <v>4</v>
      </c>
      <c r="F6937" s="4">
        <f t="shared" si="473"/>
        <v>2026</v>
      </c>
      <c r="G6937" s="4" t="s">
        <v>25</v>
      </c>
      <c r="I6937" s="4" t="str">
        <f t="shared" si="471"/>
        <v/>
      </c>
      <c r="J6937" s="4">
        <v>29</v>
      </c>
      <c r="K6937" s="4">
        <v>39</v>
      </c>
      <c r="L6937" s="4">
        <v>0</v>
      </c>
      <c r="M6937" s="4">
        <v>950</v>
      </c>
      <c r="N6937" s="18" t="s">
        <v>10764</v>
      </c>
      <c r="R6937" s="4" t="s">
        <v>10765</v>
      </c>
    </row>
    <row r="6938" spans="1:18">
      <c r="A6938" s="19"/>
      <c r="B6938" s="4" t="s">
        <v>1291</v>
      </c>
      <c r="C6938" s="4" t="s">
        <v>20</v>
      </c>
      <c r="D6938" s="39" t="s">
        <v>1470</v>
      </c>
      <c r="E6938" s="11">
        <f t="shared" si="472"/>
        <v>4</v>
      </c>
      <c r="F6938" s="4">
        <f t="shared" si="473"/>
        <v>2026</v>
      </c>
      <c r="G6938" s="4" t="s">
        <v>25</v>
      </c>
      <c r="H6938" s="4">
        <v>5.6</v>
      </c>
      <c r="I6938" s="4" t="str">
        <f t="shared" si="471"/>
        <v>k</v>
      </c>
      <c r="J6938" s="4">
        <v>17.600000000000001</v>
      </c>
      <c r="K6938" s="4">
        <v>24.6</v>
      </c>
      <c r="L6938" s="4">
        <v>0</v>
      </c>
      <c r="M6938" s="4">
        <v>235</v>
      </c>
      <c r="N6938" s="11" t="s">
        <v>10766</v>
      </c>
      <c r="R6938" s="4" t="s">
        <v>10767</v>
      </c>
    </row>
    <row r="6939" spans="1:18">
      <c r="A6939" s="19"/>
      <c r="B6939" s="4" t="s">
        <v>1291</v>
      </c>
      <c r="C6939" s="4" t="s">
        <v>20</v>
      </c>
      <c r="D6939" s="39" t="s">
        <v>1470</v>
      </c>
      <c r="E6939" s="11">
        <f t="shared" si="472"/>
        <v>4</v>
      </c>
      <c r="F6939" s="4">
        <f t="shared" si="473"/>
        <v>2026</v>
      </c>
      <c r="G6939" s="4" t="s">
        <v>25</v>
      </c>
      <c r="I6939" s="4" t="str">
        <f t="shared" si="471"/>
        <v/>
      </c>
      <c r="J6939" s="4">
        <v>29</v>
      </c>
      <c r="K6939" s="4">
        <v>38.1</v>
      </c>
      <c r="L6939" s="4">
        <v>0</v>
      </c>
      <c r="M6939" s="4">
        <v>960</v>
      </c>
      <c r="N6939" s="11" t="s">
        <v>10768</v>
      </c>
      <c r="R6939" s="4" t="s">
        <v>10769</v>
      </c>
    </row>
    <row r="6940" spans="1:18">
      <c r="A6940" s="19"/>
      <c r="B6940" s="4" t="s">
        <v>1291</v>
      </c>
      <c r="C6940" s="4" t="s">
        <v>20</v>
      </c>
      <c r="D6940" s="39" t="s">
        <v>1470</v>
      </c>
      <c r="E6940" s="11">
        <f t="shared" si="472"/>
        <v>4</v>
      </c>
      <c r="F6940" s="4">
        <f t="shared" si="473"/>
        <v>2026</v>
      </c>
      <c r="G6940" s="4" t="s">
        <v>25</v>
      </c>
      <c r="I6940" s="4" t="str">
        <f t="shared" si="471"/>
        <v/>
      </c>
      <c r="J6940" s="4">
        <v>26.6</v>
      </c>
      <c r="K6940" s="4">
        <v>36.799999999999997</v>
      </c>
      <c r="L6940" s="4">
        <v>0</v>
      </c>
      <c r="M6940" s="4">
        <v>790</v>
      </c>
      <c r="N6940" s="11" t="s">
        <v>10770</v>
      </c>
      <c r="R6940" s="4" t="s">
        <v>10771</v>
      </c>
    </row>
    <row r="6941" spans="1:18">
      <c r="A6941" s="19"/>
      <c r="B6941" s="4" t="s">
        <v>1291</v>
      </c>
      <c r="C6941" s="4" t="s">
        <v>20</v>
      </c>
      <c r="D6941" s="39" t="s">
        <v>1470</v>
      </c>
      <c r="E6941" s="11">
        <f t="shared" si="472"/>
        <v>4</v>
      </c>
      <c r="F6941" s="4">
        <f t="shared" si="473"/>
        <v>2026</v>
      </c>
      <c r="G6941" s="4" t="s">
        <v>25</v>
      </c>
      <c r="H6941" s="4">
        <v>5.6</v>
      </c>
      <c r="I6941" s="4" t="str">
        <f t="shared" si="471"/>
        <v>k</v>
      </c>
      <c r="J6941" s="4">
        <v>17.7</v>
      </c>
      <c r="K6941" s="4">
        <v>24.1</v>
      </c>
      <c r="L6941" s="4">
        <v>0</v>
      </c>
      <c r="M6941" s="4">
        <v>205</v>
      </c>
      <c r="N6941" s="11" t="s">
        <v>10772</v>
      </c>
      <c r="R6941" s="4" t="s">
        <v>10773</v>
      </c>
    </row>
    <row r="6942" spans="1:18">
      <c r="A6942" s="19"/>
      <c r="B6942" s="4" t="s">
        <v>1291</v>
      </c>
      <c r="C6942" s="4" t="s">
        <v>20</v>
      </c>
      <c r="D6942" s="39" t="s">
        <v>1470</v>
      </c>
      <c r="E6942" s="11">
        <f t="shared" si="472"/>
        <v>4</v>
      </c>
      <c r="F6942" s="4">
        <f t="shared" si="473"/>
        <v>2026</v>
      </c>
      <c r="G6942" s="4" t="s">
        <v>25</v>
      </c>
      <c r="I6942" s="4" t="str">
        <f t="shared" si="471"/>
        <v/>
      </c>
      <c r="J6942" s="4">
        <v>28.3</v>
      </c>
      <c r="K6942" s="4">
        <v>36.5</v>
      </c>
      <c r="L6942" s="4">
        <v>0</v>
      </c>
      <c r="M6942" s="4">
        <v>795</v>
      </c>
      <c r="N6942" s="11" t="s">
        <v>10774</v>
      </c>
      <c r="R6942" s="4" t="s">
        <v>10775</v>
      </c>
    </row>
    <row r="6943" spans="1:18">
      <c r="A6943" s="19"/>
      <c r="B6943" s="4" t="s">
        <v>1291</v>
      </c>
      <c r="C6943" s="4" t="s">
        <v>20</v>
      </c>
      <c r="D6943" s="39" t="s">
        <v>1470</v>
      </c>
      <c r="E6943" s="11">
        <f t="shared" si="472"/>
        <v>4</v>
      </c>
      <c r="F6943" s="4">
        <f t="shared" si="473"/>
        <v>2026</v>
      </c>
      <c r="G6943" s="4" t="s">
        <v>25</v>
      </c>
      <c r="H6943" s="4">
        <v>6.6</v>
      </c>
      <c r="I6943" s="4" t="str">
        <f t="shared" si="471"/>
        <v>k</v>
      </c>
      <c r="J6943" s="4">
        <v>21.1</v>
      </c>
      <c r="K6943" s="4">
        <v>29.2</v>
      </c>
      <c r="L6943" s="4">
        <v>0</v>
      </c>
      <c r="M6943" s="4">
        <v>380</v>
      </c>
      <c r="N6943" s="11" t="s">
        <v>10776</v>
      </c>
      <c r="R6943" s="4" t="s">
        <v>10777</v>
      </c>
    </row>
    <row r="6944" spans="1:18" ht="15" customHeight="1">
      <c r="A6944" s="19"/>
      <c r="B6944" s="4" t="s">
        <v>1291</v>
      </c>
      <c r="C6944" s="4" t="s">
        <v>20</v>
      </c>
      <c r="D6944" s="39" t="s">
        <v>1470</v>
      </c>
      <c r="E6944" s="11">
        <f t="shared" si="472"/>
        <v>4</v>
      </c>
      <c r="F6944" s="4">
        <f t="shared" si="473"/>
        <v>2026</v>
      </c>
      <c r="G6944" s="4" t="s">
        <v>25</v>
      </c>
      <c r="I6944" s="4" t="str">
        <f t="shared" si="471"/>
        <v/>
      </c>
      <c r="J6944" s="4">
        <v>30.8</v>
      </c>
      <c r="K6944" s="4">
        <v>39.5</v>
      </c>
      <c r="L6944" s="4">
        <v>0</v>
      </c>
      <c r="M6944" s="4">
        <v>1258</v>
      </c>
      <c r="N6944" s="11" t="s">
        <v>10778</v>
      </c>
      <c r="R6944" s="4" t="s">
        <v>10779</v>
      </c>
    </row>
    <row r="6945" spans="1:18" ht="15" customHeight="1">
      <c r="A6945" s="19"/>
      <c r="B6945" s="4" t="s">
        <v>1291</v>
      </c>
      <c r="C6945" s="4" t="s">
        <v>20</v>
      </c>
      <c r="D6945" s="39" t="s">
        <v>1470</v>
      </c>
      <c r="E6945" s="11">
        <f t="shared" si="472"/>
        <v>4</v>
      </c>
      <c r="F6945" s="4">
        <f t="shared" si="473"/>
        <v>2026</v>
      </c>
      <c r="G6945" s="4" t="s">
        <v>25</v>
      </c>
      <c r="I6945" s="4" t="str">
        <f t="shared" si="471"/>
        <v/>
      </c>
      <c r="J6945" s="4">
        <v>27.5</v>
      </c>
      <c r="K6945" s="4">
        <v>38.200000000000003</v>
      </c>
      <c r="L6945" s="4">
        <v>0</v>
      </c>
      <c r="M6945" s="4">
        <v>830</v>
      </c>
      <c r="N6945" s="11" t="s">
        <v>10780</v>
      </c>
      <c r="R6945" s="4" t="s">
        <v>10781</v>
      </c>
    </row>
    <row r="6947" spans="1:18" ht="15" customHeight="1">
      <c r="C6947">
        <f>SUM(C6945:C6946)</f>
        <v>0</v>
      </c>
      <c r="G6947">
        <f>COUNTIF(G6552:G6943, "juvenile")</f>
        <v>29</v>
      </c>
    </row>
  </sheetData>
  <sortState xmlns:xlrd2="http://schemas.microsoft.com/office/spreadsheetml/2017/richdata2" ref="A2:T6947">
    <sortCondition ref="A2:A6947"/>
    <sortCondition ref="F2:F6947"/>
  </sortState>
  <pageMargins left="0.7" right="0.7" top="0.75" bottom="0.75" header="0.3" footer="0.3"/>
  <pageSetup scale="5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2A27-14D3-4146-B115-0C19D6AFD8F4}">
  <dimension ref="A1:T101"/>
  <sheetViews>
    <sheetView workbookViewId="0">
      <pane ySplit="1" topLeftCell="A96" activePane="bottomLeft" state="frozen"/>
      <selection pane="bottomLeft" activeCell="N67" sqref="N67"/>
    </sheetView>
  </sheetViews>
  <sheetFormatPr defaultRowHeight="15" customHeight="1"/>
  <cols>
    <col min="1" max="1" width="9.140625" style="10"/>
    <col min="3" max="3" width="14" customWidth="1"/>
    <col min="4" max="4" width="15.140625" style="6" customWidth="1"/>
    <col min="5" max="6" width="16.7109375" customWidth="1"/>
    <col min="9" max="9" width="25" customWidth="1"/>
    <col min="11" max="12" width="17.28515625" customWidth="1"/>
    <col min="13" max="13" width="13.7109375" customWidth="1"/>
    <col min="14" max="14" width="16.85546875" customWidth="1"/>
    <col min="15" max="15" width="15.5703125" customWidth="1"/>
    <col min="16" max="16" width="15.140625" customWidth="1"/>
    <col min="18" max="18" width="50.28515625" customWidth="1"/>
  </cols>
  <sheetData>
    <row r="1" spans="1:20" s="47" customFormat="1">
      <c r="A1" s="49" t="s">
        <v>0</v>
      </c>
      <c r="B1" s="45" t="s">
        <v>1</v>
      </c>
      <c r="C1" s="45" t="s">
        <v>2</v>
      </c>
      <c r="D1" s="48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6" t="s">
        <v>8</v>
      </c>
      <c r="J1" s="45" t="s">
        <v>9</v>
      </c>
      <c r="K1" s="45" t="s">
        <v>10</v>
      </c>
      <c r="L1" s="46" t="s">
        <v>11</v>
      </c>
      <c r="M1" s="45" t="s">
        <v>12</v>
      </c>
      <c r="N1" s="45" t="s">
        <v>10802</v>
      </c>
      <c r="O1" s="45" t="s">
        <v>10803</v>
      </c>
      <c r="P1" s="46" t="s">
        <v>15</v>
      </c>
      <c r="Q1" s="45" t="s">
        <v>16</v>
      </c>
      <c r="R1" s="45" t="s">
        <v>17</v>
      </c>
      <c r="S1" s="45" t="s">
        <v>1290</v>
      </c>
      <c r="T1" s="45" t="s">
        <v>1289</v>
      </c>
    </row>
    <row r="2" spans="1:20">
      <c r="A2" s="10" t="s">
        <v>10804</v>
      </c>
      <c r="B2" t="s">
        <v>10805</v>
      </c>
      <c r="C2" t="s">
        <v>20</v>
      </c>
      <c r="D2" s="6">
        <v>46125</v>
      </c>
      <c r="E2">
        <f>MONTH(D2)</f>
        <v>4</v>
      </c>
      <c r="F2">
        <f>YEAR(D2)</f>
        <v>2026</v>
      </c>
      <c r="G2" t="s">
        <v>21</v>
      </c>
      <c r="J2">
        <v>48.2</v>
      </c>
      <c r="K2">
        <v>59.2</v>
      </c>
      <c r="L2">
        <v>0</v>
      </c>
      <c r="M2">
        <f>5300-125</f>
        <v>5175</v>
      </c>
      <c r="N2" t="s">
        <v>10806</v>
      </c>
      <c r="R2" s="53" t="s">
        <v>10807</v>
      </c>
    </row>
    <row r="3" spans="1:20">
      <c r="A3" s="10" t="s">
        <v>10808</v>
      </c>
      <c r="B3" t="s">
        <v>10805</v>
      </c>
      <c r="C3" t="s">
        <v>20</v>
      </c>
      <c r="D3" s="6">
        <v>46125</v>
      </c>
      <c r="E3">
        <f t="shared" ref="E3:E66" si="0">MONTH(D3)</f>
        <v>4</v>
      </c>
      <c r="F3">
        <f t="shared" ref="F3:F66" si="1">YEAR(D3)</f>
        <v>2026</v>
      </c>
      <c r="G3" t="s">
        <v>21</v>
      </c>
      <c r="J3">
        <v>52.6</v>
      </c>
      <c r="K3">
        <v>56.5</v>
      </c>
      <c r="L3">
        <v>0</v>
      </c>
      <c r="M3">
        <f>6200-130-120</f>
        <v>5950</v>
      </c>
      <c r="N3" t="s">
        <v>10809</v>
      </c>
      <c r="R3" s="53" t="s">
        <v>10810</v>
      </c>
    </row>
    <row r="4" spans="1:20">
      <c r="A4" s="10" t="s">
        <v>5556</v>
      </c>
      <c r="B4" t="s">
        <v>10805</v>
      </c>
      <c r="C4" t="s">
        <v>74</v>
      </c>
      <c r="D4" s="6">
        <v>46125</v>
      </c>
      <c r="E4">
        <f t="shared" si="0"/>
        <v>4</v>
      </c>
      <c r="F4">
        <f t="shared" si="1"/>
        <v>2026</v>
      </c>
      <c r="G4" t="s">
        <v>25</v>
      </c>
      <c r="H4">
        <v>13.6</v>
      </c>
      <c r="I4" t="s">
        <v>1214</v>
      </c>
      <c r="J4">
        <v>56.5</v>
      </c>
      <c r="K4">
        <v>60</v>
      </c>
      <c r="L4">
        <v>0</v>
      </c>
      <c r="M4">
        <f>8200-125</f>
        <v>8075</v>
      </c>
      <c r="N4" t="s">
        <v>10811</v>
      </c>
      <c r="R4" s="53" t="s">
        <v>10812</v>
      </c>
    </row>
    <row r="5" spans="1:20">
      <c r="A5" s="10" t="s">
        <v>10813</v>
      </c>
      <c r="B5" t="s">
        <v>10805</v>
      </c>
      <c r="C5" t="s">
        <v>20</v>
      </c>
      <c r="D5" s="6">
        <v>46125</v>
      </c>
      <c r="E5">
        <f t="shared" si="0"/>
        <v>4</v>
      </c>
      <c r="F5">
        <f t="shared" si="1"/>
        <v>2026</v>
      </c>
      <c r="G5" t="s">
        <v>25</v>
      </c>
      <c r="J5">
        <v>58.6</v>
      </c>
      <c r="L5">
        <v>0</v>
      </c>
      <c r="M5">
        <f>8750-125</f>
        <v>8625</v>
      </c>
      <c r="N5" t="s">
        <v>10814</v>
      </c>
      <c r="R5" s="53" t="s">
        <v>10815</v>
      </c>
    </row>
    <row r="6" spans="1:20">
      <c r="A6" s="10" t="s">
        <v>10816</v>
      </c>
      <c r="B6" t="s">
        <v>10805</v>
      </c>
      <c r="C6" t="s">
        <v>20</v>
      </c>
      <c r="D6" s="6">
        <v>46125</v>
      </c>
      <c r="E6">
        <f t="shared" si="0"/>
        <v>4</v>
      </c>
      <c r="F6">
        <f t="shared" si="1"/>
        <v>2026</v>
      </c>
      <c r="G6" t="s">
        <v>25</v>
      </c>
      <c r="J6">
        <v>35.5</v>
      </c>
      <c r="K6">
        <v>49.4</v>
      </c>
      <c r="L6">
        <v>0</v>
      </c>
      <c r="M6">
        <f>2125-85</f>
        <v>2040</v>
      </c>
      <c r="N6" s="8" t="s">
        <v>10817</v>
      </c>
      <c r="R6" s="53" t="s">
        <v>10818</v>
      </c>
    </row>
    <row r="7" spans="1:20" ht="15" customHeight="1">
      <c r="A7" s="10">
        <v>1</v>
      </c>
      <c r="B7" t="s">
        <v>10805</v>
      </c>
      <c r="C7" t="s">
        <v>20</v>
      </c>
      <c r="D7" s="6">
        <v>37022</v>
      </c>
      <c r="E7">
        <f t="shared" si="0"/>
        <v>5</v>
      </c>
      <c r="F7">
        <f t="shared" si="1"/>
        <v>2001</v>
      </c>
      <c r="G7" t="s">
        <v>25</v>
      </c>
      <c r="J7">
        <v>62</v>
      </c>
      <c r="K7">
        <v>62</v>
      </c>
      <c r="L7">
        <v>0</v>
      </c>
      <c r="N7" t="s">
        <v>10819</v>
      </c>
      <c r="R7" s="53" t="s">
        <v>10820</v>
      </c>
    </row>
    <row r="8" spans="1:20" ht="15" customHeight="1">
      <c r="A8" s="10">
        <v>1</v>
      </c>
      <c r="B8" t="s">
        <v>10805</v>
      </c>
      <c r="C8" t="s">
        <v>74</v>
      </c>
      <c r="D8" s="6">
        <v>37066</v>
      </c>
      <c r="E8">
        <f t="shared" si="0"/>
        <v>6</v>
      </c>
      <c r="F8">
        <f t="shared" si="1"/>
        <v>2001</v>
      </c>
      <c r="G8" t="s">
        <v>25</v>
      </c>
      <c r="J8">
        <v>59.8</v>
      </c>
      <c r="K8">
        <v>65</v>
      </c>
      <c r="L8">
        <v>0</v>
      </c>
      <c r="N8" t="s">
        <v>10819</v>
      </c>
      <c r="R8" s="53" t="s">
        <v>10821</v>
      </c>
    </row>
    <row r="9" spans="1:20" ht="15" customHeight="1">
      <c r="A9" s="10">
        <v>1</v>
      </c>
      <c r="B9" t="s">
        <v>10805</v>
      </c>
      <c r="C9" t="s">
        <v>74</v>
      </c>
      <c r="D9" s="6">
        <v>37430</v>
      </c>
      <c r="E9">
        <f t="shared" si="0"/>
        <v>6</v>
      </c>
      <c r="F9">
        <f t="shared" si="1"/>
        <v>2002</v>
      </c>
      <c r="G9" t="s">
        <v>25</v>
      </c>
      <c r="J9">
        <v>59.6</v>
      </c>
      <c r="K9">
        <v>64</v>
      </c>
      <c r="L9">
        <v>0</v>
      </c>
      <c r="M9">
        <v>8975</v>
      </c>
      <c r="N9" t="s">
        <v>10819</v>
      </c>
      <c r="R9" s="53" t="s">
        <v>10822</v>
      </c>
    </row>
    <row r="10" spans="1:20" ht="15" customHeight="1">
      <c r="A10" s="10">
        <v>1</v>
      </c>
      <c r="B10" t="s">
        <v>10805</v>
      </c>
      <c r="C10" t="s">
        <v>74</v>
      </c>
      <c r="D10" s="6">
        <v>37760</v>
      </c>
      <c r="E10">
        <f t="shared" si="0"/>
        <v>5</v>
      </c>
      <c r="F10">
        <f t="shared" si="1"/>
        <v>2003</v>
      </c>
      <c r="G10" t="s">
        <v>25</v>
      </c>
      <c r="J10">
        <v>62.8</v>
      </c>
      <c r="K10">
        <v>63.5</v>
      </c>
      <c r="L10">
        <v>0</v>
      </c>
      <c r="M10">
        <v>8845</v>
      </c>
      <c r="N10" t="s">
        <v>10819</v>
      </c>
      <c r="R10" s="53" t="s">
        <v>10823</v>
      </c>
    </row>
    <row r="11" spans="1:20" ht="15" customHeight="1">
      <c r="A11" s="10">
        <v>1</v>
      </c>
      <c r="B11" t="s">
        <v>10805</v>
      </c>
      <c r="C11" t="s">
        <v>74</v>
      </c>
      <c r="D11" s="6">
        <v>38122</v>
      </c>
      <c r="E11">
        <f t="shared" si="0"/>
        <v>5</v>
      </c>
      <c r="F11">
        <f t="shared" si="1"/>
        <v>2004</v>
      </c>
      <c r="G11" t="s">
        <v>25</v>
      </c>
      <c r="J11">
        <v>57</v>
      </c>
      <c r="K11">
        <v>64.400000000000006</v>
      </c>
      <c r="L11">
        <v>0</v>
      </c>
      <c r="M11">
        <v>8169</v>
      </c>
      <c r="N11" t="s">
        <v>10819</v>
      </c>
      <c r="R11" s="53" t="s">
        <v>10824</v>
      </c>
    </row>
    <row r="12" spans="1:20" ht="15" customHeight="1">
      <c r="A12" s="10">
        <v>1</v>
      </c>
      <c r="B12" t="s">
        <v>10805</v>
      </c>
      <c r="C12" t="s">
        <v>74</v>
      </c>
      <c r="D12" s="6">
        <v>38796</v>
      </c>
      <c r="E12">
        <f t="shared" si="0"/>
        <v>3</v>
      </c>
      <c r="F12">
        <f t="shared" si="1"/>
        <v>2006</v>
      </c>
      <c r="G12" t="s">
        <v>25</v>
      </c>
      <c r="J12">
        <v>58</v>
      </c>
      <c r="K12">
        <v>64.400000000000006</v>
      </c>
      <c r="L12">
        <v>0</v>
      </c>
      <c r="M12">
        <v>8050</v>
      </c>
      <c r="N12" t="s">
        <v>10819</v>
      </c>
      <c r="R12" s="53" t="s">
        <v>10825</v>
      </c>
    </row>
    <row r="13" spans="1:20" ht="15" customHeight="1">
      <c r="A13" s="10">
        <v>1</v>
      </c>
      <c r="B13" t="s">
        <v>10805</v>
      </c>
      <c r="C13" t="s">
        <v>74</v>
      </c>
      <c r="D13" s="6">
        <v>39261</v>
      </c>
      <c r="E13">
        <f t="shared" si="0"/>
        <v>6</v>
      </c>
      <c r="F13">
        <f t="shared" si="1"/>
        <v>2007</v>
      </c>
      <c r="G13" t="s">
        <v>25</v>
      </c>
      <c r="J13">
        <v>58</v>
      </c>
      <c r="K13">
        <v>65.5</v>
      </c>
      <c r="L13">
        <v>0</v>
      </c>
      <c r="M13">
        <v>8400</v>
      </c>
      <c r="N13" t="s">
        <v>10819</v>
      </c>
      <c r="R13" s="53" t="s">
        <v>10826</v>
      </c>
    </row>
    <row r="14" spans="1:20" ht="15" customHeight="1">
      <c r="A14" s="10">
        <v>1</v>
      </c>
      <c r="B14" t="s">
        <v>10805</v>
      </c>
      <c r="C14" t="s">
        <v>74</v>
      </c>
      <c r="D14" s="6">
        <v>39953</v>
      </c>
      <c r="E14">
        <f t="shared" si="0"/>
        <v>5</v>
      </c>
      <c r="F14">
        <f t="shared" si="1"/>
        <v>2009</v>
      </c>
      <c r="G14" t="s">
        <v>25</v>
      </c>
      <c r="L14">
        <v>0</v>
      </c>
      <c r="N14" t="s">
        <v>10819</v>
      </c>
      <c r="R14" s="53" t="s">
        <v>10827</v>
      </c>
    </row>
    <row r="15" spans="1:20" ht="15" customHeight="1">
      <c r="A15" s="10" t="s">
        <v>10828</v>
      </c>
      <c r="B15" t="s">
        <v>10805</v>
      </c>
      <c r="C15" t="s">
        <v>20</v>
      </c>
      <c r="D15" s="6" t="s">
        <v>10829</v>
      </c>
      <c r="E15">
        <v>5</v>
      </c>
      <c r="F15">
        <v>2000</v>
      </c>
      <c r="G15" t="s">
        <v>25</v>
      </c>
      <c r="J15">
        <v>55.6</v>
      </c>
      <c r="K15">
        <v>60.3</v>
      </c>
      <c r="L15">
        <v>0</v>
      </c>
      <c r="N15" t="s">
        <v>10830</v>
      </c>
      <c r="R15" s="53" t="s">
        <v>10831</v>
      </c>
    </row>
    <row r="16" spans="1:20" ht="15" customHeight="1">
      <c r="A16" s="10" t="s">
        <v>10792</v>
      </c>
      <c r="B16" t="s">
        <v>10805</v>
      </c>
      <c r="C16" t="s">
        <v>20</v>
      </c>
      <c r="D16" s="6">
        <v>37066</v>
      </c>
      <c r="E16">
        <f t="shared" si="0"/>
        <v>6</v>
      </c>
      <c r="F16">
        <f t="shared" si="1"/>
        <v>2001</v>
      </c>
      <c r="G16" t="s">
        <v>25</v>
      </c>
      <c r="J16">
        <v>62</v>
      </c>
      <c r="K16">
        <v>65.099999999999994</v>
      </c>
      <c r="L16">
        <v>0</v>
      </c>
      <c r="N16" s="50" t="s">
        <v>10832</v>
      </c>
      <c r="R16" s="53" t="s">
        <v>10833</v>
      </c>
    </row>
    <row r="17" spans="1:18" ht="15" customHeight="1">
      <c r="A17" s="10" t="s">
        <v>10792</v>
      </c>
      <c r="B17" t="s">
        <v>10805</v>
      </c>
      <c r="C17" t="s">
        <v>74</v>
      </c>
      <c r="D17" s="6">
        <v>37395</v>
      </c>
      <c r="E17">
        <f t="shared" si="0"/>
        <v>5</v>
      </c>
      <c r="F17">
        <f t="shared" si="1"/>
        <v>2002</v>
      </c>
      <c r="G17" t="s">
        <v>25</v>
      </c>
      <c r="J17">
        <v>61.6</v>
      </c>
      <c r="K17">
        <v>63.4</v>
      </c>
      <c r="L17">
        <v>0</v>
      </c>
      <c r="M17">
        <v>9765</v>
      </c>
      <c r="N17" t="s">
        <v>10832</v>
      </c>
      <c r="R17" s="53" t="s">
        <v>10834</v>
      </c>
    </row>
    <row r="18" spans="1:18" ht="15" customHeight="1">
      <c r="A18" s="10" t="s">
        <v>10792</v>
      </c>
      <c r="B18" t="s">
        <v>10805</v>
      </c>
      <c r="C18" t="s">
        <v>74</v>
      </c>
      <c r="D18" s="6">
        <v>37757</v>
      </c>
      <c r="E18">
        <f t="shared" si="0"/>
        <v>5</v>
      </c>
      <c r="F18">
        <f t="shared" si="1"/>
        <v>2003</v>
      </c>
      <c r="G18" t="s">
        <v>25</v>
      </c>
      <c r="J18">
        <v>61.2</v>
      </c>
      <c r="K18">
        <v>67</v>
      </c>
      <c r="L18">
        <v>0</v>
      </c>
      <c r="M18">
        <v>10380</v>
      </c>
      <c r="N18" s="50" t="s">
        <v>10832</v>
      </c>
      <c r="R18" s="53" t="s">
        <v>10835</v>
      </c>
    </row>
    <row r="19" spans="1:18" ht="15" customHeight="1">
      <c r="A19" s="10" t="s">
        <v>10792</v>
      </c>
      <c r="B19" t="s">
        <v>10805</v>
      </c>
      <c r="C19" t="s">
        <v>74</v>
      </c>
      <c r="D19" s="6">
        <v>38120</v>
      </c>
      <c r="E19">
        <f t="shared" si="0"/>
        <v>5</v>
      </c>
      <c r="F19">
        <f t="shared" si="1"/>
        <v>2004</v>
      </c>
      <c r="G19" t="s">
        <v>25</v>
      </c>
      <c r="J19">
        <v>59</v>
      </c>
      <c r="K19">
        <v>65.8</v>
      </c>
      <c r="L19">
        <v>0</v>
      </c>
      <c r="M19">
        <v>8360</v>
      </c>
      <c r="N19" s="50" t="s">
        <v>10832</v>
      </c>
      <c r="R19" s="53" t="s">
        <v>10836</v>
      </c>
    </row>
    <row r="20" spans="1:18" ht="15" customHeight="1">
      <c r="A20" s="10" t="s">
        <v>10789</v>
      </c>
      <c r="B20" t="s">
        <v>10805</v>
      </c>
      <c r="C20" t="s">
        <v>20</v>
      </c>
      <c r="D20" s="6">
        <v>37072</v>
      </c>
      <c r="E20">
        <f t="shared" si="0"/>
        <v>6</v>
      </c>
      <c r="F20">
        <f t="shared" si="1"/>
        <v>2001</v>
      </c>
      <c r="G20" t="s">
        <v>21</v>
      </c>
      <c r="J20">
        <v>53</v>
      </c>
      <c r="K20">
        <v>61.9</v>
      </c>
      <c r="L20">
        <v>0</v>
      </c>
      <c r="N20" s="10" t="s">
        <v>10837</v>
      </c>
      <c r="R20" s="53" t="s">
        <v>10838</v>
      </c>
    </row>
    <row r="21" spans="1:18" ht="15" customHeight="1">
      <c r="A21" s="10" t="s">
        <v>10789</v>
      </c>
      <c r="B21" t="s">
        <v>10805</v>
      </c>
      <c r="C21" t="s">
        <v>74</v>
      </c>
      <c r="D21" s="6">
        <v>37391</v>
      </c>
      <c r="E21">
        <f t="shared" si="0"/>
        <v>5</v>
      </c>
      <c r="F21">
        <f t="shared" si="1"/>
        <v>2002</v>
      </c>
      <c r="G21" t="s">
        <v>21</v>
      </c>
      <c r="J21">
        <v>52</v>
      </c>
      <c r="K21">
        <v>61.2</v>
      </c>
      <c r="L21">
        <v>0</v>
      </c>
      <c r="M21">
        <v>6185</v>
      </c>
      <c r="N21" s="10" t="s">
        <v>10837</v>
      </c>
      <c r="R21" s="53" t="s">
        <v>10839</v>
      </c>
    </row>
    <row r="22" spans="1:18" ht="15" customHeight="1">
      <c r="A22" s="10" t="s">
        <v>10789</v>
      </c>
      <c r="B22" t="s">
        <v>10805</v>
      </c>
      <c r="C22" t="s">
        <v>74</v>
      </c>
      <c r="D22" s="6">
        <v>37758</v>
      </c>
      <c r="E22">
        <f t="shared" si="0"/>
        <v>5</v>
      </c>
      <c r="F22">
        <f t="shared" si="1"/>
        <v>2003</v>
      </c>
      <c r="G22" t="s">
        <v>21</v>
      </c>
      <c r="J22">
        <v>52</v>
      </c>
      <c r="K22">
        <v>62</v>
      </c>
      <c r="L22">
        <v>0</v>
      </c>
      <c r="M22">
        <v>5388</v>
      </c>
      <c r="N22" s="10" t="s">
        <v>10837</v>
      </c>
      <c r="R22" s="53" t="s">
        <v>10840</v>
      </c>
    </row>
    <row r="23" spans="1:18" ht="15" customHeight="1">
      <c r="A23" s="10" t="s">
        <v>10789</v>
      </c>
      <c r="B23" t="s">
        <v>10805</v>
      </c>
      <c r="C23" t="s">
        <v>74</v>
      </c>
      <c r="D23" s="6">
        <v>38486</v>
      </c>
      <c r="E23">
        <f t="shared" si="0"/>
        <v>5</v>
      </c>
      <c r="F23">
        <f t="shared" si="1"/>
        <v>2005</v>
      </c>
      <c r="G23" t="s">
        <v>21</v>
      </c>
      <c r="J23">
        <v>53.3</v>
      </c>
      <c r="K23">
        <v>61.2</v>
      </c>
      <c r="L23">
        <v>0</v>
      </c>
      <c r="M23">
        <v>5820</v>
      </c>
      <c r="N23" s="10" t="s">
        <v>10837</v>
      </c>
      <c r="R23" s="53" t="s">
        <v>2449</v>
      </c>
    </row>
    <row r="24" spans="1:18" ht="15" customHeight="1">
      <c r="A24" s="10" t="s">
        <v>10790</v>
      </c>
      <c r="B24" t="s">
        <v>10805</v>
      </c>
      <c r="C24" t="s">
        <v>20</v>
      </c>
      <c r="D24" s="6">
        <v>37072</v>
      </c>
      <c r="E24">
        <f t="shared" si="0"/>
        <v>6</v>
      </c>
      <c r="F24">
        <f t="shared" si="1"/>
        <v>2001</v>
      </c>
      <c r="G24" t="s">
        <v>25</v>
      </c>
      <c r="J24">
        <v>65.5</v>
      </c>
      <c r="K24">
        <v>61.2</v>
      </c>
      <c r="L24">
        <v>0</v>
      </c>
      <c r="N24" t="s">
        <v>10841</v>
      </c>
      <c r="R24" s="53" t="s">
        <v>10842</v>
      </c>
    </row>
    <row r="25" spans="1:18" ht="15" customHeight="1">
      <c r="A25" s="10" t="s">
        <v>10790</v>
      </c>
      <c r="B25" t="s">
        <v>10805</v>
      </c>
      <c r="C25" t="s">
        <v>74</v>
      </c>
      <c r="D25" s="6">
        <v>38484</v>
      </c>
      <c r="E25">
        <f t="shared" si="0"/>
        <v>5</v>
      </c>
      <c r="F25">
        <f t="shared" si="1"/>
        <v>2005</v>
      </c>
      <c r="G25" t="s">
        <v>25</v>
      </c>
      <c r="J25">
        <v>56.4</v>
      </c>
      <c r="K25">
        <v>59.3</v>
      </c>
      <c r="L25">
        <v>0</v>
      </c>
      <c r="M25">
        <v>7080</v>
      </c>
      <c r="N25" t="s">
        <v>10841</v>
      </c>
      <c r="R25" s="53" t="s">
        <v>10843</v>
      </c>
    </row>
    <row r="26" spans="1:18" ht="15" customHeight="1">
      <c r="A26" s="10" t="s">
        <v>10790</v>
      </c>
      <c r="B26" t="s">
        <v>10805</v>
      </c>
      <c r="C26" t="s">
        <v>74</v>
      </c>
      <c r="D26" s="6">
        <v>38796</v>
      </c>
      <c r="E26">
        <f t="shared" si="0"/>
        <v>3</v>
      </c>
      <c r="F26">
        <f t="shared" si="1"/>
        <v>2006</v>
      </c>
      <c r="G26" t="s">
        <v>25</v>
      </c>
      <c r="J26">
        <v>56</v>
      </c>
      <c r="K26">
        <v>61.3</v>
      </c>
      <c r="L26">
        <v>0</v>
      </c>
      <c r="M26">
        <v>7190</v>
      </c>
      <c r="N26" t="s">
        <v>10841</v>
      </c>
      <c r="R26" s="53" t="s">
        <v>10844</v>
      </c>
    </row>
    <row r="27" spans="1:18" ht="15" customHeight="1">
      <c r="A27" s="10" t="s">
        <v>10793</v>
      </c>
      <c r="B27" t="s">
        <v>10805</v>
      </c>
      <c r="C27" t="s">
        <v>20</v>
      </c>
      <c r="D27" s="6">
        <v>37072</v>
      </c>
      <c r="E27">
        <f t="shared" si="0"/>
        <v>6</v>
      </c>
      <c r="F27">
        <f t="shared" si="1"/>
        <v>2001</v>
      </c>
      <c r="G27" t="s">
        <v>25</v>
      </c>
      <c r="J27">
        <v>61.5</v>
      </c>
      <c r="K27">
        <v>65</v>
      </c>
      <c r="L27">
        <v>0</v>
      </c>
      <c r="N27">
        <v>6364445</v>
      </c>
      <c r="R27" s="53" t="s">
        <v>10845</v>
      </c>
    </row>
    <row r="28" spans="1:18" ht="15" customHeight="1">
      <c r="A28" s="10" t="s">
        <v>10793</v>
      </c>
      <c r="B28" t="s">
        <v>10805</v>
      </c>
      <c r="C28" t="s">
        <v>74</v>
      </c>
      <c r="D28" s="6">
        <v>37757</v>
      </c>
      <c r="E28">
        <f t="shared" si="0"/>
        <v>5</v>
      </c>
      <c r="F28">
        <f t="shared" si="1"/>
        <v>2003</v>
      </c>
      <c r="G28" t="s">
        <v>25</v>
      </c>
      <c r="J28">
        <v>63</v>
      </c>
      <c r="L28">
        <v>0</v>
      </c>
      <c r="M28">
        <v>9460</v>
      </c>
      <c r="N28">
        <v>6364445</v>
      </c>
      <c r="R28" s="53" t="s">
        <v>10846</v>
      </c>
    </row>
    <row r="29" spans="1:18" ht="15" customHeight="1">
      <c r="A29" s="10" t="s">
        <v>10793</v>
      </c>
      <c r="B29" t="s">
        <v>10805</v>
      </c>
      <c r="C29" t="s">
        <v>74</v>
      </c>
      <c r="D29" s="6">
        <v>38120</v>
      </c>
      <c r="E29">
        <f t="shared" si="0"/>
        <v>5</v>
      </c>
      <c r="F29">
        <f t="shared" si="1"/>
        <v>2004</v>
      </c>
      <c r="G29" t="s">
        <v>25</v>
      </c>
      <c r="J29">
        <v>61</v>
      </c>
      <c r="K29">
        <v>63.6</v>
      </c>
      <c r="L29">
        <v>0</v>
      </c>
      <c r="M29">
        <v>8333</v>
      </c>
      <c r="N29">
        <v>6364445</v>
      </c>
      <c r="R29" s="53" t="s">
        <v>10847</v>
      </c>
    </row>
    <row r="30" spans="1:18" ht="15" customHeight="1">
      <c r="A30" s="10" t="s">
        <v>10794</v>
      </c>
      <c r="B30" t="s">
        <v>10805</v>
      </c>
      <c r="C30" t="s">
        <v>20</v>
      </c>
      <c r="D30" s="6">
        <v>37074</v>
      </c>
      <c r="E30">
        <f t="shared" si="0"/>
        <v>7</v>
      </c>
      <c r="F30">
        <f t="shared" si="1"/>
        <v>2001</v>
      </c>
      <c r="G30" t="s">
        <v>21</v>
      </c>
      <c r="J30">
        <v>51</v>
      </c>
      <c r="K30">
        <v>58</v>
      </c>
      <c r="L30">
        <v>0</v>
      </c>
      <c r="N30" t="s">
        <v>10848</v>
      </c>
      <c r="R30" s="53" t="s">
        <v>10849</v>
      </c>
    </row>
    <row r="31" spans="1:18" ht="15" customHeight="1">
      <c r="A31" s="10" t="s">
        <v>10794</v>
      </c>
      <c r="B31" t="s">
        <v>10805</v>
      </c>
      <c r="C31" t="s">
        <v>74</v>
      </c>
      <c r="D31" s="6">
        <v>37395</v>
      </c>
      <c r="E31">
        <f t="shared" si="0"/>
        <v>5</v>
      </c>
      <c r="F31">
        <f t="shared" si="1"/>
        <v>2002</v>
      </c>
      <c r="G31" t="s">
        <v>21</v>
      </c>
      <c r="J31">
        <v>49.2</v>
      </c>
      <c r="K31">
        <v>57.1</v>
      </c>
      <c r="L31">
        <v>0</v>
      </c>
      <c r="M31">
        <v>4965</v>
      </c>
      <c r="N31" t="s">
        <v>10848</v>
      </c>
      <c r="R31" s="53" t="s">
        <v>10850</v>
      </c>
    </row>
    <row r="32" spans="1:18" ht="15" customHeight="1">
      <c r="A32" s="10" t="s">
        <v>10794</v>
      </c>
      <c r="B32" t="s">
        <v>10805</v>
      </c>
      <c r="C32" t="s">
        <v>74</v>
      </c>
      <c r="D32" s="6">
        <v>38122</v>
      </c>
      <c r="E32">
        <f t="shared" si="0"/>
        <v>5</v>
      </c>
      <c r="F32">
        <f t="shared" si="1"/>
        <v>2004</v>
      </c>
      <c r="G32" t="s">
        <v>21</v>
      </c>
      <c r="J32">
        <v>50.1</v>
      </c>
      <c r="K32">
        <v>57.3</v>
      </c>
      <c r="L32">
        <v>0</v>
      </c>
      <c r="M32">
        <v>4321</v>
      </c>
      <c r="N32" t="s">
        <v>10848</v>
      </c>
      <c r="R32" s="53" t="s">
        <v>10851</v>
      </c>
    </row>
    <row r="33" spans="1:18" ht="15" customHeight="1">
      <c r="A33" s="10" t="s">
        <v>10795</v>
      </c>
      <c r="B33" t="s">
        <v>10805</v>
      </c>
      <c r="C33" t="s">
        <v>20</v>
      </c>
      <c r="D33" s="6">
        <v>37393</v>
      </c>
      <c r="E33">
        <f t="shared" si="0"/>
        <v>5</v>
      </c>
      <c r="F33">
        <f t="shared" si="1"/>
        <v>2002</v>
      </c>
      <c r="G33" t="s">
        <v>21</v>
      </c>
      <c r="J33">
        <v>57</v>
      </c>
      <c r="K33">
        <v>57.6</v>
      </c>
      <c r="L33">
        <v>0</v>
      </c>
      <c r="M33">
        <v>6875</v>
      </c>
      <c r="N33" t="s">
        <v>10852</v>
      </c>
      <c r="R33" s="53" t="s">
        <v>10853</v>
      </c>
    </row>
    <row r="34" spans="1:18" ht="15" customHeight="1">
      <c r="A34" s="10" t="s">
        <v>10795</v>
      </c>
      <c r="B34" t="s">
        <v>10805</v>
      </c>
      <c r="C34" t="s">
        <v>74</v>
      </c>
      <c r="D34" s="6">
        <v>38486</v>
      </c>
      <c r="E34">
        <f t="shared" si="0"/>
        <v>5</v>
      </c>
      <c r="F34">
        <f t="shared" si="1"/>
        <v>2005</v>
      </c>
      <c r="G34" t="s">
        <v>21</v>
      </c>
      <c r="J34">
        <v>55</v>
      </c>
      <c r="K34">
        <v>59</v>
      </c>
      <c r="L34">
        <v>0</v>
      </c>
      <c r="M34">
        <v>7138</v>
      </c>
      <c r="N34" t="s">
        <v>10852</v>
      </c>
      <c r="R34" s="53" t="s">
        <v>2449</v>
      </c>
    </row>
    <row r="35" spans="1:18" ht="15" customHeight="1">
      <c r="A35" s="10" t="s">
        <v>10791</v>
      </c>
      <c r="B35" t="s">
        <v>10805</v>
      </c>
      <c r="C35" t="s">
        <v>20</v>
      </c>
      <c r="D35" s="6">
        <v>37393</v>
      </c>
      <c r="E35">
        <f t="shared" si="0"/>
        <v>5</v>
      </c>
      <c r="F35">
        <f t="shared" si="1"/>
        <v>2002</v>
      </c>
      <c r="G35" t="s">
        <v>21</v>
      </c>
      <c r="J35">
        <v>55.7</v>
      </c>
      <c r="K35">
        <v>51.6</v>
      </c>
      <c r="L35">
        <v>0</v>
      </c>
      <c r="M35">
        <v>6750</v>
      </c>
      <c r="N35" t="s">
        <v>10854</v>
      </c>
      <c r="R35" s="53" t="s">
        <v>10855</v>
      </c>
    </row>
    <row r="36" spans="1:18" ht="15" customHeight="1">
      <c r="A36" s="10" t="s">
        <v>10796</v>
      </c>
      <c r="B36" t="s">
        <v>10805</v>
      </c>
      <c r="C36" t="s">
        <v>20</v>
      </c>
      <c r="D36" s="6">
        <v>37757</v>
      </c>
      <c r="E36">
        <f t="shared" si="0"/>
        <v>5</v>
      </c>
      <c r="F36">
        <f t="shared" si="1"/>
        <v>2003</v>
      </c>
      <c r="G36" t="s">
        <v>25</v>
      </c>
      <c r="J36">
        <v>60.5</v>
      </c>
      <c r="K36">
        <v>60</v>
      </c>
      <c r="L36">
        <v>0</v>
      </c>
      <c r="M36">
        <v>7178</v>
      </c>
      <c r="N36" t="s">
        <v>10856</v>
      </c>
      <c r="R36" s="53" t="s">
        <v>10857</v>
      </c>
    </row>
    <row r="37" spans="1:18" ht="15" customHeight="1">
      <c r="A37" s="10" t="s">
        <v>10796</v>
      </c>
      <c r="B37" t="s">
        <v>10805</v>
      </c>
      <c r="C37" t="s">
        <v>74</v>
      </c>
      <c r="D37" s="6">
        <v>38120</v>
      </c>
      <c r="E37">
        <f t="shared" si="0"/>
        <v>5</v>
      </c>
      <c r="F37">
        <f t="shared" si="1"/>
        <v>2004</v>
      </c>
      <c r="G37" t="s">
        <v>25</v>
      </c>
      <c r="J37">
        <v>56.7</v>
      </c>
      <c r="K37">
        <v>60.5</v>
      </c>
      <c r="L37">
        <v>0</v>
      </c>
      <c r="M37">
        <v>6321</v>
      </c>
      <c r="N37" t="s">
        <v>10856</v>
      </c>
      <c r="R37" s="53" t="s">
        <v>10858</v>
      </c>
    </row>
    <row r="38" spans="1:18" ht="15" customHeight="1">
      <c r="A38" s="10" t="s">
        <v>10796</v>
      </c>
      <c r="B38" t="s">
        <v>10805</v>
      </c>
      <c r="C38" t="s">
        <v>74</v>
      </c>
      <c r="D38" s="6">
        <v>38484</v>
      </c>
      <c r="E38">
        <f t="shared" si="0"/>
        <v>5</v>
      </c>
      <c r="F38">
        <f t="shared" si="1"/>
        <v>2005</v>
      </c>
      <c r="G38" t="s">
        <v>25</v>
      </c>
      <c r="J38">
        <v>57.5</v>
      </c>
      <c r="K38">
        <v>60.9</v>
      </c>
      <c r="L38">
        <v>0</v>
      </c>
      <c r="M38">
        <v>6543</v>
      </c>
      <c r="N38" t="s">
        <v>10856</v>
      </c>
      <c r="R38" s="53" t="s">
        <v>10859</v>
      </c>
    </row>
    <row r="39" spans="1:18" ht="15" customHeight="1">
      <c r="A39" s="10" t="s">
        <v>10797</v>
      </c>
      <c r="B39" t="s">
        <v>10805</v>
      </c>
      <c r="C39" t="s">
        <v>20</v>
      </c>
      <c r="D39" s="6">
        <v>38796</v>
      </c>
      <c r="E39">
        <f t="shared" si="0"/>
        <v>3</v>
      </c>
      <c r="F39">
        <f t="shared" si="1"/>
        <v>2006</v>
      </c>
      <c r="G39" t="s">
        <v>25</v>
      </c>
      <c r="J39">
        <v>55.5</v>
      </c>
      <c r="K39">
        <v>64.5</v>
      </c>
      <c r="L39">
        <v>0</v>
      </c>
      <c r="M39">
        <v>8250</v>
      </c>
      <c r="N39" t="s">
        <v>10860</v>
      </c>
      <c r="R39" s="53" t="s">
        <v>10861</v>
      </c>
    </row>
    <row r="40" spans="1:18" ht="15" customHeight="1">
      <c r="A40" s="10" t="s">
        <v>10797</v>
      </c>
      <c r="B40" t="s">
        <v>10805</v>
      </c>
      <c r="C40" t="s">
        <v>74</v>
      </c>
      <c r="D40" s="6">
        <v>39953</v>
      </c>
      <c r="E40">
        <f t="shared" si="0"/>
        <v>5</v>
      </c>
      <c r="F40">
        <f t="shared" si="1"/>
        <v>2009</v>
      </c>
      <c r="G40" t="s">
        <v>25</v>
      </c>
      <c r="J40">
        <v>57.2</v>
      </c>
      <c r="K40">
        <v>63.9</v>
      </c>
      <c r="L40">
        <v>0</v>
      </c>
      <c r="M40">
        <v>9050</v>
      </c>
      <c r="N40" t="s">
        <v>10860</v>
      </c>
      <c r="R40" s="53" t="s">
        <v>10862</v>
      </c>
    </row>
    <row r="41" spans="1:18" ht="15" customHeight="1">
      <c r="A41" s="10" t="s">
        <v>10797</v>
      </c>
      <c r="B41" t="s">
        <v>10805</v>
      </c>
      <c r="C41" t="s">
        <v>74</v>
      </c>
      <c r="D41" s="6">
        <v>40777</v>
      </c>
      <c r="E41">
        <f t="shared" si="0"/>
        <v>8</v>
      </c>
      <c r="F41">
        <f t="shared" si="1"/>
        <v>2011</v>
      </c>
      <c r="G41" t="s">
        <v>25</v>
      </c>
      <c r="J41">
        <v>58</v>
      </c>
      <c r="K41">
        <v>63.5</v>
      </c>
      <c r="L41">
        <v>0</v>
      </c>
      <c r="M41">
        <v>8675</v>
      </c>
      <c r="N41" t="s">
        <v>10860</v>
      </c>
      <c r="R41" s="53" t="s">
        <v>10863</v>
      </c>
    </row>
    <row r="42" spans="1:18" ht="15" customHeight="1">
      <c r="A42" s="10" t="s">
        <v>10797</v>
      </c>
      <c r="B42" t="s">
        <v>10805</v>
      </c>
      <c r="C42" t="s">
        <v>74</v>
      </c>
      <c r="D42" s="6">
        <v>41037</v>
      </c>
      <c r="E42">
        <f t="shared" si="0"/>
        <v>5</v>
      </c>
      <c r="F42">
        <f t="shared" si="1"/>
        <v>2012</v>
      </c>
      <c r="G42" t="s">
        <v>25</v>
      </c>
      <c r="J42">
        <v>59.2</v>
      </c>
      <c r="K42">
        <v>62.1</v>
      </c>
      <c r="L42">
        <v>0</v>
      </c>
      <c r="M42">
        <v>6535</v>
      </c>
      <c r="N42" t="s">
        <v>10860</v>
      </c>
      <c r="R42" s="53" t="s">
        <v>10864</v>
      </c>
    </row>
    <row r="43" spans="1:18" ht="15" customHeight="1">
      <c r="A43" s="10" t="s">
        <v>10865</v>
      </c>
      <c r="B43" t="s">
        <v>10805</v>
      </c>
      <c r="C43" t="s">
        <v>20</v>
      </c>
      <c r="D43" s="6">
        <v>37757</v>
      </c>
      <c r="E43">
        <f t="shared" si="0"/>
        <v>5</v>
      </c>
      <c r="F43">
        <f t="shared" si="1"/>
        <v>2003</v>
      </c>
      <c r="G43" t="s">
        <v>21</v>
      </c>
      <c r="J43">
        <v>34</v>
      </c>
      <c r="K43">
        <v>46.9</v>
      </c>
      <c r="L43">
        <v>0</v>
      </c>
      <c r="M43">
        <v>1941</v>
      </c>
      <c r="N43" t="s">
        <v>10866</v>
      </c>
      <c r="O43" s="50" t="s">
        <v>10867</v>
      </c>
      <c r="R43" s="53" t="s">
        <v>10868</v>
      </c>
    </row>
    <row r="44" spans="1:18" ht="15" customHeight="1">
      <c r="A44" s="10" t="s">
        <v>10865</v>
      </c>
      <c r="B44" t="s">
        <v>10805</v>
      </c>
      <c r="C44" t="s">
        <v>74</v>
      </c>
      <c r="D44" s="6">
        <v>38796</v>
      </c>
      <c r="E44">
        <f t="shared" si="0"/>
        <v>3</v>
      </c>
      <c r="F44">
        <f t="shared" si="1"/>
        <v>2006</v>
      </c>
      <c r="G44" t="s">
        <v>21</v>
      </c>
      <c r="J44">
        <v>46</v>
      </c>
      <c r="K44">
        <v>56.7</v>
      </c>
      <c r="L44">
        <v>0</v>
      </c>
      <c r="M44">
        <v>4800</v>
      </c>
      <c r="N44" t="s">
        <v>10866</v>
      </c>
      <c r="O44" s="50" t="s">
        <v>10867</v>
      </c>
      <c r="R44" s="53" t="s">
        <v>10869</v>
      </c>
    </row>
    <row r="45" spans="1:18" ht="15" customHeight="1">
      <c r="A45" s="10" t="s">
        <v>10865</v>
      </c>
      <c r="B45" t="s">
        <v>10805</v>
      </c>
      <c r="C45" t="s">
        <v>74</v>
      </c>
      <c r="D45" s="6">
        <v>39583</v>
      </c>
      <c r="E45">
        <f t="shared" si="0"/>
        <v>5</v>
      </c>
      <c r="F45">
        <f t="shared" si="1"/>
        <v>2008</v>
      </c>
      <c r="G45" t="s">
        <v>21</v>
      </c>
      <c r="J45">
        <v>48.2</v>
      </c>
      <c r="K45">
        <v>59.1</v>
      </c>
      <c r="L45">
        <v>0</v>
      </c>
      <c r="M45">
        <v>5701</v>
      </c>
      <c r="N45" t="s">
        <v>10866</v>
      </c>
      <c r="O45" s="50" t="s">
        <v>10867</v>
      </c>
      <c r="R45" s="53" t="s">
        <v>10870</v>
      </c>
    </row>
    <row r="46" spans="1:18" ht="15" customHeight="1">
      <c r="A46" s="10" t="s">
        <v>10865</v>
      </c>
      <c r="B46" t="s">
        <v>10805</v>
      </c>
      <c r="C46" t="s">
        <v>74</v>
      </c>
      <c r="D46" s="6">
        <v>40681</v>
      </c>
      <c r="E46">
        <f t="shared" si="0"/>
        <v>5</v>
      </c>
      <c r="F46">
        <f t="shared" si="1"/>
        <v>2011</v>
      </c>
      <c r="G46" t="s">
        <v>21</v>
      </c>
      <c r="J46">
        <v>50</v>
      </c>
      <c r="K46">
        <v>57.3</v>
      </c>
      <c r="L46">
        <v>0</v>
      </c>
      <c r="M46">
        <v>5507</v>
      </c>
      <c r="N46" t="s">
        <v>10866</v>
      </c>
      <c r="O46" s="50" t="s">
        <v>10867</v>
      </c>
      <c r="R46" s="53" t="s">
        <v>10871</v>
      </c>
    </row>
    <row r="47" spans="1:18" ht="15" customHeight="1">
      <c r="A47" s="10" t="s">
        <v>10799</v>
      </c>
      <c r="B47" t="s">
        <v>10805</v>
      </c>
      <c r="C47" t="s">
        <v>20</v>
      </c>
      <c r="D47" s="6">
        <v>38796</v>
      </c>
      <c r="E47">
        <f t="shared" si="0"/>
        <v>3</v>
      </c>
      <c r="F47">
        <f t="shared" si="1"/>
        <v>2006</v>
      </c>
      <c r="G47" t="s">
        <v>25</v>
      </c>
      <c r="J47">
        <v>51</v>
      </c>
      <c r="K47">
        <v>66.099999999999994</v>
      </c>
      <c r="L47">
        <v>0</v>
      </c>
      <c r="M47">
        <v>7100</v>
      </c>
      <c r="N47" t="s">
        <v>10872</v>
      </c>
      <c r="R47" s="53" t="s">
        <v>10873</v>
      </c>
    </row>
    <row r="48" spans="1:18" ht="15" customHeight="1">
      <c r="A48" s="10" t="s">
        <v>10799</v>
      </c>
      <c r="B48" t="s">
        <v>10805</v>
      </c>
      <c r="C48" t="s">
        <v>74</v>
      </c>
      <c r="D48" s="6">
        <v>40681</v>
      </c>
      <c r="E48">
        <f t="shared" si="0"/>
        <v>5</v>
      </c>
      <c r="F48">
        <f t="shared" si="1"/>
        <v>2011</v>
      </c>
      <c r="G48" t="s">
        <v>25</v>
      </c>
      <c r="J48">
        <v>54.6</v>
      </c>
      <c r="K48">
        <v>67.099999999999994</v>
      </c>
      <c r="L48">
        <v>0</v>
      </c>
      <c r="M48">
        <v>7190</v>
      </c>
      <c r="N48" t="s">
        <v>10872</v>
      </c>
      <c r="R48" s="53" t="s">
        <v>10874</v>
      </c>
    </row>
    <row r="49" spans="1:18" ht="15" customHeight="1">
      <c r="A49" s="10" t="s">
        <v>5832</v>
      </c>
      <c r="B49" t="s">
        <v>10805</v>
      </c>
      <c r="C49" t="s">
        <v>20</v>
      </c>
      <c r="D49" s="6">
        <v>39583</v>
      </c>
      <c r="E49">
        <f t="shared" si="0"/>
        <v>5</v>
      </c>
      <c r="F49">
        <f t="shared" si="1"/>
        <v>2008</v>
      </c>
      <c r="G49" t="s">
        <v>21</v>
      </c>
      <c r="J49">
        <v>54</v>
      </c>
      <c r="K49">
        <v>59</v>
      </c>
      <c r="L49">
        <v>0</v>
      </c>
      <c r="M49">
        <v>5447</v>
      </c>
      <c r="N49" t="s">
        <v>10875</v>
      </c>
      <c r="R49" s="53" t="s">
        <v>10876</v>
      </c>
    </row>
    <row r="50" spans="1:18" ht="15" customHeight="1">
      <c r="A50" s="10" t="s">
        <v>5832</v>
      </c>
      <c r="B50" t="s">
        <v>10805</v>
      </c>
      <c r="C50" t="s">
        <v>74</v>
      </c>
      <c r="D50" s="6">
        <v>41035</v>
      </c>
      <c r="E50">
        <f t="shared" si="0"/>
        <v>5</v>
      </c>
      <c r="F50">
        <f t="shared" si="1"/>
        <v>2012</v>
      </c>
      <c r="G50" t="s">
        <v>21</v>
      </c>
      <c r="J50">
        <v>49.4</v>
      </c>
      <c r="K50">
        <v>56.9</v>
      </c>
      <c r="L50">
        <v>0</v>
      </c>
      <c r="M50">
        <v>4500</v>
      </c>
      <c r="N50" t="s">
        <v>10875</v>
      </c>
      <c r="R50" s="53" t="s">
        <v>10877</v>
      </c>
    </row>
    <row r="51" spans="1:18" ht="15" customHeight="1">
      <c r="A51" s="10" t="s">
        <v>553</v>
      </c>
      <c r="B51" t="s">
        <v>10805</v>
      </c>
      <c r="C51" t="s">
        <v>20</v>
      </c>
      <c r="D51" s="6">
        <v>40313</v>
      </c>
      <c r="E51">
        <f t="shared" si="0"/>
        <v>5</v>
      </c>
      <c r="F51">
        <f t="shared" si="1"/>
        <v>2010</v>
      </c>
      <c r="G51" t="s">
        <v>25</v>
      </c>
      <c r="J51">
        <v>30.4</v>
      </c>
      <c r="K51">
        <v>44</v>
      </c>
      <c r="L51">
        <v>0</v>
      </c>
      <c r="M51">
        <v>1350</v>
      </c>
      <c r="N51" t="s">
        <v>10878</v>
      </c>
      <c r="R51" s="53" t="s">
        <v>10879</v>
      </c>
    </row>
    <row r="52" spans="1:18" ht="15" customHeight="1">
      <c r="A52" s="10" t="s">
        <v>553</v>
      </c>
      <c r="B52" t="s">
        <v>10805</v>
      </c>
      <c r="C52" t="s">
        <v>74</v>
      </c>
      <c r="D52" s="6">
        <v>40681</v>
      </c>
      <c r="E52">
        <f t="shared" si="0"/>
        <v>5</v>
      </c>
      <c r="F52">
        <f t="shared" si="1"/>
        <v>2011</v>
      </c>
      <c r="G52" t="s">
        <v>25</v>
      </c>
      <c r="J52">
        <v>39.6</v>
      </c>
      <c r="K52">
        <v>53.5</v>
      </c>
      <c r="L52">
        <v>0</v>
      </c>
      <c r="M52">
        <v>2683</v>
      </c>
      <c r="N52" t="s">
        <v>10878</v>
      </c>
      <c r="R52" s="53" t="s">
        <v>10880</v>
      </c>
    </row>
    <row r="53" spans="1:18" ht="15" customHeight="1">
      <c r="A53" s="10" t="s">
        <v>2166</v>
      </c>
      <c r="B53" t="s">
        <v>10805</v>
      </c>
      <c r="C53" t="s">
        <v>20</v>
      </c>
      <c r="D53" s="6">
        <v>40681</v>
      </c>
      <c r="E53">
        <f t="shared" si="0"/>
        <v>5</v>
      </c>
      <c r="F53">
        <f t="shared" si="1"/>
        <v>2011</v>
      </c>
      <c r="G53" t="s">
        <v>21</v>
      </c>
      <c r="J53">
        <v>32.799999999999997</v>
      </c>
      <c r="K53">
        <v>45.6</v>
      </c>
      <c r="L53">
        <v>0</v>
      </c>
      <c r="M53">
        <v>1585</v>
      </c>
      <c r="N53" s="50" t="s">
        <v>10881</v>
      </c>
      <c r="R53" s="53" t="s">
        <v>10882</v>
      </c>
    </row>
    <row r="54" spans="1:18" ht="15" customHeight="1">
      <c r="A54" s="10" t="s">
        <v>2166</v>
      </c>
      <c r="B54" t="s">
        <v>10805</v>
      </c>
      <c r="C54" t="s">
        <v>74</v>
      </c>
      <c r="D54" s="6">
        <v>42510</v>
      </c>
      <c r="E54">
        <f t="shared" si="0"/>
        <v>5</v>
      </c>
      <c r="F54">
        <f t="shared" si="1"/>
        <v>2016</v>
      </c>
      <c r="G54" t="s">
        <v>21</v>
      </c>
      <c r="J54">
        <v>34</v>
      </c>
      <c r="K54">
        <v>46.7</v>
      </c>
      <c r="L54">
        <v>0</v>
      </c>
      <c r="M54">
        <v>1460</v>
      </c>
      <c r="N54" s="50" t="s">
        <v>10881</v>
      </c>
      <c r="R54" s="53" t="s">
        <v>10883</v>
      </c>
    </row>
    <row r="55" spans="1:18" ht="15" customHeight="1">
      <c r="A55" s="10" t="s">
        <v>836</v>
      </c>
      <c r="B55" t="s">
        <v>10805</v>
      </c>
      <c r="C55" t="s">
        <v>20</v>
      </c>
      <c r="D55" s="6">
        <v>38120</v>
      </c>
      <c r="E55">
        <f t="shared" si="0"/>
        <v>5</v>
      </c>
      <c r="F55">
        <f t="shared" si="1"/>
        <v>2004</v>
      </c>
      <c r="G55" t="s">
        <v>21</v>
      </c>
      <c r="J55">
        <v>49.6</v>
      </c>
      <c r="K55">
        <v>55.5</v>
      </c>
      <c r="L55">
        <v>0</v>
      </c>
      <c r="M55">
        <v>5685</v>
      </c>
      <c r="N55" s="50" t="s">
        <v>10884</v>
      </c>
      <c r="R55" s="53" t="s">
        <v>10885</v>
      </c>
    </row>
    <row r="56" spans="1:18" ht="15" customHeight="1">
      <c r="A56" s="10" t="s">
        <v>836</v>
      </c>
      <c r="B56" t="s">
        <v>10805</v>
      </c>
      <c r="C56" t="s">
        <v>74</v>
      </c>
      <c r="D56" s="6">
        <v>38796</v>
      </c>
      <c r="E56">
        <f t="shared" si="0"/>
        <v>3</v>
      </c>
      <c r="F56">
        <f t="shared" si="1"/>
        <v>2006</v>
      </c>
      <c r="G56" t="s">
        <v>21</v>
      </c>
      <c r="L56">
        <v>0</v>
      </c>
      <c r="N56" s="50" t="s">
        <v>10884</v>
      </c>
      <c r="R56" s="53" t="s">
        <v>10886</v>
      </c>
    </row>
    <row r="57" spans="1:18" ht="15" customHeight="1">
      <c r="A57" s="10" t="s">
        <v>1393</v>
      </c>
      <c r="B57" t="s">
        <v>10805</v>
      </c>
      <c r="C57" t="s">
        <v>20</v>
      </c>
      <c r="D57" s="6">
        <v>38122</v>
      </c>
      <c r="E57">
        <f t="shared" si="0"/>
        <v>5</v>
      </c>
      <c r="F57">
        <f t="shared" si="1"/>
        <v>2004</v>
      </c>
      <c r="G57" t="s">
        <v>25</v>
      </c>
      <c r="J57">
        <v>58.8</v>
      </c>
      <c r="K57">
        <v>59.1</v>
      </c>
      <c r="L57">
        <v>0</v>
      </c>
      <c r="M57">
        <v>6947</v>
      </c>
      <c r="N57" s="50" t="s">
        <v>10887</v>
      </c>
      <c r="R57" s="53" t="s">
        <v>10888</v>
      </c>
    </row>
    <row r="58" spans="1:18" ht="15" customHeight="1">
      <c r="A58" s="10" t="s">
        <v>468</v>
      </c>
      <c r="B58" t="s">
        <v>10805</v>
      </c>
      <c r="C58" t="s">
        <v>20</v>
      </c>
      <c r="D58" s="6">
        <v>38487</v>
      </c>
      <c r="E58">
        <f t="shared" si="0"/>
        <v>5</v>
      </c>
      <c r="F58">
        <f t="shared" si="1"/>
        <v>2005</v>
      </c>
      <c r="G58" t="s">
        <v>25</v>
      </c>
      <c r="J58">
        <v>58</v>
      </c>
      <c r="K58">
        <v>50</v>
      </c>
      <c r="L58">
        <v>0</v>
      </c>
      <c r="M58">
        <v>7237</v>
      </c>
      <c r="N58" s="50" t="s">
        <v>10889</v>
      </c>
      <c r="R58" s="53" t="s">
        <v>10890</v>
      </c>
    </row>
    <row r="59" spans="1:18" ht="15" customHeight="1">
      <c r="A59" s="10" t="s">
        <v>468</v>
      </c>
      <c r="B59" t="s">
        <v>10805</v>
      </c>
      <c r="C59" t="s">
        <v>74</v>
      </c>
      <c r="D59" s="6">
        <v>38796</v>
      </c>
      <c r="E59">
        <f t="shared" si="0"/>
        <v>3</v>
      </c>
      <c r="F59">
        <f t="shared" si="1"/>
        <v>2006</v>
      </c>
      <c r="G59" t="s">
        <v>25</v>
      </c>
      <c r="J59">
        <v>57.5</v>
      </c>
      <c r="K59">
        <v>51.5</v>
      </c>
      <c r="L59">
        <v>0</v>
      </c>
      <c r="M59">
        <v>7250</v>
      </c>
      <c r="N59" s="50" t="s">
        <v>10889</v>
      </c>
      <c r="R59" s="53" t="s">
        <v>10891</v>
      </c>
    </row>
    <row r="60" spans="1:18" ht="15" customHeight="1">
      <c r="A60" s="10" t="s">
        <v>468</v>
      </c>
      <c r="B60" t="s">
        <v>10805</v>
      </c>
      <c r="C60" t="s">
        <v>74</v>
      </c>
      <c r="D60" s="6">
        <v>39953</v>
      </c>
      <c r="E60">
        <f t="shared" si="0"/>
        <v>5</v>
      </c>
      <c r="F60">
        <f t="shared" si="1"/>
        <v>2009</v>
      </c>
      <c r="G60" t="s">
        <v>25</v>
      </c>
      <c r="J60">
        <v>60.4</v>
      </c>
      <c r="K60">
        <v>52.5</v>
      </c>
      <c r="L60">
        <v>0</v>
      </c>
      <c r="M60">
        <v>7750</v>
      </c>
      <c r="N60" s="50" t="s">
        <v>10889</v>
      </c>
      <c r="R60" s="53" t="s">
        <v>10892</v>
      </c>
    </row>
    <row r="61" spans="1:18" ht="15" customHeight="1">
      <c r="A61" s="10" t="s">
        <v>468</v>
      </c>
      <c r="B61" t="s">
        <v>10805</v>
      </c>
      <c r="C61" t="s">
        <v>74</v>
      </c>
      <c r="D61" s="6">
        <v>40313</v>
      </c>
      <c r="E61">
        <f t="shared" si="0"/>
        <v>5</v>
      </c>
      <c r="F61">
        <f t="shared" si="1"/>
        <v>2010</v>
      </c>
      <c r="G61" t="s">
        <v>25</v>
      </c>
      <c r="J61">
        <v>57</v>
      </c>
      <c r="K61">
        <v>52</v>
      </c>
      <c r="L61">
        <v>0</v>
      </c>
      <c r="M61">
        <v>7922</v>
      </c>
      <c r="N61" s="50" t="s">
        <v>10889</v>
      </c>
      <c r="R61" s="53" t="s">
        <v>10893</v>
      </c>
    </row>
    <row r="62" spans="1:18" ht="15" customHeight="1">
      <c r="A62" s="10" t="s">
        <v>468</v>
      </c>
      <c r="B62" t="s">
        <v>10805</v>
      </c>
      <c r="C62" t="s">
        <v>74</v>
      </c>
      <c r="D62" s="6">
        <v>40681</v>
      </c>
      <c r="E62">
        <f t="shared" si="0"/>
        <v>5</v>
      </c>
      <c r="F62">
        <f t="shared" si="1"/>
        <v>2011</v>
      </c>
      <c r="G62" t="s">
        <v>25</v>
      </c>
      <c r="J62">
        <v>55.5</v>
      </c>
      <c r="K62">
        <v>52.2</v>
      </c>
      <c r="L62">
        <v>0</v>
      </c>
      <c r="M62">
        <v>6583</v>
      </c>
      <c r="N62" s="50" t="s">
        <v>10889</v>
      </c>
      <c r="R62" s="53" t="s">
        <v>10894</v>
      </c>
    </row>
    <row r="63" spans="1:18" ht="15" customHeight="1">
      <c r="A63" s="10" t="s">
        <v>468</v>
      </c>
      <c r="B63" t="s">
        <v>10805</v>
      </c>
      <c r="C63" t="s">
        <v>74</v>
      </c>
      <c r="D63" s="6">
        <v>40777</v>
      </c>
      <c r="E63">
        <f t="shared" si="0"/>
        <v>8</v>
      </c>
      <c r="F63">
        <f t="shared" si="1"/>
        <v>2011</v>
      </c>
      <c r="G63" t="s">
        <v>25</v>
      </c>
      <c r="J63">
        <v>56</v>
      </c>
      <c r="K63">
        <v>52.5</v>
      </c>
      <c r="L63">
        <v>0</v>
      </c>
      <c r="M63">
        <v>5980</v>
      </c>
      <c r="N63" s="50" t="s">
        <v>10889</v>
      </c>
      <c r="R63" s="53" t="s">
        <v>10895</v>
      </c>
    </row>
    <row r="64" spans="1:18" ht="15" customHeight="1">
      <c r="A64" s="10" t="s">
        <v>468</v>
      </c>
      <c r="B64" t="s">
        <v>10805</v>
      </c>
      <c r="C64" t="s">
        <v>74</v>
      </c>
      <c r="D64" s="6">
        <v>41036</v>
      </c>
      <c r="E64">
        <f t="shared" si="0"/>
        <v>5</v>
      </c>
      <c r="F64">
        <f t="shared" si="1"/>
        <v>2012</v>
      </c>
      <c r="G64" t="s">
        <v>25</v>
      </c>
      <c r="L64">
        <v>0</v>
      </c>
      <c r="N64" s="50" t="s">
        <v>10889</v>
      </c>
      <c r="R64" s="53" t="s">
        <v>10896</v>
      </c>
    </row>
    <row r="65" spans="1:18" ht="15" customHeight="1">
      <c r="A65" s="10" t="s">
        <v>7967</v>
      </c>
      <c r="B65" t="s">
        <v>10805</v>
      </c>
      <c r="C65" t="s">
        <v>20</v>
      </c>
      <c r="D65" s="6">
        <v>34412</v>
      </c>
      <c r="E65">
        <f t="shared" si="0"/>
        <v>3</v>
      </c>
      <c r="F65">
        <f t="shared" si="1"/>
        <v>1994</v>
      </c>
      <c r="G65" t="s">
        <v>21</v>
      </c>
      <c r="J65">
        <v>20.2</v>
      </c>
      <c r="K65">
        <v>28</v>
      </c>
      <c r="L65">
        <v>0</v>
      </c>
      <c r="M65">
        <v>324</v>
      </c>
      <c r="N65" s="50" t="s">
        <v>10897</v>
      </c>
      <c r="R65" s="53" t="s">
        <v>10898</v>
      </c>
    </row>
    <row r="66" spans="1:18" ht="15" customHeight="1">
      <c r="A66" s="10" t="s">
        <v>7967</v>
      </c>
      <c r="B66" t="s">
        <v>10805</v>
      </c>
      <c r="C66" t="s">
        <v>20</v>
      </c>
      <c r="D66" s="6">
        <v>39953</v>
      </c>
      <c r="E66">
        <f t="shared" si="0"/>
        <v>5</v>
      </c>
      <c r="F66">
        <f t="shared" si="1"/>
        <v>2009</v>
      </c>
      <c r="G66" t="s">
        <v>21</v>
      </c>
      <c r="J66">
        <v>51.1</v>
      </c>
      <c r="K66">
        <v>55</v>
      </c>
      <c r="L66">
        <v>0</v>
      </c>
      <c r="M66">
        <v>5250</v>
      </c>
      <c r="N66" s="50" t="s">
        <v>10897</v>
      </c>
      <c r="R66" s="53" t="s">
        <v>10899</v>
      </c>
    </row>
    <row r="67" spans="1:18" ht="15" customHeight="1">
      <c r="A67" s="10" t="s">
        <v>7967</v>
      </c>
      <c r="B67" t="s">
        <v>10805</v>
      </c>
      <c r="C67" t="s">
        <v>20</v>
      </c>
      <c r="D67" s="6">
        <v>41035</v>
      </c>
      <c r="E67">
        <f t="shared" ref="E67:E101" si="2">MONTH(D67)</f>
        <v>5</v>
      </c>
      <c r="F67">
        <f t="shared" ref="F67:F101" si="3">YEAR(D67)</f>
        <v>2012</v>
      </c>
      <c r="G67" t="s">
        <v>21</v>
      </c>
      <c r="J67">
        <v>50</v>
      </c>
      <c r="K67">
        <v>53.3</v>
      </c>
      <c r="L67">
        <v>0</v>
      </c>
      <c r="M67">
        <v>5000</v>
      </c>
      <c r="N67" s="50" t="s">
        <v>10897</v>
      </c>
      <c r="R67" s="53" t="s">
        <v>10900</v>
      </c>
    </row>
    <row r="68" spans="1:18" ht="15" customHeight="1">
      <c r="A68" s="10" t="s">
        <v>2394</v>
      </c>
      <c r="B68" t="s">
        <v>10805</v>
      </c>
      <c r="C68" t="s">
        <v>20</v>
      </c>
      <c r="D68" s="6">
        <v>40313</v>
      </c>
      <c r="E68">
        <f t="shared" si="2"/>
        <v>5</v>
      </c>
      <c r="F68">
        <f>YEAR(D68)</f>
        <v>2010</v>
      </c>
      <c r="G68" t="s">
        <v>21</v>
      </c>
      <c r="J68">
        <v>59.6</v>
      </c>
      <c r="K68">
        <v>63.6</v>
      </c>
      <c r="L68">
        <v>0</v>
      </c>
      <c r="M68">
        <v>8582</v>
      </c>
      <c r="N68" s="50" t="s">
        <v>10901</v>
      </c>
      <c r="R68" s="53" t="s">
        <v>10902</v>
      </c>
    </row>
    <row r="69" spans="1:18" ht="15" customHeight="1">
      <c r="A69" s="10" t="s">
        <v>2394</v>
      </c>
      <c r="B69" t="s">
        <v>10805</v>
      </c>
      <c r="C69" t="s">
        <v>74</v>
      </c>
      <c r="D69" s="6">
        <v>40777</v>
      </c>
      <c r="E69">
        <f t="shared" si="2"/>
        <v>8</v>
      </c>
      <c r="F69">
        <f t="shared" si="3"/>
        <v>2011</v>
      </c>
      <c r="G69" t="s">
        <v>21</v>
      </c>
      <c r="J69">
        <v>60</v>
      </c>
      <c r="K69">
        <v>63.5</v>
      </c>
      <c r="L69">
        <v>0</v>
      </c>
      <c r="M69">
        <v>9010</v>
      </c>
      <c r="N69" s="50" t="s">
        <v>10901</v>
      </c>
      <c r="R69" s="53" t="s">
        <v>10903</v>
      </c>
    </row>
    <row r="70" spans="1:18" ht="15" customHeight="1">
      <c r="A70" s="10" t="s">
        <v>2394</v>
      </c>
      <c r="B70" t="s">
        <v>10805</v>
      </c>
      <c r="C70" t="s">
        <v>74</v>
      </c>
      <c r="D70" s="6">
        <v>41037</v>
      </c>
      <c r="E70">
        <f t="shared" si="2"/>
        <v>5</v>
      </c>
      <c r="F70">
        <f t="shared" si="3"/>
        <v>2012</v>
      </c>
      <c r="G70" t="s">
        <v>21</v>
      </c>
      <c r="L70">
        <v>0</v>
      </c>
      <c r="N70" s="50" t="s">
        <v>10901</v>
      </c>
      <c r="R70" s="53" t="s">
        <v>10904</v>
      </c>
    </row>
    <row r="71" spans="1:18" ht="15" customHeight="1">
      <c r="A71" s="10" t="s">
        <v>4494</v>
      </c>
      <c r="B71" t="s">
        <v>10805</v>
      </c>
      <c r="C71" t="s">
        <v>20</v>
      </c>
      <c r="D71" s="6">
        <v>39583</v>
      </c>
      <c r="E71">
        <f t="shared" si="2"/>
        <v>5</v>
      </c>
      <c r="F71">
        <f t="shared" si="3"/>
        <v>2008</v>
      </c>
      <c r="G71" t="s">
        <v>25</v>
      </c>
      <c r="J71">
        <v>61.1</v>
      </c>
      <c r="L71">
        <v>0</v>
      </c>
      <c r="M71">
        <v>8896</v>
      </c>
      <c r="N71" t="s">
        <v>10905</v>
      </c>
      <c r="R71" s="53" t="s">
        <v>10906</v>
      </c>
    </row>
    <row r="72" spans="1:18" ht="15" customHeight="1">
      <c r="A72" s="10" t="s">
        <v>4494</v>
      </c>
      <c r="B72" t="s">
        <v>10805</v>
      </c>
      <c r="C72" t="s">
        <v>74</v>
      </c>
      <c r="D72" s="6">
        <v>40313</v>
      </c>
      <c r="E72">
        <f t="shared" si="2"/>
        <v>5</v>
      </c>
      <c r="F72">
        <f t="shared" si="3"/>
        <v>2010</v>
      </c>
      <c r="G72" t="s">
        <v>25</v>
      </c>
      <c r="J72">
        <v>61.4</v>
      </c>
      <c r="K72">
        <v>61.2</v>
      </c>
      <c r="L72">
        <v>0</v>
      </c>
      <c r="M72">
        <v>9959</v>
      </c>
      <c r="N72" s="50" t="s">
        <v>10905</v>
      </c>
      <c r="R72" s="53" t="s">
        <v>10907</v>
      </c>
    </row>
    <row r="73" spans="1:18" ht="15" customHeight="1">
      <c r="A73" s="10" t="s">
        <v>4494</v>
      </c>
      <c r="B73" t="s">
        <v>10805</v>
      </c>
      <c r="C73" t="s">
        <v>74</v>
      </c>
      <c r="D73" s="6">
        <v>40681</v>
      </c>
      <c r="E73">
        <f t="shared" si="2"/>
        <v>5</v>
      </c>
      <c r="F73">
        <f t="shared" si="3"/>
        <v>2011</v>
      </c>
      <c r="G73" t="s">
        <v>25</v>
      </c>
      <c r="J73">
        <v>60.5</v>
      </c>
      <c r="K73">
        <v>62.3</v>
      </c>
      <c r="L73">
        <v>0</v>
      </c>
      <c r="M73">
        <v>9280</v>
      </c>
      <c r="N73" s="50" t="s">
        <v>10905</v>
      </c>
      <c r="R73" s="53" t="s">
        <v>10908</v>
      </c>
    </row>
    <row r="74" spans="1:18" ht="15" customHeight="1">
      <c r="A74" s="10" t="s">
        <v>3260</v>
      </c>
      <c r="B74" t="s">
        <v>10805</v>
      </c>
      <c r="C74" t="s">
        <v>20</v>
      </c>
      <c r="D74" s="6">
        <v>40776</v>
      </c>
      <c r="E74">
        <f t="shared" si="2"/>
        <v>8</v>
      </c>
      <c r="F74">
        <f t="shared" si="3"/>
        <v>2011</v>
      </c>
      <c r="G74" t="s">
        <v>25</v>
      </c>
      <c r="J74">
        <v>21.5</v>
      </c>
      <c r="K74">
        <v>31.2</v>
      </c>
      <c r="L74">
        <v>0</v>
      </c>
      <c r="M74">
        <v>470</v>
      </c>
      <c r="N74" t="s">
        <v>10909</v>
      </c>
      <c r="R74" s="53" t="s">
        <v>10910</v>
      </c>
    </row>
    <row r="75" spans="1:18" ht="15" customHeight="1">
      <c r="A75" s="10" t="s">
        <v>3185</v>
      </c>
      <c r="B75" t="s">
        <v>10805</v>
      </c>
      <c r="C75" t="s">
        <v>20</v>
      </c>
      <c r="D75" s="6">
        <v>37758</v>
      </c>
      <c r="E75">
        <f t="shared" si="2"/>
        <v>5</v>
      </c>
      <c r="F75">
        <f t="shared" si="3"/>
        <v>2003</v>
      </c>
      <c r="G75" t="s">
        <v>25</v>
      </c>
      <c r="H75">
        <v>18.7</v>
      </c>
      <c r="I75" t="s">
        <v>35</v>
      </c>
      <c r="J75">
        <v>39</v>
      </c>
      <c r="K75">
        <v>36</v>
      </c>
      <c r="L75">
        <v>5</v>
      </c>
      <c r="M75">
        <v>3223</v>
      </c>
      <c r="N75" t="s">
        <v>3186</v>
      </c>
      <c r="R75" s="53" t="s">
        <v>10911</v>
      </c>
    </row>
    <row r="76" spans="1:18" ht="15" customHeight="1">
      <c r="A76" s="10" t="s">
        <v>3185</v>
      </c>
      <c r="B76" t="s">
        <v>10805</v>
      </c>
      <c r="C76" t="s">
        <v>74</v>
      </c>
      <c r="D76" s="6">
        <v>38120</v>
      </c>
      <c r="E76">
        <f t="shared" si="2"/>
        <v>5</v>
      </c>
      <c r="F76">
        <f t="shared" si="3"/>
        <v>2004</v>
      </c>
      <c r="G76" t="s">
        <v>25</v>
      </c>
      <c r="H76">
        <v>19.5</v>
      </c>
      <c r="I76" t="s">
        <v>35</v>
      </c>
      <c r="J76">
        <v>47.4</v>
      </c>
      <c r="K76">
        <v>38</v>
      </c>
      <c r="L76">
        <v>4.7</v>
      </c>
      <c r="M76">
        <v>4192</v>
      </c>
      <c r="N76" s="50" t="s">
        <v>3186</v>
      </c>
      <c r="R76" s="53" t="s">
        <v>10912</v>
      </c>
    </row>
    <row r="77" spans="1:18" ht="15" customHeight="1">
      <c r="A77" s="10" t="s">
        <v>3185</v>
      </c>
      <c r="B77" t="s">
        <v>10805</v>
      </c>
      <c r="C77" t="s">
        <v>74</v>
      </c>
      <c r="D77" s="6">
        <v>38796</v>
      </c>
      <c r="E77">
        <f t="shared" si="2"/>
        <v>3</v>
      </c>
      <c r="F77">
        <f t="shared" si="3"/>
        <v>2006</v>
      </c>
      <c r="G77" t="s">
        <v>25</v>
      </c>
      <c r="H77">
        <v>21.5</v>
      </c>
      <c r="I77" t="s">
        <v>35</v>
      </c>
      <c r="J77">
        <v>49</v>
      </c>
      <c r="K77">
        <v>42.5</v>
      </c>
      <c r="L77">
        <v>5.0999999999999996</v>
      </c>
      <c r="M77">
        <v>5950</v>
      </c>
      <c r="N77" s="50" t="s">
        <v>3186</v>
      </c>
      <c r="R77" s="53" t="s">
        <v>10913</v>
      </c>
    </row>
    <row r="78" spans="1:18" ht="15" customHeight="1">
      <c r="A78" s="10" t="s">
        <v>3538</v>
      </c>
      <c r="B78" t="s">
        <v>10805</v>
      </c>
      <c r="C78" t="s">
        <v>20</v>
      </c>
      <c r="D78" s="6">
        <v>37392</v>
      </c>
      <c r="E78">
        <f t="shared" si="2"/>
        <v>5</v>
      </c>
      <c r="F78">
        <f t="shared" si="3"/>
        <v>2002</v>
      </c>
      <c r="G78" t="s">
        <v>25</v>
      </c>
      <c r="H78">
        <v>26.7</v>
      </c>
      <c r="I78" t="s">
        <v>35</v>
      </c>
      <c r="J78">
        <v>56</v>
      </c>
      <c r="K78">
        <v>59.7</v>
      </c>
      <c r="L78">
        <v>0</v>
      </c>
      <c r="M78">
        <v>7425</v>
      </c>
      <c r="N78" t="s">
        <v>10914</v>
      </c>
      <c r="R78" s="53" t="s">
        <v>10915</v>
      </c>
    </row>
    <row r="79" spans="1:18" ht="15" customHeight="1">
      <c r="A79" s="10" t="s">
        <v>3538</v>
      </c>
      <c r="B79" t="s">
        <v>10805</v>
      </c>
      <c r="C79" t="s">
        <v>74</v>
      </c>
      <c r="D79" s="6">
        <v>38120</v>
      </c>
      <c r="E79">
        <f t="shared" si="2"/>
        <v>5</v>
      </c>
      <c r="F79">
        <f t="shared" si="3"/>
        <v>2004</v>
      </c>
      <c r="G79" t="s">
        <v>25</v>
      </c>
      <c r="H79">
        <v>28.5</v>
      </c>
      <c r="I79" t="s">
        <v>35</v>
      </c>
      <c r="J79">
        <v>56.5</v>
      </c>
      <c r="K79">
        <v>60.1</v>
      </c>
      <c r="L79">
        <v>0</v>
      </c>
      <c r="M79">
        <v>6680</v>
      </c>
      <c r="N79" t="s">
        <v>10914</v>
      </c>
      <c r="R79" s="53" t="s">
        <v>10916</v>
      </c>
    </row>
    <row r="80" spans="1:18" ht="15" customHeight="1">
      <c r="A80" s="10" t="s">
        <v>368</v>
      </c>
      <c r="B80" t="s">
        <v>10805</v>
      </c>
      <c r="C80" t="s">
        <v>20</v>
      </c>
      <c r="D80" s="6">
        <v>38484</v>
      </c>
      <c r="E80">
        <f t="shared" si="2"/>
        <v>5</v>
      </c>
      <c r="F80">
        <f t="shared" si="3"/>
        <v>2005</v>
      </c>
      <c r="G80" t="s">
        <v>25</v>
      </c>
      <c r="J80">
        <v>40</v>
      </c>
      <c r="K80">
        <v>46</v>
      </c>
      <c r="L80">
        <v>0</v>
      </c>
      <c r="M80">
        <v>2760</v>
      </c>
      <c r="R80" s="53" t="s">
        <v>10917</v>
      </c>
    </row>
    <row r="81" spans="1:18" ht="15" customHeight="1">
      <c r="A81" s="10" t="s">
        <v>10918</v>
      </c>
      <c r="B81" t="s">
        <v>10805</v>
      </c>
      <c r="C81" t="s">
        <v>20</v>
      </c>
      <c r="D81" s="6">
        <v>40776</v>
      </c>
      <c r="E81">
        <f t="shared" si="2"/>
        <v>8</v>
      </c>
      <c r="F81">
        <f t="shared" si="3"/>
        <v>2011</v>
      </c>
      <c r="G81" t="s">
        <v>25</v>
      </c>
      <c r="J81">
        <v>60</v>
      </c>
      <c r="K81">
        <v>64.8</v>
      </c>
      <c r="L81">
        <v>0</v>
      </c>
      <c r="M81">
        <v>8780</v>
      </c>
      <c r="N81" t="s">
        <v>10919</v>
      </c>
      <c r="R81" s="53" t="s">
        <v>10920</v>
      </c>
    </row>
    <row r="82" spans="1:18" ht="15" customHeight="1">
      <c r="A82" s="10" t="s">
        <v>10918</v>
      </c>
      <c r="B82" t="s">
        <v>10805</v>
      </c>
      <c r="C82" t="s">
        <v>74</v>
      </c>
      <c r="D82" s="6">
        <v>41038</v>
      </c>
      <c r="E82">
        <f t="shared" si="2"/>
        <v>5</v>
      </c>
      <c r="F82">
        <f t="shared" si="3"/>
        <v>2012</v>
      </c>
      <c r="G82" t="s">
        <v>25</v>
      </c>
      <c r="J82">
        <v>59.5</v>
      </c>
      <c r="K82">
        <v>64.2</v>
      </c>
      <c r="L82">
        <v>0</v>
      </c>
      <c r="M82">
        <v>6740</v>
      </c>
      <c r="N82" s="50" t="s">
        <v>10919</v>
      </c>
      <c r="R82" s="53" t="s">
        <v>10921</v>
      </c>
    </row>
    <row r="83" spans="1:18" ht="15" customHeight="1">
      <c r="A83" s="10" t="s">
        <v>10922</v>
      </c>
      <c r="B83" t="s">
        <v>10805</v>
      </c>
      <c r="C83" t="s">
        <v>20</v>
      </c>
      <c r="D83" s="6">
        <v>40776</v>
      </c>
      <c r="E83">
        <f t="shared" si="2"/>
        <v>8</v>
      </c>
      <c r="F83">
        <f t="shared" si="3"/>
        <v>2011</v>
      </c>
      <c r="G83" t="s">
        <v>25</v>
      </c>
      <c r="J83">
        <v>56</v>
      </c>
      <c r="K83">
        <v>65</v>
      </c>
      <c r="L83">
        <v>0</v>
      </c>
      <c r="M83">
        <v>7375</v>
      </c>
      <c r="N83" t="s">
        <v>10923</v>
      </c>
      <c r="R83" s="53" t="s">
        <v>10924</v>
      </c>
    </row>
    <row r="84" spans="1:18" ht="15" customHeight="1">
      <c r="A84" s="10" t="s">
        <v>10922</v>
      </c>
      <c r="B84" t="s">
        <v>10805</v>
      </c>
      <c r="C84" t="s">
        <v>74</v>
      </c>
      <c r="D84" s="6">
        <v>41038</v>
      </c>
      <c r="E84">
        <f t="shared" si="2"/>
        <v>5</v>
      </c>
      <c r="F84">
        <f t="shared" si="3"/>
        <v>2012</v>
      </c>
      <c r="G84" t="s">
        <v>25</v>
      </c>
      <c r="J84">
        <v>56.2</v>
      </c>
      <c r="K84">
        <v>63.1</v>
      </c>
      <c r="L84">
        <v>0</v>
      </c>
      <c r="M84">
        <v>5070</v>
      </c>
      <c r="N84" s="50" t="s">
        <v>10923</v>
      </c>
      <c r="R84" s="53" t="s">
        <v>10925</v>
      </c>
    </row>
    <row r="85" spans="1:18" ht="15" customHeight="1">
      <c r="A85" s="10" t="s">
        <v>10926</v>
      </c>
      <c r="B85" t="s">
        <v>10805</v>
      </c>
      <c r="C85" t="s">
        <v>20</v>
      </c>
      <c r="D85" s="6">
        <v>40776</v>
      </c>
      <c r="E85">
        <f t="shared" si="2"/>
        <v>8</v>
      </c>
      <c r="F85">
        <f t="shared" si="3"/>
        <v>2011</v>
      </c>
      <c r="G85" t="s">
        <v>25</v>
      </c>
      <c r="J85">
        <v>53</v>
      </c>
      <c r="K85">
        <v>61</v>
      </c>
      <c r="L85">
        <v>0</v>
      </c>
      <c r="M85">
        <v>7500</v>
      </c>
      <c r="N85" s="50" t="s">
        <v>10927</v>
      </c>
      <c r="R85" s="53" t="s">
        <v>10928</v>
      </c>
    </row>
    <row r="86" spans="1:18" ht="15" customHeight="1">
      <c r="A86" s="10" t="s">
        <v>10926</v>
      </c>
      <c r="B86" t="s">
        <v>10805</v>
      </c>
      <c r="C86" t="s">
        <v>74</v>
      </c>
      <c r="D86" s="6">
        <v>41037</v>
      </c>
      <c r="E86">
        <f t="shared" si="2"/>
        <v>5</v>
      </c>
      <c r="F86">
        <f t="shared" si="3"/>
        <v>2012</v>
      </c>
      <c r="G86" t="s">
        <v>25</v>
      </c>
      <c r="J86">
        <v>53</v>
      </c>
      <c r="K86">
        <v>61.1</v>
      </c>
      <c r="L86">
        <v>0</v>
      </c>
      <c r="M86">
        <v>4759</v>
      </c>
      <c r="N86" s="50" t="s">
        <v>10927</v>
      </c>
      <c r="R86" s="53" t="s">
        <v>10925</v>
      </c>
    </row>
    <row r="87" spans="1:18" ht="15" customHeight="1">
      <c r="A87" s="10" t="s">
        <v>10929</v>
      </c>
      <c r="B87" t="s">
        <v>10805</v>
      </c>
      <c r="C87" t="s">
        <v>20</v>
      </c>
      <c r="D87" s="6">
        <v>40777</v>
      </c>
      <c r="E87">
        <f t="shared" si="2"/>
        <v>8</v>
      </c>
      <c r="F87">
        <f t="shared" si="3"/>
        <v>2011</v>
      </c>
      <c r="G87" t="s">
        <v>25</v>
      </c>
      <c r="J87">
        <v>50.3</v>
      </c>
      <c r="K87">
        <v>58.5</v>
      </c>
      <c r="L87">
        <v>0</v>
      </c>
      <c r="M87">
        <v>4975</v>
      </c>
      <c r="N87" t="s">
        <v>10930</v>
      </c>
      <c r="R87" s="53" t="s">
        <v>10931</v>
      </c>
    </row>
    <row r="88" spans="1:18" ht="15" customHeight="1">
      <c r="A88" s="10" t="s">
        <v>10929</v>
      </c>
      <c r="B88" t="s">
        <v>10805</v>
      </c>
      <c r="C88" t="s">
        <v>74</v>
      </c>
      <c r="D88" s="6">
        <v>41037</v>
      </c>
      <c r="E88">
        <f t="shared" si="2"/>
        <v>5</v>
      </c>
      <c r="F88">
        <f t="shared" si="3"/>
        <v>2012</v>
      </c>
      <c r="G88" t="s">
        <v>25</v>
      </c>
      <c r="J88">
        <v>47.3</v>
      </c>
      <c r="K88">
        <v>57.6</v>
      </c>
      <c r="L88">
        <v>0</v>
      </c>
      <c r="M88">
        <v>4054</v>
      </c>
      <c r="N88" s="50" t="s">
        <v>10930</v>
      </c>
      <c r="R88" s="53" t="s">
        <v>10921</v>
      </c>
    </row>
    <row r="89" spans="1:18" ht="15" customHeight="1">
      <c r="A89" s="10" t="s">
        <v>10932</v>
      </c>
      <c r="B89" t="s">
        <v>10805</v>
      </c>
      <c r="C89" t="s">
        <v>20</v>
      </c>
      <c r="D89" s="6">
        <v>41036</v>
      </c>
      <c r="E89">
        <f t="shared" si="2"/>
        <v>5</v>
      </c>
      <c r="F89">
        <f t="shared" si="3"/>
        <v>2012</v>
      </c>
      <c r="G89" t="s">
        <v>21</v>
      </c>
      <c r="J89">
        <v>51</v>
      </c>
      <c r="K89">
        <v>60.3</v>
      </c>
      <c r="L89">
        <v>0</v>
      </c>
      <c r="M89">
        <v>6150</v>
      </c>
      <c r="N89" t="s">
        <v>10933</v>
      </c>
      <c r="R89" s="53" t="s">
        <v>10934</v>
      </c>
    </row>
    <row r="90" spans="1:18" ht="15" customHeight="1">
      <c r="A90" s="10" t="s">
        <v>10935</v>
      </c>
      <c r="B90" t="s">
        <v>10805</v>
      </c>
      <c r="C90" t="s">
        <v>20</v>
      </c>
      <c r="D90" s="6">
        <v>41039</v>
      </c>
      <c r="E90">
        <f t="shared" si="2"/>
        <v>5</v>
      </c>
      <c r="F90">
        <f t="shared" si="3"/>
        <v>2012</v>
      </c>
      <c r="J90">
        <v>40</v>
      </c>
      <c r="K90">
        <v>55.4</v>
      </c>
      <c r="L90">
        <v>0</v>
      </c>
      <c r="M90">
        <v>2847</v>
      </c>
      <c r="N90" t="s">
        <v>10936</v>
      </c>
      <c r="R90" s="53" t="s">
        <v>10937</v>
      </c>
    </row>
    <row r="91" spans="1:18" ht="15" customHeight="1">
      <c r="A91" s="10" t="s">
        <v>10938</v>
      </c>
      <c r="B91" t="s">
        <v>10805</v>
      </c>
      <c r="C91" t="s">
        <v>20</v>
      </c>
      <c r="D91" s="6">
        <v>41040</v>
      </c>
      <c r="E91">
        <f t="shared" si="2"/>
        <v>5</v>
      </c>
      <c r="F91">
        <f t="shared" si="3"/>
        <v>2012</v>
      </c>
      <c r="G91" t="s">
        <v>25</v>
      </c>
      <c r="J91">
        <v>26.5</v>
      </c>
      <c r="K91">
        <v>38.6</v>
      </c>
      <c r="L91">
        <v>0</v>
      </c>
      <c r="M91">
        <v>886</v>
      </c>
      <c r="N91" t="s">
        <v>10939</v>
      </c>
      <c r="R91" s="53" t="s">
        <v>10940</v>
      </c>
    </row>
    <row r="92" spans="1:18" ht="15" customHeight="1">
      <c r="A92" s="10" t="s">
        <v>10388</v>
      </c>
      <c r="B92" t="s">
        <v>10805</v>
      </c>
      <c r="C92" t="s">
        <v>20</v>
      </c>
      <c r="D92" s="6">
        <v>38796</v>
      </c>
      <c r="E92">
        <f t="shared" si="2"/>
        <v>3</v>
      </c>
      <c r="F92">
        <f t="shared" si="3"/>
        <v>2006</v>
      </c>
      <c r="L92">
        <v>0</v>
      </c>
      <c r="R92" s="53" t="s">
        <v>10941</v>
      </c>
    </row>
    <row r="93" spans="1:18" ht="15" customHeight="1">
      <c r="A93" s="10" t="s">
        <v>10388</v>
      </c>
      <c r="B93" t="s">
        <v>10805</v>
      </c>
      <c r="C93" t="s">
        <v>20</v>
      </c>
      <c r="D93" s="6">
        <v>39583</v>
      </c>
      <c r="E93">
        <f t="shared" si="2"/>
        <v>5</v>
      </c>
      <c r="F93">
        <f t="shared" si="3"/>
        <v>2008</v>
      </c>
      <c r="L93">
        <v>0</v>
      </c>
      <c r="R93" s="53" t="s">
        <v>10942</v>
      </c>
    </row>
    <row r="94" spans="1:18" ht="15" customHeight="1">
      <c r="A94" s="10" t="s">
        <v>10388</v>
      </c>
      <c r="B94" t="s">
        <v>10805</v>
      </c>
      <c r="C94" t="s">
        <v>20</v>
      </c>
      <c r="D94" s="6">
        <v>39583</v>
      </c>
      <c r="E94">
        <f t="shared" si="2"/>
        <v>5</v>
      </c>
      <c r="F94">
        <f t="shared" si="3"/>
        <v>2008</v>
      </c>
      <c r="L94">
        <v>0</v>
      </c>
      <c r="R94" s="53" t="s">
        <v>10943</v>
      </c>
    </row>
    <row r="95" spans="1:18" ht="15" customHeight="1">
      <c r="A95" s="10" t="s">
        <v>10388</v>
      </c>
      <c r="B95" t="s">
        <v>10805</v>
      </c>
      <c r="C95" t="s">
        <v>20</v>
      </c>
      <c r="D95" s="6">
        <v>40681</v>
      </c>
      <c r="E95">
        <f t="shared" si="2"/>
        <v>5</v>
      </c>
      <c r="F95">
        <f t="shared" si="3"/>
        <v>2011</v>
      </c>
      <c r="G95" t="s">
        <v>25</v>
      </c>
      <c r="L95">
        <v>0</v>
      </c>
      <c r="R95" s="53" t="s">
        <v>10944</v>
      </c>
    </row>
    <row r="96" spans="1:18" ht="15" customHeight="1">
      <c r="A96" s="10" t="s">
        <v>5250</v>
      </c>
      <c r="B96" t="s">
        <v>10805</v>
      </c>
      <c r="C96" t="s">
        <v>20</v>
      </c>
      <c r="D96" s="6">
        <v>42509</v>
      </c>
      <c r="E96">
        <f t="shared" si="2"/>
        <v>5</v>
      </c>
      <c r="F96">
        <f t="shared" si="3"/>
        <v>2016</v>
      </c>
      <c r="G96" t="s">
        <v>25</v>
      </c>
      <c r="H96">
        <v>3.7</v>
      </c>
      <c r="I96" t="s">
        <v>1214</v>
      </c>
      <c r="J96">
        <v>16.7</v>
      </c>
      <c r="K96">
        <v>22.9</v>
      </c>
      <c r="L96">
        <v>0</v>
      </c>
      <c r="M96">
        <v>170</v>
      </c>
      <c r="R96" s="53" t="s">
        <v>10945</v>
      </c>
    </row>
    <row r="97" spans="1:18" ht="15" customHeight="1">
      <c r="A97" s="10" t="s">
        <v>5556</v>
      </c>
      <c r="B97" t="s">
        <v>10805</v>
      </c>
      <c r="C97" t="s">
        <v>20</v>
      </c>
      <c r="D97" s="6">
        <v>42509</v>
      </c>
      <c r="E97">
        <f t="shared" si="2"/>
        <v>5</v>
      </c>
      <c r="F97">
        <f t="shared" si="3"/>
        <v>2016</v>
      </c>
      <c r="G97" t="s">
        <v>25</v>
      </c>
      <c r="H97">
        <v>3.7</v>
      </c>
      <c r="I97" t="s">
        <v>1214</v>
      </c>
      <c r="J97">
        <v>15.1</v>
      </c>
      <c r="K97">
        <v>21</v>
      </c>
      <c r="L97">
        <v>0</v>
      </c>
      <c r="M97">
        <v>155</v>
      </c>
      <c r="R97" s="53" t="s">
        <v>10946</v>
      </c>
    </row>
    <row r="98" spans="1:18" ht="15" customHeight="1">
      <c r="A98" s="10" t="s">
        <v>5558</v>
      </c>
      <c r="B98" t="s">
        <v>10805</v>
      </c>
      <c r="C98" t="s">
        <v>20</v>
      </c>
      <c r="D98" s="6">
        <v>42509</v>
      </c>
      <c r="E98">
        <f t="shared" si="2"/>
        <v>5</v>
      </c>
      <c r="F98">
        <f t="shared" si="3"/>
        <v>2016</v>
      </c>
      <c r="G98" t="s">
        <v>21</v>
      </c>
      <c r="H98">
        <v>3.7</v>
      </c>
      <c r="I98" t="s">
        <v>1214</v>
      </c>
      <c r="J98">
        <v>15.9</v>
      </c>
      <c r="K98">
        <v>22.4</v>
      </c>
      <c r="L98">
        <v>0</v>
      </c>
      <c r="M98">
        <v>180</v>
      </c>
      <c r="R98" s="53" t="s">
        <v>10947</v>
      </c>
    </row>
    <row r="99" spans="1:18" ht="15" customHeight="1">
      <c r="A99" s="10" t="s">
        <v>2159</v>
      </c>
      <c r="B99" t="s">
        <v>10805</v>
      </c>
      <c r="C99" t="s">
        <v>20</v>
      </c>
      <c r="D99" s="6">
        <v>42509</v>
      </c>
      <c r="E99">
        <f t="shared" si="2"/>
        <v>5</v>
      </c>
      <c r="F99">
        <f t="shared" si="3"/>
        <v>2016</v>
      </c>
      <c r="G99" t="s">
        <v>21</v>
      </c>
      <c r="J99">
        <v>14.7</v>
      </c>
      <c r="K99">
        <v>20.399999999999999</v>
      </c>
      <c r="L99">
        <v>0</v>
      </c>
      <c r="M99">
        <v>150</v>
      </c>
      <c r="R99" s="53" t="s">
        <v>10948</v>
      </c>
    </row>
    <row r="100" spans="1:18" ht="15" customHeight="1">
      <c r="A100" s="10" t="s">
        <v>2162</v>
      </c>
      <c r="B100" t="s">
        <v>10805</v>
      </c>
      <c r="C100" t="s">
        <v>20</v>
      </c>
      <c r="D100" s="6">
        <v>42509</v>
      </c>
      <c r="E100">
        <f t="shared" si="2"/>
        <v>5</v>
      </c>
      <c r="F100">
        <f t="shared" si="3"/>
        <v>2016</v>
      </c>
      <c r="G100" t="s">
        <v>21</v>
      </c>
      <c r="H100">
        <v>2.7</v>
      </c>
      <c r="I100" t="s">
        <v>1214</v>
      </c>
      <c r="J100">
        <v>13.6</v>
      </c>
      <c r="K100">
        <v>19</v>
      </c>
      <c r="L100">
        <v>0</v>
      </c>
      <c r="M100">
        <v>115</v>
      </c>
      <c r="R100" s="53" t="s">
        <v>10949</v>
      </c>
    </row>
    <row r="101" spans="1:18" ht="15" customHeight="1">
      <c r="A101" s="10" t="s">
        <v>2165</v>
      </c>
      <c r="B101" t="s">
        <v>10805</v>
      </c>
      <c r="C101" t="s">
        <v>20</v>
      </c>
      <c r="D101" s="6">
        <v>42509</v>
      </c>
      <c r="E101">
        <f t="shared" si="2"/>
        <v>5</v>
      </c>
      <c r="F101">
        <f t="shared" si="3"/>
        <v>2016</v>
      </c>
      <c r="G101" t="s">
        <v>21</v>
      </c>
      <c r="H101">
        <v>2.7</v>
      </c>
      <c r="I101" t="s">
        <v>1214</v>
      </c>
      <c r="J101">
        <v>14.2</v>
      </c>
      <c r="K101">
        <v>20</v>
      </c>
      <c r="L101">
        <v>0</v>
      </c>
      <c r="M101">
        <v>108</v>
      </c>
      <c r="R101" s="53" t="s">
        <v>10950</v>
      </c>
    </row>
  </sheetData>
  <sortState xmlns:xlrd2="http://schemas.microsoft.com/office/spreadsheetml/2017/richdata2" ref="B2:T10">
    <sortCondition ref="G2:G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3299"/>
  <sheetViews>
    <sheetView zoomScale="85" zoomScaleNormal="55" workbookViewId="0">
      <pane ySplit="1" topLeftCell="A2" activePane="bottomLeft" state="frozen"/>
      <selection pane="bottomLeft" activeCell="P1" sqref="P1"/>
    </sheetView>
  </sheetViews>
  <sheetFormatPr defaultRowHeight="15" customHeight="1"/>
  <cols>
    <col min="1" max="2" width="9.140625" customWidth="1"/>
    <col min="3" max="3" width="17.28515625" customWidth="1"/>
    <col min="4" max="4" width="16" style="25" customWidth="1"/>
    <col min="5" max="6" width="16.140625" style="4" customWidth="1"/>
    <col min="7" max="7" width="9.140625" customWidth="1"/>
    <col min="8" max="8" width="9.140625" style="4" customWidth="1"/>
    <col min="9" max="9" width="25.28515625" style="4" customWidth="1"/>
    <col min="10" max="10" width="9.140625" style="4" customWidth="1"/>
    <col min="11" max="11" width="11.28515625" style="4" customWidth="1"/>
    <col min="12" max="12" width="14" style="4" customWidth="1"/>
    <col min="13" max="13" width="9.140625" style="4" customWidth="1"/>
    <col min="14" max="14" width="17.7109375" style="11" customWidth="1"/>
    <col min="15" max="15" width="10.85546875" customWidth="1"/>
    <col min="16" max="16" width="12.85546875" customWidth="1"/>
    <col min="17" max="17" width="10.7109375" customWidth="1"/>
    <col min="18" max="18" width="35" customWidth="1"/>
  </cols>
  <sheetData>
    <row r="1" spans="1:34" s="35" customForma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3" t="s">
        <v>17</v>
      </c>
      <c r="S1" s="35" t="s">
        <v>1289</v>
      </c>
      <c r="T1" s="32" t="s">
        <v>1296</v>
      </c>
      <c r="U1" s="32" t="s">
        <v>10782</v>
      </c>
      <c r="V1" s="34" t="s">
        <v>10783</v>
      </c>
      <c r="W1" s="34" t="s">
        <v>10784</v>
      </c>
      <c r="X1" s="34" t="s">
        <v>10785</v>
      </c>
      <c r="Y1" s="34" t="s">
        <v>10786</v>
      </c>
      <c r="Z1" s="34" t="s">
        <v>10787</v>
      </c>
      <c r="AA1" s="34" t="s">
        <v>10788</v>
      </c>
      <c r="AB1" s="34" t="s">
        <v>10951</v>
      </c>
      <c r="AC1" s="34" t="s">
        <v>10952</v>
      </c>
      <c r="AD1" s="34" t="s">
        <v>10953</v>
      </c>
      <c r="AE1" s="34" t="s">
        <v>10954</v>
      </c>
      <c r="AF1" s="34" t="s">
        <v>10955</v>
      </c>
      <c r="AG1" s="34" t="s">
        <v>10956</v>
      </c>
      <c r="AH1" s="34" t="s">
        <v>10957</v>
      </c>
    </row>
    <row r="2" spans="1:34">
      <c r="A2" t="s">
        <v>672</v>
      </c>
      <c r="B2" t="s">
        <v>10958</v>
      </c>
      <c r="C2" t="s">
        <v>20</v>
      </c>
      <c r="D2" s="25" t="s">
        <v>2390</v>
      </c>
      <c r="E2" s="4">
        <v>3</v>
      </c>
      <c r="F2" s="4">
        <v>1980</v>
      </c>
      <c r="G2" t="s">
        <v>25</v>
      </c>
      <c r="H2" s="4">
        <v>9.5</v>
      </c>
      <c r="I2" s="4" t="s">
        <v>35</v>
      </c>
      <c r="J2" s="4" t="s">
        <v>3867</v>
      </c>
      <c r="K2" s="4" t="s">
        <v>4358</v>
      </c>
      <c r="L2" s="4">
        <v>0</v>
      </c>
      <c r="M2" s="4" t="s">
        <v>1532</v>
      </c>
      <c r="R2" t="s">
        <v>2588</v>
      </c>
    </row>
    <row r="3" spans="1:34">
      <c r="A3" t="s">
        <v>672</v>
      </c>
      <c r="B3" t="s">
        <v>10958</v>
      </c>
      <c r="C3" t="s">
        <v>74</v>
      </c>
      <c r="D3" s="25" t="s">
        <v>10959</v>
      </c>
      <c r="E3" s="4">
        <v>3</v>
      </c>
      <c r="F3" s="4">
        <v>1982</v>
      </c>
      <c r="G3" t="s">
        <v>25</v>
      </c>
      <c r="H3" s="4">
        <v>11.5</v>
      </c>
      <c r="I3" s="4" t="s">
        <v>35</v>
      </c>
      <c r="J3" s="4" t="s">
        <v>1897</v>
      </c>
      <c r="K3" s="4" t="s">
        <v>2925</v>
      </c>
      <c r="L3" s="4">
        <v>0</v>
      </c>
      <c r="M3" s="4" t="s">
        <v>2248</v>
      </c>
      <c r="R3" t="s">
        <v>2070</v>
      </c>
    </row>
    <row r="4" spans="1:34">
      <c r="A4" t="s">
        <v>672</v>
      </c>
      <c r="B4" t="s">
        <v>10958</v>
      </c>
      <c r="C4" t="s">
        <v>74</v>
      </c>
      <c r="D4" s="25" t="s">
        <v>10960</v>
      </c>
      <c r="E4" s="4">
        <v>3</v>
      </c>
      <c r="F4" s="4">
        <v>1983</v>
      </c>
      <c r="G4" t="s">
        <v>25</v>
      </c>
      <c r="H4" s="4">
        <v>12.5</v>
      </c>
      <c r="I4" s="4" t="s">
        <v>35</v>
      </c>
      <c r="J4" s="4" t="s">
        <v>4358</v>
      </c>
      <c r="K4" s="4" t="s">
        <v>1292</v>
      </c>
      <c r="L4" s="4">
        <v>0</v>
      </c>
      <c r="M4" s="4" t="s">
        <v>5013</v>
      </c>
    </row>
    <row r="5" spans="1:34">
      <c r="A5" t="s">
        <v>672</v>
      </c>
      <c r="B5" t="s">
        <v>10958</v>
      </c>
      <c r="C5" t="s">
        <v>74</v>
      </c>
      <c r="D5" s="25" t="s">
        <v>10961</v>
      </c>
      <c r="E5" s="4">
        <v>3</v>
      </c>
      <c r="F5" s="4">
        <v>1986</v>
      </c>
      <c r="G5" t="s">
        <v>25</v>
      </c>
      <c r="H5" s="4">
        <v>15.5</v>
      </c>
      <c r="I5" s="4" t="s">
        <v>35</v>
      </c>
      <c r="J5" s="4" t="s">
        <v>3050</v>
      </c>
      <c r="M5" s="4" t="s">
        <v>10962</v>
      </c>
      <c r="R5" t="s">
        <v>3738</v>
      </c>
    </row>
    <row r="6" spans="1:34">
      <c r="A6" t="s">
        <v>672</v>
      </c>
      <c r="B6" t="s">
        <v>10958</v>
      </c>
      <c r="C6" t="s">
        <v>74</v>
      </c>
      <c r="D6" s="25" t="s">
        <v>10963</v>
      </c>
      <c r="E6" s="4">
        <v>3</v>
      </c>
      <c r="F6" s="4">
        <v>1988</v>
      </c>
      <c r="G6" t="s">
        <v>25</v>
      </c>
      <c r="H6" s="4">
        <v>17.5</v>
      </c>
      <c r="I6" s="4" t="s">
        <v>35</v>
      </c>
      <c r="J6" s="4" t="s">
        <v>4949</v>
      </c>
      <c r="M6" s="4" t="s">
        <v>4809</v>
      </c>
      <c r="R6" t="s">
        <v>3738</v>
      </c>
    </row>
    <row r="7" spans="1:34">
      <c r="A7" t="s">
        <v>672</v>
      </c>
      <c r="B7" t="s">
        <v>10958</v>
      </c>
      <c r="C7" t="s">
        <v>74</v>
      </c>
      <c r="D7" s="25" t="s">
        <v>10964</v>
      </c>
      <c r="E7" s="4">
        <v>3</v>
      </c>
      <c r="F7" s="4">
        <v>1990</v>
      </c>
      <c r="G7" t="s">
        <v>25</v>
      </c>
      <c r="H7" s="4">
        <v>19.5</v>
      </c>
      <c r="I7" s="4" t="s">
        <v>35</v>
      </c>
      <c r="J7" s="4" t="s">
        <v>435</v>
      </c>
      <c r="M7" s="4" t="s">
        <v>4276</v>
      </c>
      <c r="R7" t="s">
        <v>10965</v>
      </c>
    </row>
    <row r="8" spans="1:34">
      <c r="A8" s="19" t="s">
        <v>1315</v>
      </c>
      <c r="B8" s="19" t="s">
        <v>10958</v>
      </c>
      <c r="C8" s="19" t="s">
        <v>74</v>
      </c>
      <c r="D8" s="30" t="s">
        <v>10966</v>
      </c>
      <c r="E8" s="20"/>
      <c r="F8" s="20">
        <v>2004</v>
      </c>
      <c r="G8" s="19" t="s">
        <v>21</v>
      </c>
      <c r="H8" s="20">
        <v>25.7</v>
      </c>
      <c r="I8" s="20" t="s">
        <v>35</v>
      </c>
      <c r="J8" s="20"/>
      <c r="K8" s="20"/>
      <c r="L8" s="20"/>
      <c r="M8" s="20"/>
      <c r="N8" s="36" t="s">
        <v>10967</v>
      </c>
      <c r="R8" t="s">
        <v>10388</v>
      </c>
    </row>
    <row r="9" spans="1:34">
      <c r="A9" t="s">
        <v>1315</v>
      </c>
      <c r="B9" t="s">
        <v>10958</v>
      </c>
      <c r="C9" t="s">
        <v>20</v>
      </c>
      <c r="D9" s="25" t="s">
        <v>10968</v>
      </c>
      <c r="E9" s="4">
        <v>3</v>
      </c>
      <c r="F9" s="4">
        <v>1994</v>
      </c>
      <c r="G9" t="s">
        <v>21</v>
      </c>
      <c r="H9" s="4">
        <v>15.5</v>
      </c>
      <c r="I9" s="4" t="s">
        <v>35</v>
      </c>
      <c r="J9" s="4" t="s">
        <v>511</v>
      </c>
      <c r="K9" s="4" t="s">
        <v>127</v>
      </c>
      <c r="L9" s="4">
        <v>0</v>
      </c>
      <c r="M9" s="4" t="s">
        <v>1932</v>
      </c>
      <c r="N9" s="11" t="s">
        <v>10967</v>
      </c>
      <c r="R9" t="s">
        <v>10969</v>
      </c>
    </row>
    <row r="10" spans="1:34">
      <c r="A10" t="s">
        <v>1315</v>
      </c>
      <c r="B10" t="s">
        <v>10958</v>
      </c>
      <c r="C10" t="s">
        <v>74</v>
      </c>
      <c r="D10" s="25" t="s">
        <v>10970</v>
      </c>
      <c r="E10" s="4">
        <v>5</v>
      </c>
      <c r="F10" s="4">
        <v>2001</v>
      </c>
      <c r="G10" t="s">
        <v>21</v>
      </c>
      <c r="H10" s="4">
        <v>22.7</v>
      </c>
      <c r="I10" s="4" t="s">
        <v>35</v>
      </c>
      <c r="J10" s="4" t="s">
        <v>2413</v>
      </c>
      <c r="K10" s="4" t="s">
        <v>456</v>
      </c>
      <c r="L10" s="4">
        <v>0</v>
      </c>
      <c r="M10" s="4" t="s">
        <v>2625</v>
      </c>
      <c r="N10" s="11" t="s">
        <v>10967</v>
      </c>
      <c r="R10" t="s">
        <v>10971</v>
      </c>
    </row>
    <row r="11" spans="1:34">
      <c r="A11" t="s">
        <v>1315</v>
      </c>
      <c r="B11" t="s">
        <v>10958</v>
      </c>
      <c r="C11" t="s">
        <v>74</v>
      </c>
      <c r="D11" s="25" t="s">
        <v>10972</v>
      </c>
      <c r="E11" s="4">
        <v>5</v>
      </c>
      <c r="F11" s="4">
        <v>2003</v>
      </c>
      <c r="G11" t="s">
        <v>21</v>
      </c>
      <c r="H11" s="4">
        <v>24.7</v>
      </c>
      <c r="I11" s="4" t="s">
        <v>35</v>
      </c>
      <c r="J11" s="4" t="s">
        <v>1075</v>
      </c>
      <c r="K11" s="4" t="s">
        <v>456</v>
      </c>
      <c r="L11" s="4">
        <v>0</v>
      </c>
      <c r="M11" s="4" t="s">
        <v>10973</v>
      </c>
      <c r="N11" s="11" t="s">
        <v>10967</v>
      </c>
      <c r="R11" t="s">
        <v>10974</v>
      </c>
    </row>
    <row r="12" spans="1:34">
      <c r="A12" t="s">
        <v>1359</v>
      </c>
      <c r="B12" t="s">
        <v>10958</v>
      </c>
      <c r="C12" t="s">
        <v>20</v>
      </c>
      <c r="D12" s="25" t="s">
        <v>10975</v>
      </c>
      <c r="E12" s="4">
        <v>3</v>
      </c>
      <c r="F12" s="4">
        <v>1994</v>
      </c>
      <c r="G12" t="s">
        <v>25</v>
      </c>
      <c r="H12" s="4" t="s">
        <v>1635</v>
      </c>
      <c r="I12" s="4" t="s">
        <v>1214</v>
      </c>
      <c r="J12" s="4" t="s">
        <v>658</v>
      </c>
      <c r="K12" s="4">
        <v>21.4</v>
      </c>
      <c r="L12" s="4">
        <v>4.7</v>
      </c>
      <c r="M12" s="4" t="s">
        <v>2139</v>
      </c>
      <c r="N12" s="11" t="s">
        <v>10976</v>
      </c>
      <c r="O12" t="s">
        <v>10977</v>
      </c>
      <c r="R12" t="s">
        <v>10978</v>
      </c>
    </row>
    <row r="13" spans="1:34">
      <c r="A13" t="s">
        <v>1359</v>
      </c>
      <c r="B13" t="s">
        <v>10958</v>
      </c>
      <c r="C13" t="s">
        <v>74</v>
      </c>
      <c r="D13" s="25" t="s">
        <v>10979</v>
      </c>
      <c r="E13" s="4">
        <v>3</v>
      </c>
      <c r="F13" s="4">
        <v>1996</v>
      </c>
      <c r="G13" t="s">
        <v>25</v>
      </c>
      <c r="H13" s="4" t="s">
        <v>1622</v>
      </c>
      <c r="I13" s="4" t="s">
        <v>1214</v>
      </c>
      <c r="J13" s="4" t="s">
        <v>169</v>
      </c>
      <c r="K13" s="4">
        <v>22.4</v>
      </c>
      <c r="L13" s="4">
        <v>4.5</v>
      </c>
      <c r="M13" s="4" t="s">
        <v>2443</v>
      </c>
      <c r="N13" s="11" t="s">
        <v>10976</v>
      </c>
      <c r="O13" t="s">
        <v>10977</v>
      </c>
      <c r="R13" t="s">
        <v>10980</v>
      </c>
    </row>
    <row r="14" spans="1:34">
      <c r="A14" t="s">
        <v>1359</v>
      </c>
      <c r="B14" t="s">
        <v>10958</v>
      </c>
      <c r="C14" t="s">
        <v>74</v>
      </c>
      <c r="D14" s="25" t="s">
        <v>10981</v>
      </c>
      <c r="E14" s="4">
        <v>3</v>
      </c>
      <c r="F14" s="4">
        <v>2000</v>
      </c>
      <c r="G14" t="s">
        <v>25</v>
      </c>
      <c r="H14" s="4" t="s">
        <v>2924</v>
      </c>
      <c r="I14" s="4" t="s">
        <v>1214</v>
      </c>
      <c r="J14" s="4" t="s">
        <v>1869</v>
      </c>
      <c r="K14" s="4">
        <v>24.5</v>
      </c>
      <c r="L14" s="4">
        <v>4.7</v>
      </c>
      <c r="M14" s="4" t="s">
        <v>1734</v>
      </c>
      <c r="N14" s="11" t="s">
        <v>10976</v>
      </c>
      <c r="O14" t="s">
        <v>10977</v>
      </c>
      <c r="R14" t="s">
        <v>10982</v>
      </c>
    </row>
    <row r="15" spans="1:34">
      <c r="A15" t="s">
        <v>1359</v>
      </c>
      <c r="B15" t="s">
        <v>10958</v>
      </c>
      <c r="C15" t="s">
        <v>74</v>
      </c>
      <c r="D15" s="25" t="s">
        <v>1736</v>
      </c>
      <c r="E15" s="4">
        <v>5</v>
      </c>
      <c r="F15" s="4">
        <v>2004</v>
      </c>
      <c r="G15" t="s">
        <v>25</v>
      </c>
      <c r="H15" s="4" t="s">
        <v>1046</v>
      </c>
      <c r="I15" s="4" t="s">
        <v>1214</v>
      </c>
      <c r="J15" s="4" t="s">
        <v>172</v>
      </c>
      <c r="K15" s="4">
        <v>24.5</v>
      </c>
      <c r="L15" s="4">
        <v>4.8</v>
      </c>
      <c r="M15" s="4" t="s">
        <v>10983</v>
      </c>
      <c r="N15" s="11" t="s">
        <v>10976</v>
      </c>
      <c r="O15" t="s">
        <v>10977</v>
      </c>
      <c r="R15" t="s">
        <v>10984</v>
      </c>
    </row>
    <row r="16" spans="1:34">
      <c r="A16" t="s">
        <v>1359</v>
      </c>
      <c r="B16" t="s">
        <v>10958</v>
      </c>
      <c r="C16" t="s">
        <v>74</v>
      </c>
      <c r="D16" s="25" t="s">
        <v>10985</v>
      </c>
      <c r="E16" s="4">
        <v>3</v>
      </c>
      <c r="F16" s="4">
        <v>2008</v>
      </c>
      <c r="G16" t="s">
        <v>25</v>
      </c>
      <c r="H16" s="4" t="s">
        <v>563</v>
      </c>
      <c r="I16" s="4" t="s">
        <v>1214</v>
      </c>
      <c r="J16" s="4" t="s">
        <v>421</v>
      </c>
      <c r="M16" s="4" t="s">
        <v>2226</v>
      </c>
      <c r="N16" s="11" t="s">
        <v>10976</v>
      </c>
      <c r="O16" t="s">
        <v>10977</v>
      </c>
      <c r="R16" t="s">
        <v>10986</v>
      </c>
    </row>
    <row r="17" spans="1:18">
      <c r="A17" t="s">
        <v>1415</v>
      </c>
      <c r="B17" t="s">
        <v>10958</v>
      </c>
      <c r="C17" t="s">
        <v>20</v>
      </c>
      <c r="D17" s="25" t="s">
        <v>10987</v>
      </c>
      <c r="E17" s="4">
        <v>3</v>
      </c>
      <c r="F17" s="4">
        <v>1995</v>
      </c>
      <c r="G17" t="s">
        <v>21</v>
      </c>
      <c r="H17" s="4">
        <v>17.5</v>
      </c>
      <c r="I17" s="4" t="s">
        <v>35</v>
      </c>
      <c r="J17" s="4" t="s">
        <v>582</v>
      </c>
      <c r="K17" s="4" t="s">
        <v>40</v>
      </c>
      <c r="L17" s="4">
        <v>0</v>
      </c>
      <c r="M17" s="4" t="s">
        <v>1732</v>
      </c>
      <c r="N17" s="11" t="s">
        <v>10988</v>
      </c>
      <c r="R17" t="s">
        <v>5904</v>
      </c>
    </row>
    <row r="18" spans="1:18">
      <c r="A18" t="s">
        <v>1415</v>
      </c>
      <c r="B18" t="s">
        <v>10958</v>
      </c>
      <c r="C18" t="s">
        <v>74</v>
      </c>
      <c r="D18" s="25" t="s">
        <v>10989</v>
      </c>
      <c r="E18" s="4">
        <v>3</v>
      </c>
      <c r="F18" s="4">
        <v>1996</v>
      </c>
      <c r="G18" t="s">
        <v>21</v>
      </c>
      <c r="H18" s="4">
        <v>18.5</v>
      </c>
      <c r="I18" s="4" t="s">
        <v>35</v>
      </c>
      <c r="J18" s="4" t="s">
        <v>836</v>
      </c>
      <c r="K18" s="4" t="s">
        <v>949</v>
      </c>
      <c r="L18" s="4">
        <v>0</v>
      </c>
      <c r="M18" s="4" t="s">
        <v>2607</v>
      </c>
      <c r="N18" s="11" t="s">
        <v>10988</v>
      </c>
      <c r="R18" t="s">
        <v>10990</v>
      </c>
    </row>
    <row r="19" spans="1:18">
      <c r="A19" t="s">
        <v>1415</v>
      </c>
      <c r="B19" t="s">
        <v>10958</v>
      </c>
      <c r="C19" t="s">
        <v>74</v>
      </c>
      <c r="D19" s="25" t="s">
        <v>10981</v>
      </c>
      <c r="E19" s="4">
        <v>3</v>
      </c>
      <c r="F19" s="4">
        <v>2000</v>
      </c>
      <c r="G19" t="s">
        <v>21</v>
      </c>
      <c r="H19" s="4">
        <v>22.5</v>
      </c>
      <c r="I19" s="4" t="s">
        <v>35</v>
      </c>
      <c r="J19" s="4" t="s">
        <v>591</v>
      </c>
      <c r="K19" s="4" t="s">
        <v>828</v>
      </c>
      <c r="L19" s="4">
        <v>0</v>
      </c>
      <c r="M19" s="4" t="s">
        <v>3687</v>
      </c>
      <c r="N19" s="11" t="s">
        <v>10988</v>
      </c>
      <c r="R19" t="s">
        <v>439</v>
      </c>
    </row>
    <row r="20" spans="1:18">
      <c r="A20" t="s">
        <v>1415</v>
      </c>
      <c r="B20" t="s">
        <v>10958</v>
      </c>
      <c r="C20" t="s">
        <v>74</v>
      </c>
      <c r="D20" s="25" t="s">
        <v>10970</v>
      </c>
      <c r="E20" s="4">
        <v>5</v>
      </c>
      <c r="F20" s="4">
        <v>2001</v>
      </c>
      <c r="G20" t="s">
        <v>21</v>
      </c>
      <c r="H20" s="4">
        <v>23.7</v>
      </c>
      <c r="I20" s="4" t="s">
        <v>35</v>
      </c>
      <c r="J20" s="4" t="s">
        <v>2381</v>
      </c>
      <c r="K20" s="4" t="s">
        <v>1393</v>
      </c>
      <c r="L20" s="4">
        <v>0</v>
      </c>
      <c r="M20" s="4" t="s">
        <v>1848</v>
      </c>
      <c r="N20" s="11" t="s">
        <v>10988</v>
      </c>
      <c r="R20" t="s">
        <v>10991</v>
      </c>
    </row>
    <row r="21" spans="1:18">
      <c r="A21" t="s">
        <v>1415</v>
      </c>
      <c r="B21" t="s">
        <v>10958</v>
      </c>
      <c r="C21" t="s">
        <v>74</v>
      </c>
      <c r="D21" s="25" t="s">
        <v>3348</v>
      </c>
      <c r="E21" s="4">
        <v>6</v>
      </c>
      <c r="F21" s="4">
        <v>2002</v>
      </c>
      <c r="G21" t="s">
        <v>21</v>
      </c>
      <c r="H21" s="4">
        <v>24.8</v>
      </c>
      <c r="I21" s="4" t="s">
        <v>35</v>
      </c>
      <c r="J21" s="4" t="s">
        <v>591</v>
      </c>
      <c r="K21" s="4" t="s">
        <v>227</v>
      </c>
      <c r="L21" s="4">
        <v>0</v>
      </c>
      <c r="M21" s="4" t="s">
        <v>3314</v>
      </c>
      <c r="N21" s="11" t="s">
        <v>10988</v>
      </c>
      <c r="R21" t="s">
        <v>585</v>
      </c>
    </row>
    <row r="22" spans="1:18">
      <c r="A22" t="s">
        <v>1415</v>
      </c>
      <c r="B22" t="s">
        <v>10958</v>
      </c>
      <c r="C22" t="s">
        <v>74</v>
      </c>
      <c r="D22" s="25" t="s">
        <v>1736</v>
      </c>
      <c r="E22" s="4">
        <v>5</v>
      </c>
      <c r="F22" s="4">
        <v>2004</v>
      </c>
      <c r="G22" t="s">
        <v>21</v>
      </c>
      <c r="H22" s="4">
        <v>26.7</v>
      </c>
      <c r="I22" s="4" t="s">
        <v>35</v>
      </c>
      <c r="J22" s="4" t="s">
        <v>591</v>
      </c>
      <c r="K22" s="4" t="s">
        <v>1393</v>
      </c>
      <c r="L22" s="4">
        <v>0</v>
      </c>
      <c r="M22" s="4" t="s">
        <v>6785</v>
      </c>
      <c r="N22" s="11" t="s">
        <v>10988</v>
      </c>
      <c r="R22" t="s">
        <v>10992</v>
      </c>
    </row>
    <row r="23" spans="1:18">
      <c r="A23" t="s">
        <v>1415</v>
      </c>
      <c r="B23" t="s">
        <v>10958</v>
      </c>
      <c r="C23" t="s">
        <v>74</v>
      </c>
      <c r="D23" s="25" t="s">
        <v>10993</v>
      </c>
      <c r="E23" s="4">
        <v>5</v>
      </c>
      <c r="F23" s="4">
        <v>2008</v>
      </c>
      <c r="G23" t="s">
        <v>21</v>
      </c>
      <c r="H23" s="4">
        <v>30.7</v>
      </c>
      <c r="I23" s="4" t="s">
        <v>35</v>
      </c>
      <c r="J23" s="4" t="s">
        <v>1160</v>
      </c>
      <c r="K23" s="4" t="s">
        <v>1393</v>
      </c>
      <c r="L23" s="4">
        <v>0</v>
      </c>
      <c r="M23" s="4" t="s">
        <v>3244</v>
      </c>
      <c r="N23" s="11" t="s">
        <v>10988</v>
      </c>
      <c r="R23" t="s">
        <v>10994</v>
      </c>
    </row>
    <row r="24" spans="1:18">
      <c r="A24" t="s">
        <v>1415</v>
      </c>
      <c r="B24" t="s">
        <v>10958</v>
      </c>
      <c r="C24" t="s">
        <v>74</v>
      </c>
      <c r="D24" s="25" t="s">
        <v>10995</v>
      </c>
      <c r="E24" s="4">
        <v>5</v>
      </c>
      <c r="F24" s="4">
        <v>2010</v>
      </c>
      <c r="G24" t="s">
        <v>21</v>
      </c>
      <c r="H24" s="4">
        <v>32.700000000000003</v>
      </c>
      <c r="I24" s="4" t="s">
        <v>35</v>
      </c>
      <c r="J24" s="4" t="s">
        <v>116</v>
      </c>
      <c r="K24" s="4" t="s">
        <v>3315</v>
      </c>
      <c r="L24" s="4">
        <v>0</v>
      </c>
      <c r="M24" s="4" t="s">
        <v>4423</v>
      </c>
      <c r="N24" s="11" t="s">
        <v>10988</v>
      </c>
      <c r="R24" t="s">
        <v>10996</v>
      </c>
    </row>
    <row r="25" spans="1:18">
      <c r="A25" t="s">
        <v>1493</v>
      </c>
      <c r="B25" t="s">
        <v>10958</v>
      </c>
      <c r="C25" t="s">
        <v>20</v>
      </c>
      <c r="D25" s="25" t="s">
        <v>10961</v>
      </c>
      <c r="E25" s="4">
        <v>3</v>
      </c>
      <c r="F25" s="4">
        <v>1986</v>
      </c>
      <c r="G25" t="s">
        <v>21</v>
      </c>
      <c r="H25" s="4">
        <v>14.5</v>
      </c>
      <c r="I25" s="4" t="s">
        <v>35</v>
      </c>
      <c r="J25" s="4" t="s">
        <v>3046</v>
      </c>
      <c r="K25" s="4" t="s">
        <v>4214</v>
      </c>
      <c r="L25" s="4">
        <v>0</v>
      </c>
      <c r="M25" s="4" t="s">
        <v>3199</v>
      </c>
      <c r="R25" t="s">
        <v>10997</v>
      </c>
    </row>
    <row r="26" spans="1:18">
      <c r="A26" t="s">
        <v>1493</v>
      </c>
      <c r="B26" t="s">
        <v>10958</v>
      </c>
      <c r="C26" t="s">
        <v>74</v>
      </c>
      <c r="D26" s="25" t="s">
        <v>10963</v>
      </c>
      <c r="E26" s="4">
        <v>3</v>
      </c>
      <c r="F26" s="4">
        <v>1988</v>
      </c>
      <c r="G26" t="s">
        <v>21</v>
      </c>
      <c r="H26" s="4">
        <v>16.5</v>
      </c>
      <c r="I26" s="4" t="s">
        <v>35</v>
      </c>
      <c r="J26" s="4" t="s">
        <v>3451</v>
      </c>
      <c r="K26" s="4" t="s">
        <v>4358</v>
      </c>
      <c r="L26" s="4">
        <v>0</v>
      </c>
      <c r="M26" s="4" t="s">
        <v>2524</v>
      </c>
      <c r="R26" t="s">
        <v>8605</v>
      </c>
    </row>
    <row r="27" spans="1:18">
      <c r="A27" t="s">
        <v>1493</v>
      </c>
      <c r="B27" t="s">
        <v>10958</v>
      </c>
      <c r="C27" t="s">
        <v>74</v>
      </c>
      <c r="D27" s="25" t="s">
        <v>10998</v>
      </c>
      <c r="E27" s="4">
        <v>3</v>
      </c>
      <c r="F27" s="4">
        <v>1990</v>
      </c>
      <c r="G27" t="s">
        <v>21</v>
      </c>
      <c r="H27" s="4">
        <v>18.5</v>
      </c>
      <c r="I27" s="4" t="s">
        <v>35</v>
      </c>
      <c r="J27" s="4" t="s">
        <v>988</v>
      </c>
      <c r="K27" s="4" t="s">
        <v>3080</v>
      </c>
      <c r="L27" s="4">
        <v>0</v>
      </c>
      <c r="M27" s="4" t="s">
        <v>10999</v>
      </c>
      <c r="R27" t="s">
        <v>11000</v>
      </c>
    </row>
    <row r="28" spans="1:18">
      <c r="A28" t="s">
        <v>1506</v>
      </c>
      <c r="B28" t="s">
        <v>10958</v>
      </c>
      <c r="C28" t="s">
        <v>20</v>
      </c>
      <c r="D28" s="25" t="s">
        <v>11001</v>
      </c>
      <c r="E28" s="4">
        <v>3</v>
      </c>
      <c r="F28" s="4">
        <v>1998</v>
      </c>
      <c r="G28" t="s">
        <v>25</v>
      </c>
      <c r="H28" s="4">
        <v>11.5</v>
      </c>
      <c r="I28" s="4" t="s">
        <v>35</v>
      </c>
      <c r="J28" s="4" t="s">
        <v>1861</v>
      </c>
      <c r="K28" s="4" t="s">
        <v>690</v>
      </c>
      <c r="L28" s="4">
        <v>0</v>
      </c>
      <c r="M28" s="4" t="s">
        <v>3657</v>
      </c>
      <c r="N28" s="11" t="s">
        <v>11002</v>
      </c>
      <c r="R28" t="s">
        <v>11003</v>
      </c>
    </row>
    <row r="29" spans="1:18">
      <c r="A29" t="s">
        <v>1506</v>
      </c>
      <c r="B29" t="s">
        <v>10958</v>
      </c>
      <c r="C29" t="s">
        <v>74</v>
      </c>
      <c r="D29" s="25" t="s">
        <v>10981</v>
      </c>
      <c r="E29" s="4">
        <v>3</v>
      </c>
      <c r="F29" s="4">
        <v>2000</v>
      </c>
      <c r="G29" t="s">
        <v>25</v>
      </c>
      <c r="H29" s="4">
        <v>13.5</v>
      </c>
      <c r="I29" s="4" t="s">
        <v>35</v>
      </c>
      <c r="J29" s="4" t="s">
        <v>842</v>
      </c>
      <c r="K29" s="4" t="s">
        <v>575</v>
      </c>
      <c r="L29" s="4">
        <v>0</v>
      </c>
      <c r="M29" s="4" t="s">
        <v>6025</v>
      </c>
      <c r="N29" s="11" t="s">
        <v>11002</v>
      </c>
      <c r="R29" t="s">
        <v>11004</v>
      </c>
    </row>
    <row r="30" spans="1:18">
      <c r="A30" t="s">
        <v>1506</v>
      </c>
      <c r="B30" t="s">
        <v>10958</v>
      </c>
      <c r="C30" t="s">
        <v>74</v>
      </c>
      <c r="D30" s="25" t="s">
        <v>10970</v>
      </c>
      <c r="E30" s="4">
        <v>5</v>
      </c>
      <c r="F30" s="4">
        <v>2001</v>
      </c>
      <c r="G30" t="s">
        <v>25</v>
      </c>
      <c r="H30" s="4">
        <v>14.7</v>
      </c>
      <c r="I30" s="4" t="s">
        <v>35</v>
      </c>
      <c r="J30" s="4" t="s">
        <v>584</v>
      </c>
      <c r="K30" s="4" t="s">
        <v>248</v>
      </c>
      <c r="L30" s="4">
        <v>0</v>
      </c>
      <c r="M30" s="4" t="s">
        <v>11005</v>
      </c>
      <c r="N30" s="11" t="s">
        <v>11002</v>
      </c>
      <c r="R30" t="s">
        <v>11006</v>
      </c>
    </row>
    <row r="31" spans="1:18">
      <c r="A31" t="s">
        <v>1506</v>
      </c>
      <c r="B31" t="s">
        <v>10958</v>
      </c>
      <c r="C31" t="s">
        <v>74</v>
      </c>
      <c r="D31" s="25" t="s">
        <v>11007</v>
      </c>
      <c r="E31" s="4">
        <v>5</v>
      </c>
      <c r="F31" s="4">
        <v>2002</v>
      </c>
      <c r="G31" t="s">
        <v>25</v>
      </c>
      <c r="H31" s="4">
        <v>15.7</v>
      </c>
      <c r="I31" s="4" t="s">
        <v>35</v>
      </c>
      <c r="J31" s="4" t="s">
        <v>1115</v>
      </c>
      <c r="K31" s="4" t="s">
        <v>638</v>
      </c>
      <c r="L31" s="4">
        <v>0</v>
      </c>
      <c r="M31" s="4" t="s">
        <v>11008</v>
      </c>
      <c r="N31" s="11" t="s">
        <v>11002</v>
      </c>
      <c r="R31" t="s">
        <v>11009</v>
      </c>
    </row>
    <row r="32" spans="1:18">
      <c r="A32" t="s">
        <v>1509</v>
      </c>
      <c r="B32" t="s">
        <v>10958</v>
      </c>
      <c r="C32" t="s">
        <v>20</v>
      </c>
      <c r="D32" s="25" t="s">
        <v>10995</v>
      </c>
      <c r="E32" s="4">
        <v>5</v>
      </c>
      <c r="F32" s="4">
        <v>2010</v>
      </c>
      <c r="G32" t="s">
        <v>21</v>
      </c>
      <c r="H32" s="4" t="s">
        <v>1456</v>
      </c>
      <c r="I32" s="4" t="s">
        <v>1214</v>
      </c>
      <c r="J32" s="4" t="s">
        <v>568</v>
      </c>
      <c r="K32" s="4">
        <v>13.5</v>
      </c>
      <c r="L32" s="4">
        <v>3</v>
      </c>
      <c r="M32" s="4" t="s">
        <v>9391</v>
      </c>
      <c r="N32" s="11" t="s">
        <v>11010</v>
      </c>
      <c r="R32" t="s">
        <v>11011</v>
      </c>
    </row>
    <row r="33" spans="1:18">
      <c r="A33" t="s">
        <v>1509</v>
      </c>
      <c r="B33" t="s">
        <v>10958</v>
      </c>
      <c r="C33" t="s">
        <v>74</v>
      </c>
      <c r="D33" s="25" t="s">
        <v>11012</v>
      </c>
      <c r="E33" s="4">
        <v>5</v>
      </c>
      <c r="F33" s="4">
        <v>2011</v>
      </c>
      <c r="G33" t="s">
        <v>21</v>
      </c>
      <c r="H33" s="4" t="s">
        <v>654</v>
      </c>
      <c r="I33" s="4" t="s">
        <v>1214</v>
      </c>
      <c r="J33" s="4" t="s">
        <v>3067</v>
      </c>
      <c r="K33" s="4">
        <v>16.2</v>
      </c>
      <c r="L33" s="4">
        <v>2.7</v>
      </c>
      <c r="M33" s="4" t="s">
        <v>2764</v>
      </c>
      <c r="N33" s="11" t="s">
        <v>11010</v>
      </c>
      <c r="R33" t="s">
        <v>11013</v>
      </c>
    </row>
    <row r="34" spans="1:18">
      <c r="A34" t="s">
        <v>1509</v>
      </c>
      <c r="B34" t="s">
        <v>10958</v>
      </c>
      <c r="C34" t="s">
        <v>74</v>
      </c>
      <c r="D34" s="25" t="s">
        <v>11014</v>
      </c>
      <c r="E34" s="4">
        <v>5</v>
      </c>
      <c r="F34" s="4">
        <v>2013</v>
      </c>
      <c r="G34" t="s">
        <v>21</v>
      </c>
      <c r="H34" s="4" t="s">
        <v>682</v>
      </c>
      <c r="I34" s="4" t="s">
        <v>1214</v>
      </c>
      <c r="J34" s="4" t="s">
        <v>739</v>
      </c>
      <c r="K34" s="4">
        <v>18.600000000000001</v>
      </c>
      <c r="L34" s="4">
        <v>3.6</v>
      </c>
      <c r="M34" s="4" t="s">
        <v>1510</v>
      </c>
      <c r="N34" s="11" t="s">
        <v>11010</v>
      </c>
      <c r="R34" t="s">
        <v>11015</v>
      </c>
    </row>
    <row r="35" spans="1:18">
      <c r="A35" t="s">
        <v>1509</v>
      </c>
      <c r="B35" t="s">
        <v>10958</v>
      </c>
      <c r="C35" t="s">
        <v>74</v>
      </c>
      <c r="D35" s="25" t="s">
        <v>11016</v>
      </c>
      <c r="E35" s="4">
        <v>5</v>
      </c>
      <c r="F35" s="4">
        <v>2015</v>
      </c>
      <c r="G35" t="s">
        <v>21</v>
      </c>
      <c r="H35" s="4" t="s">
        <v>477</v>
      </c>
      <c r="I35" s="4" t="s">
        <v>1214</v>
      </c>
      <c r="J35" s="4" t="s">
        <v>421</v>
      </c>
      <c r="K35" s="4">
        <v>22.2</v>
      </c>
      <c r="L35" s="4">
        <v>3.5</v>
      </c>
      <c r="M35" s="4" t="s">
        <v>3175</v>
      </c>
      <c r="N35" s="11" t="s">
        <v>11010</v>
      </c>
      <c r="R35" t="s">
        <v>11017</v>
      </c>
    </row>
    <row r="36" spans="1:18">
      <c r="A36" t="s">
        <v>1509</v>
      </c>
      <c r="B36" t="s">
        <v>10958</v>
      </c>
      <c r="C36" t="s">
        <v>74</v>
      </c>
      <c r="D36" s="25" t="s">
        <v>1590</v>
      </c>
      <c r="E36" s="4">
        <v>5</v>
      </c>
      <c r="F36" s="4">
        <v>2016</v>
      </c>
      <c r="G36" t="s">
        <v>21</v>
      </c>
      <c r="H36" s="4" t="s">
        <v>496</v>
      </c>
      <c r="I36" s="4" t="s">
        <v>1214</v>
      </c>
      <c r="J36" s="4" t="s">
        <v>1155</v>
      </c>
      <c r="K36" s="4">
        <v>22.6</v>
      </c>
      <c r="L36" s="4">
        <v>3.5</v>
      </c>
      <c r="M36" s="4" t="s">
        <v>2625</v>
      </c>
      <c r="N36" s="11" t="s">
        <v>11010</v>
      </c>
      <c r="R36" t="s">
        <v>11018</v>
      </c>
    </row>
    <row r="37" spans="1:18">
      <c r="A37" t="s">
        <v>1509</v>
      </c>
      <c r="B37" t="s">
        <v>10958</v>
      </c>
      <c r="C37" t="s">
        <v>74</v>
      </c>
      <c r="D37" s="25" t="s">
        <v>901</v>
      </c>
      <c r="E37" s="4">
        <v>9</v>
      </c>
      <c r="F37" s="4">
        <v>2016</v>
      </c>
      <c r="G37" t="s">
        <v>21</v>
      </c>
      <c r="H37" s="4" t="s">
        <v>846</v>
      </c>
      <c r="I37" s="4" t="s">
        <v>1214</v>
      </c>
      <c r="J37" s="4" t="s">
        <v>186</v>
      </c>
      <c r="K37" s="4">
        <v>24.7</v>
      </c>
      <c r="L37" s="4">
        <v>4</v>
      </c>
      <c r="M37" s="4" t="s">
        <v>2181</v>
      </c>
      <c r="N37" s="11" t="s">
        <v>11010</v>
      </c>
      <c r="R37" t="s">
        <v>11019</v>
      </c>
    </row>
    <row r="38" spans="1:18">
      <c r="A38" t="s">
        <v>1509</v>
      </c>
      <c r="B38" t="s">
        <v>10958</v>
      </c>
      <c r="C38" t="s">
        <v>74</v>
      </c>
      <c r="D38" s="25" t="s">
        <v>11020</v>
      </c>
      <c r="E38" s="4">
        <v>5</v>
      </c>
      <c r="F38" s="4">
        <v>2017</v>
      </c>
      <c r="G38" t="s">
        <v>21</v>
      </c>
      <c r="H38" s="4" t="s">
        <v>410</v>
      </c>
      <c r="I38" s="4" t="s">
        <v>1214</v>
      </c>
      <c r="J38" s="4" t="s">
        <v>1215</v>
      </c>
      <c r="K38" s="4">
        <v>24.1</v>
      </c>
      <c r="L38" s="4">
        <v>3.6</v>
      </c>
      <c r="M38" s="4" t="s">
        <v>2508</v>
      </c>
      <c r="N38" s="11" t="s">
        <v>11010</v>
      </c>
      <c r="R38" t="s">
        <v>11021</v>
      </c>
    </row>
    <row r="39" spans="1:18">
      <c r="A39" t="s">
        <v>11022</v>
      </c>
      <c r="B39" t="s">
        <v>10958</v>
      </c>
      <c r="C39" t="s">
        <v>20</v>
      </c>
      <c r="D39" s="25" t="s">
        <v>11023</v>
      </c>
      <c r="E39" s="4">
        <v>3</v>
      </c>
      <c r="F39" s="4">
        <v>1992</v>
      </c>
      <c r="G39" t="s">
        <v>21</v>
      </c>
      <c r="H39" s="4" t="s">
        <v>1635</v>
      </c>
      <c r="I39" t="s">
        <v>1214</v>
      </c>
      <c r="J39" s="4" t="s">
        <v>1094</v>
      </c>
      <c r="K39" s="4" t="s">
        <v>3076</v>
      </c>
      <c r="L39" s="4">
        <v>0</v>
      </c>
      <c r="M39" s="4" t="s">
        <v>3831</v>
      </c>
      <c r="N39" s="11" t="s">
        <v>11024</v>
      </c>
      <c r="R39" t="s">
        <v>607</v>
      </c>
    </row>
    <row r="40" spans="1:18">
      <c r="A40" t="s">
        <v>11022</v>
      </c>
      <c r="B40" t="s">
        <v>10958</v>
      </c>
      <c r="C40" t="s">
        <v>74</v>
      </c>
      <c r="D40" s="25" t="s">
        <v>11016</v>
      </c>
      <c r="E40" s="4">
        <v>5</v>
      </c>
      <c r="F40" s="4">
        <v>2015</v>
      </c>
      <c r="G40" t="s">
        <v>21</v>
      </c>
      <c r="H40" s="4" t="s">
        <v>654</v>
      </c>
      <c r="I40" t="s">
        <v>1214</v>
      </c>
      <c r="J40" s="4" t="s">
        <v>756</v>
      </c>
      <c r="K40" s="4" t="s">
        <v>285</v>
      </c>
      <c r="L40" s="4">
        <v>0</v>
      </c>
      <c r="M40" s="4" t="s">
        <v>2764</v>
      </c>
      <c r="N40" s="11" t="s">
        <v>11024</v>
      </c>
      <c r="R40" t="s">
        <v>11025</v>
      </c>
    </row>
    <row r="41" spans="1:18">
      <c r="A41" t="s">
        <v>11022</v>
      </c>
      <c r="B41" t="s">
        <v>10958</v>
      </c>
      <c r="C41" t="s">
        <v>74</v>
      </c>
      <c r="D41" s="25" t="s">
        <v>859</v>
      </c>
      <c r="E41" s="4">
        <v>5</v>
      </c>
      <c r="F41" s="4">
        <v>2016</v>
      </c>
      <c r="G41" t="s">
        <v>21</v>
      </c>
      <c r="H41" s="4" t="s">
        <v>482</v>
      </c>
      <c r="I41" t="s">
        <v>1214</v>
      </c>
      <c r="J41" s="4" t="s">
        <v>3874</v>
      </c>
      <c r="K41" s="4" t="s">
        <v>511</v>
      </c>
      <c r="L41" s="4">
        <v>0</v>
      </c>
      <c r="M41" s="4" t="s">
        <v>3359</v>
      </c>
      <c r="N41" s="11" t="s">
        <v>11024</v>
      </c>
      <c r="R41" t="s">
        <v>11026</v>
      </c>
    </row>
    <row r="42" spans="1:18">
      <c r="A42" t="s">
        <v>11022</v>
      </c>
      <c r="B42" t="s">
        <v>10958</v>
      </c>
      <c r="C42" t="s">
        <v>74</v>
      </c>
      <c r="D42" s="25" t="s">
        <v>11027</v>
      </c>
      <c r="E42" s="4">
        <v>5</v>
      </c>
      <c r="F42" s="4">
        <v>2017</v>
      </c>
      <c r="G42" t="s">
        <v>21</v>
      </c>
      <c r="H42" s="4" t="s">
        <v>682</v>
      </c>
      <c r="I42" t="s">
        <v>1214</v>
      </c>
      <c r="J42" s="4" t="s">
        <v>2166</v>
      </c>
      <c r="K42" s="4" t="s">
        <v>362</v>
      </c>
      <c r="L42" s="4">
        <v>0</v>
      </c>
      <c r="M42" s="4" t="s">
        <v>3782</v>
      </c>
      <c r="N42" s="11" t="s">
        <v>11024</v>
      </c>
      <c r="R42" t="s">
        <v>11028</v>
      </c>
    </row>
    <row r="43" spans="1:18">
      <c r="A43" t="s">
        <v>11022</v>
      </c>
      <c r="B43" t="s">
        <v>10958</v>
      </c>
      <c r="C43" t="s">
        <v>74</v>
      </c>
      <c r="D43" s="25" t="s">
        <v>1440</v>
      </c>
      <c r="E43" s="4">
        <v>5</v>
      </c>
      <c r="F43" s="4">
        <v>2024</v>
      </c>
      <c r="G43" t="s">
        <v>21</v>
      </c>
      <c r="H43" s="4" t="s">
        <v>609</v>
      </c>
      <c r="I43" t="s">
        <v>1214</v>
      </c>
      <c r="J43" s="4" t="s">
        <v>529</v>
      </c>
      <c r="K43" s="4" t="s">
        <v>278</v>
      </c>
      <c r="L43" s="4">
        <v>0</v>
      </c>
      <c r="M43" s="4" t="s">
        <v>2256</v>
      </c>
      <c r="N43" s="11" t="s">
        <v>11024</v>
      </c>
      <c r="Q43" t="s">
        <v>11029</v>
      </c>
      <c r="R43" t="s">
        <v>11030</v>
      </c>
    </row>
    <row r="44" spans="1:18">
      <c r="A44" t="s">
        <v>11022</v>
      </c>
      <c r="B44" t="s">
        <v>10958</v>
      </c>
      <c r="C44" s="4" t="s">
        <v>74</v>
      </c>
      <c r="D44" s="25" t="s">
        <v>11031</v>
      </c>
      <c r="E44" s="4">
        <v>4</v>
      </c>
      <c r="F44" s="4">
        <v>2026</v>
      </c>
      <c r="G44" s="4" t="s">
        <v>21</v>
      </c>
      <c r="H44" s="4">
        <v>16.600000000000001</v>
      </c>
      <c r="I44" s="4" t="s">
        <v>1214</v>
      </c>
      <c r="J44" s="4">
        <v>27.2</v>
      </c>
      <c r="K44" s="4">
        <v>35.299999999999997</v>
      </c>
      <c r="L44" s="4">
        <v>0</v>
      </c>
      <c r="M44" s="4">
        <v>910</v>
      </c>
      <c r="N44" s="11" t="s">
        <v>11024</v>
      </c>
      <c r="R44" s="4" t="s">
        <v>11032</v>
      </c>
    </row>
    <row r="45" spans="1:18">
      <c r="A45" s="10" t="s">
        <v>11033</v>
      </c>
      <c r="B45" t="s">
        <v>10958</v>
      </c>
      <c r="C45" t="s">
        <v>20</v>
      </c>
      <c r="D45" s="25" t="s">
        <v>10989</v>
      </c>
      <c r="E45" s="4">
        <v>3</v>
      </c>
      <c r="F45" s="4">
        <v>1996</v>
      </c>
      <c r="G45" t="s">
        <v>103</v>
      </c>
      <c r="H45" s="4" t="s">
        <v>2392</v>
      </c>
      <c r="I45" t="s">
        <v>1214</v>
      </c>
      <c r="J45" s="4" t="s">
        <v>7287</v>
      </c>
      <c r="K45" s="4" t="s">
        <v>984</v>
      </c>
      <c r="L45" s="4">
        <v>0</v>
      </c>
      <c r="M45" s="4" t="s">
        <v>4066</v>
      </c>
      <c r="N45" s="11" t="s">
        <v>11034</v>
      </c>
      <c r="R45" t="s">
        <v>11035</v>
      </c>
    </row>
    <row r="46" spans="1:18">
      <c r="A46" s="10" t="s">
        <v>11033</v>
      </c>
      <c r="B46" t="s">
        <v>10958</v>
      </c>
      <c r="C46" t="s">
        <v>74</v>
      </c>
      <c r="D46" s="25" t="s">
        <v>11036</v>
      </c>
      <c r="E46" s="4">
        <v>5</v>
      </c>
      <c r="F46" s="4">
        <v>2002</v>
      </c>
      <c r="G46" t="s">
        <v>21</v>
      </c>
      <c r="H46" s="4" t="s">
        <v>482</v>
      </c>
      <c r="I46" t="s">
        <v>1214</v>
      </c>
      <c r="J46" s="4" t="s">
        <v>345</v>
      </c>
      <c r="K46" s="4" t="s">
        <v>150</v>
      </c>
      <c r="L46" s="4">
        <v>0</v>
      </c>
      <c r="M46" s="4" t="s">
        <v>1374</v>
      </c>
      <c r="N46" s="11" t="s">
        <v>11034</v>
      </c>
      <c r="R46" t="s">
        <v>11037</v>
      </c>
    </row>
    <row r="47" spans="1:18">
      <c r="A47" s="10" t="s">
        <v>11033</v>
      </c>
      <c r="B47" t="s">
        <v>10958</v>
      </c>
      <c r="C47" t="s">
        <v>74</v>
      </c>
      <c r="D47" s="25" t="s">
        <v>11038</v>
      </c>
      <c r="E47" s="4">
        <v>5</v>
      </c>
      <c r="F47" s="4">
        <v>2003</v>
      </c>
      <c r="G47" t="s">
        <v>21</v>
      </c>
      <c r="H47" s="4" t="s">
        <v>682</v>
      </c>
      <c r="I47" t="s">
        <v>1214</v>
      </c>
      <c r="J47" s="4" t="s">
        <v>1756</v>
      </c>
      <c r="K47" s="4" t="s">
        <v>529</v>
      </c>
      <c r="L47" s="4">
        <v>0</v>
      </c>
      <c r="M47" s="4" t="s">
        <v>1894</v>
      </c>
      <c r="N47" s="11" t="s">
        <v>11034</v>
      </c>
      <c r="R47" t="s">
        <v>11039</v>
      </c>
    </row>
    <row r="48" spans="1:18">
      <c r="A48" s="10" t="s">
        <v>11033</v>
      </c>
      <c r="B48" t="s">
        <v>10958</v>
      </c>
      <c r="C48" t="s">
        <v>74</v>
      </c>
      <c r="D48" s="25" t="s">
        <v>44</v>
      </c>
      <c r="E48" s="4">
        <v>5</v>
      </c>
      <c r="F48" s="4">
        <v>2005</v>
      </c>
      <c r="G48" t="s">
        <v>21</v>
      </c>
      <c r="H48" s="4" t="s">
        <v>477</v>
      </c>
      <c r="I48" t="s">
        <v>1214</v>
      </c>
      <c r="J48" s="4" t="s">
        <v>3139</v>
      </c>
      <c r="K48" s="4" t="s">
        <v>521</v>
      </c>
      <c r="L48" s="4">
        <v>0</v>
      </c>
      <c r="M48" s="4" t="s">
        <v>1618</v>
      </c>
      <c r="N48" s="11" t="s">
        <v>11034</v>
      </c>
      <c r="R48" t="s">
        <v>11040</v>
      </c>
    </row>
    <row r="49" spans="1:18">
      <c r="A49" s="10" t="s">
        <v>11033</v>
      </c>
      <c r="B49" t="s">
        <v>10958</v>
      </c>
      <c r="C49" t="s">
        <v>74</v>
      </c>
      <c r="D49" s="25" t="s">
        <v>10993</v>
      </c>
      <c r="E49" s="4">
        <v>5</v>
      </c>
      <c r="F49" s="4">
        <v>2008</v>
      </c>
      <c r="G49" t="s">
        <v>21</v>
      </c>
      <c r="H49" s="4" t="s">
        <v>717</v>
      </c>
      <c r="I49" t="s">
        <v>1214</v>
      </c>
      <c r="J49" s="4" t="s">
        <v>6479</v>
      </c>
      <c r="K49" s="4" t="s">
        <v>358</v>
      </c>
      <c r="L49" s="4">
        <v>0</v>
      </c>
      <c r="M49" s="4" t="s">
        <v>2788</v>
      </c>
      <c r="N49" s="11" t="s">
        <v>11034</v>
      </c>
      <c r="R49" t="s">
        <v>11041</v>
      </c>
    </row>
    <row r="50" spans="1:18">
      <c r="A50" s="10" t="s">
        <v>11033</v>
      </c>
      <c r="B50" t="s">
        <v>10958</v>
      </c>
      <c r="C50" t="s">
        <v>74</v>
      </c>
      <c r="D50" s="25" t="s">
        <v>11012</v>
      </c>
      <c r="E50" s="4">
        <v>5</v>
      </c>
      <c r="F50" s="4">
        <v>2011</v>
      </c>
      <c r="G50" t="s">
        <v>21</v>
      </c>
      <c r="H50" s="4" t="s">
        <v>977</v>
      </c>
      <c r="I50" t="s">
        <v>1214</v>
      </c>
      <c r="J50" s="4" t="s">
        <v>67</v>
      </c>
      <c r="K50" s="4" t="s">
        <v>497</v>
      </c>
      <c r="L50" s="4">
        <v>0</v>
      </c>
      <c r="M50" s="4" t="s">
        <v>1532</v>
      </c>
      <c r="N50" s="11" t="s">
        <v>11034</v>
      </c>
      <c r="R50" t="s">
        <v>89</v>
      </c>
    </row>
    <row r="51" spans="1:18">
      <c r="A51" s="10" t="s">
        <v>11033</v>
      </c>
      <c r="B51" t="s">
        <v>10958</v>
      </c>
      <c r="C51" t="s">
        <v>74</v>
      </c>
      <c r="D51" s="25" t="s">
        <v>11042</v>
      </c>
      <c r="E51" s="4">
        <v>5</v>
      </c>
      <c r="F51" s="4">
        <v>2013</v>
      </c>
      <c r="G51" t="s">
        <v>21</v>
      </c>
      <c r="H51" s="4" t="s">
        <v>1038</v>
      </c>
      <c r="I51" t="s">
        <v>1214</v>
      </c>
      <c r="J51" s="4" t="s">
        <v>929</v>
      </c>
      <c r="K51" s="4" t="s">
        <v>312</v>
      </c>
      <c r="L51" s="4">
        <v>0</v>
      </c>
      <c r="M51" s="4" t="s">
        <v>2025</v>
      </c>
      <c r="N51" s="11" t="s">
        <v>11034</v>
      </c>
      <c r="R51" t="s">
        <v>570</v>
      </c>
    </row>
    <row r="52" spans="1:18">
      <c r="A52" s="10" t="s">
        <v>11033</v>
      </c>
      <c r="B52" t="s">
        <v>10958</v>
      </c>
      <c r="C52" t="s">
        <v>74</v>
      </c>
      <c r="D52" s="25" t="s">
        <v>11016</v>
      </c>
      <c r="E52" s="4">
        <v>5</v>
      </c>
      <c r="F52" s="4">
        <v>2015</v>
      </c>
      <c r="G52" t="s">
        <v>21</v>
      </c>
      <c r="H52" s="4" t="s">
        <v>488</v>
      </c>
      <c r="I52" t="s">
        <v>1214</v>
      </c>
      <c r="J52" s="4" t="s">
        <v>385</v>
      </c>
      <c r="K52" s="4" t="s">
        <v>40</v>
      </c>
      <c r="L52" s="4">
        <v>0</v>
      </c>
      <c r="M52" s="4" t="s">
        <v>5544</v>
      </c>
      <c r="N52" s="11" t="s">
        <v>11034</v>
      </c>
      <c r="R52" t="s">
        <v>11043</v>
      </c>
    </row>
    <row r="53" spans="1:18">
      <c r="A53" s="10" t="s">
        <v>11033</v>
      </c>
      <c r="B53" t="s">
        <v>10958</v>
      </c>
      <c r="C53" t="s">
        <v>74</v>
      </c>
      <c r="D53" s="25" t="s">
        <v>1590</v>
      </c>
      <c r="E53" s="4">
        <v>5</v>
      </c>
      <c r="F53" s="4">
        <v>2016</v>
      </c>
      <c r="G53" t="s">
        <v>21</v>
      </c>
      <c r="H53" s="4" t="s">
        <v>401</v>
      </c>
      <c r="I53" t="s">
        <v>1214</v>
      </c>
      <c r="J53" s="4" t="s">
        <v>683</v>
      </c>
      <c r="K53" s="4" t="s">
        <v>40</v>
      </c>
      <c r="L53" s="4">
        <v>0</v>
      </c>
      <c r="M53" s="4" t="s">
        <v>7453</v>
      </c>
      <c r="N53" s="11" t="s">
        <v>11034</v>
      </c>
      <c r="R53" t="s">
        <v>11044</v>
      </c>
    </row>
    <row r="54" spans="1:18">
      <c r="A54" s="10" t="s">
        <v>11033</v>
      </c>
      <c r="B54" t="s">
        <v>10958</v>
      </c>
      <c r="C54" t="s">
        <v>74</v>
      </c>
      <c r="D54" s="25" t="s">
        <v>5649</v>
      </c>
      <c r="E54" s="4">
        <v>6</v>
      </c>
      <c r="F54" s="4">
        <v>2016</v>
      </c>
      <c r="G54" t="s">
        <v>21</v>
      </c>
      <c r="H54" s="4" t="s">
        <v>3139</v>
      </c>
      <c r="I54" t="s">
        <v>1214</v>
      </c>
      <c r="J54" s="4" t="s">
        <v>358</v>
      </c>
      <c r="K54" s="4" t="s">
        <v>854</v>
      </c>
      <c r="L54" s="4">
        <v>0</v>
      </c>
      <c r="M54" s="4" t="s">
        <v>2573</v>
      </c>
      <c r="N54" s="11" t="s">
        <v>11034</v>
      </c>
      <c r="R54" t="s">
        <v>11045</v>
      </c>
    </row>
    <row r="55" spans="1:18">
      <c r="A55" s="10" t="s">
        <v>11033</v>
      </c>
      <c r="B55" t="s">
        <v>10958</v>
      </c>
      <c r="C55" t="s">
        <v>74</v>
      </c>
      <c r="D55" s="25" t="s">
        <v>11046</v>
      </c>
      <c r="E55" s="4">
        <v>9</v>
      </c>
      <c r="F55" s="4">
        <v>2016</v>
      </c>
      <c r="G55" t="s">
        <v>21</v>
      </c>
      <c r="H55" s="4" t="s">
        <v>768</v>
      </c>
      <c r="I55" t="s">
        <v>1214</v>
      </c>
      <c r="J55" s="4" t="s">
        <v>836</v>
      </c>
      <c r="K55" s="4" t="s">
        <v>949</v>
      </c>
      <c r="L55" s="4">
        <v>0</v>
      </c>
      <c r="M55" s="4" t="s">
        <v>2607</v>
      </c>
      <c r="N55" s="11" t="s">
        <v>11034</v>
      </c>
      <c r="R55" t="s">
        <v>11047</v>
      </c>
    </row>
    <row r="56" spans="1:18">
      <c r="A56" s="10" t="s">
        <v>11033</v>
      </c>
      <c r="B56" t="s">
        <v>10958</v>
      </c>
      <c r="C56" t="s">
        <v>74</v>
      </c>
      <c r="D56" s="25" t="s">
        <v>1440</v>
      </c>
      <c r="E56" s="4">
        <v>5</v>
      </c>
      <c r="F56" s="4">
        <v>2024</v>
      </c>
      <c r="G56" t="s">
        <v>21</v>
      </c>
      <c r="H56" s="4" t="s">
        <v>172</v>
      </c>
      <c r="I56" t="s">
        <v>1214</v>
      </c>
      <c r="J56" s="4" t="s">
        <v>683</v>
      </c>
      <c r="K56" s="4" t="s">
        <v>1115</v>
      </c>
      <c r="L56" s="4">
        <v>0</v>
      </c>
      <c r="M56" s="4" t="s">
        <v>1386</v>
      </c>
      <c r="N56" s="11" t="s">
        <v>11034</v>
      </c>
      <c r="Q56" t="s">
        <v>11048</v>
      </c>
      <c r="R56" t="s">
        <v>11049</v>
      </c>
    </row>
    <row r="57" spans="1:18">
      <c r="A57" t="s">
        <v>11033</v>
      </c>
      <c r="B57" t="s">
        <v>10958</v>
      </c>
      <c r="C57" s="4" t="s">
        <v>74</v>
      </c>
      <c r="D57" s="25" t="s">
        <v>11031</v>
      </c>
      <c r="E57" s="4">
        <v>4</v>
      </c>
      <c r="F57" s="4">
        <v>2026</v>
      </c>
      <c r="G57" s="4" t="s">
        <v>21</v>
      </c>
      <c r="H57" s="4">
        <v>30.6</v>
      </c>
      <c r="I57" s="4" t="s">
        <v>1214</v>
      </c>
      <c r="J57" s="4">
        <v>29.1</v>
      </c>
      <c r="K57" s="4">
        <v>37</v>
      </c>
      <c r="L57" s="4">
        <v>0</v>
      </c>
      <c r="M57" s="4">
        <v>755</v>
      </c>
      <c r="N57" s="11" t="s">
        <v>11034</v>
      </c>
      <c r="R57" s="4" t="s">
        <v>11050</v>
      </c>
    </row>
    <row r="58" spans="1:18">
      <c r="A58" s="2" t="s">
        <v>11051</v>
      </c>
      <c r="B58" s="2" t="s">
        <v>10958</v>
      </c>
      <c r="C58" s="2" t="s">
        <v>74</v>
      </c>
      <c r="D58" s="26" t="s">
        <v>11023</v>
      </c>
      <c r="E58" s="24">
        <v>3</v>
      </c>
      <c r="F58" s="24">
        <v>1992</v>
      </c>
      <c r="G58" s="2" t="s">
        <v>25</v>
      </c>
      <c r="H58" s="24" t="s">
        <v>137</v>
      </c>
      <c r="I58" s="24" t="s">
        <v>1214</v>
      </c>
      <c r="J58" s="4" t="s">
        <v>3597</v>
      </c>
      <c r="K58" s="4" t="s">
        <v>10334</v>
      </c>
      <c r="L58" s="4">
        <v>0</v>
      </c>
      <c r="M58" s="4" t="s">
        <v>2930</v>
      </c>
      <c r="R58" t="s">
        <v>11052</v>
      </c>
    </row>
    <row r="59" spans="1:18">
      <c r="A59" s="2" t="s">
        <v>11051</v>
      </c>
      <c r="B59" s="2" t="s">
        <v>10958</v>
      </c>
      <c r="C59" s="2" t="s">
        <v>74</v>
      </c>
      <c r="D59" s="26" t="s">
        <v>11053</v>
      </c>
      <c r="E59" s="24">
        <v>3</v>
      </c>
      <c r="F59" s="24">
        <v>1993</v>
      </c>
      <c r="G59" s="2" t="s">
        <v>25</v>
      </c>
      <c r="H59" s="24" t="s">
        <v>2924</v>
      </c>
      <c r="I59" s="24" t="s">
        <v>1214</v>
      </c>
      <c r="J59" s="4" t="s">
        <v>341</v>
      </c>
      <c r="K59" s="4" t="s">
        <v>4566</v>
      </c>
      <c r="L59" s="4">
        <v>0</v>
      </c>
      <c r="M59" s="4" t="s">
        <v>11054</v>
      </c>
      <c r="R59" t="s">
        <v>2070</v>
      </c>
    </row>
    <row r="60" spans="1:18">
      <c r="A60" s="2" t="s">
        <v>11051</v>
      </c>
      <c r="B60" s="2" t="s">
        <v>10958</v>
      </c>
      <c r="C60" s="2" t="s">
        <v>74</v>
      </c>
      <c r="D60" s="26" t="s">
        <v>10968</v>
      </c>
      <c r="E60" s="24">
        <v>3</v>
      </c>
      <c r="F60" s="24">
        <v>1994</v>
      </c>
      <c r="G60" s="2" t="s">
        <v>25</v>
      </c>
      <c r="H60" s="24" t="s">
        <v>597</v>
      </c>
      <c r="I60" s="24" t="s">
        <v>1214</v>
      </c>
      <c r="J60" s="4" t="s">
        <v>2550</v>
      </c>
      <c r="K60" s="4" t="s">
        <v>11055</v>
      </c>
      <c r="L60" s="4">
        <v>0</v>
      </c>
      <c r="M60" s="4" t="s">
        <v>11056</v>
      </c>
    </row>
    <row r="61" spans="1:18">
      <c r="A61" s="2" t="s">
        <v>11051</v>
      </c>
      <c r="B61" s="2" t="s">
        <v>10958</v>
      </c>
      <c r="C61" s="2" t="s">
        <v>74</v>
      </c>
      <c r="D61" s="26" t="s">
        <v>3055</v>
      </c>
      <c r="E61" s="24">
        <v>5</v>
      </c>
      <c r="F61" s="24">
        <v>2001</v>
      </c>
      <c r="G61" s="2" t="s">
        <v>21</v>
      </c>
      <c r="H61" s="24">
        <v>11.7</v>
      </c>
      <c r="I61" s="24" t="s">
        <v>35</v>
      </c>
      <c r="J61" s="4" t="s">
        <v>354</v>
      </c>
      <c r="K61" s="4" t="s">
        <v>794</v>
      </c>
      <c r="L61" s="4">
        <v>0</v>
      </c>
      <c r="M61" s="4" t="s">
        <v>1797</v>
      </c>
      <c r="R61" t="s">
        <v>11057</v>
      </c>
    </row>
    <row r="62" spans="1:18">
      <c r="A62" s="2" t="s">
        <v>11051</v>
      </c>
      <c r="B62" s="2" t="s">
        <v>10958</v>
      </c>
      <c r="C62" s="2" t="s">
        <v>74</v>
      </c>
      <c r="D62" s="26" t="s">
        <v>2321</v>
      </c>
      <c r="E62" s="24">
        <v>7</v>
      </c>
      <c r="F62" s="24">
        <v>2002</v>
      </c>
      <c r="G62" s="2" t="s">
        <v>21</v>
      </c>
      <c r="H62" s="24">
        <v>12.9</v>
      </c>
      <c r="I62" s="24" t="s">
        <v>35</v>
      </c>
      <c r="J62" s="4" t="s">
        <v>2176</v>
      </c>
      <c r="K62" s="4" t="s">
        <v>1160</v>
      </c>
      <c r="L62" s="4">
        <v>0</v>
      </c>
      <c r="M62" s="4" t="s">
        <v>1637</v>
      </c>
      <c r="R62" t="s">
        <v>11058</v>
      </c>
    </row>
    <row r="63" spans="1:18">
      <c r="A63" s="2" t="s">
        <v>11051</v>
      </c>
      <c r="B63" s="2" t="s">
        <v>10958</v>
      </c>
      <c r="C63" s="2" t="s">
        <v>74</v>
      </c>
      <c r="D63" s="26" t="s">
        <v>1674</v>
      </c>
      <c r="E63" s="24">
        <v>5</v>
      </c>
      <c r="F63" s="24">
        <v>2004</v>
      </c>
      <c r="G63" s="2" t="s">
        <v>21</v>
      </c>
      <c r="H63" s="24">
        <v>14.7</v>
      </c>
      <c r="I63" s="24" t="s">
        <v>35</v>
      </c>
      <c r="J63" s="4" t="s">
        <v>648</v>
      </c>
      <c r="K63" s="4" t="s">
        <v>729</v>
      </c>
      <c r="L63" s="4">
        <v>0</v>
      </c>
      <c r="M63" s="4" t="s">
        <v>2443</v>
      </c>
      <c r="R63" t="s">
        <v>11059</v>
      </c>
    </row>
    <row r="64" spans="1:18">
      <c r="A64" s="2" t="s">
        <v>11051</v>
      </c>
      <c r="B64" s="2" t="s">
        <v>10958</v>
      </c>
      <c r="C64" s="2" t="s">
        <v>74</v>
      </c>
      <c r="D64" s="26" t="s">
        <v>11060</v>
      </c>
      <c r="E64" s="24">
        <v>5</v>
      </c>
      <c r="F64" s="24">
        <v>2005</v>
      </c>
      <c r="G64" s="2" t="s">
        <v>21</v>
      </c>
      <c r="H64" s="24">
        <v>15.7</v>
      </c>
      <c r="I64" s="24" t="s">
        <v>35</v>
      </c>
      <c r="J64" s="4" t="s">
        <v>648</v>
      </c>
      <c r="K64" s="4" t="s">
        <v>794</v>
      </c>
      <c r="L64" s="4">
        <v>0</v>
      </c>
      <c r="M64" s="4" t="s">
        <v>8065</v>
      </c>
      <c r="N64" s="11" t="s">
        <v>11061</v>
      </c>
      <c r="R64" t="s">
        <v>11062</v>
      </c>
    </row>
    <row r="65" spans="1:19">
      <c r="A65" s="2" t="s">
        <v>11051</v>
      </c>
      <c r="B65" s="2" t="s">
        <v>10958</v>
      </c>
      <c r="C65" s="2" t="s">
        <v>74</v>
      </c>
      <c r="D65" s="26" t="s">
        <v>10993</v>
      </c>
      <c r="E65" s="24">
        <v>5</v>
      </c>
      <c r="F65" s="24">
        <v>2008</v>
      </c>
      <c r="G65" s="2" t="s">
        <v>21</v>
      </c>
      <c r="H65" s="24">
        <v>18.7</v>
      </c>
      <c r="I65" s="24" t="s">
        <v>35</v>
      </c>
      <c r="J65" s="4" t="s">
        <v>485</v>
      </c>
      <c r="K65" s="4" t="s">
        <v>116</v>
      </c>
      <c r="L65" s="4">
        <v>0</v>
      </c>
      <c r="M65" s="4" t="s">
        <v>3489</v>
      </c>
      <c r="R65" t="s">
        <v>11063</v>
      </c>
    </row>
    <row r="66" spans="1:19">
      <c r="A66" s="2" t="s">
        <v>11051</v>
      </c>
      <c r="B66" s="2" t="s">
        <v>10958</v>
      </c>
      <c r="C66" s="2" t="s">
        <v>74</v>
      </c>
      <c r="D66" s="26" t="s">
        <v>11064</v>
      </c>
      <c r="E66" s="24">
        <v>5</v>
      </c>
      <c r="F66" s="24">
        <v>2009</v>
      </c>
      <c r="G66" s="2" t="s">
        <v>21</v>
      </c>
      <c r="H66" s="24">
        <v>19.7</v>
      </c>
      <c r="I66" s="24" t="s">
        <v>35</v>
      </c>
      <c r="J66" s="4" t="s">
        <v>2176</v>
      </c>
      <c r="K66" s="4" t="s">
        <v>464</v>
      </c>
      <c r="L66" s="4">
        <v>0</v>
      </c>
      <c r="M66" s="4" t="s">
        <v>1697</v>
      </c>
      <c r="R66" t="s">
        <v>11065</v>
      </c>
    </row>
    <row r="67" spans="1:19">
      <c r="A67" s="2" t="s">
        <v>11051</v>
      </c>
      <c r="B67" s="2" t="s">
        <v>10958</v>
      </c>
      <c r="C67" s="2" t="s">
        <v>74</v>
      </c>
      <c r="D67" s="26" t="s">
        <v>11012</v>
      </c>
      <c r="E67" s="24">
        <v>5</v>
      </c>
      <c r="F67" s="24">
        <v>2011</v>
      </c>
      <c r="G67" s="2" t="s">
        <v>21</v>
      </c>
      <c r="H67" s="24">
        <v>21.7</v>
      </c>
      <c r="I67" s="24" t="s">
        <v>35</v>
      </c>
      <c r="J67" s="4" t="s">
        <v>648</v>
      </c>
      <c r="K67" s="4" t="s">
        <v>614</v>
      </c>
      <c r="L67" s="4">
        <v>0</v>
      </c>
      <c r="M67" s="4" t="s">
        <v>2209</v>
      </c>
      <c r="R67" t="s">
        <v>11066</v>
      </c>
    </row>
    <row r="68" spans="1:19">
      <c r="A68" s="2" t="s">
        <v>11051</v>
      </c>
      <c r="B68" s="2" t="s">
        <v>10958</v>
      </c>
      <c r="C68" s="2" t="s">
        <v>74</v>
      </c>
      <c r="D68" s="26" t="s">
        <v>11014</v>
      </c>
      <c r="E68" s="24">
        <v>5</v>
      </c>
      <c r="F68" s="24">
        <v>2013</v>
      </c>
      <c r="G68" s="2" t="s">
        <v>21</v>
      </c>
      <c r="H68" s="24">
        <v>23.7</v>
      </c>
      <c r="I68" s="24" t="s">
        <v>35</v>
      </c>
      <c r="J68" s="4" t="s">
        <v>293</v>
      </c>
      <c r="K68" s="4" t="s">
        <v>497</v>
      </c>
      <c r="L68" s="4">
        <v>0</v>
      </c>
      <c r="M68" s="4" t="s">
        <v>4346</v>
      </c>
      <c r="R68" t="s">
        <v>11067</v>
      </c>
    </row>
    <row r="69" spans="1:19">
      <c r="A69" s="2" t="s">
        <v>11051</v>
      </c>
      <c r="B69" s="2" t="s">
        <v>10958</v>
      </c>
      <c r="C69" s="2" t="s">
        <v>74</v>
      </c>
      <c r="D69" s="26" t="s">
        <v>11068</v>
      </c>
      <c r="E69" s="24">
        <v>5</v>
      </c>
      <c r="F69" s="24">
        <v>2015</v>
      </c>
      <c r="G69" s="2" t="s">
        <v>21</v>
      </c>
      <c r="H69" s="24">
        <v>25.7</v>
      </c>
      <c r="I69" s="24" t="s">
        <v>35</v>
      </c>
      <c r="J69" s="4" t="s">
        <v>529</v>
      </c>
      <c r="K69" s="4">
        <v>32.299999999999997</v>
      </c>
      <c r="L69" s="4">
        <v>0</v>
      </c>
      <c r="M69" s="4" t="s">
        <v>1427</v>
      </c>
      <c r="R69" t="s">
        <v>11069</v>
      </c>
    </row>
    <row r="70" spans="1:19">
      <c r="A70" s="2" t="s">
        <v>11051</v>
      </c>
      <c r="B70" s="2" t="s">
        <v>10958</v>
      </c>
      <c r="C70" s="2" t="s">
        <v>74</v>
      </c>
      <c r="D70" s="26" t="s">
        <v>1568</v>
      </c>
      <c r="E70" s="24">
        <v>5</v>
      </c>
      <c r="F70" s="24">
        <v>2016</v>
      </c>
      <c r="G70" s="2" t="s">
        <v>21</v>
      </c>
      <c r="H70" s="24">
        <v>26.7</v>
      </c>
      <c r="I70" s="24" t="s">
        <v>35</v>
      </c>
      <c r="J70" s="4" t="s">
        <v>485</v>
      </c>
      <c r="M70" s="4" t="s">
        <v>1430</v>
      </c>
      <c r="R70" t="s">
        <v>11070</v>
      </c>
    </row>
    <row r="71" spans="1:19">
      <c r="A71" s="2" t="s">
        <v>11051</v>
      </c>
      <c r="B71" s="2" t="s">
        <v>10958</v>
      </c>
      <c r="C71" s="2" t="s">
        <v>74</v>
      </c>
      <c r="D71" s="26" t="s">
        <v>11020</v>
      </c>
      <c r="E71" s="24">
        <v>5</v>
      </c>
      <c r="F71" s="24">
        <v>2017</v>
      </c>
      <c r="G71" s="2" t="s">
        <v>21</v>
      </c>
      <c r="H71" s="24">
        <v>27.7</v>
      </c>
      <c r="I71" s="24" t="s">
        <v>35</v>
      </c>
      <c r="J71" s="4" t="s">
        <v>529</v>
      </c>
      <c r="M71" s="4" t="s">
        <v>1430</v>
      </c>
      <c r="R71" t="s">
        <v>11071</v>
      </c>
    </row>
    <row r="72" spans="1:19">
      <c r="A72" s="19" t="s">
        <v>11072</v>
      </c>
      <c r="B72" s="19" t="s">
        <v>10958</v>
      </c>
      <c r="C72" s="19" t="s">
        <v>20</v>
      </c>
      <c r="D72" s="30" t="s">
        <v>1992</v>
      </c>
      <c r="E72" s="20">
        <v>5</v>
      </c>
      <c r="F72" s="20">
        <v>2021</v>
      </c>
      <c r="G72" s="19" t="s">
        <v>21</v>
      </c>
      <c r="H72" s="20"/>
      <c r="I72" s="20"/>
      <c r="J72" s="4" t="s">
        <v>3814</v>
      </c>
      <c r="K72" s="4" t="s">
        <v>836</v>
      </c>
      <c r="L72" s="4">
        <v>0</v>
      </c>
      <c r="M72" s="4" t="s">
        <v>1809</v>
      </c>
      <c r="Q72" t="s">
        <v>11073</v>
      </c>
      <c r="R72" t="s">
        <v>11074</v>
      </c>
      <c r="S72" t="s">
        <v>11075</v>
      </c>
    </row>
    <row r="73" spans="1:19">
      <c r="A73" s="19" t="s">
        <v>677</v>
      </c>
      <c r="B73" s="19" t="s">
        <v>10958</v>
      </c>
      <c r="C73" s="19" t="s">
        <v>20</v>
      </c>
      <c r="D73" s="30" t="s">
        <v>2390</v>
      </c>
      <c r="E73" s="20">
        <v>3</v>
      </c>
      <c r="F73" s="20">
        <v>1980</v>
      </c>
      <c r="G73" s="19" t="s">
        <v>25</v>
      </c>
      <c r="H73" s="20">
        <v>13.5</v>
      </c>
      <c r="I73" s="20" t="s">
        <v>35</v>
      </c>
      <c r="J73" s="4" t="s">
        <v>2923</v>
      </c>
      <c r="K73" s="4" t="s">
        <v>2171</v>
      </c>
      <c r="L73" s="4">
        <v>0</v>
      </c>
      <c r="M73" s="4" t="s">
        <v>3184</v>
      </c>
      <c r="R73" t="s">
        <v>11076</v>
      </c>
    </row>
    <row r="74" spans="1:19">
      <c r="A74" t="s">
        <v>677</v>
      </c>
      <c r="B74" t="s">
        <v>10958</v>
      </c>
      <c r="C74" t="s">
        <v>74</v>
      </c>
      <c r="D74" s="25" t="s">
        <v>11077</v>
      </c>
      <c r="E74" s="4">
        <v>3</v>
      </c>
      <c r="F74" s="4">
        <v>1986</v>
      </c>
      <c r="G74" t="s">
        <v>25</v>
      </c>
      <c r="H74" s="4">
        <v>19.5</v>
      </c>
      <c r="I74" s="4" t="s">
        <v>35</v>
      </c>
      <c r="J74" s="4" t="s">
        <v>435</v>
      </c>
      <c r="K74" s="4" t="s">
        <v>2171</v>
      </c>
      <c r="L74" s="4">
        <v>0</v>
      </c>
      <c r="M74" s="4" t="s">
        <v>11078</v>
      </c>
    </row>
    <row r="75" spans="1:19">
      <c r="A75" t="s">
        <v>677</v>
      </c>
      <c r="B75" t="s">
        <v>10958</v>
      </c>
      <c r="C75" t="s">
        <v>74</v>
      </c>
      <c r="D75" s="25" t="s">
        <v>10963</v>
      </c>
      <c r="E75" s="4">
        <v>3</v>
      </c>
      <c r="F75" s="4">
        <v>1988</v>
      </c>
      <c r="G75" t="s">
        <v>25</v>
      </c>
      <c r="H75" s="4">
        <v>21.5</v>
      </c>
      <c r="I75" s="4" t="s">
        <v>35</v>
      </c>
      <c r="J75" s="4" t="s">
        <v>3561</v>
      </c>
      <c r="K75" s="4" t="s">
        <v>1297</v>
      </c>
      <c r="L75" s="4">
        <v>0</v>
      </c>
      <c r="M75" s="4" t="s">
        <v>2062</v>
      </c>
    </row>
    <row r="76" spans="1:19">
      <c r="A76" t="s">
        <v>677</v>
      </c>
      <c r="B76" t="s">
        <v>10958</v>
      </c>
      <c r="C76" t="s">
        <v>74</v>
      </c>
      <c r="D76" s="25" t="s">
        <v>10964</v>
      </c>
      <c r="E76" s="4">
        <v>3</v>
      </c>
      <c r="F76" s="4">
        <v>1990</v>
      </c>
      <c r="G76" t="s">
        <v>25</v>
      </c>
      <c r="H76" s="4">
        <v>23.5</v>
      </c>
      <c r="I76" s="4" t="s">
        <v>35</v>
      </c>
      <c r="J76" s="4" t="s">
        <v>3561</v>
      </c>
      <c r="R76" t="s">
        <v>11079</v>
      </c>
    </row>
    <row r="77" spans="1:19">
      <c r="A77" t="s">
        <v>1615</v>
      </c>
      <c r="B77" t="s">
        <v>10958</v>
      </c>
      <c r="C77" t="s">
        <v>20</v>
      </c>
      <c r="D77" s="25" t="s">
        <v>1367</v>
      </c>
      <c r="E77" s="4">
        <v>3</v>
      </c>
      <c r="F77" s="4">
        <v>1988</v>
      </c>
      <c r="G77" t="s">
        <v>21</v>
      </c>
      <c r="H77" s="4">
        <v>18.5</v>
      </c>
      <c r="I77" s="4" t="s">
        <v>35</v>
      </c>
      <c r="J77" s="4" t="s">
        <v>4538</v>
      </c>
      <c r="K77" s="4" t="s">
        <v>933</v>
      </c>
      <c r="L77" s="4">
        <v>0</v>
      </c>
      <c r="M77" s="4" t="s">
        <v>2111</v>
      </c>
      <c r="N77" s="11" t="s">
        <v>11080</v>
      </c>
      <c r="R77" t="s">
        <v>11081</v>
      </c>
    </row>
    <row r="78" spans="1:19">
      <c r="A78" t="s">
        <v>1615</v>
      </c>
      <c r="B78" t="s">
        <v>10958</v>
      </c>
      <c r="C78" t="s">
        <v>74</v>
      </c>
      <c r="D78" s="25" t="s">
        <v>11001</v>
      </c>
      <c r="E78" s="4">
        <v>3</v>
      </c>
      <c r="F78" s="4">
        <v>1998</v>
      </c>
      <c r="G78" t="s">
        <v>21</v>
      </c>
      <c r="H78" s="4">
        <v>28.5</v>
      </c>
      <c r="I78" s="4" t="s">
        <v>35</v>
      </c>
      <c r="J78" s="4" t="s">
        <v>591</v>
      </c>
      <c r="K78" s="4" t="s">
        <v>919</v>
      </c>
      <c r="L78" s="4">
        <v>0</v>
      </c>
      <c r="M78" s="4" t="s">
        <v>3150</v>
      </c>
      <c r="N78" s="11" t="s">
        <v>11080</v>
      </c>
      <c r="R78" t="s">
        <v>11082</v>
      </c>
    </row>
    <row r="79" spans="1:19">
      <c r="A79" t="s">
        <v>1615</v>
      </c>
      <c r="B79" t="s">
        <v>10958</v>
      </c>
      <c r="C79" t="s">
        <v>74</v>
      </c>
      <c r="D79" s="25" t="s">
        <v>11083</v>
      </c>
      <c r="E79" s="4">
        <v>3</v>
      </c>
      <c r="F79" s="4">
        <v>2000</v>
      </c>
      <c r="G79" t="s">
        <v>21</v>
      </c>
      <c r="H79" s="4">
        <v>30.5</v>
      </c>
      <c r="I79" s="4" t="s">
        <v>35</v>
      </c>
      <c r="J79" s="4" t="s">
        <v>885</v>
      </c>
      <c r="K79" s="4" t="s">
        <v>278</v>
      </c>
      <c r="L79" s="4">
        <v>0</v>
      </c>
      <c r="M79" s="4" t="s">
        <v>3059</v>
      </c>
      <c r="N79" s="11" t="s">
        <v>11080</v>
      </c>
      <c r="R79" t="s">
        <v>11084</v>
      </c>
    </row>
    <row r="80" spans="1:19">
      <c r="A80" t="s">
        <v>1707</v>
      </c>
      <c r="B80" t="s">
        <v>10958</v>
      </c>
      <c r="C80" t="s">
        <v>20</v>
      </c>
      <c r="D80" s="25" t="s">
        <v>11085</v>
      </c>
      <c r="E80" s="4">
        <v>5</v>
      </c>
      <c r="F80" s="4">
        <v>2016</v>
      </c>
      <c r="G80" t="s">
        <v>103</v>
      </c>
      <c r="H80" s="4" t="s">
        <v>1539</v>
      </c>
      <c r="I80" s="4" t="s">
        <v>1214</v>
      </c>
      <c r="J80" s="4" t="s">
        <v>10798</v>
      </c>
      <c r="K80" s="4" t="s">
        <v>1540</v>
      </c>
      <c r="L80" s="4">
        <v>0</v>
      </c>
      <c r="M80" s="4" t="s">
        <v>4238</v>
      </c>
      <c r="R80" t="s">
        <v>11086</v>
      </c>
    </row>
    <row r="81" spans="1:18">
      <c r="A81" t="s">
        <v>679</v>
      </c>
      <c r="B81" t="s">
        <v>10958</v>
      </c>
      <c r="C81" t="s">
        <v>20</v>
      </c>
      <c r="D81" s="25" t="s">
        <v>11077</v>
      </c>
      <c r="E81" s="4">
        <v>3</v>
      </c>
      <c r="F81" s="4">
        <v>1986</v>
      </c>
      <c r="G81" t="s">
        <v>25</v>
      </c>
      <c r="H81" s="4">
        <v>18.5</v>
      </c>
      <c r="I81" s="4" t="s">
        <v>35</v>
      </c>
      <c r="J81" s="4" t="s">
        <v>1613</v>
      </c>
      <c r="K81" s="4" t="s">
        <v>2219</v>
      </c>
      <c r="L81" s="4">
        <v>0</v>
      </c>
      <c r="M81" s="4" t="s">
        <v>11087</v>
      </c>
      <c r="R81" t="s">
        <v>3326</v>
      </c>
    </row>
    <row r="82" spans="1:18">
      <c r="A82" t="s">
        <v>679</v>
      </c>
      <c r="B82" t="s">
        <v>10958</v>
      </c>
      <c r="C82" t="s">
        <v>74</v>
      </c>
      <c r="D82" s="25" t="s">
        <v>10963</v>
      </c>
      <c r="E82" s="4">
        <v>3</v>
      </c>
      <c r="F82" s="4">
        <v>1988</v>
      </c>
      <c r="G82" t="s">
        <v>25</v>
      </c>
      <c r="H82" s="4">
        <v>20.5</v>
      </c>
      <c r="I82" s="4" t="s">
        <v>35</v>
      </c>
      <c r="J82" s="4" t="s">
        <v>2169</v>
      </c>
      <c r="K82" s="4" t="s">
        <v>7888</v>
      </c>
      <c r="L82" s="4">
        <v>0</v>
      </c>
      <c r="M82" s="4" t="s">
        <v>11088</v>
      </c>
    </row>
    <row r="83" spans="1:18">
      <c r="A83" t="s">
        <v>679</v>
      </c>
      <c r="B83" t="s">
        <v>10958</v>
      </c>
      <c r="C83" t="s">
        <v>74</v>
      </c>
      <c r="D83" s="25" t="s">
        <v>10964</v>
      </c>
      <c r="E83" s="4">
        <v>3</v>
      </c>
      <c r="F83" s="4">
        <v>1990</v>
      </c>
      <c r="G83" t="s">
        <v>25</v>
      </c>
      <c r="H83" s="4">
        <v>22.5</v>
      </c>
      <c r="I83" s="4" t="s">
        <v>35</v>
      </c>
      <c r="J83" s="4" t="s">
        <v>3561</v>
      </c>
      <c r="K83" s="4" t="s">
        <v>3331</v>
      </c>
      <c r="L83" s="4">
        <v>0</v>
      </c>
      <c r="M83" s="4" t="s">
        <v>9748</v>
      </c>
      <c r="R83" t="s">
        <v>2070</v>
      </c>
    </row>
    <row r="84" spans="1:18">
      <c r="A84" t="s">
        <v>681</v>
      </c>
      <c r="B84" t="s">
        <v>10958</v>
      </c>
      <c r="C84" t="s">
        <v>20</v>
      </c>
      <c r="D84" s="25" t="s">
        <v>3055</v>
      </c>
      <c r="E84" s="4">
        <v>5</v>
      </c>
      <c r="F84" s="4">
        <v>2001</v>
      </c>
      <c r="G84" t="s">
        <v>25</v>
      </c>
      <c r="H84" s="4" t="s">
        <v>1456</v>
      </c>
      <c r="I84" s="4" t="s">
        <v>1214</v>
      </c>
      <c r="J84" s="4" t="s">
        <v>9902</v>
      </c>
      <c r="K84" s="4">
        <v>14.6</v>
      </c>
      <c r="L84" s="4">
        <v>2.2999999999999998</v>
      </c>
      <c r="M84" s="4" t="s">
        <v>6354</v>
      </c>
      <c r="N84" s="11" t="s">
        <v>11089</v>
      </c>
      <c r="R84" t="s">
        <v>11090</v>
      </c>
    </row>
    <row r="85" spans="1:18">
      <c r="A85" t="s">
        <v>681</v>
      </c>
      <c r="B85" t="s">
        <v>10958</v>
      </c>
      <c r="C85" t="s">
        <v>74</v>
      </c>
      <c r="D85" s="25" t="s">
        <v>1674</v>
      </c>
      <c r="E85" s="4">
        <v>5</v>
      </c>
      <c r="F85" s="4">
        <v>2004</v>
      </c>
      <c r="G85" t="s">
        <v>25</v>
      </c>
      <c r="H85" s="4" t="s">
        <v>682</v>
      </c>
      <c r="I85" s="4" t="s">
        <v>1214</v>
      </c>
      <c r="J85" s="4" t="s">
        <v>550</v>
      </c>
      <c r="K85" s="4">
        <v>14.1</v>
      </c>
      <c r="L85" s="4">
        <v>3</v>
      </c>
      <c r="M85" s="4" t="s">
        <v>2094</v>
      </c>
      <c r="N85" s="11" t="s">
        <v>11089</v>
      </c>
      <c r="R85" t="s">
        <v>11091</v>
      </c>
    </row>
    <row r="86" spans="1:18">
      <c r="A86" t="s">
        <v>681</v>
      </c>
      <c r="B86" t="s">
        <v>10958</v>
      </c>
      <c r="C86" t="s">
        <v>74</v>
      </c>
      <c r="D86" s="25" t="s">
        <v>10993</v>
      </c>
      <c r="E86" s="4">
        <v>5</v>
      </c>
      <c r="F86" s="4">
        <v>2008</v>
      </c>
      <c r="G86" t="s">
        <v>25</v>
      </c>
      <c r="H86" s="4" t="s">
        <v>410</v>
      </c>
      <c r="I86" s="4" t="s">
        <v>1214</v>
      </c>
      <c r="J86" s="4" t="s">
        <v>2176</v>
      </c>
      <c r="K86" s="4">
        <v>17.8</v>
      </c>
      <c r="L86" s="4">
        <v>3.5</v>
      </c>
      <c r="M86" s="4" t="s">
        <v>2256</v>
      </c>
      <c r="N86" s="11" t="s">
        <v>11089</v>
      </c>
      <c r="R86" t="s">
        <v>11092</v>
      </c>
    </row>
    <row r="87" spans="1:18">
      <c r="A87" t="s">
        <v>681</v>
      </c>
      <c r="B87" t="s">
        <v>10958</v>
      </c>
      <c r="C87" t="s">
        <v>74</v>
      </c>
      <c r="D87" s="25" t="s">
        <v>562</v>
      </c>
      <c r="E87" s="4">
        <v>5</v>
      </c>
      <c r="F87" s="4">
        <v>2009</v>
      </c>
      <c r="G87" t="s">
        <v>25</v>
      </c>
      <c r="H87" s="4" t="s">
        <v>717</v>
      </c>
      <c r="I87" s="4" t="s">
        <v>1214</v>
      </c>
      <c r="J87" s="4" t="s">
        <v>582</v>
      </c>
      <c r="K87" s="4">
        <v>19</v>
      </c>
      <c r="L87" s="4">
        <v>3.7</v>
      </c>
      <c r="M87" s="4" t="s">
        <v>4899</v>
      </c>
      <c r="N87" s="11" t="s">
        <v>11089</v>
      </c>
      <c r="R87" t="s">
        <v>11093</v>
      </c>
    </row>
    <row r="88" spans="1:18">
      <c r="A88" t="s">
        <v>681</v>
      </c>
      <c r="B88" t="s">
        <v>10958</v>
      </c>
      <c r="C88" t="s">
        <v>74</v>
      </c>
      <c r="D88" s="25" t="s">
        <v>11012</v>
      </c>
      <c r="E88" s="4">
        <v>5</v>
      </c>
      <c r="F88" s="4">
        <v>2011</v>
      </c>
      <c r="G88" t="s">
        <v>25</v>
      </c>
      <c r="H88" s="4" t="s">
        <v>609</v>
      </c>
      <c r="I88" s="4" t="s">
        <v>1214</v>
      </c>
      <c r="J88" s="4" t="s">
        <v>264</v>
      </c>
      <c r="K88" s="4">
        <v>20.399999999999999</v>
      </c>
      <c r="L88" s="4">
        <v>4.0999999999999996</v>
      </c>
      <c r="M88" s="4" t="s">
        <v>11094</v>
      </c>
      <c r="N88" s="11" t="s">
        <v>11089</v>
      </c>
      <c r="R88" t="s">
        <v>11095</v>
      </c>
    </row>
    <row r="89" spans="1:18">
      <c r="A89" t="s">
        <v>681</v>
      </c>
      <c r="B89" t="s">
        <v>10958</v>
      </c>
      <c r="C89" t="s">
        <v>74</v>
      </c>
      <c r="D89" s="25" t="s">
        <v>11042</v>
      </c>
      <c r="E89" s="4">
        <v>5</v>
      </c>
      <c r="F89" s="4">
        <v>2013</v>
      </c>
      <c r="G89" t="s">
        <v>25</v>
      </c>
      <c r="H89" s="4" t="s">
        <v>893</v>
      </c>
      <c r="I89" s="4" t="s">
        <v>1214</v>
      </c>
      <c r="J89" s="4" t="s">
        <v>127</v>
      </c>
      <c r="K89" s="4">
        <v>22.5</v>
      </c>
      <c r="L89" s="4">
        <v>4.0999999999999996</v>
      </c>
      <c r="M89" s="4" t="s">
        <v>4880</v>
      </c>
      <c r="N89" s="11" t="s">
        <v>11089</v>
      </c>
      <c r="R89" t="s">
        <v>11096</v>
      </c>
    </row>
    <row r="90" spans="1:18">
      <c r="A90" t="s">
        <v>681</v>
      </c>
      <c r="B90" t="s">
        <v>10958</v>
      </c>
      <c r="C90" t="s">
        <v>74</v>
      </c>
      <c r="D90" s="25" t="s">
        <v>11068</v>
      </c>
      <c r="E90" s="4">
        <v>5</v>
      </c>
      <c r="F90" s="4">
        <v>2015</v>
      </c>
      <c r="G90" t="s">
        <v>25</v>
      </c>
      <c r="H90" s="4" t="s">
        <v>1046</v>
      </c>
      <c r="I90" s="4" t="s">
        <v>1214</v>
      </c>
      <c r="J90" s="4" t="s">
        <v>571</v>
      </c>
      <c r="K90" s="4">
        <v>23</v>
      </c>
      <c r="L90" s="4">
        <v>4.3</v>
      </c>
      <c r="M90" s="4" t="s">
        <v>3581</v>
      </c>
      <c r="N90" s="11" t="s">
        <v>11089</v>
      </c>
      <c r="R90" t="s">
        <v>11097</v>
      </c>
    </row>
    <row r="91" spans="1:18">
      <c r="A91" t="s">
        <v>681</v>
      </c>
      <c r="B91" t="s">
        <v>10958</v>
      </c>
      <c r="C91" t="s">
        <v>74</v>
      </c>
      <c r="D91" s="25" t="s">
        <v>1590</v>
      </c>
      <c r="E91" s="4">
        <v>5</v>
      </c>
      <c r="F91" s="4">
        <v>2016</v>
      </c>
      <c r="G91" t="s">
        <v>25</v>
      </c>
      <c r="H91" s="4" t="s">
        <v>488</v>
      </c>
      <c r="I91" s="4" t="s">
        <v>1214</v>
      </c>
      <c r="J91" s="4" t="s">
        <v>674</v>
      </c>
      <c r="K91" s="4">
        <v>24.3</v>
      </c>
      <c r="L91" s="4">
        <v>4.4000000000000004</v>
      </c>
      <c r="M91" s="4" t="s">
        <v>2200</v>
      </c>
      <c r="N91" s="11" t="s">
        <v>11089</v>
      </c>
      <c r="R91" t="s">
        <v>11098</v>
      </c>
    </row>
    <row r="92" spans="1:18">
      <c r="A92" t="s">
        <v>681</v>
      </c>
      <c r="B92" t="s">
        <v>10958</v>
      </c>
      <c r="C92" t="s">
        <v>74</v>
      </c>
      <c r="D92" s="25" t="s">
        <v>841</v>
      </c>
      <c r="E92" s="4">
        <v>6</v>
      </c>
      <c r="F92" s="4">
        <v>2016</v>
      </c>
      <c r="G92" t="s">
        <v>25</v>
      </c>
      <c r="H92" s="4" t="s">
        <v>3874</v>
      </c>
      <c r="I92" s="4" t="s">
        <v>1214</v>
      </c>
      <c r="J92" s="4" t="s">
        <v>1115</v>
      </c>
      <c r="K92" s="4">
        <v>24.3</v>
      </c>
      <c r="L92" s="4">
        <v>4.2</v>
      </c>
      <c r="M92" s="4" t="s">
        <v>3332</v>
      </c>
      <c r="N92" s="11" t="s">
        <v>11089</v>
      </c>
      <c r="R92" t="s">
        <v>11099</v>
      </c>
    </row>
    <row r="93" spans="1:18">
      <c r="A93" t="s">
        <v>681</v>
      </c>
      <c r="B93" t="s">
        <v>10958</v>
      </c>
      <c r="C93" t="s">
        <v>74</v>
      </c>
      <c r="D93" s="25" t="s">
        <v>11020</v>
      </c>
      <c r="E93" s="4">
        <v>5</v>
      </c>
      <c r="F93" s="4">
        <v>2017</v>
      </c>
      <c r="G93" t="s">
        <v>25</v>
      </c>
      <c r="H93" s="4" t="s">
        <v>401</v>
      </c>
      <c r="I93" s="4" t="s">
        <v>1214</v>
      </c>
      <c r="J93" s="4" t="s">
        <v>690</v>
      </c>
      <c r="K93" s="4">
        <v>24</v>
      </c>
      <c r="L93" s="4">
        <v>4.3</v>
      </c>
      <c r="M93" s="4" t="s">
        <v>7041</v>
      </c>
      <c r="N93" s="11" t="s">
        <v>11089</v>
      </c>
      <c r="R93" t="s">
        <v>11100</v>
      </c>
    </row>
    <row r="94" spans="1:18">
      <c r="A94" t="s">
        <v>681</v>
      </c>
      <c r="B94" t="s">
        <v>10958</v>
      </c>
      <c r="C94" t="s">
        <v>74</v>
      </c>
      <c r="D94" s="25" t="s">
        <v>2440</v>
      </c>
      <c r="E94" s="4">
        <v>9</v>
      </c>
      <c r="F94" s="4">
        <v>2018</v>
      </c>
      <c r="G94" t="s">
        <v>25</v>
      </c>
      <c r="H94" s="4" t="s">
        <v>3232</v>
      </c>
      <c r="I94" s="4" t="s">
        <v>1214</v>
      </c>
      <c r="J94" s="4" t="s">
        <v>1115</v>
      </c>
      <c r="K94" s="4">
        <v>23.7</v>
      </c>
      <c r="L94" s="4">
        <v>4.7</v>
      </c>
      <c r="M94" s="4" t="s">
        <v>2010</v>
      </c>
      <c r="N94" s="11" t="s">
        <v>11089</v>
      </c>
      <c r="R94" t="s">
        <v>11101</v>
      </c>
    </row>
    <row r="95" spans="1:18">
      <c r="A95" t="s">
        <v>681</v>
      </c>
      <c r="B95" t="s">
        <v>10958</v>
      </c>
      <c r="C95" t="s">
        <v>74</v>
      </c>
      <c r="D95" s="25" t="s">
        <v>11102</v>
      </c>
      <c r="E95" s="4">
        <v>5</v>
      </c>
      <c r="F95" s="4">
        <v>2019</v>
      </c>
      <c r="G95" t="s">
        <v>25</v>
      </c>
      <c r="H95" s="4" t="s">
        <v>600</v>
      </c>
      <c r="I95" s="4" t="s">
        <v>1214</v>
      </c>
      <c r="J95" s="4" t="s">
        <v>690</v>
      </c>
      <c r="K95" s="4">
        <v>24.5</v>
      </c>
      <c r="L95" s="4">
        <v>4.3</v>
      </c>
      <c r="M95" s="4" t="s">
        <v>11103</v>
      </c>
      <c r="N95" s="11" t="s">
        <v>11089</v>
      </c>
      <c r="R95" t="s">
        <v>11104</v>
      </c>
    </row>
    <row r="96" spans="1:18">
      <c r="A96" t="s">
        <v>1817</v>
      </c>
      <c r="B96" t="s">
        <v>10958</v>
      </c>
      <c r="C96" t="s">
        <v>20</v>
      </c>
      <c r="D96" s="25" t="s">
        <v>10993</v>
      </c>
      <c r="E96" s="4">
        <v>5</v>
      </c>
      <c r="F96" s="4">
        <v>2008</v>
      </c>
      <c r="G96" t="s">
        <v>25</v>
      </c>
      <c r="H96" s="4">
        <v>8.6999999999999993</v>
      </c>
      <c r="I96" s="4" t="s">
        <v>35</v>
      </c>
      <c r="J96" s="4" t="s">
        <v>2473</v>
      </c>
      <c r="K96" s="4" t="s">
        <v>461</v>
      </c>
      <c r="L96" s="4">
        <v>0</v>
      </c>
      <c r="M96" s="4" t="s">
        <v>10255</v>
      </c>
      <c r="N96" s="11" t="s">
        <v>11105</v>
      </c>
      <c r="R96" t="s">
        <v>11106</v>
      </c>
    </row>
    <row r="97" spans="1:18">
      <c r="A97" t="s">
        <v>1817</v>
      </c>
      <c r="B97" t="s">
        <v>10958</v>
      </c>
      <c r="C97" t="s">
        <v>74</v>
      </c>
      <c r="D97" s="25" t="s">
        <v>11107</v>
      </c>
      <c r="E97" s="4">
        <v>4</v>
      </c>
      <c r="F97" s="4">
        <v>2010</v>
      </c>
      <c r="G97" t="s">
        <v>25</v>
      </c>
      <c r="H97" s="4">
        <v>10.6</v>
      </c>
      <c r="I97" s="4" t="s">
        <v>35</v>
      </c>
      <c r="J97" s="4" t="s">
        <v>521</v>
      </c>
      <c r="K97" s="4" t="s">
        <v>350</v>
      </c>
      <c r="L97" s="4">
        <v>0</v>
      </c>
      <c r="M97" s="4" t="s">
        <v>1833</v>
      </c>
      <c r="N97" s="11" t="s">
        <v>11105</v>
      </c>
      <c r="R97" t="s">
        <v>11108</v>
      </c>
    </row>
    <row r="98" spans="1:18">
      <c r="A98" t="s">
        <v>1817</v>
      </c>
      <c r="B98" t="s">
        <v>10958</v>
      </c>
      <c r="C98" t="s">
        <v>74</v>
      </c>
      <c r="D98" s="25" t="s">
        <v>11012</v>
      </c>
      <c r="E98" s="4">
        <v>5</v>
      </c>
      <c r="F98" s="4">
        <v>2011</v>
      </c>
      <c r="G98" t="s">
        <v>25</v>
      </c>
      <c r="H98" s="4">
        <v>11.7</v>
      </c>
      <c r="I98" s="4" t="s">
        <v>35</v>
      </c>
      <c r="J98" s="4" t="s">
        <v>1856</v>
      </c>
      <c r="K98" s="4" t="s">
        <v>949</v>
      </c>
      <c r="L98" s="4">
        <v>0</v>
      </c>
      <c r="M98" s="4" t="s">
        <v>2607</v>
      </c>
      <c r="N98" s="11" t="s">
        <v>11105</v>
      </c>
      <c r="R98" t="s">
        <v>11109</v>
      </c>
    </row>
    <row r="99" spans="1:18">
      <c r="A99" t="s">
        <v>1817</v>
      </c>
      <c r="B99" t="s">
        <v>10958</v>
      </c>
      <c r="C99" t="s">
        <v>74</v>
      </c>
      <c r="D99" s="25" t="s">
        <v>11014</v>
      </c>
      <c r="E99" s="4">
        <v>5</v>
      </c>
      <c r="F99" s="4">
        <v>2013</v>
      </c>
      <c r="G99" t="s">
        <v>25</v>
      </c>
      <c r="H99" s="4">
        <v>13.7</v>
      </c>
      <c r="I99" s="4" t="s">
        <v>35</v>
      </c>
      <c r="J99" s="4" t="s">
        <v>312</v>
      </c>
      <c r="K99" s="4" t="s">
        <v>338</v>
      </c>
      <c r="L99" s="4">
        <v>0</v>
      </c>
      <c r="M99" s="4" t="s">
        <v>8157</v>
      </c>
      <c r="N99" s="11" t="s">
        <v>11105</v>
      </c>
      <c r="R99" t="s">
        <v>570</v>
      </c>
    </row>
    <row r="100" spans="1:18">
      <c r="A100" t="s">
        <v>1817</v>
      </c>
      <c r="B100" t="s">
        <v>10958</v>
      </c>
      <c r="C100" t="s">
        <v>74</v>
      </c>
      <c r="D100" s="25" t="s">
        <v>11016</v>
      </c>
      <c r="E100" s="4">
        <v>5</v>
      </c>
      <c r="F100" s="4">
        <v>2015</v>
      </c>
      <c r="G100" t="s">
        <v>25</v>
      </c>
      <c r="H100" s="4">
        <v>15.7</v>
      </c>
      <c r="I100" s="4" t="s">
        <v>35</v>
      </c>
      <c r="J100" s="4" t="s">
        <v>1253</v>
      </c>
      <c r="K100" s="4" t="s">
        <v>134</v>
      </c>
      <c r="L100" s="4">
        <v>0</v>
      </c>
      <c r="M100" s="4" t="s">
        <v>11110</v>
      </c>
      <c r="N100" s="11" t="s">
        <v>11105</v>
      </c>
      <c r="R100" t="s">
        <v>11111</v>
      </c>
    </row>
    <row r="101" spans="1:18">
      <c r="A101" t="s">
        <v>1817</v>
      </c>
      <c r="B101" t="s">
        <v>10958</v>
      </c>
      <c r="C101" t="s">
        <v>74</v>
      </c>
      <c r="D101" s="25" t="s">
        <v>859</v>
      </c>
      <c r="E101" s="4">
        <v>5</v>
      </c>
      <c r="F101" s="4">
        <v>2016</v>
      </c>
      <c r="G101" t="s">
        <v>25</v>
      </c>
      <c r="H101" s="4">
        <v>16.7</v>
      </c>
      <c r="I101" s="4" t="s">
        <v>35</v>
      </c>
      <c r="J101" s="4" t="s">
        <v>338</v>
      </c>
      <c r="K101" s="4" t="s">
        <v>76</v>
      </c>
      <c r="L101" s="4">
        <v>0</v>
      </c>
      <c r="M101" s="4" t="s">
        <v>11112</v>
      </c>
      <c r="N101" s="11" t="s">
        <v>11105</v>
      </c>
      <c r="R101" t="s">
        <v>11113</v>
      </c>
    </row>
    <row r="102" spans="1:18">
      <c r="A102" t="s">
        <v>1817</v>
      </c>
      <c r="B102" t="s">
        <v>10958</v>
      </c>
      <c r="C102" t="s">
        <v>74</v>
      </c>
      <c r="D102" s="25" t="s">
        <v>11020</v>
      </c>
      <c r="E102" s="4">
        <v>5</v>
      </c>
      <c r="F102" s="4">
        <v>2017</v>
      </c>
      <c r="G102" t="s">
        <v>25</v>
      </c>
      <c r="H102" s="4">
        <v>17.7</v>
      </c>
      <c r="I102" s="4" t="s">
        <v>35</v>
      </c>
      <c r="J102" s="4" t="s">
        <v>233</v>
      </c>
      <c r="K102" s="4" t="s">
        <v>6049</v>
      </c>
      <c r="L102" s="4">
        <v>0</v>
      </c>
      <c r="M102" s="4" t="s">
        <v>11114</v>
      </c>
      <c r="N102" s="11" t="s">
        <v>11105</v>
      </c>
      <c r="R102" t="s">
        <v>11115</v>
      </c>
    </row>
    <row r="103" spans="1:18">
      <c r="A103" t="s">
        <v>1842</v>
      </c>
      <c r="B103" t="s">
        <v>10958</v>
      </c>
      <c r="C103" t="s">
        <v>20</v>
      </c>
      <c r="D103" s="25" t="s">
        <v>11085</v>
      </c>
      <c r="E103" s="4">
        <v>5</v>
      </c>
      <c r="F103" s="4">
        <v>2016</v>
      </c>
      <c r="G103" t="s">
        <v>25</v>
      </c>
      <c r="J103" s="4" t="s">
        <v>5763</v>
      </c>
      <c r="K103" s="4" t="s">
        <v>2739</v>
      </c>
      <c r="L103" s="4">
        <v>0</v>
      </c>
      <c r="M103" s="4" t="s">
        <v>4763</v>
      </c>
      <c r="N103" s="11" t="s">
        <v>11116</v>
      </c>
      <c r="R103" t="s">
        <v>11117</v>
      </c>
    </row>
    <row r="104" spans="1:18">
      <c r="A104" t="s">
        <v>1842</v>
      </c>
      <c r="B104" t="s">
        <v>10958</v>
      </c>
      <c r="C104" t="s">
        <v>74</v>
      </c>
      <c r="D104" s="25" t="s">
        <v>11027</v>
      </c>
      <c r="E104" s="4">
        <v>5</v>
      </c>
      <c r="F104" s="4">
        <v>2017</v>
      </c>
      <c r="G104" t="s">
        <v>25</v>
      </c>
      <c r="J104" s="4" t="s">
        <v>1557</v>
      </c>
      <c r="K104" s="4" t="s">
        <v>1215</v>
      </c>
      <c r="L104" s="4">
        <v>0</v>
      </c>
      <c r="M104" s="4" t="s">
        <v>3072</v>
      </c>
      <c r="N104" s="11" t="s">
        <v>11116</v>
      </c>
      <c r="R104" t="s">
        <v>11118</v>
      </c>
    </row>
    <row r="105" spans="1:18">
      <c r="A105" t="s">
        <v>1842</v>
      </c>
      <c r="B105" t="s">
        <v>10958</v>
      </c>
      <c r="C105" t="s">
        <v>74</v>
      </c>
      <c r="D105" s="25" t="s">
        <v>1152</v>
      </c>
      <c r="E105" s="4">
        <v>6</v>
      </c>
      <c r="F105" s="4">
        <v>2018</v>
      </c>
      <c r="G105" t="s">
        <v>25</v>
      </c>
      <c r="J105" s="4" t="s">
        <v>746</v>
      </c>
      <c r="K105" s="4" t="s">
        <v>421</v>
      </c>
      <c r="L105" s="4">
        <v>0</v>
      </c>
      <c r="M105" s="4" t="s">
        <v>1463</v>
      </c>
      <c r="N105" s="11" t="s">
        <v>11116</v>
      </c>
      <c r="R105" t="s">
        <v>11119</v>
      </c>
    </row>
    <row r="106" spans="1:18">
      <c r="A106" t="s">
        <v>1868</v>
      </c>
      <c r="B106" t="s">
        <v>10958</v>
      </c>
      <c r="C106" t="s">
        <v>20</v>
      </c>
      <c r="D106" s="25" t="s">
        <v>11036</v>
      </c>
      <c r="E106" s="4">
        <v>5</v>
      </c>
      <c r="F106" s="4">
        <v>2002</v>
      </c>
      <c r="G106" t="s">
        <v>25</v>
      </c>
      <c r="H106" s="4" t="s">
        <v>1456</v>
      </c>
      <c r="I106" s="4" t="s">
        <v>1214</v>
      </c>
      <c r="J106" s="4" t="s">
        <v>107</v>
      </c>
      <c r="K106" s="4" t="s">
        <v>2752</v>
      </c>
      <c r="L106" s="4">
        <v>0</v>
      </c>
      <c r="M106" s="4" t="s">
        <v>11120</v>
      </c>
      <c r="N106" s="11" t="s">
        <v>11121</v>
      </c>
      <c r="R106" t="s">
        <v>11122</v>
      </c>
    </row>
    <row r="107" spans="1:18">
      <c r="A107" t="s">
        <v>1868</v>
      </c>
      <c r="B107" t="s">
        <v>10958</v>
      </c>
      <c r="C107" t="s">
        <v>74</v>
      </c>
      <c r="D107" s="25" t="s">
        <v>11123</v>
      </c>
      <c r="E107" s="4">
        <v>5</v>
      </c>
      <c r="F107" s="4">
        <v>2005</v>
      </c>
      <c r="G107" t="s">
        <v>25</v>
      </c>
      <c r="H107" s="4" t="s">
        <v>682</v>
      </c>
      <c r="I107" s="4" t="s">
        <v>1214</v>
      </c>
      <c r="J107" s="4" t="s">
        <v>4588</v>
      </c>
      <c r="K107" s="4" t="s">
        <v>1782</v>
      </c>
      <c r="L107" s="4">
        <v>0</v>
      </c>
      <c r="M107" s="4" t="s">
        <v>4960</v>
      </c>
      <c r="N107" s="11" t="s">
        <v>11121</v>
      </c>
      <c r="R107" t="s">
        <v>11124</v>
      </c>
    </row>
    <row r="108" spans="1:18">
      <c r="A108" t="s">
        <v>1868</v>
      </c>
      <c r="B108" t="s">
        <v>10958</v>
      </c>
      <c r="C108" t="s">
        <v>74</v>
      </c>
      <c r="D108" s="25" t="s">
        <v>562</v>
      </c>
      <c r="E108" s="4">
        <v>5</v>
      </c>
      <c r="F108" s="4">
        <v>2009</v>
      </c>
      <c r="G108" t="s">
        <v>25</v>
      </c>
      <c r="H108" s="4" t="s">
        <v>410</v>
      </c>
      <c r="I108" s="4" t="s">
        <v>1214</v>
      </c>
      <c r="J108" s="4" t="s">
        <v>169</v>
      </c>
      <c r="K108" s="4" t="s">
        <v>715</v>
      </c>
      <c r="L108" s="4">
        <v>0</v>
      </c>
      <c r="M108" s="4" t="s">
        <v>2122</v>
      </c>
      <c r="N108" s="11" t="s">
        <v>11121</v>
      </c>
      <c r="R108" t="s">
        <v>11125</v>
      </c>
    </row>
    <row r="109" spans="1:18">
      <c r="A109" t="s">
        <v>1868</v>
      </c>
      <c r="B109" t="s">
        <v>10958</v>
      </c>
      <c r="C109" t="s">
        <v>74</v>
      </c>
      <c r="D109" s="25" t="s">
        <v>11014</v>
      </c>
      <c r="E109" s="4">
        <v>5</v>
      </c>
      <c r="F109" s="4">
        <v>2013</v>
      </c>
      <c r="G109" t="s">
        <v>25</v>
      </c>
      <c r="H109" s="4" t="s">
        <v>977</v>
      </c>
      <c r="I109" s="4" t="s">
        <v>1214</v>
      </c>
      <c r="J109" s="4" t="s">
        <v>88</v>
      </c>
      <c r="K109" s="4" t="s">
        <v>800</v>
      </c>
      <c r="L109" s="4">
        <v>0</v>
      </c>
      <c r="M109" s="4" t="s">
        <v>2833</v>
      </c>
      <c r="N109" s="11" t="s">
        <v>11121</v>
      </c>
      <c r="R109" t="s">
        <v>11126</v>
      </c>
    </row>
    <row r="110" spans="1:18">
      <c r="A110" t="s">
        <v>1868</v>
      </c>
      <c r="B110" t="s">
        <v>10958</v>
      </c>
      <c r="C110" t="s">
        <v>74</v>
      </c>
      <c r="D110" s="25" t="s">
        <v>11016</v>
      </c>
      <c r="E110" s="4">
        <v>5</v>
      </c>
      <c r="F110" s="4">
        <v>2015</v>
      </c>
      <c r="G110" t="s">
        <v>25</v>
      </c>
      <c r="H110" s="4" t="s">
        <v>1038</v>
      </c>
      <c r="I110" s="4" t="s">
        <v>1214</v>
      </c>
      <c r="J110" s="4" t="s">
        <v>806</v>
      </c>
      <c r="K110" s="4" t="s">
        <v>435</v>
      </c>
      <c r="L110" s="4">
        <v>0</v>
      </c>
      <c r="M110" s="4" t="s">
        <v>11127</v>
      </c>
      <c r="N110" s="11" t="s">
        <v>11121</v>
      </c>
      <c r="R110" t="s">
        <v>11128</v>
      </c>
    </row>
    <row r="111" spans="1:18">
      <c r="A111" t="s">
        <v>1868</v>
      </c>
      <c r="B111" t="s">
        <v>10958</v>
      </c>
      <c r="C111" t="s">
        <v>74</v>
      </c>
      <c r="D111" s="25" t="s">
        <v>901</v>
      </c>
      <c r="E111" s="4">
        <v>9</v>
      </c>
      <c r="F111" s="4">
        <v>2016</v>
      </c>
      <c r="G111" t="s">
        <v>25</v>
      </c>
      <c r="H111" s="4" t="s">
        <v>104</v>
      </c>
      <c r="I111" s="4" t="s">
        <v>1214</v>
      </c>
      <c r="J111" s="4" t="s">
        <v>881</v>
      </c>
      <c r="K111" s="4" t="s">
        <v>435</v>
      </c>
      <c r="L111" s="4">
        <v>0</v>
      </c>
      <c r="M111" s="4" t="s">
        <v>2651</v>
      </c>
      <c r="N111" s="11" t="s">
        <v>11121</v>
      </c>
      <c r="R111" t="s">
        <v>11129</v>
      </c>
    </row>
    <row r="112" spans="1:18">
      <c r="A112" t="s">
        <v>1868</v>
      </c>
      <c r="B112" t="s">
        <v>10958</v>
      </c>
      <c r="C112" t="s">
        <v>74</v>
      </c>
      <c r="D112" s="25" t="s">
        <v>2440</v>
      </c>
      <c r="E112" s="4">
        <v>9</v>
      </c>
      <c r="F112" s="4">
        <v>2018</v>
      </c>
      <c r="G112" t="s">
        <v>25</v>
      </c>
      <c r="H112" s="4" t="s">
        <v>768</v>
      </c>
      <c r="I112" s="4" t="s">
        <v>1214</v>
      </c>
      <c r="J112" s="4" t="s">
        <v>1875</v>
      </c>
      <c r="K112" s="4" t="s">
        <v>142</v>
      </c>
      <c r="L112" s="4">
        <v>0</v>
      </c>
      <c r="M112" s="4" t="s">
        <v>2259</v>
      </c>
      <c r="N112" s="11" t="s">
        <v>11121</v>
      </c>
      <c r="R112" t="s">
        <v>439</v>
      </c>
    </row>
    <row r="113" spans="1:18">
      <c r="A113" t="s">
        <v>686</v>
      </c>
      <c r="B113" t="s">
        <v>10958</v>
      </c>
      <c r="C113" t="s">
        <v>20</v>
      </c>
      <c r="D113" s="25" t="s">
        <v>11077</v>
      </c>
      <c r="E113" s="4">
        <v>3</v>
      </c>
      <c r="F113" s="4">
        <v>1986</v>
      </c>
      <c r="G113" t="s">
        <v>21</v>
      </c>
      <c r="H113" s="4" t="s">
        <v>1610</v>
      </c>
      <c r="I113" s="4" t="s">
        <v>1214</v>
      </c>
      <c r="J113" s="4" t="s">
        <v>11130</v>
      </c>
      <c r="K113" s="4" t="s">
        <v>4639</v>
      </c>
      <c r="L113" s="4">
        <v>0</v>
      </c>
      <c r="M113" s="4" t="s">
        <v>5469</v>
      </c>
      <c r="N113" s="11" t="s">
        <v>11131</v>
      </c>
    </row>
    <row r="114" spans="1:18">
      <c r="A114" t="s">
        <v>686</v>
      </c>
      <c r="B114" t="s">
        <v>10958</v>
      </c>
      <c r="C114" t="s">
        <v>74</v>
      </c>
      <c r="D114" s="25" t="s">
        <v>10963</v>
      </c>
      <c r="E114" s="4">
        <v>3</v>
      </c>
      <c r="F114" s="4">
        <v>1988</v>
      </c>
      <c r="G114" t="s">
        <v>21</v>
      </c>
      <c r="H114" s="4" t="s">
        <v>126</v>
      </c>
      <c r="I114" s="4" t="s">
        <v>1214</v>
      </c>
      <c r="J114" s="4" t="s">
        <v>4713</v>
      </c>
      <c r="K114" s="4" t="s">
        <v>4214</v>
      </c>
      <c r="L114" s="4">
        <v>0</v>
      </c>
      <c r="M114" s="4" t="s">
        <v>1671</v>
      </c>
      <c r="N114" s="11" t="s">
        <v>11131</v>
      </c>
    </row>
    <row r="115" spans="1:18">
      <c r="A115" t="s">
        <v>686</v>
      </c>
      <c r="B115" t="s">
        <v>10958</v>
      </c>
      <c r="C115" t="s">
        <v>74</v>
      </c>
      <c r="D115" s="25" t="s">
        <v>10964</v>
      </c>
      <c r="E115" s="4">
        <v>3</v>
      </c>
      <c r="F115" s="4">
        <v>1990</v>
      </c>
      <c r="G115" t="s">
        <v>21</v>
      </c>
      <c r="H115" s="4" t="s">
        <v>1376</v>
      </c>
      <c r="I115" s="4" t="s">
        <v>1214</v>
      </c>
      <c r="J115" s="4" t="s">
        <v>3376</v>
      </c>
      <c r="K115" s="4" t="s">
        <v>1611</v>
      </c>
      <c r="L115" s="4">
        <v>0</v>
      </c>
      <c r="M115" s="4" t="s">
        <v>2920</v>
      </c>
      <c r="N115" s="11" t="s">
        <v>11131</v>
      </c>
    </row>
    <row r="116" spans="1:18">
      <c r="A116" t="s">
        <v>686</v>
      </c>
      <c r="B116" t="s">
        <v>10958</v>
      </c>
      <c r="C116" t="s">
        <v>74</v>
      </c>
      <c r="D116" s="25" t="s">
        <v>11023</v>
      </c>
      <c r="E116" s="4">
        <v>3</v>
      </c>
      <c r="F116" s="4">
        <v>1992</v>
      </c>
      <c r="G116" t="s">
        <v>21</v>
      </c>
      <c r="H116" s="4" t="s">
        <v>137</v>
      </c>
      <c r="I116" s="4" t="s">
        <v>1214</v>
      </c>
      <c r="J116" s="4" t="s">
        <v>10226</v>
      </c>
      <c r="K116" s="4" t="s">
        <v>4897</v>
      </c>
      <c r="L116" s="4">
        <v>0</v>
      </c>
      <c r="M116" s="4" t="s">
        <v>1880</v>
      </c>
      <c r="N116" s="11" t="s">
        <v>11131</v>
      </c>
    </row>
    <row r="117" spans="1:18">
      <c r="A117" t="s">
        <v>686</v>
      </c>
      <c r="B117" t="s">
        <v>10958</v>
      </c>
      <c r="C117" t="s">
        <v>74</v>
      </c>
      <c r="D117" s="25" t="s">
        <v>11132</v>
      </c>
      <c r="E117" s="4">
        <v>3</v>
      </c>
      <c r="F117" s="4">
        <v>1995</v>
      </c>
      <c r="G117" t="s">
        <v>21</v>
      </c>
      <c r="H117" s="4" t="s">
        <v>2927</v>
      </c>
      <c r="I117" s="4" t="s">
        <v>1214</v>
      </c>
      <c r="J117" s="4" t="s">
        <v>186</v>
      </c>
      <c r="K117" s="4" t="s">
        <v>49</v>
      </c>
      <c r="L117" s="4">
        <v>0</v>
      </c>
      <c r="M117" s="4" t="s">
        <v>2830</v>
      </c>
      <c r="N117" s="11" t="s">
        <v>11131</v>
      </c>
      <c r="R117" t="s">
        <v>11133</v>
      </c>
    </row>
    <row r="118" spans="1:18">
      <c r="A118" t="s">
        <v>686</v>
      </c>
      <c r="B118" t="s">
        <v>10958</v>
      </c>
      <c r="C118" t="s">
        <v>74</v>
      </c>
      <c r="D118" s="25" t="s">
        <v>10979</v>
      </c>
      <c r="E118" s="4">
        <v>3</v>
      </c>
      <c r="F118" s="4">
        <v>1996</v>
      </c>
      <c r="G118" t="s">
        <v>21</v>
      </c>
      <c r="H118" s="4" t="s">
        <v>1110</v>
      </c>
      <c r="I118" s="4" t="s">
        <v>1214</v>
      </c>
      <c r="J118" s="4" t="s">
        <v>836</v>
      </c>
      <c r="K118" s="4" t="s">
        <v>933</v>
      </c>
      <c r="L118" s="4">
        <v>0</v>
      </c>
      <c r="M118" s="4" t="s">
        <v>2030</v>
      </c>
      <c r="N118" s="11" t="s">
        <v>11131</v>
      </c>
      <c r="R118" t="s">
        <v>11134</v>
      </c>
    </row>
    <row r="119" spans="1:18">
      <c r="A119" t="s">
        <v>686</v>
      </c>
      <c r="B119" t="s">
        <v>10958</v>
      </c>
      <c r="C119" t="s">
        <v>74</v>
      </c>
      <c r="D119" s="25" t="s">
        <v>11083</v>
      </c>
      <c r="E119" s="4">
        <v>3</v>
      </c>
      <c r="F119" s="4">
        <v>2000</v>
      </c>
      <c r="G119" t="s">
        <v>21</v>
      </c>
      <c r="H119" s="4" t="s">
        <v>1557</v>
      </c>
      <c r="I119" s="4" t="s">
        <v>1214</v>
      </c>
      <c r="J119" s="4" t="s">
        <v>885</v>
      </c>
      <c r="K119" s="4" t="s">
        <v>138</v>
      </c>
      <c r="L119" s="4">
        <v>0</v>
      </c>
      <c r="M119" s="4" t="s">
        <v>6531</v>
      </c>
      <c r="N119" s="11" t="s">
        <v>11131</v>
      </c>
      <c r="R119" t="s">
        <v>439</v>
      </c>
    </row>
    <row r="120" spans="1:18">
      <c r="A120" t="s">
        <v>686</v>
      </c>
      <c r="B120" t="s">
        <v>10958</v>
      </c>
      <c r="C120" t="s">
        <v>74</v>
      </c>
      <c r="D120" s="25" t="s">
        <v>10970</v>
      </c>
      <c r="E120" s="4">
        <v>5</v>
      </c>
      <c r="F120" s="4">
        <v>2001</v>
      </c>
      <c r="G120" t="s">
        <v>21</v>
      </c>
      <c r="H120" s="4" t="s">
        <v>600</v>
      </c>
      <c r="I120" s="4" t="s">
        <v>1214</v>
      </c>
      <c r="J120" s="4" t="s">
        <v>1282</v>
      </c>
      <c r="K120" s="4" t="s">
        <v>36</v>
      </c>
      <c r="L120" s="4">
        <v>0</v>
      </c>
      <c r="M120" s="4" t="s">
        <v>3241</v>
      </c>
      <c r="N120" s="11" t="s">
        <v>11131</v>
      </c>
      <c r="R120" t="s">
        <v>11135</v>
      </c>
    </row>
    <row r="121" spans="1:18">
      <c r="A121" t="s">
        <v>686</v>
      </c>
      <c r="B121" t="s">
        <v>10958</v>
      </c>
      <c r="C121" t="s">
        <v>74</v>
      </c>
      <c r="D121" s="25" t="s">
        <v>11036</v>
      </c>
      <c r="E121" s="4">
        <v>5</v>
      </c>
      <c r="F121" s="4">
        <v>2002</v>
      </c>
      <c r="G121" t="s">
        <v>21</v>
      </c>
      <c r="H121" s="4" t="s">
        <v>997</v>
      </c>
      <c r="I121" s="4" t="s">
        <v>1214</v>
      </c>
      <c r="J121" s="4" t="s">
        <v>1160</v>
      </c>
      <c r="K121" s="4" t="s">
        <v>193</v>
      </c>
      <c r="L121" s="4">
        <v>0</v>
      </c>
      <c r="M121" s="4" t="s">
        <v>4689</v>
      </c>
      <c r="N121" s="11" t="s">
        <v>11131</v>
      </c>
      <c r="R121" t="s">
        <v>11136</v>
      </c>
    </row>
    <row r="122" spans="1:18">
      <c r="A122" t="s">
        <v>686</v>
      </c>
      <c r="B122" t="s">
        <v>10958</v>
      </c>
      <c r="C122" t="s">
        <v>74</v>
      </c>
      <c r="D122" s="25" t="s">
        <v>3348</v>
      </c>
      <c r="E122" s="4">
        <v>6</v>
      </c>
      <c r="F122" s="4">
        <v>2002</v>
      </c>
      <c r="G122" t="s">
        <v>21</v>
      </c>
      <c r="H122" s="4" t="s">
        <v>3088</v>
      </c>
      <c r="I122" s="4" t="s">
        <v>1214</v>
      </c>
      <c r="J122" s="4" t="s">
        <v>1160</v>
      </c>
      <c r="N122" s="11" t="s">
        <v>11131</v>
      </c>
      <c r="R122" t="s">
        <v>11137</v>
      </c>
    </row>
    <row r="123" spans="1:18">
      <c r="A123" t="s">
        <v>686</v>
      </c>
      <c r="B123" t="s">
        <v>10958</v>
      </c>
      <c r="C123" t="s">
        <v>74</v>
      </c>
      <c r="D123" s="25" t="s">
        <v>1674</v>
      </c>
      <c r="E123" s="4">
        <v>5</v>
      </c>
      <c r="F123" s="4">
        <v>2004</v>
      </c>
      <c r="G123" t="s">
        <v>21</v>
      </c>
      <c r="H123" s="4" t="s">
        <v>742</v>
      </c>
      <c r="I123" s="4" t="s">
        <v>1214</v>
      </c>
      <c r="J123" s="4" t="s">
        <v>278</v>
      </c>
      <c r="K123" s="4" t="s">
        <v>1814</v>
      </c>
      <c r="L123" s="4">
        <v>0</v>
      </c>
      <c r="M123" s="4" t="s">
        <v>11138</v>
      </c>
      <c r="N123" s="11" t="s">
        <v>11131</v>
      </c>
      <c r="R123" t="s">
        <v>11139</v>
      </c>
    </row>
    <row r="124" spans="1:18">
      <c r="A124" t="s">
        <v>686</v>
      </c>
      <c r="B124" t="s">
        <v>10958</v>
      </c>
      <c r="C124" t="s">
        <v>74</v>
      </c>
      <c r="D124" s="25" t="s">
        <v>11060</v>
      </c>
      <c r="E124" s="4">
        <v>5</v>
      </c>
      <c r="F124" s="4">
        <v>2005</v>
      </c>
      <c r="G124" t="s">
        <v>21</v>
      </c>
      <c r="H124" s="4" t="s">
        <v>293</v>
      </c>
      <c r="I124" s="4" t="s">
        <v>1214</v>
      </c>
      <c r="J124" s="4" t="s">
        <v>350</v>
      </c>
      <c r="K124" s="4" t="s">
        <v>426</v>
      </c>
      <c r="L124" s="4">
        <v>0</v>
      </c>
      <c r="M124" s="4" t="s">
        <v>11140</v>
      </c>
      <c r="N124" s="11" t="s">
        <v>11131</v>
      </c>
      <c r="R124" t="s">
        <v>11141</v>
      </c>
    </row>
    <row r="125" spans="1:18">
      <c r="A125" t="s">
        <v>686</v>
      </c>
      <c r="B125" t="s">
        <v>10958</v>
      </c>
      <c r="C125" t="s">
        <v>74</v>
      </c>
      <c r="D125" s="25" t="s">
        <v>10985</v>
      </c>
      <c r="E125" s="4">
        <v>3</v>
      </c>
      <c r="F125" s="4">
        <v>2008</v>
      </c>
      <c r="G125" t="s">
        <v>21</v>
      </c>
      <c r="H125" s="4" t="s">
        <v>1215</v>
      </c>
      <c r="I125" s="4" t="s">
        <v>1214</v>
      </c>
      <c r="J125" s="4" t="s">
        <v>312</v>
      </c>
      <c r="K125" s="4">
        <v>40.200000000000003</v>
      </c>
      <c r="L125" s="4">
        <v>0</v>
      </c>
      <c r="M125" s="4" t="s">
        <v>5520</v>
      </c>
      <c r="N125" s="11" t="s">
        <v>11131</v>
      </c>
      <c r="R125" t="s">
        <v>11142</v>
      </c>
    </row>
    <row r="126" spans="1:18">
      <c r="A126" t="s">
        <v>686</v>
      </c>
      <c r="B126" t="s">
        <v>10958</v>
      </c>
      <c r="C126" t="s">
        <v>74</v>
      </c>
      <c r="D126" s="25" t="s">
        <v>10995</v>
      </c>
      <c r="E126" s="4">
        <v>5</v>
      </c>
      <c r="F126" s="4">
        <v>2010</v>
      </c>
      <c r="G126" t="s">
        <v>21</v>
      </c>
      <c r="H126" s="4" t="s">
        <v>885</v>
      </c>
      <c r="I126" s="4" t="s">
        <v>1214</v>
      </c>
      <c r="J126" s="4" t="s">
        <v>842</v>
      </c>
      <c r="K126" s="4" t="s">
        <v>1393</v>
      </c>
      <c r="L126" s="4">
        <v>0</v>
      </c>
      <c r="M126" s="4" t="s">
        <v>9145</v>
      </c>
      <c r="N126" s="11" t="s">
        <v>11131</v>
      </c>
      <c r="R126" t="s">
        <v>11143</v>
      </c>
    </row>
    <row r="127" spans="1:18">
      <c r="A127" t="s">
        <v>686</v>
      </c>
      <c r="B127" t="s">
        <v>10958</v>
      </c>
      <c r="C127" t="s">
        <v>74</v>
      </c>
      <c r="D127" s="25" t="s">
        <v>11014</v>
      </c>
      <c r="E127" s="4">
        <v>5</v>
      </c>
      <c r="F127" s="4">
        <v>2013</v>
      </c>
      <c r="G127" t="s">
        <v>21</v>
      </c>
      <c r="H127" s="4" t="s">
        <v>958</v>
      </c>
      <c r="I127" s="4" t="s">
        <v>1214</v>
      </c>
      <c r="J127" s="4" t="s">
        <v>842</v>
      </c>
      <c r="K127" s="4">
        <v>40</v>
      </c>
      <c r="L127" s="4">
        <v>0</v>
      </c>
      <c r="M127" s="4" t="s">
        <v>6936</v>
      </c>
      <c r="N127" s="11" t="s">
        <v>11131</v>
      </c>
      <c r="R127" t="s">
        <v>11144</v>
      </c>
    </row>
    <row r="128" spans="1:18">
      <c r="A128" t="s">
        <v>686</v>
      </c>
      <c r="B128" t="s">
        <v>10958</v>
      </c>
      <c r="C128" t="s">
        <v>74</v>
      </c>
      <c r="D128" s="25" t="s">
        <v>11016</v>
      </c>
      <c r="E128" s="4">
        <v>5</v>
      </c>
      <c r="F128" s="4">
        <v>2015</v>
      </c>
      <c r="G128" t="s">
        <v>21</v>
      </c>
      <c r="H128" s="4" t="s">
        <v>800</v>
      </c>
      <c r="I128" s="4" t="s">
        <v>1214</v>
      </c>
      <c r="J128" s="4" t="s">
        <v>127</v>
      </c>
      <c r="K128" s="4" t="s">
        <v>801</v>
      </c>
      <c r="L128" s="4">
        <v>0</v>
      </c>
      <c r="M128" s="4" t="s">
        <v>7293</v>
      </c>
      <c r="N128" s="11" t="s">
        <v>11131</v>
      </c>
      <c r="R128" t="s">
        <v>11145</v>
      </c>
    </row>
    <row r="129" spans="1:18">
      <c r="A129" t="s">
        <v>686</v>
      </c>
      <c r="B129" t="s">
        <v>10958</v>
      </c>
      <c r="C129" t="s">
        <v>74</v>
      </c>
      <c r="D129" s="25" t="s">
        <v>1590</v>
      </c>
      <c r="E129" s="4">
        <v>5</v>
      </c>
      <c r="F129" s="4">
        <v>2016</v>
      </c>
      <c r="G129" t="s">
        <v>21</v>
      </c>
      <c r="H129" s="4" t="s">
        <v>206</v>
      </c>
      <c r="I129" s="4" t="s">
        <v>1214</v>
      </c>
      <c r="J129" s="4" t="s">
        <v>842</v>
      </c>
      <c r="K129" s="4" t="s">
        <v>1246</v>
      </c>
      <c r="L129" s="4">
        <v>0</v>
      </c>
      <c r="M129" s="4" t="s">
        <v>11146</v>
      </c>
      <c r="N129" s="11" t="s">
        <v>11131</v>
      </c>
      <c r="R129" t="s">
        <v>11147</v>
      </c>
    </row>
    <row r="130" spans="1:18">
      <c r="A130" t="s">
        <v>686</v>
      </c>
      <c r="B130" t="s">
        <v>10958</v>
      </c>
      <c r="C130" t="s">
        <v>74</v>
      </c>
      <c r="D130" s="25" t="s">
        <v>901</v>
      </c>
      <c r="E130" s="4">
        <v>9</v>
      </c>
      <c r="F130" s="4">
        <v>2016</v>
      </c>
      <c r="G130" t="s">
        <v>21</v>
      </c>
      <c r="H130" s="4" t="s">
        <v>436</v>
      </c>
      <c r="I130" s="4" t="s">
        <v>1214</v>
      </c>
      <c r="J130" s="4" t="s">
        <v>350</v>
      </c>
      <c r="K130" s="4" t="s">
        <v>193</v>
      </c>
      <c r="L130" s="4">
        <v>0</v>
      </c>
      <c r="M130" s="4" t="s">
        <v>2218</v>
      </c>
      <c r="N130" s="11" t="s">
        <v>11131</v>
      </c>
      <c r="R130" t="s">
        <v>11148</v>
      </c>
    </row>
    <row r="131" spans="1:18">
      <c r="A131" t="s">
        <v>686</v>
      </c>
      <c r="B131" t="s">
        <v>10958</v>
      </c>
      <c r="C131" t="s">
        <v>74</v>
      </c>
      <c r="D131" s="25" t="s">
        <v>11027</v>
      </c>
      <c r="E131" s="4">
        <v>5</v>
      </c>
      <c r="F131" s="4">
        <v>2017</v>
      </c>
      <c r="G131" t="s">
        <v>21</v>
      </c>
      <c r="H131" s="4" t="s">
        <v>642</v>
      </c>
      <c r="I131" s="4" t="s">
        <v>1214</v>
      </c>
      <c r="J131" s="4" t="s">
        <v>350</v>
      </c>
      <c r="K131" s="4" t="s">
        <v>1253</v>
      </c>
      <c r="L131" s="4">
        <v>0</v>
      </c>
      <c r="M131" s="4" t="s">
        <v>8953</v>
      </c>
      <c r="N131" s="11" t="s">
        <v>11131</v>
      </c>
      <c r="R131" t="s">
        <v>11149</v>
      </c>
    </row>
    <row r="132" spans="1:18">
      <c r="A132" t="s">
        <v>1901</v>
      </c>
      <c r="B132" t="s">
        <v>10958</v>
      </c>
      <c r="C132" t="s">
        <v>20</v>
      </c>
      <c r="D132" s="25" t="s">
        <v>1616</v>
      </c>
      <c r="E132" s="4">
        <v>3</v>
      </c>
      <c r="F132" s="4">
        <v>1992</v>
      </c>
      <c r="G132" t="s">
        <v>25</v>
      </c>
      <c r="J132" s="4" t="s">
        <v>1611</v>
      </c>
      <c r="K132" s="4" t="s">
        <v>8114</v>
      </c>
      <c r="L132" s="4">
        <v>0</v>
      </c>
      <c r="M132" s="4" t="s">
        <v>11150</v>
      </c>
      <c r="R132" t="s">
        <v>1725</v>
      </c>
    </row>
    <row r="133" spans="1:18">
      <c r="A133" t="s">
        <v>1911</v>
      </c>
      <c r="B133" t="s">
        <v>10958</v>
      </c>
      <c r="C133" t="s">
        <v>20</v>
      </c>
      <c r="D133" s="25" t="s">
        <v>10993</v>
      </c>
      <c r="E133" s="4">
        <v>5</v>
      </c>
      <c r="F133" s="4">
        <v>2008</v>
      </c>
      <c r="G133" t="s">
        <v>25</v>
      </c>
      <c r="H133" s="4">
        <v>8.6999999999999993</v>
      </c>
      <c r="I133" s="4" t="s">
        <v>35</v>
      </c>
      <c r="J133" s="4" t="s">
        <v>1389</v>
      </c>
      <c r="K133" s="4">
        <v>21.1</v>
      </c>
      <c r="L133" s="4">
        <v>3.5</v>
      </c>
      <c r="M133" s="4" t="s">
        <v>1476</v>
      </c>
      <c r="N133" s="11" t="s">
        <v>11151</v>
      </c>
      <c r="R133" t="s">
        <v>11152</v>
      </c>
    </row>
    <row r="134" spans="1:18">
      <c r="A134" t="s">
        <v>1911</v>
      </c>
      <c r="B134" t="s">
        <v>10958</v>
      </c>
      <c r="C134" t="s">
        <v>74</v>
      </c>
      <c r="D134" s="25" t="s">
        <v>11012</v>
      </c>
      <c r="E134" s="4">
        <v>5</v>
      </c>
      <c r="F134" s="4">
        <v>2011</v>
      </c>
      <c r="G134" t="s">
        <v>25</v>
      </c>
      <c r="H134" s="4">
        <v>11.7</v>
      </c>
      <c r="I134" s="4" t="s">
        <v>35</v>
      </c>
      <c r="J134" s="4" t="s">
        <v>172</v>
      </c>
      <c r="K134" s="4">
        <v>25</v>
      </c>
      <c r="L134" s="4">
        <v>3.9</v>
      </c>
      <c r="M134" s="4" t="s">
        <v>4466</v>
      </c>
      <c r="N134" s="11" t="s">
        <v>11151</v>
      </c>
      <c r="R134" t="s">
        <v>11153</v>
      </c>
    </row>
    <row r="135" spans="1:18">
      <c r="A135" t="s">
        <v>1911</v>
      </c>
      <c r="B135" t="s">
        <v>10958</v>
      </c>
      <c r="C135" t="s">
        <v>74</v>
      </c>
      <c r="D135" s="25" t="s">
        <v>11014</v>
      </c>
      <c r="E135" s="4">
        <v>5</v>
      </c>
      <c r="F135" s="4">
        <v>2013</v>
      </c>
      <c r="G135" t="s">
        <v>25</v>
      </c>
      <c r="H135" s="4">
        <v>13.7</v>
      </c>
      <c r="I135" s="4" t="s">
        <v>35</v>
      </c>
      <c r="J135" s="4" t="s">
        <v>591</v>
      </c>
      <c r="K135" s="4">
        <v>28.5</v>
      </c>
      <c r="L135" s="4">
        <v>4.2</v>
      </c>
      <c r="M135" s="4" t="s">
        <v>11154</v>
      </c>
      <c r="N135" s="11" t="s">
        <v>11151</v>
      </c>
      <c r="R135" t="s">
        <v>11155</v>
      </c>
    </row>
    <row r="136" spans="1:18">
      <c r="A136" t="s">
        <v>1911</v>
      </c>
      <c r="B136" t="s">
        <v>10958</v>
      </c>
      <c r="C136" t="s">
        <v>74</v>
      </c>
      <c r="D136" s="25" t="s">
        <v>11068</v>
      </c>
      <c r="E136" s="4">
        <v>5</v>
      </c>
      <c r="F136" s="4">
        <v>2015</v>
      </c>
      <c r="G136" t="s">
        <v>25</v>
      </c>
      <c r="H136" s="4">
        <v>15.7</v>
      </c>
      <c r="I136" s="4" t="s">
        <v>35</v>
      </c>
      <c r="J136" s="4" t="s">
        <v>36</v>
      </c>
      <c r="K136" s="4">
        <v>31.2</v>
      </c>
      <c r="L136" s="4">
        <v>4.5</v>
      </c>
      <c r="M136" s="4" t="s">
        <v>9578</v>
      </c>
      <c r="N136" s="11" t="s">
        <v>11151</v>
      </c>
      <c r="R136" t="s">
        <v>11156</v>
      </c>
    </row>
    <row r="137" spans="1:18">
      <c r="A137" t="s">
        <v>1911</v>
      </c>
      <c r="B137" t="s">
        <v>10958</v>
      </c>
      <c r="C137" t="s">
        <v>74</v>
      </c>
      <c r="D137" s="25" t="s">
        <v>1590</v>
      </c>
      <c r="E137" s="4">
        <v>5</v>
      </c>
      <c r="F137" s="4">
        <v>2016</v>
      </c>
      <c r="G137" t="s">
        <v>25</v>
      </c>
      <c r="H137" s="4">
        <v>16.7</v>
      </c>
      <c r="I137" s="4" t="s">
        <v>35</v>
      </c>
      <c r="J137" s="4" t="s">
        <v>690</v>
      </c>
      <c r="K137" s="4">
        <v>31.6</v>
      </c>
      <c r="L137" s="4">
        <v>4.9000000000000004</v>
      </c>
      <c r="M137" s="4" t="s">
        <v>11157</v>
      </c>
      <c r="N137" s="11" t="s">
        <v>11151</v>
      </c>
      <c r="R137" t="s">
        <v>11158</v>
      </c>
    </row>
    <row r="138" spans="1:18">
      <c r="A138" t="s">
        <v>1911</v>
      </c>
      <c r="B138" t="s">
        <v>10958</v>
      </c>
      <c r="C138" t="s">
        <v>74</v>
      </c>
      <c r="D138" s="25" t="s">
        <v>11020</v>
      </c>
      <c r="E138" s="4">
        <v>5</v>
      </c>
      <c r="F138" s="4">
        <v>2017</v>
      </c>
      <c r="G138" t="s">
        <v>25</v>
      </c>
      <c r="H138" s="4">
        <v>17.7</v>
      </c>
      <c r="I138" s="4" t="s">
        <v>35</v>
      </c>
      <c r="J138" s="4" t="s">
        <v>182</v>
      </c>
      <c r="K138" s="4">
        <v>32.5</v>
      </c>
      <c r="L138" s="4">
        <v>4.3</v>
      </c>
      <c r="M138" s="4" t="s">
        <v>5414</v>
      </c>
      <c r="N138" s="11" t="s">
        <v>11151</v>
      </c>
      <c r="R138" t="s">
        <v>11159</v>
      </c>
    </row>
    <row r="139" spans="1:18">
      <c r="A139" t="s">
        <v>1911</v>
      </c>
      <c r="B139" t="s">
        <v>10958</v>
      </c>
      <c r="C139" t="s">
        <v>74</v>
      </c>
      <c r="D139" s="25" t="s">
        <v>2440</v>
      </c>
      <c r="E139" s="4">
        <v>9</v>
      </c>
      <c r="F139" s="4">
        <v>2018</v>
      </c>
      <c r="G139" t="s">
        <v>25</v>
      </c>
      <c r="H139" s="4">
        <v>18.7</v>
      </c>
      <c r="I139" s="4" t="s">
        <v>35</v>
      </c>
      <c r="J139" s="4" t="s">
        <v>3315</v>
      </c>
      <c r="K139" s="4">
        <v>32.299999999999997</v>
      </c>
      <c r="L139" s="4">
        <v>5.0999999999999996</v>
      </c>
      <c r="M139" s="4" t="s">
        <v>2010</v>
      </c>
      <c r="N139" s="11" t="s">
        <v>11151</v>
      </c>
      <c r="R139" t="s">
        <v>11160</v>
      </c>
    </row>
    <row r="140" spans="1:18">
      <c r="A140" t="s">
        <v>1911</v>
      </c>
      <c r="B140" t="s">
        <v>10958</v>
      </c>
      <c r="C140" t="s">
        <v>74</v>
      </c>
      <c r="D140" s="25" t="s">
        <v>11102</v>
      </c>
      <c r="E140" s="4">
        <v>5</v>
      </c>
      <c r="F140" s="4">
        <v>2019</v>
      </c>
      <c r="G140" t="s">
        <v>25</v>
      </c>
      <c r="H140" s="4">
        <v>19.7</v>
      </c>
      <c r="I140" s="4" t="s">
        <v>35</v>
      </c>
      <c r="J140" s="4" t="s">
        <v>1246</v>
      </c>
      <c r="K140" s="4">
        <v>32.200000000000003</v>
      </c>
      <c r="L140" s="4">
        <v>4.5999999999999996</v>
      </c>
      <c r="M140" s="4" t="s">
        <v>11161</v>
      </c>
      <c r="N140" s="11" t="s">
        <v>11151</v>
      </c>
      <c r="R140" t="s">
        <v>11162</v>
      </c>
    </row>
    <row r="141" spans="1:18">
      <c r="A141" t="s">
        <v>1911</v>
      </c>
      <c r="B141" t="s">
        <v>10958</v>
      </c>
      <c r="C141" t="s">
        <v>74</v>
      </c>
      <c r="D141" s="25" t="s">
        <v>1440</v>
      </c>
      <c r="E141" s="4">
        <v>5</v>
      </c>
      <c r="F141" s="4">
        <v>2024</v>
      </c>
      <c r="G141" t="s">
        <v>25</v>
      </c>
      <c r="H141" s="4">
        <v>24.7</v>
      </c>
      <c r="I141" s="4" t="s">
        <v>35</v>
      </c>
      <c r="J141" s="4" t="s">
        <v>209</v>
      </c>
      <c r="K141" s="4">
        <v>34</v>
      </c>
      <c r="L141" s="4">
        <v>4.4000000000000004</v>
      </c>
      <c r="M141" s="4" t="s">
        <v>2403</v>
      </c>
      <c r="N141" s="11" t="s">
        <v>11151</v>
      </c>
      <c r="R141" t="s">
        <v>11163</v>
      </c>
    </row>
    <row r="142" spans="1:18">
      <c r="A142" t="s">
        <v>1911</v>
      </c>
      <c r="B142" t="s">
        <v>10958</v>
      </c>
      <c r="C142" s="4" t="s">
        <v>74</v>
      </c>
      <c r="D142" s="25" t="s">
        <v>11031</v>
      </c>
      <c r="E142" s="4">
        <v>4</v>
      </c>
      <c r="F142" s="4">
        <v>2026</v>
      </c>
      <c r="G142" s="4" t="s">
        <v>25</v>
      </c>
      <c r="H142" s="4">
        <v>26.6</v>
      </c>
      <c r="I142" s="4" t="s">
        <v>35</v>
      </c>
      <c r="J142" s="4">
        <v>40.5</v>
      </c>
      <c r="K142" s="4">
        <v>33</v>
      </c>
      <c r="L142" s="4">
        <v>4.7</v>
      </c>
      <c r="M142" s="4">
        <v>2362</v>
      </c>
      <c r="N142" s="11" t="s">
        <v>11151</v>
      </c>
      <c r="R142" s="4" t="s">
        <v>2449</v>
      </c>
    </row>
    <row r="143" spans="1:18">
      <c r="A143" t="s">
        <v>760</v>
      </c>
      <c r="B143" t="s">
        <v>10958</v>
      </c>
      <c r="C143" t="s">
        <v>20</v>
      </c>
      <c r="D143" s="25" t="s">
        <v>11077</v>
      </c>
      <c r="E143" s="4">
        <v>3</v>
      </c>
      <c r="F143" s="4">
        <v>1986</v>
      </c>
      <c r="G143" t="s">
        <v>21</v>
      </c>
      <c r="H143" s="4">
        <v>24.5</v>
      </c>
      <c r="I143" s="4" t="s">
        <v>35</v>
      </c>
      <c r="J143" s="4" t="s">
        <v>4214</v>
      </c>
      <c r="K143" s="4" t="s">
        <v>4949</v>
      </c>
      <c r="L143" s="4">
        <v>0</v>
      </c>
      <c r="M143" s="4" t="s">
        <v>11164</v>
      </c>
      <c r="N143" s="11" t="s">
        <v>11165</v>
      </c>
      <c r="R143" t="s">
        <v>11166</v>
      </c>
    </row>
    <row r="144" spans="1:18">
      <c r="A144" t="s">
        <v>760</v>
      </c>
      <c r="B144" t="s">
        <v>10958</v>
      </c>
      <c r="C144" t="s">
        <v>74</v>
      </c>
      <c r="D144" s="25" t="s">
        <v>10963</v>
      </c>
      <c r="E144" s="4">
        <v>3</v>
      </c>
      <c r="F144" s="4">
        <v>1988</v>
      </c>
      <c r="G144" t="s">
        <v>21</v>
      </c>
      <c r="H144" s="4">
        <v>26.5</v>
      </c>
      <c r="I144" s="4" t="s">
        <v>35</v>
      </c>
      <c r="J144" s="4" t="s">
        <v>3967</v>
      </c>
      <c r="M144" s="4" t="s">
        <v>4232</v>
      </c>
      <c r="N144" s="11" t="s">
        <v>11165</v>
      </c>
      <c r="R144" t="s">
        <v>11167</v>
      </c>
    </row>
    <row r="145" spans="1:18">
      <c r="A145" t="s">
        <v>760</v>
      </c>
      <c r="B145" t="s">
        <v>10958</v>
      </c>
      <c r="C145" t="s">
        <v>74</v>
      </c>
      <c r="D145" s="25" t="s">
        <v>10964</v>
      </c>
      <c r="E145" s="4">
        <v>3</v>
      </c>
      <c r="F145" s="4">
        <v>1990</v>
      </c>
      <c r="G145" t="s">
        <v>21</v>
      </c>
      <c r="H145" s="4">
        <v>28.5</v>
      </c>
      <c r="I145" s="4" t="s">
        <v>35</v>
      </c>
      <c r="J145" s="4" t="s">
        <v>2103</v>
      </c>
      <c r="M145" s="4" t="s">
        <v>1993</v>
      </c>
      <c r="N145" s="11" t="s">
        <v>11165</v>
      </c>
      <c r="R145" t="s">
        <v>11168</v>
      </c>
    </row>
    <row r="146" spans="1:18">
      <c r="A146" t="s">
        <v>760</v>
      </c>
      <c r="B146" t="s">
        <v>10958</v>
      </c>
      <c r="C146" t="s">
        <v>74</v>
      </c>
      <c r="D146" s="25" t="s">
        <v>11023</v>
      </c>
      <c r="E146" s="4">
        <v>3</v>
      </c>
      <c r="F146" s="4">
        <v>1992</v>
      </c>
      <c r="G146" t="s">
        <v>21</v>
      </c>
      <c r="H146" s="4">
        <v>30.5</v>
      </c>
      <c r="I146" s="4" t="s">
        <v>35</v>
      </c>
      <c r="J146" s="4" t="s">
        <v>2923</v>
      </c>
      <c r="K146" s="4">
        <v>35.880000000000003</v>
      </c>
      <c r="L146" s="4">
        <v>0</v>
      </c>
      <c r="M146" s="4" t="s">
        <v>5296</v>
      </c>
      <c r="N146" s="11" t="s">
        <v>11165</v>
      </c>
      <c r="R146" t="s">
        <v>11169</v>
      </c>
    </row>
    <row r="147" spans="1:18">
      <c r="A147" t="s">
        <v>760</v>
      </c>
      <c r="B147" t="s">
        <v>10958</v>
      </c>
      <c r="C147" t="s">
        <v>74</v>
      </c>
      <c r="D147" s="25" t="s">
        <v>10968</v>
      </c>
      <c r="E147" s="4">
        <v>3</v>
      </c>
      <c r="F147" s="4">
        <v>1994</v>
      </c>
      <c r="G147" t="s">
        <v>21</v>
      </c>
      <c r="H147" s="4">
        <v>32.5</v>
      </c>
      <c r="I147" s="4" t="s">
        <v>35</v>
      </c>
      <c r="J147" s="4" t="s">
        <v>49</v>
      </c>
      <c r="K147" s="4">
        <v>34.4</v>
      </c>
      <c r="L147" s="4">
        <v>1</v>
      </c>
      <c r="M147" s="4" t="s">
        <v>11170</v>
      </c>
      <c r="N147" s="11" t="s">
        <v>11165</v>
      </c>
      <c r="R147" t="s">
        <v>11171</v>
      </c>
    </row>
    <row r="148" spans="1:18">
      <c r="A148" t="s">
        <v>760</v>
      </c>
      <c r="B148" t="s">
        <v>10958</v>
      </c>
      <c r="C148" t="s">
        <v>74</v>
      </c>
      <c r="D148" s="25" t="s">
        <v>10987</v>
      </c>
      <c r="E148" s="4">
        <v>3</v>
      </c>
      <c r="F148" s="4">
        <v>1995</v>
      </c>
      <c r="G148" t="s">
        <v>21</v>
      </c>
      <c r="H148" s="4">
        <v>33.5</v>
      </c>
      <c r="I148" s="4" t="s">
        <v>35</v>
      </c>
      <c r="J148" s="4" t="s">
        <v>350</v>
      </c>
      <c r="K148" s="4">
        <v>33</v>
      </c>
      <c r="L148" s="4">
        <v>1.4</v>
      </c>
      <c r="M148" s="4" t="s">
        <v>5997</v>
      </c>
      <c r="N148" s="11" t="s">
        <v>11165</v>
      </c>
      <c r="R148" t="s">
        <v>11172</v>
      </c>
    </row>
    <row r="149" spans="1:18">
      <c r="A149" t="s">
        <v>2021</v>
      </c>
      <c r="B149" t="s">
        <v>10958</v>
      </c>
      <c r="C149" t="s">
        <v>20</v>
      </c>
      <c r="D149" s="25" t="s">
        <v>11001</v>
      </c>
      <c r="E149" s="4">
        <v>3</v>
      </c>
      <c r="F149" s="4">
        <v>1998</v>
      </c>
      <c r="G149" t="s">
        <v>25</v>
      </c>
      <c r="H149" s="4">
        <v>36.5</v>
      </c>
      <c r="I149" s="4" t="s">
        <v>35</v>
      </c>
      <c r="J149" s="4" t="s">
        <v>67</v>
      </c>
      <c r="K149" s="4" t="s">
        <v>497</v>
      </c>
      <c r="L149" s="4">
        <v>0</v>
      </c>
      <c r="M149" s="4" t="s">
        <v>1430</v>
      </c>
      <c r="R149" t="s">
        <v>6667</v>
      </c>
    </row>
    <row r="150" spans="1:18">
      <c r="A150" t="s">
        <v>2036</v>
      </c>
      <c r="B150" t="s">
        <v>10958</v>
      </c>
      <c r="C150" t="s">
        <v>20</v>
      </c>
      <c r="D150" s="25" t="s">
        <v>11016</v>
      </c>
      <c r="E150" s="4">
        <v>5</v>
      </c>
      <c r="F150" s="4">
        <v>2015</v>
      </c>
      <c r="G150" t="s">
        <v>25</v>
      </c>
      <c r="J150" s="4" t="s">
        <v>116</v>
      </c>
      <c r="K150" s="4">
        <v>30</v>
      </c>
      <c r="L150" s="4">
        <v>4.3</v>
      </c>
      <c r="M150" s="4" t="s">
        <v>1681</v>
      </c>
      <c r="N150" s="11" t="s">
        <v>11173</v>
      </c>
      <c r="R150" t="s">
        <v>11174</v>
      </c>
    </row>
    <row r="151" spans="1:18">
      <c r="A151" t="s">
        <v>2036</v>
      </c>
      <c r="B151" t="s">
        <v>10958</v>
      </c>
      <c r="C151" t="s">
        <v>74</v>
      </c>
      <c r="D151" s="25" t="s">
        <v>11027</v>
      </c>
      <c r="E151" s="4">
        <v>5</v>
      </c>
      <c r="F151" s="4">
        <v>2017</v>
      </c>
      <c r="G151" t="s">
        <v>25</v>
      </c>
      <c r="J151" s="4" t="s">
        <v>1160</v>
      </c>
      <c r="K151" s="4">
        <v>30.7</v>
      </c>
      <c r="L151" s="4">
        <v>4.5999999999999996</v>
      </c>
      <c r="M151" s="4" t="s">
        <v>3030</v>
      </c>
      <c r="N151" s="11" t="s">
        <v>11173</v>
      </c>
      <c r="R151" t="s">
        <v>11175</v>
      </c>
    </row>
    <row r="152" spans="1:18">
      <c r="A152" t="s">
        <v>2046</v>
      </c>
      <c r="B152" t="s">
        <v>10958</v>
      </c>
      <c r="C152" t="s">
        <v>20</v>
      </c>
      <c r="D152" s="25" t="s">
        <v>11016</v>
      </c>
      <c r="E152" s="4">
        <v>5</v>
      </c>
      <c r="F152" s="4">
        <v>2015</v>
      </c>
      <c r="G152" t="s">
        <v>21</v>
      </c>
      <c r="J152" s="4" t="s">
        <v>3088</v>
      </c>
      <c r="K152" s="4" t="s">
        <v>264</v>
      </c>
      <c r="L152" s="4">
        <v>0</v>
      </c>
      <c r="M152" s="4" t="s">
        <v>4823</v>
      </c>
      <c r="R152" t="s">
        <v>11176</v>
      </c>
    </row>
    <row r="153" spans="1:18">
      <c r="A153" t="s">
        <v>11177</v>
      </c>
      <c r="B153" t="s">
        <v>10958</v>
      </c>
      <c r="C153" t="s">
        <v>20</v>
      </c>
      <c r="D153" s="25" t="s">
        <v>11016</v>
      </c>
      <c r="E153" s="4">
        <v>5</v>
      </c>
      <c r="F153" s="4">
        <v>2015</v>
      </c>
      <c r="G153" t="s">
        <v>21</v>
      </c>
      <c r="J153" s="4" t="s">
        <v>2473</v>
      </c>
      <c r="K153" s="4" t="s">
        <v>199</v>
      </c>
      <c r="L153" s="4">
        <v>0</v>
      </c>
      <c r="M153" s="4" t="s">
        <v>2920</v>
      </c>
      <c r="N153" s="11" t="s">
        <v>11178</v>
      </c>
      <c r="R153" t="s">
        <v>11179</v>
      </c>
    </row>
    <row r="154" spans="1:18">
      <c r="A154" t="s">
        <v>11177</v>
      </c>
      <c r="B154" t="s">
        <v>10958</v>
      </c>
      <c r="C154" t="s">
        <v>74</v>
      </c>
      <c r="D154" s="25" t="s">
        <v>1590</v>
      </c>
      <c r="E154" s="4">
        <v>5</v>
      </c>
      <c r="F154" s="4">
        <v>2016</v>
      </c>
      <c r="G154" t="s">
        <v>21</v>
      </c>
      <c r="J154" s="4" t="s">
        <v>3376</v>
      </c>
      <c r="K154" s="4" t="s">
        <v>954</v>
      </c>
      <c r="L154" s="4">
        <v>0</v>
      </c>
      <c r="M154" s="4" t="s">
        <v>1381</v>
      </c>
      <c r="N154" s="11" t="s">
        <v>11178</v>
      </c>
      <c r="R154" t="s">
        <v>11180</v>
      </c>
    </row>
    <row r="155" spans="1:18">
      <c r="A155" t="s">
        <v>11177</v>
      </c>
      <c r="B155" t="s">
        <v>10958</v>
      </c>
      <c r="C155" t="s">
        <v>74</v>
      </c>
      <c r="D155" s="25" t="s">
        <v>11027</v>
      </c>
      <c r="E155" s="4">
        <v>5</v>
      </c>
      <c r="F155" s="4">
        <v>2017</v>
      </c>
      <c r="G155" t="s">
        <v>21</v>
      </c>
      <c r="J155" s="4" t="s">
        <v>529</v>
      </c>
      <c r="K155" s="4" t="s">
        <v>127</v>
      </c>
      <c r="L155" s="4">
        <v>0</v>
      </c>
      <c r="M155" s="4" t="s">
        <v>2083</v>
      </c>
      <c r="N155" s="11" t="s">
        <v>11178</v>
      </c>
      <c r="R155" t="s">
        <v>11181</v>
      </c>
    </row>
    <row r="156" spans="1:18">
      <c r="A156" t="s">
        <v>11177</v>
      </c>
      <c r="B156" t="s">
        <v>10958</v>
      </c>
      <c r="C156" t="s">
        <v>74</v>
      </c>
      <c r="D156" s="25" t="s">
        <v>1152</v>
      </c>
      <c r="E156" s="4">
        <v>6</v>
      </c>
      <c r="F156" s="4">
        <v>2018</v>
      </c>
      <c r="G156" t="s">
        <v>21</v>
      </c>
      <c r="J156" s="4" t="s">
        <v>2752</v>
      </c>
      <c r="K156" s="4" t="s">
        <v>369</v>
      </c>
      <c r="L156" s="4">
        <v>0</v>
      </c>
      <c r="M156" s="4" t="s">
        <v>1637</v>
      </c>
      <c r="N156" s="11" t="s">
        <v>11178</v>
      </c>
      <c r="R156" t="s">
        <v>11182</v>
      </c>
    </row>
    <row r="157" spans="1:18">
      <c r="A157" t="s">
        <v>2069</v>
      </c>
      <c r="B157" t="s">
        <v>10958</v>
      </c>
      <c r="C157" t="s">
        <v>20</v>
      </c>
      <c r="D157" s="25" t="s">
        <v>1568</v>
      </c>
      <c r="E157" s="4">
        <v>5</v>
      </c>
      <c r="F157" s="4">
        <v>2016</v>
      </c>
      <c r="G157" t="s">
        <v>21</v>
      </c>
      <c r="J157" s="4" t="s">
        <v>5763</v>
      </c>
      <c r="K157" s="4" t="s">
        <v>521</v>
      </c>
      <c r="L157" s="4">
        <v>0</v>
      </c>
      <c r="M157" s="4" t="s">
        <v>11183</v>
      </c>
      <c r="N157" s="11" t="s">
        <v>11184</v>
      </c>
      <c r="R157" t="s">
        <v>11185</v>
      </c>
    </row>
    <row r="158" spans="1:18">
      <c r="A158" t="s">
        <v>2069</v>
      </c>
      <c r="B158" t="s">
        <v>10958</v>
      </c>
      <c r="C158" t="s">
        <v>74</v>
      </c>
      <c r="D158" s="25" t="s">
        <v>11027</v>
      </c>
      <c r="E158" s="4">
        <v>5</v>
      </c>
      <c r="F158" s="4">
        <v>2017</v>
      </c>
      <c r="G158" t="s">
        <v>21</v>
      </c>
      <c r="J158" s="4" t="s">
        <v>3419</v>
      </c>
      <c r="K158" s="4" t="s">
        <v>1782</v>
      </c>
      <c r="L158" s="4">
        <v>0</v>
      </c>
      <c r="M158" s="4" t="s">
        <v>1750</v>
      </c>
      <c r="N158" s="11" t="s">
        <v>11184</v>
      </c>
      <c r="R158" t="s">
        <v>11186</v>
      </c>
    </row>
    <row r="159" spans="1:18">
      <c r="A159" t="s">
        <v>2069</v>
      </c>
      <c r="B159" t="s">
        <v>10958</v>
      </c>
      <c r="C159" t="s">
        <v>74</v>
      </c>
      <c r="D159" s="25" t="s">
        <v>1440</v>
      </c>
      <c r="E159" s="4">
        <v>5</v>
      </c>
      <c r="F159" s="4">
        <v>2024</v>
      </c>
      <c r="G159" t="s">
        <v>21</v>
      </c>
      <c r="J159" s="4" t="s">
        <v>582</v>
      </c>
      <c r="K159" s="4" t="s">
        <v>154</v>
      </c>
      <c r="L159" s="4">
        <v>0</v>
      </c>
      <c r="M159" s="4" t="s">
        <v>3570</v>
      </c>
      <c r="N159" s="11" t="s">
        <v>11184</v>
      </c>
      <c r="Q159" t="s">
        <v>11187</v>
      </c>
      <c r="R159" t="s">
        <v>11188</v>
      </c>
    </row>
    <row r="160" spans="1:18">
      <c r="A160" t="s">
        <v>764</v>
      </c>
      <c r="B160" t="s">
        <v>10958</v>
      </c>
      <c r="C160" t="s">
        <v>20</v>
      </c>
      <c r="D160" s="25" t="s">
        <v>11077</v>
      </c>
      <c r="E160" s="4">
        <v>3</v>
      </c>
      <c r="F160" s="4">
        <v>1986</v>
      </c>
      <c r="G160" t="s">
        <v>21</v>
      </c>
      <c r="H160" s="4" t="s">
        <v>149</v>
      </c>
      <c r="I160" s="4" t="s">
        <v>1214</v>
      </c>
      <c r="J160" s="4" t="s">
        <v>11189</v>
      </c>
      <c r="K160" s="4" t="s">
        <v>3376</v>
      </c>
      <c r="L160" s="4">
        <v>0</v>
      </c>
      <c r="M160" s="4" t="s">
        <v>3652</v>
      </c>
      <c r="N160" s="11" t="s">
        <v>11190</v>
      </c>
    </row>
    <row r="161" spans="1:18">
      <c r="A161" t="s">
        <v>764</v>
      </c>
      <c r="B161" t="s">
        <v>10958</v>
      </c>
      <c r="C161" t="s">
        <v>74</v>
      </c>
      <c r="D161" s="25" t="s">
        <v>1367</v>
      </c>
      <c r="E161" s="4">
        <v>3</v>
      </c>
      <c r="F161" s="4">
        <v>1988</v>
      </c>
      <c r="G161" t="s">
        <v>21</v>
      </c>
      <c r="H161" s="4" t="s">
        <v>1610</v>
      </c>
      <c r="I161" s="4" t="s">
        <v>1214</v>
      </c>
      <c r="J161" s="4" t="s">
        <v>11191</v>
      </c>
      <c r="K161" s="4" t="s">
        <v>1861</v>
      </c>
      <c r="L161" s="4">
        <v>0</v>
      </c>
      <c r="M161" s="4" t="s">
        <v>1463</v>
      </c>
      <c r="N161" s="11" t="s">
        <v>11190</v>
      </c>
    </row>
    <row r="162" spans="1:18">
      <c r="A162" t="s">
        <v>764</v>
      </c>
      <c r="B162" t="s">
        <v>10958</v>
      </c>
      <c r="C162" t="s">
        <v>74</v>
      </c>
      <c r="D162" s="25" t="s">
        <v>10998</v>
      </c>
      <c r="E162" s="4">
        <v>3</v>
      </c>
      <c r="F162" s="4">
        <v>1990</v>
      </c>
      <c r="G162" t="s">
        <v>21</v>
      </c>
      <c r="H162" s="4" t="s">
        <v>126</v>
      </c>
      <c r="I162" s="4" t="s">
        <v>1214</v>
      </c>
      <c r="J162" s="4" t="s">
        <v>11192</v>
      </c>
      <c r="K162" s="4" t="s">
        <v>6012</v>
      </c>
      <c r="L162" s="4">
        <v>0</v>
      </c>
      <c r="M162" s="4" t="s">
        <v>2053</v>
      </c>
      <c r="N162" s="11" t="s">
        <v>11190</v>
      </c>
    </row>
    <row r="163" spans="1:18">
      <c r="A163" t="s">
        <v>764</v>
      </c>
      <c r="B163" t="s">
        <v>10958</v>
      </c>
      <c r="C163" t="s">
        <v>74</v>
      </c>
      <c r="D163" s="25" t="s">
        <v>11023</v>
      </c>
      <c r="E163" s="4">
        <v>3</v>
      </c>
      <c r="F163" s="4">
        <v>1992</v>
      </c>
      <c r="G163" t="s">
        <v>21</v>
      </c>
      <c r="H163" s="4" t="s">
        <v>1376</v>
      </c>
      <c r="I163" s="4" t="s">
        <v>1214</v>
      </c>
      <c r="J163" s="4" t="s">
        <v>10226</v>
      </c>
      <c r="K163" s="4" t="s">
        <v>2103</v>
      </c>
      <c r="L163" s="4">
        <v>0</v>
      </c>
      <c r="M163" s="4" t="s">
        <v>1427</v>
      </c>
      <c r="N163" s="11" t="s">
        <v>11190</v>
      </c>
    </row>
    <row r="164" spans="1:18">
      <c r="A164" t="s">
        <v>764</v>
      </c>
      <c r="B164" t="s">
        <v>10958</v>
      </c>
      <c r="C164" t="s">
        <v>74</v>
      </c>
      <c r="D164" s="25" t="s">
        <v>10968</v>
      </c>
      <c r="E164" s="4">
        <v>3</v>
      </c>
      <c r="F164" s="4">
        <v>1994</v>
      </c>
      <c r="G164" t="s">
        <v>21</v>
      </c>
      <c r="H164" s="4" t="s">
        <v>137</v>
      </c>
      <c r="I164" s="4" t="s">
        <v>1214</v>
      </c>
      <c r="J164" s="4" t="s">
        <v>293</v>
      </c>
      <c r="K164" s="4" t="s">
        <v>49</v>
      </c>
      <c r="L164" s="4">
        <v>0</v>
      </c>
      <c r="M164" s="4" t="s">
        <v>2587</v>
      </c>
      <c r="N164" s="11" t="s">
        <v>11190</v>
      </c>
    </row>
    <row r="165" spans="1:18">
      <c r="A165" t="s">
        <v>764</v>
      </c>
      <c r="B165" t="s">
        <v>10958</v>
      </c>
      <c r="C165" t="s">
        <v>74</v>
      </c>
      <c r="D165" s="25" t="s">
        <v>11001</v>
      </c>
      <c r="E165" s="4">
        <v>3</v>
      </c>
      <c r="F165" s="4">
        <v>1998</v>
      </c>
      <c r="G165" t="s">
        <v>21</v>
      </c>
      <c r="H165" s="4" t="s">
        <v>1110</v>
      </c>
      <c r="I165" s="4" t="s">
        <v>1214</v>
      </c>
      <c r="J165" s="4" t="s">
        <v>186</v>
      </c>
      <c r="K165" s="4" t="s">
        <v>378</v>
      </c>
      <c r="L165" s="4">
        <v>0</v>
      </c>
      <c r="M165" s="4" t="s">
        <v>1526</v>
      </c>
      <c r="N165" s="11" t="s">
        <v>11190</v>
      </c>
    </row>
    <row r="166" spans="1:18">
      <c r="A166" t="s">
        <v>764</v>
      </c>
      <c r="B166" t="s">
        <v>10958</v>
      </c>
      <c r="C166" t="s">
        <v>74</v>
      </c>
      <c r="D166" s="25" t="s">
        <v>3055</v>
      </c>
      <c r="E166" s="4">
        <v>5</v>
      </c>
      <c r="F166" s="4">
        <v>2001</v>
      </c>
      <c r="G166" t="s">
        <v>21</v>
      </c>
      <c r="H166" s="4" t="s">
        <v>401</v>
      </c>
      <c r="I166" s="4" t="s">
        <v>1214</v>
      </c>
      <c r="J166" s="4" t="s">
        <v>186</v>
      </c>
      <c r="K166" s="4" t="s">
        <v>704</v>
      </c>
      <c r="L166" s="4">
        <v>0</v>
      </c>
      <c r="M166" s="4" t="s">
        <v>1815</v>
      </c>
      <c r="N166" s="11" t="s">
        <v>11190</v>
      </c>
      <c r="R166" t="s">
        <v>11193</v>
      </c>
    </row>
    <row r="167" spans="1:18">
      <c r="A167" t="s">
        <v>764</v>
      </c>
      <c r="B167" t="s">
        <v>10958</v>
      </c>
      <c r="C167" t="s">
        <v>74</v>
      </c>
      <c r="D167" s="25" t="s">
        <v>3957</v>
      </c>
      <c r="E167" s="4">
        <v>6</v>
      </c>
      <c r="F167" s="4">
        <v>2002</v>
      </c>
      <c r="G167" t="s">
        <v>21</v>
      </c>
      <c r="H167" s="4" t="s">
        <v>1890</v>
      </c>
      <c r="I167" s="4" t="s">
        <v>1214</v>
      </c>
      <c r="J167" s="4" t="s">
        <v>385</v>
      </c>
      <c r="K167" s="4" t="s">
        <v>193</v>
      </c>
      <c r="L167" s="4">
        <v>0</v>
      </c>
      <c r="N167" s="11" t="s">
        <v>11190</v>
      </c>
      <c r="R167" t="s">
        <v>11194</v>
      </c>
    </row>
    <row r="168" spans="1:18">
      <c r="A168" t="s">
        <v>764</v>
      </c>
      <c r="B168" t="s">
        <v>10958</v>
      </c>
      <c r="C168" t="s">
        <v>74</v>
      </c>
      <c r="D168" s="25" t="s">
        <v>3957</v>
      </c>
      <c r="E168" s="4">
        <v>6</v>
      </c>
      <c r="F168" s="4">
        <v>2002</v>
      </c>
      <c r="G168" t="s">
        <v>21</v>
      </c>
      <c r="H168" s="4" t="s">
        <v>1890</v>
      </c>
      <c r="I168" s="4" t="s">
        <v>1214</v>
      </c>
      <c r="J168" s="4" t="s">
        <v>385</v>
      </c>
      <c r="K168" s="4" t="s">
        <v>193</v>
      </c>
      <c r="L168" s="4">
        <v>0</v>
      </c>
      <c r="N168" s="11" t="s">
        <v>11190</v>
      </c>
      <c r="R168" t="s">
        <v>11195</v>
      </c>
    </row>
    <row r="169" spans="1:18">
      <c r="A169" t="s">
        <v>764</v>
      </c>
      <c r="B169" t="s">
        <v>10958</v>
      </c>
      <c r="C169" t="s">
        <v>74</v>
      </c>
      <c r="D169" s="25" t="s">
        <v>1674</v>
      </c>
      <c r="E169" s="4">
        <v>5</v>
      </c>
      <c r="F169" s="4">
        <v>2004</v>
      </c>
      <c r="G169" t="s">
        <v>21</v>
      </c>
      <c r="H169" s="4" t="s">
        <v>997</v>
      </c>
      <c r="I169" s="4" t="s">
        <v>1214</v>
      </c>
      <c r="J169" s="4" t="s">
        <v>190</v>
      </c>
      <c r="K169" s="4" t="s">
        <v>193</v>
      </c>
      <c r="L169" s="4">
        <v>0</v>
      </c>
      <c r="M169" s="4" t="s">
        <v>11196</v>
      </c>
      <c r="N169" s="11" t="s">
        <v>11190</v>
      </c>
      <c r="R169" t="s">
        <v>11197</v>
      </c>
    </row>
    <row r="170" spans="1:18">
      <c r="A170" s="19" t="s">
        <v>2109</v>
      </c>
      <c r="B170" s="19" t="s">
        <v>10958</v>
      </c>
      <c r="C170" s="19" t="s">
        <v>20</v>
      </c>
      <c r="D170" s="30" t="s">
        <v>11001</v>
      </c>
      <c r="E170" s="20">
        <v>3</v>
      </c>
      <c r="F170" s="20">
        <v>1998</v>
      </c>
      <c r="G170" s="19" t="s">
        <v>21</v>
      </c>
      <c r="H170" s="4">
        <v>13.5</v>
      </c>
      <c r="I170" s="4" t="s">
        <v>35</v>
      </c>
      <c r="J170" s="4" t="s">
        <v>444</v>
      </c>
      <c r="K170" s="4" t="s">
        <v>447</v>
      </c>
      <c r="L170" s="4">
        <v>0</v>
      </c>
      <c r="M170" s="4" t="s">
        <v>7049</v>
      </c>
      <c r="N170" s="11" t="s">
        <v>11198</v>
      </c>
      <c r="R170" t="s">
        <v>3248</v>
      </c>
    </row>
    <row r="171" spans="1:18">
      <c r="A171" s="19" t="s">
        <v>2109</v>
      </c>
      <c r="B171" s="19" t="s">
        <v>10958</v>
      </c>
      <c r="C171" s="19" t="s">
        <v>74</v>
      </c>
      <c r="D171" s="30" t="s">
        <v>11083</v>
      </c>
      <c r="E171" s="20">
        <v>3</v>
      </c>
      <c r="F171" s="20">
        <v>2000</v>
      </c>
      <c r="G171" s="19" t="s">
        <v>21</v>
      </c>
      <c r="H171" s="4">
        <v>15.5</v>
      </c>
      <c r="I171" s="4" t="s">
        <v>35</v>
      </c>
      <c r="J171" s="4" t="s">
        <v>1160</v>
      </c>
      <c r="K171" s="4" t="s">
        <v>638</v>
      </c>
      <c r="L171" s="4">
        <v>0</v>
      </c>
      <c r="M171" s="4" t="s">
        <v>3927</v>
      </c>
      <c r="N171" s="11" t="s">
        <v>11198</v>
      </c>
      <c r="R171" t="s">
        <v>11199</v>
      </c>
    </row>
    <row r="172" spans="1:18">
      <c r="A172" t="s">
        <v>767</v>
      </c>
      <c r="B172" t="s">
        <v>10958</v>
      </c>
      <c r="C172" t="s">
        <v>20</v>
      </c>
      <c r="D172" s="25" t="s">
        <v>11077</v>
      </c>
      <c r="E172" s="4">
        <v>3</v>
      </c>
      <c r="F172" s="4">
        <v>1986</v>
      </c>
      <c r="G172" t="s">
        <v>25</v>
      </c>
      <c r="H172" s="4">
        <v>12.5</v>
      </c>
      <c r="I172" s="4" t="s">
        <v>35</v>
      </c>
      <c r="J172" s="4" t="s">
        <v>10226</v>
      </c>
      <c r="K172" s="4" t="s">
        <v>435</v>
      </c>
      <c r="L172" s="4">
        <v>0</v>
      </c>
      <c r="M172" s="4" t="s">
        <v>4159</v>
      </c>
      <c r="R172" t="s">
        <v>2001</v>
      </c>
    </row>
    <row r="173" spans="1:18">
      <c r="A173" t="s">
        <v>767</v>
      </c>
      <c r="B173" t="s">
        <v>10958</v>
      </c>
      <c r="C173" t="s">
        <v>74</v>
      </c>
      <c r="D173" s="25" t="s">
        <v>10963</v>
      </c>
      <c r="E173" s="4">
        <v>3</v>
      </c>
      <c r="F173" s="4">
        <v>1988</v>
      </c>
      <c r="G173" t="s">
        <v>25</v>
      </c>
      <c r="H173" s="4">
        <v>14.5</v>
      </c>
      <c r="I173" s="4" t="s">
        <v>35</v>
      </c>
      <c r="J173" s="4" t="s">
        <v>2923</v>
      </c>
      <c r="K173" s="4" t="s">
        <v>2302</v>
      </c>
      <c r="L173" s="4">
        <v>0</v>
      </c>
      <c r="M173" s="4" t="s">
        <v>4439</v>
      </c>
    </row>
    <row r="174" spans="1:18">
      <c r="A174" t="s">
        <v>767</v>
      </c>
      <c r="B174" t="s">
        <v>10958</v>
      </c>
      <c r="C174" t="s">
        <v>74</v>
      </c>
      <c r="D174" s="25" t="s">
        <v>10964</v>
      </c>
      <c r="E174" s="4">
        <v>3</v>
      </c>
      <c r="F174" s="4">
        <v>1990</v>
      </c>
      <c r="G174" t="s">
        <v>25</v>
      </c>
      <c r="H174" s="4">
        <v>16.5</v>
      </c>
      <c r="I174" s="4" t="s">
        <v>35</v>
      </c>
      <c r="J174" s="4" t="s">
        <v>1495</v>
      </c>
      <c r="K174" s="4" t="s">
        <v>10334</v>
      </c>
      <c r="L174" s="4">
        <v>0</v>
      </c>
      <c r="M174" s="4" t="s">
        <v>4810</v>
      </c>
    </row>
    <row r="175" spans="1:18">
      <c r="A175" t="s">
        <v>767</v>
      </c>
      <c r="B175" t="s">
        <v>10958</v>
      </c>
      <c r="C175" t="s">
        <v>74</v>
      </c>
      <c r="D175" s="25" t="s">
        <v>11023</v>
      </c>
      <c r="E175" s="4">
        <v>3</v>
      </c>
      <c r="F175" s="4">
        <v>1992</v>
      </c>
      <c r="G175" t="s">
        <v>25</v>
      </c>
      <c r="H175" s="4">
        <v>18.5</v>
      </c>
      <c r="I175" s="4" t="s">
        <v>35</v>
      </c>
      <c r="J175" s="4" t="s">
        <v>1297</v>
      </c>
      <c r="K175" s="4" t="s">
        <v>11200</v>
      </c>
      <c r="L175" s="4">
        <v>0</v>
      </c>
      <c r="M175" s="4" t="s">
        <v>11201</v>
      </c>
    </row>
    <row r="176" spans="1:18">
      <c r="A176" t="s">
        <v>767</v>
      </c>
      <c r="B176" t="s">
        <v>10958</v>
      </c>
      <c r="C176" t="s">
        <v>74</v>
      </c>
      <c r="D176" s="25" t="s">
        <v>11053</v>
      </c>
      <c r="E176" s="4">
        <v>3</v>
      </c>
      <c r="F176" s="4">
        <v>1993</v>
      </c>
      <c r="G176" t="s">
        <v>25</v>
      </c>
      <c r="H176" s="4">
        <v>19.5</v>
      </c>
      <c r="I176" s="4" t="s">
        <v>35</v>
      </c>
      <c r="J176" s="4" t="s">
        <v>888</v>
      </c>
      <c r="K176" s="4" t="s">
        <v>11202</v>
      </c>
      <c r="L176" s="4">
        <v>0</v>
      </c>
      <c r="M176" s="4" t="s">
        <v>11203</v>
      </c>
      <c r="R176" t="s">
        <v>11204</v>
      </c>
    </row>
    <row r="177" spans="1:18">
      <c r="A177" t="s">
        <v>2173</v>
      </c>
      <c r="B177" t="s">
        <v>10958</v>
      </c>
      <c r="C177" t="s">
        <v>20</v>
      </c>
      <c r="D177" s="25" t="s">
        <v>10961</v>
      </c>
      <c r="E177" s="4">
        <v>3</v>
      </c>
      <c r="F177" s="4">
        <v>1986</v>
      </c>
      <c r="G177" t="s">
        <v>25</v>
      </c>
      <c r="H177" s="4" t="s">
        <v>2693</v>
      </c>
      <c r="I177" t="s">
        <v>1214</v>
      </c>
      <c r="J177" s="4" t="s">
        <v>6296</v>
      </c>
      <c r="K177" s="4" t="s">
        <v>11205</v>
      </c>
      <c r="L177" s="4">
        <v>0</v>
      </c>
      <c r="M177" s="4" t="s">
        <v>6299</v>
      </c>
      <c r="N177" s="11" t="s">
        <v>11206</v>
      </c>
      <c r="R177" t="s">
        <v>2070</v>
      </c>
    </row>
    <row r="178" spans="1:18">
      <c r="A178" t="s">
        <v>2173</v>
      </c>
      <c r="B178" t="s">
        <v>10958</v>
      </c>
      <c r="C178" t="s">
        <v>74</v>
      </c>
      <c r="D178" s="25" t="s">
        <v>10963</v>
      </c>
      <c r="E178" s="4">
        <v>3</v>
      </c>
      <c r="F178" s="4">
        <v>1988</v>
      </c>
      <c r="G178" t="s">
        <v>25</v>
      </c>
      <c r="H178" s="4" t="s">
        <v>2274</v>
      </c>
      <c r="I178" t="s">
        <v>1214</v>
      </c>
      <c r="J178" s="4" t="s">
        <v>11189</v>
      </c>
      <c r="K178" s="4" t="s">
        <v>3376</v>
      </c>
      <c r="L178" s="4">
        <v>0</v>
      </c>
      <c r="M178" s="4" t="s">
        <v>3829</v>
      </c>
      <c r="N178" s="11" t="s">
        <v>11206</v>
      </c>
    </row>
    <row r="179" spans="1:18">
      <c r="A179" t="s">
        <v>2173</v>
      </c>
      <c r="B179" t="s">
        <v>10958</v>
      </c>
      <c r="C179" t="s">
        <v>74</v>
      </c>
      <c r="D179" s="25" t="s">
        <v>10964</v>
      </c>
      <c r="E179" s="4">
        <v>3</v>
      </c>
      <c r="F179" s="4">
        <v>1990</v>
      </c>
      <c r="G179" t="s">
        <v>25</v>
      </c>
      <c r="H179" s="4" t="s">
        <v>87</v>
      </c>
      <c r="I179" t="s">
        <v>1214</v>
      </c>
      <c r="J179" s="4" t="s">
        <v>11130</v>
      </c>
      <c r="K179" s="4" t="s">
        <v>1897</v>
      </c>
      <c r="L179" s="4">
        <v>0</v>
      </c>
      <c r="M179" s="4" t="s">
        <v>1857</v>
      </c>
      <c r="N179" s="11" t="s">
        <v>11206</v>
      </c>
      <c r="R179" t="s">
        <v>2070</v>
      </c>
    </row>
    <row r="180" spans="1:18">
      <c r="A180" t="s">
        <v>2173</v>
      </c>
      <c r="B180" t="s">
        <v>10958</v>
      </c>
      <c r="C180" t="s">
        <v>74</v>
      </c>
      <c r="D180" s="25" t="s">
        <v>11023</v>
      </c>
      <c r="E180" s="4">
        <v>3</v>
      </c>
      <c r="F180" s="4">
        <v>1992</v>
      </c>
      <c r="G180" t="s">
        <v>25</v>
      </c>
      <c r="H180" s="4" t="s">
        <v>1635</v>
      </c>
      <c r="I180" t="s">
        <v>1214</v>
      </c>
      <c r="J180" s="4" t="s">
        <v>4639</v>
      </c>
      <c r="K180" s="4" t="s">
        <v>3597</v>
      </c>
      <c r="L180" s="4">
        <v>0</v>
      </c>
      <c r="M180" s="4" t="s">
        <v>2291</v>
      </c>
      <c r="N180" s="11" t="s">
        <v>11206</v>
      </c>
    </row>
    <row r="181" spans="1:18">
      <c r="A181" t="s">
        <v>2173</v>
      </c>
      <c r="B181" t="s">
        <v>10958</v>
      </c>
      <c r="C181" t="s">
        <v>74</v>
      </c>
      <c r="D181" s="25" t="s">
        <v>11053</v>
      </c>
      <c r="E181" s="4">
        <v>3</v>
      </c>
      <c r="F181" s="4">
        <v>1993</v>
      </c>
      <c r="G181" t="s">
        <v>25</v>
      </c>
      <c r="H181" s="4" t="s">
        <v>126</v>
      </c>
      <c r="I181" t="s">
        <v>1214</v>
      </c>
      <c r="J181" s="4" t="s">
        <v>836</v>
      </c>
      <c r="K181" s="4" t="s">
        <v>248</v>
      </c>
      <c r="L181" s="4">
        <v>0</v>
      </c>
      <c r="M181" s="4" t="s">
        <v>11207</v>
      </c>
      <c r="N181" s="11" t="s">
        <v>11206</v>
      </c>
      <c r="R181" t="s">
        <v>2070</v>
      </c>
    </row>
    <row r="182" spans="1:18">
      <c r="A182" t="s">
        <v>2173</v>
      </c>
      <c r="B182" t="s">
        <v>10958</v>
      </c>
      <c r="C182" t="s">
        <v>74</v>
      </c>
      <c r="D182" s="25" t="s">
        <v>10968</v>
      </c>
      <c r="E182" s="4">
        <v>3</v>
      </c>
      <c r="F182" s="4">
        <v>1994</v>
      </c>
      <c r="G182" t="s">
        <v>25</v>
      </c>
      <c r="H182" s="4" t="s">
        <v>1622</v>
      </c>
      <c r="I182" t="s">
        <v>1214</v>
      </c>
      <c r="J182" s="4" t="s">
        <v>898</v>
      </c>
      <c r="K182" s="4" t="s">
        <v>1237</v>
      </c>
      <c r="L182" s="4">
        <v>0</v>
      </c>
      <c r="M182" s="4" t="s">
        <v>3521</v>
      </c>
      <c r="N182" s="11" t="s">
        <v>11206</v>
      </c>
    </row>
    <row r="183" spans="1:18">
      <c r="A183" t="s">
        <v>2173</v>
      </c>
      <c r="B183" t="s">
        <v>10958</v>
      </c>
      <c r="C183" t="s">
        <v>74</v>
      </c>
      <c r="D183" s="25" t="s">
        <v>10987</v>
      </c>
      <c r="E183" s="4">
        <v>3</v>
      </c>
      <c r="F183" s="4">
        <v>1995</v>
      </c>
      <c r="G183" t="s">
        <v>25</v>
      </c>
      <c r="H183" s="4" t="s">
        <v>1376</v>
      </c>
      <c r="I183" t="s">
        <v>1214</v>
      </c>
      <c r="J183" s="4" t="s">
        <v>577</v>
      </c>
      <c r="K183" s="4" t="s">
        <v>123</v>
      </c>
      <c r="L183" s="4">
        <v>0</v>
      </c>
      <c r="M183" s="4" t="s">
        <v>11208</v>
      </c>
      <c r="N183" s="11" t="s">
        <v>11206</v>
      </c>
    </row>
    <row r="184" spans="1:18">
      <c r="A184" t="s">
        <v>2173</v>
      </c>
      <c r="B184" t="s">
        <v>10958</v>
      </c>
      <c r="C184" t="s">
        <v>74</v>
      </c>
      <c r="D184" s="25" t="s">
        <v>10979</v>
      </c>
      <c r="E184" s="4">
        <v>3</v>
      </c>
      <c r="F184" s="4">
        <v>1996</v>
      </c>
      <c r="G184" t="s">
        <v>25</v>
      </c>
      <c r="H184" s="4" t="s">
        <v>1639</v>
      </c>
      <c r="I184" t="s">
        <v>1214</v>
      </c>
      <c r="J184" s="4" t="s">
        <v>233</v>
      </c>
      <c r="K184" s="4" t="s">
        <v>829</v>
      </c>
      <c r="L184" s="4">
        <v>0</v>
      </c>
      <c r="M184" s="4" t="s">
        <v>11209</v>
      </c>
      <c r="N184" s="11" t="s">
        <v>11206</v>
      </c>
      <c r="R184" t="s">
        <v>11210</v>
      </c>
    </row>
    <row r="185" spans="1:18">
      <c r="A185" t="s">
        <v>2173</v>
      </c>
      <c r="B185" t="s">
        <v>10958</v>
      </c>
      <c r="C185" t="s">
        <v>74</v>
      </c>
      <c r="D185" s="25" t="s">
        <v>3055</v>
      </c>
      <c r="E185" s="4">
        <v>5</v>
      </c>
      <c r="F185" s="4">
        <v>2001</v>
      </c>
      <c r="G185" t="s">
        <v>25</v>
      </c>
      <c r="H185" s="4" t="s">
        <v>1038</v>
      </c>
      <c r="I185" t="s">
        <v>1214</v>
      </c>
      <c r="J185" s="4" t="s">
        <v>300</v>
      </c>
      <c r="K185" s="4" t="s">
        <v>4627</v>
      </c>
      <c r="L185" s="4">
        <v>0</v>
      </c>
      <c r="M185" s="4" t="s">
        <v>11211</v>
      </c>
      <c r="N185" s="11" t="s">
        <v>11206</v>
      </c>
      <c r="R185" t="s">
        <v>11212</v>
      </c>
    </row>
    <row r="186" spans="1:18">
      <c r="A186" t="s">
        <v>2186</v>
      </c>
      <c r="B186" t="s">
        <v>10958</v>
      </c>
      <c r="C186" t="s">
        <v>20</v>
      </c>
      <c r="D186" s="25" t="s">
        <v>11023</v>
      </c>
      <c r="E186" s="4">
        <v>3</v>
      </c>
      <c r="F186" s="4">
        <v>1992</v>
      </c>
      <c r="G186" t="s">
        <v>25</v>
      </c>
      <c r="H186" s="4">
        <v>16.5</v>
      </c>
      <c r="I186" t="s">
        <v>35</v>
      </c>
      <c r="J186" s="4" t="s">
        <v>1495</v>
      </c>
      <c r="K186" s="4" t="s">
        <v>7888</v>
      </c>
      <c r="L186" s="4">
        <v>0</v>
      </c>
      <c r="M186" s="4" t="s">
        <v>3566</v>
      </c>
      <c r="N186" s="11" t="s">
        <v>11213</v>
      </c>
      <c r="R186" t="s">
        <v>11214</v>
      </c>
    </row>
    <row r="187" spans="1:18">
      <c r="A187" t="s">
        <v>2186</v>
      </c>
      <c r="B187" t="s">
        <v>10958</v>
      </c>
      <c r="C187" t="s">
        <v>74</v>
      </c>
      <c r="D187" s="25" t="s">
        <v>11053</v>
      </c>
      <c r="E187" s="4">
        <v>3</v>
      </c>
      <c r="F187" s="4">
        <v>1993</v>
      </c>
      <c r="G187" t="s">
        <v>25</v>
      </c>
      <c r="H187" s="4">
        <v>17.5</v>
      </c>
      <c r="I187" t="s">
        <v>35</v>
      </c>
      <c r="J187" s="4" t="s">
        <v>298</v>
      </c>
      <c r="K187" s="4" t="s">
        <v>120</v>
      </c>
      <c r="L187" s="4">
        <v>0</v>
      </c>
      <c r="M187" s="4" t="s">
        <v>11215</v>
      </c>
      <c r="N187" s="11" t="s">
        <v>11213</v>
      </c>
      <c r="R187" t="s">
        <v>11216</v>
      </c>
    </row>
    <row r="188" spans="1:18">
      <c r="A188" t="s">
        <v>2186</v>
      </c>
      <c r="B188" t="s">
        <v>10958</v>
      </c>
      <c r="C188" t="s">
        <v>74</v>
      </c>
      <c r="D188" s="25" t="s">
        <v>11036</v>
      </c>
      <c r="E188" s="4">
        <v>5</v>
      </c>
      <c r="F188" s="4">
        <v>2002</v>
      </c>
      <c r="G188" t="s">
        <v>25</v>
      </c>
      <c r="H188" s="4">
        <v>26.7</v>
      </c>
      <c r="I188" t="s">
        <v>35</v>
      </c>
      <c r="J188" s="4" t="s">
        <v>6094</v>
      </c>
      <c r="K188" s="4" t="s">
        <v>4888</v>
      </c>
      <c r="L188" s="4">
        <v>0</v>
      </c>
      <c r="M188" s="4" t="s">
        <v>11217</v>
      </c>
      <c r="N188" s="11" t="s">
        <v>11213</v>
      </c>
      <c r="R188" t="s">
        <v>11218</v>
      </c>
    </row>
    <row r="189" spans="1:18">
      <c r="A189" t="s">
        <v>2203</v>
      </c>
      <c r="B189" t="s">
        <v>10958</v>
      </c>
      <c r="C189" t="s">
        <v>20</v>
      </c>
      <c r="D189" s="25" t="s">
        <v>11016</v>
      </c>
      <c r="E189" s="4">
        <v>5</v>
      </c>
      <c r="F189" s="4">
        <v>2015</v>
      </c>
      <c r="G189" t="s">
        <v>21</v>
      </c>
      <c r="I189" t="s">
        <v>11219</v>
      </c>
      <c r="J189" s="4" t="s">
        <v>2166</v>
      </c>
      <c r="K189" s="4" t="s">
        <v>485</v>
      </c>
      <c r="L189" s="4">
        <v>0</v>
      </c>
      <c r="M189" s="4" t="s">
        <v>2156</v>
      </c>
      <c r="N189" s="11" t="s">
        <v>11220</v>
      </c>
      <c r="R189" t="s">
        <v>11221</v>
      </c>
    </row>
    <row r="190" spans="1:18">
      <c r="A190" t="s">
        <v>2203</v>
      </c>
      <c r="B190" t="s">
        <v>10958</v>
      </c>
      <c r="C190" t="s">
        <v>74</v>
      </c>
      <c r="D190" s="25" t="s">
        <v>1590</v>
      </c>
      <c r="E190" s="4">
        <v>5</v>
      </c>
      <c r="F190" s="4">
        <v>2016</v>
      </c>
      <c r="G190" t="s">
        <v>21</v>
      </c>
      <c r="I190" t="s">
        <v>11219</v>
      </c>
      <c r="J190" s="4" t="s">
        <v>2234</v>
      </c>
      <c r="K190" s="4" t="s">
        <v>617</v>
      </c>
      <c r="L190" s="4">
        <v>0</v>
      </c>
      <c r="M190" s="4" t="s">
        <v>1473</v>
      </c>
      <c r="N190" s="11" t="s">
        <v>11220</v>
      </c>
      <c r="R190" t="s">
        <v>11222</v>
      </c>
    </row>
    <row r="191" spans="1:18">
      <c r="A191" t="s">
        <v>2203</v>
      </c>
      <c r="B191" t="s">
        <v>10958</v>
      </c>
      <c r="C191" t="s">
        <v>74</v>
      </c>
      <c r="D191" s="25" t="s">
        <v>11102</v>
      </c>
      <c r="E191" s="4">
        <v>5</v>
      </c>
      <c r="F191" s="4">
        <v>2019</v>
      </c>
      <c r="G191" t="s">
        <v>21</v>
      </c>
      <c r="I191" t="s">
        <v>11219</v>
      </c>
      <c r="J191" s="4" t="s">
        <v>2473</v>
      </c>
      <c r="K191" s="4" t="s">
        <v>2381</v>
      </c>
      <c r="L191" s="4">
        <v>0</v>
      </c>
      <c r="M191" s="4" t="s">
        <v>2086</v>
      </c>
      <c r="N191" s="11" t="s">
        <v>11220</v>
      </c>
      <c r="R191" t="s">
        <v>11223</v>
      </c>
    </row>
    <row r="192" spans="1:18">
      <c r="A192" t="s">
        <v>11224</v>
      </c>
      <c r="B192" t="s">
        <v>10958</v>
      </c>
      <c r="C192" t="s">
        <v>20</v>
      </c>
      <c r="D192" s="25" t="s">
        <v>1440</v>
      </c>
      <c r="E192" s="4">
        <v>5</v>
      </c>
      <c r="F192" s="4">
        <v>2024</v>
      </c>
      <c r="G192" t="s">
        <v>21</v>
      </c>
      <c r="I192"/>
      <c r="J192" s="4" t="s">
        <v>661</v>
      </c>
      <c r="K192" s="4" t="s">
        <v>433</v>
      </c>
      <c r="L192" s="4">
        <v>0</v>
      </c>
      <c r="M192" s="4" t="s">
        <v>1430</v>
      </c>
      <c r="Q192" t="s">
        <v>11225</v>
      </c>
      <c r="R192" t="s">
        <v>11226</v>
      </c>
    </row>
    <row r="193" spans="1:18">
      <c r="A193" t="s">
        <v>771</v>
      </c>
      <c r="B193" t="s">
        <v>10958</v>
      </c>
      <c r="C193" t="s">
        <v>20</v>
      </c>
      <c r="D193" s="25" t="s">
        <v>11077</v>
      </c>
      <c r="E193" s="4">
        <v>3</v>
      </c>
      <c r="F193" s="4">
        <v>1986</v>
      </c>
      <c r="G193" t="s">
        <v>21</v>
      </c>
      <c r="H193" s="4">
        <v>25.5</v>
      </c>
      <c r="I193" t="s">
        <v>35</v>
      </c>
      <c r="J193" s="4" t="s">
        <v>988</v>
      </c>
      <c r="K193" s="4" t="s">
        <v>1613</v>
      </c>
      <c r="L193" s="4">
        <v>0</v>
      </c>
      <c r="M193" s="4" t="s">
        <v>3513</v>
      </c>
      <c r="N193" s="11" t="s">
        <v>11227</v>
      </c>
      <c r="R193" t="s">
        <v>5785</v>
      </c>
    </row>
    <row r="194" spans="1:18">
      <c r="A194" t="s">
        <v>771</v>
      </c>
      <c r="B194" t="s">
        <v>10958</v>
      </c>
      <c r="C194" t="s">
        <v>74</v>
      </c>
      <c r="D194" s="25" t="s">
        <v>10963</v>
      </c>
      <c r="E194" s="4">
        <v>3</v>
      </c>
      <c r="F194" s="4">
        <v>1988</v>
      </c>
      <c r="G194" t="s">
        <v>21</v>
      </c>
      <c r="H194" s="4">
        <v>27.5</v>
      </c>
      <c r="I194" t="s">
        <v>35</v>
      </c>
      <c r="J194" s="4" t="s">
        <v>2923</v>
      </c>
      <c r="K194" s="4" t="s">
        <v>2589</v>
      </c>
      <c r="L194" s="4">
        <v>0</v>
      </c>
      <c r="M194" s="4" t="s">
        <v>5369</v>
      </c>
      <c r="N194" s="11" t="s">
        <v>11227</v>
      </c>
      <c r="R194" t="s">
        <v>585</v>
      </c>
    </row>
    <row r="195" spans="1:18">
      <c r="A195" t="s">
        <v>771</v>
      </c>
      <c r="B195" t="s">
        <v>10958</v>
      </c>
      <c r="C195" t="s">
        <v>74</v>
      </c>
      <c r="D195" s="25" t="s">
        <v>10964</v>
      </c>
      <c r="E195" s="4">
        <v>3</v>
      </c>
      <c r="F195" s="4">
        <v>1990</v>
      </c>
      <c r="G195" t="s">
        <v>21</v>
      </c>
      <c r="H195" s="4">
        <v>29.5</v>
      </c>
      <c r="I195" t="s">
        <v>35</v>
      </c>
      <c r="J195" s="4" t="s">
        <v>3079</v>
      </c>
      <c r="M195" s="4" t="s">
        <v>6757</v>
      </c>
      <c r="N195" s="11" t="s">
        <v>11227</v>
      </c>
      <c r="R195" t="s">
        <v>3738</v>
      </c>
    </row>
    <row r="196" spans="1:18">
      <c r="A196" t="s">
        <v>771</v>
      </c>
      <c r="B196" t="s">
        <v>10958</v>
      </c>
      <c r="C196" t="s">
        <v>74</v>
      </c>
      <c r="D196" s="25" t="s">
        <v>11023</v>
      </c>
      <c r="E196" s="4">
        <v>3</v>
      </c>
      <c r="F196" s="4">
        <v>1992</v>
      </c>
      <c r="G196" t="s">
        <v>21</v>
      </c>
      <c r="H196" s="4">
        <v>31.5</v>
      </c>
      <c r="I196" t="s">
        <v>35</v>
      </c>
      <c r="J196" s="4" t="s">
        <v>933</v>
      </c>
      <c r="K196" s="4">
        <v>34.29</v>
      </c>
      <c r="L196" s="4">
        <v>2.54</v>
      </c>
      <c r="M196" s="4" t="s">
        <v>11228</v>
      </c>
      <c r="N196" s="11" t="s">
        <v>11227</v>
      </c>
      <c r="R196" t="s">
        <v>11229</v>
      </c>
    </row>
    <row r="197" spans="1:18">
      <c r="A197" t="s">
        <v>771</v>
      </c>
      <c r="B197" t="s">
        <v>10958</v>
      </c>
      <c r="C197" t="s">
        <v>74</v>
      </c>
      <c r="D197" s="25" t="s">
        <v>11053</v>
      </c>
      <c r="E197" s="4">
        <v>3</v>
      </c>
      <c r="F197" s="4">
        <v>1993</v>
      </c>
      <c r="G197" t="s">
        <v>21</v>
      </c>
      <c r="H197" s="4">
        <v>32.5</v>
      </c>
      <c r="I197" t="s">
        <v>35</v>
      </c>
      <c r="J197" s="4" t="s">
        <v>1072</v>
      </c>
      <c r="K197" s="4">
        <v>34.200000000000003</v>
      </c>
      <c r="L197" s="4">
        <v>2.7</v>
      </c>
      <c r="M197" s="4" t="s">
        <v>11230</v>
      </c>
      <c r="N197" s="11" t="s">
        <v>11227</v>
      </c>
      <c r="R197" t="s">
        <v>11231</v>
      </c>
    </row>
    <row r="198" spans="1:18">
      <c r="A198" t="s">
        <v>771</v>
      </c>
      <c r="B198" t="s">
        <v>10958</v>
      </c>
      <c r="C198" t="s">
        <v>74</v>
      </c>
      <c r="D198" s="25" t="s">
        <v>10968</v>
      </c>
      <c r="E198" s="4">
        <v>3</v>
      </c>
      <c r="F198" s="4">
        <v>1994</v>
      </c>
      <c r="G198" t="s">
        <v>21</v>
      </c>
      <c r="H198" s="4">
        <v>33.5</v>
      </c>
      <c r="I198" t="s">
        <v>35</v>
      </c>
      <c r="J198" s="4" t="s">
        <v>36</v>
      </c>
      <c r="K198" s="4">
        <v>34.299999999999997</v>
      </c>
      <c r="L198" s="4">
        <v>2.5</v>
      </c>
      <c r="M198" s="4" t="s">
        <v>5528</v>
      </c>
      <c r="N198" s="11" t="s">
        <v>11227</v>
      </c>
      <c r="R198" t="s">
        <v>11232</v>
      </c>
    </row>
    <row r="199" spans="1:18">
      <c r="A199" t="s">
        <v>771</v>
      </c>
      <c r="B199" t="s">
        <v>10958</v>
      </c>
      <c r="C199" t="s">
        <v>74</v>
      </c>
      <c r="D199" s="25" t="s">
        <v>11132</v>
      </c>
      <c r="E199" s="4">
        <v>3</v>
      </c>
      <c r="F199" s="4">
        <v>1995</v>
      </c>
      <c r="G199" t="s">
        <v>21</v>
      </c>
      <c r="H199" s="4">
        <v>34.5</v>
      </c>
      <c r="I199" t="s">
        <v>35</v>
      </c>
      <c r="J199" s="4" t="s">
        <v>378</v>
      </c>
      <c r="K199" s="4">
        <v>34.200000000000003</v>
      </c>
      <c r="L199" s="4">
        <v>2.5</v>
      </c>
      <c r="M199" s="4" t="s">
        <v>9505</v>
      </c>
      <c r="N199" s="11" t="s">
        <v>11227</v>
      </c>
      <c r="R199" t="s">
        <v>11233</v>
      </c>
    </row>
    <row r="200" spans="1:18">
      <c r="A200" t="s">
        <v>771</v>
      </c>
      <c r="B200" t="s">
        <v>10958</v>
      </c>
      <c r="C200" t="s">
        <v>74</v>
      </c>
      <c r="D200" s="25" t="s">
        <v>10989</v>
      </c>
      <c r="E200" s="4">
        <v>3</v>
      </c>
      <c r="F200" s="4">
        <v>1996</v>
      </c>
      <c r="G200" t="s">
        <v>21</v>
      </c>
      <c r="H200" s="4">
        <v>35.5</v>
      </c>
      <c r="I200" t="s">
        <v>35</v>
      </c>
      <c r="J200" s="4" t="s">
        <v>49</v>
      </c>
      <c r="K200" s="4">
        <v>34.5</v>
      </c>
      <c r="L200" s="4">
        <v>2.5</v>
      </c>
      <c r="M200" s="4" t="s">
        <v>4760</v>
      </c>
      <c r="N200" s="11" t="s">
        <v>11227</v>
      </c>
      <c r="R200" t="s">
        <v>11234</v>
      </c>
    </row>
    <row r="201" spans="1:18">
      <c r="A201" t="s">
        <v>771</v>
      </c>
      <c r="B201" t="s">
        <v>10958</v>
      </c>
      <c r="C201" t="s">
        <v>74</v>
      </c>
      <c r="D201" s="25" t="s">
        <v>11001</v>
      </c>
      <c r="E201" s="4">
        <v>3</v>
      </c>
      <c r="F201" s="4">
        <v>1998</v>
      </c>
      <c r="G201" t="s">
        <v>21</v>
      </c>
      <c r="H201" s="4">
        <v>37.5</v>
      </c>
      <c r="I201" t="s">
        <v>35</v>
      </c>
      <c r="J201" s="4" t="s">
        <v>854</v>
      </c>
      <c r="K201" s="4">
        <v>35.6</v>
      </c>
      <c r="L201" s="4">
        <v>2.6</v>
      </c>
      <c r="M201" s="4" t="s">
        <v>5997</v>
      </c>
      <c r="N201" s="11" t="s">
        <v>11227</v>
      </c>
      <c r="R201" t="s">
        <v>11235</v>
      </c>
    </row>
    <row r="202" spans="1:18">
      <c r="A202" t="s">
        <v>771</v>
      </c>
      <c r="B202" t="s">
        <v>10958</v>
      </c>
      <c r="C202" t="s">
        <v>74</v>
      </c>
      <c r="D202" s="25" t="s">
        <v>10981</v>
      </c>
      <c r="E202" s="4">
        <v>3</v>
      </c>
      <c r="F202" s="4">
        <v>2000</v>
      </c>
      <c r="G202" t="s">
        <v>21</v>
      </c>
      <c r="H202" s="4">
        <v>39.5</v>
      </c>
      <c r="I202" t="s">
        <v>35</v>
      </c>
      <c r="J202" s="4" t="s">
        <v>36</v>
      </c>
      <c r="K202" s="4">
        <v>35.5</v>
      </c>
      <c r="L202" s="4">
        <v>2.5</v>
      </c>
      <c r="M202" s="4" t="s">
        <v>3333</v>
      </c>
      <c r="N202" s="11" t="s">
        <v>11227</v>
      </c>
      <c r="R202" t="s">
        <v>11236</v>
      </c>
    </row>
    <row r="203" spans="1:18">
      <c r="A203" t="s">
        <v>771</v>
      </c>
      <c r="B203" t="s">
        <v>10958</v>
      </c>
      <c r="C203" t="s">
        <v>74</v>
      </c>
      <c r="D203" s="25" t="s">
        <v>10970</v>
      </c>
      <c r="E203" s="4">
        <v>5</v>
      </c>
      <c r="F203" s="4">
        <v>2001</v>
      </c>
      <c r="G203" t="s">
        <v>21</v>
      </c>
      <c r="H203" s="4">
        <v>40.700000000000003</v>
      </c>
      <c r="I203" t="s">
        <v>35</v>
      </c>
      <c r="J203" s="4" t="s">
        <v>854</v>
      </c>
      <c r="K203" s="4">
        <v>35.700000000000003</v>
      </c>
      <c r="L203" s="4">
        <v>2.6</v>
      </c>
      <c r="M203" s="4" t="s">
        <v>5825</v>
      </c>
      <c r="N203" s="11" t="s">
        <v>11227</v>
      </c>
      <c r="R203" t="s">
        <v>11237</v>
      </c>
    </row>
    <row r="204" spans="1:18">
      <c r="A204" t="s">
        <v>771</v>
      </c>
      <c r="B204" t="s">
        <v>10958</v>
      </c>
      <c r="C204" t="s">
        <v>74</v>
      </c>
      <c r="D204" s="25" t="s">
        <v>2618</v>
      </c>
      <c r="E204" s="4">
        <v>6</v>
      </c>
      <c r="F204" s="4">
        <v>2001</v>
      </c>
      <c r="G204" t="s">
        <v>21</v>
      </c>
      <c r="H204" s="4">
        <v>40.799999999999997</v>
      </c>
      <c r="I204" t="s">
        <v>35</v>
      </c>
      <c r="J204" s="4" t="s">
        <v>854</v>
      </c>
      <c r="N204" s="11" t="s">
        <v>11227</v>
      </c>
      <c r="R204" t="s">
        <v>11238</v>
      </c>
    </row>
    <row r="205" spans="1:18">
      <c r="A205" t="s">
        <v>771</v>
      </c>
      <c r="B205" t="s">
        <v>10958</v>
      </c>
      <c r="C205" t="s">
        <v>74</v>
      </c>
      <c r="D205" s="25" t="s">
        <v>11007</v>
      </c>
      <c r="E205" s="4">
        <v>5</v>
      </c>
      <c r="F205" s="4">
        <v>2002</v>
      </c>
      <c r="G205" t="s">
        <v>21</v>
      </c>
      <c r="H205" s="4">
        <v>41.7</v>
      </c>
      <c r="I205" t="s">
        <v>35</v>
      </c>
      <c r="J205" s="4" t="s">
        <v>854</v>
      </c>
      <c r="K205" s="4">
        <v>36</v>
      </c>
      <c r="L205" s="4">
        <v>2.5</v>
      </c>
      <c r="M205" s="4" t="s">
        <v>4813</v>
      </c>
      <c r="N205" s="11" t="s">
        <v>11227</v>
      </c>
      <c r="R205" t="s">
        <v>11239</v>
      </c>
    </row>
    <row r="206" spans="1:18">
      <c r="A206" t="s">
        <v>771</v>
      </c>
      <c r="B206" t="s">
        <v>10958</v>
      </c>
      <c r="C206" t="s">
        <v>74</v>
      </c>
      <c r="D206" s="25" t="s">
        <v>8050</v>
      </c>
      <c r="E206" s="4">
        <v>6</v>
      </c>
      <c r="F206" s="4">
        <v>2002</v>
      </c>
      <c r="G206" t="s">
        <v>21</v>
      </c>
      <c r="H206" s="4">
        <v>41.8</v>
      </c>
      <c r="I206" t="s">
        <v>35</v>
      </c>
      <c r="J206" s="4" t="s">
        <v>854</v>
      </c>
      <c r="N206" s="11" t="s">
        <v>11227</v>
      </c>
      <c r="R206" t="s">
        <v>11240</v>
      </c>
    </row>
    <row r="207" spans="1:18">
      <c r="A207" t="s">
        <v>2222</v>
      </c>
      <c r="B207" t="s">
        <v>10958</v>
      </c>
      <c r="C207" t="s">
        <v>20</v>
      </c>
      <c r="D207" s="25" t="s">
        <v>10961</v>
      </c>
      <c r="E207" s="4">
        <v>3</v>
      </c>
      <c r="F207" s="4">
        <v>1986</v>
      </c>
      <c r="G207" t="s">
        <v>25</v>
      </c>
      <c r="H207" s="4" t="s">
        <v>1610</v>
      </c>
      <c r="I207" t="s">
        <v>1214</v>
      </c>
      <c r="J207" s="4" t="s">
        <v>6947</v>
      </c>
      <c r="K207" s="4" t="s">
        <v>1861</v>
      </c>
      <c r="L207" s="4">
        <v>0</v>
      </c>
      <c r="M207" s="4" t="s">
        <v>11241</v>
      </c>
      <c r="R207" t="s">
        <v>11242</v>
      </c>
    </row>
    <row r="208" spans="1:18">
      <c r="A208" t="s">
        <v>2222</v>
      </c>
      <c r="B208" t="s">
        <v>10958</v>
      </c>
      <c r="C208" t="s">
        <v>74</v>
      </c>
      <c r="D208" s="25" t="s">
        <v>10963</v>
      </c>
      <c r="E208" s="4">
        <v>3</v>
      </c>
      <c r="F208" s="4">
        <v>1988</v>
      </c>
      <c r="G208" t="s">
        <v>25</v>
      </c>
      <c r="H208" s="4" t="s">
        <v>126</v>
      </c>
      <c r="I208" t="s">
        <v>1214</v>
      </c>
      <c r="J208" s="4" t="s">
        <v>5580</v>
      </c>
      <c r="K208" s="4" t="s">
        <v>933</v>
      </c>
      <c r="L208" s="4">
        <v>0</v>
      </c>
      <c r="M208" s="4" t="s">
        <v>2259</v>
      </c>
    </row>
    <row r="209" spans="1:18">
      <c r="A209" t="s">
        <v>2229</v>
      </c>
      <c r="B209" t="s">
        <v>10958</v>
      </c>
      <c r="C209" t="s">
        <v>20</v>
      </c>
      <c r="D209" s="25" t="s">
        <v>10993</v>
      </c>
      <c r="E209" s="4">
        <v>5</v>
      </c>
      <c r="F209" s="4">
        <v>2008</v>
      </c>
      <c r="G209" t="s">
        <v>25</v>
      </c>
      <c r="H209" s="4">
        <v>8.6999999999999993</v>
      </c>
      <c r="I209" t="s">
        <v>35</v>
      </c>
      <c r="J209" s="4" t="s">
        <v>169</v>
      </c>
      <c r="K209" s="4">
        <v>26</v>
      </c>
      <c r="L209" s="4">
        <v>1.2</v>
      </c>
      <c r="M209" s="4" t="s">
        <v>4752</v>
      </c>
      <c r="R209" t="s">
        <v>11243</v>
      </c>
    </row>
    <row r="210" spans="1:18">
      <c r="A210" t="s">
        <v>2229</v>
      </c>
      <c r="B210" t="s">
        <v>10958</v>
      </c>
      <c r="C210" t="s">
        <v>74</v>
      </c>
      <c r="D210" s="25" t="s">
        <v>11064</v>
      </c>
      <c r="E210" s="4">
        <v>5</v>
      </c>
      <c r="F210" s="4">
        <v>2009</v>
      </c>
      <c r="G210" t="s">
        <v>25</v>
      </c>
      <c r="H210" s="4">
        <v>9.6999999999999993</v>
      </c>
      <c r="I210" t="s">
        <v>35</v>
      </c>
      <c r="J210" s="4" t="s">
        <v>529</v>
      </c>
      <c r="K210" s="4">
        <v>26</v>
      </c>
      <c r="L210" s="4">
        <v>1.1000000000000001</v>
      </c>
      <c r="M210" s="4" t="s">
        <v>1623</v>
      </c>
      <c r="R210" t="s">
        <v>11244</v>
      </c>
    </row>
    <row r="211" spans="1:18">
      <c r="A211" t="s">
        <v>773</v>
      </c>
      <c r="B211" t="s">
        <v>10958</v>
      </c>
      <c r="C211" t="s">
        <v>20</v>
      </c>
      <c r="D211" s="25" t="s">
        <v>11077</v>
      </c>
      <c r="E211" s="4">
        <v>3</v>
      </c>
      <c r="F211" s="4">
        <v>1986</v>
      </c>
      <c r="G211" t="s">
        <v>21</v>
      </c>
      <c r="H211" s="4" t="s">
        <v>149</v>
      </c>
      <c r="I211" t="s">
        <v>1214</v>
      </c>
      <c r="J211" s="4" t="s">
        <v>11189</v>
      </c>
      <c r="K211" s="4" t="s">
        <v>7483</v>
      </c>
      <c r="L211" s="4">
        <v>0</v>
      </c>
      <c r="M211" s="4" t="s">
        <v>3784</v>
      </c>
      <c r="N211" s="11" t="s">
        <v>11245</v>
      </c>
    </row>
    <row r="212" spans="1:18">
      <c r="A212" t="s">
        <v>773</v>
      </c>
      <c r="B212" t="s">
        <v>10958</v>
      </c>
      <c r="C212" t="s">
        <v>74</v>
      </c>
      <c r="D212" s="25" t="s">
        <v>10963</v>
      </c>
      <c r="E212" s="4">
        <v>3</v>
      </c>
      <c r="F212" s="4">
        <v>1988</v>
      </c>
      <c r="G212" t="s">
        <v>21</v>
      </c>
      <c r="H212" s="4" t="s">
        <v>1610</v>
      </c>
      <c r="I212" t="s">
        <v>1214</v>
      </c>
      <c r="J212" s="4" t="s">
        <v>6298</v>
      </c>
      <c r="K212" s="4" t="s">
        <v>6762</v>
      </c>
      <c r="L212" s="4">
        <v>0</v>
      </c>
      <c r="M212" s="4" t="s">
        <v>2622</v>
      </c>
      <c r="N212" s="11" t="s">
        <v>11245</v>
      </c>
      <c r="R212" t="s">
        <v>585</v>
      </c>
    </row>
    <row r="213" spans="1:18">
      <c r="A213" t="s">
        <v>773</v>
      </c>
      <c r="B213" t="s">
        <v>10958</v>
      </c>
      <c r="C213" t="s">
        <v>74</v>
      </c>
      <c r="D213" s="25" t="s">
        <v>11023</v>
      </c>
      <c r="E213" s="4">
        <v>3</v>
      </c>
      <c r="F213" s="4">
        <v>1992</v>
      </c>
      <c r="G213" t="s">
        <v>21</v>
      </c>
      <c r="H213" s="4" t="s">
        <v>126</v>
      </c>
      <c r="I213" t="s">
        <v>1214</v>
      </c>
      <c r="J213" s="4" t="s">
        <v>3376</v>
      </c>
      <c r="K213" s="4" t="s">
        <v>5125</v>
      </c>
      <c r="L213" s="4">
        <v>0</v>
      </c>
      <c r="M213" s="4" t="s">
        <v>2937</v>
      </c>
      <c r="N213" s="11" t="s">
        <v>11245</v>
      </c>
      <c r="R213" t="s">
        <v>422</v>
      </c>
    </row>
    <row r="214" spans="1:18">
      <c r="A214" t="s">
        <v>773</v>
      </c>
      <c r="B214" t="s">
        <v>10958</v>
      </c>
      <c r="C214" t="s">
        <v>74</v>
      </c>
      <c r="D214" s="25" t="s">
        <v>10975</v>
      </c>
      <c r="E214" s="4">
        <v>3</v>
      </c>
      <c r="F214" s="4">
        <v>1994</v>
      </c>
      <c r="G214" t="s">
        <v>21</v>
      </c>
      <c r="H214" s="4" t="s">
        <v>1376</v>
      </c>
      <c r="I214" t="s">
        <v>1214</v>
      </c>
      <c r="J214" s="4" t="s">
        <v>648</v>
      </c>
      <c r="K214" s="4" t="s">
        <v>461</v>
      </c>
      <c r="L214" s="4">
        <v>0</v>
      </c>
      <c r="M214" s="4" t="s">
        <v>4841</v>
      </c>
      <c r="N214" s="11" t="s">
        <v>11245</v>
      </c>
      <c r="R214" t="s">
        <v>2070</v>
      </c>
    </row>
    <row r="215" spans="1:18">
      <c r="A215" t="s">
        <v>773</v>
      </c>
      <c r="B215" t="s">
        <v>10958</v>
      </c>
      <c r="C215" t="s">
        <v>74</v>
      </c>
      <c r="D215" s="25" t="s">
        <v>11132</v>
      </c>
      <c r="E215" s="4">
        <v>3</v>
      </c>
      <c r="F215" s="4">
        <v>1995</v>
      </c>
      <c r="G215" t="s">
        <v>21</v>
      </c>
      <c r="H215" s="4" t="s">
        <v>1639</v>
      </c>
      <c r="I215" t="s">
        <v>1214</v>
      </c>
      <c r="J215" s="4" t="s">
        <v>929</v>
      </c>
      <c r="K215" s="4" t="s">
        <v>116</v>
      </c>
      <c r="L215" s="4">
        <v>0</v>
      </c>
      <c r="M215" s="4" t="s">
        <v>2886</v>
      </c>
      <c r="N215" s="11" t="s">
        <v>11245</v>
      </c>
      <c r="R215" t="s">
        <v>11246</v>
      </c>
    </row>
    <row r="216" spans="1:18">
      <c r="A216" t="s">
        <v>2273</v>
      </c>
      <c r="B216" t="s">
        <v>10958</v>
      </c>
      <c r="C216" t="s">
        <v>20</v>
      </c>
      <c r="D216" s="25" t="s">
        <v>11001</v>
      </c>
      <c r="E216" s="4">
        <v>3</v>
      </c>
      <c r="F216" s="4">
        <v>1998</v>
      </c>
      <c r="G216" t="s">
        <v>25</v>
      </c>
      <c r="H216" s="4" t="s">
        <v>1368</v>
      </c>
      <c r="I216" t="s">
        <v>1214</v>
      </c>
      <c r="J216" s="4" t="s">
        <v>11247</v>
      </c>
      <c r="K216" s="4" t="s">
        <v>563</v>
      </c>
      <c r="L216" s="4">
        <v>0</v>
      </c>
      <c r="M216" s="4" t="s">
        <v>3835</v>
      </c>
      <c r="N216" s="11" t="s">
        <v>11248</v>
      </c>
      <c r="R216" t="s">
        <v>11249</v>
      </c>
    </row>
    <row r="217" spans="1:18">
      <c r="A217" t="s">
        <v>2273</v>
      </c>
      <c r="B217" t="s">
        <v>10958</v>
      </c>
      <c r="C217" t="s">
        <v>74</v>
      </c>
      <c r="D217" s="25" t="s">
        <v>10972</v>
      </c>
      <c r="E217" s="4">
        <v>5</v>
      </c>
      <c r="F217" s="4">
        <v>2003</v>
      </c>
      <c r="G217" t="s">
        <v>25</v>
      </c>
      <c r="H217" s="4" t="s">
        <v>57</v>
      </c>
      <c r="I217" t="s">
        <v>1214</v>
      </c>
      <c r="J217" s="4" t="s">
        <v>600</v>
      </c>
      <c r="K217" s="4" t="s">
        <v>1215</v>
      </c>
      <c r="L217" s="4">
        <v>0</v>
      </c>
      <c r="M217" s="4" t="s">
        <v>6853</v>
      </c>
      <c r="N217" s="11" t="s">
        <v>11248</v>
      </c>
      <c r="R217" t="s">
        <v>11039</v>
      </c>
    </row>
    <row r="218" spans="1:18">
      <c r="A218" t="s">
        <v>2273</v>
      </c>
      <c r="B218" t="s">
        <v>10958</v>
      </c>
      <c r="C218" t="s">
        <v>74</v>
      </c>
      <c r="D218" s="25" t="s">
        <v>1674</v>
      </c>
      <c r="E218" s="4">
        <v>5</v>
      </c>
      <c r="F218" s="4">
        <v>2004</v>
      </c>
      <c r="G218" t="s">
        <v>25</v>
      </c>
      <c r="H218" s="4" t="s">
        <v>477</v>
      </c>
      <c r="I218" t="s">
        <v>1214</v>
      </c>
      <c r="J218" s="4" t="s">
        <v>3399</v>
      </c>
      <c r="K218" s="4" t="s">
        <v>946</v>
      </c>
      <c r="L218" s="4">
        <v>0</v>
      </c>
      <c r="M218" s="4" t="s">
        <v>2491</v>
      </c>
      <c r="N218" s="11" t="s">
        <v>11248</v>
      </c>
      <c r="R218" t="s">
        <v>11250</v>
      </c>
    </row>
    <row r="219" spans="1:18">
      <c r="A219" t="s">
        <v>2273</v>
      </c>
      <c r="B219" t="s">
        <v>10958</v>
      </c>
      <c r="C219" t="s">
        <v>74</v>
      </c>
      <c r="D219" s="25" t="s">
        <v>11060</v>
      </c>
      <c r="E219" s="4">
        <v>5</v>
      </c>
      <c r="F219" s="4">
        <v>2005</v>
      </c>
      <c r="G219" t="s">
        <v>25</v>
      </c>
      <c r="H219" s="4" t="s">
        <v>496</v>
      </c>
      <c r="I219" t="s">
        <v>1214</v>
      </c>
      <c r="J219" s="4" t="s">
        <v>655</v>
      </c>
      <c r="K219" s="4" t="s">
        <v>190</v>
      </c>
      <c r="L219" s="4">
        <v>0</v>
      </c>
      <c r="M219" s="4" t="s">
        <v>9068</v>
      </c>
      <c r="N219" s="11" t="s">
        <v>11248</v>
      </c>
      <c r="R219" t="s">
        <v>11251</v>
      </c>
    </row>
    <row r="220" spans="1:18">
      <c r="A220" t="s">
        <v>2273</v>
      </c>
      <c r="B220" t="s">
        <v>10958</v>
      </c>
      <c r="C220" t="s">
        <v>74</v>
      </c>
      <c r="D220" s="25" t="s">
        <v>10993</v>
      </c>
      <c r="E220" s="4">
        <v>5</v>
      </c>
      <c r="F220" s="4">
        <v>2008</v>
      </c>
      <c r="G220" t="s">
        <v>25</v>
      </c>
      <c r="H220" s="4" t="s">
        <v>712</v>
      </c>
      <c r="I220" t="s">
        <v>1214</v>
      </c>
      <c r="J220" s="4" t="s">
        <v>929</v>
      </c>
      <c r="K220" s="4" t="s">
        <v>1072</v>
      </c>
      <c r="L220" s="4">
        <v>0</v>
      </c>
      <c r="M220" s="4" t="s">
        <v>1797</v>
      </c>
      <c r="N220" s="11" t="s">
        <v>11248</v>
      </c>
      <c r="R220" t="s">
        <v>11252</v>
      </c>
    </row>
    <row r="221" spans="1:18">
      <c r="A221" t="s">
        <v>2273</v>
      </c>
      <c r="B221" t="s">
        <v>10958</v>
      </c>
      <c r="C221" t="s">
        <v>74</v>
      </c>
      <c r="D221" s="25" t="s">
        <v>562</v>
      </c>
      <c r="E221" s="4">
        <v>5</v>
      </c>
      <c r="F221" s="4">
        <v>2009</v>
      </c>
      <c r="G221" t="s">
        <v>25</v>
      </c>
      <c r="H221" s="4" t="s">
        <v>609</v>
      </c>
      <c r="I221" t="s">
        <v>1214</v>
      </c>
      <c r="J221" s="4" t="s">
        <v>836</v>
      </c>
      <c r="K221" s="4" t="s">
        <v>854</v>
      </c>
      <c r="L221" s="4">
        <v>0</v>
      </c>
      <c r="M221" s="4" t="s">
        <v>3122</v>
      </c>
      <c r="N221" s="11" t="s">
        <v>11248</v>
      </c>
      <c r="R221" t="s">
        <v>439</v>
      </c>
    </row>
    <row r="222" spans="1:18">
      <c r="A222" t="s">
        <v>2273</v>
      </c>
      <c r="B222" t="s">
        <v>10958</v>
      </c>
      <c r="C222" t="s">
        <v>74</v>
      </c>
      <c r="D222" s="25" t="s">
        <v>11107</v>
      </c>
      <c r="E222" s="4">
        <v>4</v>
      </c>
      <c r="F222" s="4">
        <v>2010</v>
      </c>
      <c r="G222" t="s">
        <v>25</v>
      </c>
      <c r="H222" s="4" t="s">
        <v>597</v>
      </c>
      <c r="I222" t="s">
        <v>1214</v>
      </c>
      <c r="J222" s="4" t="s">
        <v>1856</v>
      </c>
      <c r="K222" s="4" t="s">
        <v>674</v>
      </c>
      <c r="L222" s="4">
        <v>0</v>
      </c>
      <c r="M222" s="4" t="s">
        <v>2361</v>
      </c>
      <c r="N222" s="11" t="s">
        <v>11248</v>
      </c>
      <c r="R222" t="s">
        <v>11253</v>
      </c>
    </row>
    <row r="223" spans="1:18">
      <c r="A223" t="s">
        <v>2273</v>
      </c>
      <c r="B223" t="s">
        <v>10958</v>
      </c>
      <c r="C223" t="s">
        <v>74</v>
      </c>
      <c r="D223" s="25" t="s">
        <v>11012</v>
      </c>
      <c r="E223" s="4">
        <v>5</v>
      </c>
      <c r="F223" s="4">
        <v>2011</v>
      </c>
      <c r="G223" t="s">
        <v>25</v>
      </c>
      <c r="H223" s="4" t="s">
        <v>893</v>
      </c>
      <c r="I223" t="s">
        <v>1214</v>
      </c>
      <c r="J223" s="4" t="s">
        <v>116</v>
      </c>
      <c r="K223" s="4" t="s">
        <v>828</v>
      </c>
      <c r="L223" s="4">
        <v>0</v>
      </c>
      <c r="M223" s="4" t="s">
        <v>1521</v>
      </c>
      <c r="N223" s="11" t="s">
        <v>11248</v>
      </c>
      <c r="R223" t="s">
        <v>439</v>
      </c>
    </row>
    <row r="224" spans="1:18">
      <c r="A224" t="s">
        <v>2273</v>
      </c>
      <c r="B224" t="s">
        <v>10958</v>
      </c>
      <c r="C224" t="s">
        <v>74</v>
      </c>
      <c r="D224" s="25" t="s">
        <v>11014</v>
      </c>
      <c r="E224" s="4">
        <v>5</v>
      </c>
      <c r="F224" s="4">
        <v>2013</v>
      </c>
      <c r="G224" t="s">
        <v>25</v>
      </c>
      <c r="H224" s="4" t="s">
        <v>1046</v>
      </c>
      <c r="I224" t="s">
        <v>1214</v>
      </c>
      <c r="J224" s="4" t="s">
        <v>433</v>
      </c>
      <c r="K224" s="4" t="s">
        <v>2252</v>
      </c>
      <c r="L224" s="4">
        <v>0</v>
      </c>
      <c r="M224" s="4" t="s">
        <v>7499</v>
      </c>
      <c r="N224" s="11" t="s">
        <v>11248</v>
      </c>
      <c r="R224" t="s">
        <v>570</v>
      </c>
    </row>
    <row r="225" spans="1:18">
      <c r="A225" t="s">
        <v>2273</v>
      </c>
      <c r="B225" t="s">
        <v>10958</v>
      </c>
      <c r="C225" t="s">
        <v>74</v>
      </c>
      <c r="D225" s="25" t="s">
        <v>11016</v>
      </c>
      <c r="E225" s="4">
        <v>5</v>
      </c>
      <c r="F225" s="4">
        <v>2015</v>
      </c>
      <c r="G225" t="s">
        <v>25</v>
      </c>
      <c r="H225" s="4" t="s">
        <v>401</v>
      </c>
      <c r="I225" t="s">
        <v>1214</v>
      </c>
      <c r="J225" s="4" t="s">
        <v>933</v>
      </c>
      <c r="K225" s="4" t="s">
        <v>256</v>
      </c>
      <c r="L225" s="4">
        <v>0</v>
      </c>
      <c r="M225" s="4" t="s">
        <v>5389</v>
      </c>
      <c r="N225" s="11" t="s">
        <v>11248</v>
      </c>
      <c r="R225" t="s">
        <v>11254</v>
      </c>
    </row>
    <row r="226" spans="1:18">
      <c r="A226" t="s">
        <v>2273</v>
      </c>
      <c r="B226" t="s">
        <v>10958</v>
      </c>
      <c r="C226" t="s">
        <v>74</v>
      </c>
      <c r="D226" s="25" t="s">
        <v>1590</v>
      </c>
      <c r="E226" s="4">
        <v>5</v>
      </c>
      <c r="F226" s="4">
        <v>2016</v>
      </c>
      <c r="G226" t="s">
        <v>25</v>
      </c>
      <c r="H226" s="4" t="s">
        <v>772</v>
      </c>
      <c r="I226" t="s">
        <v>1214</v>
      </c>
      <c r="J226" s="4" t="s">
        <v>854</v>
      </c>
      <c r="K226" s="4" t="s">
        <v>1162</v>
      </c>
      <c r="L226" s="4">
        <v>0</v>
      </c>
      <c r="M226" s="4" t="s">
        <v>5389</v>
      </c>
      <c r="N226" s="11" t="s">
        <v>11248</v>
      </c>
      <c r="R226" t="s">
        <v>11255</v>
      </c>
    </row>
    <row r="227" spans="1:18">
      <c r="A227" t="s">
        <v>11256</v>
      </c>
      <c r="B227" t="s">
        <v>10958</v>
      </c>
      <c r="C227" t="s">
        <v>20</v>
      </c>
      <c r="D227" s="25" t="s">
        <v>11016</v>
      </c>
      <c r="E227" s="4">
        <v>5</v>
      </c>
      <c r="F227" s="4">
        <v>2015</v>
      </c>
      <c r="G227" t="s">
        <v>21</v>
      </c>
      <c r="I227" t="s">
        <v>11219</v>
      </c>
      <c r="J227" s="4" t="s">
        <v>3139</v>
      </c>
      <c r="K227" s="4" t="s">
        <v>1155</v>
      </c>
      <c r="L227" s="4">
        <v>0</v>
      </c>
      <c r="M227" s="4" t="s">
        <v>3831</v>
      </c>
      <c r="R227" t="s">
        <v>11257</v>
      </c>
    </row>
    <row r="228" spans="1:18">
      <c r="A228" t="s">
        <v>11256</v>
      </c>
      <c r="B228" t="s">
        <v>10958</v>
      </c>
      <c r="C228" t="s">
        <v>74</v>
      </c>
      <c r="D228" s="25" t="s">
        <v>859</v>
      </c>
      <c r="E228" s="4">
        <v>5</v>
      </c>
      <c r="F228" s="4">
        <v>2016</v>
      </c>
      <c r="G228" t="s">
        <v>21</v>
      </c>
      <c r="I228" t="s">
        <v>11219</v>
      </c>
      <c r="J228" s="4" t="s">
        <v>550</v>
      </c>
      <c r="K228" s="4" t="s">
        <v>5493</v>
      </c>
      <c r="L228" s="4">
        <v>0</v>
      </c>
      <c r="M228" s="4" t="s">
        <v>2455</v>
      </c>
      <c r="R228" t="s">
        <v>11258</v>
      </c>
    </row>
    <row r="229" spans="1:18">
      <c r="A229" t="s">
        <v>776</v>
      </c>
      <c r="B229" t="s">
        <v>10958</v>
      </c>
      <c r="C229" t="s">
        <v>20</v>
      </c>
      <c r="D229" s="25" t="s">
        <v>11077</v>
      </c>
      <c r="E229" s="4">
        <v>3</v>
      </c>
      <c r="F229" s="4">
        <v>1986</v>
      </c>
      <c r="G229" t="s">
        <v>21</v>
      </c>
      <c r="H229" s="4">
        <v>15.5</v>
      </c>
      <c r="I229" t="s">
        <v>35</v>
      </c>
      <c r="J229" s="4" t="s">
        <v>5580</v>
      </c>
      <c r="K229" s="4" t="s">
        <v>988</v>
      </c>
      <c r="L229" s="4">
        <v>0</v>
      </c>
      <c r="M229" s="4" t="s">
        <v>4715</v>
      </c>
      <c r="N229" s="11" t="s">
        <v>11259</v>
      </c>
      <c r="R229" t="s">
        <v>11260</v>
      </c>
    </row>
    <row r="230" spans="1:18">
      <c r="A230" t="s">
        <v>776</v>
      </c>
      <c r="B230" t="s">
        <v>10958</v>
      </c>
      <c r="C230" t="s">
        <v>74</v>
      </c>
      <c r="D230" s="25" t="s">
        <v>10968</v>
      </c>
      <c r="E230" s="4">
        <v>3</v>
      </c>
      <c r="F230" s="4">
        <v>1994</v>
      </c>
      <c r="G230" t="s">
        <v>21</v>
      </c>
      <c r="H230" s="4">
        <v>23.5</v>
      </c>
      <c r="I230" t="s">
        <v>35</v>
      </c>
      <c r="J230" s="4" t="s">
        <v>2176</v>
      </c>
      <c r="K230" s="4" t="s">
        <v>116</v>
      </c>
      <c r="L230" s="4">
        <v>0</v>
      </c>
      <c r="M230" s="4" t="s">
        <v>1671</v>
      </c>
      <c r="N230" s="11" t="s">
        <v>11259</v>
      </c>
      <c r="R230" t="s">
        <v>11261</v>
      </c>
    </row>
    <row r="231" spans="1:18">
      <c r="A231" t="s">
        <v>776</v>
      </c>
      <c r="B231" t="s">
        <v>10958</v>
      </c>
      <c r="C231" t="s">
        <v>74</v>
      </c>
      <c r="D231" s="25" t="s">
        <v>10987</v>
      </c>
      <c r="E231" s="4">
        <v>3</v>
      </c>
      <c r="F231" s="4">
        <v>1995</v>
      </c>
      <c r="G231" t="s">
        <v>21</v>
      </c>
      <c r="H231" s="4">
        <v>24.5</v>
      </c>
      <c r="I231" t="s">
        <v>35</v>
      </c>
      <c r="J231" s="4" t="s">
        <v>362</v>
      </c>
      <c r="K231" s="4" t="s">
        <v>924</v>
      </c>
      <c r="L231" s="4">
        <v>0</v>
      </c>
      <c r="M231" s="4" t="s">
        <v>4443</v>
      </c>
      <c r="N231" s="11" t="s">
        <v>11259</v>
      </c>
    </row>
    <row r="232" spans="1:18">
      <c r="A232" t="s">
        <v>776</v>
      </c>
      <c r="B232" t="s">
        <v>10958</v>
      </c>
      <c r="C232" t="s">
        <v>74</v>
      </c>
      <c r="D232" s="25" t="s">
        <v>10979</v>
      </c>
      <c r="E232" s="4">
        <v>3</v>
      </c>
      <c r="F232" s="4">
        <v>1996</v>
      </c>
      <c r="G232" t="s">
        <v>21</v>
      </c>
      <c r="H232" s="4">
        <v>25.5</v>
      </c>
      <c r="I232" t="s">
        <v>35</v>
      </c>
      <c r="J232" s="4" t="s">
        <v>362</v>
      </c>
      <c r="K232" s="4" t="s">
        <v>924</v>
      </c>
      <c r="L232" s="4">
        <v>0</v>
      </c>
      <c r="M232" s="4" t="s">
        <v>2485</v>
      </c>
      <c r="N232" s="11" t="s">
        <v>11259</v>
      </c>
      <c r="R232" t="s">
        <v>11262</v>
      </c>
    </row>
    <row r="233" spans="1:18">
      <c r="A233" t="s">
        <v>776</v>
      </c>
      <c r="B233" t="s">
        <v>10958</v>
      </c>
      <c r="C233" t="s">
        <v>74</v>
      </c>
      <c r="D233" s="25" t="s">
        <v>11001</v>
      </c>
      <c r="E233" s="4">
        <v>3</v>
      </c>
      <c r="F233" s="4">
        <v>1998</v>
      </c>
      <c r="G233" t="s">
        <v>21</v>
      </c>
      <c r="H233" s="4">
        <v>27.5</v>
      </c>
      <c r="I233" t="s">
        <v>35</v>
      </c>
      <c r="J233" s="4" t="s">
        <v>1155</v>
      </c>
      <c r="K233" s="4" t="s">
        <v>497</v>
      </c>
      <c r="L233" s="4">
        <v>0</v>
      </c>
      <c r="M233" s="4" t="s">
        <v>2120</v>
      </c>
      <c r="N233" s="11" t="s">
        <v>11259</v>
      </c>
      <c r="R233" t="s">
        <v>11263</v>
      </c>
    </row>
    <row r="234" spans="1:18">
      <c r="A234" t="s">
        <v>776</v>
      </c>
      <c r="B234" t="s">
        <v>10958</v>
      </c>
      <c r="C234" t="s">
        <v>74</v>
      </c>
      <c r="D234" s="25" t="s">
        <v>10981</v>
      </c>
      <c r="E234" s="4">
        <v>3</v>
      </c>
      <c r="F234" s="4">
        <v>2000</v>
      </c>
      <c r="G234" t="s">
        <v>21</v>
      </c>
      <c r="H234" s="4">
        <v>29.5</v>
      </c>
      <c r="I234" t="s">
        <v>35</v>
      </c>
      <c r="J234" s="4" t="s">
        <v>582</v>
      </c>
      <c r="K234" s="4" t="s">
        <v>2381</v>
      </c>
      <c r="L234" s="4">
        <v>0</v>
      </c>
      <c r="M234" s="4" t="s">
        <v>3175</v>
      </c>
      <c r="N234" s="11" t="s">
        <v>11259</v>
      </c>
      <c r="R234" t="s">
        <v>439</v>
      </c>
    </row>
    <row r="235" spans="1:18">
      <c r="A235" t="s">
        <v>2301</v>
      </c>
      <c r="B235" t="s">
        <v>10958</v>
      </c>
      <c r="C235" t="s">
        <v>20</v>
      </c>
      <c r="D235" s="25" t="s">
        <v>11083</v>
      </c>
      <c r="E235" s="4">
        <v>3</v>
      </c>
      <c r="F235" s="4">
        <v>2000</v>
      </c>
      <c r="G235" t="s">
        <v>25</v>
      </c>
      <c r="H235" s="4">
        <v>14.5</v>
      </c>
      <c r="I235" t="s">
        <v>35</v>
      </c>
      <c r="J235" s="4" t="s">
        <v>49</v>
      </c>
      <c r="K235" s="4" t="s">
        <v>209</v>
      </c>
      <c r="L235" s="4">
        <v>0</v>
      </c>
      <c r="M235" s="4" t="s">
        <v>2043</v>
      </c>
      <c r="N235" s="11" t="s">
        <v>11264</v>
      </c>
      <c r="R235" t="s">
        <v>11265</v>
      </c>
    </row>
    <row r="236" spans="1:18">
      <c r="A236" t="s">
        <v>2301</v>
      </c>
      <c r="B236" t="s">
        <v>10958</v>
      </c>
      <c r="C236" t="s">
        <v>74</v>
      </c>
      <c r="D236" s="25" t="s">
        <v>3055</v>
      </c>
      <c r="E236" s="4">
        <v>5</v>
      </c>
      <c r="F236" s="4">
        <v>2001</v>
      </c>
      <c r="G236" t="s">
        <v>25</v>
      </c>
      <c r="H236" s="4">
        <v>15.5</v>
      </c>
      <c r="I236" t="s">
        <v>35</v>
      </c>
      <c r="N236" s="11" t="s">
        <v>11264</v>
      </c>
      <c r="R236" t="s">
        <v>11266</v>
      </c>
    </row>
    <row r="237" spans="1:18">
      <c r="A237" t="s">
        <v>2315</v>
      </c>
      <c r="B237" t="s">
        <v>10958</v>
      </c>
      <c r="C237" t="s">
        <v>20</v>
      </c>
      <c r="D237" s="25" t="s">
        <v>11016</v>
      </c>
      <c r="E237" s="4">
        <v>5</v>
      </c>
      <c r="F237" s="4">
        <v>2015</v>
      </c>
      <c r="G237" t="s">
        <v>21</v>
      </c>
      <c r="I237" t="s">
        <v>11219</v>
      </c>
      <c r="J237" s="4" t="s">
        <v>5763</v>
      </c>
      <c r="K237" s="4" t="s">
        <v>1155</v>
      </c>
      <c r="L237" s="4">
        <v>0</v>
      </c>
      <c r="M237" s="4" t="s">
        <v>1473</v>
      </c>
      <c r="N237" s="11" t="s">
        <v>11267</v>
      </c>
      <c r="R237" t="s">
        <v>11268</v>
      </c>
    </row>
    <row r="238" spans="1:18">
      <c r="A238" t="s">
        <v>2315</v>
      </c>
      <c r="B238" t="s">
        <v>10958</v>
      </c>
      <c r="C238" t="s">
        <v>74</v>
      </c>
      <c r="D238" s="25" t="s">
        <v>11102</v>
      </c>
      <c r="E238" s="4">
        <v>5</v>
      </c>
      <c r="F238" s="4">
        <v>2019</v>
      </c>
      <c r="G238" t="s">
        <v>21</v>
      </c>
      <c r="I238" t="s">
        <v>11219</v>
      </c>
      <c r="J238" s="4" t="s">
        <v>6479</v>
      </c>
      <c r="K238" s="4" t="s">
        <v>199</v>
      </c>
      <c r="L238" s="4">
        <v>0</v>
      </c>
      <c r="M238" s="4" t="s">
        <v>9662</v>
      </c>
      <c r="N238" s="11" t="s">
        <v>11267</v>
      </c>
      <c r="R238" t="s">
        <v>11269</v>
      </c>
    </row>
    <row r="239" spans="1:18">
      <c r="A239" t="s">
        <v>2315</v>
      </c>
      <c r="B239" t="s">
        <v>10958</v>
      </c>
      <c r="C239" s="4" t="s">
        <v>74</v>
      </c>
      <c r="D239" s="25" t="s">
        <v>11031</v>
      </c>
      <c r="E239" s="4">
        <v>4</v>
      </c>
      <c r="F239" s="4">
        <v>2026</v>
      </c>
      <c r="G239" s="4" t="s">
        <v>21</v>
      </c>
      <c r="I239" t="s">
        <v>11219</v>
      </c>
      <c r="J239" s="4">
        <v>29.8</v>
      </c>
      <c r="K239" s="4">
        <v>38.700000000000003</v>
      </c>
      <c r="L239" s="4">
        <v>0</v>
      </c>
      <c r="M239" s="4">
        <v>1105</v>
      </c>
      <c r="N239" s="11" t="s">
        <v>11267</v>
      </c>
      <c r="R239" s="4" t="s">
        <v>2449</v>
      </c>
    </row>
    <row r="240" spans="1:18">
      <c r="A240" t="s">
        <v>778</v>
      </c>
      <c r="B240" t="s">
        <v>10958</v>
      </c>
      <c r="C240" t="s">
        <v>20</v>
      </c>
      <c r="D240" s="25" t="s">
        <v>11077</v>
      </c>
      <c r="E240" s="4">
        <v>3</v>
      </c>
      <c r="F240" s="4">
        <v>1986</v>
      </c>
      <c r="G240" t="s">
        <v>25</v>
      </c>
      <c r="H240" s="4">
        <v>8.5</v>
      </c>
      <c r="I240" t="s">
        <v>35</v>
      </c>
      <c r="J240" s="4" t="s">
        <v>5580</v>
      </c>
      <c r="K240" s="4" t="s">
        <v>3079</v>
      </c>
      <c r="L240" s="4">
        <v>0</v>
      </c>
      <c r="M240" s="4" t="s">
        <v>1758</v>
      </c>
      <c r="N240" s="11" t="s">
        <v>11270</v>
      </c>
      <c r="R240" t="s">
        <v>11271</v>
      </c>
    </row>
    <row r="241" spans="1:18">
      <c r="A241" t="s">
        <v>778</v>
      </c>
      <c r="B241" t="s">
        <v>10958</v>
      </c>
      <c r="C241" t="s">
        <v>74</v>
      </c>
      <c r="D241" s="25" t="s">
        <v>10963</v>
      </c>
      <c r="E241" s="4">
        <v>3</v>
      </c>
      <c r="F241" s="4">
        <v>1988</v>
      </c>
      <c r="G241" t="s">
        <v>25</v>
      </c>
      <c r="H241" s="4">
        <v>10.5</v>
      </c>
      <c r="I241" t="s">
        <v>35</v>
      </c>
      <c r="J241" s="4" t="s">
        <v>3967</v>
      </c>
      <c r="K241" s="4" t="s">
        <v>2589</v>
      </c>
      <c r="L241" s="4">
        <v>0</v>
      </c>
      <c r="M241" s="4" t="s">
        <v>3030</v>
      </c>
      <c r="N241" s="11" t="s">
        <v>11270</v>
      </c>
    </row>
    <row r="242" spans="1:18">
      <c r="A242" t="s">
        <v>778</v>
      </c>
      <c r="B242" t="s">
        <v>10958</v>
      </c>
      <c r="C242" t="s">
        <v>74</v>
      </c>
      <c r="D242" s="25" t="s">
        <v>10964</v>
      </c>
      <c r="E242" s="4">
        <v>3</v>
      </c>
      <c r="F242" s="4">
        <v>1990</v>
      </c>
      <c r="G242" t="s">
        <v>25</v>
      </c>
      <c r="H242" s="4">
        <v>12.5</v>
      </c>
      <c r="I242" t="s">
        <v>35</v>
      </c>
      <c r="J242" s="4" t="s">
        <v>435</v>
      </c>
      <c r="K242" s="4" t="s">
        <v>2302</v>
      </c>
      <c r="L242" s="4">
        <v>0</v>
      </c>
      <c r="M242" s="4" t="s">
        <v>1329</v>
      </c>
      <c r="N242" s="11" t="s">
        <v>11270</v>
      </c>
    </row>
    <row r="243" spans="1:18">
      <c r="A243" t="s">
        <v>778</v>
      </c>
      <c r="B243" t="s">
        <v>10958</v>
      </c>
      <c r="C243" t="s">
        <v>74</v>
      </c>
      <c r="D243" s="25" t="s">
        <v>11023</v>
      </c>
      <c r="E243" s="4">
        <v>3</v>
      </c>
      <c r="F243" s="4">
        <v>1992</v>
      </c>
      <c r="G243" t="s">
        <v>25</v>
      </c>
      <c r="H243" s="4">
        <v>14.5</v>
      </c>
      <c r="I243" t="s">
        <v>35</v>
      </c>
      <c r="J243" s="4" t="s">
        <v>1297</v>
      </c>
      <c r="K243" s="4" t="s">
        <v>6556</v>
      </c>
      <c r="L243" s="4">
        <v>0</v>
      </c>
      <c r="M243" s="4" t="s">
        <v>5629</v>
      </c>
      <c r="N243" s="11" t="s">
        <v>11270</v>
      </c>
      <c r="R243" t="s">
        <v>2070</v>
      </c>
    </row>
    <row r="244" spans="1:18">
      <c r="A244" t="s">
        <v>778</v>
      </c>
      <c r="B244" t="s">
        <v>10958</v>
      </c>
      <c r="C244" t="s">
        <v>74</v>
      </c>
      <c r="D244" s="25" t="s">
        <v>10968</v>
      </c>
      <c r="E244" s="4">
        <v>3</v>
      </c>
      <c r="F244" s="4">
        <v>1994</v>
      </c>
      <c r="G244" t="s">
        <v>25</v>
      </c>
      <c r="H244" s="4">
        <v>16.5</v>
      </c>
      <c r="I244" t="s">
        <v>35</v>
      </c>
      <c r="J244" s="4" t="s">
        <v>991</v>
      </c>
      <c r="K244" s="4" t="s">
        <v>468</v>
      </c>
      <c r="L244" s="4">
        <v>0</v>
      </c>
      <c r="M244" s="4" t="s">
        <v>11272</v>
      </c>
      <c r="N244" s="11" t="s">
        <v>11270</v>
      </c>
      <c r="R244" t="s">
        <v>2070</v>
      </c>
    </row>
    <row r="245" spans="1:18">
      <c r="A245" t="s">
        <v>778</v>
      </c>
      <c r="B245" t="s">
        <v>10958</v>
      </c>
      <c r="C245" t="s">
        <v>74</v>
      </c>
      <c r="D245" s="25" t="s">
        <v>1746</v>
      </c>
      <c r="E245" s="4">
        <v>5</v>
      </c>
      <c r="F245" s="4">
        <v>2001</v>
      </c>
      <c r="G245" t="s">
        <v>25</v>
      </c>
      <c r="H245" s="4">
        <v>23.7</v>
      </c>
      <c r="I245" t="s">
        <v>35</v>
      </c>
      <c r="J245" s="4" t="s">
        <v>1405</v>
      </c>
      <c r="K245" s="4">
        <v>46.9</v>
      </c>
      <c r="L245" s="4">
        <v>0</v>
      </c>
      <c r="M245" s="4" t="s">
        <v>11273</v>
      </c>
      <c r="N245" s="11" t="s">
        <v>11270</v>
      </c>
      <c r="R245" t="s">
        <v>11274</v>
      </c>
    </row>
    <row r="246" spans="1:18">
      <c r="A246" t="s">
        <v>778</v>
      </c>
      <c r="B246" t="s">
        <v>10958</v>
      </c>
      <c r="C246" t="s">
        <v>74</v>
      </c>
      <c r="D246" s="25" t="s">
        <v>11036</v>
      </c>
      <c r="E246" s="4">
        <v>5</v>
      </c>
      <c r="F246" s="4">
        <v>2002</v>
      </c>
      <c r="G246" t="s">
        <v>25</v>
      </c>
      <c r="H246" s="4">
        <v>24.7</v>
      </c>
      <c r="I246" t="s">
        <v>35</v>
      </c>
      <c r="J246" s="4" t="s">
        <v>30</v>
      </c>
      <c r="K246" s="4">
        <v>48.5</v>
      </c>
      <c r="L246" s="4">
        <v>0</v>
      </c>
      <c r="M246" s="4" t="s">
        <v>11275</v>
      </c>
      <c r="N246" s="11" t="s">
        <v>11270</v>
      </c>
      <c r="R246" t="s">
        <v>11276</v>
      </c>
    </row>
    <row r="247" spans="1:18">
      <c r="A247" t="s">
        <v>2371</v>
      </c>
      <c r="B247" t="s">
        <v>10958</v>
      </c>
      <c r="C247" t="s">
        <v>20</v>
      </c>
      <c r="D247" s="25" t="s">
        <v>3055</v>
      </c>
      <c r="E247" s="4">
        <v>5</v>
      </c>
      <c r="F247" s="4">
        <v>2001</v>
      </c>
      <c r="G247" t="s">
        <v>25</v>
      </c>
      <c r="H247" s="4" t="s">
        <v>1444</v>
      </c>
      <c r="I247" t="s">
        <v>1214</v>
      </c>
      <c r="J247" s="4" t="s">
        <v>810</v>
      </c>
      <c r="K247" s="4" t="s">
        <v>772</v>
      </c>
      <c r="L247" s="4">
        <v>0</v>
      </c>
      <c r="M247" s="4" t="s">
        <v>1453</v>
      </c>
      <c r="N247" s="11" t="s">
        <v>11277</v>
      </c>
      <c r="R247" t="s">
        <v>11278</v>
      </c>
    </row>
    <row r="248" spans="1:18">
      <c r="A248" t="s">
        <v>2371</v>
      </c>
      <c r="B248" t="s">
        <v>10958</v>
      </c>
      <c r="C248" t="s">
        <v>74</v>
      </c>
      <c r="D248" s="25" t="s">
        <v>1736</v>
      </c>
      <c r="E248" s="4">
        <v>5</v>
      </c>
      <c r="F248" s="4">
        <v>2004</v>
      </c>
      <c r="G248" t="s">
        <v>25</v>
      </c>
      <c r="H248" s="4" t="s">
        <v>654</v>
      </c>
      <c r="I248" t="s">
        <v>1214</v>
      </c>
      <c r="J248" s="4" t="s">
        <v>2166</v>
      </c>
      <c r="K248" s="4" t="s">
        <v>661</v>
      </c>
      <c r="L248" s="4">
        <v>0</v>
      </c>
      <c r="M248" s="4" t="s">
        <v>3722</v>
      </c>
      <c r="N248" s="11" t="s">
        <v>11277</v>
      </c>
      <c r="R248" t="s">
        <v>11279</v>
      </c>
    </row>
    <row r="249" spans="1:18">
      <c r="A249" t="s">
        <v>2371</v>
      </c>
      <c r="B249" t="s">
        <v>10958</v>
      </c>
      <c r="C249" t="s">
        <v>74</v>
      </c>
      <c r="D249" s="25" t="s">
        <v>11123</v>
      </c>
      <c r="E249" s="4">
        <v>5</v>
      </c>
      <c r="F249" s="4">
        <v>2005</v>
      </c>
      <c r="G249" t="s">
        <v>25</v>
      </c>
      <c r="H249" s="4" t="s">
        <v>482</v>
      </c>
      <c r="I249" t="s">
        <v>1214</v>
      </c>
      <c r="J249" s="4" t="s">
        <v>550</v>
      </c>
      <c r="K249" s="4" t="s">
        <v>723</v>
      </c>
      <c r="L249" s="4">
        <v>0</v>
      </c>
      <c r="M249" s="4" t="s">
        <v>2455</v>
      </c>
      <c r="N249" s="11" t="s">
        <v>11277</v>
      </c>
      <c r="R249" t="s">
        <v>11280</v>
      </c>
    </row>
    <row r="250" spans="1:18">
      <c r="A250" t="s">
        <v>2371</v>
      </c>
      <c r="B250" t="s">
        <v>10958</v>
      </c>
      <c r="C250" t="s">
        <v>74</v>
      </c>
      <c r="D250" s="25" t="s">
        <v>562</v>
      </c>
      <c r="E250" s="4">
        <v>5</v>
      </c>
      <c r="F250" s="4">
        <v>2009</v>
      </c>
      <c r="G250" t="s">
        <v>25</v>
      </c>
      <c r="H250" s="4" t="s">
        <v>496</v>
      </c>
      <c r="I250" t="s">
        <v>1214</v>
      </c>
      <c r="J250" s="4" t="s">
        <v>2179</v>
      </c>
      <c r="K250" s="4" t="s">
        <v>209</v>
      </c>
      <c r="L250" s="4">
        <v>0</v>
      </c>
      <c r="M250" s="4" t="s">
        <v>3244</v>
      </c>
      <c r="N250" s="11" t="s">
        <v>11277</v>
      </c>
      <c r="R250" t="s">
        <v>11281</v>
      </c>
    </row>
    <row r="251" spans="1:18">
      <c r="A251" t="s">
        <v>2371</v>
      </c>
      <c r="B251" t="s">
        <v>10958</v>
      </c>
      <c r="C251" t="s">
        <v>74</v>
      </c>
      <c r="D251" s="25" t="s">
        <v>11012</v>
      </c>
      <c r="E251" s="4">
        <v>5</v>
      </c>
      <c r="F251" s="4">
        <v>2011</v>
      </c>
      <c r="G251" t="s">
        <v>25</v>
      </c>
      <c r="H251" s="4" t="s">
        <v>717</v>
      </c>
      <c r="I251" t="s">
        <v>1214</v>
      </c>
      <c r="J251" s="4" t="s">
        <v>49</v>
      </c>
      <c r="K251" s="4" t="s">
        <v>840</v>
      </c>
      <c r="L251" s="4">
        <v>0</v>
      </c>
      <c r="M251" s="4" t="s">
        <v>11282</v>
      </c>
      <c r="N251" s="11" t="s">
        <v>11277</v>
      </c>
      <c r="R251" t="s">
        <v>439</v>
      </c>
    </row>
    <row r="252" spans="1:18">
      <c r="A252" t="s">
        <v>2371</v>
      </c>
      <c r="B252" t="s">
        <v>10958</v>
      </c>
      <c r="C252" t="s">
        <v>74</v>
      </c>
      <c r="D252" s="25" t="s">
        <v>11014</v>
      </c>
      <c r="E252" s="4">
        <v>5</v>
      </c>
      <c r="F252" s="4">
        <v>2013</v>
      </c>
      <c r="G252" t="s">
        <v>25</v>
      </c>
      <c r="H252" s="4" t="s">
        <v>609</v>
      </c>
      <c r="I252" t="s">
        <v>1214</v>
      </c>
      <c r="J252" s="4" t="s">
        <v>36</v>
      </c>
      <c r="K252" s="4" t="s">
        <v>429</v>
      </c>
      <c r="L252" s="4">
        <v>0</v>
      </c>
      <c r="M252" s="4" t="s">
        <v>5104</v>
      </c>
      <c r="N252" s="11" t="s">
        <v>11277</v>
      </c>
      <c r="R252" t="s">
        <v>570</v>
      </c>
    </row>
    <row r="253" spans="1:18">
      <c r="A253" t="s">
        <v>2371</v>
      </c>
      <c r="B253" t="s">
        <v>10958</v>
      </c>
      <c r="C253" t="s">
        <v>74</v>
      </c>
      <c r="D253" s="25" t="s">
        <v>11016</v>
      </c>
      <c r="E253" s="4">
        <v>5</v>
      </c>
      <c r="F253" s="4">
        <v>2015</v>
      </c>
      <c r="G253" t="s">
        <v>25</v>
      </c>
      <c r="H253" s="4" t="s">
        <v>893</v>
      </c>
      <c r="I253" t="s">
        <v>1214</v>
      </c>
      <c r="N253" s="11" t="s">
        <v>11277</v>
      </c>
      <c r="R253" t="s">
        <v>11283</v>
      </c>
    </row>
    <row r="254" spans="1:18">
      <c r="A254" t="s">
        <v>2379</v>
      </c>
      <c r="B254" t="s">
        <v>10958</v>
      </c>
      <c r="C254" t="s">
        <v>20</v>
      </c>
      <c r="D254" s="25" t="s">
        <v>11016</v>
      </c>
      <c r="E254" s="4">
        <v>5</v>
      </c>
      <c r="F254" s="4">
        <v>2015</v>
      </c>
      <c r="G254" t="s">
        <v>21</v>
      </c>
      <c r="I254" t="s">
        <v>11219</v>
      </c>
      <c r="J254" s="4" t="s">
        <v>2608</v>
      </c>
      <c r="K254" s="4" t="s">
        <v>362</v>
      </c>
      <c r="L254" s="4">
        <v>0</v>
      </c>
      <c r="M254" s="4" t="s">
        <v>3127</v>
      </c>
      <c r="N254" s="11" t="s">
        <v>11284</v>
      </c>
      <c r="R254" t="s">
        <v>11285</v>
      </c>
    </row>
    <row r="255" spans="1:18">
      <c r="A255" t="s">
        <v>2379</v>
      </c>
      <c r="B255" t="s">
        <v>10958</v>
      </c>
      <c r="C255" t="s">
        <v>74</v>
      </c>
      <c r="D255" s="25" t="s">
        <v>1590</v>
      </c>
      <c r="E255" s="4">
        <v>5</v>
      </c>
      <c r="F255" s="4">
        <v>2016</v>
      </c>
      <c r="G255" t="s">
        <v>21</v>
      </c>
      <c r="I255" t="s">
        <v>11219</v>
      </c>
      <c r="J255" s="4" t="s">
        <v>600</v>
      </c>
      <c r="K255" s="4" t="s">
        <v>492</v>
      </c>
      <c r="L255" s="4">
        <v>0</v>
      </c>
      <c r="M255" s="4" t="s">
        <v>1750</v>
      </c>
      <c r="N255" s="11" t="s">
        <v>11284</v>
      </c>
      <c r="R255" t="s">
        <v>11286</v>
      </c>
    </row>
    <row r="256" spans="1:18">
      <c r="A256" t="s">
        <v>2379</v>
      </c>
      <c r="B256" t="s">
        <v>10958</v>
      </c>
      <c r="C256" t="s">
        <v>74</v>
      </c>
      <c r="D256" s="25" t="s">
        <v>11102</v>
      </c>
      <c r="E256" s="4">
        <v>5</v>
      </c>
      <c r="F256" s="4">
        <v>2019</v>
      </c>
      <c r="G256" t="s">
        <v>21</v>
      </c>
      <c r="I256" t="s">
        <v>11219</v>
      </c>
      <c r="J256" s="4" t="s">
        <v>285</v>
      </c>
      <c r="K256" s="4" t="s">
        <v>116</v>
      </c>
      <c r="L256" s="4">
        <v>0</v>
      </c>
      <c r="M256" s="4" t="s">
        <v>2443</v>
      </c>
      <c r="N256" s="11" t="s">
        <v>11284</v>
      </c>
      <c r="R256" t="s">
        <v>11287</v>
      </c>
    </row>
    <row r="257" spans="1:18">
      <c r="A257" t="s">
        <v>2379</v>
      </c>
      <c r="B257" t="s">
        <v>10958</v>
      </c>
      <c r="C257" t="s">
        <v>74</v>
      </c>
      <c r="D257" s="25" t="s">
        <v>1992</v>
      </c>
      <c r="E257" s="4">
        <v>5</v>
      </c>
      <c r="F257" s="4">
        <v>2021</v>
      </c>
      <c r="G257" t="s">
        <v>21</v>
      </c>
      <c r="I257" t="s">
        <v>11219</v>
      </c>
      <c r="J257" s="4" t="s">
        <v>485</v>
      </c>
      <c r="K257" s="4" t="s">
        <v>1282</v>
      </c>
      <c r="L257" s="4">
        <v>0</v>
      </c>
      <c r="M257" s="4" t="s">
        <v>1790</v>
      </c>
      <c r="N257" s="11" t="s">
        <v>11284</v>
      </c>
      <c r="Q257" t="s">
        <v>11288</v>
      </c>
      <c r="R257" t="s">
        <v>11289</v>
      </c>
    </row>
    <row r="258" spans="1:18">
      <c r="A258" t="s">
        <v>2379</v>
      </c>
      <c r="B258" t="s">
        <v>10958</v>
      </c>
      <c r="C258" t="s">
        <v>74</v>
      </c>
      <c r="D258" s="25" t="s">
        <v>1440</v>
      </c>
      <c r="E258" s="4">
        <v>5</v>
      </c>
      <c r="F258" s="4">
        <v>2024</v>
      </c>
      <c r="G258" t="s">
        <v>21</v>
      </c>
      <c r="I258"/>
      <c r="J258" s="4" t="s">
        <v>1782</v>
      </c>
      <c r="K258" s="4" t="s">
        <v>40</v>
      </c>
      <c r="L258" s="4">
        <v>0</v>
      </c>
      <c r="M258" s="4" t="s">
        <v>1666</v>
      </c>
      <c r="N258" s="11" t="s">
        <v>11284</v>
      </c>
      <c r="R258" t="s">
        <v>439</v>
      </c>
    </row>
    <row r="259" spans="1:18">
      <c r="A259" t="s">
        <v>2379</v>
      </c>
      <c r="B259" t="s">
        <v>10958</v>
      </c>
      <c r="C259" s="4" t="s">
        <v>74</v>
      </c>
      <c r="D259" s="25" t="s">
        <v>11031</v>
      </c>
      <c r="E259" s="4">
        <v>4</v>
      </c>
      <c r="F259" s="4">
        <v>2026</v>
      </c>
      <c r="G259" s="4" t="s">
        <v>21</v>
      </c>
      <c r="I259" t="s">
        <v>11219</v>
      </c>
      <c r="J259" s="4">
        <v>28.7</v>
      </c>
      <c r="K259" s="4">
        <v>37.5</v>
      </c>
      <c r="L259" s="4">
        <v>0</v>
      </c>
      <c r="M259" s="4">
        <v>984</v>
      </c>
      <c r="N259" s="11" t="s">
        <v>11284</v>
      </c>
      <c r="R259" s="4" t="s">
        <v>2449</v>
      </c>
    </row>
    <row r="260" spans="1:18">
      <c r="A260" t="s">
        <v>2389</v>
      </c>
      <c r="B260" t="s">
        <v>10958</v>
      </c>
      <c r="C260" t="s">
        <v>20</v>
      </c>
      <c r="D260" s="25" t="s">
        <v>2390</v>
      </c>
      <c r="E260" s="4">
        <v>3</v>
      </c>
      <c r="F260" s="4">
        <v>1980</v>
      </c>
      <c r="G260" t="s">
        <v>25</v>
      </c>
      <c r="H260" s="4">
        <v>17.5</v>
      </c>
      <c r="I260" t="s">
        <v>35</v>
      </c>
      <c r="J260" s="4" t="s">
        <v>1613</v>
      </c>
      <c r="K260" s="4" t="s">
        <v>3331</v>
      </c>
      <c r="L260" s="4">
        <v>0</v>
      </c>
      <c r="M260" s="4" t="s">
        <v>3332</v>
      </c>
      <c r="R260" t="s">
        <v>11290</v>
      </c>
    </row>
    <row r="261" spans="1:18">
      <c r="A261" t="s">
        <v>2389</v>
      </c>
      <c r="B261" t="s">
        <v>10958</v>
      </c>
      <c r="C261" t="s">
        <v>74</v>
      </c>
      <c r="D261" s="25" t="s">
        <v>11291</v>
      </c>
      <c r="E261" s="4">
        <v>3</v>
      </c>
      <c r="F261" s="4">
        <v>1982</v>
      </c>
      <c r="G261" t="s">
        <v>25</v>
      </c>
      <c r="H261" s="4">
        <v>19.5</v>
      </c>
      <c r="I261" t="s">
        <v>35</v>
      </c>
      <c r="J261" s="4" t="s">
        <v>1292</v>
      </c>
      <c r="K261" s="4" t="s">
        <v>6556</v>
      </c>
      <c r="L261" s="4">
        <v>0</v>
      </c>
      <c r="M261" s="4" t="s">
        <v>2014</v>
      </c>
      <c r="R261" t="s">
        <v>2070</v>
      </c>
    </row>
    <row r="262" spans="1:18">
      <c r="A262" t="s">
        <v>2389</v>
      </c>
      <c r="B262" t="s">
        <v>10958</v>
      </c>
      <c r="C262" t="s">
        <v>74</v>
      </c>
      <c r="D262" s="25" t="s">
        <v>10960</v>
      </c>
      <c r="E262" s="4">
        <v>3</v>
      </c>
      <c r="F262" s="4">
        <v>1983</v>
      </c>
      <c r="G262" t="s">
        <v>25</v>
      </c>
      <c r="H262" s="4">
        <v>20.5</v>
      </c>
      <c r="I262" t="s">
        <v>35</v>
      </c>
      <c r="J262" s="4" t="s">
        <v>3455</v>
      </c>
      <c r="K262" s="4" t="s">
        <v>10334</v>
      </c>
      <c r="L262" s="4">
        <v>0</v>
      </c>
      <c r="M262" s="4" t="s">
        <v>11292</v>
      </c>
    </row>
    <row r="263" spans="1:18">
      <c r="A263" t="s">
        <v>2389</v>
      </c>
      <c r="B263" t="s">
        <v>10958</v>
      </c>
      <c r="C263" t="s">
        <v>74</v>
      </c>
      <c r="D263" s="25" t="s">
        <v>10961</v>
      </c>
      <c r="E263" s="4">
        <v>3</v>
      </c>
      <c r="F263" s="4">
        <v>1986</v>
      </c>
      <c r="G263" t="s">
        <v>25</v>
      </c>
      <c r="H263" s="4">
        <v>23.5</v>
      </c>
      <c r="I263" t="s">
        <v>35</v>
      </c>
      <c r="J263" s="4" t="s">
        <v>3331</v>
      </c>
      <c r="M263" s="4" t="s">
        <v>11293</v>
      </c>
      <c r="R263" t="s">
        <v>11294</v>
      </c>
    </row>
    <row r="264" spans="1:18">
      <c r="A264" t="s">
        <v>2391</v>
      </c>
      <c r="B264" t="s">
        <v>10958</v>
      </c>
      <c r="C264" t="s">
        <v>20</v>
      </c>
      <c r="D264" s="25" t="s">
        <v>11023</v>
      </c>
      <c r="E264" s="4">
        <v>3</v>
      </c>
      <c r="F264" s="4">
        <v>1992</v>
      </c>
      <c r="G264" t="s">
        <v>21</v>
      </c>
      <c r="H264" s="4">
        <v>14.5</v>
      </c>
      <c r="I264" t="s">
        <v>35</v>
      </c>
      <c r="J264" s="4" t="s">
        <v>3046</v>
      </c>
      <c r="K264" s="4" t="s">
        <v>2586</v>
      </c>
      <c r="L264" s="4">
        <v>0</v>
      </c>
      <c r="M264" s="4" t="s">
        <v>2670</v>
      </c>
      <c r="N264" s="11" t="s">
        <v>11295</v>
      </c>
      <c r="R264" t="s">
        <v>11296</v>
      </c>
    </row>
    <row r="265" spans="1:18">
      <c r="A265" t="s">
        <v>2391</v>
      </c>
      <c r="B265" t="s">
        <v>10958</v>
      </c>
      <c r="C265" t="s">
        <v>74</v>
      </c>
      <c r="D265" s="25" t="s">
        <v>11083</v>
      </c>
      <c r="E265" s="4">
        <v>3</v>
      </c>
      <c r="F265" s="4">
        <v>2000</v>
      </c>
      <c r="G265" t="s">
        <v>21</v>
      </c>
      <c r="H265" s="4">
        <v>22.5</v>
      </c>
      <c r="I265" t="s">
        <v>35</v>
      </c>
      <c r="J265" s="4" t="s">
        <v>542</v>
      </c>
      <c r="K265" s="4" t="s">
        <v>1282</v>
      </c>
      <c r="L265" s="4">
        <v>0</v>
      </c>
      <c r="M265" s="4" t="s">
        <v>2236</v>
      </c>
      <c r="N265" s="11" t="s">
        <v>11295</v>
      </c>
      <c r="R265" t="s">
        <v>11297</v>
      </c>
    </row>
    <row r="266" spans="1:18">
      <c r="A266" t="s">
        <v>2391</v>
      </c>
      <c r="B266" t="s">
        <v>10958</v>
      </c>
      <c r="C266" t="s">
        <v>74</v>
      </c>
      <c r="D266" s="25" t="s">
        <v>11038</v>
      </c>
      <c r="E266" s="4">
        <v>5</v>
      </c>
      <c r="F266" s="4">
        <v>2003</v>
      </c>
      <c r="G266" t="s">
        <v>21</v>
      </c>
      <c r="H266" s="4">
        <v>25.7</v>
      </c>
      <c r="I266" t="s">
        <v>35</v>
      </c>
      <c r="J266" s="4" t="s">
        <v>582</v>
      </c>
      <c r="K266" s="4" t="s">
        <v>1072</v>
      </c>
      <c r="L266" s="4">
        <v>0</v>
      </c>
      <c r="M266" s="4" t="s">
        <v>4167</v>
      </c>
      <c r="N266" s="11" t="s">
        <v>11295</v>
      </c>
      <c r="R266" t="s">
        <v>11298</v>
      </c>
    </row>
    <row r="267" spans="1:18">
      <c r="A267" t="s">
        <v>2391</v>
      </c>
      <c r="B267" t="s">
        <v>10958</v>
      </c>
      <c r="C267" t="s">
        <v>74</v>
      </c>
      <c r="D267" s="25" t="s">
        <v>1736</v>
      </c>
      <c r="E267" s="4">
        <v>5</v>
      </c>
      <c r="F267" s="4">
        <v>2004</v>
      </c>
      <c r="G267" t="s">
        <v>21</v>
      </c>
      <c r="H267" s="4">
        <v>26.7</v>
      </c>
      <c r="I267" t="s">
        <v>35</v>
      </c>
      <c r="J267" s="4" t="s">
        <v>866</v>
      </c>
      <c r="K267" s="4" t="s">
        <v>350</v>
      </c>
      <c r="L267" s="4">
        <v>0</v>
      </c>
      <c r="M267" s="4" t="s">
        <v>1637</v>
      </c>
      <c r="N267" s="11" t="s">
        <v>11295</v>
      </c>
      <c r="R267" t="s">
        <v>11299</v>
      </c>
    </row>
    <row r="268" spans="1:18">
      <c r="A268" t="s">
        <v>2391</v>
      </c>
      <c r="B268" t="s">
        <v>10958</v>
      </c>
      <c r="C268" t="s">
        <v>74</v>
      </c>
      <c r="D268" s="25" t="s">
        <v>44</v>
      </c>
      <c r="E268" s="4">
        <v>5</v>
      </c>
      <c r="F268" s="4">
        <v>2005</v>
      </c>
      <c r="G268" t="s">
        <v>21</v>
      </c>
      <c r="H268" s="4">
        <v>27.7</v>
      </c>
      <c r="I268" t="s">
        <v>35</v>
      </c>
      <c r="J268" s="4" t="s">
        <v>1075</v>
      </c>
      <c r="K268" s="4" t="s">
        <v>958</v>
      </c>
      <c r="L268" s="4">
        <v>0</v>
      </c>
      <c r="M268" s="4" t="s">
        <v>1732</v>
      </c>
      <c r="N268" s="11" t="s">
        <v>11295</v>
      </c>
      <c r="R268" t="s">
        <v>11300</v>
      </c>
    </row>
    <row r="269" spans="1:18">
      <c r="A269" t="s">
        <v>2396</v>
      </c>
      <c r="B269" t="s">
        <v>10958</v>
      </c>
      <c r="C269" t="s">
        <v>20</v>
      </c>
      <c r="D269" s="25" t="s">
        <v>11023</v>
      </c>
      <c r="E269" s="4">
        <v>3</v>
      </c>
      <c r="F269" s="4">
        <v>1992</v>
      </c>
      <c r="G269" t="s">
        <v>21</v>
      </c>
      <c r="H269" s="4" t="s">
        <v>1610</v>
      </c>
      <c r="I269" t="s">
        <v>1214</v>
      </c>
      <c r="J269" s="4" t="s">
        <v>1369</v>
      </c>
      <c r="K269" s="4">
        <v>24.13</v>
      </c>
      <c r="L269" s="4">
        <v>0</v>
      </c>
      <c r="M269" s="4" t="s">
        <v>11301</v>
      </c>
      <c r="N269" s="11" t="s">
        <v>11302</v>
      </c>
      <c r="R269" t="s">
        <v>11303</v>
      </c>
    </row>
    <row r="270" spans="1:18">
      <c r="A270" t="s">
        <v>2396</v>
      </c>
      <c r="B270" t="s">
        <v>10958</v>
      </c>
      <c r="C270" t="s">
        <v>74</v>
      </c>
      <c r="D270" s="25" t="s">
        <v>10968</v>
      </c>
      <c r="E270" s="4">
        <v>3</v>
      </c>
      <c r="F270" s="4">
        <v>1994</v>
      </c>
      <c r="G270" t="s">
        <v>21</v>
      </c>
      <c r="H270" s="4" t="s">
        <v>126</v>
      </c>
      <c r="I270" t="s">
        <v>1214</v>
      </c>
      <c r="J270" s="4" t="s">
        <v>6479</v>
      </c>
      <c r="K270" s="4">
        <v>24.7</v>
      </c>
      <c r="L270" s="4">
        <v>0</v>
      </c>
      <c r="M270" s="4" t="s">
        <v>2493</v>
      </c>
      <c r="N270" s="11" t="s">
        <v>11302</v>
      </c>
      <c r="R270" t="s">
        <v>11304</v>
      </c>
    </row>
    <row r="271" spans="1:18">
      <c r="A271" t="s">
        <v>2396</v>
      </c>
      <c r="B271" t="s">
        <v>10958</v>
      </c>
      <c r="C271" t="s">
        <v>74</v>
      </c>
      <c r="D271" s="25" t="s">
        <v>10987</v>
      </c>
      <c r="E271" s="4">
        <v>3</v>
      </c>
      <c r="F271" s="4">
        <v>1995</v>
      </c>
      <c r="G271" t="s">
        <v>21</v>
      </c>
      <c r="H271" s="4" t="s">
        <v>1622</v>
      </c>
      <c r="I271" t="s">
        <v>1214</v>
      </c>
      <c r="J271" s="4" t="s">
        <v>6479</v>
      </c>
      <c r="K271" s="4">
        <v>25.2</v>
      </c>
      <c r="L271" s="4">
        <v>0</v>
      </c>
      <c r="M271" s="4" t="s">
        <v>3995</v>
      </c>
      <c r="N271" s="11" t="s">
        <v>11302</v>
      </c>
      <c r="R271" t="s">
        <v>11305</v>
      </c>
    </row>
    <row r="272" spans="1:18">
      <c r="A272" t="s">
        <v>2396</v>
      </c>
      <c r="B272" t="s">
        <v>10958</v>
      </c>
      <c r="C272" t="s">
        <v>74</v>
      </c>
      <c r="D272" s="25" t="s">
        <v>1746</v>
      </c>
      <c r="E272" s="4">
        <v>5</v>
      </c>
      <c r="F272" s="4">
        <v>2001</v>
      </c>
      <c r="G272" t="s">
        <v>21</v>
      </c>
      <c r="H272" s="4" t="s">
        <v>893</v>
      </c>
      <c r="I272" t="s">
        <v>1214</v>
      </c>
      <c r="J272" s="4" t="s">
        <v>527</v>
      </c>
      <c r="K272" s="4" t="s">
        <v>293</v>
      </c>
      <c r="L272" s="4">
        <v>0</v>
      </c>
      <c r="M272" s="4" t="s">
        <v>1987</v>
      </c>
      <c r="N272" s="11" t="s">
        <v>11302</v>
      </c>
      <c r="R272" t="s">
        <v>11306</v>
      </c>
    </row>
    <row r="273" spans="1:18">
      <c r="A273" t="s">
        <v>2396</v>
      </c>
      <c r="B273" t="s">
        <v>10958</v>
      </c>
      <c r="C273" t="s">
        <v>74</v>
      </c>
      <c r="D273" s="25" t="s">
        <v>11038</v>
      </c>
      <c r="E273" s="4">
        <v>5</v>
      </c>
      <c r="F273" s="4">
        <v>2003</v>
      </c>
      <c r="G273" t="s">
        <v>21</v>
      </c>
      <c r="H273" s="4" t="s">
        <v>1046</v>
      </c>
      <c r="I273" t="s">
        <v>1214</v>
      </c>
      <c r="J273" s="4" t="s">
        <v>1389</v>
      </c>
      <c r="K273" s="4" t="s">
        <v>661</v>
      </c>
      <c r="L273" s="4">
        <v>0</v>
      </c>
      <c r="M273" s="4" t="s">
        <v>6853</v>
      </c>
      <c r="N273" s="11" t="s">
        <v>11302</v>
      </c>
      <c r="R273" t="s">
        <v>11039</v>
      </c>
    </row>
    <row r="274" spans="1:18">
      <c r="A274" t="s">
        <v>2396</v>
      </c>
      <c r="B274" t="s">
        <v>10958</v>
      </c>
      <c r="C274" t="s">
        <v>74</v>
      </c>
      <c r="D274" s="25" t="s">
        <v>1736</v>
      </c>
      <c r="E274" s="4">
        <v>5</v>
      </c>
      <c r="F274" s="4">
        <v>2004</v>
      </c>
      <c r="G274" t="s">
        <v>21</v>
      </c>
      <c r="H274" s="4" t="s">
        <v>488</v>
      </c>
      <c r="I274" t="s">
        <v>1214</v>
      </c>
      <c r="J274" s="4" t="s">
        <v>527</v>
      </c>
      <c r="K274" s="4">
        <v>26.1</v>
      </c>
      <c r="L274" s="4">
        <v>0</v>
      </c>
      <c r="M274" s="4" t="s">
        <v>3441</v>
      </c>
      <c r="N274" s="11" t="s">
        <v>11302</v>
      </c>
      <c r="R274" t="s">
        <v>11307</v>
      </c>
    </row>
    <row r="275" spans="1:18">
      <c r="A275" t="s">
        <v>2434</v>
      </c>
      <c r="B275" t="s">
        <v>10958</v>
      </c>
      <c r="C275" t="s">
        <v>20</v>
      </c>
      <c r="D275" s="25" t="s">
        <v>11012</v>
      </c>
      <c r="E275" s="4">
        <v>5</v>
      </c>
      <c r="F275" s="4">
        <v>2011</v>
      </c>
      <c r="G275" t="s">
        <v>21</v>
      </c>
      <c r="H275" s="4">
        <v>8.6999999999999993</v>
      </c>
      <c r="I275" t="s">
        <v>35</v>
      </c>
      <c r="J275" s="4" t="s">
        <v>611</v>
      </c>
      <c r="K275" s="4" t="s">
        <v>508</v>
      </c>
      <c r="L275" s="4">
        <v>0</v>
      </c>
      <c r="M275" s="4" t="s">
        <v>2939</v>
      </c>
      <c r="N275" s="11" t="s">
        <v>11308</v>
      </c>
      <c r="R275" t="s">
        <v>11309</v>
      </c>
    </row>
    <row r="276" spans="1:18">
      <c r="A276" t="s">
        <v>2434</v>
      </c>
      <c r="B276" t="s">
        <v>10958</v>
      </c>
      <c r="C276" t="s">
        <v>74</v>
      </c>
      <c r="D276" s="25" t="s">
        <v>11042</v>
      </c>
      <c r="E276" s="4">
        <v>5</v>
      </c>
      <c r="F276" s="4">
        <v>2013</v>
      </c>
      <c r="G276" t="s">
        <v>21</v>
      </c>
      <c r="H276" s="4">
        <v>10.7</v>
      </c>
      <c r="I276" t="s">
        <v>35</v>
      </c>
      <c r="J276" s="4" t="s">
        <v>529</v>
      </c>
      <c r="K276" s="4" t="s">
        <v>456</v>
      </c>
      <c r="L276" s="4">
        <v>0</v>
      </c>
      <c r="M276" s="4" t="s">
        <v>1532</v>
      </c>
      <c r="N276" s="11" t="s">
        <v>11308</v>
      </c>
      <c r="R276" t="s">
        <v>570</v>
      </c>
    </row>
    <row r="277" spans="1:18">
      <c r="A277" t="s">
        <v>2434</v>
      </c>
      <c r="B277" t="s">
        <v>10958</v>
      </c>
      <c r="C277" t="s">
        <v>74</v>
      </c>
      <c r="D277" s="25" t="s">
        <v>11068</v>
      </c>
      <c r="E277" s="4">
        <v>5</v>
      </c>
      <c r="F277" s="4">
        <v>2015</v>
      </c>
      <c r="G277" t="s">
        <v>21</v>
      </c>
      <c r="H277" s="4">
        <v>12.7</v>
      </c>
      <c r="I277" t="s">
        <v>35</v>
      </c>
      <c r="J277" s="4" t="s">
        <v>492</v>
      </c>
      <c r="K277" s="4" t="s">
        <v>193</v>
      </c>
      <c r="L277" s="4">
        <v>0</v>
      </c>
      <c r="M277" s="4" t="s">
        <v>2022</v>
      </c>
      <c r="N277" s="11" t="s">
        <v>11308</v>
      </c>
      <c r="R277" t="s">
        <v>11310</v>
      </c>
    </row>
    <row r="278" spans="1:18">
      <c r="A278" t="s">
        <v>2434</v>
      </c>
      <c r="B278" t="s">
        <v>10958</v>
      </c>
      <c r="C278" t="s">
        <v>74</v>
      </c>
      <c r="D278" s="25" t="s">
        <v>1590</v>
      </c>
      <c r="E278" s="4">
        <v>5</v>
      </c>
      <c r="F278" s="4">
        <v>2016</v>
      </c>
      <c r="G278" t="s">
        <v>21</v>
      </c>
      <c r="H278" s="4">
        <v>13.7</v>
      </c>
      <c r="I278" t="s">
        <v>35</v>
      </c>
      <c r="J278" s="4" t="s">
        <v>709</v>
      </c>
      <c r="K278" s="4" t="s">
        <v>426</v>
      </c>
      <c r="L278" s="4">
        <v>0</v>
      </c>
      <c r="M278" s="4" t="s">
        <v>3086</v>
      </c>
      <c r="N278" s="11" t="s">
        <v>11308</v>
      </c>
      <c r="R278" t="s">
        <v>11311</v>
      </c>
    </row>
    <row r="279" spans="1:18">
      <c r="A279" t="s">
        <v>2434</v>
      </c>
      <c r="B279" t="s">
        <v>10958</v>
      </c>
      <c r="C279" t="s">
        <v>74</v>
      </c>
      <c r="D279" s="25" t="s">
        <v>11046</v>
      </c>
      <c r="E279" s="4">
        <v>9</v>
      </c>
      <c r="F279" s="4">
        <v>2016</v>
      </c>
      <c r="G279" t="s">
        <v>21</v>
      </c>
      <c r="H279" s="4">
        <v>13.9</v>
      </c>
      <c r="I279" t="s">
        <v>35</v>
      </c>
      <c r="J279" s="4" t="s">
        <v>303</v>
      </c>
      <c r="K279" s="4" t="s">
        <v>1393</v>
      </c>
      <c r="L279" s="4">
        <v>0</v>
      </c>
      <c r="M279" s="4" t="s">
        <v>3227</v>
      </c>
      <c r="N279" s="11" t="s">
        <v>11308</v>
      </c>
      <c r="R279" t="s">
        <v>11312</v>
      </c>
    </row>
    <row r="280" spans="1:18">
      <c r="A280" t="s">
        <v>2436</v>
      </c>
      <c r="B280" t="s">
        <v>10958</v>
      </c>
      <c r="C280" t="s">
        <v>20</v>
      </c>
      <c r="D280" s="25" t="s">
        <v>11014</v>
      </c>
      <c r="E280" s="4">
        <v>5</v>
      </c>
      <c r="F280" s="4">
        <v>2013</v>
      </c>
      <c r="G280" t="s">
        <v>25</v>
      </c>
      <c r="I280" t="s">
        <v>11219</v>
      </c>
      <c r="J280" s="4" t="s">
        <v>2473</v>
      </c>
      <c r="K280" s="4" t="s">
        <v>199</v>
      </c>
      <c r="L280" s="4">
        <v>0</v>
      </c>
      <c r="M280" s="4" t="s">
        <v>3168</v>
      </c>
      <c r="N280" s="11" t="s">
        <v>11313</v>
      </c>
      <c r="R280" t="s">
        <v>11314</v>
      </c>
    </row>
    <row r="281" spans="1:18">
      <c r="A281" t="s">
        <v>2436</v>
      </c>
      <c r="B281" t="s">
        <v>10958</v>
      </c>
      <c r="C281" t="s">
        <v>74</v>
      </c>
      <c r="D281" s="25" t="s">
        <v>11016</v>
      </c>
      <c r="E281" s="4">
        <v>5</v>
      </c>
      <c r="F281" s="4">
        <v>2015</v>
      </c>
      <c r="G281" t="s">
        <v>25</v>
      </c>
      <c r="I281" t="s">
        <v>11219</v>
      </c>
      <c r="J281" s="4" t="s">
        <v>5705</v>
      </c>
      <c r="K281" s="4" t="s">
        <v>154</v>
      </c>
      <c r="L281" s="4">
        <v>0</v>
      </c>
      <c r="M281" s="4" t="s">
        <v>2485</v>
      </c>
      <c r="N281" s="11" t="s">
        <v>11313</v>
      </c>
      <c r="R281" t="s">
        <v>11315</v>
      </c>
    </row>
    <row r="282" spans="1:18">
      <c r="A282" t="s">
        <v>2436</v>
      </c>
      <c r="B282" t="s">
        <v>10958</v>
      </c>
      <c r="C282" t="s">
        <v>74</v>
      </c>
      <c r="D282" s="25" t="s">
        <v>11027</v>
      </c>
      <c r="E282" s="4">
        <v>5</v>
      </c>
      <c r="F282" s="4">
        <v>2017</v>
      </c>
      <c r="G282" t="s">
        <v>25</v>
      </c>
      <c r="I282" t="s">
        <v>11219</v>
      </c>
      <c r="J282" s="4" t="s">
        <v>1160</v>
      </c>
      <c r="K282" s="4" t="s">
        <v>209</v>
      </c>
      <c r="L282" s="4">
        <v>0</v>
      </c>
      <c r="M282" s="4" t="s">
        <v>1406</v>
      </c>
      <c r="N282" s="11" t="s">
        <v>11313</v>
      </c>
      <c r="R282" t="s">
        <v>11316</v>
      </c>
    </row>
    <row r="283" spans="1:18">
      <c r="A283" t="s">
        <v>2436</v>
      </c>
      <c r="B283" t="s">
        <v>10958</v>
      </c>
      <c r="C283" t="s">
        <v>74</v>
      </c>
      <c r="D283" s="25" t="s">
        <v>2440</v>
      </c>
      <c r="E283" s="4">
        <v>9</v>
      </c>
      <c r="F283" s="4">
        <v>2018</v>
      </c>
      <c r="G283" t="s">
        <v>25</v>
      </c>
      <c r="I283" t="s">
        <v>11219</v>
      </c>
      <c r="J283" s="4" t="s">
        <v>378</v>
      </c>
      <c r="K283" s="4" t="s">
        <v>6094</v>
      </c>
      <c r="L283" s="4">
        <v>0</v>
      </c>
      <c r="M283" s="4" t="s">
        <v>11317</v>
      </c>
      <c r="N283" s="11" t="s">
        <v>11313</v>
      </c>
      <c r="R283" t="s">
        <v>11318</v>
      </c>
    </row>
    <row r="284" spans="1:18">
      <c r="A284" t="s">
        <v>2539</v>
      </c>
      <c r="B284" t="s">
        <v>10958</v>
      </c>
      <c r="C284" t="s">
        <v>20</v>
      </c>
      <c r="D284" s="25" t="s">
        <v>6739</v>
      </c>
      <c r="E284" s="4">
        <v>10</v>
      </c>
      <c r="F284" s="4">
        <v>2002</v>
      </c>
      <c r="G284" t="s">
        <v>103</v>
      </c>
      <c r="H284" s="4" t="s">
        <v>5759</v>
      </c>
      <c r="I284" t="s">
        <v>1214</v>
      </c>
      <c r="J284" s="4" t="s">
        <v>126</v>
      </c>
      <c r="K284" s="4" t="s">
        <v>3295</v>
      </c>
      <c r="L284" s="4">
        <v>0</v>
      </c>
      <c r="M284" s="4" t="s">
        <v>278</v>
      </c>
      <c r="R284" t="s">
        <v>11319</v>
      </c>
    </row>
    <row r="285" spans="1:18">
      <c r="A285" t="s">
        <v>781</v>
      </c>
      <c r="B285" t="s">
        <v>10958</v>
      </c>
      <c r="C285" t="s">
        <v>20</v>
      </c>
      <c r="D285" s="25" t="s">
        <v>11077</v>
      </c>
      <c r="E285" s="4">
        <v>3</v>
      </c>
      <c r="F285" s="4">
        <v>1986</v>
      </c>
      <c r="G285" t="s">
        <v>25</v>
      </c>
      <c r="H285" s="4" t="s">
        <v>1610</v>
      </c>
      <c r="I285" t="s">
        <v>1214</v>
      </c>
      <c r="J285" s="4" t="s">
        <v>1369</v>
      </c>
      <c r="K285" s="4" t="s">
        <v>11320</v>
      </c>
      <c r="L285" s="4">
        <v>0</v>
      </c>
      <c r="M285" s="4" t="s">
        <v>1747</v>
      </c>
    </row>
    <row r="286" spans="1:18">
      <c r="A286" t="s">
        <v>781</v>
      </c>
      <c r="B286" t="s">
        <v>10958</v>
      </c>
      <c r="C286" t="s">
        <v>74</v>
      </c>
      <c r="D286" s="25" t="s">
        <v>10963</v>
      </c>
      <c r="E286" s="4">
        <v>3</v>
      </c>
      <c r="F286" s="4">
        <v>1988</v>
      </c>
      <c r="G286" t="s">
        <v>25</v>
      </c>
      <c r="H286" s="4" t="s">
        <v>126</v>
      </c>
      <c r="I286" t="s">
        <v>1214</v>
      </c>
      <c r="J286" s="4" t="s">
        <v>5542</v>
      </c>
      <c r="K286" s="4" t="s">
        <v>4660</v>
      </c>
      <c r="L286" s="4">
        <v>0</v>
      </c>
      <c r="M286" s="4" t="s">
        <v>1666</v>
      </c>
      <c r="R286" t="s">
        <v>564</v>
      </c>
    </row>
    <row r="287" spans="1:18">
      <c r="A287" t="s">
        <v>781</v>
      </c>
      <c r="B287" t="s">
        <v>10958</v>
      </c>
      <c r="C287" t="s">
        <v>11321</v>
      </c>
      <c r="D287" s="25" t="s">
        <v>10964</v>
      </c>
      <c r="E287" s="4">
        <v>3</v>
      </c>
      <c r="F287" s="4">
        <v>1990</v>
      </c>
      <c r="G287" t="s">
        <v>25</v>
      </c>
      <c r="H287" s="4" t="s">
        <v>1376</v>
      </c>
      <c r="I287" t="s">
        <v>1214</v>
      </c>
      <c r="J287" s="4" t="s">
        <v>3509</v>
      </c>
      <c r="K287" s="4" t="s">
        <v>3561</v>
      </c>
      <c r="L287" s="4">
        <v>0</v>
      </c>
      <c r="M287" s="4" t="s">
        <v>1661</v>
      </c>
    </row>
    <row r="288" spans="1:18">
      <c r="A288" t="s">
        <v>781</v>
      </c>
      <c r="B288" t="s">
        <v>10958</v>
      </c>
      <c r="C288" t="s">
        <v>74</v>
      </c>
      <c r="D288" s="25" t="s">
        <v>11023</v>
      </c>
      <c r="E288" s="4">
        <v>3</v>
      </c>
      <c r="F288" s="4">
        <v>1992</v>
      </c>
      <c r="G288" t="s">
        <v>25</v>
      </c>
      <c r="H288" s="4" t="s">
        <v>137</v>
      </c>
      <c r="I288" t="s">
        <v>1214</v>
      </c>
      <c r="J288" s="4" t="s">
        <v>1897</v>
      </c>
      <c r="K288" s="4" t="s">
        <v>2169</v>
      </c>
      <c r="L288" s="4">
        <v>0</v>
      </c>
      <c r="M288" s="4" t="s">
        <v>5804</v>
      </c>
    </row>
    <row r="289" spans="1:18">
      <c r="A289" t="s">
        <v>781</v>
      </c>
      <c r="B289" t="s">
        <v>10958</v>
      </c>
      <c r="C289" t="s">
        <v>74</v>
      </c>
      <c r="D289" s="25" t="s">
        <v>10975</v>
      </c>
      <c r="E289" s="4">
        <v>3</v>
      </c>
      <c r="F289" s="4">
        <v>1994</v>
      </c>
      <c r="G289" t="s">
        <v>25</v>
      </c>
      <c r="H289" s="4" t="s">
        <v>597</v>
      </c>
      <c r="I289" t="s">
        <v>1214</v>
      </c>
      <c r="J289" s="4" t="s">
        <v>960</v>
      </c>
      <c r="K289" s="4" t="s">
        <v>6094</v>
      </c>
      <c r="L289" s="4">
        <v>0</v>
      </c>
      <c r="M289" s="4" t="s">
        <v>11322</v>
      </c>
      <c r="R289" t="s">
        <v>2070</v>
      </c>
    </row>
    <row r="290" spans="1:18">
      <c r="A290" t="s">
        <v>781</v>
      </c>
      <c r="B290" t="s">
        <v>10958</v>
      </c>
      <c r="C290" t="s">
        <v>74</v>
      </c>
      <c r="D290" s="25" t="s">
        <v>10987</v>
      </c>
      <c r="E290" s="4">
        <v>3</v>
      </c>
      <c r="F290" s="4">
        <v>1995</v>
      </c>
      <c r="G290" t="s">
        <v>25</v>
      </c>
      <c r="H290" s="4" t="s">
        <v>2927</v>
      </c>
      <c r="I290" t="s">
        <v>1214</v>
      </c>
      <c r="J290" s="4" t="s">
        <v>138</v>
      </c>
      <c r="K290" s="4" t="s">
        <v>300</v>
      </c>
      <c r="L290" s="4">
        <v>0</v>
      </c>
      <c r="M290" s="4" t="s">
        <v>7041</v>
      </c>
    </row>
    <row r="291" spans="1:18">
      <c r="A291" t="s">
        <v>2583</v>
      </c>
      <c r="B291" t="s">
        <v>10958</v>
      </c>
      <c r="C291" t="s">
        <v>20</v>
      </c>
      <c r="D291" s="25" t="s">
        <v>3055</v>
      </c>
      <c r="E291" s="4">
        <v>5</v>
      </c>
      <c r="F291" s="4">
        <v>2001</v>
      </c>
      <c r="G291" t="s">
        <v>21</v>
      </c>
      <c r="H291" s="4" t="s">
        <v>1444</v>
      </c>
      <c r="I291" t="s">
        <v>1214</v>
      </c>
      <c r="J291" s="4" t="s">
        <v>7804</v>
      </c>
      <c r="K291" s="4" t="s">
        <v>546</v>
      </c>
      <c r="L291" s="4">
        <v>0</v>
      </c>
      <c r="M291" s="4" t="s">
        <v>4997</v>
      </c>
      <c r="N291" s="11" t="s">
        <v>11323</v>
      </c>
      <c r="R291" t="s">
        <v>11324</v>
      </c>
    </row>
    <row r="292" spans="1:18">
      <c r="A292" t="s">
        <v>2583</v>
      </c>
      <c r="B292" t="s">
        <v>10958</v>
      </c>
      <c r="C292" t="s">
        <v>74</v>
      </c>
      <c r="D292" s="25" t="s">
        <v>11036</v>
      </c>
      <c r="E292" s="4">
        <v>5</v>
      </c>
      <c r="F292" s="4">
        <v>2002</v>
      </c>
      <c r="G292" t="s">
        <v>21</v>
      </c>
      <c r="H292" s="4" t="s">
        <v>1452</v>
      </c>
      <c r="I292" t="s">
        <v>1214</v>
      </c>
      <c r="J292" s="4" t="s">
        <v>667</v>
      </c>
      <c r="K292" s="4" t="s">
        <v>3088</v>
      </c>
      <c r="L292" s="4">
        <v>0</v>
      </c>
      <c r="M292" s="4" t="s">
        <v>1562</v>
      </c>
      <c r="N292" s="11" t="s">
        <v>11323</v>
      </c>
      <c r="R292" t="s">
        <v>11325</v>
      </c>
    </row>
    <row r="293" spans="1:18">
      <c r="A293" t="s">
        <v>2583</v>
      </c>
      <c r="B293" t="s">
        <v>10958</v>
      </c>
      <c r="C293" t="s">
        <v>74</v>
      </c>
      <c r="D293" s="25" t="s">
        <v>11123</v>
      </c>
      <c r="E293" s="4">
        <v>5</v>
      </c>
      <c r="F293" s="4">
        <v>2005</v>
      </c>
      <c r="G293" t="s">
        <v>21</v>
      </c>
      <c r="H293" s="4" t="s">
        <v>482</v>
      </c>
      <c r="I293" t="s">
        <v>1214</v>
      </c>
      <c r="J293" s="4" t="s">
        <v>407</v>
      </c>
      <c r="K293" s="4" t="s">
        <v>723</v>
      </c>
      <c r="L293" s="4">
        <v>0</v>
      </c>
      <c r="M293" s="4" t="s">
        <v>3361</v>
      </c>
      <c r="N293" s="11" t="s">
        <v>11323</v>
      </c>
      <c r="R293" t="s">
        <v>11326</v>
      </c>
    </row>
    <row r="294" spans="1:18">
      <c r="A294" t="s">
        <v>2583</v>
      </c>
      <c r="B294" t="s">
        <v>10958</v>
      </c>
      <c r="C294" t="s">
        <v>74</v>
      </c>
      <c r="D294" s="25" t="s">
        <v>10993</v>
      </c>
      <c r="E294" s="4">
        <v>5</v>
      </c>
      <c r="F294" s="4">
        <v>2008</v>
      </c>
      <c r="G294" t="s">
        <v>21</v>
      </c>
      <c r="H294" s="4" t="s">
        <v>477</v>
      </c>
      <c r="I294" t="s">
        <v>1214</v>
      </c>
      <c r="J294" s="4" t="s">
        <v>6479</v>
      </c>
      <c r="K294" s="4" t="s">
        <v>831</v>
      </c>
      <c r="L294" s="4">
        <v>0</v>
      </c>
      <c r="M294" s="4" t="s">
        <v>2382</v>
      </c>
      <c r="N294" s="11" t="s">
        <v>11323</v>
      </c>
      <c r="R294" t="s">
        <v>11327</v>
      </c>
    </row>
    <row r="295" spans="1:18">
      <c r="A295" t="s">
        <v>2583</v>
      </c>
      <c r="B295" t="s">
        <v>10958</v>
      </c>
      <c r="C295" t="s">
        <v>74</v>
      </c>
      <c r="D295" s="25" t="s">
        <v>11064</v>
      </c>
      <c r="E295" s="4">
        <v>5</v>
      </c>
      <c r="F295" s="4">
        <v>2009</v>
      </c>
      <c r="G295" t="s">
        <v>21</v>
      </c>
      <c r="H295" s="4" t="s">
        <v>496</v>
      </c>
      <c r="I295" t="s">
        <v>1214</v>
      </c>
      <c r="J295" s="4" t="s">
        <v>527</v>
      </c>
      <c r="K295" s="4" t="s">
        <v>591</v>
      </c>
      <c r="L295" s="4">
        <v>0</v>
      </c>
      <c r="M295" s="4" t="s">
        <v>3870</v>
      </c>
      <c r="N295" s="11" t="s">
        <v>11323</v>
      </c>
      <c r="R295" t="s">
        <v>439</v>
      </c>
    </row>
    <row r="296" spans="1:18">
      <c r="A296" t="s">
        <v>2583</v>
      </c>
      <c r="B296" t="s">
        <v>10958</v>
      </c>
      <c r="C296" t="s">
        <v>74</v>
      </c>
      <c r="D296" s="25" t="s">
        <v>10995</v>
      </c>
      <c r="E296" s="4">
        <v>5</v>
      </c>
      <c r="F296" s="4">
        <v>2010</v>
      </c>
      <c r="G296" t="s">
        <v>21</v>
      </c>
      <c r="H296" s="4" t="s">
        <v>410</v>
      </c>
      <c r="I296" t="s">
        <v>1214</v>
      </c>
      <c r="J296" s="4" t="s">
        <v>150</v>
      </c>
      <c r="K296" s="4" t="s">
        <v>988</v>
      </c>
      <c r="L296" s="4">
        <v>0</v>
      </c>
      <c r="M296" s="4" t="s">
        <v>1436</v>
      </c>
      <c r="N296" s="11" t="s">
        <v>11323</v>
      </c>
      <c r="R296" t="s">
        <v>11328</v>
      </c>
    </row>
    <row r="297" spans="1:18">
      <c r="A297" t="s">
        <v>2583</v>
      </c>
      <c r="B297" t="s">
        <v>10958</v>
      </c>
      <c r="C297" t="s">
        <v>74</v>
      </c>
      <c r="D297" s="25" t="s">
        <v>11012</v>
      </c>
      <c r="E297" s="4">
        <v>5</v>
      </c>
      <c r="F297" s="4">
        <v>2011</v>
      </c>
      <c r="G297" t="s">
        <v>21</v>
      </c>
      <c r="H297" s="4" t="s">
        <v>717</v>
      </c>
      <c r="I297" t="s">
        <v>1214</v>
      </c>
      <c r="J297" s="4" t="s">
        <v>2176</v>
      </c>
      <c r="K297" s="4" t="s">
        <v>870</v>
      </c>
      <c r="L297" s="4">
        <v>0</v>
      </c>
      <c r="M297" s="4" t="s">
        <v>1776</v>
      </c>
      <c r="N297" s="11" t="s">
        <v>11323</v>
      </c>
      <c r="R297" t="s">
        <v>89</v>
      </c>
    </row>
    <row r="298" spans="1:18">
      <c r="A298" t="s">
        <v>2583</v>
      </c>
      <c r="B298" t="s">
        <v>10958</v>
      </c>
      <c r="C298" t="s">
        <v>74</v>
      </c>
      <c r="D298" s="25" t="s">
        <v>11014</v>
      </c>
      <c r="E298" s="4">
        <v>5</v>
      </c>
      <c r="F298" s="4">
        <v>2013</v>
      </c>
      <c r="G298" t="s">
        <v>21</v>
      </c>
      <c r="H298" s="4" t="s">
        <v>609</v>
      </c>
      <c r="I298" t="s">
        <v>1214</v>
      </c>
      <c r="J298" s="4" t="s">
        <v>67</v>
      </c>
      <c r="K298" s="4" t="s">
        <v>350</v>
      </c>
      <c r="L298" s="4">
        <v>0</v>
      </c>
      <c r="M298" s="4" t="s">
        <v>1932</v>
      </c>
      <c r="N298" s="11" t="s">
        <v>11323</v>
      </c>
      <c r="R298" t="s">
        <v>11329</v>
      </c>
    </row>
    <row r="299" spans="1:18">
      <c r="A299" t="s">
        <v>2583</v>
      </c>
      <c r="B299" t="s">
        <v>10958</v>
      </c>
      <c r="C299" t="s">
        <v>74</v>
      </c>
      <c r="D299" s="25" t="s">
        <v>11068</v>
      </c>
      <c r="E299" s="4">
        <v>5</v>
      </c>
      <c r="F299" s="4">
        <v>2015</v>
      </c>
      <c r="G299" t="s">
        <v>21</v>
      </c>
      <c r="H299" s="4" t="s">
        <v>893</v>
      </c>
      <c r="I299" t="s">
        <v>1214</v>
      </c>
      <c r="J299" s="4" t="s">
        <v>1869</v>
      </c>
      <c r="K299" s="4" t="s">
        <v>870</v>
      </c>
      <c r="L299" s="4">
        <v>0</v>
      </c>
      <c r="M299" s="4" t="s">
        <v>1478</v>
      </c>
      <c r="N299" s="11" t="s">
        <v>11323</v>
      </c>
      <c r="R299" t="s">
        <v>11330</v>
      </c>
    </row>
    <row r="300" spans="1:18">
      <c r="A300" t="s">
        <v>2583</v>
      </c>
      <c r="B300" t="s">
        <v>10958</v>
      </c>
      <c r="C300" t="s">
        <v>74</v>
      </c>
      <c r="D300" s="25" t="s">
        <v>1568</v>
      </c>
      <c r="E300" s="4">
        <v>5</v>
      </c>
      <c r="F300" s="4">
        <v>2016</v>
      </c>
      <c r="G300" t="s">
        <v>21</v>
      </c>
      <c r="H300" s="4" t="s">
        <v>1038</v>
      </c>
      <c r="I300" t="s">
        <v>1214</v>
      </c>
      <c r="J300" s="4" t="s">
        <v>542</v>
      </c>
      <c r="K300" s="4" t="s">
        <v>479</v>
      </c>
      <c r="L300" s="4">
        <v>0</v>
      </c>
      <c r="M300" s="4" t="s">
        <v>1833</v>
      </c>
      <c r="N300" s="11" t="s">
        <v>11323</v>
      </c>
      <c r="R300" t="s">
        <v>11331</v>
      </c>
    </row>
    <row r="301" spans="1:18">
      <c r="A301" t="s">
        <v>2583</v>
      </c>
      <c r="B301" t="s">
        <v>10958</v>
      </c>
      <c r="C301" t="s">
        <v>74</v>
      </c>
      <c r="D301" s="25" t="s">
        <v>11027</v>
      </c>
      <c r="E301" s="4">
        <v>5</v>
      </c>
      <c r="F301" s="4">
        <v>2017</v>
      </c>
      <c r="G301" t="s">
        <v>21</v>
      </c>
      <c r="H301" s="4" t="s">
        <v>1046</v>
      </c>
      <c r="I301" t="s">
        <v>1214</v>
      </c>
      <c r="J301" s="4" t="s">
        <v>1869</v>
      </c>
      <c r="K301" s="4" t="s">
        <v>441</v>
      </c>
      <c r="L301" s="4">
        <v>0</v>
      </c>
      <c r="M301" s="4" t="s">
        <v>1550</v>
      </c>
      <c r="N301" s="11" t="s">
        <v>11323</v>
      </c>
      <c r="R301" t="s">
        <v>11332</v>
      </c>
    </row>
    <row r="302" spans="1:18">
      <c r="A302" t="s">
        <v>784</v>
      </c>
      <c r="B302" t="s">
        <v>10958</v>
      </c>
      <c r="C302" t="s">
        <v>20</v>
      </c>
      <c r="D302" s="25" t="s">
        <v>10963</v>
      </c>
      <c r="E302" s="4">
        <v>3</v>
      </c>
      <c r="F302" s="4">
        <v>1988</v>
      </c>
      <c r="G302" t="s">
        <v>25</v>
      </c>
      <c r="H302" s="4">
        <v>22.5</v>
      </c>
      <c r="I302" t="s">
        <v>35</v>
      </c>
      <c r="J302" s="4" t="s">
        <v>11333</v>
      </c>
      <c r="K302" s="4" t="s">
        <v>11334</v>
      </c>
      <c r="L302" s="4">
        <v>0</v>
      </c>
      <c r="M302" s="4" t="s">
        <v>11335</v>
      </c>
      <c r="R302" t="s">
        <v>8386</v>
      </c>
    </row>
    <row r="303" spans="1:18">
      <c r="A303" t="s">
        <v>2630</v>
      </c>
      <c r="B303" t="s">
        <v>10958</v>
      </c>
      <c r="C303" t="s">
        <v>20</v>
      </c>
      <c r="D303" s="25" t="s">
        <v>3055</v>
      </c>
      <c r="E303" s="4">
        <v>5</v>
      </c>
      <c r="F303" s="4">
        <v>2001</v>
      </c>
      <c r="G303" t="s">
        <v>21</v>
      </c>
      <c r="H303" s="4">
        <v>11.7</v>
      </c>
      <c r="I303" t="s">
        <v>35</v>
      </c>
      <c r="J303" s="4" t="s">
        <v>648</v>
      </c>
      <c r="K303" s="4" t="s">
        <v>127</v>
      </c>
      <c r="L303" s="4">
        <v>0</v>
      </c>
      <c r="M303" s="4" t="s">
        <v>1637</v>
      </c>
      <c r="N303" s="11" t="s">
        <v>11336</v>
      </c>
      <c r="R303" t="s">
        <v>11337</v>
      </c>
    </row>
    <row r="304" spans="1:18">
      <c r="A304" t="s">
        <v>2630</v>
      </c>
      <c r="B304" t="s">
        <v>10958</v>
      </c>
      <c r="C304" t="s">
        <v>74</v>
      </c>
      <c r="D304" s="25" t="s">
        <v>10993</v>
      </c>
      <c r="E304" s="4">
        <v>5</v>
      </c>
      <c r="F304" s="4">
        <v>2008</v>
      </c>
      <c r="G304" t="s">
        <v>21</v>
      </c>
      <c r="H304" s="4">
        <v>18.7</v>
      </c>
      <c r="I304" t="s">
        <v>35</v>
      </c>
      <c r="J304" s="4" t="s">
        <v>88</v>
      </c>
      <c r="K304" s="4" t="s">
        <v>58</v>
      </c>
      <c r="L304" s="4">
        <v>0</v>
      </c>
      <c r="M304" s="4" t="s">
        <v>2504</v>
      </c>
      <c r="N304" s="11" t="s">
        <v>11336</v>
      </c>
      <c r="R304" t="s">
        <v>11338</v>
      </c>
    </row>
    <row r="305" spans="1:18">
      <c r="A305" t="s">
        <v>2630</v>
      </c>
      <c r="B305" t="s">
        <v>10958</v>
      </c>
      <c r="C305" t="s">
        <v>74</v>
      </c>
      <c r="D305" s="25" t="s">
        <v>10995</v>
      </c>
      <c r="E305" s="4">
        <v>5</v>
      </c>
      <c r="F305" s="4">
        <v>2010</v>
      </c>
      <c r="G305" t="s">
        <v>21</v>
      </c>
      <c r="H305" s="4">
        <v>20.7</v>
      </c>
      <c r="I305" t="s">
        <v>35</v>
      </c>
      <c r="J305" s="4" t="s">
        <v>2739</v>
      </c>
      <c r="K305" s="4" t="s">
        <v>49</v>
      </c>
      <c r="L305" s="4">
        <v>0</v>
      </c>
      <c r="M305" s="4" t="s">
        <v>2192</v>
      </c>
      <c r="N305" s="11" t="s">
        <v>11336</v>
      </c>
      <c r="R305" t="s">
        <v>11339</v>
      </c>
    </row>
    <row r="306" spans="1:18">
      <c r="A306" t="s">
        <v>11340</v>
      </c>
      <c r="B306" t="s">
        <v>10958</v>
      </c>
      <c r="C306" t="s">
        <v>20</v>
      </c>
      <c r="D306" s="25" t="s">
        <v>11036</v>
      </c>
      <c r="E306" s="4">
        <v>5</v>
      </c>
      <c r="F306" s="4">
        <v>2002</v>
      </c>
      <c r="G306" t="s">
        <v>25</v>
      </c>
      <c r="H306" s="4" t="s">
        <v>1456</v>
      </c>
      <c r="I306" t="s">
        <v>1214</v>
      </c>
      <c r="J306" s="4" t="s">
        <v>1756</v>
      </c>
      <c r="K306" s="4">
        <v>15.5</v>
      </c>
      <c r="L306" s="4">
        <v>3.6</v>
      </c>
      <c r="M306" s="4" t="s">
        <v>11341</v>
      </c>
      <c r="N306" s="11" t="s">
        <v>11342</v>
      </c>
      <c r="R306" t="s">
        <v>11343</v>
      </c>
    </row>
    <row r="307" spans="1:18">
      <c r="A307" t="s">
        <v>11340</v>
      </c>
      <c r="B307" t="s">
        <v>10958</v>
      </c>
      <c r="C307" t="s">
        <v>74</v>
      </c>
      <c r="D307" s="25" t="s">
        <v>11123</v>
      </c>
      <c r="E307" s="4">
        <v>5</v>
      </c>
      <c r="F307" s="4">
        <v>2005</v>
      </c>
      <c r="G307" t="s">
        <v>25</v>
      </c>
      <c r="H307" s="4" t="s">
        <v>682</v>
      </c>
      <c r="I307" t="s">
        <v>1214</v>
      </c>
      <c r="J307" s="4" t="s">
        <v>6479</v>
      </c>
      <c r="K307" s="4">
        <v>19</v>
      </c>
      <c r="L307" s="4">
        <v>4.0999999999999996</v>
      </c>
      <c r="M307" s="4" t="s">
        <v>2086</v>
      </c>
      <c r="N307" s="11" t="s">
        <v>11342</v>
      </c>
      <c r="R307" t="s">
        <v>11344</v>
      </c>
    </row>
    <row r="308" spans="1:18">
      <c r="A308" t="s">
        <v>11340</v>
      </c>
      <c r="B308" t="s">
        <v>10958</v>
      </c>
      <c r="C308" t="s">
        <v>74</v>
      </c>
      <c r="D308" s="25" t="s">
        <v>10993</v>
      </c>
      <c r="E308" s="4">
        <v>5</v>
      </c>
      <c r="F308" s="4">
        <v>2008</v>
      </c>
      <c r="G308" t="s">
        <v>25</v>
      </c>
      <c r="H308" s="4" t="s">
        <v>496</v>
      </c>
      <c r="I308" t="s">
        <v>1214</v>
      </c>
      <c r="J308" s="4" t="s">
        <v>116</v>
      </c>
      <c r="K308" s="4">
        <v>26.6</v>
      </c>
      <c r="L308" s="4">
        <v>5</v>
      </c>
      <c r="M308" s="4" t="s">
        <v>1293</v>
      </c>
      <c r="N308" s="11" t="s">
        <v>11342</v>
      </c>
      <c r="R308" t="s">
        <v>11345</v>
      </c>
    </row>
    <row r="309" spans="1:18">
      <c r="A309" t="s">
        <v>11340</v>
      </c>
      <c r="B309" t="s">
        <v>10958</v>
      </c>
      <c r="C309" t="s">
        <v>74</v>
      </c>
      <c r="D309" s="25" t="s">
        <v>562</v>
      </c>
      <c r="E309" s="4">
        <v>5</v>
      </c>
      <c r="F309" s="4">
        <v>2009</v>
      </c>
      <c r="G309" t="s">
        <v>25</v>
      </c>
      <c r="H309" s="4" t="s">
        <v>410</v>
      </c>
      <c r="I309" t="s">
        <v>1214</v>
      </c>
      <c r="J309" s="4" t="s">
        <v>49</v>
      </c>
      <c r="K309" s="4">
        <v>27.5</v>
      </c>
      <c r="L309" s="4">
        <v>5.0999999999999996</v>
      </c>
      <c r="M309" s="4" t="s">
        <v>1718</v>
      </c>
      <c r="N309" s="11" t="s">
        <v>11342</v>
      </c>
      <c r="R309" t="s">
        <v>11346</v>
      </c>
    </row>
    <row r="310" spans="1:18">
      <c r="A310" t="s">
        <v>787</v>
      </c>
      <c r="B310" t="s">
        <v>10958</v>
      </c>
      <c r="C310" t="s">
        <v>20</v>
      </c>
      <c r="D310" s="25" t="s">
        <v>10963</v>
      </c>
      <c r="E310" s="4">
        <v>3</v>
      </c>
      <c r="F310" s="4">
        <v>1988</v>
      </c>
      <c r="G310" t="s">
        <v>25</v>
      </c>
      <c r="H310" s="4">
        <v>12.5</v>
      </c>
      <c r="I310" t="s">
        <v>35</v>
      </c>
      <c r="J310" s="4" t="s">
        <v>1611</v>
      </c>
      <c r="K310" s="4" t="s">
        <v>3050</v>
      </c>
      <c r="L310" s="4">
        <v>0</v>
      </c>
      <c r="M310" s="4" t="s">
        <v>2430</v>
      </c>
      <c r="R310" t="s">
        <v>2001</v>
      </c>
    </row>
    <row r="311" spans="1:18">
      <c r="A311" t="s">
        <v>2656</v>
      </c>
      <c r="B311" t="s">
        <v>10958</v>
      </c>
      <c r="C311" t="s">
        <v>20</v>
      </c>
      <c r="D311" s="25" t="s">
        <v>6739</v>
      </c>
      <c r="E311" s="4">
        <v>10</v>
      </c>
      <c r="F311" s="4">
        <v>2002</v>
      </c>
      <c r="G311" t="s">
        <v>103</v>
      </c>
      <c r="H311" s="4" t="s">
        <v>5759</v>
      </c>
      <c r="I311" t="s">
        <v>1214</v>
      </c>
      <c r="J311" s="4" t="s">
        <v>11347</v>
      </c>
      <c r="K311" s="4" t="s">
        <v>609</v>
      </c>
      <c r="L311" s="4">
        <v>0</v>
      </c>
      <c r="M311" s="4" t="s">
        <v>116</v>
      </c>
      <c r="R311" t="s">
        <v>11319</v>
      </c>
    </row>
    <row r="312" spans="1:18">
      <c r="A312" s="19" t="s">
        <v>788</v>
      </c>
      <c r="B312" s="19" t="s">
        <v>10958</v>
      </c>
      <c r="C312" s="19" t="s">
        <v>74</v>
      </c>
      <c r="D312" s="30" t="s">
        <v>11348</v>
      </c>
      <c r="E312" s="20"/>
      <c r="F312" s="20">
        <v>2004</v>
      </c>
      <c r="G312" s="19" t="s">
        <v>25</v>
      </c>
      <c r="H312" s="20" t="s">
        <v>772</v>
      </c>
      <c r="I312" s="19" t="s">
        <v>1214</v>
      </c>
      <c r="J312" s="20"/>
      <c r="K312" s="20"/>
      <c r="L312" s="20"/>
      <c r="M312" s="20"/>
      <c r="N312" s="36" t="s">
        <v>11349</v>
      </c>
      <c r="R312" t="s">
        <v>10388</v>
      </c>
    </row>
    <row r="313" spans="1:18">
      <c r="A313" t="s">
        <v>788</v>
      </c>
      <c r="B313" t="s">
        <v>10958</v>
      </c>
      <c r="C313" t="s">
        <v>20</v>
      </c>
      <c r="D313" s="25" t="s">
        <v>10963</v>
      </c>
      <c r="E313" s="4">
        <v>3</v>
      </c>
      <c r="F313" s="4">
        <v>1988</v>
      </c>
      <c r="G313" t="s">
        <v>25</v>
      </c>
      <c r="H313" s="4" t="s">
        <v>149</v>
      </c>
      <c r="I313" t="s">
        <v>1214</v>
      </c>
      <c r="J313" s="4" t="s">
        <v>1362</v>
      </c>
      <c r="K313" s="4" t="s">
        <v>7483</v>
      </c>
      <c r="L313" s="4">
        <v>0</v>
      </c>
      <c r="M313" s="4" t="s">
        <v>11350</v>
      </c>
      <c r="N313" s="11" t="s">
        <v>11349</v>
      </c>
      <c r="R313" t="s">
        <v>11351</v>
      </c>
    </row>
    <row r="314" spans="1:18">
      <c r="A314" t="s">
        <v>788</v>
      </c>
      <c r="B314" t="s">
        <v>10958</v>
      </c>
      <c r="C314" t="s">
        <v>74</v>
      </c>
      <c r="D314" s="25" t="s">
        <v>10964</v>
      </c>
      <c r="E314" s="4">
        <v>3</v>
      </c>
      <c r="F314" s="4">
        <v>1990</v>
      </c>
      <c r="G314" t="s">
        <v>25</v>
      </c>
      <c r="H314" s="4" t="s">
        <v>1610</v>
      </c>
      <c r="I314" t="s">
        <v>1214</v>
      </c>
      <c r="J314" s="4" t="s">
        <v>2166</v>
      </c>
      <c r="K314" s="4" t="s">
        <v>3046</v>
      </c>
      <c r="L314" s="4">
        <v>0</v>
      </c>
      <c r="M314" s="4" t="s">
        <v>1546</v>
      </c>
      <c r="N314" s="11" t="s">
        <v>11349</v>
      </c>
      <c r="R314" t="s">
        <v>11352</v>
      </c>
    </row>
    <row r="315" spans="1:18">
      <c r="A315" t="s">
        <v>788</v>
      </c>
      <c r="B315" t="s">
        <v>10958</v>
      </c>
      <c r="C315" t="s">
        <v>74</v>
      </c>
      <c r="D315" s="25" t="s">
        <v>1616</v>
      </c>
      <c r="E315" s="4">
        <v>3</v>
      </c>
      <c r="F315" s="4">
        <v>1992</v>
      </c>
      <c r="G315" t="s">
        <v>25</v>
      </c>
      <c r="H315" s="4" t="s">
        <v>126</v>
      </c>
      <c r="I315" t="s">
        <v>1214</v>
      </c>
      <c r="J315" s="4" t="s">
        <v>3232</v>
      </c>
      <c r="K315" s="4" t="s">
        <v>3867</v>
      </c>
      <c r="L315" s="4">
        <v>0</v>
      </c>
      <c r="M315" s="4" t="s">
        <v>4470</v>
      </c>
      <c r="N315" s="11" t="s">
        <v>11349</v>
      </c>
      <c r="R315" t="s">
        <v>11353</v>
      </c>
    </row>
    <row r="316" spans="1:18">
      <c r="A316" t="s">
        <v>788</v>
      </c>
      <c r="B316" t="s">
        <v>10958</v>
      </c>
      <c r="C316" t="s">
        <v>74</v>
      </c>
      <c r="D316" s="25" t="s">
        <v>10968</v>
      </c>
      <c r="E316" s="4">
        <v>3</v>
      </c>
      <c r="F316" s="4">
        <v>1994</v>
      </c>
      <c r="G316" t="s">
        <v>25</v>
      </c>
      <c r="H316" s="4" t="s">
        <v>1376</v>
      </c>
      <c r="I316" t="s">
        <v>1214</v>
      </c>
      <c r="J316" s="4" t="s">
        <v>527</v>
      </c>
      <c r="K316" s="4" t="s">
        <v>264</v>
      </c>
      <c r="L316" s="4">
        <v>0</v>
      </c>
      <c r="M316" s="4" t="s">
        <v>2143</v>
      </c>
      <c r="N316" s="11" t="s">
        <v>11349</v>
      </c>
      <c r="R316" t="s">
        <v>2070</v>
      </c>
    </row>
    <row r="317" spans="1:18">
      <c r="A317" t="s">
        <v>788</v>
      </c>
      <c r="B317" t="s">
        <v>10958</v>
      </c>
      <c r="C317" t="s">
        <v>74</v>
      </c>
      <c r="D317" s="25" t="s">
        <v>11132</v>
      </c>
      <c r="E317" s="4">
        <v>3</v>
      </c>
      <c r="F317" s="4">
        <v>1995</v>
      </c>
      <c r="G317" t="s">
        <v>25</v>
      </c>
      <c r="H317" s="4" t="s">
        <v>1639</v>
      </c>
      <c r="I317" t="s">
        <v>1214</v>
      </c>
      <c r="J317" s="4" t="s">
        <v>542</v>
      </c>
      <c r="K317" s="4" t="s">
        <v>1160</v>
      </c>
      <c r="L317" s="4">
        <v>0</v>
      </c>
      <c r="M317" s="4" t="s">
        <v>4443</v>
      </c>
      <c r="N317" s="11" t="s">
        <v>11349</v>
      </c>
      <c r="R317" t="s">
        <v>11354</v>
      </c>
    </row>
    <row r="318" spans="1:18">
      <c r="A318" t="s">
        <v>788</v>
      </c>
      <c r="B318" t="s">
        <v>10958</v>
      </c>
      <c r="C318" t="s">
        <v>74</v>
      </c>
      <c r="D318" s="25" t="s">
        <v>10989</v>
      </c>
      <c r="E318" s="4">
        <v>3</v>
      </c>
      <c r="F318" s="4">
        <v>1996</v>
      </c>
      <c r="G318" t="s">
        <v>25</v>
      </c>
      <c r="H318" s="4" t="s">
        <v>137</v>
      </c>
      <c r="I318" t="s">
        <v>1214</v>
      </c>
      <c r="J318" s="4" t="s">
        <v>385</v>
      </c>
      <c r="K318" s="4" t="s">
        <v>933</v>
      </c>
      <c r="L318" s="4">
        <v>0</v>
      </c>
      <c r="M318" s="4" t="s">
        <v>8601</v>
      </c>
      <c r="N318" s="11" t="s">
        <v>11349</v>
      </c>
      <c r="R318" t="s">
        <v>4721</v>
      </c>
    </row>
    <row r="319" spans="1:18">
      <c r="A319" t="s">
        <v>788</v>
      </c>
      <c r="B319" t="s">
        <v>10958</v>
      </c>
      <c r="C319" t="s">
        <v>74</v>
      </c>
      <c r="D319" s="25" t="s">
        <v>11001</v>
      </c>
      <c r="E319" s="4">
        <v>3</v>
      </c>
      <c r="F319" s="4">
        <v>1998</v>
      </c>
      <c r="G319" t="s">
        <v>25</v>
      </c>
      <c r="H319" s="4" t="s">
        <v>597</v>
      </c>
      <c r="I319" t="s">
        <v>1214</v>
      </c>
      <c r="J319" s="4" t="s">
        <v>958</v>
      </c>
      <c r="K319" s="4" t="s">
        <v>2252</v>
      </c>
      <c r="L319" s="4">
        <v>0</v>
      </c>
      <c r="M319" s="4" t="s">
        <v>3947</v>
      </c>
      <c r="N319" s="11" t="s">
        <v>11349</v>
      </c>
      <c r="R319" t="s">
        <v>439</v>
      </c>
    </row>
    <row r="320" spans="1:18">
      <c r="A320" t="s">
        <v>788</v>
      </c>
      <c r="B320" t="s">
        <v>10958</v>
      </c>
      <c r="C320" t="s">
        <v>74</v>
      </c>
      <c r="D320" s="25" t="s">
        <v>10981</v>
      </c>
      <c r="E320" s="4">
        <v>3</v>
      </c>
      <c r="F320" s="4">
        <v>2000</v>
      </c>
      <c r="G320" t="s">
        <v>25</v>
      </c>
      <c r="H320" s="4" t="s">
        <v>1110</v>
      </c>
      <c r="I320" t="s">
        <v>1214</v>
      </c>
      <c r="J320" s="4" t="s">
        <v>690</v>
      </c>
      <c r="K320" s="4" t="s">
        <v>30</v>
      </c>
      <c r="L320" s="4">
        <v>0</v>
      </c>
      <c r="M320" s="4" t="s">
        <v>11355</v>
      </c>
      <c r="N320" s="11" t="s">
        <v>11349</v>
      </c>
      <c r="R320" t="s">
        <v>11356</v>
      </c>
    </row>
    <row r="321" spans="1:18">
      <c r="A321" t="s">
        <v>788</v>
      </c>
      <c r="B321" t="s">
        <v>10958</v>
      </c>
      <c r="C321" t="s">
        <v>74</v>
      </c>
      <c r="D321" s="25" t="s">
        <v>10970</v>
      </c>
      <c r="E321" s="4">
        <v>5</v>
      </c>
      <c r="F321" s="4">
        <v>2001</v>
      </c>
      <c r="G321" t="s">
        <v>25</v>
      </c>
      <c r="H321" s="4" t="s">
        <v>1046</v>
      </c>
      <c r="I321" t="s">
        <v>1214</v>
      </c>
      <c r="J321" s="4" t="s">
        <v>209</v>
      </c>
      <c r="K321" s="4" t="s">
        <v>978</v>
      </c>
      <c r="L321" s="4">
        <v>0</v>
      </c>
      <c r="M321" s="4" t="s">
        <v>11357</v>
      </c>
      <c r="N321" s="11" t="s">
        <v>11349</v>
      </c>
      <c r="R321" t="s">
        <v>11006</v>
      </c>
    </row>
    <row r="322" spans="1:18">
      <c r="A322" t="s">
        <v>788</v>
      </c>
      <c r="B322" t="s">
        <v>10958</v>
      </c>
      <c r="C322" t="s">
        <v>74</v>
      </c>
      <c r="D322" s="25" t="s">
        <v>11036</v>
      </c>
      <c r="E322" s="4">
        <v>5</v>
      </c>
      <c r="F322" s="4">
        <v>2002</v>
      </c>
      <c r="G322" t="s">
        <v>25</v>
      </c>
      <c r="H322" s="4" t="s">
        <v>488</v>
      </c>
      <c r="I322" t="s">
        <v>1214</v>
      </c>
      <c r="J322" s="4" t="s">
        <v>307</v>
      </c>
      <c r="K322" s="4" t="s">
        <v>419</v>
      </c>
      <c r="L322" s="4">
        <v>0</v>
      </c>
      <c r="M322" s="4" t="s">
        <v>11358</v>
      </c>
      <c r="N322" s="11" t="s">
        <v>11349</v>
      </c>
      <c r="R322" t="s">
        <v>11359</v>
      </c>
    </row>
    <row r="323" spans="1:18">
      <c r="A323" t="s">
        <v>788</v>
      </c>
      <c r="B323" t="s">
        <v>10958</v>
      </c>
      <c r="C323" t="s">
        <v>74</v>
      </c>
      <c r="D323" s="25" t="s">
        <v>11038</v>
      </c>
      <c r="E323" s="4">
        <v>5</v>
      </c>
      <c r="F323" s="4">
        <v>2003</v>
      </c>
      <c r="G323" t="s">
        <v>25</v>
      </c>
      <c r="H323" s="4" t="s">
        <v>401</v>
      </c>
      <c r="I323" t="s">
        <v>1214</v>
      </c>
      <c r="J323" s="4" t="s">
        <v>332</v>
      </c>
      <c r="K323" s="4" t="s">
        <v>466</v>
      </c>
      <c r="L323" s="4">
        <v>0</v>
      </c>
      <c r="M323" s="4" t="s">
        <v>2015</v>
      </c>
      <c r="N323" s="11" t="s">
        <v>11349</v>
      </c>
      <c r="R323" t="s">
        <v>11360</v>
      </c>
    </row>
    <row r="324" spans="1:18">
      <c r="A324" t="s">
        <v>2706</v>
      </c>
      <c r="B324" t="s">
        <v>10958</v>
      </c>
      <c r="C324" t="s">
        <v>20</v>
      </c>
      <c r="D324" s="25" t="s">
        <v>11036</v>
      </c>
      <c r="E324" s="4">
        <v>5</v>
      </c>
      <c r="F324" s="4">
        <v>2002</v>
      </c>
      <c r="G324" t="s">
        <v>21</v>
      </c>
      <c r="H324" s="4" t="s">
        <v>1452</v>
      </c>
      <c r="I324" t="s">
        <v>1214</v>
      </c>
      <c r="J324" s="4" t="s">
        <v>568</v>
      </c>
      <c r="K324" s="4" t="s">
        <v>565</v>
      </c>
      <c r="L324" s="4">
        <v>0</v>
      </c>
      <c r="M324" s="4" t="s">
        <v>4193</v>
      </c>
      <c r="N324" s="11" t="s">
        <v>11361</v>
      </c>
      <c r="R324" t="s">
        <v>11362</v>
      </c>
    </row>
    <row r="325" spans="1:18">
      <c r="A325" t="s">
        <v>2706</v>
      </c>
      <c r="B325" t="s">
        <v>10958</v>
      </c>
      <c r="C325" t="s">
        <v>74</v>
      </c>
      <c r="D325" s="25" t="s">
        <v>1736</v>
      </c>
      <c r="E325" s="4">
        <v>5</v>
      </c>
      <c r="F325" s="4">
        <v>2004</v>
      </c>
      <c r="G325" t="s">
        <v>21</v>
      </c>
      <c r="H325" s="4" t="s">
        <v>654</v>
      </c>
      <c r="I325" t="s">
        <v>1214</v>
      </c>
      <c r="J325" s="4" t="s">
        <v>488</v>
      </c>
      <c r="K325" s="4" t="s">
        <v>529</v>
      </c>
      <c r="L325" s="4">
        <v>0</v>
      </c>
      <c r="M325" s="4" t="s">
        <v>1894</v>
      </c>
      <c r="N325" s="11" t="s">
        <v>11361</v>
      </c>
      <c r="R325" t="s">
        <v>11363</v>
      </c>
    </row>
    <row r="326" spans="1:18">
      <c r="A326" t="s">
        <v>2706</v>
      </c>
      <c r="B326" t="s">
        <v>10958</v>
      </c>
      <c r="C326" t="s">
        <v>74</v>
      </c>
      <c r="D326" s="25" t="s">
        <v>10993</v>
      </c>
      <c r="E326" s="4">
        <v>5</v>
      </c>
      <c r="F326" s="4">
        <v>2008</v>
      </c>
      <c r="G326" t="s">
        <v>21</v>
      </c>
      <c r="H326" s="4" t="s">
        <v>477</v>
      </c>
      <c r="I326" t="s">
        <v>1214</v>
      </c>
      <c r="J326" s="4" t="s">
        <v>997</v>
      </c>
      <c r="K326" s="4" t="s">
        <v>718</v>
      </c>
      <c r="L326" s="4">
        <v>0</v>
      </c>
      <c r="M326" s="4" t="s">
        <v>6482</v>
      </c>
      <c r="N326" s="11" t="s">
        <v>11361</v>
      </c>
      <c r="R326" t="s">
        <v>11364</v>
      </c>
    </row>
    <row r="327" spans="1:18">
      <c r="A327" t="s">
        <v>2706</v>
      </c>
      <c r="B327" t="s">
        <v>10958</v>
      </c>
      <c r="C327" t="s">
        <v>74</v>
      </c>
      <c r="D327" s="25" t="s">
        <v>11012</v>
      </c>
      <c r="E327" s="4">
        <v>5</v>
      </c>
      <c r="F327" s="4">
        <v>2011</v>
      </c>
      <c r="G327" t="s">
        <v>21</v>
      </c>
      <c r="H327" s="4" t="s">
        <v>717</v>
      </c>
      <c r="I327" t="s">
        <v>1214</v>
      </c>
      <c r="J327" s="4" t="s">
        <v>150</v>
      </c>
      <c r="K327" s="4" t="s">
        <v>831</v>
      </c>
      <c r="L327" s="4">
        <v>0</v>
      </c>
      <c r="M327" s="4" t="s">
        <v>11365</v>
      </c>
      <c r="N327" s="11" t="s">
        <v>11361</v>
      </c>
      <c r="R327" t="s">
        <v>11366</v>
      </c>
    </row>
    <row r="328" spans="1:18">
      <c r="A328" t="s">
        <v>2706</v>
      </c>
      <c r="B328" t="s">
        <v>10958</v>
      </c>
      <c r="C328" t="s">
        <v>74</v>
      </c>
      <c r="D328" s="25" t="s">
        <v>11042</v>
      </c>
      <c r="E328" s="4">
        <v>5</v>
      </c>
      <c r="F328" s="4">
        <v>2013</v>
      </c>
      <c r="G328" t="s">
        <v>21</v>
      </c>
      <c r="H328" s="4" t="s">
        <v>609</v>
      </c>
      <c r="I328" t="s">
        <v>1214</v>
      </c>
      <c r="J328" s="4" t="s">
        <v>3619</v>
      </c>
      <c r="K328" s="4" t="s">
        <v>591</v>
      </c>
      <c r="L328" s="4">
        <v>0</v>
      </c>
      <c r="M328" s="4" t="s">
        <v>1321</v>
      </c>
      <c r="N328" s="11" t="s">
        <v>11361</v>
      </c>
      <c r="R328" t="s">
        <v>11329</v>
      </c>
    </row>
    <row r="329" spans="1:18">
      <c r="A329" t="s">
        <v>2706</v>
      </c>
      <c r="B329" t="s">
        <v>10958</v>
      </c>
      <c r="C329" t="s">
        <v>74</v>
      </c>
      <c r="D329" s="25" t="s">
        <v>11016</v>
      </c>
      <c r="E329" s="4">
        <v>5</v>
      </c>
      <c r="F329" s="4">
        <v>2015</v>
      </c>
      <c r="G329" t="s">
        <v>21</v>
      </c>
      <c r="H329" s="4" t="s">
        <v>893</v>
      </c>
      <c r="I329" t="s">
        <v>1214</v>
      </c>
      <c r="J329" s="4" t="s">
        <v>2176</v>
      </c>
      <c r="K329" s="4" t="s">
        <v>199</v>
      </c>
      <c r="L329" s="4">
        <v>0</v>
      </c>
      <c r="M329" s="4" t="s">
        <v>1790</v>
      </c>
      <c r="N329" s="11" t="s">
        <v>11361</v>
      </c>
      <c r="R329" t="s">
        <v>11367</v>
      </c>
    </row>
    <row r="330" spans="1:18">
      <c r="A330" t="s">
        <v>2706</v>
      </c>
      <c r="B330" t="s">
        <v>10958</v>
      </c>
      <c r="C330" t="s">
        <v>74</v>
      </c>
      <c r="D330" s="25" t="s">
        <v>1590</v>
      </c>
      <c r="E330" s="4">
        <v>5</v>
      </c>
      <c r="F330" s="4">
        <v>2016</v>
      </c>
      <c r="G330" t="s">
        <v>21</v>
      </c>
      <c r="H330" s="4" t="s">
        <v>1038</v>
      </c>
      <c r="I330" t="s">
        <v>1214</v>
      </c>
      <c r="J330" s="4" t="s">
        <v>2176</v>
      </c>
      <c r="K330" s="4" t="s">
        <v>1160</v>
      </c>
      <c r="L330" s="4">
        <v>0</v>
      </c>
      <c r="M330" s="4" t="s">
        <v>2120</v>
      </c>
      <c r="N330" s="11" t="s">
        <v>11361</v>
      </c>
      <c r="R330" t="s">
        <v>11368</v>
      </c>
    </row>
    <row r="331" spans="1:18">
      <c r="A331" t="s">
        <v>2706</v>
      </c>
      <c r="B331" t="s">
        <v>10958</v>
      </c>
      <c r="C331" t="s">
        <v>74</v>
      </c>
      <c r="D331" s="25" t="s">
        <v>11027</v>
      </c>
      <c r="E331" s="4">
        <v>5</v>
      </c>
      <c r="F331" s="4">
        <v>2017</v>
      </c>
      <c r="G331" t="s">
        <v>21</v>
      </c>
      <c r="H331" s="4" t="s">
        <v>1046</v>
      </c>
      <c r="I331" t="s">
        <v>1214</v>
      </c>
      <c r="J331" s="4" t="s">
        <v>2176</v>
      </c>
      <c r="K331" s="4" t="s">
        <v>1160</v>
      </c>
      <c r="L331" s="4">
        <v>0</v>
      </c>
      <c r="M331" s="4" t="s">
        <v>4167</v>
      </c>
      <c r="N331" s="11" t="s">
        <v>11361</v>
      </c>
      <c r="R331" t="s">
        <v>11369</v>
      </c>
    </row>
    <row r="332" spans="1:18">
      <c r="A332" t="s">
        <v>2706</v>
      </c>
      <c r="B332" t="s">
        <v>10958</v>
      </c>
      <c r="C332" t="s">
        <v>74</v>
      </c>
      <c r="D332" s="25" t="s">
        <v>11102</v>
      </c>
      <c r="E332" s="4">
        <v>5</v>
      </c>
      <c r="F332" s="4">
        <v>2019</v>
      </c>
      <c r="G332" t="s">
        <v>21</v>
      </c>
      <c r="H332" s="4" t="s">
        <v>401</v>
      </c>
      <c r="I332" t="s">
        <v>1214</v>
      </c>
      <c r="J332" s="4" t="s">
        <v>2176</v>
      </c>
      <c r="K332" s="4" t="s">
        <v>729</v>
      </c>
      <c r="L332" s="4">
        <v>0</v>
      </c>
      <c r="M332" s="4" t="s">
        <v>2080</v>
      </c>
      <c r="N332" s="11" t="s">
        <v>11361</v>
      </c>
      <c r="R332" t="s">
        <v>11370</v>
      </c>
    </row>
    <row r="333" spans="1:18">
      <c r="A333" t="s">
        <v>2706</v>
      </c>
      <c r="B333" t="s">
        <v>10958</v>
      </c>
      <c r="C333" t="s">
        <v>74</v>
      </c>
      <c r="D333" s="25" t="s">
        <v>1440</v>
      </c>
      <c r="E333" s="4">
        <v>5</v>
      </c>
      <c r="F333" s="4">
        <v>2024</v>
      </c>
      <c r="G333" t="s">
        <v>21</v>
      </c>
      <c r="H333" s="4" t="s">
        <v>742</v>
      </c>
      <c r="I333" t="s">
        <v>1214</v>
      </c>
      <c r="J333" s="4" t="s">
        <v>929</v>
      </c>
      <c r="K333" s="4" t="s">
        <v>278</v>
      </c>
      <c r="L333" s="4">
        <v>0</v>
      </c>
      <c r="M333" s="4" t="s">
        <v>1825</v>
      </c>
      <c r="N333" s="11" t="s">
        <v>11361</v>
      </c>
      <c r="Q333" t="s">
        <v>11371</v>
      </c>
      <c r="R333" t="s">
        <v>11372</v>
      </c>
    </row>
    <row r="334" spans="1:18">
      <c r="A334" t="s">
        <v>2706</v>
      </c>
      <c r="B334" t="s">
        <v>10958</v>
      </c>
      <c r="C334" s="4" t="s">
        <v>74</v>
      </c>
      <c r="D334" s="25" t="s">
        <v>11031</v>
      </c>
      <c r="E334" s="4">
        <v>4</v>
      </c>
      <c r="F334" s="4">
        <v>2026</v>
      </c>
      <c r="G334" s="4" t="s">
        <v>21</v>
      </c>
      <c r="H334" s="4">
        <v>27.6</v>
      </c>
      <c r="I334" t="s">
        <v>1214</v>
      </c>
      <c r="J334" s="4">
        <v>27</v>
      </c>
      <c r="K334" s="4">
        <v>34.9</v>
      </c>
      <c r="L334" s="4">
        <v>0</v>
      </c>
      <c r="M334" s="4">
        <v>850</v>
      </c>
      <c r="N334" s="11" t="s">
        <v>11373</v>
      </c>
      <c r="R334" s="4" t="s">
        <v>2449</v>
      </c>
    </row>
    <row r="335" spans="1:18">
      <c r="A335" t="s">
        <v>791</v>
      </c>
      <c r="B335" t="s">
        <v>10958</v>
      </c>
      <c r="C335" t="s">
        <v>20</v>
      </c>
      <c r="D335" s="25" t="s">
        <v>11023</v>
      </c>
      <c r="E335" s="4">
        <v>3</v>
      </c>
      <c r="F335" s="4">
        <v>1992</v>
      </c>
      <c r="G335" t="s">
        <v>25</v>
      </c>
      <c r="H335" s="4">
        <v>15.5</v>
      </c>
      <c r="I335" t="s">
        <v>35</v>
      </c>
      <c r="J335" s="4" t="s">
        <v>4949</v>
      </c>
      <c r="K335" s="4" t="s">
        <v>2302</v>
      </c>
      <c r="L335" s="4">
        <v>0</v>
      </c>
      <c r="M335" s="4" t="s">
        <v>11374</v>
      </c>
      <c r="N335" s="11" t="s">
        <v>11375</v>
      </c>
      <c r="R335" t="s">
        <v>11376</v>
      </c>
    </row>
    <row r="336" spans="1:18">
      <c r="A336" t="s">
        <v>791</v>
      </c>
      <c r="B336" t="s">
        <v>10958</v>
      </c>
      <c r="C336" t="s">
        <v>74</v>
      </c>
      <c r="D336" s="25" t="s">
        <v>11132</v>
      </c>
      <c r="E336" s="4">
        <v>3</v>
      </c>
      <c r="F336" s="4">
        <v>1995</v>
      </c>
      <c r="G336" t="s">
        <v>25</v>
      </c>
      <c r="H336" s="4">
        <v>18.5</v>
      </c>
      <c r="I336" t="s">
        <v>35</v>
      </c>
      <c r="J336" s="4" t="s">
        <v>166</v>
      </c>
      <c r="K336" s="4" t="s">
        <v>816</v>
      </c>
      <c r="L336" s="4">
        <v>0</v>
      </c>
      <c r="M336" s="4" t="s">
        <v>11377</v>
      </c>
      <c r="N336" s="11" t="s">
        <v>11375</v>
      </c>
      <c r="R336" t="s">
        <v>11378</v>
      </c>
    </row>
    <row r="337" spans="1:18">
      <c r="A337" t="s">
        <v>2748</v>
      </c>
      <c r="B337" t="s">
        <v>10958</v>
      </c>
      <c r="C337" t="s">
        <v>20</v>
      </c>
      <c r="D337" s="25" t="s">
        <v>3055</v>
      </c>
      <c r="E337" s="4">
        <v>5</v>
      </c>
      <c r="F337" s="4">
        <v>2001</v>
      </c>
      <c r="G337" t="s">
        <v>21</v>
      </c>
      <c r="H337" s="4">
        <v>13.7</v>
      </c>
      <c r="I337" t="s">
        <v>35</v>
      </c>
      <c r="J337" s="4" t="s">
        <v>1075</v>
      </c>
      <c r="K337" s="4" t="s">
        <v>898</v>
      </c>
      <c r="L337" s="4">
        <v>0</v>
      </c>
      <c r="M337" s="4" t="s">
        <v>2886</v>
      </c>
      <c r="R337" t="s">
        <v>11379</v>
      </c>
    </row>
    <row r="338" spans="1:18">
      <c r="A338" t="s">
        <v>2748</v>
      </c>
      <c r="B338" t="s">
        <v>10958</v>
      </c>
      <c r="C338" t="s">
        <v>74</v>
      </c>
      <c r="D338" s="25" t="s">
        <v>11036</v>
      </c>
      <c r="E338" s="4">
        <v>5</v>
      </c>
      <c r="F338" s="4">
        <v>2002</v>
      </c>
      <c r="G338" t="s">
        <v>21</v>
      </c>
      <c r="H338" s="4">
        <v>14.7</v>
      </c>
      <c r="I338" t="s">
        <v>35</v>
      </c>
      <c r="J338" s="4" t="s">
        <v>2176</v>
      </c>
      <c r="K338" s="4" t="s">
        <v>870</v>
      </c>
      <c r="L338" s="4">
        <v>0</v>
      </c>
      <c r="M338" s="4" t="s">
        <v>4839</v>
      </c>
      <c r="R338" t="s">
        <v>11380</v>
      </c>
    </row>
    <row r="339" spans="1:18">
      <c r="A339" t="s">
        <v>863</v>
      </c>
      <c r="B339" t="s">
        <v>10958</v>
      </c>
      <c r="C339" t="s">
        <v>20</v>
      </c>
      <c r="D339" s="25" t="s">
        <v>11023</v>
      </c>
      <c r="E339" s="4">
        <v>3</v>
      </c>
      <c r="F339" s="4">
        <v>1992</v>
      </c>
      <c r="G339" t="s">
        <v>21</v>
      </c>
      <c r="H339" s="4">
        <v>17.5</v>
      </c>
      <c r="I339" t="s">
        <v>35</v>
      </c>
      <c r="J339" s="4" t="s">
        <v>4762</v>
      </c>
      <c r="K339" s="4" t="s">
        <v>2105</v>
      </c>
      <c r="L339" s="4">
        <v>0</v>
      </c>
      <c r="M339" s="4" t="s">
        <v>1832</v>
      </c>
      <c r="N339" s="11" t="s">
        <v>11381</v>
      </c>
      <c r="R339" t="s">
        <v>11382</v>
      </c>
    </row>
    <row r="340" spans="1:18">
      <c r="A340" t="s">
        <v>863</v>
      </c>
      <c r="B340" t="s">
        <v>10958</v>
      </c>
      <c r="C340" t="s">
        <v>74</v>
      </c>
      <c r="D340" s="25" t="s">
        <v>10968</v>
      </c>
      <c r="E340" s="4">
        <v>3</v>
      </c>
      <c r="F340" s="4">
        <v>1994</v>
      </c>
      <c r="G340" t="s">
        <v>21</v>
      </c>
      <c r="H340" s="4">
        <v>19.5</v>
      </c>
      <c r="I340" t="s">
        <v>35</v>
      </c>
      <c r="J340" s="4" t="s">
        <v>1220</v>
      </c>
      <c r="K340" s="4" t="s">
        <v>378</v>
      </c>
      <c r="L340" s="4">
        <v>0</v>
      </c>
      <c r="M340" s="4" t="s">
        <v>1952</v>
      </c>
      <c r="N340" s="11" t="s">
        <v>11381</v>
      </c>
      <c r="R340" t="s">
        <v>11383</v>
      </c>
    </row>
    <row r="341" spans="1:18">
      <c r="A341" t="s">
        <v>863</v>
      </c>
      <c r="B341" t="s">
        <v>10958</v>
      </c>
      <c r="C341" t="s">
        <v>74</v>
      </c>
      <c r="D341" s="25" t="s">
        <v>10987</v>
      </c>
      <c r="E341" s="4">
        <v>3</v>
      </c>
      <c r="F341" s="4">
        <v>1995</v>
      </c>
      <c r="G341" t="s">
        <v>21</v>
      </c>
      <c r="H341" s="4">
        <v>20.5</v>
      </c>
      <c r="I341" t="s">
        <v>35</v>
      </c>
      <c r="J341" s="4" t="s">
        <v>1875</v>
      </c>
      <c r="K341" s="4" t="s">
        <v>138</v>
      </c>
      <c r="L341" s="4">
        <v>0</v>
      </c>
      <c r="M341" s="4" t="s">
        <v>3082</v>
      </c>
      <c r="N341" s="11" t="s">
        <v>11381</v>
      </c>
      <c r="R341" t="s">
        <v>11384</v>
      </c>
    </row>
    <row r="342" spans="1:18">
      <c r="A342" t="s">
        <v>863</v>
      </c>
      <c r="B342" t="s">
        <v>10958</v>
      </c>
      <c r="C342" t="s">
        <v>74</v>
      </c>
      <c r="D342" s="25" t="s">
        <v>10981</v>
      </c>
      <c r="E342" s="4">
        <v>3</v>
      </c>
      <c r="F342" s="4">
        <v>2000</v>
      </c>
      <c r="G342" t="s">
        <v>21</v>
      </c>
      <c r="H342" s="4">
        <v>21.5</v>
      </c>
      <c r="I342" t="s">
        <v>35</v>
      </c>
      <c r="J342" s="4" t="s">
        <v>881</v>
      </c>
      <c r="K342" s="4" t="s">
        <v>828</v>
      </c>
      <c r="L342" s="4">
        <v>0</v>
      </c>
      <c r="M342" s="4" t="s">
        <v>3082</v>
      </c>
      <c r="N342" s="11" t="s">
        <v>11381</v>
      </c>
      <c r="R342" t="s">
        <v>439</v>
      </c>
    </row>
    <row r="343" spans="1:18">
      <c r="A343" t="s">
        <v>863</v>
      </c>
      <c r="B343" t="s">
        <v>10958</v>
      </c>
      <c r="C343" t="s">
        <v>74</v>
      </c>
      <c r="D343" s="25" t="s">
        <v>5416</v>
      </c>
      <c r="E343" s="4">
        <v>6</v>
      </c>
      <c r="F343" s="4">
        <v>2001</v>
      </c>
      <c r="G343" t="s">
        <v>21</v>
      </c>
      <c r="H343" s="4">
        <v>22.8</v>
      </c>
      <c r="I343" t="s">
        <v>35</v>
      </c>
      <c r="J343" s="4" t="s">
        <v>1875</v>
      </c>
      <c r="K343" s="4" t="s">
        <v>298</v>
      </c>
      <c r="L343" s="4">
        <v>0</v>
      </c>
      <c r="N343" s="11" t="s">
        <v>11381</v>
      </c>
      <c r="R343" t="s">
        <v>11385</v>
      </c>
    </row>
    <row r="344" spans="1:18">
      <c r="A344" t="s">
        <v>863</v>
      </c>
      <c r="B344" t="s">
        <v>10958</v>
      </c>
      <c r="C344" t="s">
        <v>74</v>
      </c>
      <c r="D344" s="25" t="s">
        <v>3348</v>
      </c>
      <c r="E344" s="4">
        <v>6</v>
      </c>
      <c r="F344" s="4">
        <v>2002</v>
      </c>
      <c r="G344" t="s">
        <v>21</v>
      </c>
      <c r="H344" s="4">
        <v>23.8</v>
      </c>
      <c r="I344" t="s">
        <v>35</v>
      </c>
      <c r="J344" s="4" t="s">
        <v>881</v>
      </c>
      <c r="K344" s="4" t="s">
        <v>690</v>
      </c>
      <c r="L344" s="4">
        <v>0</v>
      </c>
      <c r="M344" s="4" t="s">
        <v>5089</v>
      </c>
      <c r="N344" s="11" t="s">
        <v>11381</v>
      </c>
    </row>
    <row r="345" spans="1:18">
      <c r="A345" t="s">
        <v>863</v>
      </c>
      <c r="B345" t="s">
        <v>10958</v>
      </c>
      <c r="C345" t="s">
        <v>74</v>
      </c>
      <c r="D345" s="25" t="s">
        <v>1736</v>
      </c>
      <c r="E345" s="4">
        <v>5</v>
      </c>
      <c r="F345" s="4">
        <v>2004</v>
      </c>
      <c r="G345" t="s">
        <v>21</v>
      </c>
      <c r="H345" s="4">
        <v>25.7</v>
      </c>
      <c r="I345" t="s">
        <v>35</v>
      </c>
      <c r="J345" s="4" t="s">
        <v>264</v>
      </c>
      <c r="K345" s="4" t="s">
        <v>690</v>
      </c>
      <c r="L345" s="4">
        <v>0</v>
      </c>
      <c r="M345" s="4" t="s">
        <v>2022</v>
      </c>
      <c r="N345" s="11" t="s">
        <v>11381</v>
      </c>
      <c r="R345" t="s">
        <v>11386</v>
      </c>
    </row>
    <row r="346" spans="1:18">
      <c r="A346" t="s">
        <v>2774</v>
      </c>
      <c r="B346" t="s">
        <v>10958</v>
      </c>
      <c r="C346" t="s">
        <v>20</v>
      </c>
      <c r="D346" s="25" t="s">
        <v>11083</v>
      </c>
      <c r="E346" s="4">
        <v>3</v>
      </c>
      <c r="F346" s="4">
        <v>2000</v>
      </c>
      <c r="G346" t="s">
        <v>25</v>
      </c>
      <c r="H346" s="4">
        <v>11.5</v>
      </c>
      <c r="I346" t="s">
        <v>35</v>
      </c>
      <c r="J346" s="4" t="s">
        <v>190</v>
      </c>
      <c r="K346" s="4" t="s">
        <v>577</v>
      </c>
      <c r="L346" s="4">
        <v>0</v>
      </c>
      <c r="M346" s="4" t="s">
        <v>3371</v>
      </c>
      <c r="N346" s="11" t="s">
        <v>11387</v>
      </c>
      <c r="R346" t="s">
        <v>1725</v>
      </c>
    </row>
    <row r="347" spans="1:18">
      <c r="A347" t="s">
        <v>2774</v>
      </c>
      <c r="B347" t="s">
        <v>10958</v>
      </c>
      <c r="C347" t="s">
        <v>74</v>
      </c>
      <c r="D347" s="25" t="s">
        <v>10970</v>
      </c>
      <c r="E347" s="4">
        <v>5</v>
      </c>
      <c r="F347" s="4">
        <v>2001</v>
      </c>
      <c r="G347" t="s">
        <v>25</v>
      </c>
      <c r="H347" s="4">
        <v>12.7</v>
      </c>
      <c r="I347" t="s">
        <v>35</v>
      </c>
      <c r="J347" s="4" t="s">
        <v>116</v>
      </c>
      <c r="K347" s="4" t="s">
        <v>206</v>
      </c>
      <c r="L347" s="4">
        <v>0</v>
      </c>
      <c r="M347" s="4" t="s">
        <v>4603</v>
      </c>
      <c r="N347" s="11" t="s">
        <v>11387</v>
      </c>
      <c r="R347" t="s">
        <v>11388</v>
      </c>
    </row>
    <row r="348" spans="1:18">
      <c r="A348" t="s">
        <v>1108</v>
      </c>
      <c r="B348" t="s">
        <v>10958</v>
      </c>
      <c r="C348" t="s">
        <v>20</v>
      </c>
      <c r="D348" s="25" t="s">
        <v>11291</v>
      </c>
      <c r="E348" s="4">
        <v>3</v>
      </c>
      <c r="F348" s="4">
        <v>1982</v>
      </c>
      <c r="G348" t="s">
        <v>25</v>
      </c>
      <c r="H348" s="4">
        <v>17.5</v>
      </c>
      <c r="I348" t="s">
        <v>35</v>
      </c>
      <c r="J348" s="4" t="s">
        <v>1613</v>
      </c>
      <c r="K348" s="4" t="s">
        <v>2219</v>
      </c>
      <c r="L348" s="4">
        <v>0</v>
      </c>
      <c r="M348" s="4" t="s">
        <v>5851</v>
      </c>
      <c r="R348" t="s">
        <v>11389</v>
      </c>
    </row>
    <row r="349" spans="1:18">
      <c r="A349" t="s">
        <v>1108</v>
      </c>
      <c r="B349" t="s">
        <v>10958</v>
      </c>
      <c r="C349" t="s">
        <v>74</v>
      </c>
      <c r="D349" s="25" t="s">
        <v>10963</v>
      </c>
      <c r="E349" s="4">
        <v>3</v>
      </c>
      <c r="F349" s="4">
        <v>1988</v>
      </c>
      <c r="G349" t="s">
        <v>25</v>
      </c>
      <c r="H349" s="4">
        <v>23.5</v>
      </c>
      <c r="I349" t="s">
        <v>35</v>
      </c>
      <c r="J349" s="4" t="s">
        <v>11333</v>
      </c>
      <c r="K349" s="4" t="s">
        <v>2397</v>
      </c>
      <c r="L349" s="4">
        <v>0</v>
      </c>
      <c r="M349" s="4" t="s">
        <v>11390</v>
      </c>
      <c r="R349" t="s">
        <v>11391</v>
      </c>
    </row>
    <row r="350" spans="1:18">
      <c r="A350" t="s">
        <v>2821</v>
      </c>
      <c r="B350" t="s">
        <v>10958</v>
      </c>
      <c r="C350" t="s">
        <v>20</v>
      </c>
      <c r="D350" s="25" t="s">
        <v>3055</v>
      </c>
      <c r="E350" s="4">
        <v>5</v>
      </c>
      <c r="F350" s="4">
        <v>2001</v>
      </c>
      <c r="G350" t="s">
        <v>21</v>
      </c>
      <c r="H350" s="4" t="s">
        <v>3743</v>
      </c>
      <c r="I350" t="s">
        <v>1214</v>
      </c>
      <c r="J350" s="4" t="s">
        <v>2924</v>
      </c>
      <c r="K350" s="4" t="s">
        <v>756</v>
      </c>
      <c r="L350" s="4">
        <v>0</v>
      </c>
      <c r="M350" s="4" t="s">
        <v>1446</v>
      </c>
      <c r="N350" s="11" t="s">
        <v>11392</v>
      </c>
      <c r="R350" t="s">
        <v>11393</v>
      </c>
    </row>
    <row r="351" spans="1:18">
      <c r="A351" t="s">
        <v>2821</v>
      </c>
      <c r="B351" t="s">
        <v>10958</v>
      </c>
      <c r="C351" t="s">
        <v>74</v>
      </c>
      <c r="D351" s="25" t="s">
        <v>2262</v>
      </c>
      <c r="E351" s="4">
        <v>6</v>
      </c>
      <c r="F351" s="4">
        <v>2002</v>
      </c>
      <c r="G351" t="s">
        <v>21</v>
      </c>
      <c r="H351" s="4" t="s">
        <v>2233</v>
      </c>
      <c r="I351" t="s">
        <v>1214</v>
      </c>
      <c r="J351" s="4" t="s">
        <v>11394</v>
      </c>
      <c r="K351" s="4" t="s">
        <v>451</v>
      </c>
      <c r="L351" s="4">
        <v>0</v>
      </c>
      <c r="M351" s="4" t="s">
        <v>2967</v>
      </c>
      <c r="N351" s="11" t="s">
        <v>11392</v>
      </c>
      <c r="R351" t="s">
        <v>11395</v>
      </c>
    </row>
    <row r="352" spans="1:18">
      <c r="A352" t="s">
        <v>2821</v>
      </c>
      <c r="B352" t="s">
        <v>10958</v>
      </c>
      <c r="C352" t="s">
        <v>74</v>
      </c>
      <c r="D352" s="25" t="s">
        <v>1736</v>
      </c>
      <c r="E352" s="4">
        <v>5</v>
      </c>
      <c r="F352" s="4">
        <v>2004</v>
      </c>
      <c r="G352" t="s">
        <v>21</v>
      </c>
      <c r="H352" s="4" t="s">
        <v>654</v>
      </c>
      <c r="I352" t="s">
        <v>1214</v>
      </c>
      <c r="J352" s="4" t="s">
        <v>114</v>
      </c>
      <c r="K352" s="4" t="s">
        <v>67</v>
      </c>
      <c r="L352" s="4">
        <v>0</v>
      </c>
      <c r="M352" s="4" t="s">
        <v>4763</v>
      </c>
      <c r="N352" s="11" t="s">
        <v>11392</v>
      </c>
      <c r="R352" t="s">
        <v>11396</v>
      </c>
    </row>
    <row r="353" spans="1:18">
      <c r="A353" t="s">
        <v>2821</v>
      </c>
      <c r="B353" t="s">
        <v>10958</v>
      </c>
      <c r="C353" t="s">
        <v>74</v>
      </c>
      <c r="D353" s="25" t="s">
        <v>10993</v>
      </c>
      <c r="E353" s="4">
        <v>5</v>
      </c>
      <c r="F353" s="4">
        <v>2008</v>
      </c>
      <c r="G353" t="s">
        <v>21</v>
      </c>
      <c r="H353" s="4" t="s">
        <v>477</v>
      </c>
      <c r="I353" t="s">
        <v>1214</v>
      </c>
      <c r="J353" s="4" t="s">
        <v>1886</v>
      </c>
      <c r="K353" s="4" t="s">
        <v>303</v>
      </c>
      <c r="L353" s="4">
        <v>0</v>
      </c>
      <c r="M353" s="4" t="s">
        <v>1438</v>
      </c>
      <c r="N353" s="11" t="s">
        <v>11392</v>
      </c>
      <c r="R353" t="s">
        <v>11364</v>
      </c>
    </row>
    <row r="354" spans="1:18">
      <c r="A354" t="s">
        <v>2821</v>
      </c>
      <c r="B354" t="s">
        <v>10958</v>
      </c>
      <c r="C354" t="s">
        <v>74</v>
      </c>
      <c r="D354" s="25" t="s">
        <v>11064</v>
      </c>
      <c r="E354" s="4">
        <v>5</v>
      </c>
      <c r="F354" s="4">
        <v>2009</v>
      </c>
      <c r="G354" t="s">
        <v>21</v>
      </c>
      <c r="H354" s="4" t="s">
        <v>496</v>
      </c>
      <c r="I354" t="s">
        <v>1214</v>
      </c>
      <c r="J354" s="4" t="s">
        <v>150</v>
      </c>
      <c r="K354" s="4" t="s">
        <v>264</v>
      </c>
      <c r="L354" s="4">
        <v>0</v>
      </c>
      <c r="M354" s="4" t="s">
        <v>1932</v>
      </c>
      <c r="N354" s="11" t="s">
        <v>11392</v>
      </c>
      <c r="R354" t="s">
        <v>585</v>
      </c>
    </row>
    <row r="355" spans="1:18">
      <c r="A355" t="s">
        <v>2821</v>
      </c>
      <c r="B355" t="s">
        <v>10958</v>
      </c>
      <c r="C355" t="s">
        <v>74</v>
      </c>
      <c r="D355" s="25" t="s">
        <v>11397</v>
      </c>
      <c r="E355" s="4">
        <v>5</v>
      </c>
      <c r="F355" s="4">
        <v>2011</v>
      </c>
      <c r="G355" t="s">
        <v>21</v>
      </c>
      <c r="H355" s="4" t="s">
        <v>717</v>
      </c>
      <c r="I355" t="s">
        <v>1214</v>
      </c>
      <c r="J355" s="4" t="s">
        <v>529</v>
      </c>
      <c r="K355" s="4" t="s">
        <v>729</v>
      </c>
      <c r="L355" s="4">
        <v>0</v>
      </c>
      <c r="M355" s="4" t="s">
        <v>2670</v>
      </c>
      <c r="N355" s="11" t="s">
        <v>11392</v>
      </c>
      <c r="R355" t="s">
        <v>11398</v>
      </c>
    </row>
    <row r="356" spans="1:18">
      <c r="A356" t="s">
        <v>2821</v>
      </c>
      <c r="B356" t="s">
        <v>10958</v>
      </c>
      <c r="C356" t="s">
        <v>74</v>
      </c>
      <c r="D356" s="25" t="s">
        <v>11042</v>
      </c>
      <c r="E356" s="4">
        <v>5</v>
      </c>
      <c r="F356" s="4">
        <v>2013</v>
      </c>
      <c r="G356" t="s">
        <v>21</v>
      </c>
      <c r="H356" s="4" t="s">
        <v>712</v>
      </c>
      <c r="I356" t="s">
        <v>1214</v>
      </c>
      <c r="J356" s="4" t="s">
        <v>929</v>
      </c>
      <c r="K356" s="4" t="s">
        <v>444</v>
      </c>
      <c r="L356" s="4">
        <v>0</v>
      </c>
      <c r="M356" s="4" t="s">
        <v>2320</v>
      </c>
      <c r="N356" s="11" t="s">
        <v>11392</v>
      </c>
      <c r="R356" t="s">
        <v>11329</v>
      </c>
    </row>
    <row r="357" spans="1:18">
      <c r="A357" t="s">
        <v>2821</v>
      </c>
      <c r="B357" t="s">
        <v>10958</v>
      </c>
      <c r="C357" t="s">
        <v>74</v>
      </c>
      <c r="D357" s="25" t="s">
        <v>11016</v>
      </c>
      <c r="E357" s="4">
        <v>5</v>
      </c>
      <c r="F357" s="4">
        <v>2015</v>
      </c>
      <c r="G357" t="s">
        <v>21</v>
      </c>
      <c r="H357" s="4" t="s">
        <v>977</v>
      </c>
      <c r="I357" t="s">
        <v>1214</v>
      </c>
      <c r="J357" s="4" t="s">
        <v>2341</v>
      </c>
      <c r="K357" s="4" t="s">
        <v>958</v>
      </c>
      <c r="L357" s="4">
        <v>0</v>
      </c>
      <c r="M357" s="4" t="s">
        <v>2375</v>
      </c>
      <c r="N357" s="11" t="s">
        <v>11392</v>
      </c>
      <c r="R357" t="s">
        <v>11399</v>
      </c>
    </row>
    <row r="358" spans="1:18">
      <c r="A358" t="s">
        <v>2835</v>
      </c>
      <c r="B358" t="s">
        <v>10958</v>
      </c>
      <c r="C358" t="s">
        <v>20</v>
      </c>
      <c r="D358" s="25" t="s">
        <v>11036</v>
      </c>
      <c r="E358" s="4">
        <v>5</v>
      </c>
      <c r="F358" s="4">
        <v>2002</v>
      </c>
      <c r="G358" t="s">
        <v>25</v>
      </c>
      <c r="H358" s="4">
        <v>7.7</v>
      </c>
      <c r="I358" t="s">
        <v>35</v>
      </c>
      <c r="J358" s="4" t="s">
        <v>563</v>
      </c>
      <c r="K358" s="4" t="s">
        <v>2739</v>
      </c>
      <c r="L358" s="4">
        <v>0</v>
      </c>
      <c r="M358" s="4" t="s">
        <v>2094</v>
      </c>
      <c r="N358" s="11" t="s">
        <v>11400</v>
      </c>
      <c r="R358" t="s">
        <v>11401</v>
      </c>
    </row>
    <row r="359" spans="1:18">
      <c r="A359" t="s">
        <v>2835</v>
      </c>
      <c r="B359" t="s">
        <v>10958</v>
      </c>
      <c r="C359" t="s">
        <v>74</v>
      </c>
      <c r="D359" s="25" t="s">
        <v>11397</v>
      </c>
      <c r="E359" s="4">
        <v>5</v>
      </c>
      <c r="F359" s="4">
        <v>2011</v>
      </c>
      <c r="G359" t="s">
        <v>25</v>
      </c>
      <c r="H359" s="4">
        <v>16.7</v>
      </c>
      <c r="I359" t="s">
        <v>35</v>
      </c>
      <c r="J359" s="4" t="s">
        <v>648</v>
      </c>
      <c r="K359" s="4" t="s">
        <v>190</v>
      </c>
      <c r="L359" s="4">
        <v>0</v>
      </c>
      <c r="M359" s="4" t="s">
        <v>1904</v>
      </c>
      <c r="N359" s="11" t="s">
        <v>11400</v>
      </c>
      <c r="R359" t="s">
        <v>11402</v>
      </c>
    </row>
    <row r="360" spans="1:18">
      <c r="A360" t="s">
        <v>2835</v>
      </c>
      <c r="B360" t="s">
        <v>10958</v>
      </c>
      <c r="C360" t="s">
        <v>74</v>
      </c>
      <c r="D360" s="25" t="s">
        <v>11042</v>
      </c>
      <c r="E360" s="4">
        <v>5</v>
      </c>
      <c r="F360" s="4">
        <v>2013</v>
      </c>
      <c r="G360" t="s">
        <v>25</v>
      </c>
      <c r="H360" s="4">
        <v>18.7</v>
      </c>
      <c r="I360" t="s">
        <v>35</v>
      </c>
      <c r="J360" s="4" t="s">
        <v>2413</v>
      </c>
      <c r="K360" s="4" t="s">
        <v>591</v>
      </c>
      <c r="L360" s="4">
        <v>0</v>
      </c>
      <c r="M360" s="4" t="s">
        <v>1739</v>
      </c>
      <c r="N360" s="11" t="s">
        <v>11400</v>
      </c>
      <c r="R360" t="s">
        <v>11329</v>
      </c>
    </row>
    <row r="361" spans="1:18">
      <c r="A361" t="s">
        <v>2835</v>
      </c>
      <c r="B361" t="s">
        <v>10958</v>
      </c>
      <c r="C361" t="s">
        <v>74</v>
      </c>
      <c r="D361" s="25" t="s">
        <v>11016</v>
      </c>
      <c r="E361" s="4">
        <v>5</v>
      </c>
      <c r="F361" s="4">
        <v>2015</v>
      </c>
      <c r="G361" t="s">
        <v>25</v>
      </c>
      <c r="H361" s="4">
        <v>20.7</v>
      </c>
      <c r="I361" t="s">
        <v>35</v>
      </c>
      <c r="J361" s="4" t="s">
        <v>1869</v>
      </c>
      <c r="K361" s="4" t="s">
        <v>199</v>
      </c>
      <c r="L361" s="4">
        <v>0</v>
      </c>
      <c r="M361" s="4" t="s">
        <v>2773</v>
      </c>
      <c r="N361" s="11" t="s">
        <v>11400</v>
      </c>
      <c r="R361" t="s">
        <v>11403</v>
      </c>
    </row>
    <row r="362" spans="1:18">
      <c r="A362" t="s">
        <v>2841</v>
      </c>
      <c r="B362" t="s">
        <v>10958</v>
      </c>
      <c r="C362" t="s">
        <v>20</v>
      </c>
      <c r="D362" s="25" t="s">
        <v>11023</v>
      </c>
      <c r="E362" s="4">
        <v>3</v>
      </c>
      <c r="F362" s="4">
        <v>1992</v>
      </c>
      <c r="G362" t="s">
        <v>21</v>
      </c>
      <c r="H362" s="4">
        <v>12.5</v>
      </c>
      <c r="I362" t="s">
        <v>35</v>
      </c>
      <c r="J362" s="4" t="s">
        <v>3376</v>
      </c>
      <c r="K362" s="4" t="s">
        <v>1611</v>
      </c>
      <c r="L362" s="4">
        <v>0</v>
      </c>
      <c r="M362" s="4" t="s">
        <v>2209</v>
      </c>
      <c r="N362" s="11" t="s">
        <v>11404</v>
      </c>
      <c r="R362" t="s">
        <v>11405</v>
      </c>
    </row>
    <row r="363" spans="1:18">
      <c r="A363" t="s">
        <v>2841</v>
      </c>
      <c r="B363" t="s">
        <v>10958</v>
      </c>
      <c r="C363" t="s">
        <v>74</v>
      </c>
      <c r="D363" s="25" t="s">
        <v>11053</v>
      </c>
      <c r="E363" s="4">
        <v>3</v>
      </c>
      <c r="F363" s="4">
        <v>1993</v>
      </c>
      <c r="G363" t="s">
        <v>21</v>
      </c>
      <c r="H363" s="4">
        <v>13.5</v>
      </c>
      <c r="I363" t="s">
        <v>35</v>
      </c>
      <c r="J363" s="4" t="s">
        <v>67</v>
      </c>
      <c r="K363" s="4" t="s">
        <v>1160</v>
      </c>
      <c r="L363" s="4">
        <v>0</v>
      </c>
      <c r="M363" s="4" t="s">
        <v>7122</v>
      </c>
      <c r="N363" s="11" t="s">
        <v>11404</v>
      </c>
      <c r="R363" t="s">
        <v>2070</v>
      </c>
    </row>
    <row r="364" spans="1:18">
      <c r="A364" t="s">
        <v>2841</v>
      </c>
      <c r="B364" t="s">
        <v>10958</v>
      </c>
      <c r="C364" t="s">
        <v>74</v>
      </c>
      <c r="D364" s="25" t="s">
        <v>10968</v>
      </c>
      <c r="E364" s="4">
        <v>3</v>
      </c>
      <c r="F364" s="4">
        <v>1994</v>
      </c>
      <c r="G364" t="s">
        <v>21</v>
      </c>
      <c r="H364" s="4">
        <v>14.5</v>
      </c>
      <c r="I364" t="s">
        <v>35</v>
      </c>
      <c r="J364" s="4" t="s">
        <v>3619</v>
      </c>
      <c r="K364" s="4" t="s">
        <v>919</v>
      </c>
      <c r="L364" s="4">
        <v>0</v>
      </c>
      <c r="M364" s="4" t="s">
        <v>1468</v>
      </c>
      <c r="N364" s="11" t="s">
        <v>11404</v>
      </c>
      <c r="R364" t="s">
        <v>11406</v>
      </c>
    </row>
    <row r="365" spans="1:18">
      <c r="A365" t="s">
        <v>2852</v>
      </c>
      <c r="B365" t="s">
        <v>10958</v>
      </c>
      <c r="C365" t="s">
        <v>20</v>
      </c>
      <c r="D365" s="25" t="s">
        <v>11083</v>
      </c>
      <c r="E365" s="4">
        <v>3</v>
      </c>
      <c r="F365" s="4">
        <v>2000</v>
      </c>
      <c r="G365" t="s">
        <v>25</v>
      </c>
      <c r="H365" s="4">
        <v>13.5</v>
      </c>
      <c r="I365" t="s">
        <v>35</v>
      </c>
      <c r="J365" s="4" t="s">
        <v>278</v>
      </c>
      <c r="K365" s="4" t="s">
        <v>209</v>
      </c>
      <c r="L365" s="4">
        <v>0</v>
      </c>
      <c r="M365" s="4" t="s">
        <v>1580</v>
      </c>
      <c r="R365" t="s">
        <v>3248</v>
      </c>
    </row>
    <row r="366" spans="1:18">
      <c r="A366" t="s">
        <v>2858</v>
      </c>
      <c r="B366" t="s">
        <v>10958</v>
      </c>
      <c r="C366" t="s">
        <v>20</v>
      </c>
      <c r="D366" s="25" t="s">
        <v>11016</v>
      </c>
      <c r="E366" s="4">
        <v>5</v>
      </c>
      <c r="F366" s="4">
        <v>2015</v>
      </c>
      <c r="G366" t="s">
        <v>21</v>
      </c>
      <c r="H366" s="4" t="s">
        <v>482</v>
      </c>
      <c r="I366" t="s">
        <v>1214</v>
      </c>
      <c r="J366" s="4" t="s">
        <v>670</v>
      </c>
      <c r="K366" s="4" t="s">
        <v>742</v>
      </c>
      <c r="L366" s="4">
        <v>0</v>
      </c>
      <c r="M366" s="4" t="s">
        <v>1357</v>
      </c>
      <c r="R366" t="s">
        <v>11407</v>
      </c>
    </row>
    <row r="367" spans="1:18">
      <c r="A367" t="s">
        <v>2858</v>
      </c>
      <c r="B367" t="s">
        <v>10958</v>
      </c>
      <c r="C367" t="s">
        <v>74</v>
      </c>
      <c r="D367" s="25" t="s">
        <v>11408</v>
      </c>
      <c r="E367" s="4">
        <v>5</v>
      </c>
      <c r="F367" s="4">
        <v>2016</v>
      </c>
      <c r="G367" t="s">
        <v>21</v>
      </c>
      <c r="H367" s="4" t="s">
        <v>682</v>
      </c>
      <c r="I367" t="s">
        <v>1214</v>
      </c>
      <c r="J367" s="4" t="s">
        <v>546</v>
      </c>
      <c r="K367" s="4" t="s">
        <v>511</v>
      </c>
      <c r="L367" s="4">
        <v>0</v>
      </c>
      <c r="M367" s="4" t="s">
        <v>4837</v>
      </c>
      <c r="R367" t="s">
        <v>11409</v>
      </c>
    </row>
    <row r="368" spans="1:18">
      <c r="A368" t="s">
        <v>2871</v>
      </c>
      <c r="B368" t="s">
        <v>10958</v>
      </c>
      <c r="C368" t="s">
        <v>20</v>
      </c>
      <c r="D368" s="25" t="s">
        <v>1616</v>
      </c>
      <c r="E368" s="4">
        <v>3</v>
      </c>
      <c r="F368" s="4">
        <v>1992</v>
      </c>
      <c r="G368" t="s">
        <v>25</v>
      </c>
      <c r="H368" s="4">
        <v>12.5</v>
      </c>
      <c r="I368" t="s">
        <v>35</v>
      </c>
      <c r="J368" s="4" t="s">
        <v>4214</v>
      </c>
      <c r="K368" s="4" t="s">
        <v>1613</v>
      </c>
      <c r="L368" s="4">
        <v>0</v>
      </c>
      <c r="M368" s="4" t="s">
        <v>11410</v>
      </c>
      <c r="N368" s="11" t="s">
        <v>11411</v>
      </c>
      <c r="R368" t="s">
        <v>1711</v>
      </c>
    </row>
    <row r="369" spans="1:18">
      <c r="A369" t="s">
        <v>2871</v>
      </c>
      <c r="B369" t="s">
        <v>10958</v>
      </c>
      <c r="C369" t="s">
        <v>74</v>
      </c>
      <c r="D369" s="25" t="s">
        <v>10975</v>
      </c>
      <c r="E369" s="4">
        <v>3</v>
      </c>
      <c r="F369" s="4">
        <v>1994</v>
      </c>
      <c r="G369" t="s">
        <v>25</v>
      </c>
      <c r="H369" s="4">
        <v>14.5</v>
      </c>
      <c r="I369" t="s">
        <v>35</v>
      </c>
      <c r="J369" s="4" t="s">
        <v>433</v>
      </c>
      <c r="K369" s="4" t="s">
        <v>341</v>
      </c>
      <c r="L369" s="4">
        <v>0</v>
      </c>
      <c r="M369" s="4" t="s">
        <v>3806</v>
      </c>
      <c r="N369" s="11" t="s">
        <v>11411</v>
      </c>
    </row>
    <row r="370" spans="1:18">
      <c r="A370" t="s">
        <v>2871</v>
      </c>
      <c r="B370" t="s">
        <v>10958</v>
      </c>
      <c r="C370" t="s">
        <v>74</v>
      </c>
      <c r="D370" s="25" t="s">
        <v>10987</v>
      </c>
      <c r="E370" s="4">
        <v>3</v>
      </c>
      <c r="F370" s="4">
        <v>1995</v>
      </c>
      <c r="G370" t="s">
        <v>25</v>
      </c>
      <c r="H370" s="4">
        <v>15.5</v>
      </c>
      <c r="I370" t="s">
        <v>35</v>
      </c>
      <c r="J370" s="4" t="s">
        <v>350</v>
      </c>
      <c r="K370" s="4" t="s">
        <v>701</v>
      </c>
      <c r="L370" s="4">
        <v>0</v>
      </c>
      <c r="M370" s="4" t="s">
        <v>7039</v>
      </c>
      <c r="N370" s="11" t="s">
        <v>11411</v>
      </c>
    </row>
    <row r="371" spans="1:18">
      <c r="A371" t="s">
        <v>2871</v>
      </c>
      <c r="B371" t="s">
        <v>10958</v>
      </c>
      <c r="C371" t="s">
        <v>74</v>
      </c>
      <c r="D371" s="25" t="s">
        <v>10989</v>
      </c>
      <c r="E371" s="4">
        <v>3</v>
      </c>
      <c r="F371" s="4">
        <v>1996</v>
      </c>
      <c r="G371" t="s">
        <v>25</v>
      </c>
      <c r="H371" s="4">
        <v>16.5</v>
      </c>
      <c r="I371" t="s">
        <v>35</v>
      </c>
      <c r="J371" s="4" t="s">
        <v>36</v>
      </c>
      <c r="K371" s="4" t="s">
        <v>30</v>
      </c>
      <c r="L371" s="4">
        <v>0</v>
      </c>
      <c r="M371" s="4" t="s">
        <v>5524</v>
      </c>
      <c r="N371" s="11" t="s">
        <v>11411</v>
      </c>
      <c r="R371" t="s">
        <v>11412</v>
      </c>
    </row>
    <row r="372" spans="1:18">
      <c r="A372" t="s">
        <v>2871</v>
      </c>
      <c r="B372" t="s">
        <v>10958</v>
      </c>
      <c r="C372" t="s">
        <v>74</v>
      </c>
      <c r="D372" s="25" t="s">
        <v>11001</v>
      </c>
      <c r="E372" s="4">
        <v>3</v>
      </c>
      <c r="F372" s="4">
        <v>1998</v>
      </c>
      <c r="G372" t="s">
        <v>25</v>
      </c>
      <c r="H372" s="4">
        <v>18.5</v>
      </c>
      <c r="I372" t="s">
        <v>35</v>
      </c>
      <c r="J372" s="4" t="s">
        <v>193</v>
      </c>
      <c r="K372" s="4" t="s">
        <v>99</v>
      </c>
      <c r="L372" s="4">
        <v>0</v>
      </c>
      <c r="M372" s="4" t="s">
        <v>11413</v>
      </c>
      <c r="N372" s="11" t="s">
        <v>11411</v>
      </c>
      <c r="R372" t="s">
        <v>89</v>
      </c>
    </row>
    <row r="373" spans="1:18">
      <c r="A373" t="s">
        <v>2871</v>
      </c>
      <c r="B373" t="s">
        <v>10958</v>
      </c>
      <c r="C373" t="s">
        <v>74</v>
      </c>
      <c r="D373" s="25" t="s">
        <v>10981</v>
      </c>
      <c r="E373" s="4">
        <v>3</v>
      </c>
      <c r="F373" s="4">
        <v>2000</v>
      </c>
      <c r="G373" t="s">
        <v>25</v>
      </c>
      <c r="H373" s="4">
        <v>20.5</v>
      </c>
      <c r="I373" t="s">
        <v>35</v>
      </c>
      <c r="J373" s="4" t="s">
        <v>209</v>
      </c>
      <c r="K373" s="4" t="s">
        <v>1405</v>
      </c>
      <c r="L373" s="4">
        <v>0</v>
      </c>
      <c r="M373" s="4" t="s">
        <v>2065</v>
      </c>
      <c r="N373" s="11" t="s">
        <v>11411</v>
      </c>
      <c r="R373" t="s">
        <v>439</v>
      </c>
    </row>
    <row r="374" spans="1:18">
      <c r="A374" t="s">
        <v>2871</v>
      </c>
      <c r="B374" t="s">
        <v>10958</v>
      </c>
      <c r="C374" t="s">
        <v>74</v>
      </c>
      <c r="D374" s="25" t="s">
        <v>10970</v>
      </c>
      <c r="E374" s="4">
        <v>5</v>
      </c>
      <c r="F374" s="4">
        <v>2001</v>
      </c>
      <c r="G374" t="s">
        <v>25</v>
      </c>
      <c r="H374" s="4">
        <v>21.7</v>
      </c>
      <c r="I374" t="s">
        <v>35</v>
      </c>
      <c r="J374" s="4" t="s">
        <v>209</v>
      </c>
      <c r="K374" s="4" t="s">
        <v>214</v>
      </c>
      <c r="L374" s="4">
        <v>0</v>
      </c>
      <c r="M374" s="4" t="s">
        <v>9537</v>
      </c>
      <c r="N374" s="11" t="s">
        <v>11411</v>
      </c>
      <c r="R374" t="s">
        <v>11414</v>
      </c>
    </row>
    <row r="375" spans="1:18">
      <c r="A375" t="s">
        <v>2871</v>
      </c>
      <c r="B375" t="s">
        <v>10958</v>
      </c>
      <c r="C375" t="s">
        <v>74</v>
      </c>
      <c r="D375" s="25" t="s">
        <v>11036</v>
      </c>
      <c r="E375" s="4">
        <v>5</v>
      </c>
      <c r="F375" s="4">
        <v>2002</v>
      </c>
      <c r="G375" t="s">
        <v>25</v>
      </c>
      <c r="H375" s="4">
        <v>22.7</v>
      </c>
      <c r="I375" t="s">
        <v>35</v>
      </c>
      <c r="N375" s="11" t="s">
        <v>11411</v>
      </c>
      <c r="R375" t="s">
        <v>11415</v>
      </c>
    </row>
    <row r="376" spans="1:18">
      <c r="A376" t="s">
        <v>2881</v>
      </c>
      <c r="B376" t="s">
        <v>10958</v>
      </c>
      <c r="C376" t="s">
        <v>20</v>
      </c>
      <c r="D376" s="25" t="s">
        <v>3055</v>
      </c>
      <c r="E376" s="4">
        <v>5</v>
      </c>
      <c r="F376" s="4">
        <v>2001</v>
      </c>
      <c r="G376" t="s">
        <v>21</v>
      </c>
      <c r="H376" s="4" t="s">
        <v>654</v>
      </c>
      <c r="I376" t="s">
        <v>1214</v>
      </c>
      <c r="J376" s="4" t="s">
        <v>818</v>
      </c>
      <c r="K376" s="4" t="s">
        <v>511</v>
      </c>
      <c r="L376" s="4">
        <v>0</v>
      </c>
      <c r="M376" s="4" t="s">
        <v>2453</v>
      </c>
      <c r="N376" s="11" t="s">
        <v>11416</v>
      </c>
      <c r="R376" t="s">
        <v>11417</v>
      </c>
    </row>
    <row r="377" spans="1:18">
      <c r="A377" t="s">
        <v>2881</v>
      </c>
      <c r="B377" t="s">
        <v>10958</v>
      </c>
      <c r="C377" t="s">
        <v>74</v>
      </c>
      <c r="D377" s="25" t="s">
        <v>11036</v>
      </c>
      <c r="E377" s="4">
        <v>5</v>
      </c>
      <c r="F377" s="4">
        <v>2002</v>
      </c>
      <c r="G377" t="s">
        <v>21</v>
      </c>
      <c r="H377" s="4" t="s">
        <v>482</v>
      </c>
      <c r="I377" t="s">
        <v>1214</v>
      </c>
      <c r="J377" s="4" t="s">
        <v>2160</v>
      </c>
      <c r="K377" s="4" t="s">
        <v>617</v>
      </c>
      <c r="L377" s="4">
        <v>0</v>
      </c>
      <c r="M377" s="4" t="s">
        <v>7486</v>
      </c>
      <c r="N377" s="11" t="s">
        <v>11416</v>
      </c>
      <c r="R377" t="s">
        <v>11418</v>
      </c>
    </row>
    <row r="378" spans="1:18">
      <c r="A378" t="s">
        <v>2881</v>
      </c>
      <c r="B378" t="s">
        <v>10958</v>
      </c>
      <c r="C378" t="s">
        <v>74</v>
      </c>
      <c r="D378" s="25" t="s">
        <v>10995</v>
      </c>
      <c r="E378" s="4">
        <v>5</v>
      </c>
      <c r="F378" s="4">
        <v>2010</v>
      </c>
      <c r="G378" t="s">
        <v>21</v>
      </c>
      <c r="H378" s="4" t="s">
        <v>609</v>
      </c>
      <c r="I378" t="s">
        <v>1214</v>
      </c>
      <c r="J378" s="4" t="s">
        <v>285</v>
      </c>
      <c r="K378" s="4" t="s">
        <v>988</v>
      </c>
      <c r="L378" s="4">
        <v>0</v>
      </c>
      <c r="M378" s="4" t="s">
        <v>4516</v>
      </c>
      <c r="N378" s="11" t="s">
        <v>11416</v>
      </c>
      <c r="R378" t="s">
        <v>11419</v>
      </c>
    </row>
    <row r="379" spans="1:18">
      <c r="A379" t="s">
        <v>2881</v>
      </c>
      <c r="B379" t="s">
        <v>10958</v>
      </c>
      <c r="C379" t="s">
        <v>74</v>
      </c>
      <c r="D379" s="25" t="s">
        <v>11068</v>
      </c>
      <c r="E379" s="4">
        <v>5</v>
      </c>
      <c r="F379" s="4">
        <v>2015</v>
      </c>
      <c r="G379" t="s">
        <v>21</v>
      </c>
      <c r="H379" s="4" t="s">
        <v>488</v>
      </c>
      <c r="I379" t="s">
        <v>1214</v>
      </c>
      <c r="J379" s="4" t="s">
        <v>2176</v>
      </c>
      <c r="K379" s="4" t="s">
        <v>1140</v>
      </c>
      <c r="L379" s="4">
        <v>0</v>
      </c>
      <c r="M379" s="4" t="s">
        <v>3640</v>
      </c>
      <c r="N379" s="11" t="s">
        <v>11416</v>
      </c>
      <c r="R379" t="s">
        <v>11420</v>
      </c>
    </row>
    <row r="380" spans="1:18">
      <c r="A380" t="s">
        <v>2881</v>
      </c>
      <c r="B380" t="s">
        <v>10958</v>
      </c>
      <c r="C380" t="s">
        <v>74</v>
      </c>
      <c r="D380" s="25" t="s">
        <v>1590</v>
      </c>
      <c r="E380" s="4">
        <v>5</v>
      </c>
      <c r="F380" s="4">
        <v>2016</v>
      </c>
      <c r="G380" t="s">
        <v>21</v>
      </c>
      <c r="H380" s="4" t="s">
        <v>401</v>
      </c>
      <c r="I380" t="s">
        <v>1214</v>
      </c>
      <c r="J380" s="4" t="s">
        <v>758</v>
      </c>
      <c r="K380" s="4" t="s">
        <v>1160</v>
      </c>
      <c r="L380" s="4">
        <v>0</v>
      </c>
      <c r="M380" s="4" t="s">
        <v>3107</v>
      </c>
      <c r="N380" s="11" t="s">
        <v>11416</v>
      </c>
      <c r="R380" t="s">
        <v>11421</v>
      </c>
    </row>
    <row r="381" spans="1:18">
      <c r="A381" t="s">
        <v>2881</v>
      </c>
      <c r="B381" t="s">
        <v>10958</v>
      </c>
      <c r="C381" t="s">
        <v>74</v>
      </c>
      <c r="D381" s="25" t="s">
        <v>11027</v>
      </c>
      <c r="E381" s="4">
        <v>5</v>
      </c>
      <c r="F381" s="4">
        <v>2017</v>
      </c>
      <c r="G381" t="s">
        <v>21</v>
      </c>
      <c r="H381" s="4" t="s">
        <v>772</v>
      </c>
      <c r="I381" t="s">
        <v>1214</v>
      </c>
      <c r="J381" s="4" t="s">
        <v>648</v>
      </c>
      <c r="K381" s="4" t="s">
        <v>794</v>
      </c>
      <c r="L381" s="4">
        <v>0</v>
      </c>
      <c r="M381" s="4" t="s">
        <v>1904</v>
      </c>
      <c r="N381" s="11" t="s">
        <v>11416</v>
      </c>
      <c r="R381" t="s">
        <v>11422</v>
      </c>
    </row>
    <row r="382" spans="1:18">
      <c r="A382" t="s">
        <v>2881</v>
      </c>
      <c r="B382" t="s">
        <v>10958</v>
      </c>
      <c r="C382" t="s">
        <v>74</v>
      </c>
      <c r="D382" s="25" t="s">
        <v>1515</v>
      </c>
      <c r="E382" s="4">
        <v>5</v>
      </c>
      <c r="F382" s="4">
        <v>2019</v>
      </c>
      <c r="G382" t="s">
        <v>21</v>
      </c>
      <c r="H382" s="4" t="s">
        <v>997</v>
      </c>
      <c r="I382" t="s">
        <v>1214</v>
      </c>
      <c r="J382" s="4" t="s">
        <v>511</v>
      </c>
      <c r="K382" s="4" t="s">
        <v>497</v>
      </c>
      <c r="L382" s="4">
        <v>0</v>
      </c>
      <c r="M382" s="4" t="s">
        <v>8155</v>
      </c>
      <c r="N382" s="11" t="s">
        <v>11416</v>
      </c>
      <c r="R382" t="s">
        <v>11423</v>
      </c>
    </row>
    <row r="383" spans="1:18">
      <c r="A383" t="s">
        <v>2881</v>
      </c>
      <c r="B383" t="s">
        <v>10958</v>
      </c>
      <c r="C383" t="s">
        <v>74</v>
      </c>
      <c r="D383" s="25" t="s">
        <v>1992</v>
      </c>
      <c r="E383" s="4">
        <v>5</v>
      </c>
      <c r="F383" s="4">
        <v>2021</v>
      </c>
      <c r="G383" t="s">
        <v>21</v>
      </c>
      <c r="H383" s="4">
        <v>25.7</v>
      </c>
      <c r="I383" t="s">
        <v>1214</v>
      </c>
      <c r="J383" s="4" t="s">
        <v>293</v>
      </c>
      <c r="K383" s="4" t="s">
        <v>794</v>
      </c>
      <c r="L383" s="4">
        <v>0</v>
      </c>
      <c r="M383" s="4" t="s">
        <v>1532</v>
      </c>
      <c r="N383" s="11" t="s">
        <v>11416</v>
      </c>
      <c r="Q383" t="s">
        <v>11424</v>
      </c>
      <c r="R383" t="s">
        <v>11425</v>
      </c>
    </row>
    <row r="384" spans="1:18">
      <c r="A384" t="s">
        <v>2896</v>
      </c>
      <c r="B384" t="s">
        <v>10958</v>
      </c>
      <c r="C384" t="s">
        <v>20</v>
      </c>
      <c r="D384" s="25" t="s">
        <v>1616</v>
      </c>
      <c r="E384" s="4">
        <v>3</v>
      </c>
      <c r="F384" s="4">
        <v>1992</v>
      </c>
      <c r="G384" t="s">
        <v>21</v>
      </c>
      <c r="H384" s="4" t="s">
        <v>1610</v>
      </c>
      <c r="I384" t="s">
        <v>1214</v>
      </c>
      <c r="J384" s="4" t="s">
        <v>6237</v>
      </c>
      <c r="K384" s="4" t="s">
        <v>4538</v>
      </c>
      <c r="L384" s="4">
        <v>0</v>
      </c>
      <c r="M384" s="4" t="s">
        <v>5455</v>
      </c>
      <c r="N384" s="11" t="s">
        <v>11426</v>
      </c>
      <c r="R384" t="s">
        <v>607</v>
      </c>
    </row>
    <row r="385" spans="1:18">
      <c r="A385" t="s">
        <v>2896</v>
      </c>
      <c r="B385" t="s">
        <v>10958</v>
      </c>
      <c r="C385" t="s">
        <v>74</v>
      </c>
      <c r="D385" s="25" t="s">
        <v>10975</v>
      </c>
      <c r="E385" s="4">
        <v>3</v>
      </c>
      <c r="F385" s="4">
        <v>1994</v>
      </c>
      <c r="G385" t="s">
        <v>21</v>
      </c>
      <c r="H385" s="4" t="s">
        <v>126</v>
      </c>
      <c r="I385" t="s">
        <v>1214</v>
      </c>
      <c r="J385" s="4" t="s">
        <v>285</v>
      </c>
      <c r="K385" s="4" t="s">
        <v>199</v>
      </c>
      <c r="L385" s="4">
        <v>0</v>
      </c>
      <c r="M385" s="4" t="s">
        <v>1909</v>
      </c>
      <c r="N385" s="11" t="s">
        <v>11426</v>
      </c>
    </row>
    <row r="386" spans="1:18">
      <c r="A386" t="s">
        <v>2896</v>
      </c>
      <c r="B386" t="s">
        <v>10958</v>
      </c>
      <c r="C386" t="s">
        <v>74</v>
      </c>
      <c r="D386" s="25" t="s">
        <v>11132</v>
      </c>
      <c r="E386" s="4">
        <v>3</v>
      </c>
      <c r="F386" s="4">
        <v>1995</v>
      </c>
      <c r="G386" t="s">
        <v>21</v>
      </c>
      <c r="H386" s="4" t="s">
        <v>1622</v>
      </c>
      <c r="I386" t="s">
        <v>1214</v>
      </c>
      <c r="J386" s="4" t="s">
        <v>2176</v>
      </c>
      <c r="K386" s="4" t="s">
        <v>842</v>
      </c>
      <c r="L386" s="4">
        <v>0</v>
      </c>
      <c r="M386" s="4" t="s">
        <v>1637</v>
      </c>
      <c r="N386" s="11" t="s">
        <v>11426</v>
      </c>
      <c r="R386" t="s">
        <v>11427</v>
      </c>
    </row>
    <row r="387" spans="1:18">
      <c r="A387" t="s">
        <v>2896</v>
      </c>
      <c r="B387" t="s">
        <v>10958</v>
      </c>
      <c r="C387" t="s">
        <v>74</v>
      </c>
      <c r="D387" s="25" t="s">
        <v>11083</v>
      </c>
      <c r="E387" s="4">
        <v>3</v>
      </c>
      <c r="F387" s="4">
        <v>2000</v>
      </c>
      <c r="G387" t="s">
        <v>21</v>
      </c>
      <c r="H387" s="4" t="s">
        <v>597</v>
      </c>
      <c r="I387" t="s">
        <v>1214</v>
      </c>
      <c r="J387" s="4" t="s">
        <v>264</v>
      </c>
      <c r="K387" s="4" t="s">
        <v>828</v>
      </c>
      <c r="L387" s="4">
        <v>0</v>
      </c>
      <c r="M387" s="4" t="s">
        <v>3387</v>
      </c>
      <c r="N387" s="11" t="s">
        <v>11426</v>
      </c>
      <c r="R387" t="s">
        <v>439</v>
      </c>
    </row>
    <row r="388" spans="1:18">
      <c r="A388" t="s">
        <v>2896</v>
      </c>
      <c r="B388" t="s">
        <v>10958</v>
      </c>
      <c r="C388" t="s">
        <v>74</v>
      </c>
      <c r="D388" s="25" t="s">
        <v>10970</v>
      </c>
      <c r="E388" s="4">
        <v>5</v>
      </c>
      <c r="F388" s="4">
        <v>2001</v>
      </c>
      <c r="G388" t="s">
        <v>21</v>
      </c>
      <c r="H388" s="4" t="s">
        <v>893</v>
      </c>
      <c r="I388" t="s">
        <v>1214</v>
      </c>
      <c r="J388" s="4" t="s">
        <v>614</v>
      </c>
      <c r="K388" s="4" t="s">
        <v>1393</v>
      </c>
      <c r="L388" s="4">
        <v>0</v>
      </c>
      <c r="N388" s="11" t="s">
        <v>11426</v>
      </c>
      <c r="R388" t="s">
        <v>11428</v>
      </c>
    </row>
    <row r="389" spans="1:18">
      <c r="A389" t="s">
        <v>2896</v>
      </c>
      <c r="B389" t="s">
        <v>10958</v>
      </c>
      <c r="C389" t="s">
        <v>74</v>
      </c>
      <c r="D389" s="25" t="s">
        <v>11007</v>
      </c>
      <c r="E389" s="4">
        <v>5</v>
      </c>
      <c r="F389" s="4">
        <v>2002</v>
      </c>
      <c r="G389" t="s">
        <v>21</v>
      </c>
      <c r="H389" s="4" t="s">
        <v>1038</v>
      </c>
      <c r="I389" t="s">
        <v>1214</v>
      </c>
      <c r="J389" s="4" t="s">
        <v>464</v>
      </c>
      <c r="K389" s="4" t="s">
        <v>2252</v>
      </c>
      <c r="L389" s="4">
        <v>0</v>
      </c>
      <c r="M389" s="4" t="s">
        <v>11429</v>
      </c>
      <c r="N389" s="11" t="s">
        <v>11426</v>
      </c>
      <c r="R389" t="s">
        <v>11430</v>
      </c>
    </row>
    <row r="390" spans="1:18">
      <c r="A390" t="s">
        <v>2896</v>
      </c>
      <c r="B390" t="s">
        <v>10958</v>
      </c>
      <c r="C390" t="s">
        <v>74</v>
      </c>
      <c r="D390" s="25" t="s">
        <v>7786</v>
      </c>
      <c r="E390" s="4">
        <v>7</v>
      </c>
      <c r="F390" s="4">
        <v>2002</v>
      </c>
      <c r="G390" t="s">
        <v>21</v>
      </c>
      <c r="H390" s="4" t="s">
        <v>4644</v>
      </c>
      <c r="I390" t="s">
        <v>1214</v>
      </c>
      <c r="J390" s="4" t="s">
        <v>464</v>
      </c>
      <c r="N390" s="11" t="s">
        <v>11426</v>
      </c>
      <c r="R390" t="s">
        <v>11431</v>
      </c>
    </row>
    <row r="391" spans="1:18">
      <c r="A391" t="s">
        <v>2896</v>
      </c>
      <c r="B391" t="s">
        <v>10958</v>
      </c>
      <c r="C391" t="s">
        <v>74</v>
      </c>
      <c r="D391" s="25" t="s">
        <v>11432</v>
      </c>
      <c r="E391" s="4">
        <v>5</v>
      </c>
      <c r="F391" s="4">
        <v>2003</v>
      </c>
      <c r="G391" t="s">
        <v>21</v>
      </c>
      <c r="H391" s="4" t="s">
        <v>1046</v>
      </c>
      <c r="I391" t="s">
        <v>1214</v>
      </c>
      <c r="J391" s="4" t="s">
        <v>1160</v>
      </c>
      <c r="K391" s="4" t="s">
        <v>1393</v>
      </c>
      <c r="L391" s="4">
        <v>0</v>
      </c>
      <c r="N391" s="11" t="s">
        <v>11426</v>
      </c>
      <c r="R391" t="s">
        <v>11433</v>
      </c>
    </row>
    <row r="392" spans="1:18">
      <c r="A392" t="s">
        <v>2897</v>
      </c>
      <c r="B392" t="s">
        <v>10958</v>
      </c>
      <c r="C392" t="s">
        <v>20</v>
      </c>
      <c r="D392" s="25" t="s">
        <v>11083</v>
      </c>
      <c r="E392" s="4">
        <v>3</v>
      </c>
      <c r="F392" s="4">
        <v>2000</v>
      </c>
      <c r="G392" t="s">
        <v>25</v>
      </c>
      <c r="H392" s="4" t="s">
        <v>1610</v>
      </c>
      <c r="I392" t="s">
        <v>1214</v>
      </c>
      <c r="J392" s="4" t="s">
        <v>2473</v>
      </c>
      <c r="K392" s="4" t="s">
        <v>885</v>
      </c>
      <c r="L392" s="4">
        <v>0</v>
      </c>
      <c r="M392" s="4" t="s">
        <v>11434</v>
      </c>
      <c r="N392" s="11" t="s">
        <v>11435</v>
      </c>
      <c r="R392" t="s">
        <v>607</v>
      </c>
    </row>
    <row r="393" spans="1:18">
      <c r="A393" t="s">
        <v>2897</v>
      </c>
      <c r="B393" t="s">
        <v>10958</v>
      </c>
      <c r="C393" t="s">
        <v>74</v>
      </c>
      <c r="D393" s="25" t="s">
        <v>1736</v>
      </c>
      <c r="E393" s="4">
        <v>5</v>
      </c>
      <c r="F393" s="4">
        <v>2004</v>
      </c>
      <c r="G393" t="s">
        <v>25</v>
      </c>
      <c r="H393" s="4" t="s">
        <v>410</v>
      </c>
      <c r="I393" t="s">
        <v>1214</v>
      </c>
      <c r="J393" s="4" t="s">
        <v>1389</v>
      </c>
      <c r="K393" s="4" t="s">
        <v>831</v>
      </c>
      <c r="L393" s="4">
        <v>0</v>
      </c>
      <c r="M393" s="4" t="s">
        <v>9068</v>
      </c>
      <c r="N393" s="11" t="s">
        <v>11435</v>
      </c>
      <c r="R393" t="s">
        <v>11436</v>
      </c>
    </row>
    <row r="394" spans="1:18">
      <c r="A394" t="s">
        <v>2897</v>
      </c>
      <c r="B394" t="s">
        <v>10958</v>
      </c>
      <c r="C394" t="s">
        <v>74</v>
      </c>
      <c r="D394" s="25" t="s">
        <v>10993</v>
      </c>
      <c r="E394" s="4">
        <v>5</v>
      </c>
      <c r="F394" s="4">
        <v>2008</v>
      </c>
      <c r="G394" t="s">
        <v>25</v>
      </c>
      <c r="H394" s="4" t="s">
        <v>977</v>
      </c>
      <c r="I394" t="s">
        <v>1214</v>
      </c>
      <c r="J394" s="4" t="s">
        <v>2176</v>
      </c>
      <c r="K394" s="4" t="s">
        <v>350</v>
      </c>
      <c r="L394" s="4">
        <v>0</v>
      </c>
      <c r="M394" s="4" t="s">
        <v>8184</v>
      </c>
      <c r="N394" s="11" t="s">
        <v>11435</v>
      </c>
      <c r="R394" t="s">
        <v>11437</v>
      </c>
    </row>
    <row r="395" spans="1:18">
      <c r="A395" t="s">
        <v>2897</v>
      </c>
      <c r="B395" t="s">
        <v>10958</v>
      </c>
      <c r="C395" t="s">
        <v>74</v>
      </c>
      <c r="D395" s="25" t="s">
        <v>10995</v>
      </c>
      <c r="E395" s="4">
        <v>5</v>
      </c>
      <c r="F395" s="4">
        <v>2010</v>
      </c>
      <c r="G395" t="s">
        <v>25</v>
      </c>
      <c r="H395" s="4" t="s">
        <v>1038</v>
      </c>
      <c r="I395" t="s">
        <v>1214</v>
      </c>
      <c r="J395" s="4" t="s">
        <v>492</v>
      </c>
      <c r="K395" s="4" t="s">
        <v>40</v>
      </c>
      <c r="L395" s="4">
        <v>0</v>
      </c>
      <c r="M395" s="4" t="s">
        <v>1659</v>
      </c>
      <c r="N395" s="11" t="s">
        <v>11435</v>
      </c>
      <c r="R395" t="s">
        <v>11438</v>
      </c>
    </row>
    <row r="396" spans="1:18">
      <c r="A396" t="s">
        <v>2897</v>
      </c>
      <c r="B396" t="s">
        <v>10958</v>
      </c>
      <c r="C396" t="s">
        <v>74</v>
      </c>
      <c r="D396" s="25" t="s">
        <v>11014</v>
      </c>
      <c r="E396" s="4">
        <v>5</v>
      </c>
      <c r="F396" s="4">
        <v>2013</v>
      </c>
      <c r="G396" t="s">
        <v>25</v>
      </c>
      <c r="H396" s="4" t="s">
        <v>401</v>
      </c>
      <c r="I396" t="s">
        <v>1214</v>
      </c>
      <c r="J396" s="4" t="s">
        <v>190</v>
      </c>
      <c r="K396" s="4" t="s">
        <v>3312</v>
      </c>
      <c r="L396" s="4">
        <v>0</v>
      </c>
      <c r="M396" s="4" t="s">
        <v>7102</v>
      </c>
      <c r="N396" s="11" t="s">
        <v>11435</v>
      </c>
      <c r="R396" t="s">
        <v>570</v>
      </c>
    </row>
    <row r="397" spans="1:18">
      <c r="A397" t="s">
        <v>2897</v>
      </c>
      <c r="B397" t="s">
        <v>10958</v>
      </c>
      <c r="C397" t="s">
        <v>74</v>
      </c>
      <c r="D397" s="25" t="s">
        <v>1590</v>
      </c>
      <c r="E397" s="4">
        <v>5</v>
      </c>
      <c r="F397" s="4">
        <v>2016</v>
      </c>
      <c r="G397" t="s">
        <v>25</v>
      </c>
      <c r="H397" s="4" t="s">
        <v>997</v>
      </c>
      <c r="I397" t="s">
        <v>1214</v>
      </c>
      <c r="J397" s="4" t="s">
        <v>591</v>
      </c>
      <c r="K397" s="4" t="s">
        <v>577</v>
      </c>
      <c r="L397" s="4">
        <v>0</v>
      </c>
      <c r="M397" s="4" t="s">
        <v>1521</v>
      </c>
      <c r="N397" s="11" t="s">
        <v>11435</v>
      </c>
      <c r="R397" t="s">
        <v>11439</v>
      </c>
    </row>
    <row r="398" spans="1:18">
      <c r="A398" t="s">
        <v>2897</v>
      </c>
      <c r="B398" t="s">
        <v>10958</v>
      </c>
      <c r="C398" t="s">
        <v>74</v>
      </c>
      <c r="D398" s="25" t="s">
        <v>11027</v>
      </c>
      <c r="E398" s="4">
        <v>5</v>
      </c>
      <c r="F398" s="4">
        <v>2017</v>
      </c>
      <c r="G398" t="s">
        <v>25</v>
      </c>
      <c r="H398" s="4" t="s">
        <v>1389</v>
      </c>
      <c r="I398" t="s">
        <v>1214</v>
      </c>
      <c r="J398" s="4" t="s">
        <v>461</v>
      </c>
      <c r="K398" s="4" t="s">
        <v>642</v>
      </c>
      <c r="L398" s="4">
        <v>0</v>
      </c>
      <c r="M398" s="4" t="s">
        <v>3387</v>
      </c>
      <c r="N398" s="11" t="s">
        <v>11435</v>
      </c>
      <c r="R398" t="s">
        <v>11181</v>
      </c>
    </row>
    <row r="399" spans="1:18">
      <c r="A399" t="s">
        <v>2897</v>
      </c>
      <c r="B399" t="s">
        <v>10958</v>
      </c>
      <c r="C399" t="s">
        <v>74</v>
      </c>
      <c r="D399" s="25" t="s">
        <v>11102</v>
      </c>
      <c r="E399" s="4">
        <v>5</v>
      </c>
      <c r="F399" s="4">
        <v>2019</v>
      </c>
      <c r="G399" t="s">
        <v>25</v>
      </c>
      <c r="H399" s="4" t="s">
        <v>293</v>
      </c>
      <c r="I399" t="s">
        <v>1214</v>
      </c>
      <c r="J399" s="4" t="s">
        <v>831</v>
      </c>
      <c r="K399" s="4" t="s">
        <v>436</v>
      </c>
      <c r="L399" s="4">
        <v>0</v>
      </c>
      <c r="M399" s="4" t="s">
        <v>3387</v>
      </c>
      <c r="N399" s="11" t="s">
        <v>11435</v>
      </c>
      <c r="R399" t="s">
        <v>11440</v>
      </c>
    </row>
    <row r="400" spans="1:18">
      <c r="A400" t="s">
        <v>23</v>
      </c>
      <c r="B400" t="s">
        <v>10958</v>
      </c>
      <c r="C400" t="s">
        <v>74</v>
      </c>
      <c r="D400" s="25" t="s">
        <v>2390</v>
      </c>
      <c r="E400" s="4">
        <v>3</v>
      </c>
      <c r="F400" s="4">
        <v>1980</v>
      </c>
      <c r="G400" t="s">
        <v>25</v>
      </c>
      <c r="H400" s="4" t="s">
        <v>149</v>
      </c>
      <c r="I400" t="s">
        <v>1214</v>
      </c>
      <c r="J400" s="4" t="s">
        <v>11441</v>
      </c>
      <c r="K400" s="4" t="s">
        <v>11442</v>
      </c>
      <c r="L400" s="4">
        <v>0</v>
      </c>
      <c r="M400" s="4" t="s">
        <v>2598</v>
      </c>
      <c r="N400" s="11" t="s">
        <v>11443</v>
      </c>
      <c r="R400" t="s">
        <v>2070</v>
      </c>
    </row>
    <row r="401" spans="1:18">
      <c r="A401" t="s">
        <v>23</v>
      </c>
      <c r="B401" t="s">
        <v>10958</v>
      </c>
      <c r="C401" t="s">
        <v>74</v>
      </c>
      <c r="D401" s="25" t="s">
        <v>11291</v>
      </c>
      <c r="E401" s="4">
        <v>3</v>
      </c>
      <c r="F401" s="4">
        <v>1982</v>
      </c>
      <c r="G401" t="s">
        <v>25</v>
      </c>
      <c r="H401" s="4" t="s">
        <v>1610</v>
      </c>
      <c r="I401" t="s">
        <v>1214</v>
      </c>
      <c r="J401" s="4" t="s">
        <v>1373</v>
      </c>
      <c r="K401" s="4" t="s">
        <v>3967</v>
      </c>
      <c r="L401" s="4">
        <v>0</v>
      </c>
      <c r="M401" s="4" t="s">
        <v>1765</v>
      </c>
      <c r="N401" s="11" t="s">
        <v>11443</v>
      </c>
      <c r="R401" t="s">
        <v>2070</v>
      </c>
    </row>
    <row r="402" spans="1:18">
      <c r="A402" t="s">
        <v>23</v>
      </c>
      <c r="B402" t="s">
        <v>10958</v>
      </c>
      <c r="C402" t="s">
        <v>74</v>
      </c>
      <c r="D402" s="25" t="s">
        <v>10989</v>
      </c>
      <c r="E402" s="4">
        <v>3</v>
      </c>
      <c r="F402" s="4">
        <v>1996</v>
      </c>
      <c r="G402" t="s">
        <v>21</v>
      </c>
      <c r="H402" s="4" t="s">
        <v>2274</v>
      </c>
      <c r="I402" t="s">
        <v>1214</v>
      </c>
      <c r="J402" s="4" t="s">
        <v>1038</v>
      </c>
      <c r="K402" s="4" t="s">
        <v>1000</v>
      </c>
      <c r="L402" s="4">
        <v>0</v>
      </c>
      <c r="M402" s="4" t="s">
        <v>3720</v>
      </c>
      <c r="N402" s="11" t="s">
        <v>11443</v>
      </c>
      <c r="R402" t="s">
        <v>11444</v>
      </c>
    </row>
    <row r="403" spans="1:18">
      <c r="A403" s="19" t="s">
        <v>23</v>
      </c>
      <c r="B403" s="19" t="s">
        <v>10958</v>
      </c>
      <c r="C403" s="19" t="s">
        <v>20</v>
      </c>
      <c r="D403" s="30" t="s">
        <v>11445</v>
      </c>
      <c r="E403" s="20">
        <v>8</v>
      </c>
      <c r="F403" s="20">
        <v>2002</v>
      </c>
      <c r="G403" s="19" t="s">
        <v>21</v>
      </c>
      <c r="H403" s="20" t="s">
        <v>297</v>
      </c>
      <c r="I403" s="19" t="s">
        <v>1214</v>
      </c>
      <c r="J403" s="4" t="s">
        <v>6479</v>
      </c>
      <c r="K403" s="4" t="s">
        <v>591</v>
      </c>
      <c r="L403" s="4">
        <v>0</v>
      </c>
      <c r="M403" s="4" t="s">
        <v>3788</v>
      </c>
      <c r="N403" s="11" t="s">
        <v>11443</v>
      </c>
      <c r="R403" t="s">
        <v>3788</v>
      </c>
    </row>
    <row r="404" spans="1:18">
      <c r="A404" t="s">
        <v>23</v>
      </c>
      <c r="B404" t="s">
        <v>10958</v>
      </c>
      <c r="C404" t="s">
        <v>74</v>
      </c>
      <c r="D404" s="25" t="s">
        <v>11107</v>
      </c>
      <c r="E404" s="4">
        <v>4</v>
      </c>
      <c r="F404" s="4">
        <v>2010</v>
      </c>
      <c r="G404" t="s">
        <v>21</v>
      </c>
      <c r="H404" s="4" t="s">
        <v>345</v>
      </c>
      <c r="I404" t="s">
        <v>1214</v>
      </c>
      <c r="J404" s="4" t="s">
        <v>354</v>
      </c>
      <c r="K404" s="4" t="s">
        <v>958</v>
      </c>
      <c r="L404" s="4">
        <v>0</v>
      </c>
      <c r="M404" s="4" t="s">
        <v>1433</v>
      </c>
      <c r="N404" s="11" t="s">
        <v>11443</v>
      </c>
      <c r="R404" t="s">
        <v>11446</v>
      </c>
    </row>
    <row r="405" spans="1:18">
      <c r="A405" t="s">
        <v>23</v>
      </c>
      <c r="B405" t="s">
        <v>10958</v>
      </c>
      <c r="C405" t="s">
        <v>74</v>
      </c>
      <c r="D405" s="25" t="s">
        <v>11016</v>
      </c>
      <c r="E405" s="4">
        <v>5</v>
      </c>
      <c r="F405" s="4">
        <v>2015</v>
      </c>
      <c r="G405" t="s">
        <v>21</v>
      </c>
      <c r="H405" s="4" t="s">
        <v>600</v>
      </c>
      <c r="I405" t="s">
        <v>1214</v>
      </c>
      <c r="J405" s="4" t="s">
        <v>2739</v>
      </c>
      <c r="K405" s="4" t="s">
        <v>958</v>
      </c>
      <c r="L405" s="4">
        <v>0</v>
      </c>
      <c r="M405" s="4" t="s">
        <v>4346</v>
      </c>
      <c r="N405" s="11" t="s">
        <v>11443</v>
      </c>
      <c r="R405" t="s">
        <v>11447</v>
      </c>
    </row>
    <row r="406" spans="1:18">
      <c r="A406" t="s">
        <v>865</v>
      </c>
      <c r="B406" t="s">
        <v>10958</v>
      </c>
      <c r="C406" t="s">
        <v>20</v>
      </c>
      <c r="D406" s="25" t="s">
        <v>10960</v>
      </c>
      <c r="E406" s="4">
        <v>3</v>
      </c>
      <c r="F406" s="4">
        <v>1983</v>
      </c>
      <c r="G406" t="s">
        <v>25</v>
      </c>
      <c r="H406" s="4">
        <v>11.5</v>
      </c>
      <c r="I406" t="s">
        <v>35</v>
      </c>
      <c r="J406" s="4" t="s">
        <v>5125</v>
      </c>
      <c r="K406" s="4" t="s">
        <v>1495</v>
      </c>
      <c r="L406" s="4">
        <v>0</v>
      </c>
      <c r="M406" s="4" t="s">
        <v>3880</v>
      </c>
      <c r="R406" t="s">
        <v>9230</v>
      </c>
    </row>
    <row r="407" spans="1:18">
      <c r="A407" t="s">
        <v>865</v>
      </c>
      <c r="B407" t="s">
        <v>10958</v>
      </c>
      <c r="C407" t="s">
        <v>74</v>
      </c>
      <c r="D407" s="25" t="s">
        <v>11077</v>
      </c>
      <c r="E407" s="4">
        <v>3</v>
      </c>
      <c r="F407" s="4">
        <v>1986</v>
      </c>
      <c r="G407" t="s">
        <v>25</v>
      </c>
      <c r="H407" s="4">
        <v>14.5</v>
      </c>
      <c r="I407" t="s">
        <v>35</v>
      </c>
      <c r="J407" s="4" t="s">
        <v>3983</v>
      </c>
      <c r="K407" s="4" t="s">
        <v>4246</v>
      </c>
      <c r="L407" s="4">
        <v>0</v>
      </c>
      <c r="M407" s="4" t="s">
        <v>11448</v>
      </c>
      <c r="R407" t="s">
        <v>11449</v>
      </c>
    </row>
    <row r="408" spans="1:18">
      <c r="A408" t="s">
        <v>2932</v>
      </c>
      <c r="B408" t="s">
        <v>10958</v>
      </c>
      <c r="C408" t="s">
        <v>20</v>
      </c>
      <c r="D408" s="25" t="s">
        <v>11083</v>
      </c>
      <c r="E408" s="4">
        <v>3</v>
      </c>
      <c r="F408" s="4">
        <v>2000</v>
      </c>
      <c r="G408" t="s">
        <v>21</v>
      </c>
      <c r="H408" s="4" t="s">
        <v>1635</v>
      </c>
      <c r="I408" t="s">
        <v>1214</v>
      </c>
      <c r="J408" s="4" t="s">
        <v>150</v>
      </c>
      <c r="K408" s="4" t="s">
        <v>461</v>
      </c>
      <c r="L408" s="4">
        <v>0</v>
      </c>
      <c r="M408" s="4" t="s">
        <v>1904</v>
      </c>
      <c r="N408" s="11" t="s">
        <v>11450</v>
      </c>
      <c r="R408" t="s">
        <v>607</v>
      </c>
    </row>
    <row r="409" spans="1:18">
      <c r="A409" t="s">
        <v>2932</v>
      </c>
      <c r="B409" t="s">
        <v>10958</v>
      </c>
      <c r="C409" t="s">
        <v>74</v>
      </c>
      <c r="D409" s="25" t="s">
        <v>2779</v>
      </c>
      <c r="E409" s="4">
        <v>6</v>
      </c>
      <c r="F409" s="4">
        <v>2002</v>
      </c>
      <c r="G409" t="s">
        <v>21</v>
      </c>
      <c r="H409" s="4" t="s">
        <v>297</v>
      </c>
      <c r="I409" t="s">
        <v>1214</v>
      </c>
      <c r="J409" s="4" t="s">
        <v>354</v>
      </c>
      <c r="K409" s="4" t="s">
        <v>326</v>
      </c>
      <c r="L409" s="4">
        <v>0</v>
      </c>
      <c r="M409" s="4" t="s">
        <v>1433</v>
      </c>
      <c r="N409" s="11" t="s">
        <v>11450</v>
      </c>
      <c r="R409" t="s">
        <v>11451</v>
      </c>
    </row>
    <row r="410" spans="1:18">
      <c r="A410" t="s">
        <v>2932</v>
      </c>
      <c r="B410" t="s">
        <v>10958</v>
      </c>
      <c r="C410" t="s">
        <v>74</v>
      </c>
      <c r="D410" s="25" t="s">
        <v>1674</v>
      </c>
      <c r="E410" s="4">
        <v>5</v>
      </c>
      <c r="F410" s="4">
        <v>2004</v>
      </c>
      <c r="G410" t="s">
        <v>21</v>
      </c>
      <c r="H410" s="4" t="s">
        <v>717</v>
      </c>
      <c r="I410" t="s">
        <v>1214</v>
      </c>
      <c r="J410" s="4" t="s">
        <v>2176</v>
      </c>
      <c r="K410" s="4" t="s">
        <v>326</v>
      </c>
      <c r="L410" s="4">
        <v>0</v>
      </c>
      <c r="M410" s="4" t="s">
        <v>1637</v>
      </c>
      <c r="N410" s="11" t="s">
        <v>11450</v>
      </c>
      <c r="R410" t="s">
        <v>11452</v>
      </c>
    </row>
    <row r="411" spans="1:18">
      <c r="A411" t="s">
        <v>2932</v>
      </c>
      <c r="B411" t="s">
        <v>10958</v>
      </c>
      <c r="C411" t="s">
        <v>74</v>
      </c>
      <c r="D411" s="25" t="s">
        <v>10993</v>
      </c>
      <c r="E411" s="4">
        <v>5</v>
      </c>
      <c r="F411" s="4">
        <v>2008</v>
      </c>
      <c r="G411" t="s">
        <v>21</v>
      </c>
      <c r="H411" s="4" t="s">
        <v>893</v>
      </c>
      <c r="I411" t="s">
        <v>1214</v>
      </c>
      <c r="J411" s="4" t="s">
        <v>186</v>
      </c>
      <c r="K411" s="4" t="s">
        <v>444</v>
      </c>
      <c r="L411" s="4">
        <v>0</v>
      </c>
      <c r="M411" s="4" t="s">
        <v>1815</v>
      </c>
      <c r="N411" s="11" t="s">
        <v>11450</v>
      </c>
      <c r="R411" t="s">
        <v>11453</v>
      </c>
    </row>
    <row r="412" spans="1:18">
      <c r="A412" t="s">
        <v>2932</v>
      </c>
      <c r="B412" t="s">
        <v>10958</v>
      </c>
      <c r="C412" t="s">
        <v>74</v>
      </c>
      <c r="D412" s="25" t="s">
        <v>10995</v>
      </c>
      <c r="E412" s="4">
        <v>5</v>
      </c>
      <c r="F412" s="4">
        <v>2010</v>
      </c>
      <c r="G412" t="s">
        <v>21</v>
      </c>
      <c r="H412" s="4" t="s">
        <v>1046</v>
      </c>
      <c r="I412" t="s">
        <v>1214</v>
      </c>
      <c r="J412" s="4" t="s">
        <v>1782</v>
      </c>
      <c r="K412" s="4" t="s">
        <v>278</v>
      </c>
      <c r="L412" s="4">
        <v>0</v>
      </c>
      <c r="M412" s="4" t="s">
        <v>3304</v>
      </c>
      <c r="N412" s="11" t="s">
        <v>11450</v>
      </c>
      <c r="R412" t="s">
        <v>11454</v>
      </c>
    </row>
    <row r="413" spans="1:18">
      <c r="A413" t="s">
        <v>2932</v>
      </c>
      <c r="B413" t="s">
        <v>10958</v>
      </c>
      <c r="C413" s="4" t="s">
        <v>74</v>
      </c>
      <c r="D413" s="25" t="s">
        <v>1780</v>
      </c>
      <c r="E413" s="4">
        <v>4</v>
      </c>
      <c r="F413" s="4">
        <v>2026</v>
      </c>
      <c r="G413" s="4" t="s">
        <v>21</v>
      </c>
      <c r="H413" s="4">
        <v>34.6</v>
      </c>
      <c r="I413" t="s">
        <v>1214</v>
      </c>
      <c r="J413" s="4">
        <v>27</v>
      </c>
      <c r="K413" s="4">
        <v>34.9</v>
      </c>
      <c r="L413" s="4">
        <v>0</v>
      </c>
      <c r="M413" s="4">
        <f>910-100</f>
        <v>810</v>
      </c>
      <c r="N413" s="11" t="s">
        <v>11455</v>
      </c>
      <c r="R413" s="4" t="s">
        <v>11456</v>
      </c>
    </row>
    <row r="414" spans="1:18">
      <c r="A414" t="s">
        <v>2942</v>
      </c>
      <c r="B414" t="s">
        <v>10958</v>
      </c>
      <c r="C414" t="s">
        <v>20</v>
      </c>
      <c r="D414" s="25" t="s">
        <v>11016</v>
      </c>
      <c r="E414" s="4">
        <v>5</v>
      </c>
      <c r="F414" s="4">
        <v>2015</v>
      </c>
      <c r="G414" t="s">
        <v>25</v>
      </c>
      <c r="H414" s="4" t="s">
        <v>1456</v>
      </c>
      <c r="I414" t="s">
        <v>1214</v>
      </c>
      <c r="J414" s="4" t="s">
        <v>1110</v>
      </c>
      <c r="K414" s="4" t="s">
        <v>600</v>
      </c>
      <c r="L414" s="4">
        <v>0</v>
      </c>
      <c r="M414" s="4" t="s">
        <v>11457</v>
      </c>
      <c r="N414" s="11" t="s">
        <v>11458</v>
      </c>
      <c r="R414" t="s">
        <v>11459</v>
      </c>
    </row>
    <row r="415" spans="1:18">
      <c r="A415" t="s">
        <v>2942</v>
      </c>
      <c r="B415" t="s">
        <v>10958</v>
      </c>
      <c r="C415" t="s">
        <v>74</v>
      </c>
      <c r="D415" s="25" t="s">
        <v>11027</v>
      </c>
      <c r="E415" s="4">
        <v>5</v>
      </c>
      <c r="F415" s="4">
        <v>2017</v>
      </c>
      <c r="G415" t="s">
        <v>25</v>
      </c>
      <c r="H415" s="4" t="s">
        <v>482</v>
      </c>
      <c r="I415" t="s">
        <v>1214</v>
      </c>
      <c r="J415" s="4" t="s">
        <v>1557</v>
      </c>
      <c r="K415" s="4" t="s">
        <v>511</v>
      </c>
      <c r="L415" s="4">
        <v>0</v>
      </c>
      <c r="M415" s="4" t="s">
        <v>3145</v>
      </c>
      <c r="N415" s="11" t="s">
        <v>11458</v>
      </c>
      <c r="R415" t="s">
        <v>11460</v>
      </c>
    </row>
    <row r="416" spans="1:18">
      <c r="A416" t="s">
        <v>2942</v>
      </c>
      <c r="B416" t="s">
        <v>10958</v>
      </c>
      <c r="C416" t="s">
        <v>74</v>
      </c>
      <c r="D416" s="25" t="s">
        <v>2079</v>
      </c>
      <c r="E416" s="4">
        <v>6</v>
      </c>
      <c r="F416" s="4">
        <v>2018</v>
      </c>
      <c r="G416" t="s">
        <v>25</v>
      </c>
      <c r="H416" s="4" t="s">
        <v>682</v>
      </c>
      <c r="I416" t="s">
        <v>1214</v>
      </c>
      <c r="J416" s="4" t="s">
        <v>563</v>
      </c>
      <c r="K416" s="4" t="s">
        <v>1782</v>
      </c>
      <c r="L416" s="4">
        <v>0</v>
      </c>
      <c r="M416" s="4" t="s">
        <v>1752</v>
      </c>
      <c r="N416" s="11" t="s">
        <v>11458</v>
      </c>
      <c r="R416" t="s">
        <v>11119</v>
      </c>
    </row>
    <row r="417" spans="1:18">
      <c r="A417" t="s">
        <v>2942</v>
      </c>
      <c r="B417" t="s">
        <v>10958</v>
      </c>
      <c r="C417" t="s">
        <v>74</v>
      </c>
      <c r="D417" s="25" t="s">
        <v>1440</v>
      </c>
      <c r="E417" s="4">
        <v>5</v>
      </c>
      <c r="F417" s="4">
        <v>2024</v>
      </c>
      <c r="G417" t="s">
        <v>25</v>
      </c>
      <c r="H417" s="4" t="s">
        <v>712</v>
      </c>
      <c r="I417" t="s">
        <v>1214</v>
      </c>
      <c r="J417" s="4" t="s">
        <v>582</v>
      </c>
      <c r="K417" s="4" t="s">
        <v>312</v>
      </c>
      <c r="L417" s="4">
        <v>0</v>
      </c>
      <c r="M417" s="4" t="s">
        <v>1550</v>
      </c>
      <c r="N417" s="11" t="s">
        <v>11458</v>
      </c>
      <c r="R417" t="s">
        <v>439</v>
      </c>
    </row>
    <row r="418" spans="1:18">
      <c r="A418" t="s">
        <v>2942</v>
      </c>
      <c r="B418" t="s">
        <v>10958</v>
      </c>
      <c r="C418" s="4" t="s">
        <v>74</v>
      </c>
      <c r="D418" s="25" t="s">
        <v>11031</v>
      </c>
      <c r="E418" s="4">
        <v>4</v>
      </c>
      <c r="F418" s="4">
        <v>2026</v>
      </c>
      <c r="G418" s="4" t="s">
        <v>25</v>
      </c>
      <c r="H418" s="4">
        <v>15.6</v>
      </c>
      <c r="I418" t="s">
        <v>1214</v>
      </c>
      <c r="J418" s="4">
        <v>30.6</v>
      </c>
      <c r="K418" s="4">
        <v>46.5</v>
      </c>
      <c r="L418" s="4">
        <v>0</v>
      </c>
      <c r="M418" s="4">
        <v>1330</v>
      </c>
      <c r="N418" s="15" t="s">
        <v>11458</v>
      </c>
      <c r="R418" s="4" t="s">
        <v>2449</v>
      </c>
    </row>
    <row r="419" spans="1:18">
      <c r="A419" t="s">
        <v>2951</v>
      </c>
      <c r="B419" t="s">
        <v>10958</v>
      </c>
      <c r="C419" t="s">
        <v>20</v>
      </c>
      <c r="D419" s="25" t="s">
        <v>10989</v>
      </c>
      <c r="E419" s="4">
        <v>3</v>
      </c>
      <c r="F419" s="4">
        <v>1996</v>
      </c>
      <c r="G419" t="s">
        <v>103</v>
      </c>
      <c r="H419" s="4" t="s">
        <v>2392</v>
      </c>
      <c r="I419" t="s">
        <v>1214</v>
      </c>
      <c r="J419" s="4" t="s">
        <v>11461</v>
      </c>
      <c r="K419" s="4">
        <v>11.9</v>
      </c>
      <c r="L419" s="4">
        <v>0</v>
      </c>
      <c r="M419" s="4" t="s">
        <v>40</v>
      </c>
      <c r="R419" t="s">
        <v>11462</v>
      </c>
    </row>
    <row r="420" spans="1:18">
      <c r="A420" t="s">
        <v>2953</v>
      </c>
      <c r="B420" t="s">
        <v>10958</v>
      </c>
      <c r="C420" t="s">
        <v>20</v>
      </c>
      <c r="D420" s="25" t="s">
        <v>11012</v>
      </c>
      <c r="E420" s="4">
        <v>5</v>
      </c>
      <c r="F420" s="4">
        <v>2011</v>
      </c>
      <c r="G420" t="s">
        <v>25</v>
      </c>
      <c r="H420" s="4" t="s">
        <v>1452</v>
      </c>
      <c r="I420" t="s">
        <v>1214</v>
      </c>
      <c r="J420" s="4" t="s">
        <v>196</v>
      </c>
      <c r="K420" s="4" t="s">
        <v>1557</v>
      </c>
      <c r="L420" s="4">
        <v>0</v>
      </c>
      <c r="M420" s="4" t="s">
        <v>8310</v>
      </c>
      <c r="N420" s="11" t="s">
        <v>11463</v>
      </c>
      <c r="R420" t="s">
        <v>11464</v>
      </c>
    </row>
    <row r="421" spans="1:18">
      <c r="A421" t="s">
        <v>2953</v>
      </c>
      <c r="B421" t="s">
        <v>10958</v>
      </c>
      <c r="C421" t="s">
        <v>74</v>
      </c>
      <c r="D421" s="25" t="s">
        <v>11042</v>
      </c>
      <c r="E421" s="4">
        <v>5</v>
      </c>
      <c r="F421" s="4">
        <v>2013</v>
      </c>
      <c r="G421" t="s">
        <v>25</v>
      </c>
      <c r="H421" s="4" t="s">
        <v>654</v>
      </c>
      <c r="I421" t="s">
        <v>1214</v>
      </c>
      <c r="J421" s="4" t="s">
        <v>3534</v>
      </c>
      <c r="K421" s="4" t="s">
        <v>91</v>
      </c>
      <c r="L421" s="4">
        <v>0</v>
      </c>
      <c r="M421" s="4" t="s">
        <v>5507</v>
      </c>
      <c r="N421" s="11" t="s">
        <v>11463</v>
      </c>
      <c r="R421" t="s">
        <v>11465</v>
      </c>
    </row>
    <row r="422" spans="1:18">
      <c r="A422" t="s">
        <v>2953</v>
      </c>
      <c r="B422" t="s">
        <v>10958</v>
      </c>
      <c r="C422" t="s">
        <v>74</v>
      </c>
      <c r="D422" s="25" t="s">
        <v>11016</v>
      </c>
      <c r="E422" s="4">
        <v>5</v>
      </c>
      <c r="F422" s="4">
        <v>2015</v>
      </c>
      <c r="G422" t="s">
        <v>25</v>
      </c>
      <c r="H422" s="4" t="s">
        <v>682</v>
      </c>
      <c r="I422" t="s">
        <v>1214</v>
      </c>
      <c r="J422" s="4" t="s">
        <v>1094</v>
      </c>
      <c r="K422" s="4" t="s">
        <v>461</v>
      </c>
      <c r="L422" s="4">
        <v>0</v>
      </c>
      <c r="M422" s="4" t="s">
        <v>8773</v>
      </c>
      <c r="N422" s="11" t="s">
        <v>11463</v>
      </c>
      <c r="R422" t="s">
        <v>11466</v>
      </c>
    </row>
    <row r="423" spans="1:18">
      <c r="A423" t="s">
        <v>2953</v>
      </c>
      <c r="B423" t="s">
        <v>10958</v>
      </c>
      <c r="C423" t="s">
        <v>74</v>
      </c>
      <c r="D423" s="25" t="s">
        <v>1590</v>
      </c>
      <c r="E423" s="4">
        <v>5</v>
      </c>
      <c r="F423" s="4">
        <v>2016</v>
      </c>
      <c r="G423" t="s">
        <v>25</v>
      </c>
      <c r="H423" s="4" t="s">
        <v>57</v>
      </c>
      <c r="I423" t="s">
        <v>1214</v>
      </c>
      <c r="J423" s="4" t="s">
        <v>150</v>
      </c>
      <c r="K423" s="4" t="s">
        <v>433</v>
      </c>
      <c r="L423" s="4">
        <v>0</v>
      </c>
      <c r="M423" s="4" t="s">
        <v>2353</v>
      </c>
      <c r="N423" s="11" t="s">
        <v>11463</v>
      </c>
      <c r="R423" t="s">
        <v>11467</v>
      </c>
    </row>
    <row r="424" spans="1:18">
      <c r="A424" t="s">
        <v>2953</v>
      </c>
      <c r="B424" t="s">
        <v>10958</v>
      </c>
      <c r="C424" t="s">
        <v>74</v>
      </c>
      <c r="D424" s="25" t="s">
        <v>841</v>
      </c>
      <c r="E424" s="4">
        <v>6</v>
      </c>
      <c r="F424" s="4">
        <v>2016</v>
      </c>
      <c r="G424" t="s">
        <v>25</v>
      </c>
      <c r="H424" s="4" t="s">
        <v>263</v>
      </c>
      <c r="I424" t="s">
        <v>1214</v>
      </c>
      <c r="J424" s="4" t="s">
        <v>2752</v>
      </c>
      <c r="K424" s="4" t="s">
        <v>369</v>
      </c>
      <c r="L424" s="4">
        <v>0</v>
      </c>
      <c r="M424" s="4" t="s">
        <v>2729</v>
      </c>
      <c r="N424" s="11" t="s">
        <v>11463</v>
      </c>
      <c r="R424" t="s">
        <v>11468</v>
      </c>
    </row>
    <row r="425" spans="1:18">
      <c r="A425" t="s">
        <v>2953</v>
      </c>
      <c r="B425" t="s">
        <v>10958</v>
      </c>
      <c r="C425" t="s">
        <v>74</v>
      </c>
      <c r="D425" s="25" t="s">
        <v>11020</v>
      </c>
      <c r="E425" s="4">
        <v>5</v>
      </c>
      <c r="F425" s="4">
        <v>2017</v>
      </c>
      <c r="G425" t="s">
        <v>25</v>
      </c>
      <c r="H425" s="4" t="s">
        <v>477</v>
      </c>
      <c r="I425" t="s">
        <v>1214</v>
      </c>
      <c r="J425" s="4" t="s">
        <v>521</v>
      </c>
      <c r="K425" s="4" t="s">
        <v>643</v>
      </c>
      <c r="L425" s="4">
        <v>0</v>
      </c>
      <c r="M425" s="4" t="s">
        <v>2259</v>
      </c>
      <c r="N425" s="11" t="s">
        <v>11463</v>
      </c>
      <c r="R425" t="s">
        <v>11469</v>
      </c>
    </row>
    <row r="426" spans="1:18">
      <c r="A426" t="s">
        <v>2953</v>
      </c>
      <c r="B426" t="s">
        <v>10958</v>
      </c>
      <c r="C426" t="s">
        <v>74</v>
      </c>
      <c r="D426" s="25" t="s">
        <v>1440</v>
      </c>
      <c r="E426" s="4">
        <v>5</v>
      </c>
      <c r="F426" s="4">
        <v>2024</v>
      </c>
      <c r="G426" t="s">
        <v>25</v>
      </c>
      <c r="H426" s="4" t="s">
        <v>893</v>
      </c>
      <c r="I426" t="s">
        <v>1214</v>
      </c>
      <c r="J426" s="4" t="s">
        <v>2609</v>
      </c>
      <c r="K426" s="4">
        <v>40</v>
      </c>
      <c r="L426" s="4">
        <v>3.2</v>
      </c>
      <c r="M426" s="4" t="s">
        <v>11470</v>
      </c>
      <c r="N426" s="11" t="s">
        <v>11463</v>
      </c>
      <c r="R426" t="s">
        <v>11471</v>
      </c>
    </row>
    <row r="427" spans="1:18">
      <c r="A427" t="s">
        <v>2953</v>
      </c>
      <c r="B427" t="s">
        <v>10958</v>
      </c>
      <c r="C427" s="4" t="s">
        <v>74</v>
      </c>
      <c r="D427" s="25" t="s">
        <v>11031</v>
      </c>
      <c r="E427" s="4">
        <v>4</v>
      </c>
      <c r="F427" s="4">
        <v>2026</v>
      </c>
      <c r="G427" s="4" t="s">
        <v>25</v>
      </c>
      <c r="H427" s="4">
        <v>18.600000000000001</v>
      </c>
      <c r="I427" t="s">
        <v>1214</v>
      </c>
      <c r="J427" s="4">
        <v>43</v>
      </c>
      <c r="K427" s="4">
        <v>39.5</v>
      </c>
      <c r="L427" s="4">
        <v>3.1</v>
      </c>
      <c r="M427" s="4">
        <v>3365</v>
      </c>
      <c r="N427" s="11" t="s">
        <v>11463</v>
      </c>
      <c r="R427" s="4" t="s">
        <v>2449</v>
      </c>
    </row>
    <row r="428" spans="1:18">
      <c r="A428" t="s">
        <v>11472</v>
      </c>
      <c r="B428" t="s">
        <v>10958</v>
      </c>
      <c r="C428" t="s">
        <v>20</v>
      </c>
      <c r="D428" s="25" t="s">
        <v>11123</v>
      </c>
      <c r="E428" s="4">
        <v>5</v>
      </c>
      <c r="F428" s="4">
        <v>2005</v>
      </c>
      <c r="G428" t="s">
        <v>25</v>
      </c>
      <c r="H428" s="4" t="s">
        <v>410</v>
      </c>
      <c r="I428" t="s">
        <v>1214</v>
      </c>
      <c r="J428" s="4" t="s">
        <v>1389</v>
      </c>
      <c r="K428" s="4" t="s">
        <v>591</v>
      </c>
      <c r="L428" s="4">
        <v>0</v>
      </c>
      <c r="M428" s="4" t="s">
        <v>1465</v>
      </c>
      <c r="N428" s="11" t="s">
        <v>11473</v>
      </c>
      <c r="R428" t="s">
        <v>11474</v>
      </c>
    </row>
    <row r="429" spans="1:18">
      <c r="A429" t="s">
        <v>11472</v>
      </c>
      <c r="B429" t="s">
        <v>10958</v>
      </c>
      <c r="C429" t="s">
        <v>74</v>
      </c>
      <c r="D429" s="25" t="s">
        <v>10993</v>
      </c>
      <c r="E429" s="4">
        <v>5</v>
      </c>
      <c r="F429" s="4">
        <v>2008</v>
      </c>
      <c r="G429" t="s">
        <v>25</v>
      </c>
      <c r="H429" s="4" t="s">
        <v>609</v>
      </c>
      <c r="I429" t="s">
        <v>1214</v>
      </c>
      <c r="J429" s="4" t="s">
        <v>2341</v>
      </c>
      <c r="K429" s="4" t="s">
        <v>49</v>
      </c>
      <c r="L429" s="4">
        <v>0</v>
      </c>
      <c r="M429" s="4" t="s">
        <v>4698</v>
      </c>
      <c r="N429" s="11" t="s">
        <v>11473</v>
      </c>
      <c r="R429" t="s">
        <v>11475</v>
      </c>
    </row>
    <row r="430" spans="1:18">
      <c r="A430" t="s">
        <v>11472</v>
      </c>
      <c r="B430" t="s">
        <v>10958</v>
      </c>
      <c r="C430" t="s">
        <v>74</v>
      </c>
      <c r="D430" s="25" t="s">
        <v>11064</v>
      </c>
      <c r="E430" s="4">
        <v>5</v>
      </c>
      <c r="F430" s="4">
        <v>2009</v>
      </c>
      <c r="G430" t="s">
        <v>25</v>
      </c>
      <c r="H430" s="4" t="s">
        <v>977</v>
      </c>
      <c r="I430" t="s">
        <v>1214</v>
      </c>
      <c r="J430" s="4" t="s">
        <v>264</v>
      </c>
      <c r="K430" s="4" t="s">
        <v>1121</v>
      </c>
      <c r="L430" s="4">
        <v>0</v>
      </c>
      <c r="M430" s="4" t="s">
        <v>2430</v>
      </c>
      <c r="N430" s="11" t="s">
        <v>11473</v>
      </c>
      <c r="R430" t="s">
        <v>439</v>
      </c>
    </row>
    <row r="431" spans="1:18">
      <c r="A431" t="s">
        <v>11472</v>
      </c>
      <c r="B431" t="s">
        <v>10958</v>
      </c>
      <c r="C431" t="s">
        <v>74</v>
      </c>
      <c r="D431" s="25" t="s">
        <v>10995</v>
      </c>
      <c r="E431" s="4">
        <v>5</v>
      </c>
      <c r="F431" s="4">
        <v>2010</v>
      </c>
      <c r="G431" t="s">
        <v>25</v>
      </c>
      <c r="H431" s="4" t="s">
        <v>893</v>
      </c>
      <c r="I431" t="s">
        <v>1214</v>
      </c>
      <c r="J431" s="4" t="s">
        <v>954</v>
      </c>
      <c r="K431" s="4" t="s">
        <v>575</v>
      </c>
      <c r="L431" s="4">
        <v>0</v>
      </c>
      <c r="M431" s="4" t="s">
        <v>3809</v>
      </c>
      <c r="N431" s="11" t="s">
        <v>11473</v>
      </c>
      <c r="R431" t="s">
        <v>11476</v>
      </c>
    </row>
    <row r="432" spans="1:18">
      <c r="A432" t="s">
        <v>3037</v>
      </c>
      <c r="B432" t="s">
        <v>10958</v>
      </c>
      <c r="C432" t="s">
        <v>20</v>
      </c>
      <c r="D432" s="25" t="s">
        <v>10963</v>
      </c>
      <c r="E432" s="4">
        <v>3</v>
      </c>
      <c r="F432" s="4">
        <v>1988</v>
      </c>
      <c r="G432" t="s">
        <v>21</v>
      </c>
      <c r="H432" s="4" t="s">
        <v>149</v>
      </c>
      <c r="I432" t="s">
        <v>1214</v>
      </c>
      <c r="J432" s="4" t="s">
        <v>1362</v>
      </c>
      <c r="K432" s="4" t="s">
        <v>7483</v>
      </c>
      <c r="L432" s="4">
        <v>0</v>
      </c>
      <c r="M432" s="4" t="s">
        <v>3720</v>
      </c>
      <c r="N432" s="11" t="s">
        <v>11477</v>
      </c>
    </row>
    <row r="433" spans="1:18">
      <c r="A433" t="s">
        <v>3037</v>
      </c>
      <c r="B433" t="s">
        <v>10958</v>
      </c>
      <c r="C433" t="s">
        <v>74</v>
      </c>
      <c r="D433" s="25" t="s">
        <v>10964</v>
      </c>
      <c r="E433" s="4">
        <v>3</v>
      </c>
      <c r="F433" s="4">
        <v>1990</v>
      </c>
      <c r="G433" t="s">
        <v>21</v>
      </c>
      <c r="H433" s="4" t="s">
        <v>1610</v>
      </c>
      <c r="I433" t="s">
        <v>1214</v>
      </c>
      <c r="J433" s="4" t="s">
        <v>11478</v>
      </c>
      <c r="K433" s="4" t="s">
        <v>4639</v>
      </c>
      <c r="L433" s="4">
        <v>0</v>
      </c>
      <c r="M433" s="4" t="s">
        <v>7986</v>
      </c>
      <c r="N433" s="11" t="s">
        <v>11477</v>
      </c>
    </row>
    <row r="434" spans="1:18">
      <c r="A434" t="s">
        <v>3037</v>
      </c>
      <c r="B434" t="s">
        <v>10958</v>
      </c>
      <c r="C434" t="s">
        <v>74</v>
      </c>
      <c r="D434" s="25" t="s">
        <v>11023</v>
      </c>
      <c r="E434" s="4">
        <v>3</v>
      </c>
      <c r="F434" s="4">
        <v>1992</v>
      </c>
      <c r="G434" t="s">
        <v>21</v>
      </c>
      <c r="H434" s="4" t="s">
        <v>126</v>
      </c>
      <c r="I434" t="s">
        <v>1214</v>
      </c>
      <c r="J434" s="4" t="s">
        <v>3376</v>
      </c>
      <c r="K434" s="4" t="s">
        <v>988</v>
      </c>
      <c r="L434" s="4">
        <v>0</v>
      </c>
      <c r="M434" s="4" t="s">
        <v>2808</v>
      </c>
      <c r="N434" s="11" t="s">
        <v>11477</v>
      </c>
      <c r="R434" t="s">
        <v>2070</v>
      </c>
    </row>
    <row r="435" spans="1:18">
      <c r="A435" t="s">
        <v>3037</v>
      </c>
      <c r="B435" t="s">
        <v>10958</v>
      </c>
      <c r="C435" t="s">
        <v>74</v>
      </c>
      <c r="D435" s="25" t="s">
        <v>10968</v>
      </c>
      <c r="E435" s="4">
        <v>3</v>
      </c>
      <c r="F435" s="4">
        <v>1994</v>
      </c>
      <c r="G435" t="s">
        <v>21</v>
      </c>
      <c r="H435" s="4" t="s">
        <v>1376</v>
      </c>
      <c r="I435" t="s">
        <v>1214</v>
      </c>
      <c r="J435" s="4" t="s">
        <v>172</v>
      </c>
      <c r="K435" s="4" t="s">
        <v>842</v>
      </c>
      <c r="L435" s="4">
        <v>0</v>
      </c>
      <c r="M435" s="4" t="s">
        <v>3570</v>
      </c>
      <c r="N435" s="11" t="s">
        <v>11477</v>
      </c>
    </row>
    <row r="436" spans="1:18">
      <c r="A436" t="s">
        <v>3037</v>
      </c>
      <c r="B436" t="s">
        <v>10958</v>
      </c>
      <c r="C436" t="s">
        <v>74</v>
      </c>
      <c r="D436" s="25" t="s">
        <v>11132</v>
      </c>
      <c r="E436" s="4">
        <v>3</v>
      </c>
      <c r="F436" s="4">
        <v>1995</v>
      </c>
      <c r="G436" t="s">
        <v>21</v>
      </c>
      <c r="H436" s="4" t="s">
        <v>1639</v>
      </c>
      <c r="I436" t="s">
        <v>1214</v>
      </c>
      <c r="J436" s="4" t="s">
        <v>1875</v>
      </c>
      <c r="K436" s="4" t="s">
        <v>378</v>
      </c>
      <c r="L436" s="4">
        <v>0</v>
      </c>
      <c r="M436" s="4" t="s">
        <v>2879</v>
      </c>
      <c r="N436" s="11" t="s">
        <v>11477</v>
      </c>
      <c r="R436" t="s">
        <v>11479</v>
      </c>
    </row>
    <row r="437" spans="1:18">
      <c r="A437" t="s">
        <v>3037</v>
      </c>
      <c r="B437" t="s">
        <v>10958</v>
      </c>
      <c r="C437" t="s">
        <v>74</v>
      </c>
      <c r="D437" s="25" t="s">
        <v>10981</v>
      </c>
      <c r="E437" s="4">
        <v>3</v>
      </c>
      <c r="F437" s="4">
        <v>2000</v>
      </c>
      <c r="G437" t="s">
        <v>21</v>
      </c>
      <c r="H437" s="4" t="s">
        <v>1110</v>
      </c>
      <c r="I437" t="s">
        <v>1214</v>
      </c>
      <c r="N437" s="11" t="s">
        <v>11477</v>
      </c>
      <c r="R437" t="s">
        <v>11480</v>
      </c>
    </row>
    <row r="438" spans="1:18">
      <c r="A438" t="s">
        <v>3042</v>
      </c>
      <c r="B438" t="s">
        <v>10958</v>
      </c>
      <c r="C438" t="s">
        <v>20</v>
      </c>
      <c r="D438" s="25" t="s">
        <v>10970</v>
      </c>
      <c r="E438" s="4">
        <v>5</v>
      </c>
      <c r="F438" s="4">
        <v>2001</v>
      </c>
      <c r="G438" t="s">
        <v>25</v>
      </c>
      <c r="H438" s="4" t="s">
        <v>682</v>
      </c>
      <c r="I438" t="s">
        <v>1214</v>
      </c>
      <c r="J438" s="4" t="s">
        <v>3419</v>
      </c>
      <c r="K438" s="4" t="s">
        <v>1220</v>
      </c>
      <c r="L438" s="4">
        <v>0</v>
      </c>
      <c r="M438" s="4" t="s">
        <v>2741</v>
      </c>
      <c r="R438" t="s">
        <v>11481</v>
      </c>
    </row>
    <row r="439" spans="1:18">
      <c r="A439" t="s">
        <v>3042</v>
      </c>
      <c r="B439" t="s">
        <v>10958</v>
      </c>
      <c r="C439" t="s">
        <v>74</v>
      </c>
      <c r="D439" s="25" t="s">
        <v>11036</v>
      </c>
      <c r="E439" s="4">
        <v>5</v>
      </c>
      <c r="F439" s="4">
        <v>2002</v>
      </c>
      <c r="G439" t="s">
        <v>25</v>
      </c>
      <c r="H439" s="4" t="s">
        <v>57</v>
      </c>
      <c r="I439" t="s">
        <v>1214</v>
      </c>
      <c r="J439" s="4" t="s">
        <v>563</v>
      </c>
      <c r="K439" s="4" t="s">
        <v>1875</v>
      </c>
      <c r="L439" s="4">
        <v>0</v>
      </c>
      <c r="M439" s="4" t="s">
        <v>3072</v>
      </c>
      <c r="R439" t="s">
        <v>11482</v>
      </c>
    </row>
    <row r="440" spans="1:18">
      <c r="A440" t="s">
        <v>3042</v>
      </c>
      <c r="B440" t="s">
        <v>10958</v>
      </c>
      <c r="C440" t="s">
        <v>74</v>
      </c>
      <c r="D440" s="25" t="s">
        <v>10972</v>
      </c>
      <c r="E440" s="4">
        <v>5</v>
      </c>
      <c r="F440" s="4">
        <v>2003</v>
      </c>
      <c r="G440" t="s">
        <v>25</v>
      </c>
      <c r="H440" s="4" t="s">
        <v>477</v>
      </c>
      <c r="I440" t="s">
        <v>1214</v>
      </c>
      <c r="J440" s="4" t="s">
        <v>1094</v>
      </c>
      <c r="K440" s="4" t="s">
        <v>461</v>
      </c>
      <c r="L440" s="4">
        <v>0</v>
      </c>
      <c r="M440" s="4" t="s">
        <v>3788</v>
      </c>
      <c r="R440" t="s">
        <v>11039</v>
      </c>
    </row>
    <row r="441" spans="1:18">
      <c r="A441" t="s">
        <v>793</v>
      </c>
      <c r="B441" t="s">
        <v>10958</v>
      </c>
      <c r="C441" t="s">
        <v>20</v>
      </c>
      <c r="D441" s="25" t="s">
        <v>11077</v>
      </c>
      <c r="E441" s="4">
        <v>3</v>
      </c>
      <c r="F441" s="4">
        <v>1986</v>
      </c>
      <c r="G441" t="s">
        <v>21</v>
      </c>
      <c r="H441" s="4">
        <v>17.5</v>
      </c>
      <c r="I441" t="s">
        <v>35</v>
      </c>
      <c r="J441" s="4" t="s">
        <v>3867</v>
      </c>
      <c r="K441" s="4" t="s">
        <v>1495</v>
      </c>
      <c r="L441" s="4">
        <v>0</v>
      </c>
      <c r="M441" s="4" t="s">
        <v>1950</v>
      </c>
      <c r="R441" t="s">
        <v>11483</v>
      </c>
    </row>
    <row r="442" spans="1:18">
      <c r="A442" t="s">
        <v>3051</v>
      </c>
      <c r="B442" t="s">
        <v>10958</v>
      </c>
      <c r="C442" t="s">
        <v>20</v>
      </c>
      <c r="D442" s="25" t="s">
        <v>6739</v>
      </c>
      <c r="E442" s="4">
        <v>10</v>
      </c>
      <c r="F442" s="4">
        <v>2002</v>
      </c>
      <c r="G442" t="s">
        <v>103</v>
      </c>
      <c r="H442" s="4" t="s">
        <v>5759</v>
      </c>
      <c r="I442" t="s">
        <v>1214</v>
      </c>
      <c r="J442" s="4" t="s">
        <v>11347</v>
      </c>
      <c r="K442" s="4" t="s">
        <v>637</v>
      </c>
      <c r="L442" s="4">
        <v>0</v>
      </c>
      <c r="M442" s="4" t="s">
        <v>1181</v>
      </c>
      <c r="R442" t="s">
        <v>11319</v>
      </c>
    </row>
    <row r="443" spans="1:18">
      <c r="A443" t="s">
        <v>3075</v>
      </c>
      <c r="B443" t="s">
        <v>10958</v>
      </c>
      <c r="C443" t="s">
        <v>20</v>
      </c>
      <c r="D443" s="25" t="s">
        <v>10963</v>
      </c>
      <c r="E443" s="4">
        <v>3</v>
      </c>
      <c r="F443" s="4">
        <v>1988</v>
      </c>
      <c r="G443" t="s">
        <v>25</v>
      </c>
      <c r="H443" s="4" t="s">
        <v>87</v>
      </c>
      <c r="I443" t="s">
        <v>1214</v>
      </c>
      <c r="J443" s="4" t="s">
        <v>6298</v>
      </c>
      <c r="K443" s="4" t="s">
        <v>6762</v>
      </c>
      <c r="L443" s="4">
        <v>0</v>
      </c>
      <c r="M443" s="4" t="s">
        <v>2386</v>
      </c>
    </row>
    <row r="444" spans="1:18">
      <c r="A444" t="s">
        <v>3075</v>
      </c>
      <c r="B444" t="s">
        <v>10958</v>
      </c>
      <c r="C444" t="s">
        <v>74</v>
      </c>
      <c r="D444" s="25" t="s">
        <v>10998</v>
      </c>
      <c r="E444" s="4">
        <v>3</v>
      </c>
      <c r="F444" s="4">
        <v>1990</v>
      </c>
      <c r="G444" t="s">
        <v>25</v>
      </c>
      <c r="H444" s="4" t="s">
        <v>1635</v>
      </c>
      <c r="I444" t="s">
        <v>1214</v>
      </c>
      <c r="J444" s="4" t="s">
        <v>1094</v>
      </c>
      <c r="K444" s="4" t="s">
        <v>1897</v>
      </c>
      <c r="L444" s="4">
        <v>0</v>
      </c>
      <c r="M444" s="4" t="s">
        <v>3714</v>
      </c>
    </row>
    <row r="445" spans="1:18">
      <c r="A445" t="s">
        <v>3075</v>
      </c>
      <c r="B445" t="s">
        <v>10958</v>
      </c>
      <c r="C445" t="s">
        <v>74</v>
      </c>
      <c r="D445" s="25" t="s">
        <v>11484</v>
      </c>
      <c r="E445" s="4">
        <v>2</v>
      </c>
      <c r="F445" s="4">
        <v>1992</v>
      </c>
      <c r="G445" t="s">
        <v>25</v>
      </c>
      <c r="H445" s="4" t="s">
        <v>1622</v>
      </c>
      <c r="I445" t="s">
        <v>1214</v>
      </c>
      <c r="J445" s="4" t="s">
        <v>2275</v>
      </c>
      <c r="K445" s="4" t="s">
        <v>6012</v>
      </c>
      <c r="L445" s="4">
        <v>0</v>
      </c>
      <c r="M445" s="4" t="s">
        <v>7206</v>
      </c>
      <c r="R445" t="s">
        <v>2070</v>
      </c>
    </row>
    <row r="446" spans="1:18">
      <c r="A446" t="s">
        <v>3075</v>
      </c>
      <c r="B446" t="s">
        <v>10958</v>
      </c>
      <c r="C446" t="s">
        <v>74</v>
      </c>
      <c r="D446" s="25" t="s">
        <v>11053</v>
      </c>
      <c r="E446" s="4">
        <v>3</v>
      </c>
      <c r="F446" s="4">
        <v>1993</v>
      </c>
      <c r="G446" t="s">
        <v>25</v>
      </c>
      <c r="H446" s="4" t="s">
        <v>1376</v>
      </c>
      <c r="I446" t="s">
        <v>1214</v>
      </c>
      <c r="J446" s="4" t="s">
        <v>648</v>
      </c>
      <c r="K446" s="4" t="s">
        <v>127</v>
      </c>
      <c r="L446" s="4">
        <v>0</v>
      </c>
      <c r="M446" s="4" t="s">
        <v>1843</v>
      </c>
      <c r="R446" t="s">
        <v>585</v>
      </c>
    </row>
    <row r="447" spans="1:18">
      <c r="A447" t="s">
        <v>3075</v>
      </c>
      <c r="B447" t="s">
        <v>10958</v>
      </c>
      <c r="C447" t="s">
        <v>74</v>
      </c>
      <c r="D447" s="25" t="s">
        <v>10975</v>
      </c>
      <c r="E447" s="4">
        <v>3</v>
      </c>
      <c r="F447" s="4">
        <v>1994</v>
      </c>
      <c r="G447" t="s">
        <v>25</v>
      </c>
      <c r="H447" s="4" t="s">
        <v>1639</v>
      </c>
      <c r="I447" t="s">
        <v>1214</v>
      </c>
      <c r="J447" s="4" t="s">
        <v>172</v>
      </c>
      <c r="K447" s="4" t="s">
        <v>1061</v>
      </c>
      <c r="L447" s="4">
        <v>0</v>
      </c>
      <c r="M447" s="4" t="s">
        <v>2889</v>
      </c>
    </row>
    <row r="448" spans="1:18">
      <c r="A448" t="s">
        <v>3106</v>
      </c>
      <c r="B448" t="s">
        <v>10958</v>
      </c>
      <c r="C448" t="s">
        <v>20</v>
      </c>
      <c r="D448" s="25" t="s">
        <v>3055</v>
      </c>
      <c r="E448" s="4">
        <v>5</v>
      </c>
      <c r="F448" s="4">
        <v>2001</v>
      </c>
      <c r="G448" t="s">
        <v>21</v>
      </c>
      <c r="H448" s="4" t="s">
        <v>1452</v>
      </c>
      <c r="I448" t="s">
        <v>1214</v>
      </c>
      <c r="J448" s="4" t="s">
        <v>11394</v>
      </c>
      <c r="K448" s="4" t="s">
        <v>600</v>
      </c>
      <c r="L448" s="4">
        <v>0</v>
      </c>
      <c r="M448" s="4" t="s">
        <v>3038</v>
      </c>
      <c r="N448" s="11" t="s">
        <v>11485</v>
      </c>
      <c r="O448" t="s">
        <v>11486</v>
      </c>
      <c r="R448" t="s">
        <v>11487</v>
      </c>
    </row>
    <row r="449" spans="1:18">
      <c r="A449" t="s">
        <v>3106</v>
      </c>
      <c r="B449" t="s">
        <v>10958</v>
      </c>
      <c r="C449" t="s">
        <v>74</v>
      </c>
      <c r="D449" s="25" t="s">
        <v>10972</v>
      </c>
      <c r="E449" s="4">
        <v>5</v>
      </c>
      <c r="F449" s="4">
        <v>2003</v>
      </c>
      <c r="G449" t="s">
        <v>21</v>
      </c>
      <c r="H449" s="4" t="s">
        <v>654</v>
      </c>
      <c r="I449" t="s">
        <v>1214</v>
      </c>
      <c r="J449" s="4" t="s">
        <v>756</v>
      </c>
      <c r="K449" s="4" t="s">
        <v>655</v>
      </c>
      <c r="L449" s="4">
        <v>0</v>
      </c>
      <c r="M449" s="4" t="s">
        <v>7769</v>
      </c>
      <c r="N449" s="11" t="s">
        <v>11485</v>
      </c>
      <c r="O449" t="s">
        <v>11486</v>
      </c>
      <c r="R449" t="s">
        <v>11488</v>
      </c>
    </row>
    <row r="450" spans="1:18">
      <c r="A450" t="s">
        <v>3106</v>
      </c>
      <c r="B450" t="s">
        <v>10958</v>
      </c>
      <c r="C450" t="s">
        <v>74</v>
      </c>
      <c r="D450" s="25" t="s">
        <v>1674</v>
      </c>
      <c r="E450" s="4">
        <v>5</v>
      </c>
      <c r="F450" s="4">
        <v>2004</v>
      </c>
      <c r="G450" t="s">
        <v>21</v>
      </c>
      <c r="H450" s="4" t="s">
        <v>482</v>
      </c>
      <c r="I450" t="s">
        <v>1214</v>
      </c>
      <c r="J450" s="4" t="s">
        <v>7550</v>
      </c>
      <c r="K450" s="4" t="s">
        <v>1000</v>
      </c>
      <c r="L450" s="4">
        <v>0</v>
      </c>
      <c r="M450" s="4" t="s">
        <v>2276</v>
      </c>
      <c r="N450" s="11" t="s">
        <v>11485</v>
      </c>
      <c r="O450" t="s">
        <v>11486</v>
      </c>
      <c r="R450" t="s">
        <v>11489</v>
      </c>
    </row>
    <row r="451" spans="1:18">
      <c r="A451" t="s">
        <v>3106</v>
      </c>
      <c r="B451" t="s">
        <v>10958</v>
      </c>
      <c r="C451" t="s">
        <v>74</v>
      </c>
      <c r="D451" s="25" t="s">
        <v>11060</v>
      </c>
      <c r="E451" s="4">
        <v>5</v>
      </c>
      <c r="F451" s="4">
        <v>2005</v>
      </c>
      <c r="G451" t="s">
        <v>21</v>
      </c>
      <c r="H451" s="4" t="s">
        <v>682</v>
      </c>
      <c r="I451" t="s">
        <v>1214</v>
      </c>
      <c r="J451" s="4" t="s">
        <v>2963</v>
      </c>
      <c r="K451" s="4" t="s">
        <v>521</v>
      </c>
      <c r="L451" s="4">
        <v>0</v>
      </c>
      <c r="M451" s="4" t="s">
        <v>1513</v>
      </c>
      <c r="N451" s="11" t="s">
        <v>11485</v>
      </c>
      <c r="O451" t="s">
        <v>11486</v>
      </c>
      <c r="R451" t="s">
        <v>11490</v>
      </c>
    </row>
    <row r="452" spans="1:18">
      <c r="A452" t="s">
        <v>3106</v>
      </c>
      <c r="B452" t="s">
        <v>10958</v>
      </c>
      <c r="C452" t="s">
        <v>74</v>
      </c>
      <c r="D452" s="25" t="s">
        <v>1831</v>
      </c>
      <c r="E452" s="4">
        <v>5</v>
      </c>
      <c r="F452" s="4">
        <v>2008</v>
      </c>
      <c r="G452" t="s">
        <v>21</v>
      </c>
      <c r="H452" s="4" t="s">
        <v>496</v>
      </c>
      <c r="I452" t="s">
        <v>1214</v>
      </c>
      <c r="J452" s="4" t="s">
        <v>3619</v>
      </c>
      <c r="K452" s="4" t="s">
        <v>1106</v>
      </c>
      <c r="L452" s="4">
        <v>0</v>
      </c>
      <c r="M452" s="4" t="s">
        <v>2353</v>
      </c>
      <c r="N452" s="11" t="s">
        <v>11485</v>
      </c>
      <c r="O452" t="s">
        <v>11486</v>
      </c>
      <c r="R452" t="s">
        <v>11491</v>
      </c>
    </row>
    <row r="453" spans="1:18">
      <c r="A453" t="s">
        <v>3106</v>
      </c>
      <c r="B453" t="s">
        <v>10958</v>
      </c>
      <c r="C453" t="s">
        <v>74</v>
      </c>
      <c r="D453" s="25" t="s">
        <v>11397</v>
      </c>
      <c r="E453" s="4">
        <v>5</v>
      </c>
      <c r="F453" s="4">
        <v>2011</v>
      </c>
      <c r="G453" t="s">
        <v>21</v>
      </c>
      <c r="H453" s="4" t="s">
        <v>712</v>
      </c>
      <c r="I453" t="s">
        <v>1214</v>
      </c>
      <c r="J453" s="4" t="s">
        <v>2176</v>
      </c>
      <c r="K453" s="4" t="s">
        <v>116</v>
      </c>
      <c r="L453" s="4">
        <v>0</v>
      </c>
      <c r="M453" s="4" t="s">
        <v>2773</v>
      </c>
      <c r="N453" s="11" t="s">
        <v>11485</v>
      </c>
      <c r="O453" t="s">
        <v>11486</v>
      </c>
      <c r="R453" t="s">
        <v>89</v>
      </c>
    </row>
    <row r="454" spans="1:18">
      <c r="A454" t="s">
        <v>3147</v>
      </c>
      <c r="B454" t="s">
        <v>10958</v>
      </c>
      <c r="C454" t="s">
        <v>20</v>
      </c>
      <c r="D454" s="25" t="s">
        <v>10963</v>
      </c>
      <c r="E454" s="4">
        <v>3</v>
      </c>
      <c r="F454" s="4">
        <v>1988</v>
      </c>
      <c r="G454" t="s">
        <v>25</v>
      </c>
      <c r="H454" s="4" t="s">
        <v>2274</v>
      </c>
      <c r="I454" t="s">
        <v>1214</v>
      </c>
      <c r="J454" s="4" t="s">
        <v>11492</v>
      </c>
      <c r="K454" s="4" t="s">
        <v>11192</v>
      </c>
      <c r="L454" s="4">
        <v>0</v>
      </c>
      <c r="M454" s="4" t="s">
        <v>6354</v>
      </c>
      <c r="N454" s="11" t="s">
        <v>11493</v>
      </c>
    </row>
    <row r="455" spans="1:18">
      <c r="A455" t="s">
        <v>3147</v>
      </c>
      <c r="B455" t="s">
        <v>10958</v>
      </c>
      <c r="C455" t="s">
        <v>74</v>
      </c>
      <c r="D455" s="25" t="s">
        <v>10964</v>
      </c>
      <c r="E455" s="4">
        <v>3</v>
      </c>
      <c r="F455" s="4">
        <v>1990</v>
      </c>
      <c r="G455" t="s">
        <v>25</v>
      </c>
      <c r="H455" s="4" t="s">
        <v>87</v>
      </c>
      <c r="I455" t="s">
        <v>1214</v>
      </c>
      <c r="J455" s="4" t="s">
        <v>11478</v>
      </c>
      <c r="K455" s="4" t="s">
        <v>4538</v>
      </c>
      <c r="L455" s="4">
        <v>0</v>
      </c>
      <c r="M455" s="4" t="s">
        <v>1745</v>
      </c>
      <c r="N455" s="11" t="s">
        <v>11493</v>
      </c>
    </row>
    <row r="456" spans="1:18">
      <c r="A456" t="s">
        <v>3147</v>
      </c>
      <c r="B456" t="s">
        <v>10958</v>
      </c>
      <c r="C456" t="s">
        <v>74</v>
      </c>
      <c r="D456" s="25" t="s">
        <v>11023</v>
      </c>
      <c r="E456" s="4">
        <v>3</v>
      </c>
      <c r="F456" s="4">
        <v>1992</v>
      </c>
      <c r="G456" t="s">
        <v>25</v>
      </c>
      <c r="H456" s="4" t="s">
        <v>1635</v>
      </c>
      <c r="I456" t="s">
        <v>1214</v>
      </c>
      <c r="J456" s="4" t="s">
        <v>7483</v>
      </c>
      <c r="K456" s="4" t="s">
        <v>1611</v>
      </c>
      <c r="L456" s="4">
        <v>0</v>
      </c>
      <c r="M456" s="4" t="s">
        <v>2848</v>
      </c>
      <c r="N456" s="11" t="s">
        <v>11493</v>
      </c>
    </row>
    <row r="457" spans="1:18">
      <c r="A457" t="s">
        <v>3147</v>
      </c>
      <c r="B457" t="s">
        <v>10958</v>
      </c>
      <c r="C457" t="s">
        <v>74</v>
      </c>
      <c r="D457" s="25" t="s">
        <v>10968</v>
      </c>
      <c r="E457" s="4">
        <v>3</v>
      </c>
      <c r="F457" s="4">
        <v>1994</v>
      </c>
      <c r="G457" t="s">
        <v>25</v>
      </c>
      <c r="H457" s="4" t="s">
        <v>1622</v>
      </c>
      <c r="I457" t="s">
        <v>1214</v>
      </c>
      <c r="J457" s="4" t="s">
        <v>264</v>
      </c>
      <c r="K457" s="4" t="s">
        <v>577</v>
      </c>
      <c r="L457" s="4">
        <v>0</v>
      </c>
      <c r="M457" s="4" t="s">
        <v>4129</v>
      </c>
      <c r="N457" s="11" t="s">
        <v>11493</v>
      </c>
    </row>
    <row r="458" spans="1:18">
      <c r="A458" t="s">
        <v>3147</v>
      </c>
      <c r="B458" t="s">
        <v>10958</v>
      </c>
      <c r="C458" t="s">
        <v>74</v>
      </c>
      <c r="D458" s="25" t="s">
        <v>11132</v>
      </c>
      <c r="E458" s="4">
        <v>3</v>
      </c>
      <c r="F458" s="4">
        <v>1995</v>
      </c>
      <c r="G458" t="s">
        <v>25</v>
      </c>
      <c r="H458" s="4" t="s">
        <v>1376</v>
      </c>
      <c r="I458" t="s">
        <v>1214</v>
      </c>
      <c r="J458" s="4" t="s">
        <v>350</v>
      </c>
      <c r="K458" s="4" t="s">
        <v>341</v>
      </c>
      <c r="L458" s="4">
        <v>0</v>
      </c>
      <c r="M458" s="4" t="s">
        <v>3947</v>
      </c>
      <c r="N458" s="11" t="s">
        <v>11493</v>
      </c>
      <c r="R458" t="s">
        <v>11494</v>
      </c>
    </row>
    <row r="459" spans="1:18">
      <c r="A459" t="s">
        <v>3147</v>
      </c>
      <c r="B459" t="s">
        <v>10958</v>
      </c>
      <c r="C459" t="s">
        <v>74</v>
      </c>
      <c r="D459" s="25" t="s">
        <v>10989</v>
      </c>
      <c r="E459" s="4">
        <v>3</v>
      </c>
      <c r="F459" s="4">
        <v>1996</v>
      </c>
      <c r="G459" t="s">
        <v>25</v>
      </c>
      <c r="H459" s="4" t="s">
        <v>1639</v>
      </c>
      <c r="I459" t="s">
        <v>1214</v>
      </c>
      <c r="J459" s="4" t="s">
        <v>1393</v>
      </c>
      <c r="K459" s="4" t="s">
        <v>62</v>
      </c>
      <c r="L459" s="4">
        <v>0</v>
      </c>
      <c r="M459" s="4" t="s">
        <v>1627</v>
      </c>
      <c r="N459" s="11" t="s">
        <v>11493</v>
      </c>
      <c r="R459" t="s">
        <v>4721</v>
      </c>
    </row>
    <row r="460" spans="1:18">
      <c r="A460" t="s">
        <v>3147</v>
      </c>
      <c r="B460" t="s">
        <v>10958</v>
      </c>
      <c r="C460" t="s">
        <v>74</v>
      </c>
      <c r="D460" s="25" t="s">
        <v>11001</v>
      </c>
      <c r="E460" s="4">
        <v>3</v>
      </c>
      <c r="F460" s="4">
        <v>1998</v>
      </c>
      <c r="G460" t="s">
        <v>25</v>
      </c>
      <c r="H460" s="4" t="s">
        <v>2924</v>
      </c>
      <c r="I460" t="s">
        <v>1214</v>
      </c>
      <c r="J460" s="4" t="s">
        <v>1237</v>
      </c>
      <c r="K460" s="4" t="s">
        <v>53</v>
      </c>
      <c r="L460" s="4">
        <v>0</v>
      </c>
      <c r="M460" s="4" t="s">
        <v>11272</v>
      </c>
      <c r="N460" s="11" t="s">
        <v>11493</v>
      </c>
      <c r="R460" t="s">
        <v>439</v>
      </c>
    </row>
    <row r="461" spans="1:18">
      <c r="A461" t="s">
        <v>3147</v>
      </c>
      <c r="B461" t="s">
        <v>10958</v>
      </c>
      <c r="C461" t="s">
        <v>74</v>
      </c>
      <c r="D461" s="25" t="s">
        <v>10981</v>
      </c>
      <c r="E461" s="4">
        <v>3</v>
      </c>
      <c r="F461" s="4">
        <v>2000</v>
      </c>
      <c r="G461" t="s">
        <v>25</v>
      </c>
      <c r="H461" s="4" t="s">
        <v>2927</v>
      </c>
      <c r="I461" t="s">
        <v>1214</v>
      </c>
      <c r="J461" s="4" t="s">
        <v>30</v>
      </c>
      <c r="K461" s="4" t="s">
        <v>560</v>
      </c>
      <c r="L461" s="4">
        <v>0</v>
      </c>
      <c r="M461" s="4" t="s">
        <v>11495</v>
      </c>
      <c r="N461" s="11" t="s">
        <v>11493</v>
      </c>
      <c r="R461" t="s">
        <v>11496</v>
      </c>
    </row>
    <row r="462" spans="1:18">
      <c r="A462" t="s">
        <v>3147</v>
      </c>
      <c r="B462" t="s">
        <v>10958</v>
      </c>
      <c r="C462" t="s">
        <v>74</v>
      </c>
      <c r="D462" s="25" t="s">
        <v>10970</v>
      </c>
      <c r="E462" s="4">
        <v>5</v>
      </c>
      <c r="F462" s="4">
        <v>2001</v>
      </c>
      <c r="G462" t="s">
        <v>25</v>
      </c>
      <c r="H462" s="4" t="s">
        <v>1038</v>
      </c>
      <c r="I462" t="s">
        <v>1214</v>
      </c>
      <c r="J462" s="4" t="s">
        <v>888</v>
      </c>
      <c r="K462" s="4" t="s">
        <v>81</v>
      </c>
      <c r="L462" s="4">
        <v>0</v>
      </c>
      <c r="M462" s="4" t="s">
        <v>11211</v>
      </c>
      <c r="N462" s="11" t="s">
        <v>11493</v>
      </c>
      <c r="R462" t="s">
        <v>11497</v>
      </c>
    </row>
    <row r="463" spans="1:18">
      <c r="A463" t="s">
        <v>3147</v>
      </c>
      <c r="B463" t="s">
        <v>10958</v>
      </c>
      <c r="C463" t="s">
        <v>74</v>
      </c>
      <c r="D463" s="25" t="s">
        <v>11036</v>
      </c>
      <c r="E463" s="4">
        <v>5</v>
      </c>
      <c r="F463" s="4">
        <v>2002</v>
      </c>
      <c r="G463" t="s">
        <v>25</v>
      </c>
      <c r="H463" s="4" t="s">
        <v>1046</v>
      </c>
      <c r="I463" t="s">
        <v>1214</v>
      </c>
      <c r="J463" s="4" t="s">
        <v>419</v>
      </c>
      <c r="K463" s="4" t="s">
        <v>4569</v>
      </c>
      <c r="L463" s="4">
        <v>0</v>
      </c>
      <c r="M463" s="4" t="s">
        <v>11498</v>
      </c>
      <c r="N463" s="11" t="s">
        <v>11493</v>
      </c>
      <c r="R463" t="s">
        <v>11499</v>
      </c>
    </row>
    <row r="464" spans="1:18">
      <c r="A464" t="s">
        <v>3147</v>
      </c>
      <c r="B464" t="s">
        <v>10958</v>
      </c>
      <c r="C464" t="s">
        <v>74</v>
      </c>
      <c r="D464" s="25" t="s">
        <v>11038</v>
      </c>
      <c r="E464" s="4">
        <v>5</v>
      </c>
      <c r="F464" s="4">
        <v>2003</v>
      </c>
      <c r="G464" t="s">
        <v>25</v>
      </c>
      <c r="H464" s="4" t="s">
        <v>488</v>
      </c>
      <c r="I464" t="s">
        <v>1214</v>
      </c>
      <c r="J464" s="4" t="s">
        <v>888</v>
      </c>
      <c r="K464" s="4" t="s">
        <v>9772</v>
      </c>
      <c r="L464" s="4">
        <v>0</v>
      </c>
      <c r="M464" s="4" t="s">
        <v>11500</v>
      </c>
      <c r="N464" s="11" t="s">
        <v>11493</v>
      </c>
      <c r="R464" t="s">
        <v>11501</v>
      </c>
    </row>
    <row r="465" spans="1:18">
      <c r="A465" t="s">
        <v>3154</v>
      </c>
      <c r="B465" t="s">
        <v>10958</v>
      </c>
      <c r="C465" t="s">
        <v>20</v>
      </c>
      <c r="D465" s="25" t="s">
        <v>3055</v>
      </c>
      <c r="E465" s="4">
        <v>5</v>
      </c>
      <c r="F465" s="4">
        <v>2001</v>
      </c>
      <c r="G465" t="s">
        <v>21</v>
      </c>
      <c r="H465" s="4" t="s">
        <v>1456</v>
      </c>
      <c r="I465" t="s">
        <v>1214</v>
      </c>
      <c r="J465" s="4" t="s">
        <v>107</v>
      </c>
      <c r="K465" s="4" t="s">
        <v>285</v>
      </c>
      <c r="L465" s="4">
        <v>0</v>
      </c>
      <c r="M465" s="4" t="s">
        <v>1457</v>
      </c>
      <c r="N465" s="11" t="s">
        <v>11502</v>
      </c>
      <c r="R465" t="s">
        <v>11503</v>
      </c>
    </row>
    <row r="466" spans="1:18">
      <c r="A466" t="s">
        <v>3154</v>
      </c>
      <c r="B466" t="s">
        <v>10958</v>
      </c>
      <c r="C466" t="s">
        <v>74</v>
      </c>
      <c r="D466" s="25" t="s">
        <v>11036</v>
      </c>
      <c r="E466" s="4">
        <v>5</v>
      </c>
      <c r="F466" s="4">
        <v>2002</v>
      </c>
      <c r="G466" t="s">
        <v>21</v>
      </c>
      <c r="H466" s="4" t="s">
        <v>654</v>
      </c>
      <c r="I466" t="s">
        <v>1214</v>
      </c>
      <c r="J466" s="4" t="s">
        <v>756</v>
      </c>
      <c r="K466" s="4" t="s">
        <v>661</v>
      </c>
      <c r="L466" s="4">
        <v>0</v>
      </c>
      <c r="M466" s="4" t="s">
        <v>3652</v>
      </c>
      <c r="N466" s="11" t="s">
        <v>11502</v>
      </c>
      <c r="R466" t="s">
        <v>11504</v>
      </c>
    </row>
    <row r="467" spans="1:18">
      <c r="A467" t="s">
        <v>3154</v>
      </c>
      <c r="B467" t="s">
        <v>10958</v>
      </c>
      <c r="C467" t="s">
        <v>74</v>
      </c>
      <c r="D467" s="25" t="s">
        <v>11038</v>
      </c>
      <c r="E467" s="4">
        <v>5</v>
      </c>
      <c r="F467" s="4">
        <v>2003</v>
      </c>
      <c r="G467" t="s">
        <v>21</v>
      </c>
      <c r="H467" s="4" t="s">
        <v>482</v>
      </c>
      <c r="I467" t="s">
        <v>1214</v>
      </c>
      <c r="J467" s="4" t="s">
        <v>2929</v>
      </c>
      <c r="K467" s="4" t="s">
        <v>929</v>
      </c>
      <c r="L467" s="4">
        <v>0</v>
      </c>
      <c r="M467" s="4" t="s">
        <v>1357</v>
      </c>
      <c r="N467" s="11" t="s">
        <v>11502</v>
      </c>
      <c r="R467" t="s">
        <v>11039</v>
      </c>
    </row>
    <row r="468" spans="1:18">
      <c r="A468" t="s">
        <v>3154</v>
      </c>
      <c r="B468" t="s">
        <v>10958</v>
      </c>
      <c r="C468" t="s">
        <v>74</v>
      </c>
      <c r="D468" s="25" t="s">
        <v>1674</v>
      </c>
      <c r="E468" s="4">
        <v>5</v>
      </c>
      <c r="F468" s="4">
        <v>2004</v>
      </c>
      <c r="G468" t="s">
        <v>21</v>
      </c>
      <c r="H468" s="4" t="s">
        <v>682</v>
      </c>
      <c r="I468" t="s">
        <v>1214</v>
      </c>
      <c r="J468" s="4" t="s">
        <v>2963</v>
      </c>
      <c r="K468" s="4" t="s">
        <v>806</v>
      </c>
      <c r="L468" s="4">
        <v>0</v>
      </c>
      <c r="M468" s="4" t="s">
        <v>2414</v>
      </c>
      <c r="N468" s="11" t="s">
        <v>11502</v>
      </c>
      <c r="R468" t="s">
        <v>2695</v>
      </c>
    </row>
    <row r="469" spans="1:18">
      <c r="A469" t="s">
        <v>3154</v>
      </c>
      <c r="B469" t="s">
        <v>10958</v>
      </c>
      <c r="C469" t="s">
        <v>74</v>
      </c>
      <c r="D469" s="25" t="s">
        <v>11123</v>
      </c>
      <c r="E469" s="4">
        <v>5</v>
      </c>
      <c r="F469" s="4">
        <v>2005</v>
      </c>
      <c r="G469" t="s">
        <v>21</v>
      </c>
      <c r="H469" s="4" t="s">
        <v>57</v>
      </c>
      <c r="I469" t="s">
        <v>1214</v>
      </c>
      <c r="J469" s="4" t="s">
        <v>3419</v>
      </c>
      <c r="K469" s="4" t="s">
        <v>683</v>
      </c>
      <c r="L469" s="4">
        <v>0</v>
      </c>
      <c r="M469" s="4" t="s">
        <v>11505</v>
      </c>
      <c r="N469" s="11" t="s">
        <v>11502</v>
      </c>
      <c r="R469" t="s">
        <v>11506</v>
      </c>
    </row>
    <row r="470" spans="1:18">
      <c r="A470" t="s">
        <v>3154</v>
      </c>
      <c r="B470" t="s">
        <v>10958</v>
      </c>
      <c r="C470" t="s">
        <v>74</v>
      </c>
      <c r="D470" s="25" t="s">
        <v>11012</v>
      </c>
      <c r="E470" s="4">
        <v>5</v>
      </c>
      <c r="F470" s="4">
        <v>2011</v>
      </c>
      <c r="G470" t="s">
        <v>21</v>
      </c>
      <c r="H470" s="4" t="s">
        <v>609</v>
      </c>
      <c r="I470" t="s">
        <v>1214</v>
      </c>
      <c r="J470" s="4" t="s">
        <v>929</v>
      </c>
      <c r="K470" s="4" t="s">
        <v>674</v>
      </c>
      <c r="L470" s="4">
        <v>0</v>
      </c>
      <c r="M470" s="4" t="s">
        <v>1661</v>
      </c>
      <c r="N470" s="11" t="s">
        <v>11502</v>
      </c>
      <c r="R470" t="s">
        <v>11507</v>
      </c>
    </row>
    <row r="471" spans="1:18">
      <c r="A471" t="s">
        <v>3154</v>
      </c>
      <c r="B471" t="s">
        <v>10958</v>
      </c>
      <c r="C471" t="s">
        <v>74</v>
      </c>
      <c r="D471" s="25" t="s">
        <v>11014</v>
      </c>
      <c r="E471" s="4">
        <v>5</v>
      </c>
      <c r="F471" s="4">
        <v>2013</v>
      </c>
      <c r="G471" t="s">
        <v>21</v>
      </c>
      <c r="H471" s="4" t="s">
        <v>893</v>
      </c>
      <c r="I471" t="s">
        <v>1214</v>
      </c>
      <c r="J471" s="4" t="s">
        <v>1215</v>
      </c>
      <c r="K471" s="4" t="s">
        <v>642</v>
      </c>
      <c r="L471" s="4">
        <v>0</v>
      </c>
      <c r="M471" s="4" t="s">
        <v>7718</v>
      </c>
      <c r="N471" s="11" t="s">
        <v>11502</v>
      </c>
      <c r="R471" t="s">
        <v>570</v>
      </c>
    </row>
    <row r="472" spans="1:18">
      <c r="A472" t="s">
        <v>3154</v>
      </c>
      <c r="B472" t="s">
        <v>10958</v>
      </c>
      <c r="C472" t="s">
        <v>74</v>
      </c>
      <c r="D472" s="25" t="s">
        <v>11016</v>
      </c>
      <c r="E472" s="4">
        <v>5</v>
      </c>
      <c r="F472" s="4">
        <v>2015</v>
      </c>
      <c r="G472" t="s">
        <v>21</v>
      </c>
      <c r="H472" s="4" t="s">
        <v>1046</v>
      </c>
      <c r="I472" t="s">
        <v>1214</v>
      </c>
      <c r="J472" s="4" t="s">
        <v>1875</v>
      </c>
      <c r="K472" s="4" t="s">
        <v>1393</v>
      </c>
      <c r="L472" s="4">
        <v>0</v>
      </c>
      <c r="M472" s="4" t="s">
        <v>1960</v>
      </c>
      <c r="N472" s="11" t="s">
        <v>11502</v>
      </c>
      <c r="R472" t="s">
        <v>11508</v>
      </c>
    </row>
    <row r="473" spans="1:18">
      <c r="A473" t="s">
        <v>3154</v>
      </c>
      <c r="B473" t="s">
        <v>10958</v>
      </c>
      <c r="C473" t="s">
        <v>74</v>
      </c>
      <c r="D473" s="25" t="s">
        <v>11027</v>
      </c>
      <c r="E473" s="4">
        <v>5</v>
      </c>
      <c r="F473" s="4">
        <v>2017</v>
      </c>
      <c r="G473" t="s">
        <v>21</v>
      </c>
      <c r="H473" s="4" t="s">
        <v>401</v>
      </c>
      <c r="I473" t="s">
        <v>1214</v>
      </c>
      <c r="J473" s="4" t="s">
        <v>709</v>
      </c>
      <c r="K473" s="4" t="s">
        <v>569</v>
      </c>
      <c r="L473" s="4">
        <v>0</v>
      </c>
      <c r="M473" s="4" t="s">
        <v>2716</v>
      </c>
      <c r="N473" s="11" t="s">
        <v>11502</v>
      </c>
      <c r="R473" t="s">
        <v>11332</v>
      </c>
    </row>
    <row r="474" spans="1:18">
      <c r="A474" t="s">
        <v>3154</v>
      </c>
      <c r="B474" t="s">
        <v>10958</v>
      </c>
      <c r="C474" t="s">
        <v>74</v>
      </c>
      <c r="D474" s="25" t="s">
        <v>11509</v>
      </c>
      <c r="E474" s="4">
        <v>5</v>
      </c>
      <c r="F474" s="4">
        <v>2021</v>
      </c>
      <c r="G474" t="s">
        <v>21</v>
      </c>
      <c r="H474" s="4">
        <v>24.7</v>
      </c>
      <c r="I474" t="s">
        <v>1214</v>
      </c>
      <c r="J474" s="4" t="s">
        <v>1875</v>
      </c>
      <c r="K474" s="4" t="s">
        <v>3315</v>
      </c>
      <c r="L474" s="4">
        <v>0</v>
      </c>
      <c r="M474" s="4" t="s">
        <v>2022</v>
      </c>
      <c r="N474" s="11" t="s">
        <v>11502</v>
      </c>
      <c r="R474" t="s">
        <v>11510</v>
      </c>
    </row>
    <row r="475" spans="1:18">
      <c r="A475" t="s">
        <v>3154</v>
      </c>
      <c r="B475" t="s">
        <v>10958</v>
      </c>
      <c r="C475" s="4" t="s">
        <v>74</v>
      </c>
      <c r="D475" s="25" t="s">
        <v>11031</v>
      </c>
      <c r="E475" s="4">
        <v>4</v>
      </c>
      <c r="F475" s="4">
        <v>2026</v>
      </c>
      <c r="G475" s="4" t="s">
        <v>21</v>
      </c>
      <c r="H475" s="4">
        <v>29.6</v>
      </c>
      <c r="I475" t="s">
        <v>1214</v>
      </c>
      <c r="J475" s="4">
        <v>31.5</v>
      </c>
      <c r="K475" s="4">
        <v>39.5</v>
      </c>
      <c r="L475" s="4">
        <v>0</v>
      </c>
      <c r="M475" s="4">
        <v>920</v>
      </c>
      <c r="N475" s="11" t="s">
        <v>11502</v>
      </c>
      <c r="R475" s="4" t="s">
        <v>2449</v>
      </c>
    </row>
    <row r="476" spans="1:18">
      <c r="A476" t="s">
        <v>3178</v>
      </c>
      <c r="B476" t="s">
        <v>10958</v>
      </c>
      <c r="C476" t="s">
        <v>20</v>
      </c>
      <c r="D476" s="25" t="s">
        <v>10963</v>
      </c>
      <c r="E476" s="4">
        <v>3</v>
      </c>
      <c r="F476" s="4">
        <v>1988</v>
      </c>
      <c r="G476" t="s">
        <v>103</v>
      </c>
      <c r="H476" s="4" t="s">
        <v>149</v>
      </c>
      <c r="I476" t="s">
        <v>1214</v>
      </c>
      <c r="J476" s="4" t="s">
        <v>11189</v>
      </c>
      <c r="K476" s="4" t="s">
        <v>3376</v>
      </c>
      <c r="L476" s="4">
        <v>0</v>
      </c>
      <c r="M476" s="4" t="s">
        <v>3047</v>
      </c>
    </row>
    <row r="477" spans="1:18">
      <c r="A477" t="s">
        <v>3185</v>
      </c>
      <c r="B477" t="s">
        <v>10958</v>
      </c>
      <c r="C477" t="s">
        <v>20</v>
      </c>
      <c r="D477" s="25" t="s">
        <v>6739</v>
      </c>
      <c r="E477" s="4">
        <v>10</v>
      </c>
      <c r="F477" s="4">
        <v>2002</v>
      </c>
      <c r="G477" t="s">
        <v>103</v>
      </c>
      <c r="H477" s="4" t="s">
        <v>5759</v>
      </c>
      <c r="I477" t="s">
        <v>1214</v>
      </c>
      <c r="J477" s="4" t="s">
        <v>3412</v>
      </c>
      <c r="K477" s="4" t="s">
        <v>553</v>
      </c>
      <c r="L477" s="4">
        <v>0</v>
      </c>
      <c r="M477" s="4" t="s">
        <v>577</v>
      </c>
      <c r="R477" t="s">
        <v>11511</v>
      </c>
    </row>
    <row r="478" spans="1:18">
      <c r="A478" t="s">
        <v>3198</v>
      </c>
      <c r="B478" t="s">
        <v>10958</v>
      </c>
      <c r="C478" t="s">
        <v>20</v>
      </c>
      <c r="D478" s="25" t="s">
        <v>10963</v>
      </c>
      <c r="E478" s="4">
        <v>3</v>
      </c>
      <c r="F478" s="4">
        <v>1988</v>
      </c>
      <c r="G478" t="s">
        <v>25</v>
      </c>
      <c r="H478" s="4" t="s">
        <v>1610</v>
      </c>
      <c r="I478" t="s">
        <v>1214</v>
      </c>
      <c r="J478" s="4" t="s">
        <v>11130</v>
      </c>
      <c r="K478" s="4" t="s">
        <v>4455</v>
      </c>
      <c r="L478" s="4">
        <v>0</v>
      </c>
      <c r="M478" s="4" t="s">
        <v>1876</v>
      </c>
    </row>
    <row r="479" spans="1:18">
      <c r="A479" t="s">
        <v>3198</v>
      </c>
      <c r="B479" t="s">
        <v>10958</v>
      </c>
      <c r="C479" t="s">
        <v>74</v>
      </c>
      <c r="D479" s="25" t="s">
        <v>10964</v>
      </c>
      <c r="E479" s="4">
        <v>3</v>
      </c>
      <c r="F479" s="4">
        <v>1990</v>
      </c>
      <c r="G479" t="s">
        <v>25</v>
      </c>
      <c r="H479" s="4" t="s">
        <v>126</v>
      </c>
      <c r="I479" t="s">
        <v>1214</v>
      </c>
      <c r="J479" s="4" t="s">
        <v>4959</v>
      </c>
      <c r="K479" s="4" t="s">
        <v>3076</v>
      </c>
      <c r="L479" s="4">
        <v>0</v>
      </c>
      <c r="M479" s="4" t="s">
        <v>8588</v>
      </c>
    </row>
    <row r="480" spans="1:18">
      <c r="A480" t="s">
        <v>3198</v>
      </c>
      <c r="B480" t="s">
        <v>10958</v>
      </c>
      <c r="C480" t="s">
        <v>74</v>
      </c>
      <c r="D480" s="25" t="s">
        <v>1616</v>
      </c>
      <c r="E480" s="4">
        <v>3</v>
      </c>
      <c r="F480" s="4">
        <v>1992</v>
      </c>
      <c r="G480" t="s">
        <v>25</v>
      </c>
      <c r="H480" s="4" t="s">
        <v>1376</v>
      </c>
      <c r="I480" t="s">
        <v>1214</v>
      </c>
      <c r="J480" s="4" t="s">
        <v>3046</v>
      </c>
      <c r="K480" s="4" t="s">
        <v>3967</v>
      </c>
      <c r="L480" s="4">
        <v>0</v>
      </c>
      <c r="M480" s="4" t="s">
        <v>2773</v>
      </c>
    </row>
    <row r="481" spans="1:18">
      <c r="A481" t="s">
        <v>3198</v>
      </c>
      <c r="B481" t="s">
        <v>10958</v>
      </c>
      <c r="C481" t="s">
        <v>74</v>
      </c>
      <c r="D481" s="25" t="s">
        <v>10968</v>
      </c>
      <c r="E481" s="4">
        <v>3</v>
      </c>
      <c r="F481" s="4">
        <v>1994</v>
      </c>
      <c r="G481" t="s">
        <v>25</v>
      </c>
      <c r="H481" s="4" t="s">
        <v>137</v>
      </c>
      <c r="I481" t="s">
        <v>1214</v>
      </c>
      <c r="J481" s="4" t="s">
        <v>1861</v>
      </c>
      <c r="K481" s="4" t="s">
        <v>378</v>
      </c>
      <c r="L481" s="4">
        <v>0</v>
      </c>
      <c r="M481" s="4" t="s">
        <v>1507</v>
      </c>
    </row>
    <row r="482" spans="1:18">
      <c r="A482" t="s">
        <v>3203</v>
      </c>
      <c r="B482" t="s">
        <v>10958</v>
      </c>
      <c r="C482" t="s">
        <v>20</v>
      </c>
      <c r="D482" s="25" t="s">
        <v>3055</v>
      </c>
      <c r="E482" s="4">
        <v>5</v>
      </c>
      <c r="F482" s="4">
        <v>2001</v>
      </c>
      <c r="G482" t="s">
        <v>21</v>
      </c>
      <c r="H482" s="4">
        <v>10.7</v>
      </c>
      <c r="I482" t="s">
        <v>35</v>
      </c>
      <c r="J482" s="4" t="s">
        <v>169</v>
      </c>
      <c r="K482" s="4" t="s">
        <v>729</v>
      </c>
      <c r="L482" s="4">
        <v>0</v>
      </c>
      <c r="M482" s="4" t="s">
        <v>1593</v>
      </c>
      <c r="N482" s="11" t="s">
        <v>11512</v>
      </c>
      <c r="R482" t="s">
        <v>11513</v>
      </c>
    </row>
    <row r="483" spans="1:18">
      <c r="A483" t="s">
        <v>3203</v>
      </c>
      <c r="B483" t="s">
        <v>10958</v>
      </c>
      <c r="C483" t="s">
        <v>74</v>
      </c>
      <c r="D483" s="25" t="s">
        <v>11038</v>
      </c>
      <c r="E483" s="4">
        <v>5</v>
      </c>
      <c r="F483" s="4">
        <v>2003</v>
      </c>
      <c r="G483" t="s">
        <v>21</v>
      </c>
      <c r="H483" s="4">
        <v>12.7</v>
      </c>
      <c r="I483" t="s">
        <v>35</v>
      </c>
      <c r="J483" s="4" t="s">
        <v>354</v>
      </c>
      <c r="K483" s="4" t="s">
        <v>715</v>
      </c>
      <c r="L483" s="4">
        <v>0</v>
      </c>
      <c r="M483" s="4" t="s">
        <v>2080</v>
      </c>
      <c r="N483" s="11" t="s">
        <v>11512</v>
      </c>
      <c r="R483" t="s">
        <v>11514</v>
      </c>
    </row>
    <row r="484" spans="1:18">
      <c r="A484" t="s">
        <v>3203</v>
      </c>
      <c r="B484" t="s">
        <v>10958</v>
      </c>
      <c r="C484" t="s">
        <v>74</v>
      </c>
      <c r="D484" s="25" t="s">
        <v>10993</v>
      </c>
      <c r="E484" s="4">
        <v>5</v>
      </c>
      <c r="F484" s="4">
        <v>2008</v>
      </c>
      <c r="G484" t="s">
        <v>21</v>
      </c>
      <c r="H484" s="4">
        <v>17.7</v>
      </c>
      <c r="I484" t="s">
        <v>35</v>
      </c>
      <c r="J484" s="4" t="s">
        <v>511</v>
      </c>
      <c r="K484" s="4" t="s">
        <v>1282</v>
      </c>
      <c r="L484" s="4">
        <v>0</v>
      </c>
      <c r="M484" s="4" t="s">
        <v>7101</v>
      </c>
      <c r="N484" s="11" t="s">
        <v>11512</v>
      </c>
      <c r="R484" t="s">
        <v>11515</v>
      </c>
    </row>
    <row r="485" spans="1:18">
      <c r="A485" t="s">
        <v>3203</v>
      </c>
      <c r="B485" t="s">
        <v>10958</v>
      </c>
      <c r="C485" t="s">
        <v>74</v>
      </c>
      <c r="D485" s="25" t="s">
        <v>11397</v>
      </c>
      <c r="E485" s="4">
        <v>5</v>
      </c>
      <c r="F485" s="4">
        <v>2011</v>
      </c>
      <c r="G485" t="s">
        <v>21</v>
      </c>
      <c r="H485" s="4">
        <v>20.7</v>
      </c>
      <c r="I485" t="s">
        <v>35</v>
      </c>
      <c r="J485" s="4" t="s">
        <v>542</v>
      </c>
      <c r="K485" s="4" t="s">
        <v>842</v>
      </c>
      <c r="L485" s="4">
        <v>0</v>
      </c>
      <c r="M485" s="4" t="s">
        <v>1932</v>
      </c>
      <c r="N485" s="11" t="s">
        <v>11512</v>
      </c>
      <c r="R485" t="s">
        <v>11516</v>
      </c>
    </row>
    <row r="486" spans="1:18">
      <c r="A486" t="s">
        <v>3203</v>
      </c>
      <c r="B486" t="s">
        <v>10958</v>
      </c>
      <c r="C486" t="s">
        <v>74</v>
      </c>
      <c r="D486" s="25" t="s">
        <v>11016</v>
      </c>
      <c r="E486" s="4">
        <v>5</v>
      </c>
      <c r="F486" s="4">
        <v>2015</v>
      </c>
      <c r="G486" t="s">
        <v>21</v>
      </c>
      <c r="H486" s="4">
        <v>24.7</v>
      </c>
      <c r="I486" t="s">
        <v>35</v>
      </c>
      <c r="J486" s="4" t="s">
        <v>582</v>
      </c>
      <c r="K486" s="4" t="s">
        <v>1072</v>
      </c>
      <c r="L486" s="4">
        <v>0</v>
      </c>
      <c r="M486" s="4" t="s">
        <v>1833</v>
      </c>
      <c r="N486" s="11" t="s">
        <v>11512</v>
      </c>
      <c r="R486" t="s">
        <v>11517</v>
      </c>
    </row>
    <row r="487" spans="1:18">
      <c r="A487" t="s">
        <v>3203</v>
      </c>
      <c r="B487" t="s">
        <v>10958</v>
      </c>
      <c r="C487" t="s">
        <v>74</v>
      </c>
      <c r="D487" s="25" t="s">
        <v>1590</v>
      </c>
      <c r="E487" s="4">
        <v>5</v>
      </c>
      <c r="F487" s="4">
        <v>2016</v>
      </c>
      <c r="G487" t="s">
        <v>21</v>
      </c>
      <c r="H487" s="4">
        <v>25.7</v>
      </c>
      <c r="I487" t="s">
        <v>35</v>
      </c>
      <c r="J487" s="4" t="s">
        <v>929</v>
      </c>
      <c r="K487" s="4" t="s">
        <v>571</v>
      </c>
      <c r="L487" s="4">
        <v>0</v>
      </c>
      <c r="M487" s="4" t="s">
        <v>2625</v>
      </c>
      <c r="N487" s="11" t="s">
        <v>11512</v>
      </c>
      <c r="R487" t="s">
        <v>11518</v>
      </c>
    </row>
    <row r="488" spans="1:18">
      <c r="A488" t="s">
        <v>3203</v>
      </c>
      <c r="B488" t="s">
        <v>10958</v>
      </c>
      <c r="C488" t="s">
        <v>74</v>
      </c>
      <c r="D488" s="25" t="s">
        <v>11027</v>
      </c>
      <c r="E488" s="4">
        <v>5</v>
      </c>
      <c r="F488" s="4">
        <v>2017</v>
      </c>
      <c r="G488" t="s">
        <v>21</v>
      </c>
      <c r="H488" s="4">
        <v>26.7</v>
      </c>
      <c r="I488" t="s">
        <v>35</v>
      </c>
      <c r="J488" s="4" t="s">
        <v>929</v>
      </c>
      <c r="K488" s="4" t="s">
        <v>933</v>
      </c>
      <c r="L488" s="4">
        <v>0</v>
      </c>
      <c r="M488" s="4" t="s">
        <v>1833</v>
      </c>
      <c r="N488" s="11" t="s">
        <v>11512</v>
      </c>
      <c r="R488" t="s">
        <v>11519</v>
      </c>
    </row>
    <row r="489" spans="1:18">
      <c r="A489" t="s">
        <v>3203</v>
      </c>
      <c r="B489" t="s">
        <v>10958</v>
      </c>
      <c r="C489" t="s">
        <v>74</v>
      </c>
      <c r="D489" s="25" t="s">
        <v>2079</v>
      </c>
      <c r="E489" s="4">
        <v>6</v>
      </c>
      <c r="F489" s="4">
        <v>2018</v>
      </c>
      <c r="G489" t="s">
        <v>21</v>
      </c>
      <c r="H489" s="4">
        <v>27.7</v>
      </c>
      <c r="I489" t="s">
        <v>35</v>
      </c>
      <c r="J489" s="4" t="s">
        <v>1075</v>
      </c>
      <c r="K489" s="4" t="s">
        <v>456</v>
      </c>
      <c r="L489" s="4">
        <v>0</v>
      </c>
      <c r="M489" s="4" t="s">
        <v>2080</v>
      </c>
      <c r="N489" s="11" t="s">
        <v>11512</v>
      </c>
      <c r="R489" t="s">
        <v>11520</v>
      </c>
    </row>
    <row r="490" spans="1:18">
      <c r="A490" t="s">
        <v>3203</v>
      </c>
      <c r="B490" t="s">
        <v>10958</v>
      </c>
      <c r="C490" t="s">
        <v>74</v>
      </c>
      <c r="D490" s="25" t="s">
        <v>1515</v>
      </c>
      <c r="E490" s="4">
        <v>5</v>
      </c>
      <c r="F490" s="4">
        <v>2019</v>
      </c>
      <c r="G490" t="s">
        <v>21</v>
      </c>
      <c r="H490" s="4">
        <v>28.7</v>
      </c>
      <c r="I490" t="s">
        <v>35</v>
      </c>
      <c r="J490" s="4" t="s">
        <v>2739</v>
      </c>
      <c r="K490" s="4" t="s">
        <v>312</v>
      </c>
      <c r="L490" s="4">
        <v>0</v>
      </c>
      <c r="M490" s="4" t="s">
        <v>3669</v>
      </c>
      <c r="N490" s="11" t="s">
        <v>11512</v>
      </c>
      <c r="R490" t="s">
        <v>11521</v>
      </c>
    </row>
    <row r="491" spans="1:18">
      <c r="A491" t="s">
        <v>3203</v>
      </c>
      <c r="B491" t="s">
        <v>10958</v>
      </c>
      <c r="C491" t="s">
        <v>74</v>
      </c>
      <c r="D491" s="25" t="s">
        <v>1440</v>
      </c>
      <c r="E491" s="4">
        <v>5</v>
      </c>
      <c r="F491" s="4">
        <v>2024</v>
      </c>
      <c r="G491" t="s">
        <v>21</v>
      </c>
      <c r="H491" s="4">
        <v>33.700000000000003</v>
      </c>
      <c r="I491" t="s">
        <v>35</v>
      </c>
      <c r="J491" s="4" t="s">
        <v>866</v>
      </c>
      <c r="K491" s="4" t="s">
        <v>441</v>
      </c>
      <c r="L491" s="4">
        <v>0</v>
      </c>
      <c r="M491" s="4" t="s">
        <v>1321</v>
      </c>
      <c r="N491" s="11" t="s">
        <v>11512</v>
      </c>
      <c r="R491" t="s">
        <v>11522</v>
      </c>
    </row>
    <row r="492" spans="1:18">
      <c r="A492" t="s">
        <v>3203</v>
      </c>
      <c r="B492" t="s">
        <v>10958</v>
      </c>
      <c r="C492" s="4" t="s">
        <v>74</v>
      </c>
      <c r="D492" s="25" t="s">
        <v>11031</v>
      </c>
      <c r="E492" s="4">
        <v>4</v>
      </c>
      <c r="F492" s="4">
        <v>2026</v>
      </c>
      <c r="G492" s="4" t="s">
        <v>21</v>
      </c>
      <c r="H492" s="4">
        <v>35.700000000000003</v>
      </c>
      <c r="I492" t="s">
        <v>35</v>
      </c>
      <c r="J492" s="4">
        <v>27.6</v>
      </c>
      <c r="K492" s="4">
        <v>25</v>
      </c>
      <c r="L492" s="4">
        <v>3</v>
      </c>
      <c r="M492" s="4">
        <v>755</v>
      </c>
      <c r="N492" s="11" t="s">
        <v>11512</v>
      </c>
      <c r="R492" s="4" t="s">
        <v>11523</v>
      </c>
    </row>
    <row r="493" spans="1:18">
      <c r="A493" t="s">
        <v>3213</v>
      </c>
      <c r="B493" t="s">
        <v>10958</v>
      </c>
      <c r="C493" t="s">
        <v>20</v>
      </c>
      <c r="D493" s="25" t="s">
        <v>10963</v>
      </c>
      <c r="E493" s="4">
        <v>3</v>
      </c>
      <c r="F493" s="4">
        <v>1988</v>
      </c>
      <c r="G493" t="s">
        <v>25</v>
      </c>
      <c r="H493" s="4">
        <v>8.5</v>
      </c>
      <c r="I493" t="s">
        <v>35</v>
      </c>
      <c r="J493" s="4" t="s">
        <v>3046</v>
      </c>
      <c r="K493" s="4" t="s">
        <v>6012</v>
      </c>
      <c r="L493" s="4">
        <v>0</v>
      </c>
      <c r="M493" s="4" t="s">
        <v>3175</v>
      </c>
      <c r="R493" t="s">
        <v>3631</v>
      </c>
    </row>
    <row r="494" spans="1:18">
      <c r="A494" t="s">
        <v>3213</v>
      </c>
      <c r="B494" t="s">
        <v>10958</v>
      </c>
      <c r="C494" t="s">
        <v>74</v>
      </c>
      <c r="D494" s="25" t="s">
        <v>1616</v>
      </c>
      <c r="E494" s="4">
        <v>3</v>
      </c>
      <c r="F494" s="4">
        <v>1992</v>
      </c>
      <c r="G494" t="s">
        <v>25</v>
      </c>
      <c r="H494" s="4">
        <v>12.5</v>
      </c>
      <c r="I494" t="s">
        <v>35</v>
      </c>
      <c r="J494" s="4" t="s">
        <v>1897</v>
      </c>
      <c r="K494" s="4" t="s">
        <v>435</v>
      </c>
      <c r="L494" s="4">
        <v>0</v>
      </c>
      <c r="M494" s="4" t="s">
        <v>9936</v>
      </c>
    </row>
    <row r="495" spans="1:18">
      <c r="A495" t="s">
        <v>3217</v>
      </c>
      <c r="B495" t="s">
        <v>10958</v>
      </c>
      <c r="C495" t="s">
        <v>20</v>
      </c>
      <c r="D495" s="25" t="s">
        <v>11001</v>
      </c>
      <c r="E495" s="4">
        <v>3</v>
      </c>
      <c r="F495" s="4">
        <v>1998</v>
      </c>
      <c r="G495" t="s">
        <v>25</v>
      </c>
      <c r="H495" s="4" t="s">
        <v>1635</v>
      </c>
      <c r="I495" t="s">
        <v>1214</v>
      </c>
      <c r="J495" s="4" t="s">
        <v>733</v>
      </c>
      <c r="K495" s="4" t="s">
        <v>2381</v>
      </c>
      <c r="L495" s="4">
        <v>0</v>
      </c>
      <c r="M495" s="4" t="s">
        <v>2041</v>
      </c>
      <c r="R495" t="s">
        <v>11524</v>
      </c>
    </row>
    <row r="496" spans="1:18">
      <c r="A496" t="s">
        <v>3217</v>
      </c>
      <c r="B496" t="s">
        <v>10958</v>
      </c>
      <c r="C496" t="s">
        <v>74</v>
      </c>
      <c r="D496" s="25" t="s">
        <v>11083</v>
      </c>
      <c r="E496" s="4">
        <v>3</v>
      </c>
      <c r="F496" s="4">
        <v>2000</v>
      </c>
      <c r="G496" t="s">
        <v>25</v>
      </c>
      <c r="H496" s="4" t="s">
        <v>1622</v>
      </c>
      <c r="I496" t="s">
        <v>1214</v>
      </c>
      <c r="J496" s="4" t="s">
        <v>285</v>
      </c>
      <c r="K496" s="4" t="s">
        <v>988</v>
      </c>
      <c r="L496" s="4">
        <v>0</v>
      </c>
      <c r="M496" s="4" t="s">
        <v>1321</v>
      </c>
      <c r="R496" t="s">
        <v>585</v>
      </c>
    </row>
    <row r="497" spans="1:18">
      <c r="A497" t="s">
        <v>3219</v>
      </c>
      <c r="B497" t="s">
        <v>10958</v>
      </c>
      <c r="C497" t="s">
        <v>20</v>
      </c>
      <c r="D497" s="25" t="s">
        <v>3055</v>
      </c>
      <c r="E497" s="4">
        <v>5</v>
      </c>
      <c r="F497" s="4">
        <v>2001</v>
      </c>
      <c r="G497" t="s">
        <v>21</v>
      </c>
      <c r="H497" s="4" t="s">
        <v>1456</v>
      </c>
      <c r="I497" t="s">
        <v>1214</v>
      </c>
      <c r="J497" s="4" t="s">
        <v>107</v>
      </c>
      <c r="K497" s="4" t="s">
        <v>1000</v>
      </c>
      <c r="L497" s="4">
        <v>0</v>
      </c>
      <c r="M497" s="4" t="s">
        <v>1887</v>
      </c>
      <c r="N497" s="11" t="s">
        <v>11525</v>
      </c>
      <c r="R497" t="s">
        <v>11526</v>
      </c>
    </row>
    <row r="498" spans="1:18">
      <c r="A498" t="s">
        <v>3219</v>
      </c>
      <c r="B498" t="s">
        <v>10958</v>
      </c>
      <c r="C498" t="s">
        <v>74</v>
      </c>
      <c r="D498" s="25" t="s">
        <v>1674</v>
      </c>
      <c r="E498" s="4">
        <v>5</v>
      </c>
      <c r="F498" s="4">
        <v>2004</v>
      </c>
      <c r="G498" t="s">
        <v>21</v>
      </c>
      <c r="H498" s="4" t="s">
        <v>682</v>
      </c>
      <c r="I498" t="s">
        <v>1214</v>
      </c>
      <c r="J498" s="4" t="s">
        <v>550</v>
      </c>
      <c r="K498" s="4" t="s">
        <v>789</v>
      </c>
      <c r="L498" s="4">
        <v>0</v>
      </c>
      <c r="M498" s="4" t="s">
        <v>3794</v>
      </c>
      <c r="N498" s="11" t="s">
        <v>11525</v>
      </c>
      <c r="R498" t="s">
        <v>11527</v>
      </c>
    </row>
    <row r="499" spans="1:18">
      <c r="A499" t="s">
        <v>3219</v>
      </c>
      <c r="B499" t="s">
        <v>10958</v>
      </c>
      <c r="C499" t="s">
        <v>74</v>
      </c>
      <c r="D499" s="25" t="s">
        <v>10993</v>
      </c>
      <c r="E499" s="4">
        <v>5</v>
      </c>
      <c r="F499" s="4">
        <v>2008</v>
      </c>
      <c r="G499" t="s">
        <v>21</v>
      </c>
      <c r="H499" s="4" t="s">
        <v>410</v>
      </c>
      <c r="I499" t="s">
        <v>1214</v>
      </c>
      <c r="J499" s="4" t="s">
        <v>527</v>
      </c>
      <c r="K499" s="4" t="s">
        <v>1160</v>
      </c>
      <c r="L499" s="4">
        <v>0</v>
      </c>
      <c r="M499" s="4" t="s">
        <v>1765</v>
      </c>
      <c r="N499" s="11" t="s">
        <v>11525</v>
      </c>
      <c r="R499" t="s">
        <v>11528</v>
      </c>
    </row>
    <row r="500" spans="1:18">
      <c r="A500" t="s">
        <v>3219</v>
      </c>
      <c r="B500" t="s">
        <v>10958</v>
      </c>
      <c r="C500" t="s">
        <v>74</v>
      </c>
      <c r="D500" s="25" t="s">
        <v>10995</v>
      </c>
      <c r="E500" s="4">
        <v>5</v>
      </c>
      <c r="F500" s="4">
        <v>2010</v>
      </c>
      <c r="G500" t="s">
        <v>21</v>
      </c>
      <c r="H500" s="4" t="s">
        <v>712</v>
      </c>
      <c r="I500" t="s">
        <v>1214</v>
      </c>
      <c r="J500" s="4" t="s">
        <v>169</v>
      </c>
      <c r="K500" s="4" t="s">
        <v>954</v>
      </c>
      <c r="L500" s="4">
        <v>0</v>
      </c>
      <c r="M500" s="4" t="s">
        <v>3505</v>
      </c>
      <c r="N500" s="11" t="s">
        <v>11525</v>
      </c>
      <c r="R500" t="s">
        <v>11529</v>
      </c>
    </row>
    <row r="501" spans="1:18">
      <c r="A501" t="s">
        <v>3240</v>
      </c>
      <c r="B501" t="s">
        <v>10958</v>
      </c>
      <c r="C501" t="s">
        <v>20</v>
      </c>
      <c r="D501" s="25" t="s">
        <v>10963</v>
      </c>
      <c r="E501" s="4">
        <v>3</v>
      </c>
      <c r="F501" s="4">
        <v>1988</v>
      </c>
      <c r="G501" t="s">
        <v>25</v>
      </c>
      <c r="H501" s="4">
        <v>10.5</v>
      </c>
      <c r="I501" t="s">
        <v>35</v>
      </c>
      <c r="J501" s="4" t="s">
        <v>3509</v>
      </c>
      <c r="K501" s="4" t="s">
        <v>435</v>
      </c>
      <c r="L501" s="4">
        <v>0</v>
      </c>
      <c r="M501" s="4" t="s">
        <v>3306</v>
      </c>
      <c r="R501" t="s">
        <v>2317</v>
      </c>
    </row>
    <row r="502" spans="1:18">
      <c r="A502" t="s">
        <v>3240</v>
      </c>
      <c r="B502" t="s">
        <v>10958</v>
      </c>
      <c r="C502" t="s">
        <v>74</v>
      </c>
      <c r="D502" s="25" t="s">
        <v>10964</v>
      </c>
      <c r="E502" s="4">
        <v>3</v>
      </c>
      <c r="F502" s="4">
        <v>1990</v>
      </c>
      <c r="G502" t="s">
        <v>25</v>
      </c>
      <c r="H502" s="4">
        <v>12.5</v>
      </c>
      <c r="I502" t="s">
        <v>35</v>
      </c>
      <c r="J502" s="4" t="s">
        <v>4214</v>
      </c>
      <c r="K502" s="4" t="s">
        <v>2589</v>
      </c>
      <c r="L502" s="4">
        <v>0</v>
      </c>
      <c r="M502" s="4" t="s">
        <v>3122</v>
      </c>
    </row>
    <row r="503" spans="1:18">
      <c r="A503" t="s">
        <v>3246</v>
      </c>
      <c r="B503" t="s">
        <v>10958</v>
      </c>
      <c r="C503" t="s">
        <v>20</v>
      </c>
      <c r="D503" s="25" t="s">
        <v>3055</v>
      </c>
      <c r="E503" s="4">
        <v>5</v>
      </c>
      <c r="F503" s="4">
        <v>2001</v>
      </c>
      <c r="G503" t="s">
        <v>21</v>
      </c>
      <c r="H503" s="4">
        <v>12.7</v>
      </c>
      <c r="I503" t="s">
        <v>35</v>
      </c>
      <c r="J503" s="4" t="s">
        <v>521</v>
      </c>
      <c r="K503" s="4" t="s">
        <v>350</v>
      </c>
      <c r="L503" s="4">
        <v>0</v>
      </c>
      <c r="M503" s="4" t="s">
        <v>1932</v>
      </c>
      <c r="R503" t="s">
        <v>11530</v>
      </c>
    </row>
    <row r="504" spans="1:18">
      <c r="A504" t="s">
        <v>3255</v>
      </c>
      <c r="B504" t="s">
        <v>10958</v>
      </c>
      <c r="C504" t="s">
        <v>20</v>
      </c>
      <c r="D504" s="25" t="s">
        <v>11036</v>
      </c>
      <c r="E504" s="4">
        <v>5</v>
      </c>
      <c r="F504" s="4">
        <v>2002</v>
      </c>
      <c r="G504" t="s">
        <v>25</v>
      </c>
      <c r="H504" s="4" t="s">
        <v>1444</v>
      </c>
      <c r="I504" t="s">
        <v>1214</v>
      </c>
      <c r="J504" s="4" t="s">
        <v>176</v>
      </c>
      <c r="K504" s="4" t="s">
        <v>5763</v>
      </c>
      <c r="L504" s="4">
        <v>0</v>
      </c>
      <c r="M504" s="4" t="s">
        <v>5764</v>
      </c>
      <c r="N504" s="11" t="s">
        <v>11121</v>
      </c>
      <c r="R504" t="s">
        <v>11531</v>
      </c>
    </row>
    <row r="505" spans="1:18">
      <c r="A505" t="s">
        <v>3255</v>
      </c>
      <c r="B505" t="s">
        <v>10958</v>
      </c>
      <c r="C505" t="s">
        <v>74</v>
      </c>
      <c r="D505" s="25" t="s">
        <v>11012</v>
      </c>
      <c r="E505" s="4">
        <v>5</v>
      </c>
      <c r="F505" s="4">
        <v>2011</v>
      </c>
      <c r="G505" t="s">
        <v>25</v>
      </c>
      <c r="H505" s="4" t="s">
        <v>410</v>
      </c>
      <c r="I505" t="s">
        <v>1214</v>
      </c>
      <c r="J505" s="4" t="s">
        <v>511</v>
      </c>
      <c r="K505" s="4" t="s">
        <v>456</v>
      </c>
      <c r="L505" s="4">
        <v>0</v>
      </c>
      <c r="M505" s="4" t="s">
        <v>4305</v>
      </c>
      <c r="N505" s="11" t="s">
        <v>11121</v>
      </c>
      <c r="R505" t="s">
        <v>11532</v>
      </c>
    </row>
    <row r="506" spans="1:18">
      <c r="A506" t="s">
        <v>3258</v>
      </c>
      <c r="B506" t="s">
        <v>10958</v>
      </c>
      <c r="C506" t="s">
        <v>20</v>
      </c>
      <c r="D506" s="25" t="s">
        <v>10963</v>
      </c>
      <c r="E506" s="4">
        <v>3</v>
      </c>
      <c r="F506" s="4">
        <v>1988</v>
      </c>
      <c r="G506" t="s">
        <v>21</v>
      </c>
      <c r="H506" s="4">
        <v>20.5</v>
      </c>
      <c r="I506" t="s">
        <v>35</v>
      </c>
      <c r="J506" s="4" t="s">
        <v>3451</v>
      </c>
      <c r="K506" s="4" t="s">
        <v>4660</v>
      </c>
      <c r="L506" s="4">
        <v>0</v>
      </c>
      <c r="M506" s="4" t="s">
        <v>3578</v>
      </c>
      <c r="R506" t="s">
        <v>11533</v>
      </c>
    </row>
    <row r="507" spans="1:18">
      <c r="A507" t="s">
        <v>3258</v>
      </c>
      <c r="B507" t="s">
        <v>10958</v>
      </c>
      <c r="C507" t="s">
        <v>74</v>
      </c>
      <c r="D507" s="25" t="s">
        <v>10964</v>
      </c>
      <c r="E507" s="4">
        <v>3</v>
      </c>
      <c r="F507" s="4">
        <v>1990</v>
      </c>
      <c r="G507" t="s">
        <v>21</v>
      </c>
      <c r="H507" s="4">
        <v>22.5</v>
      </c>
      <c r="I507" t="s">
        <v>35</v>
      </c>
      <c r="J507" s="4" t="s">
        <v>3451</v>
      </c>
      <c r="K507" s="4" t="s">
        <v>435</v>
      </c>
      <c r="L507" s="4">
        <v>0</v>
      </c>
      <c r="M507" s="4" t="s">
        <v>4724</v>
      </c>
    </row>
    <row r="508" spans="1:18">
      <c r="A508" t="s">
        <v>3258</v>
      </c>
      <c r="B508" t="s">
        <v>10958</v>
      </c>
      <c r="C508" t="s">
        <v>74</v>
      </c>
      <c r="D508" s="25" t="s">
        <v>11023</v>
      </c>
      <c r="E508" s="4">
        <v>3</v>
      </c>
      <c r="F508" s="4">
        <v>1992</v>
      </c>
      <c r="G508" t="s">
        <v>21</v>
      </c>
      <c r="H508" s="4">
        <v>24.5</v>
      </c>
      <c r="I508" t="s">
        <v>35</v>
      </c>
      <c r="J508" s="4" t="s">
        <v>4214</v>
      </c>
      <c r="K508" s="4" t="s">
        <v>2107</v>
      </c>
      <c r="L508" s="4">
        <v>0</v>
      </c>
      <c r="M508" s="4" t="s">
        <v>1812</v>
      </c>
      <c r="R508" t="s">
        <v>2070</v>
      </c>
    </row>
    <row r="509" spans="1:18">
      <c r="A509" t="s">
        <v>3270</v>
      </c>
      <c r="B509" t="s">
        <v>10958</v>
      </c>
      <c r="C509" t="s">
        <v>20</v>
      </c>
      <c r="D509" s="25" t="s">
        <v>10970</v>
      </c>
      <c r="E509" s="4">
        <v>5</v>
      </c>
      <c r="F509" s="4">
        <v>2001</v>
      </c>
      <c r="G509" t="s">
        <v>25</v>
      </c>
      <c r="H509" s="4" t="s">
        <v>682</v>
      </c>
      <c r="I509" t="s">
        <v>1214</v>
      </c>
      <c r="J509" s="4" t="s">
        <v>611</v>
      </c>
      <c r="K509" s="4" t="s">
        <v>924</v>
      </c>
      <c r="L509" s="4">
        <v>0</v>
      </c>
      <c r="M509" s="4" t="s">
        <v>2382</v>
      </c>
      <c r="R509" t="s">
        <v>11534</v>
      </c>
    </row>
    <row r="510" spans="1:18">
      <c r="A510" t="s">
        <v>3270</v>
      </c>
      <c r="B510" t="s">
        <v>10958</v>
      </c>
      <c r="C510" t="s">
        <v>74</v>
      </c>
      <c r="D510" s="25" t="s">
        <v>11036</v>
      </c>
      <c r="E510" s="4">
        <v>5</v>
      </c>
      <c r="F510" s="4">
        <v>2002</v>
      </c>
      <c r="G510" t="s">
        <v>25</v>
      </c>
      <c r="H510" s="4" t="s">
        <v>57</v>
      </c>
      <c r="I510" t="s">
        <v>1214</v>
      </c>
      <c r="J510" s="4" t="s">
        <v>2473</v>
      </c>
      <c r="K510" s="4" t="s">
        <v>278</v>
      </c>
      <c r="L510" s="4">
        <v>0</v>
      </c>
      <c r="M510" s="4" t="s">
        <v>3364</v>
      </c>
      <c r="R510" t="s">
        <v>11535</v>
      </c>
    </row>
    <row r="511" spans="1:18">
      <c r="A511" t="s">
        <v>3281</v>
      </c>
      <c r="B511" t="s">
        <v>10958</v>
      </c>
      <c r="C511" t="s">
        <v>20</v>
      </c>
      <c r="D511" s="25" t="s">
        <v>1568</v>
      </c>
      <c r="E511" s="4">
        <v>5</v>
      </c>
      <c r="F511" s="4">
        <v>2016</v>
      </c>
      <c r="G511" t="s">
        <v>21</v>
      </c>
      <c r="I511" t="s">
        <v>11219</v>
      </c>
      <c r="J511" s="4" t="s">
        <v>521</v>
      </c>
      <c r="K511" s="4" t="s">
        <v>1160</v>
      </c>
      <c r="L511" s="4">
        <v>0</v>
      </c>
      <c r="M511" s="4" t="s">
        <v>1932</v>
      </c>
      <c r="R511" t="s">
        <v>11536</v>
      </c>
    </row>
    <row r="512" spans="1:18">
      <c r="A512" t="s">
        <v>3283</v>
      </c>
      <c r="B512" t="s">
        <v>10958</v>
      </c>
      <c r="C512" t="s">
        <v>20</v>
      </c>
      <c r="D512" s="25" t="s">
        <v>10963</v>
      </c>
      <c r="E512" s="4">
        <v>3</v>
      </c>
      <c r="F512" s="4">
        <v>1988</v>
      </c>
      <c r="G512" t="s">
        <v>25</v>
      </c>
      <c r="H512" s="4" t="s">
        <v>87</v>
      </c>
      <c r="I512" t="s">
        <v>1214</v>
      </c>
      <c r="J512" s="4" t="s">
        <v>11205</v>
      </c>
      <c r="K512" s="4" t="s">
        <v>6762</v>
      </c>
      <c r="L512" s="4">
        <v>0</v>
      </c>
      <c r="M512" s="4" t="s">
        <v>5611</v>
      </c>
      <c r="N512" s="11" t="s">
        <v>11537</v>
      </c>
      <c r="R512" t="s">
        <v>8880</v>
      </c>
    </row>
    <row r="513" spans="1:18">
      <c r="A513" t="s">
        <v>3283</v>
      </c>
      <c r="B513" t="s">
        <v>10958</v>
      </c>
      <c r="C513" t="s">
        <v>74</v>
      </c>
      <c r="D513" s="25" t="s">
        <v>11023</v>
      </c>
      <c r="E513" s="4">
        <v>3</v>
      </c>
      <c r="F513" s="4">
        <v>1992</v>
      </c>
      <c r="G513" t="s">
        <v>25</v>
      </c>
      <c r="H513" s="4" t="s">
        <v>1622</v>
      </c>
      <c r="I513" t="s">
        <v>1214</v>
      </c>
      <c r="J513" s="4" t="s">
        <v>3046</v>
      </c>
      <c r="K513" s="4" t="s">
        <v>2586</v>
      </c>
      <c r="L513" s="4">
        <v>0</v>
      </c>
      <c r="M513" s="4" t="s">
        <v>2236</v>
      </c>
      <c r="N513" s="11" t="s">
        <v>11537</v>
      </c>
      <c r="R513" t="s">
        <v>8880</v>
      </c>
    </row>
    <row r="514" spans="1:18">
      <c r="A514" t="s">
        <v>3283</v>
      </c>
      <c r="B514" t="s">
        <v>10958</v>
      </c>
      <c r="C514" t="s">
        <v>74</v>
      </c>
      <c r="D514" s="25" t="s">
        <v>11053</v>
      </c>
      <c r="E514" s="4">
        <v>3</v>
      </c>
      <c r="F514" s="4">
        <v>1993</v>
      </c>
      <c r="G514" t="s">
        <v>25</v>
      </c>
      <c r="H514" s="4" t="s">
        <v>1376</v>
      </c>
      <c r="I514" t="s">
        <v>1214</v>
      </c>
      <c r="J514" s="4" t="s">
        <v>836</v>
      </c>
      <c r="K514" s="4" t="s">
        <v>206</v>
      </c>
      <c r="L514" s="4">
        <v>0</v>
      </c>
      <c r="M514" s="4" t="s">
        <v>1521</v>
      </c>
      <c r="N514" s="11" t="s">
        <v>11537</v>
      </c>
      <c r="R514" t="s">
        <v>11538</v>
      </c>
    </row>
    <row r="515" spans="1:18">
      <c r="A515" t="s">
        <v>3283</v>
      </c>
      <c r="B515" t="s">
        <v>10958</v>
      </c>
      <c r="C515" t="s">
        <v>74</v>
      </c>
      <c r="D515" s="25" t="s">
        <v>10975</v>
      </c>
      <c r="E515" s="4">
        <v>3</v>
      </c>
      <c r="F515" s="4">
        <v>1994</v>
      </c>
      <c r="G515" t="s">
        <v>25</v>
      </c>
      <c r="H515" s="4" t="s">
        <v>1639</v>
      </c>
      <c r="I515" t="s">
        <v>1214</v>
      </c>
      <c r="J515" s="4" t="s">
        <v>116</v>
      </c>
      <c r="K515" s="4" t="s">
        <v>828</v>
      </c>
      <c r="L515" s="4">
        <v>0</v>
      </c>
      <c r="M515" s="4" t="s">
        <v>11539</v>
      </c>
      <c r="N515" s="11" t="s">
        <v>11537</v>
      </c>
      <c r="R515" t="s">
        <v>11540</v>
      </c>
    </row>
    <row r="516" spans="1:18">
      <c r="A516" t="s">
        <v>3283</v>
      </c>
      <c r="B516" t="s">
        <v>10958</v>
      </c>
      <c r="C516" t="s">
        <v>74</v>
      </c>
      <c r="D516" s="25" t="s">
        <v>10987</v>
      </c>
      <c r="E516" s="4">
        <v>3</v>
      </c>
      <c r="F516" s="4">
        <v>1995</v>
      </c>
      <c r="G516" t="s">
        <v>25</v>
      </c>
      <c r="H516" s="4" t="s">
        <v>137</v>
      </c>
      <c r="I516" t="s">
        <v>1214</v>
      </c>
      <c r="J516" s="4" t="s">
        <v>842</v>
      </c>
      <c r="K516" s="4" t="s">
        <v>472</v>
      </c>
      <c r="L516" s="4">
        <v>0</v>
      </c>
      <c r="M516" s="4" t="s">
        <v>8463</v>
      </c>
      <c r="N516" s="11" t="s">
        <v>11537</v>
      </c>
      <c r="R516" t="s">
        <v>11541</v>
      </c>
    </row>
    <row r="517" spans="1:18">
      <c r="A517" t="s">
        <v>3283</v>
      </c>
      <c r="B517" t="s">
        <v>10958</v>
      </c>
      <c r="C517" t="s">
        <v>74</v>
      </c>
      <c r="D517" s="25" t="s">
        <v>2779</v>
      </c>
      <c r="E517" s="4">
        <v>6</v>
      </c>
      <c r="F517" s="4">
        <v>2002</v>
      </c>
      <c r="G517" t="s">
        <v>25</v>
      </c>
      <c r="H517" s="4" t="s">
        <v>3139</v>
      </c>
      <c r="I517" t="s">
        <v>1214</v>
      </c>
      <c r="J517" s="4" t="s">
        <v>1393</v>
      </c>
      <c r="K517" s="4" t="s">
        <v>1579</v>
      </c>
      <c r="L517" s="4">
        <v>0</v>
      </c>
      <c r="M517" s="4" t="s">
        <v>8634</v>
      </c>
      <c r="N517" s="11" t="s">
        <v>11537</v>
      </c>
      <c r="R517" t="s">
        <v>11542</v>
      </c>
    </row>
    <row r="518" spans="1:18">
      <c r="A518" t="s">
        <v>3287</v>
      </c>
      <c r="B518" t="s">
        <v>10958</v>
      </c>
      <c r="C518" t="s">
        <v>20</v>
      </c>
      <c r="D518" s="25" t="s">
        <v>10975</v>
      </c>
      <c r="E518" s="4">
        <v>3</v>
      </c>
      <c r="F518" s="4">
        <v>1994</v>
      </c>
      <c r="G518" t="s">
        <v>25</v>
      </c>
      <c r="H518" s="4">
        <v>8.5</v>
      </c>
      <c r="I518" t="s">
        <v>35</v>
      </c>
      <c r="J518" s="4" t="s">
        <v>661</v>
      </c>
      <c r="K518" s="4" t="s">
        <v>715</v>
      </c>
      <c r="L518" s="4">
        <v>0</v>
      </c>
      <c r="M518" s="4" t="s">
        <v>2209</v>
      </c>
      <c r="N518" s="11" t="s">
        <v>11543</v>
      </c>
      <c r="R518" t="s">
        <v>6667</v>
      </c>
    </row>
    <row r="519" spans="1:18">
      <c r="A519" t="s">
        <v>3287</v>
      </c>
      <c r="B519" t="s">
        <v>10958</v>
      </c>
      <c r="C519" t="s">
        <v>74</v>
      </c>
      <c r="D519" s="25" t="s">
        <v>10987</v>
      </c>
      <c r="E519" s="4">
        <v>3</v>
      </c>
      <c r="F519" s="4">
        <v>1995</v>
      </c>
      <c r="G519" t="s">
        <v>25</v>
      </c>
      <c r="H519" s="4">
        <v>9.5</v>
      </c>
      <c r="I519" t="s">
        <v>35</v>
      </c>
      <c r="J519" s="4" t="s">
        <v>362</v>
      </c>
      <c r="K519" s="4" t="s">
        <v>154</v>
      </c>
      <c r="L519" s="4">
        <v>0</v>
      </c>
      <c r="M519" s="4" t="s">
        <v>2587</v>
      </c>
      <c r="N519" s="11" t="s">
        <v>11543</v>
      </c>
    </row>
    <row r="520" spans="1:18">
      <c r="A520" t="s">
        <v>3287</v>
      </c>
      <c r="B520" t="s">
        <v>10958</v>
      </c>
      <c r="C520" t="s">
        <v>74</v>
      </c>
      <c r="D520" s="25" t="s">
        <v>10989</v>
      </c>
      <c r="E520" s="4">
        <v>3</v>
      </c>
      <c r="F520" s="4">
        <v>1996</v>
      </c>
      <c r="G520" t="s">
        <v>25</v>
      </c>
      <c r="H520" s="4">
        <v>10.5</v>
      </c>
      <c r="I520" t="s">
        <v>35</v>
      </c>
      <c r="J520" s="4" t="s">
        <v>186</v>
      </c>
      <c r="K520" s="4" t="s">
        <v>36</v>
      </c>
      <c r="L520" s="4">
        <v>0</v>
      </c>
      <c r="M520" s="4" t="s">
        <v>2323</v>
      </c>
      <c r="N520" s="11" t="s">
        <v>11543</v>
      </c>
      <c r="R520" t="s">
        <v>11544</v>
      </c>
    </row>
    <row r="521" spans="1:18">
      <c r="A521" t="s">
        <v>3287</v>
      </c>
      <c r="B521" t="s">
        <v>10958</v>
      </c>
      <c r="C521" t="s">
        <v>74</v>
      </c>
      <c r="D521" s="25" t="s">
        <v>11001</v>
      </c>
      <c r="E521" s="4">
        <v>3</v>
      </c>
      <c r="F521" s="4">
        <v>1998</v>
      </c>
      <c r="G521" t="s">
        <v>25</v>
      </c>
      <c r="H521" s="4">
        <v>12.5</v>
      </c>
      <c r="I521" t="s">
        <v>35</v>
      </c>
      <c r="J521" s="4" t="s">
        <v>870</v>
      </c>
      <c r="K521" s="4" t="s">
        <v>338</v>
      </c>
      <c r="L521" s="4">
        <v>0</v>
      </c>
      <c r="M521" s="4" t="s">
        <v>9850</v>
      </c>
      <c r="N521" s="11" t="s">
        <v>11543</v>
      </c>
      <c r="R521" t="s">
        <v>439</v>
      </c>
    </row>
    <row r="522" spans="1:18">
      <c r="A522" t="s">
        <v>3287</v>
      </c>
      <c r="B522" t="s">
        <v>10958</v>
      </c>
      <c r="C522" t="s">
        <v>74</v>
      </c>
      <c r="D522" s="25" t="s">
        <v>10981</v>
      </c>
      <c r="E522" s="4">
        <v>3</v>
      </c>
      <c r="F522" s="4">
        <v>2000</v>
      </c>
      <c r="G522" t="s">
        <v>25</v>
      </c>
      <c r="H522" s="4">
        <v>14.5</v>
      </c>
      <c r="I522" t="s">
        <v>35</v>
      </c>
      <c r="J522" s="4" t="s">
        <v>182</v>
      </c>
      <c r="K522" s="4" t="s">
        <v>2061</v>
      </c>
      <c r="L522" s="4">
        <v>0</v>
      </c>
      <c r="M522" s="4" t="s">
        <v>6176</v>
      </c>
      <c r="N522" s="11" t="s">
        <v>11543</v>
      </c>
      <c r="R522" t="s">
        <v>439</v>
      </c>
    </row>
    <row r="523" spans="1:18">
      <c r="A523" t="s">
        <v>3287</v>
      </c>
      <c r="B523" t="s">
        <v>10958</v>
      </c>
      <c r="C523" t="s">
        <v>74</v>
      </c>
      <c r="D523" s="25" t="s">
        <v>10970</v>
      </c>
      <c r="E523" s="4">
        <v>5</v>
      </c>
      <c r="F523" s="4">
        <v>2001</v>
      </c>
      <c r="G523" t="s">
        <v>25</v>
      </c>
      <c r="H523" s="4">
        <v>15.7</v>
      </c>
      <c r="I523" t="s">
        <v>35</v>
      </c>
      <c r="J523" s="4" t="s">
        <v>36</v>
      </c>
      <c r="K523" s="4" t="s">
        <v>1237</v>
      </c>
      <c r="L523" s="4">
        <v>0</v>
      </c>
      <c r="M523" s="4" t="s">
        <v>11545</v>
      </c>
      <c r="N523" s="11" t="s">
        <v>11543</v>
      </c>
      <c r="R523" t="s">
        <v>10991</v>
      </c>
    </row>
    <row r="524" spans="1:18">
      <c r="A524" t="s">
        <v>3287</v>
      </c>
      <c r="B524" t="s">
        <v>10958</v>
      </c>
      <c r="C524" t="s">
        <v>74</v>
      </c>
      <c r="D524" s="25" t="s">
        <v>11038</v>
      </c>
      <c r="E524" s="4">
        <v>5</v>
      </c>
      <c r="F524" s="4">
        <v>2003</v>
      </c>
      <c r="G524" t="s">
        <v>25</v>
      </c>
      <c r="H524" s="4">
        <v>17.7</v>
      </c>
      <c r="I524" t="s">
        <v>35</v>
      </c>
      <c r="J524" s="4" t="s">
        <v>227</v>
      </c>
      <c r="K524" s="4" t="s">
        <v>1579</v>
      </c>
      <c r="L524" s="4">
        <v>0</v>
      </c>
      <c r="M524" s="4" t="s">
        <v>11546</v>
      </c>
      <c r="N524" s="11" t="s">
        <v>11543</v>
      </c>
      <c r="R524" t="s">
        <v>11501</v>
      </c>
    </row>
    <row r="525" spans="1:18">
      <c r="A525" t="s">
        <v>3287</v>
      </c>
      <c r="B525" t="s">
        <v>10958</v>
      </c>
      <c r="C525" t="s">
        <v>74</v>
      </c>
      <c r="D525" s="25" t="s">
        <v>10993</v>
      </c>
      <c r="E525" s="4">
        <v>5</v>
      </c>
      <c r="F525" s="4">
        <v>2008</v>
      </c>
      <c r="G525" t="s">
        <v>25</v>
      </c>
      <c r="H525" s="4">
        <v>22.7</v>
      </c>
      <c r="I525" t="s">
        <v>35</v>
      </c>
      <c r="J525" s="4" t="s">
        <v>2252</v>
      </c>
      <c r="K525" s="4" t="s">
        <v>6094</v>
      </c>
      <c r="L525" s="4">
        <v>0</v>
      </c>
      <c r="M525" s="4" t="s">
        <v>11547</v>
      </c>
      <c r="N525" s="11" t="s">
        <v>11543</v>
      </c>
      <c r="R525" t="s">
        <v>11453</v>
      </c>
    </row>
    <row r="526" spans="1:18">
      <c r="A526" t="s">
        <v>3297</v>
      </c>
      <c r="B526" t="s">
        <v>10958</v>
      </c>
      <c r="C526" t="s">
        <v>20</v>
      </c>
      <c r="D526" s="25" t="s">
        <v>10963</v>
      </c>
      <c r="E526" s="4">
        <v>3</v>
      </c>
      <c r="F526" s="4">
        <v>1988</v>
      </c>
      <c r="G526" t="s">
        <v>103</v>
      </c>
      <c r="H526" s="4" t="s">
        <v>1610</v>
      </c>
      <c r="I526" t="s">
        <v>1214</v>
      </c>
      <c r="J526" s="4" t="s">
        <v>11191</v>
      </c>
      <c r="K526" s="4" t="s">
        <v>3509</v>
      </c>
      <c r="L526" s="4">
        <v>0</v>
      </c>
      <c r="M526" s="4" t="s">
        <v>1820</v>
      </c>
    </row>
    <row r="527" spans="1:18">
      <c r="A527" t="s">
        <v>3308</v>
      </c>
      <c r="B527" t="s">
        <v>10958</v>
      </c>
      <c r="C527" t="s">
        <v>20</v>
      </c>
      <c r="D527" s="25" t="s">
        <v>6739</v>
      </c>
      <c r="E527" s="4">
        <v>10</v>
      </c>
      <c r="F527" s="4">
        <v>2002</v>
      </c>
      <c r="G527" t="s">
        <v>103</v>
      </c>
      <c r="H527" s="4" t="s">
        <v>5759</v>
      </c>
      <c r="I527" t="s">
        <v>1214</v>
      </c>
      <c r="J527" s="4" t="s">
        <v>11347</v>
      </c>
      <c r="K527" s="4" t="s">
        <v>141</v>
      </c>
      <c r="L527" s="4">
        <v>0</v>
      </c>
      <c r="M527" s="4" t="s">
        <v>475</v>
      </c>
      <c r="R527" t="s">
        <v>11511</v>
      </c>
    </row>
    <row r="528" spans="1:18">
      <c r="A528" t="s">
        <v>29</v>
      </c>
      <c r="B528" t="s">
        <v>10958</v>
      </c>
      <c r="C528" t="s">
        <v>20</v>
      </c>
      <c r="D528" s="25" t="s">
        <v>2390</v>
      </c>
      <c r="E528" s="4">
        <v>3</v>
      </c>
      <c r="F528" s="4">
        <v>1980</v>
      </c>
      <c r="G528" t="s">
        <v>103</v>
      </c>
      <c r="H528" s="4" t="s">
        <v>126</v>
      </c>
      <c r="I528" t="s">
        <v>1214</v>
      </c>
      <c r="J528" s="4" t="s">
        <v>2275</v>
      </c>
      <c r="K528" s="4" t="s">
        <v>4214</v>
      </c>
      <c r="L528" s="4">
        <v>0</v>
      </c>
      <c r="M528" s="4" t="s">
        <v>2353</v>
      </c>
      <c r="R528" t="s">
        <v>6127</v>
      </c>
    </row>
    <row r="529" spans="1:18">
      <c r="A529" t="s">
        <v>873</v>
      </c>
      <c r="B529" t="s">
        <v>10958</v>
      </c>
      <c r="C529" t="s">
        <v>20</v>
      </c>
      <c r="D529" s="25" t="s">
        <v>10960</v>
      </c>
      <c r="E529" s="4">
        <v>3</v>
      </c>
      <c r="F529" s="4">
        <v>1983</v>
      </c>
      <c r="G529" t="s">
        <v>25</v>
      </c>
      <c r="H529" s="4">
        <v>17.5</v>
      </c>
      <c r="I529" t="s">
        <v>35</v>
      </c>
      <c r="J529" s="4" t="s">
        <v>1613</v>
      </c>
      <c r="M529" s="4" t="s">
        <v>2702</v>
      </c>
      <c r="R529" t="s">
        <v>11548</v>
      </c>
    </row>
    <row r="530" spans="1:18">
      <c r="A530" t="s">
        <v>873</v>
      </c>
      <c r="B530" t="s">
        <v>10958</v>
      </c>
      <c r="C530" t="s">
        <v>74</v>
      </c>
      <c r="D530" s="25" t="s">
        <v>11077</v>
      </c>
      <c r="E530" s="4">
        <v>3</v>
      </c>
      <c r="F530" s="4">
        <v>1986</v>
      </c>
      <c r="G530" t="s">
        <v>25</v>
      </c>
      <c r="H530" s="4">
        <v>20.5</v>
      </c>
      <c r="I530" t="s">
        <v>35</v>
      </c>
      <c r="J530" s="4" t="s">
        <v>1297</v>
      </c>
      <c r="M530" s="4" t="s">
        <v>4417</v>
      </c>
      <c r="R530" t="s">
        <v>11549</v>
      </c>
    </row>
    <row r="531" spans="1:18">
      <c r="A531" t="s">
        <v>3335</v>
      </c>
      <c r="B531" t="s">
        <v>10958</v>
      </c>
      <c r="C531" t="s">
        <v>20</v>
      </c>
      <c r="D531" s="25" t="s">
        <v>10968</v>
      </c>
      <c r="E531" s="4">
        <v>3</v>
      </c>
      <c r="F531" s="4">
        <v>1994</v>
      </c>
      <c r="G531" t="s">
        <v>21</v>
      </c>
      <c r="H531" s="4" t="s">
        <v>1610</v>
      </c>
      <c r="I531" t="s">
        <v>1214</v>
      </c>
      <c r="J531" s="4" t="s">
        <v>563</v>
      </c>
      <c r="K531" s="4" t="s">
        <v>385</v>
      </c>
      <c r="L531" s="4">
        <v>0</v>
      </c>
      <c r="M531" s="4" t="s">
        <v>1347</v>
      </c>
      <c r="N531" s="11" t="s">
        <v>11550</v>
      </c>
      <c r="R531" t="s">
        <v>593</v>
      </c>
    </row>
    <row r="532" spans="1:18">
      <c r="A532" t="s">
        <v>3335</v>
      </c>
      <c r="B532" t="s">
        <v>10958</v>
      </c>
      <c r="C532" t="s">
        <v>74</v>
      </c>
      <c r="D532" s="25" t="s">
        <v>10979</v>
      </c>
      <c r="E532" s="4">
        <v>3</v>
      </c>
      <c r="F532" s="4">
        <v>1996</v>
      </c>
      <c r="G532" t="s">
        <v>21</v>
      </c>
      <c r="H532" s="4" t="s">
        <v>126</v>
      </c>
      <c r="I532" t="s">
        <v>1214</v>
      </c>
      <c r="J532" s="4" t="s">
        <v>655</v>
      </c>
      <c r="K532" s="4" t="s">
        <v>614</v>
      </c>
      <c r="L532" s="4">
        <v>0</v>
      </c>
      <c r="M532" s="4" t="s">
        <v>1969</v>
      </c>
      <c r="N532" s="11" t="s">
        <v>11550</v>
      </c>
      <c r="R532" t="s">
        <v>11551</v>
      </c>
    </row>
    <row r="533" spans="1:18">
      <c r="A533" t="s">
        <v>3335</v>
      </c>
      <c r="B533" t="s">
        <v>10958</v>
      </c>
      <c r="C533" t="s">
        <v>74</v>
      </c>
      <c r="D533" s="25" t="s">
        <v>11001</v>
      </c>
      <c r="E533" s="4">
        <v>3</v>
      </c>
      <c r="F533" s="4">
        <v>1998</v>
      </c>
      <c r="G533" t="s">
        <v>21</v>
      </c>
      <c r="H533" s="4" t="s">
        <v>1376</v>
      </c>
      <c r="I533" t="s">
        <v>1214</v>
      </c>
      <c r="J533" s="4" t="s">
        <v>169</v>
      </c>
      <c r="K533" s="4" t="s">
        <v>444</v>
      </c>
      <c r="L533" s="4">
        <v>0</v>
      </c>
      <c r="M533" s="4" t="s">
        <v>1765</v>
      </c>
      <c r="N533" s="11" t="s">
        <v>11550</v>
      </c>
      <c r="R533" t="s">
        <v>439</v>
      </c>
    </row>
    <row r="534" spans="1:18">
      <c r="A534" t="s">
        <v>3335</v>
      </c>
      <c r="B534" t="s">
        <v>10958</v>
      </c>
      <c r="C534" t="s">
        <v>74</v>
      </c>
      <c r="D534" s="25" t="s">
        <v>11083</v>
      </c>
      <c r="E534" s="4">
        <v>3</v>
      </c>
      <c r="F534" s="4">
        <v>2000</v>
      </c>
      <c r="G534" t="s">
        <v>21</v>
      </c>
      <c r="H534" s="4" t="s">
        <v>137</v>
      </c>
      <c r="I534" t="s">
        <v>1214</v>
      </c>
      <c r="J534" s="4" t="s">
        <v>742</v>
      </c>
      <c r="K534" s="4" t="s">
        <v>127</v>
      </c>
      <c r="L534" s="4">
        <v>0</v>
      </c>
      <c r="M534" s="4" t="s">
        <v>2145</v>
      </c>
      <c r="N534" s="11" t="s">
        <v>11550</v>
      </c>
      <c r="R534" t="s">
        <v>439</v>
      </c>
    </row>
    <row r="535" spans="1:18">
      <c r="A535" t="s">
        <v>3335</v>
      </c>
      <c r="B535" t="s">
        <v>10958</v>
      </c>
      <c r="C535" t="s">
        <v>74</v>
      </c>
      <c r="D535" s="25" t="s">
        <v>1746</v>
      </c>
      <c r="E535" s="4">
        <v>5</v>
      </c>
      <c r="F535" s="4">
        <v>2001</v>
      </c>
      <c r="G535" t="s">
        <v>21</v>
      </c>
      <c r="H535" s="4" t="s">
        <v>609</v>
      </c>
      <c r="I535" t="s">
        <v>1214</v>
      </c>
      <c r="J535" s="4" t="s">
        <v>511</v>
      </c>
      <c r="K535" s="4" t="s">
        <v>571</v>
      </c>
      <c r="L535" s="4">
        <v>0</v>
      </c>
      <c r="M535" s="4" t="s">
        <v>4352</v>
      </c>
      <c r="N535" s="11" t="s">
        <v>11550</v>
      </c>
      <c r="R535" t="s">
        <v>11552</v>
      </c>
    </row>
    <row r="536" spans="1:18">
      <c r="A536" t="s">
        <v>3335</v>
      </c>
      <c r="B536" t="s">
        <v>10958</v>
      </c>
      <c r="C536" t="s">
        <v>74</v>
      </c>
      <c r="D536" s="25" t="s">
        <v>2779</v>
      </c>
      <c r="E536" s="4">
        <v>6</v>
      </c>
      <c r="F536" s="4">
        <v>2002</v>
      </c>
      <c r="G536" t="s">
        <v>21</v>
      </c>
      <c r="H536" s="4" t="s">
        <v>431</v>
      </c>
      <c r="I536" t="s">
        <v>1214</v>
      </c>
      <c r="J536" s="4" t="s">
        <v>582</v>
      </c>
      <c r="K536" s="4" t="s">
        <v>854</v>
      </c>
      <c r="L536" s="4">
        <v>0</v>
      </c>
      <c r="M536" s="4" t="s">
        <v>1427</v>
      </c>
      <c r="N536" s="11" t="s">
        <v>11550</v>
      </c>
      <c r="R536" t="s">
        <v>11553</v>
      </c>
    </row>
    <row r="537" spans="1:18">
      <c r="A537" t="s">
        <v>3335</v>
      </c>
      <c r="B537" t="s">
        <v>10958</v>
      </c>
      <c r="C537" t="s">
        <v>74</v>
      </c>
      <c r="D537" s="25" t="s">
        <v>10972</v>
      </c>
      <c r="E537" s="4">
        <v>5</v>
      </c>
      <c r="F537" s="4">
        <v>2003</v>
      </c>
      <c r="G537" t="s">
        <v>21</v>
      </c>
      <c r="H537" s="4" t="s">
        <v>893</v>
      </c>
      <c r="I537" t="s">
        <v>1214</v>
      </c>
      <c r="J537" s="4" t="s">
        <v>2341</v>
      </c>
      <c r="K537" s="4" t="s">
        <v>854</v>
      </c>
      <c r="L537" s="4">
        <v>0</v>
      </c>
      <c r="M537" s="4" t="s">
        <v>3253</v>
      </c>
      <c r="N537" s="11" t="s">
        <v>11550</v>
      </c>
      <c r="R537" t="s">
        <v>11501</v>
      </c>
    </row>
    <row r="538" spans="1:18">
      <c r="A538" t="s">
        <v>3335</v>
      </c>
      <c r="B538" t="s">
        <v>10958</v>
      </c>
      <c r="C538" t="s">
        <v>74</v>
      </c>
      <c r="D538" s="25" t="s">
        <v>1736</v>
      </c>
      <c r="E538" s="4">
        <v>5</v>
      </c>
      <c r="F538" s="4">
        <v>2004</v>
      </c>
      <c r="G538" t="s">
        <v>21</v>
      </c>
      <c r="H538" s="4" t="s">
        <v>1038</v>
      </c>
      <c r="I538" t="s">
        <v>1214</v>
      </c>
      <c r="J538" s="4" t="s">
        <v>946</v>
      </c>
      <c r="K538" s="4" t="s">
        <v>960</v>
      </c>
      <c r="L538" s="4">
        <v>0</v>
      </c>
      <c r="M538" s="4" t="s">
        <v>9025</v>
      </c>
      <c r="N538" s="11" t="s">
        <v>11550</v>
      </c>
      <c r="R538" t="s">
        <v>11554</v>
      </c>
    </row>
    <row r="539" spans="1:18">
      <c r="A539" t="s">
        <v>3335</v>
      </c>
      <c r="B539" t="s">
        <v>10958</v>
      </c>
      <c r="C539" t="s">
        <v>74</v>
      </c>
      <c r="D539" s="25" t="s">
        <v>10993</v>
      </c>
      <c r="E539" s="4">
        <v>5</v>
      </c>
      <c r="F539" s="4">
        <v>2008</v>
      </c>
      <c r="G539" t="s">
        <v>21</v>
      </c>
      <c r="H539" s="4" t="s">
        <v>772</v>
      </c>
      <c r="I539" t="s">
        <v>1214</v>
      </c>
      <c r="J539" s="4" t="s">
        <v>264</v>
      </c>
      <c r="K539" s="4" t="s">
        <v>1814</v>
      </c>
      <c r="L539" s="4">
        <v>0</v>
      </c>
      <c r="M539" s="4" t="s">
        <v>11555</v>
      </c>
      <c r="N539" s="11" t="s">
        <v>11550</v>
      </c>
      <c r="R539" t="s">
        <v>11453</v>
      </c>
    </row>
    <row r="540" spans="1:18">
      <c r="A540" t="s">
        <v>3335</v>
      </c>
      <c r="B540" t="s">
        <v>10958</v>
      </c>
      <c r="C540" t="s">
        <v>74</v>
      </c>
      <c r="D540" s="25" t="s">
        <v>562</v>
      </c>
      <c r="E540" s="4">
        <v>5</v>
      </c>
      <c r="F540" s="4">
        <v>2009</v>
      </c>
      <c r="G540" t="s">
        <v>21</v>
      </c>
      <c r="H540" s="4" t="s">
        <v>600</v>
      </c>
      <c r="I540" t="s">
        <v>1214</v>
      </c>
      <c r="J540" s="4" t="s">
        <v>831</v>
      </c>
      <c r="K540" s="4" t="s">
        <v>3225</v>
      </c>
      <c r="L540" s="4">
        <v>0</v>
      </c>
      <c r="M540" s="4" t="s">
        <v>2635</v>
      </c>
      <c r="N540" s="11" t="s">
        <v>11550</v>
      </c>
      <c r="R540" t="s">
        <v>11556</v>
      </c>
    </row>
    <row r="541" spans="1:18">
      <c r="A541" t="s">
        <v>3341</v>
      </c>
      <c r="B541" t="s">
        <v>10958</v>
      </c>
      <c r="C541" t="s">
        <v>20</v>
      </c>
      <c r="D541" s="25" t="s">
        <v>11016</v>
      </c>
      <c r="E541" s="4">
        <v>5</v>
      </c>
      <c r="F541" s="4">
        <v>2015</v>
      </c>
      <c r="G541" t="s">
        <v>25</v>
      </c>
      <c r="I541" t="s">
        <v>11219</v>
      </c>
      <c r="J541" s="4" t="s">
        <v>1557</v>
      </c>
      <c r="K541" s="4" t="s">
        <v>1075</v>
      </c>
      <c r="L541" s="4">
        <v>0</v>
      </c>
      <c r="M541" s="4" t="s">
        <v>3148</v>
      </c>
      <c r="N541" s="11" t="s">
        <v>11557</v>
      </c>
      <c r="R541" t="s">
        <v>11558</v>
      </c>
    </row>
    <row r="542" spans="1:18">
      <c r="A542" t="s">
        <v>3341</v>
      </c>
      <c r="B542" t="s">
        <v>10958</v>
      </c>
      <c r="C542" t="s">
        <v>74</v>
      </c>
      <c r="D542" s="25" t="s">
        <v>1568</v>
      </c>
      <c r="E542" s="4">
        <v>5</v>
      </c>
      <c r="F542" s="4">
        <v>2016</v>
      </c>
      <c r="G542" t="s">
        <v>25</v>
      </c>
      <c r="I542" t="s">
        <v>11219</v>
      </c>
      <c r="J542" s="4" t="s">
        <v>611</v>
      </c>
      <c r="K542" s="4" t="s">
        <v>789</v>
      </c>
      <c r="L542" s="4">
        <v>0</v>
      </c>
      <c r="M542" s="4" t="s">
        <v>1476</v>
      </c>
      <c r="N542" s="11" t="s">
        <v>11557</v>
      </c>
      <c r="R542" t="s">
        <v>11559</v>
      </c>
    </row>
    <row r="543" spans="1:18">
      <c r="A543" t="s">
        <v>3341</v>
      </c>
      <c r="B543" t="s">
        <v>10958</v>
      </c>
      <c r="C543" t="s">
        <v>74</v>
      </c>
      <c r="D543" s="25" t="s">
        <v>11020</v>
      </c>
      <c r="E543" s="4">
        <v>5</v>
      </c>
      <c r="F543" s="4">
        <v>2017</v>
      </c>
      <c r="G543" t="s">
        <v>25</v>
      </c>
      <c r="I543" t="s">
        <v>11219</v>
      </c>
      <c r="J543" s="4" t="s">
        <v>3781</v>
      </c>
      <c r="K543" s="4" t="s">
        <v>718</v>
      </c>
      <c r="L543" s="4">
        <v>0</v>
      </c>
      <c r="M543" s="4" t="s">
        <v>3788</v>
      </c>
      <c r="N543" s="11" t="s">
        <v>11557</v>
      </c>
      <c r="R543" t="s">
        <v>11560</v>
      </c>
    </row>
    <row r="544" spans="1:18">
      <c r="A544" t="s">
        <v>3341</v>
      </c>
      <c r="B544" t="s">
        <v>10958</v>
      </c>
      <c r="C544" t="s">
        <v>74</v>
      </c>
      <c r="D544" s="25" t="s">
        <v>1152</v>
      </c>
      <c r="E544" s="4">
        <v>6</v>
      </c>
      <c r="F544" s="4">
        <v>2018</v>
      </c>
      <c r="G544" t="s">
        <v>25</v>
      </c>
      <c r="I544" t="s">
        <v>11219</v>
      </c>
      <c r="J544" s="4" t="s">
        <v>169</v>
      </c>
      <c r="K544" s="4" t="s">
        <v>326</v>
      </c>
      <c r="L544" s="4">
        <v>0</v>
      </c>
      <c r="M544" s="4" t="s">
        <v>1671</v>
      </c>
      <c r="N544" s="11" t="s">
        <v>11557</v>
      </c>
      <c r="R544" t="s">
        <v>11561</v>
      </c>
    </row>
    <row r="545" spans="1:18">
      <c r="A545" t="s">
        <v>3341</v>
      </c>
      <c r="B545" t="s">
        <v>10958</v>
      </c>
      <c r="C545" t="s">
        <v>74</v>
      </c>
      <c r="D545" s="25" t="s">
        <v>1992</v>
      </c>
      <c r="E545" s="4">
        <v>5</v>
      </c>
      <c r="F545" s="4">
        <v>2021</v>
      </c>
      <c r="G545" t="s">
        <v>25</v>
      </c>
      <c r="I545" t="s">
        <v>11219</v>
      </c>
      <c r="J545" s="4" t="s">
        <v>814</v>
      </c>
      <c r="K545" s="4" t="s">
        <v>2252</v>
      </c>
      <c r="L545" s="4">
        <v>0</v>
      </c>
      <c r="M545" s="4" t="s">
        <v>1685</v>
      </c>
      <c r="N545" s="11" t="s">
        <v>11557</v>
      </c>
      <c r="Q545" t="s">
        <v>11562</v>
      </c>
      <c r="R545" t="s">
        <v>11563</v>
      </c>
    </row>
    <row r="546" spans="1:18">
      <c r="A546" t="s">
        <v>3341</v>
      </c>
      <c r="B546" t="s">
        <v>10958</v>
      </c>
      <c r="C546" t="s">
        <v>74</v>
      </c>
      <c r="D546" s="25" t="s">
        <v>1440</v>
      </c>
      <c r="E546" s="4">
        <v>5</v>
      </c>
      <c r="F546" s="4">
        <v>2024</v>
      </c>
      <c r="G546" t="s">
        <v>25</v>
      </c>
      <c r="I546"/>
      <c r="J546" s="4" t="s">
        <v>854</v>
      </c>
      <c r="K546" s="4" t="s">
        <v>1023</v>
      </c>
      <c r="L546" s="4">
        <v>0</v>
      </c>
      <c r="M546" s="4" t="s">
        <v>11564</v>
      </c>
      <c r="N546" s="11" t="s">
        <v>11557</v>
      </c>
      <c r="Q546" t="s">
        <v>11565</v>
      </c>
      <c r="R546" t="s">
        <v>11566</v>
      </c>
    </row>
    <row r="547" spans="1:18">
      <c r="A547" t="s">
        <v>3341</v>
      </c>
      <c r="B547" t="s">
        <v>10958</v>
      </c>
      <c r="C547" s="4" t="s">
        <v>74</v>
      </c>
      <c r="D547" s="25" t="s">
        <v>1780</v>
      </c>
      <c r="E547" s="4">
        <v>4</v>
      </c>
      <c r="F547" s="4">
        <v>2026</v>
      </c>
      <c r="G547" s="4" t="s">
        <v>25</v>
      </c>
      <c r="I547" t="s">
        <v>11219</v>
      </c>
      <c r="J547" s="4">
        <v>36.799999999999997</v>
      </c>
      <c r="K547" s="4">
        <v>45</v>
      </c>
      <c r="L547" s="4">
        <v>0</v>
      </c>
      <c r="M547" s="4">
        <f>2250-105</f>
        <v>2145</v>
      </c>
      <c r="N547" s="11" t="s">
        <v>11557</v>
      </c>
      <c r="R547" s="4" t="s">
        <v>2449</v>
      </c>
    </row>
    <row r="548" spans="1:18">
      <c r="A548" t="s">
        <v>3358</v>
      </c>
      <c r="B548" t="s">
        <v>10958</v>
      </c>
      <c r="C548" t="s">
        <v>20</v>
      </c>
      <c r="D548" s="25" t="s">
        <v>11012</v>
      </c>
      <c r="E548" s="4">
        <v>5</v>
      </c>
      <c r="F548" s="4">
        <v>2011</v>
      </c>
      <c r="G548" t="s">
        <v>21</v>
      </c>
      <c r="H548" s="4" t="s">
        <v>482</v>
      </c>
      <c r="I548" t="s">
        <v>1214</v>
      </c>
      <c r="J548" s="4" t="s">
        <v>1756</v>
      </c>
      <c r="K548" s="4" t="s">
        <v>88</v>
      </c>
      <c r="L548" s="4">
        <v>0</v>
      </c>
      <c r="M548" s="4" t="s">
        <v>3148</v>
      </c>
      <c r="R548" t="s">
        <v>11567</v>
      </c>
    </row>
    <row r="549" spans="1:18">
      <c r="A549" t="s">
        <v>875</v>
      </c>
      <c r="B549" t="s">
        <v>10958</v>
      </c>
      <c r="C549" t="s">
        <v>20</v>
      </c>
      <c r="D549" s="25" t="s">
        <v>11077</v>
      </c>
      <c r="E549" s="4">
        <v>3</v>
      </c>
      <c r="F549" s="4">
        <v>1986</v>
      </c>
      <c r="G549" t="s">
        <v>21</v>
      </c>
      <c r="H549" s="4">
        <v>15.5</v>
      </c>
      <c r="I549" t="s">
        <v>35</v>
      </c>
      <c r="J549" s="4" t="s">
        <v>5580</v>
      </c>
      <c r="K549" s="4" t="s">
        <v>3049</v>
      </c>
      <c r="L549" s="4">
        <v>0</v>
      </c>
      <c r="M549" s="4" t="s">
        <v>1739</v>
      </c>
      <c r="R549" t="s">
        <v>2304</v>
      </c>
    </row>
    <row r="550" spans="1:18">
      <c r="A550" t="s">
        <v>875</v>
      </c>
      <c r="B550" t="s">
        <v>10958</v>
      </c>
      <c r="C550" t="s">
        <v>74</v>
      </c>
      <c r="D550" s="25" t="s">
        <v>10963</v>
      </c>
      <c r="E550" s="4">
        <v>3</v>
      </c>
      <c r="F550" s="4">
        <v>1988</v>
      </c>
      <c r="G550" t="s">
        <v>21</v>
      </c>
      <c r="H550" s="4">
        <v>17.5</v>
      </c>
      <c r="I550" t="s">
        <v>35</v>
      </c>
      <c r="J550" s="4" t="s">
        <v>4538</v>
      </c>
      <c r="K550" s="4" t="s">
        <v>933</v>
      </c>
      <c r="L550" s="4">
        <v>0</v>
      </c>
      <c r="M550" s="4" t="s">
        <v>2291</v>
      </c>
    </row>
    <row r="551" spans="1:18">
      <c r="A551" t="s">
        <v>875</v>
      </c>
      <c r="B551" t="s">
        <v>10958</v>
      </c>
      <c r="C551" t="s">
        <v>74</v>
      </c>
      <c r="D551" s="25" t="s">
        <v>10964</v>
      </c>
      <c r="E551" s="4">
        <v>3</v>
      </c>
      <c r="F551" s="4">
        <v>1990</v>
      </c>
      <c r="G551" t="s">
        <v>21</v>
      </c>
      <c r="H551" s="4">
        <v>19.5</v>
      </c>
      <c r="I551" t="s">
        <v>35</v>
      </c>
      <c r="J551" s="4" t="s">
        <v>4538</v>
      </c>
      <c r="K551" s="4" t="s">
        <v>4949</v>
      </c>
      <c r="L551" s="4">
        <v>0</v>
      </c>
      <c r="M551" s="4" t="s">
        <v>2374</v>
      </c>
    </row>
    <row r="552" spans="1:18">
      <c r="A552" t="s">
        <v>875</v>
      </c>
      <c r="B552" t="s">
        <v>10958</v>
      </c>
      <c r="C552" t="s">
        <v>74</v>
      </c>
      <c r="D552" s="25" t="s">
        <v>1616</v>
      </c>
      <c r="E552" s="4">
        <v>3</v>
      </c>
      <c r="F552" s="4">
        <v>1992</v>
      </c>
      <c r="G552" t="s">
        <v>21</v>
      </c>
      <c r="H552" s="4">
        <v>21.5</v>
      </c>
      <c r="I552" t="s">
        <v>35</v>
      </c>
      <c r="J552" s="4" t="s">
        <v>1897</v>
      </c>
      <c r="K552" s="4" t="s">
        <v>435</v>
      </c>
      <c r="L552" s="4">
        <v>0</v>
      </c>
      <c r="M552" s="4" t="s">
        <v>2110</v>
      </c>
    </row>
    <row r="553" spans="1:18">
      <c r="A553" t="s">
        <v>3460</v>
      </c>
      <c r="B553" t="s">
        <v>10958</v>
      </c>
      <c r="C553" t="s">
        <v>20</v>
      </c>
      <c r="D553" s="25" t="s">
        <v>10968</v>
      </c>
      <c r="E553" s="4">
        <v>3</v>
      </c>
      <c r="F553" s="4">
        <v>1994</v>
      </c>
      <c r="G553" t="s">
        <v>25</v>
      </c>
      <c r="H553" s="4">
        <v>13.5</v>
      </c>
      <c r="I553" t="s">
        <v>35</v>
      </c>
      <c r="J553" s="4" t="s">
        <v>350</v>
      </c>
      <c r="K553" s="4">
        <v>30.4</v>
      </c>
      <c r="L553" s="4">
        <v>4.9000000000000004</v>
      </c>
      <c r="M553" s="4" t="s">
        <v>3089</v>
      </c>
      <c r="N553" s="11" t="s">
        <v>11568</v>
      </c>
      <c r="R553" t="s">
        <v>11569</v>
      </c>
    </row>
    <row r="554" spans="1:18">
      <c r="A554" t="s">
        <v>3460</v>
      </c>
      <c r="B554" t="s">
        <v>10958</v>
      </c>
      <c r="C554" t="s">
        <v>74</v>
      </c>
      <c r="D554" s="25" t="s">
        <v>10987</v>
      </c>
      <c r="E554" s="4">
        <v>3</v>
      </c>
      <c r="F554" s="4">
        <v>1995</v>
      </c>
      <c r="G554" t="s">
        <v>25</v>
      </c>
      <c r="H554" s="4">
        <v>14.5</v>
      </c>
      <c r="I554" t="s">
        <v>35</v>
      </c>
      <c r="J554" s="4" t="s">
        <v>441</v>
      </c>
      <c r="K554" s="4">
        <v>31</v>
      </c>
      <c r="L554" s="4">
        <v>5</v>
      </c>
      <c r="M554" s="4" t="s">
        <v>4981</v>
      </c>
      <c r="N554" s="11" t="s">
        <v>11568</v>
      </c>
      <c r="R554" t="s">
        <v>11570</v>
      </c>
    </row>
    <row r="555" spans="1:18">
      <c r="A555" t="s">
        <v>3460</v>
      </c>
      <c r="B555" t="s">
        <v>10958</v>
      </c>
      <c r="C555" t="s">
        <v>74</v>
      </c>
      <c r="D555" s="25" t="s">
        <v>10989</v>
      </c>
      <c r="E555" s="4">
        <v>3</v>
      </c>
      <c r="F555" s="4">
        <v>1996</v>
      </c>
      <c r="G555" t="s">
        <v>25</v>
      </c>
      <c r="H555" s="4">
        <v>15.5</v>
      </c>
      <c r="I555" t="s">
        <v>35</v>
      </c>
      <c r="J555" s="4" t="s">
        <v>479</v>
      </c>
      <c r="K555" s="4">
        <v>29.9</v>
      </c>
      <c r="L555" s="4">
        <v>5</v>
      </c>
      <c r="M555" s="4" t="s">
        <v>3514</v>
      </c>
      <c r="N555" s="11" t="s">
        <v>11568</v>
      </c>
      <c r="R555" t="s">
        <v>11571</v>
      </c>
    </row>
    <row r="556" spans="1:18">
      <c r="A556" t="s">
        <v>3474</v>
      </c>
      <c r="B556" t="s">
        <v>10958</v>
      </c>
      <c r="C556" t="s">
        <v>20</v>
      </c>
      <c r="D556" s="25" t="s">
        <v>1590</v>
      </c>
      <c r="E556" s="4">
        <v>5</v>
      </c>
      <c r="F556" s="4">
        <v>2016</v>
      </c>
      <c r="G556" t="s">
        <v>21</v>
      </c>
      <c r="I556"/>
      <c r="J556" s="4" t="s">
        <v>2752</v>
      </c>
      <c r="K556" s="4" t="s">
        <v>794</v>
      </c>
      <c r="L556" s="4">
        <v>0</v>
      </c>
      <c r="M556" s="4" t="s">
        <v>1593</v>
      </c>
      <c r="N556" s="11" t="s">
        <v>11572</v>
      </c>
      <c r="R556" t="s">
        <v>11573</v>
      </c>
    </row>
    <row r="557" spans="1:18">
      <c r="A557" t="s">
        <v>3480</v>
      </c>
      <c r="B557" t="s">
        <v>10958</v>
      </c>
      <c r="C557" t="s">
        <v>20</v>
      </c>
      <c r="D557" s="25" t="s">
        <v>10963</v>
      </c>
      <c r="E557" s="4">
        <v>3</v>
      </c>
      <c r="F557" s="4">
        <v>1988</v>
      </c>
      <c r="G557" t="s">
        <v>103</v>
      </c>
      <c r="I557" t="s">
        <v>11219</v>
      </c>
      <c r="J557" s="4" t="s">
        <v>4959</v>
      </c>
      <c r="K557" s="4" t="s">
        <v>1897</v>
      </c>
      <c r="L557" s="4">
        <v>0</v>
      </c>
      <c r="M557" s="4" t="s">
        <v>2041</v>
      </c>
    </row>
    <row r="558" spans="1:18">
      <c r="A558" t="s">
        <v>3486</v>
      </c>
      <c r="B558" t="s">
        <v>10958</v>
      </c>
      <c r="C558" t="s">
        <v>20</v>
      </c>
      <c r="D558" s="25" t="s">
        <v>6739</v>
      </c>
      <c r="E558" s="4">
        <v>10</v>
      </c>
      <c r="F558" s="4">
        <v>2002</v>
      </c>
      <c r="G558" t="s">
        <v>103</v>
      </c>
      <c r="H558" s="4" t="s">
        <v>5759</v>
      </c>
      <c r="I558" t="s">
        <v>1214</v>
      </c>
      <c r="J558" s="4" t="s">
        <v>126</v>
      </c>
      <c r="K558" s="4" t="s">
        <v>2537</v>
      </c>
      <c r="L558" s="4">
        <v>0</v>
      </c>
      <c r="M558" s="4" t="s">
        <v>49</v>
      </c>
      <c r="R558" t="s">
        <v>11574</v>
      </c>
    </row>
    <row r="559" spans="1:18">
      <c r="A559" t="s">
        <v>3508</v>
      </c>
      <c r="B559" t="s">
        <v>10958</v>
      </c>
      <c r="C559" t="s">
        <v>20</v>
      </c>
      <c r="D559" s="25" t="s">
        <v>10963</v>
      </c>
      <c r="E559" s="4">
        <v>3</v>
      </c>
      <c r="F559" s="4">
        <v>1988</v>
      </c>
      <c r="G559" t="s">
        <v>25</v>
      </c>
      <c r="H559" s="4">
        <v>14.5</v>
      </c>
      <c r="I559" t="s">
        <v>35</v>
      </c>
      <c r="J559" s="4" t="s">
        <v>3049</v>
      </c>
      <c r="K559" s="4" t="s">
        <v>1297</v>
      </c>
      <c r="L559" s="4">
        <v>0</v>
      </c>
      <c r="M559" s="4" t="s">
        <v>1580</v>
      </c>
      <c r="R559" t="s">
        <v>3684</v>
      </c>
    </row>
    <row r="560" spans="1:18">
      <c r="A560" t="s">
        <v>3508</v>
      </c>
      <c r="B560" t="s">
        <v>10958</v>
      </c>
      <c r="C560" t="s">
        <v>74</v>
      </c>
      <c r="D560" s="25" t="s">
        <v>10964</v>
      </c>
      <c r="E560" s="4">
        <v>3</v>
      </c>
      <c r="F560" s="4">
        <v>1990</v>
      </c>
      <c r="G560" t="s">
        <v>25</v>
      </c>
      <c r="H560" s="4">
        <v>16.5</v>
      </c>
      <c r="I560" t="s">
        <v>35</v>
      </c>
      <c r="J560" s="4" t="s">
        <v>933</v>
      </c>
      <c r="K560" s="4" t="s">
        <v>2299</v>
      </c>
      <c r="L560" s="4">
        <v>0</v>
      </c>
      <c r="M560" s="4" t="s">
        <v>4232</v>
      </c>
    </row>
    <row r="561" spans="1:18">
      <c r="A561" t="s">
        <v>3508</v>
      </c>
      <c r="B561" t="s">
        <v>10958</v>
      </c>
      <c r="C561" t="s">
        <v>74</v>
      </c>
      <c r="D561" s="25" t="s">
        <v>11023</v>
      </c>
      <c r="E561" s="4">
        <v>3</v>
      </c>
      <c r="F561" s="4">
        <v>1992</v>
      </c>
      <c r="G561" t="s">
        <v>25</v>
      </c>
      <c r="H561" s="4">
        <v>18.5</v>
      </c>
      <c r="I561" t="s">
        <v>35</v>
      </c>
      <c r="J561" s="4" t="s">
        <v>4358</v>
      </c>
      <c r="K561" s="4" t="s">
        <v>2171</v>
      </c>
      <c r="L561" s="4">
        <v>0</v>
      </c>
      <c r="M561" s="4" t="s">
        <v>1576</v>
      </c>
      <c r="R561" t="s">
        <v>11575</v>
      </c>
    </row>
    <row r="562" spans="1:18">
      <c r="A562" t="s">
        <v>3508</v>
      </c>
      <c r="B562" t="s">
        <v>10958</v>
      </c>
      <c r="C562" t="s">
        <v>74</v>
      </c>
      <c r="D562" s="25" t="s">
        <v>11053</v>
      </c>
      <c r="E562" s="4">
        <v>3</v>
      </c>
      <c r="F562" s="4">
        <v>1993</v>
      </c>
      <c r="G562" t="s">
        <v>25</v>
      </c>
      <c r="H562" s="4">
        <v>19.5</v>
      </c>
      <c r="I562" t="s">
        <v>35</v>
      </c>
      <c r="J562" s="4" t="s">
        <v>842</v>
      </c>
      <c r="K562" s="4" t="s">
        <v>212</v>
      </c>
      <c r="L562" s="4">
        <v>0</v>
      </c>
      <c r="M562" s="4" t="s">
        <v>11576</v>
      </c>
      <c r="R562" t="s">
        <v>2649</v>
      </c>
    </row>
    <row r="563" spans="1:18">
      <c r="A563" t="s">
        <v>3508</v>
      </c>
      <c r="B563" t="s">
        <v>10958</v>
      </c>
      <c r="C563" t="s">
        <v>74</v>
      </c>
      <c r="D563" s="25" t="s">
        <v>10987</v>
      </c>
      <c r="E563" s="4">
        <v>3</v>
      </c>
      <c r="F563" s="4">
        <v>1995</v>
      </c>
      <c r="G563" t="s">
        <v>25</v>
      </c>
      <c r="H563" s="4">
        <v>21.5</v>
      </c>
      <c r="I563" t="s">
        <v>35</v>
      </c>
      <c r="J563" s="4" t="s">
        <v>800</v>
      </c>
      <c r="K563" s="4" t="s">
        <v>1579</v>
      </c>
      <c r="L563" s="4">
        <v>0</v>
      </c>
      <c r="M563" s="4" t="s">
        <v>4244</v>
      </c>
    </row>
    <row r="564" spans="1:18">
      <c r="A564" t="s">
        <v>3517</v>
      </c>
      <c r="B564" t="s">
        <v>10958</v>
      </c>
      <c r="C564" t="s">
        <v>20</v>
      </c>
      <c r="D564" s="25" t="s">
        <v>11036</v>
      </c>
      <c r="E564" s="4">
        <v>5</v>
      </c>
      <c r="F564" s="4">
        <v>2002</v>
      </c>
      <c r="G564" t="s">
        <v>21</v>
      </c>
      <c r="H564" s="4" t="s">
        <v>1456</v>
      </c>
      <c r="I564" t="s">
        <v>1214</v>
      </c>
      <c r="J564" s="4" t="s">
        <v>4493</v>
      </c>
      <c r="K564" s="4" t="s">
        <v>658</v>
      </c>
      <c r="L564" s="4">
        <v>0</v>
      </c>
      <c r="M564" s="4" t="s">
        <v>11577</v>
      </c>
      <c r="N564" s="11" t="s">
        <v>11578</v>
      </c>
      <c r="R564" t="s">
        <v>11579</v>
      </c>
    </row>
    <row r="565" spans="1:18">
      <c r="A565" t="s">
        <v>3517</v>
      </c>
      <c r="B565" t="s">
        <v>10958</v>
      </c>
      <c r="C565" t="s">
        <v>74</v>
      </c>
      <c r="D565" s="25" t="s">
        <v>11060</v>
      </c>
      <c r="E565" s="4">
        <v>5</v>
      </c>
      <c r="F565" s="4">
        <v>2005</v>
      </c>
      <c r="G565" t="s">
        <v>21</v>
      </c>
      <c r="H565" s="4" t="s">
        <v>482</v>
      </c>
      <c r="I565" t="s">
        <v>1214</v>
      </c>
      <c r="J565" s="4" t="s">
        <v>4588</v>
      </c>
      <c r="K565" s="4" t="s">
        <v>1075</v>
      </c>
      <c r="L565" s="4">
        <v>0</v>
      </c>
      <c r="M565" s="4" t="s">
        <v>1377</v>
      </c>
      <c r="N565" s="11" t="s">
        <v>11578</v>
      </c>
      <c r="R565" t="s">
        <v>11580</v>
      </c>
    </row>
    <row r="566" spans="1:18">
      <c r="A566" t="s">
        <v>3517</v>
      </c>
      <c r="B566" t="s">
        <v>10958</v>
      </c>
      <c r="C566" t="s">
        <v>74</v>
      </c>
      <c r="D566" s="25" t="s">
        <v>562</v>
      </c>
      <c r="E566" s="4">
        <v>5</v>
      </c>
      <c r="F566" s="4">
        <v>2009</v>
      </c>
      <c r="G566" t="s">
        <v>21</v>
      </c>
      <c r="H566" s="4" t="s">
        <v>496</v>
      </c>
      <c r="I566" t="s">
        <v>1214</v>
      </c>
      <c r="J566" s="4" t="s">
        <v>169</v>
      </c>
      <c r="K566" s="4" t="s">
        <v>464</v>
      </c>
      <c r="L566" s="4">
        <v>0</v>
      </c>
      <c r="M566" s="4" t="s">
        <v>1797</v>
      </c>
      <c r="N566" s="11" t="s">
        <v>11578</v>
      </c>
      <c r="R566" t="s">
        <v>585</v>
      </c>
    </row>
    <row r="567" spans="1:18">
      <c r="A567" t="s">
        <v>3517</v>
      </c>
      <c r="B567" t="s">
        <v>10958</v>
      </c>
      <c r="C567" t="s">
        <v>74</v>
      </c>
      <c r="D567" s="25" t="s">
        <v>11014</v>
      </c>
      <c r="E567" s="4">
        <v>5</v>
      </c>
      <c r="F567" s="4">
        <v>2013</v>
      </c>
      <c r="G567" t="s">
        <v>21</v>
      </c>
      <c r="H567" s="4" t="s">
        <v>609</v>
      </c>
      <c r="I567" t="s">
        <v>1214</v>
      </c>
      <c r="J567" s="4" t="s">
        <v>91</v>
      </c>
      <c r="K567" s="4" t="s">
        <v>954</v>
      </c>
      <c r="L567" s="4">
        <v>0</v>
      </c>
      <c r="M567" s="4" t="s">
        <v>1797</v>
      </c>
      <c r="N567" s="11" t="s">
        <v>11578</v>
      </c>
      <c r="R567" t="s">
        <v>11581</v>
      </c>
    </row>
    <row r="568" spans="1:18">
      <c r="A568" t="s">
        <v>3517</v>
      </c>
      <c r="B568" t="s">
        <v>10958</v>
      </c>
      <c r="C568" t="s">
        <v>74</v>
      </c>
      <c r="D568" s="25" t="s">
        <v>11016</v>
      </c>
      <c r="E568" s="4">
        <v>5</v>
      </c>
      <c r="F568" s="4">
        <v>2015</v>
      </c>
      <c r="G568" t="s">
        <v>21</v>
      </c>
      <c r="H568" s="4" t="s">
        <v>893</v>
      </c>
      <c r="I568" t="s">
        <v>1214</v>
      </c>
      <c r="J568" s="4" t="s">
        <v>485</v>
      </c>
      <c r="K568" s="4" t="s">
        <v>278</v>
      </c>
      <c r="L568" s="4">
        <v>0</v>
      </c>
      <c r="M568" s="4" t="s">
        <v>7101</v>
      </c>
      <c r="N568" s="11" t="s">
        <v>11578</v>
      </c>
      <c r="R568" t="s">
        <v>11582</v>
      </c>
    </row>
    <row r="569" spans="1:18">
      <c r="A569" t="s">
        <v>3517</v>
      </c>
      <c r="B569" t="s">
        <v>10958</v>
      </c>
      <c r="C569" t="s">
        <v>74</v>
      </c>
      <c r="D569" s="25" t="s">
        <v>1590</v>
      </c>
      <c r="E569" s="4">
        <v>5</v>
      </c>
      <c r="F569" s="4">
        <v>2016</v>
      </c>
      <c r="G569" t="s">
        <v>21</v>
      </c>
      <c r="H569" s="4" t="s">
        <v>1038</v>
      </c>
      <c r="I569" t="s">
        <v>1214</v>
      </c>
      <c r="J569" s="4" t="s">
        <v>354</v>
      </c>
      <c r="K569" s="4" t="s">
        <v>278</v>
      </c>
      <c r="L569" s="4">
        <v>0</v>
      </c>
      <c r="M569" s="4" t="s">
        <v>2353</v>
      </c>
      <c r="N569" s="11" t="s">
        <v>11578</v>
      </c>
      <c r="R569" t="s">
        <v>11044</v>
      </c>
    </row>
    <row r="570" spans="1:18">
      <c r="A570" t="s">
        <v>3517</v>
      </c>
      <c r="B570" t="s">
        <v>10958</v>
      </c>
      <c r="C570" t="s">
        <v>74</v>
      </c>
      <c r="D570" s="25" t="s">
        <v>11020</v>
      </c>
      <c r="E570" s="4">
        <v>5</v>
      </c>
      <c r="F570" s="4">
        <v>2017</v>
      </c>
      <c r="G570" t="s">
        <v>21</v>
      </c>
      <c r="H570" s="4" t="s">
        <v>1046</v>
      </c>
      <c r="I570" t="s">
        <v>1214</v>
      </c>
      <c r="J570" s="4" t="s">
        <v>617</v>
      </c>
      <c r="K570" s="4" t="s">
        <v>127</v>
      </c>
      <c r="L570" s="4">
        <v>0</v>
      </c>
      <c r="M570" s="4" t="s">
        <v>1788</v>
      </c>
      <c r="N570" s="11" t="s">
        <v>11578</v>
      </c>
      <c r="R570" t="s">
        <v>11583</v>
      </c>
    </row>
    <row r="571" spans="1:18">
      <c r="A571" t="s">
        <v>3517</v>
      </c>
      <c r="B571" t="s">
        <v>10958</v>
      </c>
      <c r="C571" t="s">
        <v>74</v>
      </c>
      <c r="D571" s="25" t="s">
        <v>1440</v>
      </c>
      <c r="E571" s="4">
        <v>5</v>
      </c>
      <c r="F571" s="4">
        <v>2024</v>
      </c>
      <c r="G571" t="s">
        <v>21</v>
      </c>
      <c r="H571" s="4" t="s">
        <v>742</v>
      </c>
      <c r="I571" t="s">
        <v>1214</v>
      </c>
      <c r="J571" s="4" t="s">
        <v>929</v>
      </c>
      <c r="K571" s="4" t="s">
        <v>127</v>
      </c>
      <c r="L571" s="4">
        <v>0</v>
      </c>
      <c r="M571" s="4" t="s">
        <v>2422</v>
      </c>
      <c r="N571" s="11" t="s">
        <v>11578</v>
      </c>
      <c r="Q571" t="s">
        <v>11584</v>
      </c>
      <c r="R571" t="s">
        <v>11585</v>
      </c>
    </row>
    <row r="572" spans="1:18">
      <c r="A572" t="s">
        <v>3538</v>
      </c>
      <c r="B572" t="s">
        <v>10958</v>
      </c>
      <c r="C572" t="s">
        <v>20</v>
      </c>
      <c r="D572" s="25" t="s">
        <v>10963</v>
      </c>
      <c r="E572" s="4">
        <v>3</v>
      </c>
      <c r="F572" s="4">
        <v>1988</v>
      </c>
      <c r="G572" t="s">
        <v>21</v>
      </c>
      <c r="H572" s="4">
        <v>13.5</v>
      </c>
      <c r="I572" t="s">
        <v>35</v>
      </c>
      <c r="J572" s="4" t="s">
        <v>1373</v>
      </c>
      <c r="K572" s="4" t="s">
        <v>2103</v>
      </c>
      <c r="L572" s="4">
        <v>0</v>
      </c>
      <c r="M572" s="4" t="s">
        <v>1433</v>
      </c>
      <c r="N572" s="11" t="s">
        <v>11586</v>
      </c>
      <c r="R572" t="s">
        <v>1813</v>
      </c>
    </row>
    <row r="573" spans="1:18">
      <c r="A573" t="s">
        <v>3538</v>
      </c>
      <c r="B573" t="s">
        <v>10958</v>
      </c>
      <c r="C573" t="s">
        <v>74</v>
      </c>
      <c r="D573" s="25" t="s">
        <v>10964</v>
      </c>
      <c r="E573" s="4">
        <v>3</v>
      </c>
      <c r="F573" s="4">
        <v>1990</v>
      </c>
      <c r="G573" t="s">
        <v>21</v>
      </c>
      <c r="H573" s="4">
        <v>15.5</v>
      </c>
      <c r="I573" t="s">
        <v>35</v>
      </c>
      <c r="J573" s="4" t="s">
        <v>5542</v>
      </c>
      <c r="K573" s="4" t="s">
        <v>4474</v>
      </c>
      <c r="L573" s="4">
        <v>0</v>
      </c>
      <c r="M573" s="4" t="s">
        <v>1637</v>
      </c>
      <c r="N573" s="11" t="s">
        <v>11586</v>
      </c>
    </row>
    <row r="574" spans="1:18">
      <c r="A574" t="s">
        <v>3538</v>
      </c>
      <c r="B574" t="s">
        <v>10958</v>
      </c>
      <c r="C574" t="s">
        <v>74</v>
      </c>
      <c r="D574" s="25" t="s">
        <v>11023</v>
      </c>
      <c r="E574" s="4">
        <v>3</v>
      </c>
      <c r="F574" s="4">
        <v>1992</v>
      </c>
      <c r="G574" t="s">
        <v>21</v>
      </c>
      <c r="H574" s="4">
        <v>17.5</v>
      </c>
      <c r="I574" t="s">
        <v>35</v>
      </c>
      <c r="J574" s="4" t="s">
        <v>6762</v>
      </c>
      <c r="K574" s="4" t="s">
        <v>3050</v>
      </c>
      <c r="L574" s="4">
        <v>0</v>
      </c>
      <c r="M574" s="4" t="s">
        <v>9655</v>
      </c>
      <c r="N574" s="11" t="s">
        <v>11586</v>
      </c>
      <c r="R574" t="s">
        <v>2070</v>
      </c>
    </row>
    <row r="575" spans="1:18">
      <c r="A575" t="s">
        <v>3538</v>
      </c>
      <c r="B575" t="s">
        <v>10958</v>
      </c>
      <c r="C575" t="s">
        <v>74</v>
      </c>
      <c r="D575" s="25" t="s">
        <v>11053</v>
      </c>
      <c r="E575" s="4">
        <v>3</v>
      </c>
      <c r="F575" s="4">
        <v>1993</v>
      </c>
      <c r="G575" t="s">
        <v>21</v>
      </c>
      <c r="H575" s="4">
        <v>18.5</v>
      </c>
      <c r="I575" t="s">
        <v>35</v>
      </c>
      <c r="J575" s="4" t="s">
        <v>946</v>
      </c>
      <c r="K575" s="4" t="s">
        <v>203</v>
      </c>
      <c r="L575" s="4">
        <v>0</v>
      </c>
      <c r="M575" s="4" t="s">
        <v>6054</v>
      </c>
      <c r="N575" s="11" t="s">
        <v>11586</v>
      </c>
      <c r="R575" t="s">
        <v>585</v>
      </c>
    </row>
    <row r="576" spans="1:18">
      <c r="A576" t="s">
        <v>3538</v>
      </c>
      <c r="B576" t="s">
        <v>10958</v>
      </c>
      <c r="C576" t="s">
        <v>74</v>
      </c>
      <c r="D576" s="25" t="s">
        <v>10975</v>
      </c>
      <c r="E576" s="4">
        <v>3</v>
      </c>
      <c r="F576" s="4">
        <v>1994</v>
      </c>
      <c r="G576" t="s">
        <v>21</v>
      </c>
      <c r="H576" s="4">
        <v>19.5</v>
      </c>
      <c r="I576" t="s">
        <v>35</v>
      </c>
      <c r="J576" s="4" t="s">
        <v>1782</v>
      </c>
      <c r="K576" s="4" t="s">
        <v>577</v>
      </c>
      <c r="L576" s="4">
        <v>0</v>
      </c>
      <c r="M576" s="4" t="s">
        <v>3899</v>
      </c>
      <c r="N576" s="11" t="s">
        <v>11586</v>
      </c>
      <c r="R576" t="s">
        <v>585</v>
      </c>
    </row>
    <row r="577" spans="1:18">
      <c r="A577" t="s">
        <v>3538</v>
      </c>
      <c r="B577" t="s">
        <v>10958</v>
      </c>
      <c r="C577" t="s">
        <v>74</v>
      </c>
      <c r="D577" s="25" t="s">
        <v>10987</v>
      </c>
      <c r="E577" s="4">
        <v>3</v>
      </c>
      <c r="F577" s="4">
        <v>1995</v>
      </c>
      <c r="G577" t="s">
        <v>21</v>
      </c>
      <c r="H577" s="4">
        <v>20.5</v>
      </c>
      <c r="I577" t="s">
        <v>35</v>
      </c>
      <c r="J577" s="4" t="s">
        <v>779</v>
      </c>
      <c r="K577" s="4" t="s">
        <v>1115</v>
      </c>
      <c r="L577" s="4">
        <v>0</v>
      </c>
      <c r="M577" s="4" t="s">
        <v>2573</v>
      </c>
      <c r="N577" s="11" t="s">
        <v>11586</v>
      </c>
    </row>
    <row r="578" spans="1:18">
      <c r="A578" t="s">
        <v>3538</v>
      </c>
      <c r="B578" t="s">
        <v>10958</v>
      </c>
      <c r="C578" t="s">
        <v>74</v>
      </c>
      <c r="D578" s="25" t="s">
        <v>10989</v>
      </c>
      <c r="E578" s="4">
        <v>3</v>
      </c>
      <c r="F578" s="4">
        <v>1996</v>
      </c>
      <c r="G578" t="s">
        <v>21</v>
      </c>
      <c r="H578" s="4">
        <v>21.5</v>
      </c>
      <c r="I578" t="s">
        <v>35</v>
      </c>
      <c r="J578" s="4" t="s">
        <v>1215</v>
      </c>
      <c r="K578" s="4" t="s">
        <v>620</v>
      </c>
      <c r="L578" s="4">
        <v>0</v>
      </c>
      <c r="M578" s="4" t="s">
        <v>11587</v>
      </c>
      <c r="N578" s="11" t="s">
        <v>11586</v>
      </c>
      <c r="R578" t="s">
        <v>11588</v>
      </c>
    </row>
    <row r="579" spans="1:18">
      <c r="A579" t="s">
        <v>3538</v>
      </c>
      <c r="B579" t="s">
        <v>10958</v>
      </c>
      <c r="C579" t="s">
        <v>74</v>
      </c>
      <c r="D579" s="25" t="s">
        <v>10981</v>
      </c>
      <c r="E579" s="4">
        <v>3</v>
      </c>
      <c r="F579" s="4">
        <v>2000</v>
      </c>
      <c r="G579" t="s">
        <v>21</v>
      </c>
      <c r="H579" s="4">
        <v>25.5</v>
      </c>
      <c r="I579" t="s">
        <v>35</v>
      </c>
      <c r="J579" s="4" t="s">
        <v>2619</v>
      </c>
      <c r="K579" s="4" t="s">
        <v>828</v>
      </c>
      <c r="L579" s="4">
        <v>0</v>
      </c>
      <c r="M579" s="4" t="s">
        <v>4261</v>
      </c>
      <c r="N579" s="11" t="s">
        <v>11586</v>
      </c>
      <c r="R579" t="s">
        <v>439</v>
      </c>
    </row>
    <row r="580" spans="1:18">
      <c r="A580" t="s">
        <v>3538</v>
      </c>
      <c r="B580" t="s">
        <v>10958</v>
      </c>
      <c r="C580" t="s">
        <v>74</v>
      </c>
      <c r="D580" s="25" t="s">
        <v>3055</v>
      </c>
      <c r="E580" s="4">
        <v>5</v>
      </c>
      <c r="F580" s="4">
        <v>2001</v>
      </c>
      <c r="G580" t="s">
        <v>21</v>
      </c>
      <c r="H580" s="4">
        <v>26.7</v>
      </c>
      <c r="I580" t="s">
        <v>35</v>
      </c>
      <c r="J580" s="4" t="s">
        <v>831</v>
      </c>
      <c r="K580" s="4" t="s">
        <v>1393</v>
      </c>
      <c r="L580" s="4">
        <v>0</v>
      </c>
      <c r="M580" s="4" t="s">
        <v>1500</v>
      </c>
      <c r="N580" s="11" t="s">
        <v>11586</v>
      </c>
      <c r="R580" t="s">
        <v>11212</v>
      </c>
    </row>
    <row r="581" spans="1:18">
      <c r="A581" t="s">
        <v>3538</v>
      </c>
      <c r="B581" t="s">
        <v>10958</v>
      </c>
      <c r="C581" t="s">
        <v>74</v>
      </c>
      <c r="D581" s="25" t="s">
        <v>4397</v>
      </c>
      <c r="E581" s="4">
        <v>6</v>
      </c>
      <c r="F581" s="4">
        <v>2001</v>
      </c>
      <c r="G581" t="s">
        <v>21</v>
      </c>
      <c r="H581" s="4">
        <v>26.8</v>
      </c>
      <c r="I581" t="s">
        <v>35</v>
      </c>
      <c r="J581" s="4" t="s">
        <v>831</v>
      </c>
      <c r="N581" s="11" t="s">
        <v>11586</v>
      </c>
      <c r="R581" t="s">
        <v>11589</v>
      </c>
    </row>
    <row r="582" spans="1:18">
      <c r="A582" t="s">
        <v>3538</v>
      </c>
      <c r="B582" t="s">
        <v>10958</v>
      </c>
      <c r="C582" t="s">
        <v>74</v>
      </c>
      <c r="D582" s="25" t="s">
        <v>11590</v>
      </c>
      <c r="E582" s="4">
        <v>3</v>
      </c>
      <c r="F582" s="4">
        <v>2006</v>
      </c>
      <c r="G582" t="s">
        <v>21</v>
      </c>
      <c r="H582" s="4">
        <v>31.5</v>
      </c>
      <c r="I582" t="s">
        <v>35</v>
      </c>
      <c r="J582" s="4" t="s">
        <v>1061</v>
      </c>
      <c r="K582" s="4" t="s">
        <v>341</v>
      </c>
      <c r="L582" s="4">
        <v>0</v>
      </c>
      <c r="M582" s="4" t="s">
        <v>11591</v>
      </c>
      <c r="N582" s="11" t="s">
        <v>11586</v>
      </c>
      <c r="R582" t="s">
        <v>11592</v>
      </c>
    </row>
    <row r="583" spans="1:18">
      <c r="A583" t="s">
        <v>3547</v>
      </c>
      <c r="B583" t="s">
        <v>10958</v>
      </c>
      <c r="C583" t="s">
        <v>20</v>
      </c>
      <c r="D583" s="25" t="s">
        <v>10975</v>
      </c>
      <c r="E583" s="4">
        <v>3</v>
      </c>
      <c r="F583" s="4">
        <v>1994</v>
      </c>
      <c r="G583" t="s">
        <v>25</v>
      </c>
      <c r="H583" s="4">
        <v>7.5</v>
      </c>
      <c r="I583" t="s">
        <v>35</v>
      </c>
      <c r="J583" s="4" t="s">
        <v>604</v>
      </c>
      <c r="K583" s="4" t="s">
        <v>885</v>
      </c>
      <c r="L583" s="4">
        <v>0</v>
      </c>
      <c r="M583" s="4" t="s">
        <v>11593</v>
      </c>
      <c r="N583" s="11" t="s">
        <v>11594</v>
      </c>
      <c r="R583" t="s">
        <v>11595</v>
      </c>
    </row>
    <row r="584" spans="1:18">
      <c r="A584" t="s">
        <v>3547</v>
      </c>
      <c r="B584" t="s">
        <v>10958</v>
      </c>
      <c r="C584" t="s">
        <v>74</v>
      </c>
      <c r="D584" s="25" t="s">
        <v>11132</v>
      </c>
      <c r="E584" s="4">
        <v>3</v>
      </c>
      <c r="F584" s="4">
        <v>1995</v>
      </c>
      <c r="G584" t="s">
        <v>25</v>
      </c>
      <c r="H584" s="4">
        <v>8.5</v>
      </c>
      <c r="I584" t="s">
        <v>35</v>
      </c>
      <c r="J584" s="4" t="s">
        <v>67</v>
      </c>
      <c r="K584" s="4" t="s">
        <v>591</v>
      </c>
      <c r="L584" s="4">
        <v>0</v>
      </c>
      <c r="M584" s="4" t="s">
        <v>1765</v>
      </c>
      <c r="N584" s="11" t="s">
        <v>11594</v>
      </c>
      <c r="R584" t="s">
        <v>11596</v>
      </c>
    </row>
    <row r="585" spans="1:18">
      <c r="A585" t="s">
        <v>3547</v>
      </c>
      <c r="B585" t="s">
        <v>10958</v>
      </c>
      <c r="C585" t="s">
        <v>74</v>
      </c>
      <c r="D585" s="25" t="s">
        <v>10979</v>
      </c>
      <c r="E585" s="4">
        <v>3</v>
      </c>
      <c r="F585" s="4">
        <v>1996</v>
      </c>
      <c r="G585" t="s">
        <v>25</v>
      </c>
      <c r="H585" s="4">
        <v>9.5</v>
      </c>
      <c r="I585" t="s">
        <v>35</v>
      </c>
      <c r="J585" s="4" t="s">
        <v>2176</v>
      </c>
      <c r="K585" s="4" t="s">
        <v>954</v>
      </c>
      <c r="L585" s="4">
        <v>0</v>
      </c>
      <c r="M585" s="4" t="s">
        <v>2090</v>
      </c>
      <c r="N585" s="11" t="s">
        <v>11594</v>
      </c>
      <c r="R585" t="s">
        <v>11597</v>
      </c>
    </row>
    <row r="586" spans="1:18">
      <c r="A586" t="s">
        <v>3547</v>
      </c>
      <c r="B586" t="s">
        <v>10958</v>
      </c>
      <c r="C586" t="s">
        <v>74</v>
      </c>
      <c r="D586" s="25" t="s">
        <v>11001</v>
      </c>
      <c r="E586" s="4">
        <v>3</v>
      </c>
      <c r="F586" s="4">
        <v>1998</v>
      </c>
      <c r="G586" t="s">
        <v>25</v>
      </c>
      <c r="H586" s="4">
        <v>11.5</v>
      </c>
      <c r="I586" t="s">
        <v>35</v>
      </c>
      <c r="J586" s="4" t="s">
        <v>1181</v>
      </c>
      <c r="K586" s="4" t="s">
        <v>378</v>
      </c>
      <c r="L586" s="4">
        <v>0</v>
      </c>
      <c r="M586" s="4" t="s">
        <v>3150</v>
      </c>
      <c r="N586" s="11" t="s">
        <v>11594</v>
      </c>
      <c r="R586" t="s">
        <v>439</v>
      </c>
    </row>
    <row r="587" spans="1:18">
      <c r="A587" t="s">
        <v>3547</v>
      </c>
      <c r="B587" t="s">
        <v>10958</v>
      </c>
      <c r="C587" t="s">
        <v>74</v>
      </c>
      <c r="D587" s="25" t="s">
        <v>11083</v>
      </c>
      <c r="E587" s="4">
        <v>3</v>
      </c>
      <c r="F587" s="4">
        <v>2000</v>
      </c>
      <c r="G587" t="s">
        <v>25</v>
      </c>
      <c r="H587" s="4">
        <v>13.5</v>
      </c>
      <c r="I587" t="s">
        <v>35</v>
      </c>
      <c r="J587" s="4" t="s">
        <v>116</v>
      </c>
      <c r="K587" s="4" t="s">
        <v>642</v>
      </c>
      <c r="L587" s="4">
        <v>0</v>
      </c>
      <c r="M587" s="4" t="s">
        <v>4717</v>
      </c>
      <c r="N587" s="11" t="s">
        <v>11594</v>
      </c>
      <c r="R587" t="s">
        <v>11598</v>
      </c>
    </row>
    <row r="588" spans="1:18">
      <c r="A588" t="s">
        <v>3547</v>
      </c>
      <c r="B588" t="s">
        <v>10958</v>
      </c>
      <c r="C588" t="s">
        <v>74</v>
      </c>
      <c r="D588" s="25" t="s">
        <v>10970</v>
      </c>
      <c r="E588" s="4">
        <v>5</v>
      </c>
      <c r="F588" s="4">
        <v>2001</v>
      </c>
      <c r="G588" t="s">
        <v>25</v>
      </c>
      <c r="H588" s="4">
        <v>14.7</v>
      </c>
      <c r="I588" t="s">
        <v>35</v>
      </c>
      <c r="J588" s="4" t="s">
        <v>1160</v>
      </c>
      <c r="K588" s="4" t="s">
        <v>193</v>
      </c>
      <c r="L588" s="4">
        <v>0</v>
      </c>
      <c r="M588" s="4" t="s">
        <v>2610</v>
      </c>
      <c r="N588" s="11" t="s">
        <v>11594</v>
      </c>
      <c r="R588" t="s">
        <v>11599</v>
      </c>
    </row>
    <row r="589" spans="1:18">
      <c r="A589" t="s">
        <v>3547</v>
      </c>
      <c r="B589" t="s">
        <v>10958</v>
      </c>
      <c r="C589" t="s">
        <v>74</v>
      </c>
      <c r="D589" s="25" t="s">
        <v>11038</v>
      </c>
      <c r="E589" s="4">
        <v>5</v>
      </c>
      <c r="F589" s="4">
        <v>2003</v>
      </c>
      <c r="G589" t="s">
        <v>25</v>
      </c>
      <c r="H589" s="4">
        <v>16.7</v>
      </c>
      <c r="I589" t="s">
        <v>35</v>
      </c>
      <c r="J589" s="4" t="s">
        <v>1160</v>
      </c>
      <c r="K589" s="4" t="s">
        <v>1393</v>
      </c>
      <c r="L589" s="4">
        <v>0</v>
      </c>
      <c r="M589" s="4" t="s">
        <v>9156</v>
      </c>
      <c r="N589" s="11" t="s">
        <v>11594</v>
      </c>
      <c r="R589" t="s">
        <v>11501</v>
      </c>
    </row>
    <row r="590" spans="1:18">
      <c r="A590" t="s">
        <v>3547</v>
      </c>
      <c r="B590" t="s">
        <v>10958</v>
      </c>
      <c r="C590" t="s">
        <v>74</v>
      </c>
      <c r="D590" s="25" t="s">
        <v>1674</v>
      </c>
      <c r="E590" s="4">
        <v>5</v>
      </c>
      <c r="F590" s="4">
        <v>2004</v>
      </c>
      <c r="G590" t="s">
        <v>25</v>
      </c>
      <c r="H590" s="4">
        <v>17.7</v>
      </c>
      <c r="I590" t="s">
        <v>35</v>
      </c>
      <c r="J590" s="4" t="s">
        <v>497</v>
      </c>
      <c r="K590" s="4" t="s">
        <v>2252</v>
      </c>
      <c r="L590" s="4">
        <v>0</v>
      </c>
      <c r="M590" s="4" t="s">
        <v>2928</v>
      </c>
      <c r="N590" s="11" t="s">
        <v>11594</v>
      </c>
      <c r="R590" t="s">
        <v>11600</v>
      </c>
    </row>
    <row r="591" spans="1:18">
      <c r="A591" t="s">
        <v>3559</v>
      </c>
      <c r="B591" t="s">
        <v>10958</v>
      </c>
      <c r="C591" t="s">
        <v>20</v>
      </c>
      <c r="D591" s="25" t="s">
        <v>10963</v>
      </c>
      <c r="E591" s="4">
        <v>3</v>
      </c>
      <c r="F591" s="4">
        <v>1988</v>
      </c>
      <c r="G591" t="s">
        <v>21</v>
      </c>
      <c r="H591" s="4">
        <v>14.5</v>
      </c>
      <c r="I591" t="s">
        <v>35</v>
      </c>
      <c r="J591" s="4" t="s">
        <v>5542</v>
      </c>
      <c r="K591" s="4" t="s">
        <v>3050</v>
      </c>
      <c r="L591" s="4">
        <v>0</v>
      </c>
      <c r="M591" s="4" t="s">
        <v>1904</v>
      </c>
      <c r="N591" s="11" t="s">
        <v>11601</v>
      </c>
      <c r="R591" t="s">
        <v>3684</v>
      </c>
    </row>
    <row r="592" spans="1:18">
      <c r="A592" t="s">
        <v>3559</v>
      </c>
      <c r="B592" t="s">
        <v>10958</v>
      </c>
      <c r="C592" t="s">
        <v>74</v>
      </c>
      <c r="D592" s="25" t="s">
        <v>11023</v>
      </c>
      <c r="E592" s="4">
        <v>3</v>
      </c>
      <c r="F592" s="4">
        <v>1992</v>
      </c>
      <c r="G592" t="s">
        <v>21</v>
      </c>
      <c r="H592" s="4">
        <v>18.5</v>
      </c>
      <c r="I592" t="s">
        <v>35</v>
      </c>
      <c r="J592" s="4" t="s">
        <v>4762</v>
      </c>
      <c r="K592" s="4" t="s">
        <v>2925</v>
      </c>
      <c r="L592" s="4">
        <v>0</v>
      </c>
      <c r="M592" s="4" t="s">
        <v>11602</v>
      </c>
      <c r="N592" s="11" t="s">
        <v>11601</v>
      </c>
    </row>
    <row r="593" spans="1:18">
      <c r="A593" t="s">
        <v>3559</v>
      </c>
      <c r="B593" t="s">
        <v>10958</v>
      </c>
      <c r="C593" t="s">
        <v>74</v>
      </c>
      <c r="D593" s="25" t="s">
        <v>11132</v>
      </c>
      <c r="E593" s="4">
        <v>3</v>
      </c>
      <c r="F593" s="4">
        <v>1995</v>
      </c>
      <c r="G593" t="s">
        <v>21</v>
      </c>
      <c r="H593" s="4">
        <v>21.5</v>
      </c>
      <c r="I593" t="s">
        <v>35</v>
      </c>
      <c r="J593" s="4" t="s">
        <v>199</v>
      </c>
      <c r="K593" s="4" t="s">
        <v>466</v>
      </c>
      <c r="L593" s="4">
        <v>0</v>
      </c>
      <c r="M593" s="4" t="s">
        <v>3244</v>
      </c>
      <c r="N593" s="11" t="s">
        <v>11601</v>
      </c>
      <c r="R593" t="s">
        <v>11603</v>
      </c>
    </row>
    <row r="594" spans="1:18">
      <c r="A594" t="s">
        <v>3559</v>
      </c>
      <c r="B594" t="s">
        <v>10958</v>
      </c>
      <c r="C594" t="s">
        <v>74</v>
      </c>
      <c r="D594" s="25" t="s">
        <v>11001</v>
      </c>
      <c r="E594" s="4">
        <v>3</v>
      </c>
      <c r="F594" s="4">
        <v>1998</v>
      </c>
      <c r="G594" t="s">
        <v>21</v>
      </c>
      <c r="H594" s="4">
        <v>24.5</v>
      </c>
      <c r="I594" t="s">
        <v>35</v>
      </c>
      <c r="J594" s="4" t="s">
        <v>444</v>
      </c>
      <c r="K594" s="4" t="s">
        <v>572</v>
      </c>
      <c r="L594" s="4">
        <v>0</v>
      </c>
      <c r="M594" s="4" t="s">
        <v>4616</v>
      </c>
      <c r="N594" s="11" t="s">
        <v>11601</v>
      </c>
      <c r="R594" t="s">
        <v>11604</v>
      </c>
    </row>
    <row r="595" spans="1:18">
      <c r="A595" t="s">
        <v>3559</v>
      </c>
      <c r="B595" t="s">
        <v>10958</v>
      </c>
      <c r="C595" t="s">
        <v>74</v>
      </c>
      <c r="D595" s="25" t="s">
        <v>1746</v>
      </c>
      <c r="E595" s="4">
        <v>5</v>
      </c>
      <c r="F595" s="4">
        <v>2001</v>
      </c>
      <c r="G595" t="s">
        <v>21</v>
      </c>
      <c r="H595" s="4">
        <v>27.5</v>
      </c>
      <c r="I595" t="s">
        <v>35</v>
      </c>
      <c r="J595" s="4" t="s">
        <v>571</v>
      </c>
      <c r="K595" s="4" t="s">
        <v>888</v>
      </c>
      <c r="L595" s="4">
        <v>0</v>
      </c>
      <c r="M595" s="4" t="s">
        <v>11322</v>
      </c>
      <c r="N595" s="11" t="s">
        <v>11601</v>
      </c>
      <c r="R595" t="s">
        <v>11605</v>
      </c>
    </row>
    <row r="596" spans="1:18">
      <c r="A596" t="s">
        <v>3559</v>
      </c>
      <c r="B596" t="s">
        <v>10958</v>
      </c>
      <c r="C596" t="s">
        <v>74</v>
      </c>
      <c r="D596" s="25" t="s">
        <v>2899</v>
      </c>
      <c r="E596" s="4">
        <v>6</v>
      </c>
      <c r="F596" s="4">
        <v>2001</v>
      </c>
      <c r="G596" t="s">
        <v>21</v>
      </c>
      <c r="H596" s="4">
        <v>27.6</v>
      </c>
      <c r="I596" t="s">
        <v>35</v>
      </c>
      <c r="J596" s="4" t="s">
        <v>571</v>
      </c>
      <c r="N596" s="11" t="s">
        <v>11601</v>
      </c>
      <c r="R596" t="s">
        <v>11606</v>
      </c>
    </row>
    <row r="597" spans="1:18">
      <c r="A597" t="s">
        <v>3559</v>
      </c>
      <c r="B597" t="s">
        <v>10958</v>
      </c>
      <c r="C597" t="s">
        <v>74</v>
      </c>
      <c r="D597" s="25" t="s">
        <v>2900</v>
      </c>
      <c r="E597" s="4">
        <v>6</v>
      </c>
      <c r="F597" s="4">
        <v>2002</v>
      </c>
      <c r="G597" t="s">
        <v>21</v>
      </c>
      <c r="H597" s="4">
        <v>28.6</v>
      </c>
      <c r="I597" t="s">
        <v>35</v>
      </c>
      <c r="N597" s="11" t="s">
        <v>11601</v>
      </c>
      <c r="R597" t="s">
        <v>11607</v>
      </c>
    </row>
    <row r="598" spans="1:18">
      <c r="A598" t="s">
        <v>3568</v>
      </c>
      <c r="B598" t="s">
        <v>10958</v>
      </c>
      <c r="C598" t="s">
        <v>20</v>
      </c>
      <c r="D598" s="25" t="s">
        <v>10975</v>
      </c>
      <c r="E598" s="4">
        <v>3</v>
      </c>
      <c r="F598" s="4">
        <v>1994</v>
      </c>
      <c r="G598" t="s">
        <v>25</v>
      </c>
      <c r="H598" s="4">
        <v>11.5</v>
      </c>
      <c r="I598" t="s">
        <v>35</v>
      </c>
      <c r="J598" s="4" t="s">
        <v>264</v>
      </c>
      <c r="K598" s="4" t="s">
        <v>828</v>
      </c>
      <c r="L598" s="4">
        <v>0</v>
      </c>
      <c r="M598" s="4" t="s">
        <v>6785</v>
      </c>
      <c r="R598" t="s">
        <v>1725</v>
      </c>
    </row>
    <row r="599" spans="1:18">
      <c r="A599" t="s">
        <v>3595</v>
      </c>
      <c r="B599" t="s">
        <v>10958</v>
      </c>
      <c r="C599" t="s">
        <v>20</v>
      </c>
      <c r="D599" s="25" t="s">
        <v>10963</v>
      </c>
      <c r="E599" s="4">
        <v>3</v>
      </c>
      <c r="F599" s="4">
        <v>1988</v>
      </c>
      <c r="G599" t="s">
        <v>25</v>
      </c>
      <c r="H599" s="4">
        <v>14.5</v>
      </c>
      <c r="I599" t="s">
        <v>35</v>
      </c>
      <c r="J599" s="4" t="s">
        <v>3049</v>
      </c>
      <c r="K599" s="4" t="s">
        <v>3541</v>
      </c>
      <c r="L599" s="4">
        <v>0</v>
      </c>
      <c r="M599" s="4" t="s">
        <v>10023</v>
      </c>
      <c r="R599" t="s">
        <v>3684</v>
      </c>
    </row>
    <row r="600" spans="1:18">
      <c r="A600" t="s">
        <v>3595</v>
      </c>
      <c r="B600" t="s">
        <v>10958</v>
      </c>
      <c r="C600" t="s">
        <v>74</v>
      </c>
      <c r="D600" s="25" t="s">
        <v>10964</v>
      </c>
      <c r="E600" s="4">
        <v>3</v>
      </c>
      <c r="F600" s="4">
        <v>1990</v>
      </c>
      <c r="G600" t="s">
        <v>25</v>
      </c>
      <c r="H600" s="4">
        <v>16.5</v>
      </c>
      <c r="I600" t="s">
        <v>35</v>
      </c>
      <c r="J600" s="4" t="s">
        <v>4949</v>
      </c>
      <c r="K600" s="4" t="s">
        <v>3482</v>
      </c>
      <c r="L600" s="4">
        <v>0</v>
      </c>
      <c r="M600" s="4" t="s">
        <v>4760</v>
      </c>
    </row>
    <row r="601" spans="1:18">
      <c r="A601" t="s">
        <v>3595</v>
      </c>
      <c r="B601" t="s">
        <v>10958</v>
      </c>
      <c r="C601" t="s">
        <v>74</v>
      </c>
      <c r="D601" s="25" t="s">
        <v>11023</v>
      </c>
      <c r="E601" s="4">
        <v>3</v>
      </c>
      <c r="F601" s="4">
        <v>1992</v>
      </c>
      <c r="G601" t="s">
        <v>25</v>
      </c>
      <c r="H601" s="4">
        <v>18.5</v>
      </c>
      <c r="I601" t="s">
        <v>35</v>
      </c>
      <c r="J601" s="4" t="s">
        <v>1811</v>
      </c>
      <c r="K601" s="4" t="s">
        <v>1502</v>
      </c>
      <c r="L601" s="4">
        <v>0</v>
      </c>
      <c r="M601" s="4" t="s">
        <v>6911</v>
      </c>
    </row>
    <row r="602" spans="1:18">
      <c r="A602" t="s">
        <v>3601</v>
      </c>
      <c r="B602" t="s">
        <v>10958</v>
      </c>
      <c r="C602" t="s">
        <v>20</v>
      </c>
      <c r="D602" s="25" t="s">
        <v>1746</v>
      </c>
      <c r="E602" s="4">
        <v>5</v>
      </c>
      <c r="F602" s="4">
        <v>2001</v>
      </c>
      <c r="G602" t="s">
        <v>21</v>
      </c>
      <c r="H602" s="4" t="s">
        <v>1452</v>
      </c>
      <c r="I602" t="s">
        <v>1214</v>
      </c>
      <c r="J602" s="4" t="s">
        <v>595</v>
      </c>
      <c r="K602" s="4" t="s">
        <v>997</v>
      </c>
      <c r="L602" s="4">
        <v>0</v>
      </c>
      <c r="M602" s="4" t="s">
        <v>2975</v>
      </c>
      <c r="N602" s="11" t="s">
        <v>11608</v>
      </c>
      <c r="R602" t="s">
        <v>11609</v>
      </c>
    </row>
    <row r="603" spans="1:18">
      <c r="A603" t="s">
        <v>3601</v>
      </c>
      <c r="B603" t="s">
        <v>10958</v>
      </c>
      <c r="C603" t="s">
        <v>74</v>
      </c>
      <c r="D603" s="25" t="s">
        <v>11007</v>
      </c>
      <c r="E603" s="4">
        <v>5</v>
      </c>
      <c r="F603" s="4">
        <v>2002</v>
      </c>
      <c r="G603" t="s">
        <v>21</v>
      </c>
      <c r="H603" s="4" t="s">
        <v>1456</v>
      </c>
      <c r="I603" t="s">
        <v>1214</v>
      </c>
      <c r="J603" s="4" t="s">
        <v>9902</v>
      </c>
      <c r="K603" s="4" t="s">
        <v>3781</v>
      </c>
      <c r="L603" s="4">
        <v>0</v>
      </c>
      <c r="M603" s="4" t="s">
        <v>3829</v>
      </c>
      <c r="N603" s="11" t="s">
        <v>11608</v>
      </c>
      <c r="R603" t="s">
        <v>11610</v>
      </c>
    </row>
    <row r="604" spans="1:18">
      <c r="A604" t="s">
        <v>3601</v>
      </c>
      <c r="B604" t="s">
        <v>10958</v>
      </c>
      <c r="C604" t="s">
        <v>74</v>
      </c>
      <c r="D604" s="25" t="s">
        <v>11060</v>
      </c>
      <c r="E604" s="4">
        <v>5</v>
      </c>
      <c r="F604" s="4">
        <v>2005</v>
      </c>
      <c r="G604" t="s">
        <v>21</v>
      </c>
      <c r="H604" s="4" t="s">
        <v>682</v>
      </c>
      <c r="I604" t="s">
        <v>1214</v>
      </c>
      <c r="J604" s="4" t="s">
        <v>563</v>
      </c>
      <c r="K604" s="4" t="s">
        <v>385</v>
      </c>
      <c r="L604" s="4">
        <v>0</v>
      </c>
      <c r="M604" s="4" t="s">
        <v>1783</v>
      </c>
      <c r="N604" s="11" t="s">
        <v>11608</v>
      </c>
      <c r="R604" t="s">
        <v>11611</v>
      </c>
    </row>
    <row r="605" spans="1:18">
      <c r="A605" t="s">
        <v>3601</v>
      </c>
      <c r="B605" t="s">
        <v>10958</v>
      </c>
      <c r="C605" t="s">
        <v>74</v>
      </c>
      <c r="D605" s="25" t="s">
        <v>10995</v>
      </c>
      <c r="E605" s="4">
        <v>5</v>
      </c>
      <c r="F605" s="4">
        <v>2010</v>
      </c>
      <c r="G605" t="s">
        <v>21</v>
      </c>
      <c r="H605" s="4" t="s">
        <v>717</v>
      </c>
      <c r="I605" t="s">
        <v>1214</v>
      </c>
      <c r="J605" s="4" t="s">
        <v>542</v>
      </c>
      <c r="K605" s="4" t="s">
        <v>154</v>
      </c>
      <c r="L605" s="4">
        <v>0</v>
      </c>
      <c r="M605" s="4" t="s">
        <v>2124</v>
      </c>
      <c r="N605" s="11" t="s">
        <v>11608</v>
      </c>
      <c r="R605" t="s">
        <v>11612</v>
      </c>
    </row>
    <row r="606" spans="1:18">
      <c r="A606" t="s">
        <v>3601</v>
      </c>
      <c r="B606" t="s">
        <v>10958</v>
      </c>
      <c r="C606" t="s">
        <v>74</v>
      </c>
      <c r="D606" s="25" t="s">
        <v>1590</v>
      </c>
      <c r="E606" s="4">
        <v>5</v>
      </c>
      <c r="F606" s="4">
        <v>2016</v>
      </c>
      <c r="G606" t="s">
        <v>21</v>
      </c>
      <c r="H606" s="4" t="s">
        <v>1046</v>
      </c>
      <c r="I606" t="s">
        <v>1214</v>
      </c>
      <c r="J606" s="4" t="s">
        <v>1875</v>
      </c>
      <c r="K606" s="4" t="s">
        <v>40</v>
      </c>
      <c r="L606" s="4">
        <v>0</v>
      </c>
      <c r="M606" s="4" t="s">
        <v>2228</v>
      </c>
      <c r="N606" s="11" t="s">
        <v>11608</v>
      </c>
      <c r="R606" t="s">
        <v>11613</v>
      </c>
    </row>
    <row r="607" spans="1:18">
      <c r="A607" t="s">
        <v>3601</v>
      </c>
      <c r="B607" t="s">
        <v>10958</v>
      </c>
      <c r="C607" t="s">
        <v>74</v>
      </c>
      <c r="D607" s="25" t="s">
        <v>11027</v>
      </c>
      <c r="E607" s="4">
        <v>5</v>
      </c>
      <c r="F607" s="4">
        <v>2017</v>
      </c>
      <c r="G607" t="s">
        <v>21</v>
      </c>
      <c r="H607" s="4" t="s">
        <v>488</v>
      </c>
      <c r="I607" t="s">
        <v>1214</v>
      </c>
      <c r="J607" s="4" t="s">
        <v>881</v>
      </c>
      <c r="K607" s="4" t="s">
        <v>960</v>
      </c>
      <c r="L607" s="4">
        <v>0</v>
      </c>
      <c r="M607" s="4" t="s">
        <v>2830</v>
      </c>
      <c r="N607" s="11" t="s">
        <v>11608</v>
      </c>
      <c r="R607" t="s">
        <v>11316</v>
      </c>
    </row>
    <row r="608" spans="1:18">
      <c r="A608" t="s">
        <v>3630</v>
      </c>
      <c r="B608" t="s">
        <v>10958</v>
      </c>
      <c r="C608" t="s">
        <v>20</v>
      </c>
      <c r="D608" s="25" t="s">
        <v>10963</v>
      </c>
      <c r="E608" s="4">
        <v>3</v>
      </c>
      <c r="F608" s="4">
        <v>1988</v>
      </c>
      <c r="G608" t="s">
        <v>21</v>
      </c>
      <c r="H608" s="4">
        <v>28.5</v>
      </c>
      <c r="I608" t="s">
        <v>35</v>
      </c>
      <c r="J608" s="4" t="s">
        <v>2586</v>
      </c>
      <c r="K608" s="4">
        <v>34.93</v>
      </c>
      <c r="L608" s="4">
        <v>0</v>
      </c>
      <c r="M608" s="4" t="s">
        <v>2057</v>
      </c>
      <c r="R608" t="s">
        <v>11614</v>
      </c>
    </row>
    <row r="609" spans="1:18">
      <c r="A609" t="s">
        <v>3630</v>
      </c>
      <c r="B609" t="s">
        <v>10958</v>
      </c>
      <c r="C609" t="s">
        <v>74</v>
      </c>
      <c r="D609" s="25" t="s">
        <v>10998</v>
      </c>
      <c r="E609" s="4">
        <v>3</v>
      </c>
      <c r="F609" s="4">
        <v>1990</v>
      </c>
      <c r="G609" t="s">
        <v>21</v>
      </c>
      <c r="H609" s="4">
        <v>30.5</v>
      </c>
      <c r="I609" t="s">
        <v>35</v>
      </c>
      <c r="J609" s="4" t="s">
        <v>1611</v>
      </c>
      <c r="K609" s="4">
        <v>35.880000000000003</v>
      </c>
      <c r="L609" s="4">
        <v>0</v>
      </c>
      <c r="M609" s="4" t="s">
        <v>4129</v>
      </c>
      <c r="R609" t="s">
        <v>11615</v>
      </c>
    </row>
    <row r="610" spans="1:18">
      <c r="A610" t="s">
        <v>3630</v>
      </c>
      <c r="B610" t="s">
        <v>10958</v>
      </c>
      <c r="C610" t="s">
        <v>74</v>
      </c>
      <c r="D610" s="25" t="s">
        <v>11023</v>
      </c>
      <c r="E610" s="4">
        <v>3</v>
      </c>
      <c r="F610" s="4">
        <v>1992</v>
      </c>
      <c r="G610" t="s">
        <v>21</v>
      </c>
      <c r="H610" s="4">
        <v>32.5</v>
      </c>
      <c r="I610" t="s">
        <v>35</v>
      </c>
      <c r="J610" s="4" t="s">
        <v>1611</v>
      </c>
      <c r="K610" s="4">
        <v>35.56</v>
      </c>
      <c r="L610" s="4">
        <v>0</v>
      </c>
      <c r="M610" s="4" t="s">
        <v>3027</v>
      </c>
      <c r="R610" t="s">
        <v>11616</v>
      </c>
    </row>
    <row r="611" spans="1:18">
      <c r="A611" t="s">
        <v>3630</v>
      </c>
      <c r="B611" t="s">
        <v>10958</v>
      </c>
      <c r="C611" t="s">
        <v>74</v>
      </c>
      <c r="D611" s="25" t="s">
        <v>2028</v>
      </c>
      <c r="E611" s="4">
        <v>7</v>
      </c>
      <c r="F611" s="4">
        <v>2001</v>
      </c>
      <c r="G611" t="s">
        <v>21</v>
      </c>
      <c r="H611" s="4">
        <v>41.8</v>
      </c>
      <c r="I611" t="s">
        <v>35</v>
      </c>
      <c r="K611" s="4">
        <v>25.2</v>
      </c>
      <c r="L611" s="4">
        <v>2.8</v>
      </c>
      <c r="R611" t="s">
        <v>11617</v>
      </c>
    </row>
    <row r="612" spans="1:18">
      <c r="A612" t="s">
        <v>3630</v>
      </c>
      <c r="B612" t="s">
        <v>10958</v>
      </c>
      <c r="C612" t="s">
        <v>74</v>
      </c>
      <c r="D612" s="25" t="s">
        <v>3957</v>
      </c>
      <c r="E612" s="4">
        <v>6</v>
      </c>
      <c r="F612" s="4">
        <v>2002</v>
      </c>
      <c r="G612" t="s">
        <v>21</v>
      </c>
      <c r="H612" s="4">
        <v>42.7</v>
      </c>
      <c r="I612" t="s">
        <v>35</v>
      </c>
      <c r="J612" s="4" t="s">
        <v>127</v>
      </c>
      <c r="K612" s="4">
        <v>25.2</v>
      </c>
      <c r="L612" s="4">
        <v>2.7</v>
      </c>
      <c r="M612" s="4" t="s">
        <v>3277</v>
      </c>
      <c r="R612" t="s">
        <v>11618</v>
      </c>
    </row>
    <row r="613" spans="1:18">
      <c r="A613" t="s">
        <v>3632</v>
      </c>
      <c r="B613" t="s">
        <v>10958</v>
      </c>
      <c r="C613" t="s">
        <v>20</v>
      </c>
      <c r="D613" s="25" t="s">
        <v>11053</v>
      </c>
      <c r="E613" s="4">
        <v>3</v>
      </c>
      <c r="F613" s="4">
        <v>1993</v>
      </c>
      <c r="G613" t="s">
        <v>25</v>
      </c>
      <c r="H613" s="4">
        <v>10.5</v>
      </c>
      <c r="I613" t="s">
        <v>35</v>
      </c>
      <c r="J613" s="4" t="s">
        <v>789</v>
      </c>
      <c r="K613" s="4">
        <v>38.200000000000003</v>
      </c>
      <c r="L613" s="4">
        <v>0.7</v>
      </c>
      <c r="M613" s="4" t="s">
        <v>2826</v>
      </c>
      <c r="N613" s="11" t="s">
        <v>11619</v>
      </c>
      <c r="R613" t="s">
        <v>11620</v>
      </c>
    </row>
    <row r="614" spans="1:18">
      <c r="A614" t="s">
        <v>3632</v>
      </c>
      <c r="B614" t="s">
        <v>10958</v>
      </c>
      <c r="C614" t="s">
        <v>74</v>
      </c>
      <c r="D614" s="25" t="s">
        <v>10968</v>
      </c>
      <c r="E614" s="4">
        <v>3</v>
      </c>
      <c r="F614" s="4">
        <v>1994</v>
      </c>
      <c r="G614" t="s">
        <v>25</v>
      </c>
      <c r="H614" s="4">
        <v>11.5</v>
      </c>
      <c r="I614" t="s">
        <v>35</v>
      </c>
      <c r="J614" s="4" t="s">
        <v>836</v>
      </c>
      <c r="K614" s="4" t="s">
        <v>577</v>
      </c>
      <c r="L614" s="4">
        <v>0</v>
      </c>
      <c r="M614" s="4" t="s">
        <v>1645</v>
      </c>
      <c r="N614" s="11" t="s">
        <v>11619</v>
      </c>
      <c r="R614" t="s">
        <v>11621</v>
      </c>
    </row>
    <row r="615" spans="1:18">
      <c r="A615" t="s">
        <v>3632</v>
      </c>
      <c r="B615" t="s">
        <v>10958</v>
      </c>
      <c r="C615" t="s">
        <v>74</v>
      </c>
      <c r="D615" s="25" t="s">
        <v>10987</v>
      </c>
      <c r="E615" s="4">
        <v>3</v>
      </c>
      <c r="F615" s="4">
        <v>1995</v>
      </c>
      <c r="G615" t="s">
        <v>25</v>
      </c>
      <c r="H615" s="4">
        <v>12.5</v>
      </c>
      <c r="I615" t="s">
        <v>35</v>
      </c>
      <c r="J615" s="4" t="s">
        <v>881</v>
      </c>
      <c r="K615" s="4" t="s">
        <v>3312</v>
      </c>
      <c r="L615" s="4">
        <v>0</v>
      </c>
      <c r="M615" s="4" t="s">
        <v>2111</v>
      </c>
      <c r="N615" s="11" t="s">
        <v>11619</v>
      </c>
      <c r="R615" t="s">
        <v>11622</v>
      </c>
    </row>
    <row r="616" spans="1:18">
      <c r="A616" t="s">
        <v>3632</v>
      </c>
      <c r="B616" t="s">
        <v>10958</v>
      </c>
      <c r="C616" t="s">
        <v>74</v>
      </c>
      <c r="D616" s="25" t="s">
        <v>10989</v>
      </c>
      <c r="E616" s="4">
        <v>3</v>
      </c>
      <c r="F616" s="4">
        <v>1996</v>
      </c>
      <c r="G616" t="s">
        <v>25</v>
      </c>
      <c r="H616" s="4">
        <v>13.5</v>
      </c>
      <c r="I616" t="s">
        <v>35</v>
      </c>
      <c r="J616" s="4" t="s">
        <v>683</v>
      </c>
      <c r="K616" s="4" t="s">
        <v>3225</v>
      </c>
      <c r="L616" s="4">
        <v>0</v>
      </c>
      <c r="M616" s="4" t="s">
        <v>2830</v>
      </c>
      <c r="N616" s="11" t="s">
        <v>11619</v>
      </c>
      <c r="R616" t="s">
        <v>4721</v>
      </c>
    </row>
    <row r="617" spans="1:18">
      <c r="A617" t="s">
        <v>3632</v>
      </c>
      <c r="B617" t="s">
        <v>10958</v>
      </c>
      <c r="C617" t="s">
        <v>74</v>
      </c>
      <c r="D617" s="25" t="s">
        <v>11001</v>
      </c>
      <c r="E617" s="4">
        <v>3</v>
      </c>
      <c r="F617" s="4">
        <v>1998</v>
      </c>
      <c r="G617" t="s">
        <v>25</v>
      </c>
      <c r="H617" s="4">
        <v>15.5</v>
      </c>
      <c r="I617" t="s">
        <v>35</v>
      </c>
      <c r="J617" s="4" t="s">
        <v>924</v>
      </c>
      <c r="K617" s="4" t="s">
        <v>209</v>
      </c>
      <c r="L617" s="4">
        <v>0</v>
      </c>
      <c r="M617" s="4" t="s">
        <v>2248</v>
      </c>
      <c r="N617" s="11" t="s">
        <v>11619</v>
      </c>
      <c r="R617" t="s">
        <v>439</v>
      </c>
    </row>
    <row r="618" spans="1:18">
      <c r="A618" t="s">
        <v>3632</v>
      </c>
      <c r="B618" t="s">
        <v>10958</v>
      </c>
      <c r="C618" t="s">
        <v>74</v>
      </c>
      <c r="D618" s="25" t="s">
        <v>10981</v>
      </c>
      <c r="E618" s="4">
        <v>3</v>
      </c>
      <c r="F618" s="4">
        <v>2000</v>
      </c>
      <c r="G618" t="s">
        <v>25</v>
      </c>
      <c r="H618" s="4">
        <v>17.5</v>
      </c>
      <c r="I618" t="s">
        <v>35</v>
      </c>
      <c r="J618" s="4" t="s">
        <v>1160</v>
      </c>
      <c r="K618" s="4" t="s">
        <v>209</v>
      </c>
      <c r="L618" s="4">
        <v>0</v>
      </c>
      <c r="M618" s="4" t="s">
        <v>2218</v>
      </c>
      <c r="N618" s="11" t="s">
        <v>11619</v>
      </c>
      <c r="R618" t="s">
        <v>11623</v>
      </c>
    </row>
    <row r="619" spans="1:18">
      <c r="A619" t="s">
        <v>3632</v>
      </c>
      <c r="B619" t="s">
        <v>10958</v>
      </c>
      <c r="C619" t="s">
        <v>74</v>
      </c>
      <c r="D619" s="25" t="s">
        <v>10970</v>
      </c>
      <c r="E619" s="4">
        <v>5</v>
      </c>
      <c r="F619" s="4">
        <v>2001</v>
      </c>
      <c r="G619" t="s">
        <v>25</v>
      </c>
      <c r="H619" s="4">
        <v>18.7</v>
      </c>
      <c r="I619" t="s">
        <v>35</v>
      </c>
      <c r="J619" s="4" t="s">
        <v>464</v>
      </c>
      <c r="K619" s="4" t="s">
        <v>233</v>
      </c>
      <c r="L619" s="4">
        <v>0</v>
      </c>
      <c r="M619" s="4" t="s">
        <v>11624</v>
      </c>
      <c r="N619" s="11" t="s">
        <v>11619</v>
      </c>
      <c r="R619" t="s">
        <v>11625</v>
      </c>
    </row>
    <row r="620" spans="1:18">
      <c r="A620" t="s">
        <v>3632</v>
      </c>
      <c r="B620" t="s">
        <v>10958</v>
      </c>
      <c r="C620" t="s">
        <v>74</v>
      </c>
      <c r="D620" s="25" t="s">
        <v>11036</v>
      </c>
      <c r="E620" s="4">
        <v>5</v>
      </c>
      <c r="F620" s="4">
        <v>2002</v>
      </c>
      <c r="G620" t="s">
        <v>25</v>
      </c>
      <c r="H620" s="4">
        <v>19.7</v>
      </c>
      <c r="I620" t="s">
        <v>35</v>
      </c>
      <c r="J620" s="4" t="s">
        <v>1160</v>
      </c>
      <c r="K620" s="4" t="s">
        <v>341</v>
      </c>
      <c r="L620" s="4">
        <v>0</v>
      </c>
      <c r="M620" s="4" t="s">
        <v>5011</v>
      </c>
      <c r="N620" s="11" t="s">
        <v>11619</v>
      </c>
      <c r="R620" t="s">
        <v>11626</v>
      </c>
    </row>
    <row r="621" spans="1:18">
      <c r="A621" t="s">
        <v>3632</v>
      </c>
      <c r="B621" t="s">
        <v>10958</v>
      </c>
      <c r="C621" t="s">
        <v>74</v>
      </c>
      <c r="D621" s="25" t="s">
        <v>1674</v>
      </c>
      <c r="E621" s="4">
        <v>5</v>
      </c>
      <c r="F621" s="4">
        <v>2004</v>
      </c>
      <c r="G621" t="s">
        <v>25</v>
      </c>
      <c r="H621" s="4">
        <v>21.7</v>
      </c>
      <c r="I621" t="s">
        <v>35</v>
      </c>
      <c r="J621" s="4" t="s">
        <v>1160</v>
      </c>
      <c r="K621" s="4" t="s">
        <v>218</v>
      </c>
      <c r="L621" s="4">
        <v>0</v>
      </c>
      <c r="M621" s="4" t="s">
        <v>3277</v>
      </c>
      <c r="N621" s="11" t="s">
        <v>11619</v>
      </c>
      <c r="R621" t="s">
        <v>11627</v>
      </c>
    </row>
    <row r="622" spans="1:18">
      <c r="A622" t="s">
        <v>3642</v>
      </c>
      <c r="B622" t="s">
        <v>10958</v>
      </c>
      <c r="C622" t="s">
        <v>20</v>
      </c>
      <c r="D622" s="25" t="s">
        <v>10975</v>
      </c>
      <c r="E622" s="4">
        <v>3</v>
      </c>
      <c r="F622" s="4">
        <v>1994</v>
      </c>
      <c r="G622" t="s">
        <v>25</v>
      </c>
      <c r="H622" s="4">
        <v>7.5</v>
      </c>
      <c r="I622" t="s">
        <v>35</v>
      </c>
      <c r="J622" s="4" t="s">
        <v>1069</v>
      </c>
      <c r="K622" s="4" t="s">
        <v>199</v>
      </c>
      <c r="L622" s="4">
        <v>0</v>
      </c>
      <c r="M622" s="4" t="s">
        <v>4058</v>
      </c>
      <c r="N622" s="11" t="s">
        <v>11628</v>
      </c>
      <c r="R622" t="s">
        <v>11595</v>
      </c>
    </row>
    <row r="623" spans="1:18">
      <c r="A623" t="s">
        <v>3642</v>
      </c>
      <c r="B623" t="s">
        <v>10958</v>
      </c>
      <c r="C623" t="s">
        <v>74</v>
      </c>
      <c r="D623" s="25" t="s">
        <v>10970</v>
      </c>
      <c r="E623" s="4">
        <v>5</v>
      </c>
      <c r="F623" s="4">
        <v>2001</v>
      </c>
      <c r="G623" t="s">
        <v>25</v>
      </c>
      <c r="H623" s="4">
        <v>14.7</v>
      </c>
      <c r="I623" t="s">
        <v>35</v>
      </c>
      <c r="J623" s="4" t="s">
        <v>350</v>
      </c>
      <c r="K623" s="4" t="s">
        <v>572</v>
      </c>
      <c r="L623" s="4">
        <v>0</v>
      </c>
      <c r="M623" s="4" t="s">
        <v>6046</v>
      </c>
      <c r="N623" s="11" t="s">
        <v>11628</v>
      </c>
      <c r="R623" t="s">
        <v>11629</v>
      </c>
    </row>
    <row r="624" spans="1:18">
      <c r="A624" t="s">
        <v>3642</v>
      </c>
      <c r="B624" t="s">
        <v>10958</v>
      </c>
      <c r="C624" t="s">
        <v>74</v>
      </c>
      <c r="D624" s="25" t="s">
        <v>11036</v>
      </c>
      <c r="E624" s="4">
        <v>5</v>
      </c>
      <c r="F624" s="4">
        <v>2002</v>
      </c>
      <c r="G624" t="s">
        <v>25</v>
      </c>
      <c r="H624" s="4">
        <v>15.7</v>
      </c>
      <c r="I624" t="s">
        <v>35</v>
      </c>
      <c r="J624" s="4" t="s">
        <v>854</v>
      </c>
      <c r="K624" s="4" t="s">
        <v>1023</v>
      </c>
      <c r="L624" s="4">
        <v>0</v>
      </c>
      <c r="M624" s="4" t="s">
        <v>4689</v>
      </c>
      <c r="N624" s="11" t="s">
        <v>11628</v>
      </c>
      <c r="R624" t="s">
        <v>11630</v>
      </c>
    </row>
    <row r="625" spans="1:18">
      <c r="A625" t="s">
        <v>3642</v>
      </c>
      <c r="B625" t="s">
        <v>10958</v>
      </c>
      <c r="C625" t="s">
        <v>74</v>
      </c>
      <c r="D625" s="25" t="s">
        <v>11038</v>
      </c>
      <c r="E625" s="4">
        <v>5</v>
      </c>
      <c r="F625" s="4">
        <v>2003</v>
      </c>
      <c r="G625" t="s">
        <v>25</v>
      </c>
      <c r="H625" s="4">
        <v>16.7</v>
      </c>
      <c r="I625" t="s">
        <v>35</v>
      </c>
      <c r="J625" s="4" t="s">
        <v>182</v>
      </c>
      <c r="K625" s="4" t="s">
        <v>1704</v>
      </c>
      <c r="L625" s="4">
        <v>0</v>
      </c>
      <c r="M625" s="4" t="s">
        <v>11631</v>
      </c>
      <c r="N625" s="11" t="s">
        <v>11628</v>
      </c>
      <c r="R625" t="s">
        <v>11501</v>
      </c>
    </row>
    <row r="626" spans="1:18">
      <c r="A626" t="s">
        <v>3655</v>
      </c>
      <c r="B626" t="s">
        <v>10958</v>
      </c>
      <c r="C626" t="s">
        <v>20</v>
      </c>
      <c r="D626" s="25" t="s">
        <v>10963</v>
      </c>
      <c r="E626" s="4">
        <v>3</v>
      </c>
      <c r="F626" s="4">
        <v>1988</v>
      </c>
      <c r="G626" t="s">
        <v>21</v>
      </c>
      <c r="H626" s="4">
        <v>13.5</v>
      </c>
      <c r="I626" t="s">
        <v>35</v>
      </c>
      <c r="J626" s="4" t="s">
        <v>1373</v>
      </c>
      <c r="K626" s="4" t="s">
        <v>4358</v>
      </c>
      <c r="L626" s="4">
        <v>0</v>
      </c>
      <c r="M626" s="4" t="s">
        <v>2083</v>
      </c>
      <c r="N626" s="11" t="s">
        <v>11632</v>
      </c>
      <c r="R626" t="s">
        <v>1813</v>
      </c>
    </row>
    <row r="627" spans="1:18">
      <c r="A627" t="s">
        <v>3655</v>
      </c>
      <c r="B627" t="s">
        <v>10958</v>
      </c>
      <c r="C627" t="s">
        <v>74</v>
      </c>
      <c r="D627" s="25" t="s">
        <v>10964</v>
      </c>
      <c r="E627" s="4">
        <v>3</v>
      </c>
      <c r="F627" s="4">
        <v>1990</v>
      </c>
      <c r="G627" t="s">
        <v>21</v>
      </c>
      <c r="H627" s="4">
        <v>15.5</v>
      </c>
      <c r="I627" t="s">
        <v>35</v>
      </c>
      <c r="J627" s="4" t="s">
        <v>6762</v>
      </c>
      <c r="K627" s="4" t="s">
        <v>3050</v>
      </c>
      <c r="L627" s="4">
        <v>0</v>
      </c>
      <c r="M627" s="4" t="s">
        <v>1739</v>
      </c>
      <c r="N627" s="11" t="s">
        <v>11632</v>
      </c>
    </row>
    <row r="628" spans="1:18">
      <c r="A628" t="s">
        <v>3655</v>
      </c>
      <c r="B628" t="s">
        <v>10958</v>
      </c>
      <c r="C628" t="s">
        <v>74</v>
      </c>
      <c r="D628" s="25" t="s">
        <v>11023</v>
      </c>
      <c r="E628" s="4">
        <v>3</v>
      </c>
      <c r="F628" s="4">
        <v>1992</v>
      </c>
      <c r="G628" t="s">
        <v>21</v>
      </c>
      <c r="H628" s="4">
        <v>17.5</v>
      </c>
      <c r="I628" t="s">
        <v>35</v>
      </c>
      <c r="J628" s="4" t="s">
        <v>4455</v>
      </c>
      <c r="K628" s="4" t="s">
        <v>4949</v>
      </c>
      <c r="L628" s="4">
        <v>0</v>
      </c>
      <c r="M628" s="4" t="s">
        <v>2181</v>
      </c>
      <c r="N628" s="11" t="s">
        <v>11632</v>
      </c>
    </row>
    <row r="629" spans="1:18">
      <c r="A629" t="s">
        <v>3655</v>
      </c>
      <c r="B629" t="s">
        <v>10958</v>
      </c>
      <c r="C629" t="s">
        <v>74</v>
      </c>
      <c r="D629" s="25" t="s">
        <v>11053</v>
      </c>
      <c r="E629" s="4">
        <v>3</v>
      </c>
      <c r="F629" s="4">
        <v>1993</v>
      </c>
      <c r="G629" t="s">
        <v>21</v>
      </c>
      <c r="H629" s="4">
        <v>18.5</v>
      </c>
      <c r="I629" t="s">
        <v>35</v>
      </c>
      <c r="J629" s="4" t="s">
        <v>1782</v>
      </c>
      <c r="K629" s="4" t="s">
        <v>182</v>
      </c>
      <c r="L629" s="4">
        <v>0</v>
      </c>
      <c r="M629" s="4" t="s">
        <v>7728</v>
      </c>
      <c r="N629" s="11" t="s">
        <v>11632</v>
      </c>
      <c r="R629" t="s">
        <v>11633</v>
      </c>
    </row>
    <row r="630" spans="1:18">
      <c r="A630" t="s">
        <v>3655</v>
      </c>
      <c r="B630" t="s">
        <v>10958</v>
      </c>
      <c r="C630" t="s">
        <v>74</v>
      </c>
      <c r="D630" s="25" t="s">
        <v>10981</v>
      </c>
      <c r="E630" s="4">
        <v>3</v>
      </c>
      <c r="F630" s="4">
        <v>2000</v>
      </c>
      <c r="G630" t="s">
        <v>21</v>
      </c>
      <c r="H630" s="4">
        <v>25.5</v>
      </c>
      <c r="I630" t="s">
        <v>35</v>
      </c>
      <c r="J630" s="4" t="s">
        <v>278</v>
      </c>
      <c r="K630" s="4" t="s">
        <v>209</v>
      </c>
      <c r="L630" s="4">
        <v>0</v>
      </c>
      <c r="M630" s="4" t="s">
        <v>3429</v>
      </c>
      <c r="N630" s="11" t="s">
        <v>11632</v>
      </c>
      <c r="R630" t="s">
        <v>439</v>
      </c>
    </row>
    <row r="631" spans="1:18">
      <c r="A631" t="s">
        <v>3655</v>
      </c>
      <c r="B631" t="s">
        <v>10958</v>
      </c>
      <c r="C631" t="s">
        <v>74</v>
      </c>
      <c r="D631" s="25" t="s">
        <v>3954</v>
      </c>
      <c r="E631" s="4">
        <v>6</v>
      </c>
      <c r="F631" s="4">
        <v>2001</v>
      </c>
      <c r="G631" t="s">
        <v>21</v>
      </c>
      <c r="H631" s="4">
        <v>26.8</v>
      </c>
      <c r="I631" t="s">
        <v>35</v>
      </c>
      <c r="J631" s="4" t="s">
        <v>1160</v>
      </c>
      <c r="K631" s="4" t="s">
        <v>248</v>
      </c>
      <c r="L631" s="4">
        <v>0</v>
      </c>
      <c r="N631" s="11" t="s">
        <v>11632</v>
      </c>
      <c r="R631" t="s">
        <v>11634</v>
      </c>
    </row>
    <row r="632" spans="1:18">
      <c r="A632" t="s">
        <v>3655</v>
      </c>
      <c r="B632" t="s">
        <v>10958</v>
      </c>
      <c r="C632" t="s">
        <v>74</v>
      </c>
      <c r="D632" s="25" t="s">
        <v>11036</v>
      </c>
      <c r="E632" s="4">
        <v>5</v>
      </c>
      <c r="F632" s="4">
        <v>2002</v>
      </c>
      <c r="G632" t="s">
        <v>21</v>
      </c>
      <c r="H632" s="4">
        <v>27.7</v>
      </c>
      <c r="I632" t="s">
        <v>35</v>
      </c>
      <c r="J632" s="4" t="s">
        <v>919</v>
      </c>
      <c r="K632" s="4" t="s">
        <v>1162</v>
      </c>
      <c r="L632" s="4">
        <v>0</v>
      </c>
      <c r="M632" s="4" t="s">
        <v>8328</v>
      </c>
      <c r="N632" s="11" t="s">
        <v>11632</v>
      </c>
      <c r="R632" t="s">
        <v>11635</v>
      </c>
    </row>
    <row r="633" spans="1:18">
      <c r="A633" t="s">
        <v>3655</v>
      </c>
      <c r="B633" t="s">
        <v>10958</v>
      </c>
      <c r="C633" t="s">
        <v>74</v>
      </c>
      <c r="D633" s="25" t="s">
        <v>562</v>
      </c>
      <c r="E633" s="4">
        <v>5</v>
      </c>
      <c r="F633" s="4">
        <v>2009</v>
      </c>
      <c r="G633" t="s">
        <v>21</v>
      </c>
      <c r="H633" s="4">
        <v>34.700000000000003</v>
      </c>
      <c r="I633" t="s">
        <v>35</v>
      </c>
      <c r="J633" s="4" t="s">
        <v>854</v>
      </c>
      <c r="K633" s="4" t="s">
        <v>2550</v>
      </c>
      <c r="L633" s="4">
        <v>0</v>
      </c>
      <c r="M633" s="4" t="s">
        <v>10274</v>
      </c>
      <c r="N633" s="11" t="s">
        <v>11632</v>
      </c>
      <c r="R633" t="s">
        <v>439</v>
      </c>
    </row>
    <row r="634" spans="1:18">
      <c r="A634" t="s">
        <v>3659</v>
      </c>
      <c r="B634" t="s">
        <v>10958</v>
      </c>
      <c r="C634" t="s">
        <v>20</v>
      </c>
      <c r="D634" s="25" t="s">
        <v>10975</v>
      </c>
      <c r="E634" s="4">
        <v>3</v>
      </c>
      <c r="F634" s="4">
        <v>1994</v>
      </c>
      <c r="G634" t="s">
        <v>21</v>
      </c>
      <c r="H634" s="4">
        <v>6.5</v>
      </c>
      <c r="I634" t="s">
        <v>35</v>
      </c>
      <c r="J634" s="4" t="s">
        <v>2473</v>
      </c>
      <c r="K634" s="4" t="s">
        <v>881</v>
      </c>
      <c r="L634" s="4">
        <v>0</v>
      </c>
      <c r="M634" s="4" t="s">
        <v>8143</v>
      </c>
      <c r="N634" s="11" t="s">
        <v>11636</v>
      </c>
      <c r="R634" t="s">
        <v>11637</v>
      </c>
    </row>
    <row r="635" spans="1:18">
      <c r="A635" t="s">
        <v>3659</v>
      </c>
      <c r="B635" t="s">
        <v>10958</v>
      </c>
      <c r="C635" t="s">
        <v>74</v>
      </c>
      <c r="D635" s="25" t="s">
        <v>11001</v>
      </c>
      <c r="E635" s="4">
        <v>3</v>
      </c>
      <c r="F635" s="4">
        <v>1998</v>
      </c>
      <c r="G635" t="s">
        <v>21</v>
      </c>
      <c r="H635" s="4">
        <v>10.5</v>
      </c>
      <c r="I635" t="s">
        <v>35</v>
      </c>
      <c r="J635" s="4" t="s">
        <v>806</v>
      </c>
      <c r="K635" s="4" t="s">
        <v>312</v>
      </c>
      <c r="L635" s="4">
        <v>0</v>
      </c>
      <c r="M635" s="4" t="s">
        <v>1676</v>
      </c>
      <c r="N635" s="11" t="s">
        <v>11636</v>
      </c>
      <c r="R635" t="s">
        <v>585</v>
      </c>
    </row>
    <row r="636" spans="1:18">
      <c r="A636" t="s">
        <v>3659</v>
      </c>
      <c r="B636" t="s">
        <v>10958</v>
      </c>
      <c r="C636" t="s">
        <v>74</v>
      </c>
      <c r="D636" s="25" t="s">
        <v>1674</v>
      </c>
      <c r="E636" s="4">
        <v>5</v>
      </c>
      <c r="F636" s="4">
        <v>2004</v>
      </c>
      <c r="G636" t="s">
        <v>21</v>
      </c>
      <c r="H636" s="4">
        <v>16.7</v>
      </c>
      <c r="I636" t="s">
        <v>35</v>
      </c>
      <c r="J636" s="4" t="s">
        <v>1181</v>
      </c>
      <c r="K636" s="4" t="s">
        <v>40</v>
      </c>
      <c r="L636" s="4">
        <v>0</v>
      </c>
      <c r="M636" s="4" t="s">
        <v>5995</v>
      </c>
      <c r="N636" s="11" t="s">
        <v>11636</v>
      </c>
      <c r="R636" t="s">
        <v>11638</v>
      </c>
    </row>
    <row r="637" spans="1:18">
      <c r="A637" t="s">
        <v>3682</v>
      </c>
      <c r="B637" t="s">
        <v>10958</v>
      </c>
      <c r="C637" t="s">
        <v>20</v>
      </c>
      <c r="D637" s="25" t="s">
        <v>10963</v>
      </c>
      <c r="E637" s="4">
        <v>3</v>
      </c>
      <c r="F637" s="4">
        <v>1988</v>
      </c>
      <c r="G637" t="s">
        <v>25</v>
      </c>
      <c r="H637" s="4" t="s">
        <v>2274</v>
      </c>
      <c r="I637" t="s">
        <v>1214</v>
      </c>
      <c r="J637" s="4" t="s">
        <v>11492</v>
      </c>
      <c r="K637" s="4" t="s">
        <v>4959</v>
      </c>
      <c r="L637" s="4">
        <v>0</v>
      </c>
      <c r="M637" s="4" t="s">
        <v>11639</v>
      </c>
    </row>
    <row r="638" spans="1:18">
      <c r="A638" t="s">
        <v>3682</v>
      </c>
      <c r="B638" t="s">
        <v>10958</v>
      </c>
      <c r="C638" t="s">
        <v>74</v>
      </c>
      <c r="D638" s="25" t="s">
        <v>11023</v>
      </c>
      <c r="E638" s="4">
        <v>3</v>
      </c>
      <c r="F638" s="4">
        <v>1992</v>
      </c>
      <c r="G638" t="s">
        <v>25</v>
      </c>
      <c r="H638" s="4" t="s">
        <v>1635</v>
      </c>
      <c r="I638" t="s">
        <v>1214</v>
      </c>
      <c r="J638" s="4" t="s">
        <v>6237</v>
      </c>
      <c r="K638" s="4" t="s">
        <v>4639</v>
      </c>
      <c r="L638" s="4">
        <v>0</v>
      </c>
      <c r="M638" s="4" t="s">
        <v>5611</v>
      </c>
    </row>
    <row r="639" spans="1:18">
      <c r="A639" t="s">
        <v>3682</v>
      </c>
      <c r="B639" t="s">
        <v>10958</v>
      </c>
      <c r="C639" t="s">
        <v>74</v>
      </c>
      <c r="D639" s="25" t="s">
        <v>10975</v>
      </c>
      <c r="E639" s="4">
        <v>3</v>
      </c>
      <c r="F639" s="4">
        <v>1994</v>
      </c>
      <c r="G639" t="s">
        <v>25</v>
      </c>
      <c r="H639" s="4" t="s">
        <v>1622</v>
      </c>
      <c r="I639" t="s">
        <v>1214</v>
      </c>
      <c r="J639" s="4" t="s">
        <v>1389</v>
      </c>
      <c r="K639" s="4" t="s">
        <v>924</v>
      </c>
      <c r="L639" s="4">
        <v>0</v>
      </c>
      <c r="M639" s="4" t="s">
        <v>2788</v>
      </c>
    </row>
    <row r="640" spans="1:18">
      <c r="A640" t="s">
        <v>3692</v>
      </c>
      <c r="B640" t="s">
        <v>10958</v>
      </c>
      <c r="C640" t="s">
        <v>20</v>
      </c>
      <c r="D640" s="25" t="s">
        <v>3055</v>
      </c>
      <c r="E640" s="4">
        <v>5</v>
      </c>
      <c r="F640" s="4">
        <v>2001</v>
      </c>
      <c r="G640" t="s">
        <v>21</v>
      </c>
      <c r="H640" s="4" t="s">
        <v>682</v>
      </c>
      <c r="I640" t="s">
        <v>1214</v>
      </c>
      <c r="J640" s="4" t="s">
        <v>611</v>
      </c>
      <c r="K640" s="4" t="s">
        <v>169</v>
      </c>
      <c r="L640" s="4">
        <v>0</v>
      </c>
      <c r="M640" s="4" t="s">
        <v>1820</v>
      </c>
      <c r="N640" s="11" t="s">
        <v>11640</v>
      </c>
      <c r="R640" t="s">
        <v>11641</v>
      </c>
    </row>
    <row r="641" spans="1:18">
      <c r="A641" t="s">
        <v>3692</v>
      </c>
      <c r="B641" t="s">
        <v>10958</v>
      </c>
      <c r="C641" t="s">
        <v>74</v>
      </c>
      <c r="D641" s="25" t="s">
        <v>11123</v>
      </c>
      <c r="E641" s="4">
        <v>5</v>
      </c>
      <c r="F641" s="4">
        <v>2005</v>
      </c>
      <c r="G641" t="s">
        <v>21</v>
      </c>
      <c r="H641" s="4" t="s">
        <v>410</v>
      </c>
      <c r="I641" t="s">
        <v>1214</v>
      </c>
      <c r="J641" s="4" t="s">
        <v>1094</v>
      </c>
      <c r="K641" s="4" t="s">
        <v>648</v>
      </c>
      <c r="L641" s="4">
        <v>0</v>
      </c>
      <c r="M641" s="4" t="s">
        <v>9068</v>
      </c>
      <c r="N641" s="11" t="s">
        <v>11640</v>
      </c>
      <c r="R641" t="s">
        <v>11642</v>
      </c>
    </row>
    <row r="642" spans="1:18">
      <c r="A642" t="s">
        <v>3692</v>
      </c>
      <c r="B642" t="s">
        <v>10958</v>
      </c>
      <c r="C642" t="s">
        <v>74</v>
      </c>
      <c r="D642" s="25" t="s">
        <v>1590</v>
      </c>
      <c r="E642" s="4">
        <v>5</v>
      </c>
      <c r="F642" s="4">
        <v>2016</v>
      </c>
      <c r="G642" t="s">
        <v>21</v>
      </c>
      <c r="H642" s="4" t="s">
        <v>600</v>
      </c>
      <c r="I642" t="s">
        <v>1214</v>
      </c>
      <c r="J642" s="4" t="s">
        <v>285</v>
      </c>
      <c r="K642" s="4" t="s">
        <v>511</v>
      </c>
      <c r="L642" s="4">
        <v>0</v>
      </c>
      <c r="M642" s="4" t="s">
        <v>4302</v>
      </c>
      <c r="N642" s="11" t="s">
        <v>11640</v>
      </c>
      <c r="R642" t="s">
        <v>11643</v>
      </c>
    </row>
    <row r="643" spans="1:18">
      <c r="A643" t="s">
        <v>3706</v>
      </c>
      <c r="B643" t="s">
        <v>10958</v>
      </c>
      <c r="C643" t="s">
        <v>20</v>
      </c>
      <c r="D643" s="25" t="s">
        <v>10963</v>
      </c>
      <c r="E643" s="4">
        <v>3</v>
      </c>
      <c r="F643" s="4">
        <v>1988</v>
      </c>
      <c r="G643" t="s">
        <v>21</v>
      </c>
      <c r="H643" s="4">
        <v>15.5</v>
      </c>
      <c r="I643" t="s">
        <v>35</v>
      </c>
      <c r="J643" s="4" t="s">
        <v>5580</v>
      </c>
      <c r="K643" s="4" t="s">
        <v>4474</v>
      </c>
      <c r="L643" s="4">
        <v>0</v>
      </c>
      <c r="M643" s="4" t="s">
        <v>1323</v>
      </c>
      <c r="N643" s="11" t="s">
        <v>11644</v>
      </c>
      <c r="R643" t="s">
        <v>2304</v>
      </c>
    </row>
    <row r="644" spans="1:18">
      <c r="A644" t="s">
        <v>3706</v>
      </c>
      <c r="B644" t="s">
        <v>10958</v>
      </c>
      <c r="C644" t="s">
        <v>74</v>
      </c>
      <c r="D644" s="25" t="s">
        <v>10987</v>
      </c>
      <c r="E644" s="4">
        <v>3</v>
      </c>
      <c r="F644" s="4">
        <v>1995</v>
      </c>
      <c r="G644" t="s">
        <v>21</v>
      </c>
      <c r="H644" s="4">
        <v>22.5</v>
      </c>
      <c r="I644" t="s">
        <v>35</v>
      </c>
      <c r="J644" s="4" t="s">
        <v>789</v>
      </c>
      <c r="K644" s="4" t="s">
        <v>620</v>
      </c>
      <c r="L644" s="4">
        <v>0</v>
      </c>
      <c r="M644" s="4" t="s">
        <v>2111</v>
      </c>
      <c r="N644" s="11" t="s">
        <v>11644</v>
      </c>
      <c r="R644" t="s">
        <v>11645</v>
      </c>
    </row>
    <row r="645" spans="1:18">
      <c r="A645" t="s">
        <v>3706</v>
      </c>
      <c r="B645" t="s">
        <v>10958</v>
      </c>
      <c r="C645" t="s">
        <v>74</v>
      </c>
      <c r="D645" s="25" t="s">
        <v>11001</v>
      </c>
      <c r="E645" s="4">
        <v>3</v>
      </c>
      <c r="F645" s="4">
        <v>1998</v>
      </c>
      <c r="G645" t="s">
        <v>21</v>
      </c>
      <c r="H645" s="4">
        <v>25.5</v>
      </c>
      <c r="I645" t="s">
        <v>35</v>
      </c>
      <c r="J645" s="4" t="s">
        <v>1861</v>
      </c>
      <c r="K645" s="4" t="s">
        <v>1121</v>
      </c>
      <c r="L645" s="4">
        <v>0</v>
      </c>
      <c r="M645" s="4" t="s">
        <v>2716</v>
      </c>
      <c r="N645" s="11" t="s">
        <v>11644</v>
      </c>
      <c r="R645" t="s">
        <v>439</v>
      </c>
    </row>
    <row r="646" spans="1:18">
      <c r="A646" t="s">
        <v>3706</v>
      </c>
      <c r="B646" t="s">
        <v>10958</v>
      </c>
      <c r="C646" t="s">
        <v>74</v>
      </c>
      <c r="D646" s="25" t="s">
        <v>10981</v>
      </c>
      <c r="E646" s="4">
        <v>3</v>
      </c>
      <c r="F646" s="4">
        <v>2000</v>
      </c>
      <c r="G646" t="s">
        <v>21</v>
      </c>
      <c r="H646" s="4">
        <v>27.5</v>
      </c>
      <c r="I646" t="s">
        <v>35</v>
      </c>
      <c r="J646" s="4" t="s">
        <v>591</v>
      </c>
      <c r="K646" s="4" t="s">
        <v>828</v>
      </c>
      <c r="L646" s="4">
        <v>0</v>
      </c>
      <c r="M646" s="4" t="s">
        <v>2287</v>
      </c>
      <c r="N646" s="11" t="s">
        <v>11644</v>
      </c>
      <c r="R646" t="s">
        <v>439</v>
      </c>
    </row>
    <row r="647" spans="1:18">
      <c r="A647" t="s">
        <v>3706</v>
      </c>
      <c r="B647" t="s">
        <v>10958</v>
      </c>
      <c r="C647" t="s">
        <v>74</v>
      </c>
      <c r="D647" s="25" t="s">
        <v>11036</v>
      </c>
      <c r="E647" s="4">
        <v>5</v>
      </c>
      <c r="F647" s="4">
        <v>2002</v>
      </c>
      <c r="G647" t="s">
        <v>21</v>
      </c>
      <c r="H647" s="4">
        <v>29.7</v>
      </c>
      <c r="I647" t="s">
        <v>35</v>
      </c>
      <c r="J647" s="4" t="s">
        <v>1875</v>
      </c>
      <c r="K647" s="4" t="s">
        <v>227</v>
      </c>
      <c r="L647" s="4">
        <v>0</v>
      </c>
      <c r="M647" s="4" t="s">
        <v>2030</v>
      </c>
      <c r="N647" s="11" t="s">
        <v>11644</v>
      </c>
      <c r="R647" t="s">
        <v>11646</v>
      </c>
    </row>
    <row r="648" spans="1:18">
      <c r="A648" t="s">
        <v>3706</v>
      </c>
      <c r="B648" t="s">
        <v>10958</v>
      </c>
      <c r="C648" t="s">
        <v>74</v>
      </c>
      <c r="D648" s="25" t="s">
        <v>10995</v>
      </c>
      <c r="E648" s="4">
        <v>5</v>
      </c>
      <c r="F648" s="4">
        <v>2010</v>
      </c>
      <c r="G648" t="s">
        <v>21</v>
      </c>
      <c r="H648" s="4">
        <v>37.700000000000003</v>
      </c>
      <c r="I648" t="s">
        <v>35</v>
      </c>
      <c r="J648" s="4" t="s">
        <v>199</v>
      </c>
      <c r="K648" s="4" t="s">
        <v>1393</v>
      </c>
      <c r="L648" s="4">
        <v>0</v>
      </c>
      <c r="M648" s="4" t="s">
        <v>4849</v>
      </c>
      <c r="N648" s="11" t="s">
        <v>11644</v>
      </c>
      <c r="R648" t="s">
        <v>11647</v>
      </c>
    </row>
    <row r="649" spans="1:18">
      <c r="A649" t="s">
        <v>3706</v>
      </c>
      <c r="B649" t="s">
        <v>10958</v>
      </c>
      <c r="C649" t="s">
        <v>74</v>
      </c>
      <c r="D649" s="25" t="s">
        <v>11012</v>
      </c>
      <c r="E649" s="4">
        <v>5</v>
      </c>
      <c r="F649" s="4">
        <v>2011</v>
      </c>
      <c r="G649" t="s">
        <v>21</v>
      </c>
      <c r="H649" s="4">
        <v>38.700000000000003</v>
      </c>
      <c r="I649" t="s">
        <v>35</v>
      </c>
      <c r="J649" s="4" t="s">
        <v>591</v>
      </c>
      <c r="K649" s="4" t="s">
        <v>2252</v>
      </c>
      <c r="L649" s="4">
        <v>0</v>
      </c>
      <c r="M649" s="4" t="s">
        <v>8266</v>
      </c>
      <c r="N649" s="11" t="s">
        <v>11644</v>
      </c>
      <c r="R649" t="s">
        <v>89</v>
      </c>
    </row>
    <row r="650" spans="1:18">
      <c r="A650" t="s">
        <v>3708</v>
      </c>
      <c r="B650" t="s">
        <v>10958</v>
      </c>
      <c r="C650" t="s">
        <v>20</v>
      </c>
      <c r="D650" s="25" t="s">
        <v>3055</v>
      </c>
      <c r="E650" s="4">
        <v>5</v>
      </c>
      <c r="F650" s="4">
        <v>2001</v>
      </c>
      <c r="G650" t="s">
        <v>25</v>
      </c>
      <c r="H650" s="4" t="s">
        <v>654</v>
      </c>
      <c r="I650" t="s">
        <v>1214</v>
      </c>
      <c r="J650" s="4" t="s">
        <v>3067</v>
      </c>
      <c r="K650" s="4">
        <v>4.9000000000000004</v>
      </c>
      <c r="L650" s="4">
        <v>8.1999999999999993</v>
      </c>
      <c r="M650" s="4" t="s">
        <v>3889</v>
      </c>
      <c r="N650" s="11" t="s">
        <v>11648</v>
      </c>
      <c r="R650" t="s">
        <v>11649</v>
      </c>
    </row>
    <row r="651" spans="1:18">
      <c r="A651" t="s">
        <v>3708</v>
      </c>
      <c r="B651" t="s">
        <v>10958</v>
      </c>
      <c r="C651" t="s">
        <v>74</v>
      </c>
      <c r="D651" s="25" t="s">
        <v>10993</v>
      </c>
      <c r="E651" s="4">
        <v>5</v>
      </c>
      <c r="F651" s="4">
        <v>2008</v>
      </c>
      <c r="G651" t="s">
        <v>25</v>
      </c>
      <c r="H651" s="4" t="s">
        <v>717</v>
      </c>
      <c r="I651" t="s">
        <v>1214</v>
      </c>
      <c r="J651" s="4" t="s">
        <v>1890</v>
      </c>
      <c r="K651" s="4">
        <v>5.8</v>
      </c>
      <c r="L651" s="4">
        <v>9.1999999999999993</v>
      </c>
      <c r="M651" s="4" t="s">
        <v>2761</v>
      </c>
      <c r="N651" s="11" t="s">
        <v>11648</v>
      </c>
      <c r="R651" t="s">
        <v>11650</v>
      </c>
    </row>
    <row r="652" spans="1:18">
      <c r="A652" t="s">
        <v>3708</v>
      </c>
      <c r="B652" t="s">
        <v>10958</v>
      </c>
      <c r="C652" t="s">
        <v>74</v>
      </c>
      <c r="D652" s="25" t="s">
        <v>562</v>
      </c>
      <c r="E652" s="4">
        <v>5</v>
      </c>
      <c r="F652" s="4">
        <v>2009</v>
      </c>
      <c r="G652" t="s">
        <v>25</v>
      </c>
      <c r="H652" s="4" t="s">
        <v>712</v>
      </c>
      <c r="I652" t="s">
        <v>1214</v>
      </c>
      <c r="J652" s="4" t="s">
        <v>5534</v>
      </c>
      <c r="K652" s="4">
        <v>6</v>
      </c>
      <c r="L652" s="4">
        <v>9.5</v>
      </c>
      <c r="M652" s="4" t="s">
        <v>1350</v>
      </c>
      <c r="N652" s="11" t="s">
        <v>11648</v>
      </c>
      <c r="R652" t="s">
        <v>11651</v>
      </c>
    </row>
    <row r="653" spans="1:18">
      <c r="A653" t="s">
        <v>3708</v>
      </c>
      <c r="B653" t="s">
        <v>10958</v>
      </c>
      <c r="C653" t="s">
        <v>74</v>
      </c>
      <c r="D653" s="25" t="s">
        <v>11068</v>
      </c>
      <c r="E653" s="4">
        <v>5</v>
      </c>
      <c r="F653" s="4">
        <v>2015</v>
      </c>
      <c r="G653" t="s">
        <v>25</v>
      </c>
      <c r="H653" s="4" t="s">
        <v>1046</v>
      </c>
      <c r="I653" t="s">
        <v>1214</v>
      </c>
      <c r="J653" s="4" t="s">
        <v>542</v>
      </c>
      <c r="K653" s="4">
        <v>6.5</v>
      </c>
      <c r="L653" s="4">
        <v>10.3</v>
      </c>
      <c r="M653" s="4" t="s">
        <v>2773</v>
      </c>
      <c r="N653" s="11" t="s">
        <v>11648</v>
      </c>
      <c r="R653" t="s">
        <v>11652</v>
      </c>
    </row>
    <row r="654" spans="1:18">
      <c r="A654" t="s">
        <v>3708</v>
      </c>
      <c r="B654" t="s">
        <v>10958</v>
      </c>
      <c r="C654" t="s">
        <v>74</v>
      </c>
      <c r="D654" s="25" t="s">
        <v>1590</v>
      </c>
      <c r="E654" s="4">
        <v>5</v>
      </c>
      <c r="F654" s="4">
        <v>2016</v>
      </c>
      <c r="G654" t="s">
        <v>25</v>
      </c>
      <c r="H654" s="4" t="s">
        <v>488</v>
      </c>
      <c r="I654" t="s">
        <v>1214</v>
      </c>
      <c r="J654" s="4" t="s">
        <v>1869</v>
      </c>
      <c r="K654" s="4">
        <v>7.3</v>
      </c>
      <c r="L654" s="4">
        <v>9.8000000000000007</v>
      </c>
      <c r="M654" s="4" t="s">
        <v>1430</v>
      </c>
      <c r="N654" s="11" t="s">
        <v>11648</v>
      </c>
      <c r="R654" t="s">
        <v>11653</v>
      </c>
    </row>
    <row r="655" spans="1:18">
      <c r="A655" t="s">
        <v>3708</v>
      </c>
      <c r="B655" t="s">
        <v>10958</v>
      </c>
      <c r="C655" t="s">
        <v>74</v>
      </c>
      <c r="D655" s="25" t="s">
        <v>11027</v>
      </c>
      <c r="E655" s="4">
        <v>5</v>
      </c>
      <c r="F655" s="4">
        <v>2017</v>
      </c>
      <c r="G655" t="s">
        <v>25</v>
      </c>
      <c r="H655" s="4" t="s">
        <v>401</v>
      </c>
      <c r="I655" t="s">
        <v>1214</v>
      </c>
      <c r="J655" s="4" t="s">
        <v>758</v>
      </c>
      <c r="K655" s="4">
        <v>7.7</v>
      </c>
      <c r="L655" s="4">
        <v>10.199999999999999</v>
      </c>
      <c r="M655" s="4" t="s">
        <v>2625</v>
      </c>
      <c r="N655" s="11" t="s">
        <v>11648</v>
      </c>
      <c r="R655" t="s">
        <v>11654</v>
      </c>
    </row>
    <row r="656" spans="1:18">
      <c r="A656" t="s">
        <v>33</v>
      </c>
      <c r="B656" t="s">
        <v>10958</v>
      </c>
      <c r="C656" t="s">
        <v>20</v>
      </c>
      <c r="D656" s="25" t="s">
        <v>2390</v>
      </c>
      <c r="E656" s="4">
        <v>3</v>
      </c>
      <c r="F656" s="4">
        <v>1980</v>
      </c>
      <c r="G656" t="s">
        <v>21</v>
      </c>
      <c r="H656" s="4" t="s">
        <v>126</v>
      </c>
      <c r="I656" t="s">
        <v>1214</v>
      </c>
      <c r="J656" s="4" t="s">
        <v>3376</v>
      </c>
      <c r="K656" s="4" t="s">
        <v>1611</v>
      </c>
      <c r="L656" s="4">
        <v>0</v>
      </c>
      <c r="M656" s="4" t="s">
        <v>2382</v>
      </c>
      <c r="N656" s="11" t="s">
        <v>11655</v>
      </c>
      <c r="R656" t="s">
        <v>2070</v>
      </c>
    </row>
    <row r="657" spans="1:18">
      <c r="A657" t="s">
        <v>33</v>
      </c>
      <c r="B657" t="s">
        <v>10958</v>
      </c>
      <c r="C657" t="s">
        <v>74</v>
      </c>
      <c r="D657" s="25" t="s">
        <v>10959</v>
      </c>
      <c r="E657" s="4">
        <v>3</v>
      </c>
      <c r="F657" s="4">
        <v>1982</v>
      </c>
      <c r="G657" t="s">
        <v>21</v>
      </c>
      <c r="H657" s="4" t="s">
        <v>1376</v>
      </c>
      <c r="I657" t="s">
        <v>1214</v>
      </c>
      <c r="J657" s="4" t="s">
        <v>5580</v>
      </c>
      <c r="K657" s="4" t="s">
        <v>3049</v>
      </c>
      <c r="L657" s="4">
        <v>0</v>
      </c>
      <c r="M657" s="4" t="s">
        <v>1676</v>
      </c>
      <c r="N657" s="11" t="s">
        <v>11655</v>
      </c>
      <c r="R657" t="s">
        <v>6127</v>
      </c>
    </row>
    <row r="658" spans="1:18">
      <c r="A658" t="s">
        <v>33</v>
      </c>
      <c r="B658" t="s">
        <v>10958</v>
      </c>
      <c r="C658" t="s">
        <v>74</v>
      </c>
      <c r="D658" s="25" t="s">
        <v>11656</v>
      </c>
      <c r="E658" s="4">
        <v>3</v>
      </c>
      <c r="F658" s="4">
        <v>1983</v>
      </c>
      <c r="G658" t="s">
        <v>21</v>
      </c>
      <c r="H658" s="4" t="s">
        <v>1639</v>
      </c>
      <c r="I658" t="s">
        <v>1214</v>
      </c>
      <c r="J658" s="4" t="s">
        <v>4762</v>
      </c>
      <c r="K658" s="4" t="s">
        <v>4949</v>
      </c>
      <c r="L658" s="4">
        <v>0</v>
      </c>
      <c r="M658" s="4" t="s">
        <v>2025</v>
      </c>
      <c r="N658" s="11" t="s">
        <v>11655</v>
      </c>
    </row>
    <row r="659" spans="1:18">
      <c r="A659" t="s">
        <v>33</v>
      </c>
      <c r="B659" t="s">
        <v>10958</v>
      </c>
      <c r="C659" t="s">
        <v>74</v>
      </c>
      <c r="D659" s="25" t="s">
        <v>10964</v>
      </c>
      <c r="E659" s="4">
        <v>3</v>
      </c>
      <c r="F659" s="4">
        <v>1990</v>
      </c>
      <c r="G659" t="s">
        <v>21</v>
      </c>
      <c r="H659" s="4" t="s">
        <v>1756</v>
      </c>
      <c r="I659" t="s">
        <v>1214</v>
      </c>
      <c r="J659" s="4" t="s">
        <v>1611</v>
      </c>
      <c r="K659" s="4" t="s">
        <v>2925</v>
      </c>
      <c r="L659" s="4">
        <v>0</v>
      </c>
      <c r="M659" s="4" t="s">
        <v>2057</v>
      </c>
      <c r="N659" s="11" t="s">
        <v>11655</v>
      </c>
    </row>
    <row r="660" spans="1:18">
      <c r="A660" t="s">
        <v>33</v>
      </c>
      <c r="B660" t="s">
        <v>10958</v>
      </c>
      <c r="C660" t="s">
        <v>74</v>
      </c>
      <c r="D660" s="25" t="s">
        <v>1616</v>
      </c>
      <c r="E660" s="4">
        <v>3</v>
      </c>
      <c r="F660" s="4">
        <v>1992</v>
      </c>
      <c r="G660" t="s">
        <v>21</v>
      </c>
      <c r="H660" s="4" t="s">
        <v>1557</v>
      </c>
      <c r="I660" t="s">
        <v>1214</v>
      </c>
      <c r="J660" s="4" t="s">
        <v>2586</v>
      </c>
      <c r="K660" s="4" t="s">
        <v>2925</v>
      </c>
      <c r="L660" s="4">
        <v>0</v>
      </c>
      <c r="M660" s="4" t="s">
        <v>11657</v>
      </c>
      <c r="N660" s="11" t="s">
        <v>11655</v>
      </c>
    </row>
    <row r="661" spans="1:18">
      <c r="A661" t="s">
        <v>33</v>
      </c>
      <c r="B661" t="s">
        <v>10958</v>
      </c>
      <c r="C661" t="s">
        <v>74</v>
      </c>
      <c r="D661" s="25" t="s">
        <v>10975</v>
      </c>
      <c r="E661" s="4">
        <v>3</v>
      </c>
      <c r="F661" s="4">
        <v>1994</v>
      </c>
      <c r="G661" t="s">
        <v>21</v>
      </c>
      <c r="H661" s="4" t="s">
        <v>1094</v>
      </c>
      <c r="I661" t="s">
        <v>1214</v>
      </c>
      <c r="J661" s="4" t="s">
        <v>49</v>
      </c>
      <c r="K661" s="4" t="s">
        <v>1397</v>
      </c>
      <c r="L661" s="4">
        <v>0</v>
      </c>
      <c r="M661" s="4" t="s">
        <v>11658</v>
      </c>
      <c r="N661" s="11" t="s">
        <v>11655</v>
      </c>
      <c r="R661" t="s">
        <v>585</v>
      </c>
    </row>
    <row r="662" spans="1:18">
      <c r="A662" t="s">
        <v>33</v>
      </c>
      <c r="B662" t="s">
        <v>10958</v>
      </c>
      <c r="C662" t="s">
        <v>74</v>
      </c>
      <c r="D662" s="25" t="s">
        <v>10981</v>
      </c>
      <c r="E662" s="4">
        <v>3</v>
      </c>
      <c r="F662" s="4">
        <v>2000</v>
      </c>
      <c r="G662" t="s">
        <v>21</v>
      </c>
      <c r="H662" s="4" t="s">
        <v>1215</v>
      </c>
      <c r="I662" t="s">
        <v>1214</v>
      </c>
      <c r="J662" s="4" t="s">
        <v>842</v>
      </c>
      <c r="K662" s="4" t="s">
        <v>256</v>
      </c>
      <c r="L662" s="4">
        <v>0</v>
      </c>
      <c r="M662" s="4" t="s">
        <v>3542</v>
      </c>
      <c r="N662" s="11" t="s">
        <v>11655</v>
      </c>
      <c r="R662" t="s">
        <v>11659</v>
      </c>
    </row>
    <row r="663" spans="1:18">
      <c r="A663" t="s">
        <v>33</v>
      </c>
      <c r="B663" t="s">
        <v>10958</v>
      </c>
      <c r="C663" t="s">
        <v>74</v>
      </c>
      <c r="D663" s="25" t="s">
        <v>1746</v>
      </c>
      <c r="E663" s="4">
        <v>5</v>
      </c>
      <c r="F663" s="4">
        <v>2001</v>
      </c>
      <c r="G663" t="s">
        <v>21</v>
      </c>
      <c r="H663" s="4" t="s">
        <v>358</v>
      </c>
      <c r="I663" t="s">
        <v>1214</v>
      </c>
      <c r="J663" s="4" t="s">
        <v>1072</v>
      </c>
      <c r="K663" s="4" t="s">
        <v>209</v>
      </c>
      <c r="L663" s="4">
        <v>0</v>
      </c>
      <c r="M663" s="4" t="s">
        <v>3456</v>
      </c>
      <c r="N663" s="11" t="s">
        <v>11655</v>
      </c>
      <c r="R663" t="s">
        <v>11660</v>
      </c>
    </row>
    <row r="664" spans="1:18">
      <c r="A664" t="s">
        <v>33</v>
      </c>
      <c r="B664" t="s">
        <v>10958</v>
      </c>
      <c r="C664" t="s">
        <v>74</v>
      </c>
      <c r="D664" s="25" t="s">
        <v>11007</v>
      </c>
      <c r="E664" s="4">
        <v>5</v>
      </c>
      <c r="F664" s="4">
        <v>2002</v>
      </c>
      <c r="G664" t="s">
        <v>21</v>
      </c>
      <c r="H664" s="4" t="s">
        <v>461</v>
      </c>
      <c r="I664" t="s">
        <v>1214</v>
      </c>
      <c r="J664" s="4" t="s">
        <v>571</v>
      </c>
      <c r="K664" s="4" t="s">
        <v>1158</v>
      </c>
      <c r="L664" s="4">
        <v>0</v>
      </c>
      <c r="M664" s="4" t="s">
        <v>11282</v>
      </c>
      <c r="N664" s="11" t="s">
        <v>11655</v>
      </c>
      <c r="R664" t="s">
        <v>11661</v>
      </c>
    </row>
    <row r="665" spans="1:18">
      <c r="A665" t="s">
        <v>33</v>
      </c>
      <c r="B665" t="s">
        <v>10958</v>
      </c>
      <c r="C665" t="s">
        <v>74</v>
      </c>
      <c r="D665" s="25" t="s">
        <v>10972</v>
      </c>
      <c r="E665" s="4">
        <v>5</v>
      </c>
      <c r="F665" s="4">
        <v>2003</v>
      </c>
      <c r="G665" t="s">
        <v>21</v>
      </c>
      <c r="H665" s="4" t="s">
        <v>988</v>
      </c>
      <c r="I665" t="s">
        <v>1214</v>
      </c>
      <c r="J665" s="4" t="s">
        <v>49</v>
      </c>
      <c r="K665" s="4" t="s">
        <v>209</v>
      </c>
      <c r="L665" s="4">
        <v>0</v>
      </c>
      <c r="M665" s="4" t="s">
        <v>8477</v>
      </c>
      <c r="N665" s="11" t="s">
        <v>11655</v>
      </c>
      <c r="R665" t="s">
        <v>11662</v>
      </c>
    </row>
    <row r="666" spans="1:18">
      <c r="A666" t="s">
        <v>33</v>
      </c>
      <c r="B666" t="s">
        <v>10958</v>
      </c>
      <c r="C666" t="s">
        <v>74</v>
      </c>
      <c r="D666" s="25" t="s">
        <v>11060</v>
      </c>
      <c r="E666" s="4">
        <v>5</v>
      </c>
      <c r="F666" s="4">
        <v>2005</v>
      </c>
      <c r="G666" t="s">
        <v>21</v>
      </c>
      <c r="H666" s="4" t="s">
        <v>958</v>
      </c>
      <c r="I666" t="s">
        <v>1214</v>
      </c>
      <c r="J666" s="4" t="s">
        <v>479</v>
      </c>
      <c r="K666" s="4" t="s">
        <v>1158</v>
      </c>
      <c r="L666" s="4">
        <v>0</v>
      </c>
      <c r="M666" s="4" t="s">
        <v>11663</v>
      </c>
      <c r="N666" s="11" t="s">
        <v>11655</v>
      </c>
      <c r="R666" t="s">
        <v>11664</v>
      </c>
    </row>
    <row r="667" spans="1:18">
      <c r="A667" t="s">
        <v>33</v>
      </c>
      <c r="B667" t="s">
        <v>10958</v>
      </c>
      <c r="C667" t="s">
        <v>74</v>
      </c>
      <c r="D667" s="25" t="s">
        <v>11064</v>
      </c>
      <c r="E667" s="4">
        <v>5</v>
      </c>
      <c r="F667" s="4">
        <v>2009</v>
      </c>
      <c r="G667" t="s">
        <v>21</v>
      </c>
      <c r="H667" s="4" t="s">
        <v>227</v>
      </c>
      <c r="I667" t="s">
        <v>1214</v>
      </c>
      <c r="N667" s="11" t="s">
        <v>11655</v>
      </c>
      <c r="R667" t="s">
        <v>11665</v>
      </c>
    </row>
    <row r="668" spans="1:18">
      <c r="A668" t="s">
        <v>880</v>
      </c>
      <c r="B668" t="s">
        <v>10958</v>
      </c>
      <c r="C668" t="s">
        <v>20</v>
      </c>
      <c r="D668" s="25" t="s">
        <v>11023</v>
      </c>
      <c r="E668" s="4">
        <v>3</v>
      </c>
      <c r="F668" s="4">
        <v>1992</v>
      </c>
      <c r="G668" t="s">
        <v>25</v>
      </c>
      <c r="H668" s="4" t="s">
        <v>1610</v>
      </c>
      <c r="I668" t="s">
        <v>1214</v>
      </c>
      <c r="J668" s="4" t="s">
        <v>11130</v>
      </c>
      <c r="K668" s="4">
        <v>18.73</v>
      </c>
      <c r="L668" s="4">
        <v>3.81</v>
      </c>
      <c r="M668" s="4" t="s">
        <v>2563</v>
      </c>
      <c r="N668" s="11" t="s">
        <v>11666</v>
      </c>
      <c r="R668" t="s">
        <v>11667</v>
      </c>
    </row>
    <row r="669" spans="1:18">
      <c r="A669" t="s">
        <v>880</v>
      </c>
      <c r="B669" t="s">
        <v>10958</v>
      </c>
      <c r="C669" t="s">
        <v>74</v>
      </c>
      <c r="D669" s="25" t="s">
        <v>10968</v>
      </c>
      <c r="E669" s="4">
        <v>3</v>
      </c>
      <c r="F669" s="4">
        <v>1994</v>
      </c>
      <c r="G669" t="s">
        <v>25</v>
      </c>
      <c r="H669" s="4" t="s">
        <v>126</v>
      </c>
      <c r="I669" t="s">
        <v>1214</v>
      </c>
      <c r="J669" s="4" t="s">
        <v>733</v>
      </c>
      <c r="K669" s="4">
        <v>21</v>
      </c>
      <c r="L669" s="4">
        <v>4</v>
      </c>
      <c r="M669" s="4" t="s">
        <v>1591</v>
      </c>
      <c r="N669" s="11" t="s">
        <v>11666</v>
      </c>
      <c r="R669" t="s">
        <v>11668</v>
      </c>
    </row>
    <row r="670" spans="1:18">
      <c r="A670" t="s">
        <v>880</v>
      </c>
      <c r="B670" t="s">
        <v>10958</v>
      </c>
      <c r="C670" t="s">
        <v>74</v>
      </c>
      <c r="D670" s="25" t="s">
        <v>10987</v>
      </c>
      <c r="E670" s="4">
        <v>3</v>
      </c>
      <c r="F670" s="4">
        <v>1995</v>
      </c>
      <c r="G670" t="s">
        <v>25</v>
      </c>
      <c r="H670" s="4" t="s">
        <v>1622</v>
      </c>
      <c r="I670" t="s">
        <v>1214</v>
      </c>
      <c r="J670" s="4" t="s">
        <v>648</v>
      </c>
      <c r="K670" s="4">
        <v>22.5</v>
      </c>
      <c r="L670" s="4">
        <v>4.4000000000000004</v>
      </c>
      <c r="M670" s="4" t="s">
        <v>2670</v>
      </c>
      <c r="N670" s="11" t="s">
        <v>11666</v>
      </c>
      <c r="R670" t="s">
        <v>11669</v>
      </c>
    </row>
    <row r="671" spans="1:18">
      <c r="A671" t="s">
        <v>880</v>
      </c>
      <c r="B671" t="s">
        <v>10958</v>
      </c>
      <c r="C671" t="s">
        <v>74</v>
      </c>
      <c r="D671" s="25" t="s">
        <v>10989</v>
      </c>
      <c r="E671" s="4">
        <v>3</v>
      </c>
      <c r="F671" s="4">
        <v>1996</v>
      </c>
      <c r="G671" t="s">
        <v>25</v>
      </c>
      <c r="H671" s="4" t="s">
        <v>1376</v>
      </c>
      <c r="I671" t="s">
        <v>1214</v>
      </c>
      <c r="J671" s="4" t="s">
        <v>186</v>
      </c>
      <c r="K671" s="4">
        <v>24.3</v>
      </c>
      <c r="L671" s="4">
        <v>4.7</v>
      </c>
      <c r="M671" s="4" t="s">
        <v>1659</v>
      </c>
      <c r="N671" s="11" t="s">
        <v>11666</v>
      </c>
      <c r="R671" t="s">
        <v>11670</v>
      </c>
    </row>
    <row r="672" spans="1:18">
      <c r="A672" t="s">
        <v>880</v>
      </c>
      <c r="B672" t="s">
        <v>10958</v>
      </c>
      <c r="C672" t="s">
        <v>74</v>
      </c>
      <c r="D672" s="25" t="s">
        <v>11001</v>
      </c>
      <c r="E672" s="4">
        <v>3</v>
      </c>
      <c r="F672" s="4">
        <v>1998</v>
      </c>
      <c r="G672" t="s">
        <v>25</v>
      </c>
      <c r="H672" s="4" t="s">
        <v>137</v>
      </c>
      <c r="I672" t="s">
        <v>1214</v>
      </c>
      <c r="J672" s="4" t="s">
        <v>278</v>
      </c>
      <c r="K672" s="4">
        <v>28.5</v>
      </c>
      <c r="L672" s="4">
        <v>5.2</v>
      </c>
      <c r="M672" s="4" t="s">
        <v>4666</v>
      </c>
      <c r="N672" s="11" t="s">
        <v>11666</v>
      </c>
      <c r="R672" t="s">
        <v>11671</v>
      </c>
    </row>
    <row r="673" spans="1:18">
      <c r="A673" t="s">
        <v>880</v>
      </c>
      <c r="B673" t="s">
        <v>10958</v>
      </c>
      <c r="C673" t="s">
        <v>74</v>
      </c>
      <c r="D673" s="25" t="s">
        <v>10981</v>
      </c>
      <c r="E673" s="4">
        <v>3</v>
      </c>
      <c r="F673" s="4">
        <v>2000</v>
      </c>
      <c r="G673" t="s">
        <v>25</v>
      </c>
      <c r="H673" s="4" t="s">
        <v>597</v>
      </c>
      <c r="I673" t="s">
        <v>1214</v>
      </c>
      <c r="J673" s="4" t="s">
        <v>426</v>
      </c>
      <c r="K673" s="4">
        <v>32</v>
      </c>
      <c r="L673" s="4">
        <v>6</v>
      </c>
      <c r="M673" s="4" t="s">
        <v>11672</v>
      </c>
      <c r="N673" s="11" t="s">
        <v>11666</v>
      </c>
      <c r="R673" t="s">
        <v>11673</v>
      </c>
    </row>
    <row r="674" spans="1:18">
      <c r="A674" t="s">
        <v>880</v>
      </c>
      <c r="B674" t="s">
        <v>10958</v>
      </c>
      <c r="C674" t="s">
        <v>74</v>
      </c>
      <c r="D674" s="25" t="s">
        <v>10970</v>
      </c>
      <c r="E674" s="4">
        <v>5</v>
      </c>
      <c r="F674" s="4">
        <v>2001</v>
      </c>
      <c r="G674" t="s">
        <v>25</v>
      </c>
      <c r="H674" s="4" t="s">
        <v>893</v>
      </c>
      <c r="I674" t="s">
        <v>1214</v>
      </c>
      <c r="J674" s="4" t="s">
        <v>426</v>
      </c>
      <c r="K674" s="4">
        <v>34</v>
      </c>
      <c r="L674" s="4">
        <v>5.8</v>
      </c>
      <c r="M674" s="4" t="s">
        <v>4886</v>
      </c>
      <c r="N674" s="11" t="s">
        <v>11666</v>
      </c>
      <c r="R674" t="s">
        <v>11674</v>
      </c>
    </row>
    <row r="675" spans="1:18">
      <c r="A675" t="s">
        <v>880</v>
      </c>
      <c r="B675" t="s">
        <v>10958</v>
      </c>
      <c r="C675" t="s">
        <v>74</v>
      </c>
      <c r="D675" s="25" t="s">
        <v>11675</v>
      </c>
      <c r="E675" s="4">
        <v>5</v>
      </c>
      <c r="F675" s="4">
        <v>2002</v>
      </c>
      <c r="G675" t="s">
        <v>25</v>
      </c>
      <c r="H675" s="4" t="s">
        <v>1038</v>
      </c>
      <c r="I675" t="s">
        <v>1214</v>
      </c>
      <c r="J675" s="4" t="s">
        <v>1712</v>
      </c>
      <c r="K675" s="4">
        <v>34</v>
      </c>
      <c r="L675" s="4">
        <v>6.1</v>
      </c>
      <c r="M675" s="4" t="s">
        <v>11676</v>
      </c>
      <c r="N675" s="11" t="s">
        <v>11666</v>
      </c>
      <c r="R675" t="s">
        <v>11677</v>
      </c>
    </row>
    <row r="676" spans="1:18">
      <c r="A676" t="s">
        <v>880</v>
      </c>
      <c r="B676" t="s">
        <v>10958</v>
      </c>
      <c r="C676" t="s">
        <v>74</v>
      </c>
      <c r="D676" s="25" t="s">
        <v>10972</v>
      </c>
      <c r="E676" s="4">
        <v>5</v>
      </c>
      <c r="F676" s="4">
        <v>2003</v>
      </c>
      <c r="G676" t="s">
        <v>25</v>
      </c>
      <c r="H676" s="4" t="s">
        <v>1046</v>
      </c>
      <c r="I676" t="s">
        <v>1214</v>
      </c>
      <c r="J676" s="4" t="s">
        <v>233</v>
      </c>
      <c r="K676" s="4">
        <v>34.5</v>
      </c>
      <c r="L676" s="4">
        <v>5.7</v>
      </c>
      <c r="M676" s="4" t="s">
        <v>11678</v>
      </c>
      <c r="N676" s="11" t="s">
        <v>11666</v>
      </c>
      <c r="R676" t="s">
        <v>11679</v>
      </c>
    </row>
    <row r="677" spans="1:18">
      <c r="A677" t="s">
        <v>880</v>
      </c>
      <c r="B677" t="s">
        <v>10958</v>
      </c>
      <c r="C677" t="s">
        <v>74</v>
      </c>
      <c r="D677" s="25" t="s">
        <v>1674</v>
      </c>
      <c r="E677" s="4">
        <v>5</v>
      </c>
      <c r="F677" s="4">
        <v>2004</v>
      </c>
      <c r="G677" t="s">
        <v>25</v>
      </c>
      <c r="H677" s="4" t="s">
        <v>488</v>
      </c>
      <c r="I677" t="s">
        <v>1214</v>
      </c>
      <c r="J677" s="4" t="s">
        <v>413</v>
      </c>
      <c r="K677" s="4">
        <v>34.5</v>
      </c>
      <c r="L677" s="4">
        <v>5.6</v>
      </c>
      <c r="M677" s="4" t="s">
        <v>11680</v>
      </c>
      <c r="N677" s="11" t="s">
        <v>11666</v>
      </c>
      <c r="R677" t="s">
        <v>11681</v>
      </c>
    </row>
    <row r="678" spans="1:18">
      <c r="A678" t="s">
        <v>3742</v>
      </c>
      <c r="B678" t="s">
        <v>10958</v>
      </c>
      <c r="C678" t="s">
        <v>20</v>
      </c>
      <c r="D678" s="25" t="s">
        <v>11397</v>
      </c>
      <c r="E678" s="4">
        <v>5</v>
      </c>
      <c r="F678" s="4">
        <v>2011</v>
      </c>
      <c r="G678" t="s">
        <v>103</v>
      </c>
      <c r="H678" s="4" t="s">
        <v>1536</v>
      </c>
      <c r="I678" t="s">
        <v>1214</v>
      </c>
      <c r="J678" s="4" t="s">
        <v>11682</v>
      </c>
      <c r="K678" s="4" t="s">
        <v>7804</v>
      </c>
      <c r="L678" s="4">
        <v>0</v>
      </c>
      <c r="M678" s="4" t="s">
        <v>8094</v>
      </c>
      <c r="R678" t="s">
        <v>11683</v>
      </c>
    </row>
    <row r="679" spans="1:18">
      <c r="A679" s="19" t="s">
        <v>11684</v>
      </c>
      <c r="B679" s="19" t="s">
        <v>10958</v>
      </c>
      <c r="C679" s="19" t="s">
        <v>20</v>
      </c>
      <c r="D679" s="30" t="s">
        <v>11083</v>
      </c>
      <c r="E679" s="20">
        <v>3</v>
      </c>
      <c r="F679" s="20">
        <v>2000</v>
      </c>
      <c r="G679" s="19" t="s">
        <v>21</v>
      </c>
      <c r="H679" s="4" t="s">
        <v>149</v>
      </c>
      <c r="I679" t="s">
        <v>1214</v>
      </c>
      <c r="J679" s="4" t="s">
        <v>756</v>
      </c>
      <c r="K679" s="4" t="s">
        <v>529</v>
      </c>
      <c r="L679" s="4">
        <v>0</v>
      </c>
      <c r="M679" s="4" t="s">
        <v>1957</v>
      </c>
      <c r="R679" t="s">
        <v>2649</v>
      </c>
    </row>
    <row r="680" spans="1:18">
      <c r="A680" s="19" t="s">
        <v>11684</v>
      </c>
      <c r="B680" s="19" t="s">
        <v>10958</v>
      </c>
      <c r="C680" s="19" t="s">
        <v>74</v>
      </c>
      <c r="D680" s="30" t="s">
        <v>1746</v>
      </c>
      <c r="E680" s="20">
        <v>5</v>
      </c>
      <c r="F680" s="20">
        <v>2001</v>
      </c>
      <c r="G680" s="19" t="s">
        <v>21</v>
      </c>
      <c r="H680" s="4" t="s">
        <v>482</v>
      </c>
      <c r="I680" t="s">
        <v>1214</v>
      </c>
      <c r="J680" s="4" t="s">
        <v>114</v>
      </c>
      <c r="K680" s="4" t="s">
        <v>244</v>
      </c>
      <c r="L680" s="4">
        <v>0</v>
      </c>
      <c r="M680" s="4" t="s">
        <v>1880</v>
      </c>
      <c r="R680" t="s">
        <v>11685</v>
      </c>
    </row>
    <row r="681" spans="1:18">
      <c r="A681" s="19" t="s">
        <v>11684</v>
      </c>
      <c r="B681" s="19" t="s">
        <v>10958</v>
      </c>
      <c r="C681" s="19" t="s">
        <v>74</v>
      </c>
      <c r="D681" s="30" t="s">
        <v>1590</v>
      </c>
      <c r="E681" s="20">
        <v>5</v>
      </c>
      <c r="F681" s="20">
        <v>2016</v>
      </c>
      <c r="G681" s="19" t="s">
        <v>25</v>
      </c>
      <c r="H681" s="4">
        <v>21.7</v>
      </c>
      <c r="I681" t="s">
        <v>1214</v>
      </c>
      <c r="J681" s="4" t="s">
        <v>929</v>
      </c>
      <c r="K681" s="4" t="s">
        <v>1879</v>
      </c>
      <c r="L681" s="4">
        <v>0</v>
      </c>
      <c r="M681" s="4" t="s">
        <v>1907</v>
      </c>
      <c r="R681" t="s">
        <v>11044</v>
      </c>
    </row>
    <row r="682" spans="1:18">
      <c r="A682" s="19" t="s">
        <v>3764</v>
      </c>
      <c r="B682" s="19" t="s">
        <v>10958</v>
      </c>
      <c r="C682" s="19" t="s">
        <v>20</v>
      </c>
      <c r="D682" s="30" t="s">
        <v>10979</v>
      </c>
      <c r="E682" s="20">
        <v>3</v>
      </c>
      <c r="F682" s="20">
        <v>1996</v>
      </c>
      <c r="G682" s="19" t="s">
        <v>21</v>
      </c>
      <c r="H682" s="4" t="s">
        <v>1361</v>
      </c>
      <c r="I682" t="s">
        <v>1214</v>
      </c>
      <c r="J682" s="4" t="s">
        <v>11686</v>
      </c>
      <c r="K682" s="4" t="s">
        <v>3354</v>
      </c>
      <c r="L682" s="4">
        <v>0</v>
      </c>
      <c r="M682" s="4" t="s">
        <v>10800</v>
      </c>
      <c r="N682" s="11" t="s">
        <v>11687</v>
      </c>
      <c r="R682" t="s">
        <v>11444</v>
      </c>
    </row>
    <row r="683" spans="1:18">
      <c r="A683" s="19" t="s">
        <v>3764</v>
      </c>
      <c r="B683" s="19" t="s">
        <v>10958</v>
      </c>
      <c r="C683" s="19" t="s">
        <v>74</v>
      </c>
      <c r="D683" s="30" t="s">
        <v>11036</v>
      </c>
      <c r="E683" s="20">
        <v>5</v>
      </c>
      <c r="F683" s="20">
        <v>2002</v>
      </c>
      <c r="G683" s="19" t="s">
        <v>21</v>
      </c>
      <c r="H683" s="4" t="s">
        <v>682</v>
      </c>
      <c r="I683" t="s">
        <v>1214</v>
      </c>
      <c r="J683" s="4" t="s">
        <v>611</v>
      </c>
      <c r="K683" s="4" t="s">
        <v>591</v>
      </c>
      <c r="L683" s="4">
        <v>0</v>
      </c>
      <c r="M683" s="4" t="s">
        <v>4539</v>
      </c>
      <c r="N683" s="11" t="s">
        <v>11687</v>
      </c>
      <c r="R683" t="s">
        <v>11688</v>
      </c>
    </row>
    <row r="684" spans="1:18">
      <c r="A684" s="19" t="s">
        <v>3764</v>
      </c>
      <c r="B684" s="19" t="s">
        <v>10958</v>
      </c>
      <c r="C684" s="19" t="s">
        <v>74</v>
      </c>
      <c r="D684" s="30" t="s">
        <v>11038</v>
      </c>
      <c r="E684" s="20">
        <v>5</v>
      </c>
      <c r="F684" s="20">
        <v>2003</v>
      </c>
      <c r="G684" s="19" t="s">
        <v>21</v>
      </c>
      <c r="H684" s="4" t="s">
        <v>57</v>
      </c>
      <c r="I684" t="s">
        <v>1214</v>
      </c>
      <c r="J684" s="4" t="s">
        <v>3619</v>
      </c>
      <c r="K684" s="4" t="s">
        <v>479</v>
      </c>
      <c r="L684" s="4">
        <v>0</v>
      </c>
      <c r="M684" s="4" t="s">
        <v>4753</v>
      </c>
      <c r="N684" s="11" t="s">
        <v>11687</v>
      </c>
      <c r="R684" t="s">
        <v>11689</v>
      </c>
    </row>
    <row r="685" spans="1:18">
      <c r="A685" s="19" t="s">
        <v>3764</v>
      </c>
      <c r="B685" s="19" t="s">
        <v>10958</v>
      </c>
      <c r="C685" s="19" t="s">
        <v>74</v>
      </c>
      <c r="D685" s="30" t="s">
        <v>1674</v>
      </c>
      <c r="E685" s="20">
        <v>5</v>
      </c>
      <c r="F685" s="20">
        <v>2004</v>
      </c>
      <c r="G685" s="19" t="s">
        <v>21</v>
      </c>
      <c r="H685" s="4" t="s">
        <v>477</v>
      </c>
      <c r="I685" t="s">
        <v>1214</v>
      </c>
      <c r="J685" s="4" t="s">
        <v>2752</v>
      </c>
      <c r="K685" s="4" t="s">
        <v>203</v>
      </c>
      <c r="L685" s="4">
        <v>0</v>
      </c>
      <c r="M685" s="4" t="s">
        <v>1637</v>
      </c>
      <c r="N685" s="11" t="s">
        <v>11687</v>
      </c>
      <c r="R685" t="s">
        <v>11690</v>
      </c>
    </row>
    <row r="686" spans="1:18">
      <c r="A686" s="19" t="s">
        <v>3764</v>
      </c>
      <c r="B686" s="19" t="s">
        <v>10958</v>
      </c>
      <c r="C686" s="19" t="s">
        <v>74</v>
      </c>
      <c r="D686" s="30" t="s">
        <v>1313</v>
      </c>
      <c r="E686" s="20">
        <v>3</v>
      </c>
      <c r="F686" s="20">
        <v>2006</v>
      </c>
      <c r="G686" s="19" t="s">
        <v>21</v>
      </c>
      <c r="H686" s="4" t="s">
        <v>1376</v>
      </c>
      <c r="I686" t="s">
        <v>1214</v>
      </c>
      <c r="N686" s="11" t="s">
        <v>11687</v>
      </c>
      <c r="R686" t="s">
        <v>799</v>
      </c>
    </row>
    <row r="687" spans="1:18">
      <c r="A687" t="s">
        <v>3772</v>
      </c>
      <c r="B687" t="s">
        <v>10958</v>
      </c>
      <c r="C687" t="s">
        <v>20</v>
      </c>
      <c r="D687" s="25" t="s">
        <v>11016</v>
      </c>
      <c r="E687" s="4">
        <v>5</v>
      </c>
      <c r="F687" s="4">
        <v>2015</v>
      </c>
      <c r="G687" t="s">
        <v>25</v>
      </c>
      <c r="I687" t="s">
        <v>11219</v>
      </c>
      <c r="J687" s="4" t="s">
        <v>529</v>
      </c>
      <c r="K687" s="4" t="s">
        <v>444</v>
      </c>
      <c r="L687" s="4">
        <v>0</v>
      </c>
      <c r="M687" s="4" t="s">
        <v>2281</v>
      </c>
      <c r="N687" s="11" t="s">
        <v>11691</v>
      </c>
      <c r="R687" t="s">
        <v>11692</v>
      </c>
    </row>
    <row r="688" spans="1:18">
      <c r="A688" t="s">
        <v>3772</v>
      </c>
      <c r="B688" t="s">
        <v>10958</v>
      </c>
      <c r="C688" t="s">
        <v>74</v>
      </c>
      <c r="D688" s="25" t="s">
        <v>11020</v>
      </c>
      <c r="E688" s="4">
        <v>5</v>
      </c>
      <c r="F688" s="4">
        <v>2017</v>
      </c>
      <c r="G688" t="s">
        <v>25</v>
      </c>
      <c r="I688" t="s">
        <v>11219</v>
      </c>
      <c r="J688" s="4" t="s">
        <v>1782</v>
      </c>
      <c r="K688" s="4" t="s">
        <v>584</v>
      </c>
      <c r="L688" s="4">
        <v>0</v>
      </c>
      <c r="N688" s="11" t="s">
        <v>11691</v>
      </c>
      <c r="R688" t="s">
        <v>11693</v>
      </c>
    </row>
    <row r="689" spans="1:19">
      <c r="A689" t="s">
        <v>3772</v>
      </c>
      <c r="B689" t="s">
        <v>10958</v>
      </c>
      <c r="C689" t="s">
        <v>74</v>
      </c>
      <c r="D689" s="25" t="s">
        <v>1992</v>
      </c>
      <c r="E689" s="4">
        <v>5</v>
      </c>
      <c r="F689" s="4">
        <v>2021</v>
      </c>
      <c r="G689" t="s">
        <v>25</v>
      </c>
      <c r="I689" t="s">
        <v>11219</v>
      </c>
      <c r="J689" s="4" t="s">
        <v>643</v>
      </c>
      <c r="K689" s="4" t="s">
        <v>95</v>
      </c>
      <c r="L689" s="4">
        <v>0</v>
      </c>
      <c r="M689" s="4" t="s">
        <v>4613</v>
      </c>
      <c r="N689" s="11" t="s">
        <v>11691</v>
      </c>
      <c r="R689" t="s">
        <v>11694</v>
      </c>
    </row>
    <row r="690" spans="1:19">
      <c r="A690" t="s">
        <v>343</v>
      </c>
      <c r="B690" t="s">
        <v>10958</v>
      </c>
      <c r="C690" t="s">
        <v>20</v>
      </c>
      <c r="D690" s="25" t="s">
        <v>11077</v>
      </c>
      <c r="E690" s="4">
        <v>3</v>
      </c>
      <c r="F690" s="4">
        <v>1986</v>
      </c>
      <c r="G690" t="s">
        <v>25</v>
      </c>
      <c r="H690" s="4">
        <v>10.5</v>
      </c>
      <c r="I690" t="s">
        <v>35</v>
      </c>
      <c r="J690" s="4" t="s">
        <v>3451</v>
      </c>
      <c r="M690" s="4" t="s">
        <v>6704</v>
      </c>
      <c r="R690" t="s">
        <v>11695</v>
      </c>
    </row>
    <row r="691" spans="1:19">
      <c r="A691" t="s">
        <v>343</v>
      </c>
      <c r="B691" t="s">
        <v>10958</v>
      </c>
      <c r="C691" t="s">
        <v>74</v>
      </c>
      <c r="D691" s="25" t="s">
        <v>10963</v>
      </c>
      <c r="E691" s="4">
        <v>3</v>
      </c>
      <c r="F691" s="4">
        <v>1988</v>
      </c>
      <c r="G691" t="s">
        <v>25</v>
      </c>
      <c r="H691" s="4">
        <v>12.5</v>
      </c>
      <c r="I691" t="s">
        <v>35</v>
      </c>
      <c r="J691" s="4" t="s">
        <v>2586</v>
      </c>
      <c r="M691" s="4" t="s">
        <v>2638</v>
      </c>
      <c r="R691" t="s">
        <v>3738</v>
      </c>
    </row>
    <row r="692" spans="1:19">
      <c r="A692" t="s">
        <v>343</v>
      </c>
      <c r="B692" t="s">
        <v>10958</v>
      </c>
      <c r="C692" t="s">
        <v>74</v>
      </c>
      <c r="D692" s="25" t="s">
        <v>10964</v>
      </c>
      <c r="E692" s="4">
        <v>3</v>
      </c>
      <c r="F692" s="4">
        <v>1990</v>
      </c>
      <c r="G692" t="s">
        <v>25</v>
      </c>
      <c r="H692" s="4">
        <v>14.5</v>
      </c>
      <c r="I692" t="s">
        <v>35</v>
      </c>
      <c r="J692" s="4" t="s">
        <v>933</v>
      </c>
      <c r="M692" s="4" t="s">
        <v>5519</v>
      </c>
      <c r="R692" t="s">
        <v>3738</v>
      </c>
    </row>
    <row r="693" spans="1:19">
      <c r="A693" t="s">
        <v>343</v>
      </c>
      <c r="B693" t="s">
        <v>10958</v>
      </c>
      <c r="C693" t="s">
        <v>74</v>
      </c>
      <c r="D693" s="25" t="s">
        <v>11023</v>
      </c>
      <c r="E693" s="4">
        <v>3</v>
      </c>
      <c r="F693" s="4">
        <v>1992</v>
      </c>
      <c r="G693" t="s">
        <v>25</v>
      </c>
      <c r="H693" s="4">
        <v>16.5</v>
      </c>
      <c r="I693" t="s">
        <v>35</v>
      </c>
      <c r="J693" s="4" t="s">
        <v>435</v>
      </c>
      <c r="K693" s="4">
        <v>24.45</v>
      </c>
      <c r="L693" s="4">
        <v>1.59</v>
      </c>
      <c r="M693" s="4" t="s">
        <v>6557</v>
      </c>
      <c r="R693" t="s">
        <v>11696</v>
      </c>
    </row>
    <row r="694" spans="1:19">
      <c r="A694" t="s">
        <v>343</v>
      </c>
      <c r="B694" t="s">
        <v>10958</v>
      </c>
      <c r="C694" t="s">
        <v>74</v>
      </c>
      <c r="D694" s="25" t="s">
        <v>10975</v>
      </c>
      <c r="E694" s="4">
        <v>3</v>
      </c>
      <c r="F694" s="4">
        <v>1994</v>
      </c>
      <c r="G694" t="s">
        <v>25</v>
      </c>
      <c r="H694" s="4">
        <v>18.5</v>
      </c>
      <c r="I694" t="s">
        <v>35</v>
      </c>
      <c r="J694" s="4" t="s">
        <v>138</v>
      </c>
      <c r="K694" s="4">
        <v>25.7</v>
      </c>
      <c r="L694" s="4">
        <v>1.5</v>
      </c>
      <c r="M694" s="4" t="s">
        <v>5414</v>
      </c>
      <c r="R694" t="s">
        <v>11697</v>
      </c>
    </row>
    <row r="695" spans="1:19">
      <c r="A695" t="s">
        <v>343</v>
      </c>
      <c r="B695" t="s">
        <v>10958</v>
      </c>
      <c r="C695" t="s">
        <v>74</v>
      </c>
      <c r="D695" s="25" t="s">
        <v>11132</v>
      </c>
      <c r="E695" s="4">
        <v>3</v>
      </c>
      <c r="F695" s="4">
        <v>1995</v>
      </c>
      <c r="G695" t="s">
        <v>25</v>
      </c>
      <c r="H695" s="4">
        <v>19.5</v>
      </c>
      <c r="I695" t="s">
        <v>35</v>
      </c>
      <c r="J695" s="4" t="s">
        <v>435</v>
      </c>
      <c r="K695" s="4">
        <v>24.8</v>
      </c>
      <c r="L695" s="4">
        <v>1.7</v>
      </c>
      <c r="M695" s="4" t="s">
        <v>8472</v>
      </c>
      <c r="R695" t="s">
        <v>11698</v>
      </c>
    </row>
    <row r="696" spans="1:19">
      <c r="A696" t="s">
        <v>343</v>
      </c>
      <c r="B696" t="s">
        <v>10958</v>
      </c>
      <c r="C696" t="s">
        <v>74</v>
      </c>
      <c r="D696" s="25" t="s">
        <v>10981</v>
      </c>
      <c r="E696" s="4">
        <v>3</v>
      </c>
      <c r="F696" s="4">
        <v>2000</v>
      </c>
      <c r="G696" t="s">
        <v>25</v>
      </c>
      <c r="H696" s="4">
        <v>24.5</v>
      </c>
      <c r="I696" t="s">
        <v>35</v>
      </c>
      <c r="R696" t="s">
        <v>11699</v>
      </c>
    </row>
    <row r="697" spans="1:19">
      <c r="A697" t="s">
        <v>3891</v>
      </c>
      <c r="B697" t="s">
        <v>10958</v>
      </c>
      <c r="C697" t="s">
        <v>20</v>
      </c>
      <c r="D697" s="25" t="s">
        <v>1746</v>
      </c>
      <c r="E697" s="4">
        <v>5</v>
      </c>
      <c r="F697" s="4">
        <v>2001</v>
      </c>
      <c r="G697" t="s">
        <v>21</v>
      </c>
      <c r="H697" s="4" t="s">
        <v>477</v>
      </c>
      <c r="I697" t="s">
        <v>1214</v>
      </c>
      <c r="J697" s="4" t="s">
        <v>3781</v>
      </c>
      <c r="K697" s="4" t="s">
        <v>508</v>
      </c>
      <c r="L697" s="4">
        <v>0</v>
      </c>
      <c r="M697" s="4" t="s">
        <v>1591</v>
      </c>
      <c r="R697" t="s">
        <v>11700</v>
      </c>
    </row>
    <row r="698" spans="1:19">
      <c r="A698" t="s">
        <v>348</v>
      </c>
      <c r="B698" t="s">
        <v>10958</v>
      </c>
      <c r="C698" t="s">
        <v>20</v>
      </c>
      <c r="D698" s="25" t="s">
        <v>10963</v>
      </c>
      <c r="E698" s="4">
        <v>3</v>
      </c>
      <c r="F698" s="4">
        <v>1988</v>
      </c>
      <c r="G698" t="s">
        <v>21</v>
      </c>
      <c r="H698" s="4">
        <v>14.5</v>
      </c>
      <c r="I698" t="s">
        <v>35</v>
      </c>
      <c r="J698" s="4" t="s">
        <v>3046</v>
      </c>
      <c r="K698" s="4" t="s">
        <v>1611</v>
      </c>
      <c r="L698" s="4">
        <v>0</v>
      </c>
      <c r="M698" s="4" t="s">
        <v>1776</v>
      </c>
      <c r="N698" s="11" t="s">
        <v>11701</v>
      </c>
      <c r="R698" t="s">
        <v>11702</v>
      </c>
    </row>
    <row r="699" spans="1:19">
      <c r="A699" t="s">
        <v>348</v>
      </c>
      <c r="B699" t="s">
        <v>10958</v>
      </c>
      <c r="C699" t="s">
        <v>74</v>
      </c>
      <c r="D699" s="25" t="s">
        <v>10981</v>
      </c>
      <c r="E699" s="4">
        <v>3</v>
      </c>
      <c r="F699" s="4">
        <v>2000</v>
      </c>
      <c r="G699" t="s">
        <v>21</v>
      </c>
      <c r="H699" s="4">
        <v>26.5</v>
      </c>
      <c r="I699" t="s">
        <v>35</v>
      </c>
      <c r="J699" s="4" t="s">
        <v>362</v>
      </c>
      <c r="K699" s="4" t="s">
        <v>1160</v>
      </c>
      <c r="L699" s="4">
        <v>0</v>
      </c>
      <c r="M699" s="4" t="s">
        <v>1739</v>
      </c>
      <c r="N699" s="11" t="s">
        <v>11701</v>
      </c>
      <c r="R699" t="s">
        <v>11703</v>
      </c>
    </row>
    <row r="700" spans="1:19">
      <c r="A700" t="s">
        <v>3920</v>
      </c>
      <c r="B700" t="s">
        <v>10958</v>
      </c>
      <c r="C700" t="s">
        <v>20</v>
      </c>
      <c r="D700" s="25" t="s">
        <v>11036</v>
      </c>
      <c r="E700" s="4">
        <v>5</v>
      </c>
      <c r="F700" s="4">
        <v>2002</v>
      </c>
      <c r="G700" t="s">
        <v>25</v>
      </c>
      <c r="H700" s="4" t="s">
        <v>654</v>
      </c>
      <c r="I700" t="s">
        <v>1214</v>
      </c>
      <c r="J700" s="4" t="s">
        <v>538</v>
      </c>
      <c r="K700" s="4" t="s">
        <v>529</v>
      </c>
      <c r="L700" s="4">
        <v>0</v>
      </c>
      <c r="M700" s="4" t="s">
        <v>3889</v>
      </c>
      <c r="R700" t="s">
        <v>11704</v>
      </c>
    </row>
    <row r="701" spans="1:19">
      <c r="A701" s="19" t="s">
        <v>3953</v>
      </c>
      <c r="B701" s="19" t="s">
        <v>10958</v>
      </c>
      <c r="C701" s="19" t="s">
        <v>20</v>
      </c>
      <c r="D701" s="30" t="s">
        <v>1590</v>
      </c>
      <c r="E701" s="20">
        <v>5</v>
      </c>
      <c r="F701" s="20">
        <v>2016</v>
      </c>
      <c r="G701" s="19" t="s">
        <v>25</v>
      </c>
      <c r="H701" s="4" t="s">
        <v>1539</v>
      </c>
      <c r="I701" t="s">
        <v>1214</v>
      </c>
      <c r="J701" s="4" t="s">
        <v>11705</v>
      </c>
      <c r="K701" s="4" t="s">
        <v>667</v>
      </c>
      <c r="L701" s="4">
        <v>0</v>
      </c>
      <c r="M701" s="4" t="s">
        <v>11706</v>
      </c>
      <c r="N701" s="11" t="s">
        <v>11707</v>
      </c>
      <c r="R701" t="s">
        <v>11708</v>
      </c>
    </row>
    <row r="702" spans="1:19">
      <c r="A702" s="19" t="s">
        <v>3953</v>
      </c>
      <c r="B702" s="19" t="s">
        <v>10958</v>
      </c>
      <c r="C702" s="19" t="s">
        <v>74</v>
      </c>
      <c r="D702" s="30" t="s">
        <v>11027</v>
      </c>
      <c r="E702" s="20">
        <v>5</v>
      </c>
      <c r="F702" s="20">
        <v>2017</v>
      </c>
      <c r="G702" s="19" t="s">
        <v>25</v>
      </c>
      <c r="H702" s="4" t="s">
        <v>1444</v>
      </c>
      <c r="I702" t="s">
        <v>1214</v>
      </c>
      <c r="J702" s="4" t="s">
        <v>2410</v>
      </c>
      <c r="K702" s="4" t="s">
        <v>3534</v>
      </c>
      <c r="L702" s="4">
        <v>0</v>
      </c>
      <c r="M702" s="4" t="s">
        <v>4589</v>
      </c>
      <c r="N702" s="11" t="s">
        <v>11707</v>
      </c>
      <c r="R702" t="s">
        <v>11709</v>
      </c>
    </row>
    <row r="703" spans="1:19">
      <c r="A703" s="19" t="s">
        <v>3953</v>
      </c>
      <c r="B703" s="19" t="s">
        <v>10958</v>
      </c>
      <c r="C703" s="19" t="s">
        <v>74</v>
      </c>
      <c r="D703" s="30" t="s">
        <v>1515</v>
      </c>
      <c r="E703" s="20">
        <v>5</v>
      </c>
      <c r="F703" s="20">
        <v>2019</v>
      </c>
      <c r="G703" s="19" t="s">
        <v>25</v>
      </c>
      <c r="H703" s="4" t="s">
        <v>1456</v>
      </c>
      <c r="I703" t="s">
        <v>1214</v>
      </c>
      <c r="J703" s="4" t="s">
        <v>1038</v>
      </c>
      <c r="K703" s="4" t="s">
        <v>3088</v>
      </c>
      <c r="L703" s="4">
        <v>0</v>
      </c>
      <c r="M703" s="4" t="s">
        <v>2598</v>
      </c>
      <c r="N703" s="11" t="s">
        <v>11707</v>
      </c>
      <c r="R703" t="s">
        <v>11710</v>
      </c>
    </row>
    <row r="704" spans="1:19">
      <c r="A704" s="19" t="s">
        <v>3953</v>
      </c>
      <c r="B704" s="19" t="s">
        <v>10958</v>
      </c>
      <c r="C704" s="19" t="s">
        <v>74</v>
      </c>
      <c r="D704" s="30" t="s">
        <v>1992</v>
      </c>
      <c r="E704" s="20">
        <v>5</v>
      </c>
      <c r="F704" s="20">
        <v>2021</v>
      </c>
      <c r="G704" s="19" t="s">
        <v>25</v>
      </c>
      <c r="H704" s="4">
        <v>6.7</v>
      </c>
      <c r="I704" t="s">
        <v>1214</v>
      </c>
      <c r="J704" s="4" t="s">
        <v>407</v>
      </c>
      <c r="K704" s="4" t="s">
        <v>2739</v>
      </c>
      <c r="L704" s="4">
        <v>0</v>
      </c>
      <c r="M704" s="4" t="s">
        <v>1857</v>
      </c>
      <c r="N704" s="11" t="s">
        <v>11707</v>
      </c>
      <c r="Q704" t="s">
        <v>11711</v>
      </c>
      <c r="R704" t="s">
        <v>11712</v>
      </c>
      <c r="S704">
        <f>COUNTIF(C699:C750,"y")</f>
        <v>45</v>
      </c>
    </row>
    <row r="705" spans="1:18">
      <c r="A705" s="19" t="s">
        <v>3953</v>
      </c>
      <c r="B705" s="19" t="s">
        <v>10958</v>
      </c>
      <c r="C705" s="19" t="s">
        <v>74</v>
      </c>
      <c r="D705" s="30" t="s">
        <v>1440</v>
      </c>
      <c r="E705" s="20">
        <v>5</v>
      </c>
      <c r="F705" s="20">
        <v>2024</v>
      </c>
      <c r="G705" s="19" t="s">
        <v>25</v>
      </c>
      <c r="H705" s="4">
        <v>9.6999999999999993</v>
      </c>
      <c r="I705" t="s">
        <v>1214</v>
      </c>
      <c r="J705" s="4" t="s">
        <v>648</v>
      </c>
      <c r="K705" s="4" t="s">
        <v>433</v>
      </c>
      <c r="L705" s="4">
        <v>0</v>
      </c>
      <c r="M705" s="4" t="s">
        <v>2504</v>
      </c>
      <c r="N705" s="11" t="s">
        <v>11707</v>
      </c>
      <c r="Q705" t="s">
        <v>11713</v>
      </c>
      <c r="R705" t="s">
        <v>11714</v>
      </c>
    </row>
    <row r="706" spans="1:18">
      <c r="A706" s="19" t="s">
        <v>3953</v>
      </c>
      <c r="B706" s="19" t="s">
        <v>10958</v>
      </c>
      <c r="C706" s="20" t="s">
        <v>74</v>
      </c>
      <c r="D706" s="30" t="s">
        <v>11031</v>
      </c>
      <c r="E706" s="20">
        <v>4</v>
      </c>
      <c r="F706" s="20">
        <v>2026</v>
      </c>
      <c r="G706" s="20" t="s">
        <v>25</v>
      </c>
      <c r="H706" s="4">
        <v>11.6</v>
      </c>
      <c r="I706" t="s">
        <v>1214</v>
      </c>
      <c r="J706" s="4">
        <v>28.6</v>
      </c>
      <c r="K706" s="4">
        <v>36.5</v>
      </c>
      <c r="L706" s="4">
        <v>0</v>
      </c>
      <c r="M706" s="4">
        <v>930</v>
      </c>
      <c r="N706" s="11" t="s">
        <v>11707</v>
      </c>
      <c r="R706" s="4" t="s">
        <v>2449</v>
      </c>
    </row>
    <row r="707" spans="1:18">
      <c r="A707" t="s">
        <v>3966</v>
      </c>
      <c r="B707" t="s">
        <v>10958</v>
      </c>
      <c r="C707" t="s">
        <v>20</v>
      </c>
      <c r="D707" s="25" t="s">
        <v>10963</v>
      </c>
      <c r="E707" s="4">
        <v>3</v>
      </c>
      <c r="F707" s="4">
        <v>1988</v>
      </c>
      <c r="G707" t="s">
        <v>21</v>
      </c>
      <c r="H707" s="4" t="s">
        <v>1368</v>
      </c>
      <c r="I707" t="s">
        <v>1214</v>
      </c>
      <c r="J707" s="4" t="s">
        <v>4046</v>
      </c>
      <c r="K707" s="4" t="s">
        <v>11191</v>
      </c>
      <c r="L707" s="4">
        <v>0</v>
      </c>
      <c r="M707" s="4" t="s">
        <v>10252</v>
      </c>
      <c r="N707" s="11" t="s">
        <v>11715</v>
      </c>
      <c r="R707" t="s">
        <v>2070</v>
      </c>
    </row>
    <row r="708" spans="1:18">
      <c r="A708" t="s">
        <v>3966</v>
      </c>
      <c r="B708" t="s">
        <v>10958</v>
      </c>
      <c r="C708" t="s">
        <v>74</v>
      </c>
      <c r="D708" s="25" t="s">
        <v>10998</v>
      </c>
      <c r="E708" s="4">
        <v>3</v>
      </c>
      <c r="F708" s="4">
        <v>1990</v>
      </c>
      <c r="G708" t="s">
        <v>21</v>
      </c>
      <c r="H708" s="4" t="s">
        <v>149</v>
      </c>
      <c r="I708" t="s">
        <v>1214</v>
      </c>
      <c r="J708" s="4" t="s">
        <v>3259</v>
      </c>
      <c r="K708" s="4" t="s">
        <v>3376</v>
      </c>
      <c r="L708" s="4">
        <v>0</v>
      </c>
      <c r="M708" s="4" t="s">
        <v>3652</v>
      </c>
      <c r="N708" s="11" t="s">
        <v>11715</v>
      </c>
    </row>
    <row r="709" spans="1:18">
      <c r="A709" t="s">
        <v>3966</v>
      </c>
      <c r="B709" t="s">
        <v>10958</v>
      </c>
      <c r="C709" t="s">
        <v>74</v>
      </c>
      <c r="D709" s="25" t="s">
        <v>11023</v>
      </c>
      <c r="E709" s="4">
        <v>3</v>
      </c>
      <c r="F709" s="4">
        <v>1992</v>
      </c>
      <c r="G709" t="s">
        <v>21</v>
      </c>
      <c r="H709" s="4" t="s">
        <v>1610</v>
      </c>
      <c r="I709" t="s">
        <v>1214</v>
      </c>
      <c r="J709" s="4" t="s">
        <v>11478</v>
      </c>
      <c r="K709" s="4" t="s">
        <v>11716</v>
      </c>
      <c r="L709" s="4">
        <v>0</v>
      </c>
      <c r="M709" s="4" t="s">
        <v>3359</v>
      </c>
      <c r="N709" s="11" t="s">
        <v>11715</v>
      </c>
      <c r="R709" t="s">
        <v>2070</v>
      </c>
    </row>
    <row r="710" spans="1:18">
      <c r="A710" t="s">
        <v>3966</v>
      </c>
      <c r="B710" t="s">
        <v>10958</v>
      </c>
      <c r="C710" t="s">
        <v>74</v>
      </c>
      <c r="D710" s="25" t="s">
        <v>10968</v>
      </c>
      <c r="E710" s="4">
        <v>3</v>
      </c>
      <c r="F710" s="4">
        <v>1994</v>
      </c>
      <c r="G710" t="s">
        <v>21</v>
      </c>
      <c r="H710" s="4" t="s">
        <v>126</v>
      </c>
      <c r="I710" t="s">
        <v>1214</v>
      </c>
      <c r="J710" s="4" t="s">
        <v>655</v>
      </c>
      <c r="K710" s="4" t="s">
        <v>303</v>
      </c>
      <c r="L710" s="4">
        <v>0</v>
      </c>
      <c r="M710" s="4" t="s">
        <v>1987</v>
      </c>
      <c r="N710" s="11" t="s">
        <v>11715</v>
      </c>
      <c r="R710" t="s">
        <v>11717</v>
      </c>
    </row>
    <row r="711" spans="1:18">
      <c r="A711" t="s">
        <v>3966</v>
      </c>
      <c r="B711" t="s">
        <v>10958</v>
      </c>
      <c r="C711" t="s">
        <v>74</v>
      </c>
      <c r="D711" s="25" t="s">
        <v>10987</v>
      </c>
      <c r="E711" s="4">
        <v>3</v>
      </c>
      <c r="F711" s="4">
        <v>1995</v>
      </c>
      <c r="G711" t="s">
        <v>21</v>
      </c>
      <c r="H711" s="4" t="s">
        <v>1622</v>
      </c>
      <c r="I711" t="s">
        <v>1214</v>
      </c>
      <c r="J711" s="4" t="s">
        <v>648</v>
      </c>
      <c r="K711" s="4" t="s">
        <v>464</v>
      </c>
      <c r="L711" s="4">
        <v>0</v>
      </c>
      <c r="M711" s="4" t="s">
        <v>3669</v>
      </c>
      <c r="N711" s="11" t="s">
        <v>11715</v>
      </c>
      <c r="R711" t="s">
        <v>11718</v>
      </c>
    </row>
    <row r="712" spans="1:18">
      <c r="A712" t="s">
        <v>3966</v>
      </c>
      <c r="B712" t="s">
        <v>10958</v>
      </c>
      <c r="C712" t="s">
        <v>74</v>
      </c>
      <c r="D712" s="25" t="s">
        <v>11001</v>
      </c>
      <c r="E712" s="4">
        <v>3</v>
      </c>
      <c r="F712" s="4">
        <v>1998</v>
      </c>
      <c r="G712" t="s">
        <v>21</v>
      </c>
      <c r="H712" s="4" t="s">
        <v>137</v>
      </c>
      <c r="I712" t="s">
        <v>1214</v>
      </c>
      <c r="J712" s="4" t="s">
        <v>582</v>
      </c>
      <c r="K712" s="4" t="s">
        <v>475</v>
      </c>
      <c r="L712" s="4">
        <v>0</v>
      </c>
      <c r="M712" s="4" t="s">
        <v>1950</v>
      </c>
      <c r="N712" s="11" t="s">
        <v>11715</v>
      </c>
      <c r="R712" t="s">
        <v>439</v>
      </c>
    </row>
    <row r="713" spans="1:18">
      <c r="A713" t="s">
        <v>3966</v>
      </c>
      <c r="B713" t="s">
        <v>10958</v>
      </c>
      <c r="C713" t="s">
        <v>74</v>
      </c>
      <c r="D713" s="25" t="s">
        <v>11083</v>
      </c>
      <c r="E713" s="4">
        <v>3</v>
      </c>
      <c r="F713" s="4">
        <v>2000</v>
      </c>
      <c r="G713" t="s">
        <v>21</v>
      </c>
      <c r="H713" s="4" t="s">
        <v>597</v>
      </c>
      <c r="I713" t="s">
        <v>1214</v>
      </c>
      <c r="J713" s="4" t="s">
        <v>881</v>
      </c>
      <c r="K713" s="4" t="s">
        <v>36</v>
      </c>
      <c r="L713" s="4">
        <v>0</v>
      </c>
      <c r="M713" s="4" t="s">
        <v>1648</v>
      </c>
      <c r="N713" s="11" t="s">
        <v>11715</v>
      </c>
      <c r="R713" t="s">
        <v>439</v>
      </c>
    </row>
    <row r="714" spans="1:18">
      <c r="A714" t="s">
        <v>3966</v>
      </c>
      <c r="B714" t="s">
        <v>10958</v>
      </c>
      <c r="C714" t="s">
        <v>74</v>
      </c>
      <c r="D714" s="25" t="s">
        <v>3055</v>
      </c>
      <c r="E714" s="4">
        <v>5</v>
      </c>
      <c r="F714" s="4">
        <v>2001</v>
      </c>
      <c r="G714" t="s">
        <v>21</v>
      </c>
      <c r="H714" s="4" t="s">
        <v>893</v>
      </c>
      <c r="I714" t="s">
        <v>1214</v>
      </c>
      <c r="J714" s="4" t="s">
        <v>116</v>
      </c>
      <c r="K714" s="4" t="s">
        <v>642</v>
      </c>
      <c r="L714" s="4">
        <v>0</v>
      </c>
      <c r="M714" s="4" t="s">
        <v>3600</v>
      </c>
      <c r="N714" s="11" t="s">
        <v>11715</v>
      </c>
      <c r="R714" t="s">
        <v>11719</v>
      </c>
    </row>
    <row r="715" spans="1:18">
      <c r="A715" t="s">
        <v>3966</v>
      </c>
      <c r="B715" t="s">
        <v>10958</v>
      </c>
      <c r="C715" t="s">
        <v>74</v>
      </c>
      <c r="D715" s="25" t="s">
        <v>3160</v>
      </c>
      <c r="E715" s="4">
        <v>7</v>
      </c>
      <c r="F715" s="4">
        <v>2001</v>
      </c>
      <c r="G715" t="s">
        <v>21</v>
      </c>
      <c r="H715" s="4" t="s">
        <v>568</v>
      </c>
      <c r="I715" t="s">
        <v>1214</v>
      </c>
      <c r="J715" s="4" t="s">
        <v>116</v>
      </c>
      <c r="N715" s="11" t="s">
        <v>11715</v>
      </c>
      <c r="R715" t="s">
        <v>9024</v>
      </c>
    </row>
    <row r="716" spans="1:18">
      <c r="A716" t="s">
        <v>3966</v>
      </c>
      <c r="B716" t="s">
        <v>10958</v>
      </c>
      <c r="C716" t="s">
        <v>74</v>
      </c>
      <c r="D716" s="25" t="s">
        <v>11007</v>
      </c>
      <c r="E716" s="4">
        <v>5</v>
      </c>
      <c r="F716" s="4">
        <v>2002</v>
      </c>
      <c r="G716" t="s">
        <v>21</v>
      </c>
      <c r="H716" s="4" t="s">
        <v>1038</v>
      </c>
      <c r="I716" t="s">
        <v>1214</v>
      </c>
      <c r="J716" s="4" t="s">
        <v>326</v>
      </c>
      <c r="K716" s="4" t="s">
        <v>1121</v>
      </c>
      <c r="L716" s="4">
        <v>0</v>
      </c>
      <c r="M716" s="4" t="s">
        <v>10122</v>
      </c>
      <c r="N716" s="11" t="s">
        <v>11715</v>
      </c>
      <c r="R716" t="s">
        <v>11720</v>
      </c>
    </row>
    <row r="717" spans="1:18">
      <c r="A717" t="s">
        <v>3966</v>
      </c>
      <c r="B717" t="s">
        <v>10958</v>
      </c>
      <c r="C717" t="s">
        <v>74</v>
      </c>
      <c r="D717" s="25" t="s">
        <v>1674</v>
      </c>
      <c r="E717" s="4">
        <v>5</v>
      </c>
      <c r="F717" s="4">
        <v>2004</v>
      </c>
      <c r="G717" t="s">
        <v>21</v>
      </c>
      <c r="H717" s="4" t="s">
        <v>488</v>
      </c>
      <c r="I717" t="s">
        <v>1214</v>
      </c>
      <c r="J717" s="4" t="s">
        <v>350</v>
      </c>
      <c r="K717" s="4" t="s">
        <v>298</v>
      </c>
      <c r="L717" s="4">
        <v>0</v>
      </c>
      <c r="M717" s="4" t="s">
        <v>8157</v>
      </c>
      <c r="N717" s="11" t="s">
        <v>11715</v>
      </c>
      <c r="R717" t="s">
        <v>11721</v>
      </c>
    </row>
    <row r="718" spans="1:18">
      <c r="A718" t="s">
        <v>3966</v>
      </c>
      <c r="B718" t="s">
        <v>10958</v>
      </c>
      <c r="C718" t="s">
        <v>74</v>
      </c>
      <c r="D718" s="25" t="s">
        <v>11123</v>
      </c>
      <c r="E718" s="4">
        <v>5</v>
      </c>
      <c r="F718" s="4">
        <v>2005</v>
      </c>
      <c r="G718" t="s">
        <v>21</v>
      </c>
      <c r="H718" s="4" t="s">
        <v>401</v>
      </c>
      <c r="I718" t="s">
        <v>1214</v>
      </c>
      <c r="J718" s="4" t="s">
        <v>842</v>
      </c>
      <c r="K718" s="4" t="s">
        <v>230</v>
      </c>
      <c r="L718" s="4">
        <v>0</v>
      </c>
      <c r="M718" s="4" t="s">
        <v>11722</v>
      </c>
      <c r="N718" s="11" t="s">
        <v>11715</v>
      </c>
      <c r="R718" t="s">
        <v>11723</v>
      </c>
    </row>
    <row r="719" spans="1:18">
      <c r="A719" t="s">
        <v>3966</v>
      </c>
      <c r="B719" t="s">
        <v>10958</v>
      </c>
      <c r="C719" t="s">
        <v>74</v>
      </c>
      <c r="D719" s="25" t="s">
        <v>10985</v>
      </c>
      <c r="E719" s="4">
        <v>3</v>
      </c>
      <c r="F719" s="4">
        <v>2008</v>
      </c>
      <c r="G719" t="s">
        <v>21</v>
      </c>
      <c r="H719" s="4" t="s">
        <v>1094</v>
      </c>
      <c r="I719" t="s">
        <v>1214</v>
      </c>
      <c r="J719" s="4" t="s">
        <v>278</v>
      </c>
      <c r="K719" s="4" t="s">
        <v>1158</v>
      </c>
      <c r="L719" s="4">
        <v>0</v>
      </c>
      <c r="M719" s="4" t="s">
        <v>9505</v>
      </c>
      <c r="N719" s="11" t="s">
        <v>11715</v>
      </c>
      <c r="R719" t="s">
        <v>11724</v>
      </c>
    </row>
    <row r="720" spans="1:18">
      <c r="A720" t="s">
        <v>3966</v>
      </c>
      <c r="B720" t="s">
        <v>10958</v>
      </c>
      <c r="C720" t="s">
        <v>74</v>
      </c>
      <c r="D720" s="25" t="s">
        <v>10995</v>
      </c>
      <c r="E720" s="4">
        <v>5</v>
      </c>
      <c r="F720" s="4">
        <v>2010</v>
      </c>
      <c r="G720" t="s">
        <v>21</v>
      </c>
      <c r="H720" s="4" t="s">
        <v>742</v>
      </c>
      <c r="I720" t="s">
        <v>1214</v>
      </c>
      <c r="J720" s="4" t="s">
        <v>350</v>
      </c>
      <c r="K720" s="4" t="s">
        <v>1162</v>
      </c>
      <c r="L720" s="4">
        <v>0</v>
      </c>
      <c r="M720" s="4" t="s">
        <v>11725</v>
      </c>
      <c r="N720" s="11" t="s">
        <v>11715</v>
      </c>
      <c r="R720" t="s">
        <v>11726</v>
      </c>
    </row>
    <row r="721" spans="1:18">
      <c r="A721" t="s">
        <v>3966</v>
      </c>
      <c r="B721" t="s">
        <v>10958</v>
      </c>
      <c r="C721" t="s">
        <v>74</v>
      </c>
      <c r="D721" s="25" t="s">
        <v>11042</v>
      </c>
      <c r="E721" s="4">
        <v>5</v>
      </c>
      <c r="F721" s="4">
        <v>2013</v>
      </c>
      <c r="G721" t="s">
        <v>21</v>
      </c>
      <c r="H721" s="4" t="s">
        <v>172</v>
      </c>
      <c r="I721" t="s">
        <v>1214</v>
      </c>
      <c r="J721" s="4" t="s">
        <v>49</v>
      </c>
      <c r="K721" s="4" t="s">
        <v>569</v>
      </c>
      <c r="L721" s="4">
        <v>0</v>
      </c>
      <c r="M721" s="4" t="s">
        <v>3244</v>
      </c>
      <c r="N721" s="11" t="s">
        <v>11715</v>
      </c>
      <c r="R721" t="s">
        <v>11727</v>
      </c>
    </row>
    <row r="722" spans="1:18">
      <c r="A722" t="s">
        <v>3966</v>
      </c>
      <c r="B722" t="s">
        <v>10958</v>
      </c>
      <c r="C722" t="s">
        <v>74</v>
      </c>
      <c r="D722" s="25" t="s">
        <v>1590</v>
      </c>
      <c r="E722" s="4">
        <v>5</v>
      </c>
      <c r="F722" s="4">
        <v>2016</v>
      </c>
      <c r="G722" t="s">
        <v>21</v>
      </c>
      <c r="H722" s="4" t="s">
        <v>461</v>
      </c>
      <c r="I722" t="s">
        <v>1214</v>
      </c>
      <c r="J722" s="4" t="s">
        <v>49</v>
      </c>
      <c r="K722" s="4" t="s">
        <v>1397</v>
      </c>
      <c r="L722" s="4">
        <v>0</v>
      </c>
      <c r="M722" s="4" t="s">
        <v>4129</v>
      </c>
      <c r="N722" s="11" t="s">
        <v>11715</v>
      </c>
      <c r="R722" t="s">
        <v>11728</v>
      </c>
    </row>
    <row r="723" spans="1:18">
      <c r="A723" t="s">
        <v>3966</v>
      </c>
      <c r="B723" t="s">
        <v>10958</v>
      </c>
      <c r="C723" t="s">
        <v>74</v>
      </c>
      <c r="D723" s="25" t="s">
        <v>5649</v>
      </c>
      <c r="E723" s="4">
        <v>6</v>
      </c>
      <c r="F723" s="4">
        <v>2016</v>
      </c>
      <c r="G723" t="s">
        <v>21</v>
      </c>
      <c r="H723" s="4" t="s">
        <v>831</v>
      </c>
      <c r="I723" t="s">
        <v>1214</v>
      </c>
      <c r="J723" s="4" t="s">
        <v>1879</v>
      </c>
      <c r="K723" s="4" t="s">
        <v>1712</v>
      </c>
      <c r="L723" s="4">
        <v>0</v>
      </c>
      <c r="M723" s="4" t="s">
        <v>4133</v>
      </c>
      <c r="N723" s="11" t="s">
        <v>11715</v>
      </c>
      <c r="R723" t="s">
        <v>11729</v>
      </c>
    </row>
    <row r="724" spans="1:18">
      <c r="A724" t="s">
        <v>3966</v>
      </c>
      <c r="B724" t="s">
        <v>10958</v>
      </c>
      <c r="C724" t="s">
        <v>74</v>
      </c>
      <c r="D724" s="25" t="s">
        <v>901</v>
      </c>
      <c r="E724" s="4">
        <v>9</v>
      </c>
      <c r="F724" s="4">
        <v>2016</v>
      </c>
      <c r="G724" t="s">
        <v>21</v>
      </c>
      <c r="H724" s="4" t="s">
        <v>240</v>
      </c>
      <c r="I724" t="s">
        <v>1214</v>
      </c>
      <c r="J724" s="4" t="s">
        <v>1879</v>
      </c>
      <c r="K724" s="4" t="s">
        <v>230</v>
      </c>
      <c r="L724" s="4">
        <v>0</v>
      </c>
      <c r="M724" s="4" t="s">
        <v>4259</v>
      </c>
      <c r="N724" s="11" t="s">
        <v>11715</v>
      </c>
      <c r="R724" t="s">
        <v>11730</v>
      </c>
    </row>
    <row r="725" spans="1:18">
      <c r="A725" t="s">
        <v>3975</v>
      </c>
      <c r="B725" t="s">
        <v>10958</v>
      </c>
      <c r="C725" t="s">
        <v>20</v>
      </c>
      <c r="D725" s="25" t="s">
        <v>3055</v>
      </c>
      <c r="E725" s="4">
        <v>5</v>
      </c>
      <c r="F725" s="4">
        <v>2001</v>
      </c>
      <c r="G725" t="s">
        <v>25</v>
      </c>
      <c r="H725" s="4">
        <v>9.6999999999999993</v>
      </c>
      <c r="I725" t="s">
        <v>35</v>
      </c>
      <c r="J725" s="4" t="s">
        <v>354</v>
      </c>
      <c r="K725" s="4" t="s">
        <v>127</v>
      </c>
      <c r="L725" s="4">
        <v>0</v>
      </c>
      <c r="M725" s="4" t="s">
        <v>2670</v>
      </c>
      <c r="R725" t="s">
        <v>11731</v>
      </c>
    </row>
    <row r="726" spans="1:18">
      <c r="A726" t="s">
        <v>3982</v>
      </c>
      <c r="B726" t="s">
        <v>10958</v>
      </c>
      <c r="C726" t="s">
        <v>20</v>
      </c>
      <c r="D726" s="25" t="s">
        <v>10963</v>
      </c>
      <c r="E726" s="4">
        <v>3</v>
      </c>
      <c r="F726" s="4">
        <v>1988</v>
      </c>
      <c r="G726" t="s">
        <v>21</v>
      </c>
      <c r="H726" s="4" t="s">
        <v>149</v>
      </c>
      <c r="I726" t="s">
        <v>1214</v>
      </c>
      <c r="J726" s="4" t="s">
        <v>1362</v>
      </c>
      <c r="K726" s="4" t="s">
        <v>2275</v>
      </c>
      <c r="L726" s="4">
        <v>0</v>
      </c>
      <c r="M726" s="4" t="s">
        <v>3889</v>
      </c>
      <c r="N726" s="11" t="s">
        <v>11732</v>
      </c>
    </row>
    <row r="727" spans="1:18">
      <c r="A727" t="s">
        <v>3982</v>
      </c>
      <c r="B727" t="s">
        <v>10958</v>
      </c>
      <c r="C727" t="s">
        <v>74</v>
      </c>
      <c r="D727" s="25" t="s">
        <v>10998</v>
      </c>
      <c r="E727" s="4">
        <v>3</v>
      </c>
      <c r="F727" s="4">
        <v>1990</v>
      </c>
      <c r="G727" t="s">
        <v>21</v>
      </c>
      <c r="H727" s="4" t="s">
        <v>1610</v>
      </c>
      <c r="I727" t="s">
        <v>1214</v>
      </c>
      <c r="J727" s="4" t="s">
        <v>6237</v>
      </c>
      <c r="K727" s="4" t="s">
        <v>4455</v>
      </c>
      <c r="L727" s="4">
        <v>0</v>
      </c>
      <c r="M727" s="4" t="s">
        <v>2622</v>
      </c>
      <c r="N727" s="11" t="s">
        <v>11732</v>
      </c>
    </row>
    <row r="728" spans="1:18">
      <c r="A728" t="s">
        <v>3982</v>
      </c>
      <c r="B728" t="s">
        <v>10958</v>
      </c>
      <c r="C728" t="s">
        <v>74</v>
      </c>
      <c r="D728" s="25" t="s">
        <v>11023</v>
      </c>
      <c r="E728" s="4">
        <v>3</v>
      </c>
      <c r="F728" s="4">
        <v>1992</v>
      </c>
      <c r="G728" t="s">
        <v>21</v>
      </c>
      <c r="H728" s="4" t="s">
        <v>126</v>
      </c>
      <c r="I728" t="s">
        <v>1214</v>
      </c>
      <c r="J728" s="4" t="s">
        <v>1369</v>
      </c>
      <c r="K728" s="4" t="s">
        <v>4538</v>
      </c>
      <c r="L728" s="4">
        <v>0</v>
      </c>
      <c r="M728" s="4" t="s">
        <v>4155</v>
      </c>
      <c r="N728" s="11" t="s">
        <v>11732</v>
      </c>
      <c r="R728" t="s">
        <v>11575</v>
      </c>
    </row>
    <row r="729" spans="1:18">
      <c r="A729" t="s">
        <v>3982</v>
      </c>
      <c r="B729" t="s">
        <v>10958</v>
      </c>
      <c r="C729" t="s">
        <v>74</v>
      </c>
      <c r="D729" s="25" t="s">
        <v>10968</v>
      </c>
      <c r="E729" s="4">
        <v>3</v>
      </c>
      <c r="F729" s="4">
        <v>1994</v>
      </c>
      <c r="G729" t="s">
        <v>21</v>
      </c>
      <c r="H729" s="4" t="s">
        <v>1376</v>
      </c>
      <c r="I729" t="s">
        <v>1214</v>
      </c>
      <c r="J729" s="4" t="s">
        <v>2473</v>
      </c>
      <c r="K729" s="4" t="s">
        <v>709</v>
      </c>
      <c r="L729" s="4">
        <v>0</v>
      </c>
      <c r="M729" s="4" t="s">
        <v>1783</v>
      </c>
      <c r="N729" s="11" t="s">
        <v>11732</v>
      </c>
    </row>
    <row r="730" spans="1:18">
      <c r="A730" t="s">
        <v>3982</v>
      </c>
      <c r="B730" t="s">
        <v>10958</v>
      </c>
      <c r="C730" t="s">
        <v>74</v>
      </c>
      <c r="D730" s="25" t="s">
        <v>10987</v>
      </c>
      <c r="E730" s="4">
        <v>3</v>
      </c>
      <c r="F730" s="4">
        <v>1995</v>
      </c>
      <c r="G730" t="s">
        <v>21</v>
      </c>
      <c r="H730" s="4" t="s">
        <v>1639</v>
      </c>
      <c r="I730" t="s">
        <v>1214</v>
      </c>
      <c r="J730" s="4" t="s">
        <v>285</v>
      </c>
      <c r="K730" s="4" t="s">
        <v>885</v>
      </c>
      <c r="L730" s="4">
        <v>0</v>
      </c>
      <c r="M730" s="4" t="s">
        <v>2086</v>
      </c>
      <c r="N730" s="11" t="s">
        <v>11732</v>
      </c>
    </row>
    <row r="731" spans="1:18">
      <c r="A731" t="s">
        <v>3982</v>
      </c>
      <c r="B731" t="s">
        <v>10958</v>
      </c>
      <c r="C731" t="s">
        <v>74</v>
      </c>
      <c r="D731" s="25" t="s">
        <v>10989</v>
      </c>
      <c r="E731" s="4">
        <v>3</v>
      </c>
      <c r="F731" s="4">
        <v>1996</v>
      </c>
      <c r="G731" t="s">
        <v>21</v>
      </c>
      <c r="H731" s="4" t="s">
        <v>137</v>
      </c>
      <c r="I731" t="s">
        <v>1214</v>
      </c>
      <c r="J731" s="4" t="s">
        <v>150</v>
      </c>
      <c r="K731" s="4" t="s">
        <v>116</v>
      </c>
      <c r="L731" s="4">
        <v>0</v>
      </c>
      <c r="M731" s="4" t="s">
        <v>1591</v>
      </c>
      <c r="N731" s="11" t="s">
        <v>11732</v>
      </c>
      <c r="R731" t="s">
        <v>11733</v>
      </c>
    </row>
    <row r="732" spans="1:18">
      <c r="A732" t="s">
        <v>3982</v>
      </c>
      <c r="B732" t="s">
        <v>10958</v>
      </c>
      <c r="C732" t="s">
        <v>74</v>
      </c>
      <c r="D732" s="25" t="s">
        <v>11001</v>
      </c>
      <c r="E732" s="4">
        <v>3</v>
      </c>
      <c r="F732" s="4">
        <v>1998</v>
      </c>
      <c r="G732" t="s">
        <v>21</v>
      </c>
      <c r="H732" s="4" t="s">
        <v>597</v>
      </c>
      <c r="I732" t="s">
        <v>1214</v>
      </c>
      <c r="J732" s="4" t="s">
        <v>604</v>
      </c>
      <c r="K732" s="4" t="s">
        <v>988</v>
      </c>
      <c r="L732" s="4">
        <v>0</v>
      </c>
      <c r="M732" s="4" t="s">
        <v>1321</v>
      </c>
      <c r="N732" s="11" t="s">
        <v>11732</v>
      </c>
      <c r="R732" t="s">
        <v>439</v>
      </c>
    </row>
    <row r="733" spans="1:18">
      <c r="A733" t="s">
        <v>3982</v>
      </c>
      <c r="B733" t="s">
        <v>10958</v>
      </c>
      <c r="C733" t="s">
        <v>74</v>
      </c>
      <c r="D733" s="25" t="s">
        <v>10981</v>
      </c>
      <c r="E733" s="4">
        <v>3</v>
      </c>
      <c r="F733" s="4">
        <v>2000</v>
      </c>
      <c r="G733" t="s">
        <v>21</v>
      </c>
      <c r="H733" s="4" t="s">
        <v>1110</v>
      </c>
      <c r="I733" t="s">
        <v>1214</v>
      </c>
      <c r="J733" s="4" t="s">
        <v>169</v>
      </c>
      <c r="K733" s="4" t="s">
        <v>199</v>
      </c>
      <c r="L733" s="4">
        <v>0</v>
      </c>
      <c r="M733" s="4" t="s">
        <v>1468</v>
      </c>
      <c r="N733" s="11" t="s">
        <v>11732</v>
      </c>
      <c r="R733" t="s">
        <v>11734</v>
      </c>
    </row>
    <row r="734" spans="1:18">
      <c r="A734" t="s">
        <v>3982</v>
      </c>
      <c r="B734" t="s">
        <v>10958</v>
      </c>
      <c r="C734" t="s">
        <v>74</v>
      </c>
      <c r="D734" s="25" t="s">
        <v>3055</v>
      </c>
      <c r="E734" s="4">
        <v>5</v>
      </c>
      <c r="F734" s="4">
        <v>2001</v>
      </c>
      <c r="G734" t="s">
        <v>21</v>
      </c>
      <c r="H734" s="4" t="s">
        <v>1046</v>
      </c>
      <c r="I734" t="s">
        <v>1214</v>
      </c>
      <c r="J734" s="4" t="s">
        <v>2752</v>
      </c>
      <c r="K734" s="4" t="s">
        <v>497</v>
      </c>
      <c r="L734" s="4">
        <v>0</v>
      </c>
      <c r="M734" s="4" t="s">
        <v>1427</v>
      </c>
      <c r="N734" s="11" t="s">
        <v>11732</v>
      </c>
      <c r="R734" t="s">
        <v>11552</v>
      </c>
    </row>
    <row r="735" spans="1:18">
      <c r="A735" t="s">
        <v>3982</v>
      </c>
      <c r="B735" t="s">
        <v>10958</v>
      </c>
      <c r="C735" t="s">
        <v>74</v>
      </c>
      <c r="D735" s="25" t="s">
        <v>3709</v>
      </c>
      <c r="E735" s="4">
        <v>6</v>
      </c>
      <c r="F735" s="4">
        <v>2001</v>
      </c>
      <c r="G735" t="s">
        <v>21</v>
      </c>
      <c r="H735" s="4" t="s">
        <v>538</v>
      </c>
      <c r="I735" t="s">
        <v>1214</v>
      </c>
      <c r="J735" s="4" t="s">
        <v>67</v>
      </c>
      <c r="K735" s="4" t="s">
        <v>1160</v>
      </c>
      <c r="L735" s="4">
        <v>0</v>
      </c>
      <c r="N735" s="11" t="s">
        <v>11732</v>
      </c>
      <c r="R735" t="s">
        <v>11735</v>
      </c>
    </row>
    <row r="736" spans="1:18">
      <c r="A736" t="s">
        <v>3982</v>
      </c>
      <c r="B736" t="s">
        <v>10958</v>
      </c>
      <c r="C736" t="s">
        <v>74</v>
      </c>
      <c r="D736" s="25" t="s">
        <v>11036</v>
      </c>
      <c r="E736" s="4">
        <v>5</v>
      </c>
      <c r="F736" s="4">
        <v>2002</v>
      </c>
      <c r="G736" t="s">
        <v>21</v>
      </c>
      <c r="H736" s="4" t="s">
        <v>488</v>
      </c>
      <c r="I736" t="s">
        <v>1214</v>
      </c>
      <c r="J736" s="4" t="s">
        <v>529</v>
      </c>
      <c r="K736" s="4" t="s">
        <v>794</v>
      </c>
      <c r="L736" s="4">
        <v>0</v>
      </c>
      <c r="M736" s="4" t="s">
        <v>11736</v>
      </c>
      <c r="N736" s="11" t="s">
        <v>11732</v>
      </c>
      <c r="R736" t="s">
        <v>11737</v>
      </c>
    </row>
    <row r="737" spans="1:18">
      <c r="A737" t="s">
        <v>3982</v>
      </c>
      <c r="B737" t="s">
        <v>10958</v>
      </c>
      <c r="C737" t="s">
        <v>74</v>
      </c>
      <c r="D737" s="25" t="s">
        <v>11038</v>
      </c>
      <c r="E737" s="4">
        <v>5</v>
      </c>
      <c r="F737" s="4">
        <v>2003</v>
      </c>
      <c r="G737" t="s">
        <v>21</v>
      </c>
      <c r="H737" s="4" t="s">
        <v>401</v>
      </c>
      <c r="I737" t="s">
        <v>1214</v>
      </c>
      <c r="J737" s="4" t="s">
        <v>293</v>
      </c>
      <c r="K737" s="4" t="s">
        <v>729</v>
      </c>
      <c r="L737" s="4">
        <v>0</v>
      </c>
      <c r="M737" s="4" t="s">
        <v>2231</v>
      </c>
      <c r="N737" s="11" t="s">
        <v>11732</v>
      </c>
      <c r="R737" t="s">
        <v>11738</v>
      </c>
    </row>
    <row r="738" spans="1:18">
      <c r="A738" t="s">
        <v>3982</v>
      </c>
      <c r="B738" t="s">
        <v>10958</v>
      </c>
      <c r="C738" t="s">
        <v>74</v>
      </c>
      <c r="D738" s="25" t="s">
        <v>1674</v>
      </c>
      <c r="E738" s="4">
        <v>5</v>
      </c>
      <c r="F738" s="4">
        <v>2004</v>
      </c>
      <c r="G738" t="s">
        <v>21</v>
      </c>
      <c r="H738" s="4" t="s">
        <v>772</v>
      </c>
      <c r="I738" t="s">
        <v>1214</v>
      </c>
      <c r="J738" s="4" t="s">
        <v>2176</v>
      </c>
      <c r="K738" s="4" t="s">
        <v>954</v>
      </c>
      <c r="L738" s="4">
        <v>0</v>
      </c>
      <c r="M738" s="4" t="s">
        <v>2281</v>
      </c>
      <c r="N738" s="11" t="s">
        <v>11732</v>
      </c>
      <c r="R738" t="s">
        <v>11739</v>
      </c>
    </row>
    <row r="739" spans="1:18">
      <c r="A739" t="s">
        <v>3982</v>
      </c>
      <c r="B739" t="s">
        <v>10958</v>
      </c>
      <c r="C739" t="s">
        <v>74</v>
      </c>
      <c r="D739" s="25" t="s">
        <v>11123</v>
      </c>
      <c r="E739" s="4">
        <v>5</v>
      </c>
      <c r="F739" s="4">
        <v>2005</v>
      </c>
      <c r="G739" t="s">
        <v>21</v>
      </c>
      <c r="H739" s="4" t="s">
        <v>600</v>
      </c>
      <c r="I739" t="s">
        <v>1214</v>
      </c>
      <c r="J739" s="4" t="s">
        <v>362</v>
      </c>
      <c r="K739" s="4" t="s">
        <v>444</v>
      </c>
      <c r="L739" s="4">
        <v>0</v>
      </c>
      <c r="M739" s="4" t="s">
        <v>1548</v>
      </c>
      <c r="N739" s="11" t="s">
        <v>11732</v>
      </c>
      <c r="R739" t="s">
        <v>11740</v>
      </c>
    </row>
    <row r="740" spans="1:18">
      <c r="A740" t="s">
        <v>3982</v>
      </c>
      <c r="B740" t="s">
        <v>10958</v>
      </c>
      <c r="C740" t="s">
        <v>74</v>
      </c>
      <c r="D740" s="25" t="s">
        <v>1313</v>
      </c>
      <c r="E740" s="4">
        <v>3</v>
      </c>
      <c r="F740" s="4">
        <v>2006</v>
      </c>
      <c r="G740" t="s">
        <v>21</v>
      </c>
      <c r="H740" s="4" t="s">
        <v>1094</v>
      </c>
      <c r="I740" t="s">
        <v>1214</v>
      </c>
      <c r="N740" s="11" t="s">
        <v>11732</v>
      </c>
      <c r="R740" t="s">
        <v>799</v>
      </c>
    </row>
    <row r="741" spans="1:18">
      <c r="A741" t="s">
        <v>3982</v>
      </c>
      <c r="B741" t="s">
        <v>10958</v>
      </c>
      <c r="C741" t="s">
        <v>74</v>
      </c>
      <c r="D741" s="25" t="s">
        <v>11064</v>
      </c>
      <c r="E741" s="4">
        <v>5</v>
      </c>
      <c r="F741" s="4">
        <v>2009</v>
      </c>
      <c r="G741" t="s">
        <v>21</v>
      </c>
      <c r="H741" s="4" t="s">
        <v>293</v>
      </c>
      <c r="I741" t="s">
        <v>1214</v>
      </c>
      <c r="J741" s="4" t="s">
        <v>1075</v>
      </c>
      <c r="K741" s="4" t="s">
        <v>508</v>
      </c>
      <c r="L741" s="4">
        <v>0</v>
      </c>
      <c r="M741" s="4" t="s">
        <v>2579</v>
      </c>
      <c r="N741" s="11" t="s">
        <v>11732</v>
      </c>
      <c r="R741" t="s">
        <v>11741</v>
      </c>
    </row>
    <row r="742" spans="1:18">
      <c r="A742" t="s">
        <v>3982</v>
      </c>
      <c r="B742" t="s">
        <v>10958</v>
      </c>
      <c r="C742" t="s">
        <v>74</v>
      </c>
      <c r="D742" s="25" t="s">
        <v>11742</v>
      </c>
      <c r="E742" s="4">
        <v>5</v>
      </c>
      <c r="F742" s="4">
        <v>2010</v>
      </c>
      <c r="G742" t="s">
        <v>21</v>
      </c>
      <c r="H742" s="4" t="s">
        <v>362</v>
      </c>
      <c r="I742" t="s">
        <v>1214</v>
      </c>
      <c r="J742" s="4" t="s">
        <v>521</v>
      </c>
      <c r="K742" s="4" t="s">
        <v>924</v>
      </c>
      <c r="L742" s="4">
        <v>0</v>
      </c>
      <c r="M742" s="4" t="s">
        <v>3669</v>
      </c>
      <c r="N742" s="11" t="s">
        <v>11732</v>
      </c>
      <c r="R742" t="s">
        <v>11743</v>
      </c>
    </row>
    <row r="743" spans="1:18">
      <c r="A743" s="19" t="s">
        <v>3987</v>
      </c>
      <c r="B743" s="19" t="s">
        <v>10958</v>
      </c>
      <c r="C743" s="19" t="s">
        <v>20</v>
      </c>
      <c r="D743" s="30" t="s">
        <v>3709</v>
      </c>
      <c r="E743" s="20">
        <v>6</v>
      </c>
      <c r="F743" s="20">
        <v>2001</v>
      </c>
      <c r="G743" s="19" t="s">
        <v>21</v>
      </c>
      <c r="H743" s="4">
        <v>9.8000000000000007</v>
      </c>
      <c r="I743" t="s">
        <v>35</v>
      </c>
      <c r="J743" s="4" t="s">
        <v>169</v>
      </c>
      <c r="K743" s="4" t="s">
        <v>464</v>
      </c>
      <c r="L743" s="4">
        <v>0</v>
      </c>
      <c r="R743" t="s">
        <v>11744</v>
      </c>
    </row>
    <row r="744" spans="1:18">
      <c r="A744" s="19" t="s">
        <v>3987</v>
      </c>
      <c r="B744" s="19" t="s">
        <v>10958</v>
      </c>
      <c r="C744" s="19" t="s">
        <v>74</v>
      </c>
      <c r="D744" s="30" t="s">
        <v>1674</v>
      </c>
      <c r="E744" s="20">
        <v>5</v>
      </c>
      <c r="F744" s="20">
        <v>2004</v>
      </c>
      <c r="G744" s="19" t="s">
        <v>21</v>
      </c>
      <c r="H744" s="4">
        <v>12.7</v>
      </c>
      <c r="I744" t="s">
        <v>35</v>
      </c>
      <c r="J744" s="4" t="s">
        <v>169</v>
      </c>
      <c r="K744" s="4" t="s">
        <v>1160</v>
      </c>
      <c r="L744" s="4">
        <v>0</v>
      </c>
      <c r="M744" s="4" t="s">
        <v>1618</v>
      </c>
      <c r="R744" t="s">
        <v>11745</v>
      </c>
    </row>
    <row r="745" spans="1:18">
      <c r="A745" s="19" t="s">
        <v>3987</v>
      </c>
      <c r="B745" s="19" t="s">
        <v>10958</v>
      </c>
      <c r="C745" s="19" t="s">
        <v>74</v>
      </c>
      <c r="D745" s="30" t="s">
        <v>10985</v>
      </c>
      <c r="E745" s="20">
        <v>3</v>
      </c>
      <c r="F745" s="20">
        <v>2008</v>
      </c>
      <c r="G745" s="19" t="s">
        <v>21</v>
      </c>
      <c r="H745" s="4">
        <v>16.7</v>
      </c>
      <c r="I745" t="s">
        <v>35</v>
      </c>
      <c r="J745" s="4" t="s">
        <v>542</v>
      </c>
      <c r="K745" s="4" t="s">
        <v>870</v>
      </c>
      <c r="L745" s="4">
        <v>0</v>
      </c>
      <c r="M745" s="4" t="s">
        <v>2236</v>
      </c>
      <c r="R745" t="s">
        <v>11746</v>
      </c>
    </row>
    <row r="746" spans="1:18">
      <c r="A746" t="s">
        <v>4002</v>
      </c>
      <c r="B746" t="s">
        <v>10958</v>
      </c>
      <c r="C746" t="s">
        <v>20</v>
      </c>
      <c r="D746" s="25" t="s">
        <v>10963</v>
      </c>
      <c r="E746" s="4">
        <v>3</v>
      </c>
      <c r="F746" s="4">
        <v>1988</v>
      </c>
      <c r="G746" t="s">
        <v>21</v>
      </c>
      <c r="H746" s="4">
        <v>12.5</v>
      </c>
      <c r="I746" t="s">
        <v>35</v>
      </c>
      <c r="J746" s="4" t="s">
        <v>3376</v>
      </c>
      <c r="K746" s="4" t="s">
        <v>6012</v>
      </c>
      <c r="L746" s="4">
        <v>0</v>
      </c>
      <c r="M746" s="4" t="s">
        <v>1593</v>
      </c>
      <c r="N746" s="11" t="s">
        <v>11747</v>
      </c>
      <c r="R746" t="s">
        <v>2001</v>
      </c>
    </row>
    <row r="747" spans="1:18">
      <c r="A747" t="s">
        <v>4002</v>
      </c>
      <c r="B747" t="s">
        <v>10958</v>
      </c>
      <c r="C747" t="s">
        <v>74</v>
      </c>
      <c r="D747" s="25" t="s">
        <v>10964</v>
      </c>
      <c r="E747" s="4">
        <v>3</v>
      </c>
      <c r="F747" s="4">
        <v>1990</v>
      </c>
      <c r="G747" t="s">
        <v>21</v>
      </c>
      <c r="H747" s="4">
        <v>14.5</v>
      </c>
      <c r="I747" t="s">
        <v>35</v>
      </c>
      <c r="J747" s="4" t="s">
        <v>1373</v>
      </c>
      <c r="K747" s="4" t="s">
        <v>2923</v>
      </c>
      <c r="L747" s="4">
        <v>0</v>
      </c>
      <c r="M747" s="4" t="s">
        <v>2419</v>
      </c>
      <c r="N747" s="11" t="s">
        <v>11747</v>
      </c>
    </row>
    <row r="748" spans="1:18">
      <c r="A748" t="s">
        <v>4002</v>
      </c>
      <c r="B748" t="s">
        <v>10958</v>
      </c>
      <c r="C748" t="s">
        <v>74</v>
      </c>
      <c r="D748" s="25" t="s">
        <v>10968</v>
      </c>
      <c r="E748" s="4">
        <v>3</v>
      </c>
      <c r="F748" s="4">
        <v>1994</v>
      </c>
      <c r="G748" t="s">
        <v>21</v>
      </c>
      <c r="H748" s="4">
        <v>18.5</v>
      </c>
      <c r="I748" t="s">
        <v>35</v>
      </c>
      <c r="J748" s="4" t="s">
        <v>929</v>
      </c>
      <c r="K748" s="4" t="s">
        <v>127</v>
      </c>
      <c r="L748" s="4">
        <v>0</v>
      </c>
      <c r="M748" s="4" t="s">
        <v>1430</v>
      </c>
      <c r="N748" s="11" t="s">
        <v>11747</v>
      </c>
      <c r="R748" t="s">
        <v>11748</v>
      </c>
    </row>
    <row r="749" spans="1:18">
      <c r="A749" t="s">
        <v>4002</v>
      </c>
      <c r="B749" t="s">
        <v>10958</v>
      </c>
      <c r="C749" t="s">
        <v>74</v>
      </c>
      <c r="D749" s="25" t="s">
        <v>11001</v>
      </c>
      <c r="E749" s="4">
        <v>3</v>
      </c>
      <c r="F749" s="4">
        <v>1998</v>
      </c>
      <c r="G749" t="s">
        <v>21</v>
      </c>
      <c r="H749" s="4">
        <v>22.5</v>
      </c>
      <c r="I749" t="s">
        <v>35</v>
      </c>
      <c r="J749" s="4" t="s">
        <v>2341</v>
      </c>
      <c r="K749" s="4" t="s">
        <v>441</v>
      </c>
      <c r="L749" s="4">
        <v>0</v>
      </c>
      <c r="M749" s="4" t="s">
        <v>3570</v>
      </c>
      <c r="N749" s="11" t="s">
        <v>11747</v>
      </c>
      <c r="R749" t="s">
        <v>11749</v>
      </c>
    </row>
    <row r="750" spans="1:18">
      <c r="A750" t="s">
        <v>4002</v>
      </c>
      <c r="B750" t="s">
        <v>10958</v>
      </c>
      <c r="C750" t="s">
        <v>74</v>
      </c>
      <c r="D750" s="25" t="s">
        <v>10981</v>
      </c>
      <c r="E750" s="4">
        <v>3</v>
      </c>
      <c r="F750" s="4">
        <v>2000</v>
      </c>
      <c r="G750" t="s">
        <v>21</v>
      </c>
      <c r="H750" s="4">
        <v>24.5</v>
      </c>
      <c r="I750" t="s">
        <v>35</v>
      </c>
      <c r="J750" s="4" t="s">
        <v>1782</v>
      </c>
      <c r="K750" s="4" t="s">
        <v>49</v>
      </c>
      <c r="L750" s="4">
        <v>0</v>
      </c>
      <c r="M750" s="4" t="s">
        <v>2022</v>
      </c>
      <c r="N750" s="11" t="s">
        <v>11747</v>
      </c>
      <c r="R750" t="s">
        <v>439</v>
      </c>
    </row>
    <row r="751" spans="1:18">
      <c r="A751" t="s">
        <v>4002</v>
      </c>
      <c r="B751" t="s">
        <v>10958</v>
      </c>
      <c r="C751" t="s">
        <v>74</v>
      </c>
      <c r="D751" s="25" t="s">
        <v>3935</v>
      </c>
      <c r="E751" s="4">
        <v>6</v>
      </c>
      <c r="F751" s="4">
        <v>2001</v>
      </c>
      <c r="G751" t="s">
        <v>21</v>
      </c>
      <c r="H751" s="4">
        <v>25.7</v>
      </c>
      <c r="I751" t="s">
        <v>35</v>
      </c>
      <c r="J751" s="4" t="s">
        <v>1856</v>
      </c>
      <c r="K751" s="4" t="s">
        <v>800</v>
      </c>
      <c r="L751" s="4">
        <v>0</v>
      </c>
      <c r="N751" s="11" t="s">
        <v>11747</v>
      </c>
      <c r="R751" t="s">
        <v>11750</v>
      </c>
    </row>
    <row r="752" spans="1:18">
      <c r="A752" t="s">
        <v>4002</v>
      </c>
      <c r="B752" t="s">
        <v>10958</v>
      </c>
      <c r="C752" t="s">
        <v>74</v>
      </c>
      <c r="D752" s="25" t="s">
        <v>44</v>
      </c>
      <c r="E752" s="4">
        <v>5</v>
      </c>
      <c r="F752" s="4">
        <v>2005</v>
      </c>
      <c r="G752" t="s">
        <v>21</v>
      </c>
      <c r="H752" s="4">
        <v>29.6</v>
      </c>
      <c r="I752" t="s">
        <v>35</v>
      </c>
      <c r="J752" s="4" t="s">
        <v>1215</v>
      </c>
      <c r="K752" s="4" t="s">
        <v>203</v>
      </c>
      <c r="L752" s="4">
        <v>0</v>
      </c>
      <c r="M752" s="4" t="s">
        <v>2581</v>
      </c>
      <c r="N752" s="11" t="s">
        <v>11747</v>
      </c>
      <c r="R752" t="s">
        <v>11751</v>
      </c>
    </row>
    <row r="753" spans="1:19">
      <c r="A753" t="s">
        <v>4003</v>
      </c>
      <c r="B753" t="s">
        <v>10958</v>
      </c>
      <c r="C753" t="s">
        <v>20</v>
      </c>
      <c r="D753" s="25" t="s">
        <v>10975</v>
      </c>
      <c r="E753" s="4">
        <v>3</v>
      </c>
      <c r="F753" s="4">
        <v>1994</v>
      </c>
      <c r="G753" t="s">
        <v>25</v>
      </c>
      <c r="H753" s="4">
        <v>10.5</v>
      </c>
      <c r="I753" t="s">
        <v>35</v>
      </c>
      <c r="J753" s="4" t="s">
        <v>1220</v>
      </c>
      <c r="K753" s="4" t="s">
        <v>378</v>
      </c>
      <c r="L753" s="4">
        <v>0</v>
      </c>
      <c r="M753" s="4" t="s">
        <v>11752</v>
      </c>
      <c r="N753" s="11" t="s">
        <v>11753</v>
      </c>
      <c r="R753" t="s">
        <v>1931</v>
      </c>
    </row>
    <row r="754" spans="1:19">
      <c r="A754" t="s">
        <v>4003</v>
      </c>
      <c r="B754" t="s">
        <v>10958</v>
      </c>
      <c r="C754" t="s">
        <v>74</v>
      </c>
      <c r="D754" s="25" t="s">
        <v>10989</v>
      </c>
      <c r="E754" s="4">
        <v>3</v>
      </c>
      <c r="F754" s="4">
        <v>1996</v>
      </c>
      <c r="G754" t="s">
        <v>25</v>
      </c>
      <c r="H754" s="4">
        <v>12.5</v>
      </c>
      <c r="I754" t="s">
        <v>35</v>
      </c>
      <c r="J754" s="4" t="s">
        <v>264</v>
      </c>
      <c r="K754" s="4" t="s">
        <v>341</v>
      </c>
      <c r="L754" s="4">
        <v>0</v>
      </c>
      <c r="M754" s="4" t="s">
        <v>3429</v>
      </c>
      <c r="N754" s="11" t="s">
        <v>11753</v>
      </c>
      <c r="R754" t="s">
        <v>11754</v>
      </c>
    </row>
    <row r="755" spans="1:19">
      <c r="A755" t="s">
        <v>4003</v>
      </c>
      <c r="B755" t="s">
        <v>10958</v>
      </c>
      <c r="C755" t="s">
        <v>74</v>
      </c>
      <c r="D755" s="25" t="s">
        <v>3055</v>
      </c>
      <c r="E755" s="4">
        <v>5</v>
      </c>
      <c r="F755" s="4">
        <v>2001</v>
      </c>
      <c r="G755" t="s">
        <v>25</v>
      </c>
      <c r="H755" s="4">
        <v>17.5</v>
      </c>
      <c r="I755" t="s">
        <v>35</v>
      </c>
      <c r="J755" s="4" t="s">
        <v>456</v>
      </c>
      <c r="K755" s="4" t="s">
        <v>62</v>
      </c>
      <c r="L755" s="4">
        <v>0</v>
      </c>
      <c r="M755" s="4" t="s">
        <v>3933</v>
      </c>
      <c r="N755" s="11" t="s">
        <v>11753</v>
      </c>
      <c r="R755" t="s">
        <v>11755</v>
      </c>
    </row>
    <row r="756" spans="1:19">
      <c r="A756" t="s">
        <v>4003</v>
      </c>
      <c r="B756" t="s">
        <v>10958</v>
      </c>
      <c r="C756" t="s">
        <v>74</v>
      </c>
      <c r="D756" s="25" t="s">
        <v>11007</v>
      </c>
      <c r="E756" s="4">
        <v>5</v>
      </c>
      <c r="F756" s="4">
        <v>2002</v>
      </c>
      <c r="G756" t="s">
        <v>25</v>
      </c>
      <c r="H756" s="4">
        <v>18.5</v>
      </c>
      <c r="I756" t="s">
        <v>35</v>
      </c>
      <c r="J756" s="4" t="s">
        <v>1061</v>
      </c>
      <c r="K756" s="4" t="s">
        <v>2813</v>
      </c>
      <c r="L756" s="4">
        <v>0</v>
      </c>
      <c r="M756" s="4" t="s">
        <v>3689</v>
      </c>
      <c r="N756" s="11" t="s">
        <v>11753</v>
      </c>
      <c r="R756" t="s">
        <v>11756</v>
      </c>
    </row>
    <row r="757" spans="1:19">
      <c r="A757" t="s">
        <v>4015</v>
      </c>
      <c r="B757" t="s">
        <v>10958</v>
      </c>
      <c r="C757" t="s">
        <v>20</v>
      </c>
      <c r="D757" s="25" t="s">
        <v>10963</v>
      </c>
      <c r="E757" s="4">
        <v>3</v>
      </c>
      <c r="F757" s="4">
        <v>1988</v>
      </c>
      <c r="G757" t="s">
        <v>21</v>
      </c>
      <c r="H757" s="4" t="s">
        <v>87</v>
      </c>
      <c r="I757" t="s">
        <v>1214</v>
      </c>
      <c r="J757" s="4" t="s">
        <v>6298</v>
      </c>
      <c r="K757" s="4" t="s">
        <v>4639</v>
      </c>
      <c r="L757" s="4">
        <v>0</v>
      </c>
      <c r="M757" s="4" t="s">
        <v>2414</v>
      </c>
    </row>
    <row r="758" spans="1:19">
      <c r="A758" t="s">
        <v>4015</v>
      </c>
      <c r="B758" t="s">
        <v>10958</v>
      </c>
      <c r="C758" t="s">
        <v>74</v>
      </c>
      <c r="D758" s="25" t="s">
        <v>10964</v>
      </c>
      <c r="E758" s="4">
        <v>3</v>
      </c>
      <c r="F758" s="4">
        <v>1990</v>
      </c>
      <c r="G758" t="s">
        <v>21</v>
      </c>
      <c r="H758" s="4" t="s">
        <v>1635</v>
      </c>
      <c r="I758" t="s">
        <v>1214</v>
      </c>
      <c r="J758" s="4" t="s">
        <v>7766</v>
      </c>
      <c r="K758" s="4" t="s">
        <v>1611</v>
      </c>
      <c r="L758" s="4">
        <v>0</v>
      </c>
      <c r="M758" s="4" t="s">
        <v>1347</v>
      </c>
    </row>
    <row r="759" spans="1:19">
      <c r="A759" t="s">
        <v>4015</v>
      </c>
      <c r="B759" t="s">
        <v>10958</v>
      </c>
      <c r="C759" t="s">
        <v>74</v>
      </c>
      <c r="D759" s="25" t="s">
        <v>11023</v>
      </c>
      <c r="E759" s="4">
        <v>3</v>
      </c>
      <c r="F759" s="4">
        <v>1992</v>
      </c>
      <c r="G759" t="s">
        <v>21</v>
      </c>
      <c r="H759" s="4" t="s">
        <v>1622</v>
      </c>
      <c r="I759" t="s">
        <v>1214</v>
      </c>
      <c r="J759" s="4" t="s">
        <v>2275</v>
      </c>
      <c r="K759" s="4" t="s">
        <v>3049</v>
      </c>
      <c r="L759" s="4">
        <v>0</v>
      </c>
      <c r="M759" s="4" t="s">
        <v>2732</v>
      </c>
      <c r="R759" t="s">
        <v>2070</v>
      </c>
    </row>
    <row r="760" spans="1:19">
      <c r="A760" t="s">
        <v>4015</v>
      </c>
      <c r="B760" t="s">
        <v>10958</v>
      </c>
      <c r="C760" t="s">
        <v>74</v>
      </c>
      <c r="D760" s="25" t="s">
        <v>10968</v>
      </c>
      <c r="E760" s="4">
        <v>3</v>
      </c>
      <c r="F760" s="4">
        <v>1994</v>
      </c>
      <c r="G760" t="s">
        <v>21</v>
      </c>
      <c r="H760" s="4" t="s">
        <v>1639</v>
      </c>
      <c r="I760" t="s">
        <v>1214</v>
      </c>
      <c r="J760" s="4" t="s">
        <v>866</v>
      </c>
      <c r="K760" s="4" t="s">
        <v>36</v>
      </c>
      <c r="L760" s="4">
        <v>0</v>
      </c>
      <c r="M760" s="4" t="s">
        <v>5934</v>
      </c>
    </row>
    <row r="761" spans="1:19">
      <c r="A761" t="s">
        <v>4021</v>
      </c>
      <c r="B761" t="s">
        <v>10958</v>
      </c>
      <c r="C761" t="s">
        <v>20</v>
      </c>
      <c r="D761" s="25" t="s">
        <v>3055</v>
      </c>
      <c r="E761" s="4">
        <v>5</v>
      </c>
      <c r="F761" s="4">
        <v>2001</v>
      </c>
      <c r="G761" t="s">
        <v>25</v>
      </c>
      <c r="H761" s="4" t="s">
        <v>1456</v>
      </c>
      <c r="I761" t="s">
        <v>1214</v>
      </c>
      <c r="J761" s="4" t="s">
        <v>345</v>
      </c>
      <c r="K761" s="4" t="s">
        <v>758</v>
      </c>
      <c r="L761" s="4">
        <v>0</v>
      </c>
      <c r="M761" s="4" t="s">
        <v>3722</v>
      </c>
      <c r="N761" s="11" t="s">
        <v>11757</v>
      </c>
      <c r="R761" t="s">
        <v>11758</v>
      </c>
    </row>
    <row r="762" spans="1:19">
      <c r="A762" t="s">
        <v>4021</v>
      </c>
      <c r="B762" t="s">
        <v>10958</v>
      </c>
      <c r="C762" t="s">
        <v>74</v>
      </c>
      <c r="D762" s="25" t="s">
        <v>10993</v>
      </c>
      <c r="E762" s="4">
        <v>5</v>
      </c>
      <c r="F762" s="4">
        <v>2008</v>
      </c>
      <c r="G762" t="s">
        <v>25</v>
      </c>
      <c r="H762" s="4" t="s">
        <v>410</v>
      </c>
      <c r="I762" t="s">
        <v>1214</v>
      </c>
      <c r="J762" s="4" t="s">
        <v>169</v>
      </c>
      <c r="K762" s="4" t="s">
        <v>433</v>
      </c>
      <c r="L762" s="4">
        <v>0</v>
      </c>
      <c r="M762" s="4" t="s">
        <v>4516</v>
      </c>
      <c r="N762" s="11" t="s">
        <v>11757</v>
      </c>
      <c r="R762" t="s">
        <v>11759</v>
      </c>
    </row>
    <row r="763" spans="1:19">
      <c r="A763" t="s">
        <v>4021</v>
      </c>
      <c r="B763" t="s">
        <v>10958</v>
      </c>
      <c r="C763" t="s">
        <v>74</v>
      </c>
      <c r="D763" s="25" t="s">
        <v>10995</v>
      </c>
      <c r="E763" s="4">
        <v>5</v>
      </c>
      <c r="F763" s="4">
        <v>2010</v>
      </c>
      <c r="G763" t="s">
        <v>25</v>
      </c>
      <c r="H763" s="4" t="s">
        <v>712</v>
      </c>
      <c r="I763" t="s">
        <v>1214</v>
      </c>
      <c r="J763" s="4" t="s">
        <v>1782</v>
      </c>
      <c r="K763" s="4" t="s">
        <v>138</v>
      </c>
      <c r="L763" s="4">
        <v>0</v>
      </c>
      <c r="M763" s="4" t="s">
        <v>5089</v>
      </c>
      <c r="N763" s="11" t="s">
        <v>11757</v>
      </c>
      <c r="R763" t="s">
        <v>11760</v>
      </c>
    </row>
    <row r="764" spans="1:19">
      <c r="A764" t="s">
        <v>4021</v>
      </c>
      <c r="B764" t="s">
        <v>10958</v>
      </c>
      <c r="C764" t="s">
        <v>74</v>
      </c>
      <c r="D764" s="25" t="s">
        <v>11014</v>
      </c>
      <c r="E764" s="4">
        <v>5</v>
      </c>
      <c r="F764" s="4">
        <v>2013</v>
      </c>
      <c r="G764" t="s">
        <v>25</v>
      </c>
      <c r="H764" s="4" t="s">
        <v>893</v>
      </c>
      <c r="I764" t="s">
        <v>1214</v>
      </c>
      <c r="J764" s="4" t="s">
        <v>591</v>
      </c>
      <c r="K764" s="4" t="s">
        <v>575</v>
      </c>
      <c r="L764" s="4">
        <v>0</v>
      </c>
      <c r="M764" s="4" t="s">
        <v>11429</v>
      </c>
      <c r="N764" s="11" t="s">
        <v>11757</v>
      </c>
      <c r="R764" t="s">
        <v>11761</v>
      </c>
    </row>
    <row r="765" spans="1:19">
      <c r="A765" t="s">
        <v>4023</v>
      </c>
      <c r="B765" t="s">
        <v>10958</v>
      </c>
      <c r="C765" t="s">
        <v>20</v>
      </c>
      <c r="D765" s="25" t="s">
        <v>1590</v>
      </c>
      <c r="E765" s="4">
        <v>5</v>
      </c>
      <c r="F765" s="4">
        <v>2016</v>
      </c>
      <c r="G765" t="s">
        <v>21</v>
      </c>
      <c r="I765" t="s">
        <v>11219</v>
      </c>
      <c r="J765" s="4" t="s">
        <v>3139</v>
      </c>
      <c r="K765" s="4" t="s">
        <v>362</v>
      </c>
      <c r="L765" s="4">
        <v>0</v>
      </c>
      <c r="M765" s="4" t="s">
        <v>5611</v>
      </c>
      <c r="N765" s="11" t="s">
        <v>11762</v>
      </c>
      <c r="R765" t="s">
        <v>11763</v>
      </c>
    </row>
    <row r="766" spans="1:19">
      <c r="A766" t="s">
        <v>4023</v>
      </c>
      <c r="B766" t="s">
        <v>10958</v>
      </c>
      <c r="C766" t="s">
        <v>74</v>
      </c>
      <c r="D766" s="25" t="s">
        <v>1152</v>
      </c>
      <c r="E766" s="4">
        <v>6</v>
      </c>
      <c r="F766" s="4">
        <v>2018</v>
      </c>
      <c r="G766" t="s">
        <v>21</v>
      </c>
      <c r="I766" t="s">
        <v>11219</v>
      </c>
      <c r="J766" s="4" t="s">
        <v>5534</v>
      </c>
      <c r="K766" s="4" t="s">
        <v>385</v>
      </c>
      <c r="L766" s="4">
        <v>0</v>
      </c>
      <c r="M766" s="4" t="s">
        <v>4823</v>
      </c>
      <c r="N766" s="11" t="s">
        <v>11762</v>
      </c>
      <c r="R766" t="s">
        <v>11764</v>
      </c>
    </row>
    <row r="767" spans="1:19">
      <c r="A767" t="s">
        <v>4023</v>
      </c>
      <c r="B767" t="s">
        <v>10958</v>
      </c>
      <c r="C767" t="s">
        <v>74</v>
      </c>
      <c r="D767" s="25" t="s">
        <v>11102</v>
      </c>
      <c r="E767" s="4">
        <v>5</v>
      </c>
      <c r="F767" s="4">
        <v>2019</v>
      </c>
      <c r="G767" t="s">
        <v>21</v>
      </c>
      <c r="I767" t="s">
        <v>11219</v>
      </c>
      <c r="J767" s="4" t="s">
        <v>658</v>
      </c>
      <c r="K767" s="4" t="s">
        <v>190</v>
      </c>
      <c r="L767" s="4">
        <v>0</v>
      </c>
      <c r="M767" s="4" t="s">
        <v>2939</v>
      </c>
      <c r="N767" s="11" t="s">
        <v>11762</v>
      </c>
      <c r="R767" t="s">
        <v>11765</v>
      </c>
    </row>
    <row r="768" spans="1:19">
      <c r="A768" t="s">
        <v>4023</v>
      </c>
      <c r="B768" t="s">
        <v>10958</v>
      </c>
      <c r="C768" t="s">
        <v>74</v>
      </c>
      <c r="D768" s="25" t="s">
        <v>1992</v>
      </c>
      <c r="E768" s="4">
        <v>5</v>
      </c>
      <c r="F768" s="4">
        <v>2021</v>
      </c>
      <c r="G768" t="s">
        <v>21</v>
      </c>
      <c r="I768" t="s">
        <v>11219</v>
      </c>
      <c r="J768" s="4" t="s">
        <v>169</v>
      </c>
      <c r="K768" s="4" t="s">
        <v>614</v>
      </c>
      <c r="L768" s="4">
        <v>0</v>
      </c>
      <c r="M768" s="4" t="s">
        <v>2281</v>
      </c>
      <c r="N768" s="11" t="s">
        <v>11762</v>
      </c>
      <c r="Q768" t="s">
        <v>11766</v>
      </c>
      <c r="R768" t="s">
        <v>11767</v>
      </c>
      <c r="S768">
        <f>COUNTIF(C762:C813,"n")</f>
        <v>16</v>
      </c>
    </row>
    <row r="769" spans="1:18">
      <c r="A769" t="s">
        <v>4023</v>
      </c>
      <c r="B769" t="s">
        <v>10958</v>
      </c>
      <c r="C769" t="s">
        <v>74</v>
      </c>
      <c r="D769" s="25" t="s">
        <v>1440</v>
      </c>
      <c r="E769" s="4">
        <v>5</v>
      </c>
      <c r="F769" s="4">
        <v>2024</v>
      </c>
      <c r="G769" t="s">
        <v>21</v>
      </c>
      <c r="I769"/>
      <c r="J769" s="4" t="s">
        <v>582</v>
      </c>
      <c r="K769" s="4" t="s">
        <v>444</v>
      </c>
      <c r="L769" s="4">
        <v>0</v>
      </c>
      <c r="M769" s="4" t="s">
        <v>11768</v>
      </c>
      <c r="N769" s="11" t="s">
        <v>11762</v>
      </c>
      <c r="Q769" t="s">
        <v>11769</v>
      </c>
      <c r="R769" t="s">
        <v>11770</v>
      </c>
    </row>
    <row r="770" spans="1:18">
      <c r="A770" t="s">
        <v>4026</v>
      </c>
      <c r="B770" t="s">
        <v>10958</v>
      </c>
      <c r="C770" t="s">
        <v>20</v>
      </c>
      <c r="D770" s="25" t="s">
        <v>10963</v>
      </c>
      <c r="E770" s="4">
        <v>3</v>
      </c>
      <c r="F770" s="4">
        <v>1988</v>
      </c>
      <c r="G770" t="s">
        <v>21</v>
      </c>
      <c r="H770" s="4">
        <v>12.5</v>
      </c>
      <c r="I770" t="s">
        <v>35</v>
      </c>
      <c r="J770" s="4" t="s">
        <v>3376</v>
      </c>
      <c r="K770" s="4" t="s">
        <v>3967</v>
      </c>
      <c r="L770" s="4">
        <v>0</v>
      </c>
      <c r="M770" s="4" t="s">
        <v>2350</v>
      </c>
      <c r="R770" t="s">
        <v>11771</v>
      </c>
    </row>
    <row r="771" spans="1:18">
      <c r="A771" t="s">
        <v>4028</v>
      </c>
      <c r="B771" t="s">
        <v>10958</v>
      </c>
      <c r="C771" t="s">
        <v>20</v>
      </c>
      <c r="D771" s="25" t="s">
        <v>6739</v>
      </c>
      <c r="E771" s="4">
        <v>10</v>
      </c>
      <c r="F771" s="4">
        <v>2002</v>
      </c>
      <c r="G771" t="s">
        <v>103</v>
      </c>
      <c r="H771" s="4" t="s">
        <v>5759</v>
      </c>
      <c r="I771" t="s">
        <v>1214</v>
      </c>
      <c r="J771" s="4" t="s">
        <v>11772</v>
      </c>
      <c r="K771" s="4" t="s">
        <v>3295</v>
      </c>
      <c r="L771" s="4">
        <v>0</v>
      </c>
      <c r="M771" s="4" t="s">
        <v>203</v>
      </c>
      <c r="R771" t="s">
        <v>11511</v>
      </c>
    </row>
    <row r="772" spans="1:18">
      <c r="A772" t="s">
        <v>4045</v>
      </c>
      <c r="B772" t="s">
        <v>10958</v>
      </c>
      <c r="C772" t="s">
        <v>20</v>
      </c>
      <c r="D772" s="25" t="s">
        <v>10963</v>
      </c>
      <c r="E772" s="4">
        <v>3</v>
      </c>
      <c r="F772" s="4">
        <v>1988</v>
      </c>
      <c r="G772" t="s">
        <v>21</v>
      </c>
      <c r="H772" s="4">
        <v>15.5</v>
      </c>
      <c r="I772" t="s">
        <v>35</v>
      </c>
      <c r="J772" s="4" t="s">
        <v>5580</v>
      </c>
      <c r="K772" s="4" t="s">
        <v>2103</v>
      </c>
      <c r="L772" s="4">
        <v>0</v>
      </c>
      <c r="M772" s="4" t="s">
        <v>1790</v>
      </c>
      <c r="R772" t="s">
        <v>11260</v>
      </c>
    </row>
    <row r="773" spans="1:18">
      <c r="A773" t="s">
        <v>4049</v>
      </c>
      <c r="B773" t="s">
        <v>10958</v>
      </c>
      <c r="C773" t="s">
        <v>20</v>
      </c>
      <c r="D773" s="25" t="s">
        <v>6739</v>
      </c>
      <c r="E773" s="4">
        <v>10</v>
      </c>
      <c r="F773" s="4">
        <v>2002</v>
      </c>
      <c r="G773" t="s">
        <v>103</v>
      </c>
      <c r="H773" s="4" t="s">
        <v>5759</v>
      </c>
      <c r="I773" t="s">
        <v>1214</v>
      </c>
      <c r="J773" s="4" t="s">
        <v>11773</v>
      </c>
      <c r="K773" s="4" t="s">
        <v>3391</v>
      </c>
      <c r="L773" s="4">
        <v>0</v>
      </c>
      <c r="M773" s="4" t="s">
        <v>1160</v>
      </c>
      <c r="R773" t="s">
        <v>11774</v>
      </c>
    </row>
    <row r="774" spans="1:18">
      <c r="A774" t="s">
        <v>4077</v>
      </c>
      <c r="B774" t="s">
        <v>10958</v>
      </c>
      <c r="C774" t="s">
        <v>20</v>
      </c>
      <c r="D774" s="25" t="s">
        <v>10963</v>
      </c>
      <c r="E774" s="4">
        <v>3</v>
      </c>
      <c r="F774" s="4">
        <v>1988</v>
      </c>
      <c r="G774" t="s">
        <v>25</v>
      </c>
      <c r="H774" s="4">
        <v>18.5</v>
      </c>
      <c r="I774" t="s">
        <v>35</v>
      </c>
      <c r="J774" s="4" t="s">
        <v>3453</v>
      </c>
      <c r="M774" s="4" t="s">
        <v>8475</v>
      </c>
      <c r="R774" t="s">
        <v>11775</v>
      </c>
    </row>
    <row r="775" spans="1:18">
      <c r="A775" t="s">
        <v>4087</v>
      </c>
      <c r="B775" t="s">
        <v>10958</v>
      </c>
      <c r="C775" t="s">
        <v>20</v>
      </c>
      <c r="D775" s="25" t="s">
        <v>10998</v>
      </c>
      <c r="E775" s="4">
        <v>3</v>
      </c>
      <c r="F775" s="4">
        <v>1990</v>
      </c>
      <c r="G775" t="s">
        <v>25</v>
      </c>
      <c r="H775" s="4">
        <v>20.5</v>
      </c>
      <c r="I775" t="s">
        <v>35</v>
      </c>
      <c r="J775" s="4" t="s">
        <v>4897</v>
      </c>
      <c r="K775" s="4" t="s">
        <v>1292</v>
      </c>
      <c r="L775" s="4">
        <v>0</v>
      </c>
      <c r="M775" s="4" t="s">
        <v>3097</v>
      </c>
      <c r="N775" s="11" t="s">
        <v>11776</v>
      </c>
      <c r="R775" t="s">
        <v>11777</v>
      </c>
    </row>
    <row r="776" spans="1:18">
      <c r="A776" t="s">
        <v>4087</v>
      </c>
      <c r="B776" t="s">
        <v>10958</v>
      </c>
      <c r="C776" t="s">
        <v>74</v>
      </c>
      <c r="D776" s="25" t="s">
        <v>1616</v>
      </c>
      <c r="E776" s="4">
        <v>3</v>
      </c>
      <c r="F776" s="4">
        <v>1992</v>
      </c>
      <c r="G776" t="s">
        <v>25</v>
      </c>
      <c r="H776" s="4">
        <v>22.5</v>
      </c>
      <c r="I776" t="s">
        <v>35</v>
      </c>
      <c r="J776" s="4" t="s">
        <v>2103</v>
      </c>
      <c r="K776" s="4" t="s">
        <v>3541</v>
      </c>
      <c r="L776" s="4">
        <v>0</v>
      </c>
      <c r="M776" s="4" t="s">
        <v>3244</v>
      </c>
      <c r="N776" s="11" t="s">
        <v>11776</v>
      </c>
    </row>
    <row r="777" spans="1:18">
      <c r="A777" t="s">
        <v>4087</v>
      </c>
      <c r="B777" t="s">
        <v>10958</v>
      </c>
      <c r="C777" t="s">
        <v>74</v>
      </c>
      <c r="D777" s="25" t="s">
        <v>11053</v>
      </c>
      <c r="E777" s="4">
        <v>3</v>
      </c>
      <c r="F777" s="4">
        <v>1993</v>
      </c>
      <c r="G777" t="s">
        <v>25</v>
      </c>
      <c r="H777" s="4">
        <v>23.5</v>
      </c>
      <c r="I777" t="s">
        <v>35</v>
      </c>
      <c r="J777" s="4" t="s">
        <v>142</v>
      </c>
      <c r="K777" s="4" t="s">
        <v>3613</v>
      </c>
      <c r="L777" s="4">
        <v>0</v>
      </c>
      <c r="M777" s="4" t="s">
        <v>7049</v>
      </c>
      <c r="N777" s="11" t="s">
        <v>11776</v>
      </c>
      <c r="R777" t="s">
        <v>2070</v>
      </c>
    </row>
    <row r="778" spans="1:18">
      <c r="A778" t="s">
        <v>4087</v>
      </c>
      <c r="B778" t="s">
        <v>10958</v>
      </c>
      <c r="C778" t="s">
        <v>74</v>
      </c>
      <c r="D778" s="25" t="s">
        <v>10975</v>
      </c>
      <c r="E778" s="4">
        <v>3</v>
      </c>
      <c r="F778" s="4">
        <v>1994</v>
      </c>
      <c r="G778" t="s">
        <v>25</v>
      </c>
      <c r="H778" s="4">
        <v>24.5</v>
      </c>
      <c r="I778" t="s">
        <v>35</v>
      </c>
      <c r="J778" s="4" t="s">
        <v>949</v>
      </c>
      <c r="K778" s="4" t="s">
        <v>62</v>
      </c>
      <c r="L778" s="4">
        <v>0</v>
      </c>
      <c r="M778" s="4" t="s">
        <v>7180</v>
      </c>
      <c r="N778" s="11" t="s">
        <v>11776</v>
      </c>
      <c r="R778" t="s">
        <v>11778</v>
      </c>
    </row>
    <row r="779" spans="1:18">
      <c r="A779" t="s">
        <v>4087</v>
      </c>
      <c r="B779" t="s">
        <v>10958</v>
      </c>
      <c r="C779" t="s">
        <v>74</v>
      </c>
      <c r="D779" s="25" t="s">
        <v>11132</v>
      </c>
      <c r="E779" s="4">
        <v>3</v>
      </c>
      <c r="F779" s="4">
        <v>1995</v>
      </c>
      <c r="G779" t="s">
        <v>25</v>
      </c>
      <c r="H779" s="4">
        <v>25.5</v>
      </c>
      <c r="I779" t="s">
        <v>35</v>
      </c>
      <c r="J779" s="4" t="s">
        <v>828</v>
      </c>
      <c r="K779" s="4" t="s">
        <v>419</v>
      </c>
      <c r="L779" s="4">
        <v>0</v>
      </c>
      <c r="M779" s="4" t="s">
        <v>7743</v>
      </c>
      <c r="N779" s="11" t="s">
        <v>11776</v>
      </c>
      <c r="R779" t="s">
        <v>11779</v>
      </c>
    </row>
    <row r="780" spans="1:18">
      <c r="A780" t="s">
        <v>4087</v>
      </c>
      <c r="B780" t="s">
        <v>10958</v>
      </c>
      <c r="C780" t="s">
        <v>74</v>
      </c>
      <c r="D780" s="25" t="s">
        <v>10989</v>
      </c>
      <c r="E780" s="4">
        <v>3</v>
      </c>
      <c r="F780" s="4">
        <v>1996</v>
      </c>
      <c r="G780" t="s">
        <v>25</v>
      </c>
      <c r="H780" s="4">
        <v>26.5</v>
      </c>
      <c r="I780" t="s">
        <v>35</v>
      </c>
      <c r="J780" s="4" t="s">
        <v>2252</v>
      </c>
      <c r="K780" s="4" t="s">
        <v>300</v>
      </c>
      <c r="L780" s="4">
        <v>0</v>
      </c>
      <c r="M780" s="4" t="s">
        <v>11631</v>
      </c>
      <c r="N780" s="11" t="s">
        <v>11776</v>
      </c>
      <c r="R780" t="s">
        <v>4721</v>
      </c>
    </row>
    <row r="781" spans="1:18">
      <c r="A781" t="s">
        <v>4087</v>
      </c>
      <c r="B781" t="s">
        <v>10958</v>
      </c>
      <c r="C781" t="s">
        <v>74</v>
      </c>
      <c r="D781" s="25" t="s">
        <v>1744</v>
      </c>
      <c r="E781" s="4">
        <v>3</v>
      </c>
      <c r="F781" s="4">
        <v>1998</v>
      </c>
      <c r="G781" t="s">
        <v>25</v>
      </c>
      <c r="H781" s="4">
        <v>28.5</v>
      </c>
      <c r="I781" t="s">
        <v>35</v>
      </c>
      <c r="J781" s="4" t="s">
        <v>828</v>
      </c>
      <c r="K781" s="4" t="s">
        <v>3563</v>
      </c>
      <c r="L781" s="4">
        <v>0</v>
      </c>
      <c r="M781" s="4" t="s">
        <v>11374</v>
      </c>
      <c r="N781" s="11" t="s">
        <v>11776</v>
      </c>
      <c r="R781" t="s">
        <v>2249</v>
      </c>
    </row>
    <row r="782" spans="1:18">
      <c r="A782" t="s">
        <v>4089</v>
      </c>
      <c r="B782" t="s">
        <v>10958</v>
      </c>
      <c r="C782" t="s">
        <v>20</v>
      </c>
      <c r="D782" s="25" t="s">
        <v>3954</v>
      </c>
      <c r="E782" s="4">
        <v>6</v>
      </c>
      <c r="F782" s="4">
        <v>2001</v>
      </c>
      <c r="G782" t="s">
        <v>21</v>
      </c>
      <c r="H782" s="4" t="s">
        <v>189</v>
      </c>
      <c r="I782" t="s">
        <v>1214</v>
      </c>
      <c r="J782" s="4" t="s">
        <v>3067</v>
      </c>
      <c r="K782" s="4" t="s">
        <v>67</v>
      </c>
      <c r="L782" s="4">
        <v>0</v>
      </c>
      <c r="N782" s="11" t="s">
        <v>11780</v>
      </c>
      <c r="R782" t="s">
        <v>11781</v>
      </c>
    </row>
    <row r="783" spans="1:18">
      <c r="A783" t="s">
        <v>4089</v>
      </c>
      <c r="B783" t="s">
        <v>10958</v>
      </c>
      <c r="C783" t="s">
        <v>74</v>
      </c>
      <c r="D783" s="25" t="s">
        <v>11060</v>
      </c>
      <c r="E783" s="4">
        <v>5</v>
      </c>
      <c r="F783" s="4">
        <v>2005</v>
      </c>
      <c r="G783" t="s">
        <v>21</v>
      </c>
      <c r="H783" s="4" t="s">
        <v>496</v>
      </c>
      <c r="I783" t="s">
        <v>1214</v>
      </c>
      <c r="J783" s="4" t="s">
        <v>388</v>
      </c>
      <c r="K783" s="4" t="s">
        <v>88</v>
      </c>
      <c r="L783" s="4">
        <v>0</v>
      </c>
      <c r="M783" s="4" t="s">
        <v>2622</v>
      </c>
      <c r="N783" s="11" t="s">
        <v>11780</v>
      </c>
      <c r="R783" t="s">
        <v>11782</v>
      </c>
    </row>
    <row r="784" spans="1:18">
      <c r="A784" t="s">
        <v>4089</v>
      </c>
      <c r="B784" t="s">
        <v>10958</v>
      </c>
      <c r="C784" t="s">
        <v>74</v>
      </c>
      <c r="D784" s="25" t="s">
        <v>562</v>
      </c>
      <c r="E784" s="4">
        <v>5</v>
      </c>
      <c r="F784" s="4">
        <v>2009</v>
      </c>
      <c r="G784" t="s">
        <v>21</v>
      </c>
      <c r="H784" s="4" t="s">
        <v>609</v>
      </c>
      <c r="I784" t="s">
        <v>1214</v>
      </c>
      <c r="J784" s="4" t="s">
        <v>1886</v>
      </c>
      <c r="K784" s="4" t="s">
        <v>1875</v>
      </c>
      <c r="L784" s="4">
        <v>0</v>
      </c>
      <c r="M784" s="4" t="s">
        <v>1516</v>
      </c>
      <c r="N784" s="11" t="s">
        <v>11780</v>
      </c>
      <c r="R784" t="s">
        <v>11783</v>
      </c>
    </row>
    <row r="785" spans="1:18">
      <c r="A785" t="s">
        <v>4089</v>
      </c>
      <c r="B785" t="s">
        <v>10958</v>
      </c>
      <c r="C785" t="s">
        <v>74</v>
      </c>
      <c r="D785" s="25" t="s">
        <v>11397</v>
      </c>
      <c r="E785" s="4">
        <v>5</v>
      </c>
      <c r="F785" s="4">
        <v>2011</v>
      </c>
      <c r="G785" t="s">
        <v>21</v>
      </c>
      <c r="H785" s="4" t="s">
        <v>893</v>
      </c>
      <c r="I785" t="s">
        <v>1214</v>
      </c>
      <c r="J785" s="4" t="s">
        <v>2473</v>
      </c>
      <c r="K785" s="4" t="s">
        <v>264</v>
      </c>
      <c r="L785" s="4">
        <v>0</v>
      </c>
      <c r="M785" s="4" t="s">
        <v>10324</v>
      </c>
      <c r="N785" s="11" t="s">
        <v>11780</v>
      </c>
      <c r="R785" t="s">
        <v>11784</v>
      </c>
    </row>
    <row r="786" spans="1:18">
      <c r="A786" t="s">
        <v>4089</v>
      </c>
      <c r="B786" t="s">
        <v>10958</v>
      </c>
      <c r="C786" t="s">
        <v>74</v>
      </c>
      <c r="D786" s="25" t="s">
        <v>11042</v>
      </c>
      <c r="E786" s="4">
        <v>5</v>
      </c>
      <c r="F786" s="4">
        <v>2013</v>
      </c>
      <c r="G786" t="s">
        <v>21</v>
      </c>
      <c r="H786" s="4" t="s">
        <v>1046</v>
      </c>
      <c r="I786" t="s">
        <v>1214</v>
      </c>
      <c r="J786" s="4" t="s">
        <v>1389</v>
      </c>
      <c r="K786" s="4" t="s">
        <v>591</v>
      </c>
      <c r="L786" s="4">
        <v>0</v>
      </c>
      <c r="M786" s="4" t="s">
        <v>3364</v>
      </c>
      <c r="N786" s="11" t="s">
        <v>11780</v>
      </c>
      <c r="R786" t="s">
        <v>570</v>
      </c>
    </row>
    <row r="787" spans="1:18">
      <c r="A787" t="s">
        <v>4089</v>
      </c>
      <c r="B787" t="s">
        <v>10958</v>
      </c>
      <c r="C787" t="s">
        <v>74</v>
      </c>
      <c r="D787" s="25" t="s">
        <v>11016</v>
      </c>
      <c r="E787" s="4">
        <v>5</v>
      </c>
      <c r="F787" s="4">
        <v>2015</v>
      </c>
      <c r="G787" t="s">
        <v>21</v>
      </c>
      <c r="H787" s="4" t="s">
        <v>401</v>
      </c>
      <c r="I787" t="s">
        <v>1214</v>
      </c>
      <c r="J787" s="4" t="s">
        <v>3619</v>
      </c>
      <c r="K787" s="4" t="s">
        <v>264</v>
      </c>
      <c r="L787" s="4">
        <v>0</v>
      </c>
      <c r="M787" s="4" t="s">
        <v>1438</v>
      </c>
      <c r="N787" s="11" t="s">
        <v>11780</v>
      </c>
      <c r="R787" t="s">
        <v>11785</v>
      </c>
    </row>
    <row r="788" spans="1:18">
      <c r="A788" t="s">
        <v>4089</v>
      </c>
      <c r="B788" t="s">
        <v>10958</v>
      </c>
      <c r="C788" t="s">
        <v>74</v>
      </c>
      <c r="D788" s="25" t="s">
        <v>859</v>
      </c>
      <c r="E788" s="4">
        <v>5</v>
      </c>
      <c r="F788" s="4">
        <v>2016</v>
      </c>
      <c r="G788" t="s">
        <v>21</v>
      </c>
      <c r="H788" s="4" t="s">
        <v>772</v>
      </c>
      <c r="I788" t="s">
        <v>1214</v>
      </c>
      <c r="J788" s="4" t="s">
        <v>169</v>
      </c>
      <c r="K788" s="4" t="s">
        <v>116</v>
      </c>
      <c r="L788" s="4">
        <v>0</v>
      </c>
      <c r="M788" s="4" t="s">
        <v>1436</v>
      </c>
      <c r="N788" s="11" t="s">
        <v>11780</v>
      </c>
      <c r="R788" t="s">
        <v>11786</v>
      </c>
    </row>
    <row r="789" spans="1:18">
      <c r="A789" t="s">
        <v>4089</v>
      </c>
      <c r="B789" t="s">
        <v>10958</v>
      </c>
      <c r="C789" t="s">
        <v>74</v>
      </c>
      <c r="D789" s="25" t="s">
        <v>11027</v>
      </c>
      <c r="E789" s="4">
        <v>5</v>
      </c>
      <c r="F789" s="4">
        <v>2017</v>
      </c>
      <c r="G789" t="s">
        <v>21</v>
      </c>
      <c r="H789" s="4" t="s">
        <v>600</v>
      </c>
      <c r="I789" t="s">
        <v>1214</v>
      </c>
      <c r="J789" s="4" t="s">
        <v>742</v>
      </c>
      <c r="K789" s="4" t="s">
        <v>116</v>
      </c>
      <c r="L789" s="4">
        <v>0</v>
      </c>
      <c r="M789" s="4" t="s">
        <v>1726</v>
      </c>
      <c r="N789" s="11" t="s">
        <v>11780</v>
      </c>
      <c r="R789" t="s">
        <v>11787</v>
      </c>
    </row>
    <row r="790" spans="1:18">
      <c r="A790" t="s">
        <v>4106</v>
      </c>
      <c r="B790" t="s">
        <v>10958</v>
      </c>
      <c r="C790" t="s">
        <v>20</v>
      </c>
      <c r="D790" s="25" t="s">
        <v>10963</v>
      </c>
      <c r="E790" s="4">
        <v>3</v>
      </c>
      <c r="F790" s="4">
        <v>1988</v>
      </c>
      <c r="G790" t="s">
        <v>25</v>
      </c>
      <c r="H790" s="4">
        <v>9.5</v>
      </c>
      <c r="I790" t="s">
        <v>35</v>
      </c>
      <c r="J790" s="4" t="s">
        <v>4455</v>
      </c>
      <c r="K790" s="4" t="s">
        <v>4358</v>
      </c>
      <c r="L790" s="4">
        <v>0</v>
      </c>
      <c r="M790" s="4" t="s">
        <v>1550</v>
      </c>
      <c r="N790" s="11" t="s">
        <v>11788</v>
      </c>
      <c r="R790" t="s">
        <v>2588</v>
      </c>
    </row>
    <row r="791" spans="1:18">
      <c r="A791" t="s">
        <v>4106</v>
      </c>
      <c r="B791" t="s">
        <v>10958</v>
      </c>
      <c r="C791" t="s">
        <v>74</v>
      </c>
      <c r="D791" s="25" t="s">
        <v>11132</v>
      </c>
      <c r="E791" s="4">
        <v>3</v>
      </c>
      <c r="F791" s="4">
        <v>1995</v>
      </c>
      <c r="G791" t="s">
        <v>25</v>
      </c>
      <c r="H791" s="4">
        <v>16.5</v>
      </c>
      <c r="I791" t="s">
        <v>35</v>
      </c>
      <c r="J791" s="4" t="s">
        <v>614</v>
      </c>
      <c r="K791" s="4" t="s">
        <v>690</v>
      </c>
      <c r="L791" s="4">
        <v>0</v>
      </c>
      <c r="M791" s="4" t="s">
        <v>3518</v>
      </c>
      <c r="N791" s="11" t="s">
        <v>11788</v>
      </c>
      <c r="R791" t="s">
        <v>2070</v>
      </c>
    </row>
    <row r="792" spans="1:18">
      <c r="A792" t="s">
        <v>4106</v>
      </c>
      <c r="B792" t="s">
        <v>10958</v>
      </c>
      <c r="C792" t="s">
        <v>74</v>
      </c>
      <c r="D792" s="25" t="s">
        <v>10979</v>
      </c>
      <c r="E792" s="4">
        <v>3</v>
      </c>
      <c r="F792" s="4">
        <v>1996</v>
      </c>
      <c r="G792" t="s">
        <v>25</v>
      </c>
      <c r="H792" s="4">
        <v>17.5</v>
      </c>
      <c r="I792" t="s">
        <v>35</v>
      </c>
      <c r="J792" s="4" t="s">
        <v>278</v>
      </c>
      <c r="K792" s="4" t="s">
        <v>1393</v>
      </c>
      <c r="L792" s="4">
        <v>0</v>
      </c>
      <c r="M792" s="4" t="s">
        <v>11789</v>
      </c>
      <c r="N792" s="11" t="s">
        <v>11788</v>
      </c>
      <c r="R792" t="s">
        <v>11790</v>
      </c>
    </row>
    <row r="793" spans="1:18">
      <c r="A793" t="s">
        <v>4108</v>
      </c>
      <c r="B793" t="s">
        <v>10958</v>
      </c>
      <c r="C793" t="s">
        <v>20</v>
      </c>
      <c r="D793" s="25" t="s">
        <v>2028</v>
      </c>
      <c r="E793" s="4">
        <v>7</v>
      </c>
      <c r="F793" s="4">
        <v>2001</v>
      </c>
      <c r="G793" t="s">
        <v>21</v>
      </c>
      <c r="H793" s="4">
        <v>7.8</v>
      </c>
      <c r="I793" t="s">
        <v>35</v>
      </c>
      <c r="J793" s="4" t="s">
        <v>3419</v>
      </c>
      <c r="K793" s="4" t="s">
        <v>836</v>
      </c>
      <c r="L793" s="4">
        <v>0</v>
      </c>
      <c r="N793" s="11" t="s">
        <v>11791</v>
      </c>
      <c r="R793" t="s">
        <v>11792</v>
      </c>
    </row>
    <row r="794" spans="1:18">
      <c r="A794" t="s">
        <v>4108</v>
      </c>
      <c r="B794" t="s">
        <v>10958</v>
      </c>
      <c r="C794" t="s">
        <v>74</v>
      </c>
      <c r="D794" s="25" t="s">
        <v>11123</v>
      </c>
      <c r="E794" s="4">
        <v>5</v>
      </c>
      <c r="F794" s="4">
        <v>2005</v>
      </c>
      <c r="G794" t="s">
        <v>21</v>
      </c>
      <c r="H794" s="4">
        <v>11.7</v>
      </c>
      <c r="I794" t="s">
        <v>35</v>
      </c>
      <c r="J794" s="4" t="s">
        <v>742</v>
      </c>
      <c r="K794" s="4" t="s">
        <v>508</v>
      </c>
      <c r="L794" s="4">
        <v>0</v>
      </c>
      <c r="M794" s="4" t="s">
        <v>1623</v>
      </c>
      <c r="N794" s="11" t="s">
        <v>11791</v>
      </c>
      <c r="R794" t="s">
        <v>11793</v>
      </c>
    </row>
    <row r="795" spans="1:18">
      <c r="A795" t="s">
        <v>4108</v>
      </c>
      <c r="B795" t="s">
        <v>10958</v>
      </c>
      <c r="C795" t="s">
        <v>74</v>
      </c>
      <c r="D795" s="25" t="s">
        <v>10993</v>
      </c>
      <c r="E795" s="4">
        <v>5</v>
      </c>
      <c r="F795" s="4">
        <v>2008</v>
      </c>
      <c r="G795" t="s">
        <v>21</v>
      </c>
      <c r="H795" s="4">
        <v>14.7</v>
      </c>
      <c r="I795" t="s">
        <v>35</v>
      </c>
      <c r="J795" s="4" t="s">
        <v>91</v>
      </c>
      <c r="K795" s="4" t="s">
        <v>116</v>
      </c>
      <c r="L795" s="4">
        <v>0</v>
      </c>
      <c r="M795" s="4" t="s">
        <v>2281</v>
      </c>
      <c r="N795" s="11" t="s">
        <v>11791</v>
      </c>
      <c r="R795" t="s">
        <v>11794</v>
      </c>
    </row>
    <row r="796" spans="1:18">
      <c r="A796" t="s">
        <v>4108</v>
      </c>
      <c r="B796" t="s">
        <v>10958</v>
      </c>
      <c r="C796" t="s">
        <v>74</v>
      </c>
      <c r="D796" s="25" t="s">
        <v>11042</v>
      </c>
      <c r="E796" s="4">
        <v>5</v>
      </c>
      <c r="F796" s="4">
        <v>2013</v>
      </c>
      <c r="G796" t="s">
        <v>21</v>
      </c>
      <c r="H796" s="4">
        <v>19.5</v>
      </c>
      <c r="I796" t="s">
        <v>35</v>
      </c>
      <c r="J796" s="4" t="s">
        <v>2176</v>
      </c>
      <c r="K796" s="4" t="s">
        <v>433</v>
      </c>
      <c r="L796" s="4">
        <v>0</v>
      </c>
      <c r="M796" s="4" t="s">
        <v>2729</v>
      </c>
      <c r="N796" s="11" t="s">
        <v>11791</v>
      </c>
      <c r="R796" t="s">
        <v>570</v>
      </c>
    </row>
    <row r="797" spans="1:18">
      <c r="A797" t="s">
        <v>4108</v>
      </c>
      <c r="B797" t="s">
        <v>10958</v>
      </c>
      <c r="C797" t="s">
        <v>74</v>
      </c>
      <c r="D797" s="25" t="s">
        <v>11016</v>
      </c>
      <c r="E797" s="4">
        <v>5</v>
      </c>
      <c r="F797" s="4">
        <v>2015</v>
      </c>
      <c r="G797" t="s">
        <v>21</v>
      </c>
      <c r="H797" s="4">
        <v>21.5</v>
      </c>
      <c r="I797" t="s">
        <v>35</v>
      </c>
      <c r="J797" s="4" t="s">
        <v>617</v>
      </c>
      <c r="K797" s="4" t="s">
        <v>870</v>
      </c>
      <c r="L797" s="4">
        <v>0</v>
      </c>
      <c r="M797" s="4" t="s">
        <v>2120</v>
      </c>
      <c r="N797" s="11" t="s">
        <v>11791</v>
      </c>
      <c r="R797" t="s">
        <v>11795</v>
      </c>
    </row>
    <row r="798" spans="1:18">
      <c r="A798" t="s">
        <v>39</v>
      </c>
      <c r="B798" t="s">
        <v>10958</v>
      </c>
      <c r="C798" t="s">
        <v>20</v>
      </c>
      <c r="D798" s="25" t="s">
        <v>2390</v>
      </c>
      <c r="E798" s="4">
        <v>3</v>
      </c>
      <c r="F798" s="4">
        <v>1980</v>
      </c>
      <c r="G798" t="s">
        <v>25</v>
      </c>
      <c r="H798" s="4">
        <v>16.5</v>
      </c>
      <c r="I798" t="s">
        <v>35</v>
      </c>
      <c r="J798" s="4" t="s">
        <v>435</v>
      </c>
      <c r="K798" s="4" t="s">
        <v>2171</v>
      </c>
      <c r="L798" s="4">
        <v>0</v>
      </c>
      <c r="M798" s="4" t="s">
        <v>5013</v>
      </c>
      <c r="R798" t="s">
        <v>11796</v>
      </c>
    </row>
    <row r="799" spans="1:18">
      <c r="A799" t="s">
        <v>889</v>
      </c>
      <c r="B799" t="s">
        <v>10958</v>
      </c>
      <c r="C799" t="s">
        <v>20</v>
      </c>
      <c r="D799" s="25" t="s">
        <v>10963</v>
      </c>
      <c r="E799" s="4">
        <v>3</v>
      </c>
      <c r="F799" s="4">
        <v>1988</v>
      </c>
      <c r="G799" t="s">
        <v>21</v>
      </c>
      <c r="H799" s="4">
        <v>14.5</v>
      </c>
      <c r="I799" t="s">
        <v>35</v>
      </c>
      <c r="J799" s="4" t="s">
        <v>3046</v>
      </c>
      <c r="K799" s="4" t="s">
        <v>1611</v>
      </c>
      <c r="L799" s="4">
        <v>0</v>
      </c>
      <c r="M799" s="4" t="s">
        <v>1776</v>
      </c>
      <c r="R799" t="s">
        <v>11797</v>
      </c>
    </row>
    <row r="800" spans="1:18">
      <c r="A800" t="s">
        <v>4139</v>
      </c>
      <c r="B800" t="s">
        <v>10958</v>
      </c>
      <c r="C800" t="s">
        <v>20</v>
      </c>
      <c r="D800" s="25" t="s">
        <v>11397</v>
      </c>
      <c r="E800" s="4">
        <v>5</v>
      </c>
      <c r="F800" s="4">
        <v>2011</v>
      </c>
      <c r="G800" t="s">
        <v>21</v>
      </c>
      <c r="I800" t="s">
        <v>11219</v>
      </c>
      <c r="J800" s="4" t="s">
        <v>2176</v>
      </c>
      <c r="K800" s="4" t="s">
        <v>444</v>
      </c>
      <c r="L800" s="4">
        <v>0</v>
      </c>
      <c r="M800" s="4" t="s">
        <v>2120</v>
      </c>
      <c r="N800" s="11" t="s">
        <v>11798</v>
      </c>
      <c r="R800" t="s">
        <v>11799</v>
      </c>
    </row>
    <row r="801" spans="1:18">
      <c r="A801" t="s">
        <v>4142</v>
      </c>
      <c r="B801" t="s">
        <v>10958</v>
      </c>
      <c r="C801" t="s">
        <v>20</v>
      </c>
      <c r="D801" s="25" t="s">
        <v>11012</v>
      </c>
      <c r="E801" s="4">
        <v>5</v>
      </c>
      <c r="F801" s="4">
        <v>2011</v>
      </c>
      <c r="G801" t="s">
        <v>21</v>
      </c>
      <c r="H801" s="4" t="s">
        <v>654</v>
      </c>
      <c r="I801" t="s">
        <v>35</v>
      </c>
      <c r="J801" s="4" t="s">
        <v>3534</v>
      </c>
      <c r="K801" s="4" t="s">
        <v>648</v>
      </c>
      <c r="L801" s="4">
        <v>0</v>
      </c>
      <c r="M801" s="4" t="s">
        <v>2177</v>
      </c>
      <c r="N801" s="11" t="s">
        <v>11800</v>
      </c>
      <c r="R801" t="s">
        <v>11801</v>
      </c>
    </row>
    <row r="802" spans="1:18">
      <c r="A802" t="s">
        <v>4142</v>
      </c>
      <c r="B802" t="s">
        <v>10958</v>
      </c>
      <c r="C802" t="s">
        <v>74</v>
      </c>
      <c r="D802" s="25" t="s">
        <v>11014</v>
      </c>
      <c r="E802" s="4">
        <v>5</v>
      </c>
      <c r="F802" s="4">
        <v>2013</v>
      </c>
      <c r="G802" t="s">
        <v>21</v>
      </c>
      <c r="H802" s="4" t="s">
        <v>682</v>
      </c>
      <c r="I802" t="s">
        <v>35</v>
      </c>
      <c r="J802" s="4" t="s">
        <v>1557</v>
      </c>
      <c r="K802" s="4" t="s">
        <v>492</v>
      </c>
      <c r="L802" s="4">
        <v>0</v>
      </c>
      <c r="M802" s="4" t="s">
        <v>6409</v>
      </c>
      <c r="N802" s="11" t="s">
        <v>11800</v>
      </c>
      <c r="R802" t="s">
        <v>11802</v>
      </c>
    </row>
    <row r="803" spans="1:18">
      <c r="A803" t="s">
        <v>4142</v>
      </c>
      <c r="B803" t="s">
        <v>10958</v>
      </c>
      <c r="C803" t="s">
        <v>74</v>
      </c>
      <c r="D803" s="25" t="s">
        <v>11068</v>
      </c>
      <c r="E803" s="4">
        <v>5</v>
      </c>
      <c r="F803" s="4">
        <v>2015</v>
      </c>
      <c r="G803" t="s">
        <v>21</v>
      </c>
      <c r="H803" s="4" t="s">
        <v>477</v>
      </c>
      <c r="I803" t="s">
        <v>35</v>
      </c>
      <c r="J803" s="4" t="s">
        <v>742</v>
      </c>
      <c r="K803" s="4" t="s">
        <v>1160</v>
      </c>
      <c r="L803" s="4">
        <v>0</v>
      </c>
      <c r="M803" s="4" t="s">
        <v>11803</v>
      </c>
      <c r="N803" s="11" t="s">
        <v>11800</v>
      </c>
      <c r="R803" t="s">
        <v>11804</v>
      </c>
    </row>
    <row r="804" spans="1:18">
      <c r="A804" t="s">
        <v>4142</v>
      </c>
      <c r="B804" t="s">
        <v>10958</v>
      </c>
      <c r="C804" t="s">
        <v>74</v>
      </c>
      <c r="D804" s="25" t="s">
        <v>11085</v>
      </c>
      <c r="E804" s="4">
        <v>5</v>
      </c>
      <c r="F804" s="4">
        <v>2016</v>
      </c>
      <c r="G804" t="s">
        <v>21</v>
      </c>
      <c r="H804" s="4" t="s">
        <v>496</v>
      </c>
      <c r="I804" t="s">
        <v>35</v>
      </c>
      <c r="J804" s="4" t="s">
        <v>2176</v>
      </c>
      <c r="K804" s="4" t="s">
        <v>369</v>
      </c>
      <c r="L804" s="4">
        <v>0</v>
      </c>
      <c r="M804" s="4" t="s">
        <v>1760</v>
      </c>
      <c r="N804" s="11" t="s">
        <v>11800</v>
      </c>
      <c r="R804" t="s">
        <v>4387</v>
      </c>
    </row>
    <row r="805" spans="1:18">
      <c r="A805" s="19" t="s">
        <v>4144</v>
      </c>
      <c r="B805" s="19" t="s">
        <v>10958</v>
      </c>
      <c r="C805" s="19" t="s">
        <v>20</v>
      </c>
      <c r="D805" s="30" t="s">
        <v>11042</v>
      </c>
      <c r="E805" s="20">
        <v>5</v>
      </c>
      <c r="F805" s="20">
        <v>2013</v>
      </c>
      <c r="G805" s="19" t="s">
        <v>21</v>
      </c>
      <c r="I805" t="s">
        <v>11219</v>
      </c>
      <c r="J805" s="4" t="s">
        <v>600</v>
      </c>
      <c r="K805" s="4" t="s">
        <v>358</v>
      </c>
      <c r="L805" s="4">
        <v>0</v>
      </c>
      <c r="M805" s="4" t="s">
        <v>3441</v>
      </c>
      <c r="N805" s="11" t="s">
        <v>11805</v>
      </c>
      <c r="R805" t="s">
        <v>11806</v>
      </c>
    </row>
    <row r="806" spans="1:18">
      <c r="A806" s="19" t="s">
        <v>4144</v>
      </c>
      <c r="B806" s="19" t="s">
        <v>10958</v>
      </c>
      <c r="C806" s="19" t="s">
        <v>74</v>
      </c>
      <c r="D806" s="30" t="s">
        <v>11068</v>
      </c>
      <c r="E806" s="20">
        <v>5</v>
      </c>
      <c r="F806" s="20">
        <v>2015</v>
      </c>
      <c r="G806" s="19" t="s">
        <v>21</v>
      </c>
      <c r="I806" t="s">
        <v>11219</v>
      </c>
      <c r="J806" s="4" t="s">
        <v>529</v>
      </c>
      <c r="K806" s="4" t="s">
        <v>729</v>
      </c>
      <c r="L806" s="4">
        <v>0</v>
      </c>
      <c r="M806" s="4" t="s">
        <v>1489</v>
      </c>
      <c r="N806" s="11" t="s">
        <v>11805</v>
      </c>
      <c r="R806" t="s">
        <v>11807</v>
      </c>
    </row>
    <row r="807" spans="1:18">
      <c r="A807" s="19" t="s">
        <v>4144</v>
      </c>
      <c r="B807" s="19" t="s">
        <v>10958</v>
      </c>
      <c r="C807" s="19" t="s">
        <v>74</v>
      </c>
      <c r="D807" s="30" t="s">
        <v>1590</v>
      </c>
      <c r="E807" s="20">
        <v>5</v>
      </c>
      <c r="F807" s="20">
        <v>2016</v>
      </c>
      <c r="G807" s="19" t="s">
        <v>21</v>
      </c>
      <c r="I807" t="s">
        <v>11219</v>
      </c>
      <c r="J807" s="4" t="s">
        <v>758</v>
      </c>
      <c r="K807" s="4" t="s">
        <v>898</v>
      </c>
      <c r="L807" s="4">
        <v>0</v>
      </c>
      <c r="M807" s="4" t="s">
        <v>4908</v>
      </c>
      <c r="N807" s="11" t="s">
        <v>11805</v>
      </c>
      <c r="R807" t="s">
        <v>11808</v>
      </c>
    </row>
    <row r="808" spans="1:18">
      <c r="A808" s="19" t="s">
        <v>4144</v>
      </c>
      <c r="B808" s="19" t="s">
        <v>10958</v>
      </c>
      <c r="C808" s="19" t="s">
        <v>74</v>
      </c>
      <c r="D808" s="30" t="s">
        <v>11020</v>
      </c>
      <c r="E808" s="20">
        <v>5</v>
      </c>
      <c r="F808" s="20">
        <v>2017</v>
      </c>
      <c r="G808" s="19" t="s">
        <v>21</v>
      </c>
      <c r="I808" t="s">
        <v>11219</v>
      </c>
      <c r="J808" s="4" t="s">
        <v>582</v>
      </c>
      <c r="K808" s="4" t="s">
        <v>1072</v>
      </c>
      <c r="L808" s="4">
        <v>0</v>
      </c>
      <c r="M808" s="4" t="s">
        <v>1739</v>
      </c>
      <c r="N808" s="11" t="s">
        <v>11805</v>
      </c>
      <c r="R808" t="s">
        <v>11809</v>
      </c>
    </row>
    <row r="809" spans="1:18">
      <c r="A809" s="19" t="s">
        <v>4144</v>
      </c>
      <c r="B809" s="19" t="s">
        <v>10958</v>
      </c>
      <c r="C809" s="19" t="s">
        <v>74</v>
      </c>
      <c r="D809" s="30" t="s">
        <v>11509</v>
      </c>
      <c r="E809" s="20">
        <v>5</v>
      </c>
      <c r="F809" s="20">
        <v>2021</v>
      </c>
      <c r="G809" s="19" t="s">
        <v>25</v>
      </c>
      <c r="I809" t="s">
        <v>11219</v>
      </c>
      <c r="J809" s="4" t="s">
        <v>2381</v>
      </c>
      <c r="K809" s="4" t="s">
        <v>426</v>
      </c>
      <c r="L809" s="4">
        <v>0</v>
      </c>
      <c r="M809" s="4" t="s">
        <v>1571</v>
      </c>
      <c r="N809" s="11" t="s">
        <v>11805</v>
      </c>
      <c r="Q809" t="s">
        <v>11810</v>
      </c>
      <c r="R809" t="s">
        <v>11811</v>
      </c>
    </row>
    <row r="810" spans="1:18">
      <c r="A810" t="s">
        <v>4152</v>
      </c>
      <c r="B810" t="s">
        <v>10958</v>
      </c>
      <c r="C810" t="s">
        <v>20</v>
      </c>
      <c r="D810" s="25" t="s">
        <v>10979</v>
      </c>
      <c r="E810" s="4">
        <v>3</v>
      </c>
      <c r="F810" s="4">
        <v>1996</v>
      </c>
      <c r="G810" t="s">
        <v>21</v>
      </c>
      <c r="H810" s="4" t="s">
        <v>1368</v>
      </c>
      <c r="I810" t="s">
        <v>1214</v>
      </c>
      <c r="J810" s="4" t="s">
        <v>977</v>
      </c>
      <c r="K810" s="4">
        <v>8.4</v>
      </c>
      <c r="L810" s="4">
        <v>3.5</v>
      </c>
      <c r="M810" s="4" t="s">
        <v>3449</v>
      </c>
      <c r="N810" s="11" t="s">
        <v>11812</v>
      </c>
      <c r="R810" t="s">
        <v>11813</v>
      </c>
    </row>
    <row r="811" spans="1:18">
      <c r="A811" t="s">
        <v>4152</v>
      </c>
      <c r="B811" t="s">
        <v>10958</v>
      </c>
      <c r="C811" t="s">
        <v>74</v>
      </c>
      <c r="D811" s="25" t="s">
        <v>11007</v>
      </c>
      <c r="E811" s="4">
        <v>5</v>
      </c>
      <c r="F811" s="4">
        <v>2002</v>
      </c>
      <c r="G811" t="s">
        <v>21</v>
      </c>
      <c r="H811" s="4" t="s">
        <v>477</v>
      </c>
      <c r="I811" t="s">
        <v>1214</v>
      </c>
      <c r="J811" s="4" t="s">
        <v>2608</v>
      </c>
      <c r="K811" s="4">
        <v>12</v>
      </c>
      <c r="L811" s="4">
        <v>4.4000000000000004</v>
      </c>
      <c r="M811" s="4" t="s">
        <v>3145</v>
      </c>
      <c r="N811" s="11" t="s">
        <v>11812</v>
      </c>
      <c r="R811" t="s">
        <v>11814</v>
      </c>
    </row>
    <row r="812" spans="1:18">
      <c r="A812" t="s">
        <v>4152</v>
      </c>
      <c r="B812" t="s">
        <v>10958</v>
      </c>
      <c r="C812" t="s">
        <v>74</v>
      </c>
      <c r="D812" s="25" t="s">
        <v>1736</v>
      </c>
      <c r="E812" s="4">
        <v>5</v>
      </c>
      <c r="F812" s="4">
        <v>2004</v>
      </c>
      <c r="G812" t="s">
        <v>21</v>
      </c>
      <c r="H812" s="4" t="s">
        <v>410</v>
      </c>
      <c r="I812" t="s">
        <v>1214</v>
      </c>
      <c r="J812" s="4" t="s">
        <v>111</v>
      </c>
      <c r="K812" s="4">
        <v>12.6</v>
      </c>
      <c r="L812" s="4">
        <v>4.5</v>
      </c>
      <c r="M812" s="4" t="s">
        <v>2622</v>
      </c>
      <c r="N812" s="11" t="s">
        <v>11812</v>
      </c>
      <c r="R812" t="s">
        <v>11815</v>
      </c>
    </row>
    <row r="813" spans="1:18">
      <c r="A813" t="s">
        <v>4152</v>
      </c>
      <c r="B813" t="s">
        <v>10958</v>
      </c>
      <c r="C813" t="s">
        <v>74</v>
      </c>
      <c r="D813" s="25" t="s">
        <v>10993</v>
      </c>
      <c r="E813" s="4">
        <v>5</v>
      </c>
      <c r="F813" s="4">
        <v>2008</v>
      </c>
      <c r="G813" t="s">
        <v>21</v>
      </c>
      <c r="H813" s="4" t="s">
        <v>977</v>
      </c>
      <c r="I813" t="s">
        <v>1214</v>
      </c>
      <c r="J813" s="4" t="s">
        <v>285</v>
      </c>
      <c r="K813" s="4">
        <v>13.5</v>
      </c>
      <c r="L813" s="4">
        <v>4.5</v>
      </c>
      <c r="M813" s="4" t="s">
        <v>2788</v>
      </c>
      <c r="N813" s="11" t="s">
        <v>11812</v>
      </c>
      <c r="R813" t="s">
        <v>11816</v>
      </c>
    </row>
    <row r="814" spans="1:18">
      <c r="A814" t="s">
        <v>4152</v>
      </c>
      <c r="B814" t="s">
        <v>10958</v>
      </c>
      <c r="C814" t="s">
        <v>74</v>
      </c>
      <c r="D814" s="25" t="s">
        <v>562</v>
      </c>
      <c r="E814" s="4">
        <v>5</v>
      </c>
      <c r="F814" s="4">
        <v>2009</v>
      </c>
      <c r="G814" t="s">
        <v>21</v>
      </c>
      <c r="H814" s="4" t="s">
        <v>893</v>
      </c>
      <c r="I814" t="s">
        <v>1214</v>
      </c>
      <c r="J814" s="4" t="s">
        <v>285</v>
      </c>
      <c r="K814" s="4">
        <v>13.7</v>
      </c>
      <c r="L814" s="4">
        <v>4.5</v>
      </c>
      <c r="M814" s="4" t="s">
        <v>1726</v>
      </c>
      <c r="N814" s="11" t="s">
        <v>11812</v>
      </c>
      <c r="R814" t="s">
        <v>11817</v>
      </c>
    </row>
    <row r="815" spans="1:18">
      <c r="A815" t="s">
        <v>4152</v>
      </c>
      <c r="B815" t="s">
        <v>10958</v>
      </c>
      <c r="C815" t="s">
        <v>74</v>
      </c>
      <c r="D815" s="25" t="s">
        <v>10995</v>
      </c>
      <c r="E815" s="4">
        <v>5</v>
      </c>
      <c r="F815" s="4">
        <v>2010</v>
      </c>
      <c r="G815" t="s">
        <v>21</v>
      </c>
      <c r="H815" s="4" t="s">
        <v>1038</v>
      </c>
      <c r="I815" t="s">
        <v>1214</v>
      </c>
      <c r="J815" s="4" t="s">
        <v>150</v>
      </c>
      <c r="K815" s="4">
        <v>14.1</v>
      </c>
      <c r="L815" s="4">
        <v>4.5</v>
      </c>
      <c r="M815" s="4" t="s">
        <v>7876</v>
      </c>
      <c r="N815" s="11" t="s">
        <v>11812</v>
      </c>
      <c r="R815" t="s">
        <v>11818</v>
      </c>
    </row>
    <row r="816" spans="1:18">
      <c r="A816" t="s">
        <v>4152</v>
      </c>
      <c r="B816" t="s">
        <v>10958</v>
      </c>
      <c r="C816" t="s">
        <v>74</v>
      </c>
      <c r="D816" s="25" t="s">
        <v>11068</v>
      </c>
      <c r="E816" s="4">
        <v>5</v>
      </c>
      <c r="F816" s="4">
        <v>2015</v>
      </c>
      <c r="G816" t="s">
        <v>21</v>
      </c>
      <c r="H816" s="4" t="s">
        <v>600</v>
      </c>
      <c r="I816" t="s">
        <v>1214</v>
      </c>
      <c r="J816" s="4" t="s">
        <v>742</v>
      </c>
      <c r="K816" s="4">
        <v>14.7</v>
      </c>
      <c r="L816" s="4">
        <v>4.8</v>
      </c>
      <c r="M816" s="4" t="s">
        <v>7771</v>
      </c>
      <c r="N816" s="11" t="s">
        <v>11812</v>
      </c>
      <c r="R816" t="s">
        <v>11819</v>
      </c>
    </row>
    <row r="817" spans="1:18">
      <c r="A817" t="s">
        <v>357</v>
      </c>
      <c r="B817" t="s">
        <v>10958</v>
      </c>
      <c r="C817" t="s">
        <v>20</v>
      </c>
      <c r="D817" s="25" t="s">
        <v>10961</v>
      </c>
      <c r="E817" s="4">
        <v>3</v>
      </c>
      <c r="F817" s="4">
        <v>1986</v>
      </c>
      <c r="G817" t="s">
        <v>25</v>
      </c>
      <c r="H817" s="4">
        <v>11.5</v>
      </c>
      <c r="I817" t="s">
        <v>35</v>
      </c>
      <c r="J817" s="4" t="s">
        <v>1861</v>
      </c>
      <c r="K817" s="4">
        <v>11.4</v>
      </c>
      <c r="L817" s="4">
        <v>0</v>
      </c>
      <c r="M817" s="4" t="s">
        <v>11555</v>
      </c>
      <c r="N817" s="11" t="s">
        <v>11820</v>
      </c>
      <c r="R817" t="s">
        <v>11821</v>
      </c>
    </row>
    <row r="818" spans="1:18">
      <c r="A818" t="s">
        <v>357</v>
      </c>
      <c r="B818" t="s">
        <v>10958</v>
      </c>
      <c r="C818" t="s">
        <v>74</v>
      </c>
      <c r="D818" s="25" t="s">
        <v>10963</v>
      </c>
      <c r="E818" s="4">
        <v>3</v>
      </c>
      <c r="F818" s="4">
        <v>1988</v>
      </c>
      <c r="G818" t="s">
        <v>25</v>
      </c>
      <c r="H818" s="4">
        <v>13.5</v>
      </c>
      <c r="I818" t="s">
        <v>35</v>
      </c>
      <c r="J818" s="4" t="s">
        <v>933</v>
      </c>
      <c r="K818" s="4">
        <v>13.02</v>
      </c>
      <c r="L818" s="4">
        <v>0</v>
      </c>
      <c r="M818" s="4" t="s">
        <v>2959</v>
      </c>
      <c r="N818" s="11" t="s">
        <v>11820</v>
      </c>
      <c r="R818" t="s">
        <v>11822</v>
      </c>
    </row>
    <row r="819" spans="1:18">
      <c r="A819" t="s">
        <v>357</v>
      </c>
      <c r="B819" t="s">
        <v>10958</v>
      </c>
      <c r="C819" t="s">
        <v>74</v>
      </c>
      <c r="D819" s="25" t="s">
        <v>10964</v>
      </c>
      <c r="E819" s="4">
        <v>3</v>
      </c>
      <c r="F819" s="4">
        <v>1990</v>
      </c>
      <c r="G819" t="s">
        <v>25</v>
      </c>
      <c r="H819" s="4">
        <v>15.5</v>
      </c>
      <c r="I819" t="s">
        <v>35</v>
      </c>
      <c r="J819" s="4" t="s">
        <v>1811</v>
      </c>
      <c r="K819" s="4">
        <v>14.61</v>
      </c>
      <c r="L819" s="4">
        <v>0</v>
      </c>
      <c r="M819" s="4" t="s">
        <v>11823</v>
      </c>
      <c r="N819" s="11" t="s">
        <v>11820</v>
      </c>
      <c r="R819" t="s">
        <v>11824</v>
      </c>
    </row>
    <row r="820" spans="1:18">
      <c r="A820" t="s">
        <v>357</v>
      </c>
      <c r="B820" t="s">
        <v>10958</v>
      </c>
      <c r="C820" t="s">
        <v>74</v>
      </c>
      <c r="D820" s="25" t="s">
        <v>11023</v>
      </c>
      <c r="E820" s="4">
        <v>3</v>
      </c>
      <c r="F820" s="4">
        <v>1992</v>
      </c>
      <c r="G820" t="s">
        <v>25</v>
      </c>
      <c r="H820" s="4">
        <v>17.5</v>
      </c>
      <c r="I820" t="s">
        <v>35</v>
      </c>
      <c r="J820" s="4" t="s">
        <v>5713</v>
      </c>
      <c r="K820" s="4">
        <v>15.24</v>
      </c>
      <c r="L820" s="4">
        <v>0</v>
      </c>
      <c r="M820" s="4" t="s">
        <v>11825</v>
      </c>
      <c r="N820" s="11" t="s">
        <v>11820</v>
      </c>
      <c r="R820" t="s">
        <v>11826</v>
      </c>
    </row>
    <row r="821" spans="1:18">
      <c r="A821" t="s">
        <v>357</v>
      </c>
      <c r="B821" t="s">
        <v>10958</v>
      </c>
      <c r="C821" t="s">
        <v>74</v>
      </c>
      <c r="D821" s="25" t="s">
        <v>10989</v>
      </c>
      <c r="E821" s="4">
        <v>3</v>
      </c>
      <c r="F821" s="4">
        <v>1996</v>
      </c>
      <c r="G821" t="s">
        <v>25</v>
      </c>
      <c r="H821" s="4">
        <v>21.5</v>
      </c>
      <c r="I821" t="s">
        <v>35</v>
      </c>
      <c r="J821" s="4" t="s">
        <v>1023</v>
      </c>
      <c r="K821" s="4">
        <v>14.5</v>
      </c>
      <c r="L821" s="4">
        <v>0</v>
      </c>
      <c r="M821" s="4" t="s">
        <v>1303</v>
      </c>
      <c r="N821" s="11" t="s">
        <v>11820</v>
      </c>
      <c r="R821" t="s">
        <v>11827</v>
      </c>
    </row>
    <row r="822" spans="1:18">
      <c r="A822" t="s">
        <v>4222</v>
      </c>
      <c r="B822" t="s">
        <v>10958</v>
      </c>
      <c r="C822" t="s">
        <v>20</v>
      </c>
      <c r="D822" s="25" t="s">
        <v>11007</v>
      </c>
      <c r="E822" s="4">
        <v>5</v>
      </c>
      <c r="F822" s="4">
        <v>2002</v>
      </c>
      <c r="G822" t="s">
        <v>25</v>
      </c>
      <c r="H822" s="4">
        <v>11.7</v>
      </c>
      <c r="I822" t="s">
        <v>35</v>
      </c>
      <c r="J822" s="4" t="s">
        <v>648</v>
      </c>
      <c r="K822" s="4" t="s">
        <v>464</v>
      </c>
      <c r="L822" s="4">
        <v>0</v>
      </c>
      <c r="M822" s="4" t="s">
        <v>3168</v>
      </c>
      <c r="N822" s="11" t="s">
        <v>11828</v>
      </c>
      <c r="R822" t="s">
        <v>11829</v>
      </c>
    </row>
    <row r="823" spans="1:18">
      <c r="A823" t="s">
        <v>4222</v>
      </c>
      <c r="B823" t="s">
        <v>10958</v>
      </c>
      <c r="C823" t="s">
        <v>74</v>
      </c>
      <c r="D823" s="25" t="s">
        <v>11060</v>
      </c>
      <c r="E823" s="4">
        <v>5</v>
      </c>
      <c r="F823" s="4">
        <v>2005</v>
      </c>
      <c r="G823" t="s">
        <v>25</v>
      </c>
      <c r="H823" s="4">
        <v>14.7</v>
      </c>
      <c r="I823" t="s">
        <v>35</v>
      </c>
      <c r="J823" s="4" t="s">
        <v>5705</v>
      </c>
      <c r="K823" s="4" t="s">
        <v>1160</v>
      </c>
      <c r="L823" s="4">
        <v>0</v>
      </c>
      <c r="M823" s="4" t="s">
        <v>2256</v>
      </c>
      <c r="N823" s="11" t="s">
        <v>11828</v>
      </c>
      <c r="R823" t="s">
        <v>11830</v>
      </c>
    </row>
    <row r="824" spans="1:18">
      <c r="A824" t="s">
        <v>4228</v>
      </c>
      <c r="B824" t="s">
        <v>10958</v>
      </c>
      <c r="C824" t="s">
        <v>20</v>
      </c>
      <c r="D824" s="25" t="s">
        <v>1590</v>
      </c>
      <c r="E824" s="4">
        <v>5</v>
      </c>
      <c r="F824" s="4">
        <v>2016</v>
      </c>
      <c r="G824" t="s">
        <v>21</v>
      </c>
      <c r="I824" t="s">
        <v>11219</v>
      </c>
      <c r="J824" s="4" t="s">
        <v>293</v>
      </c>
      <c r="K824" s="4" t="s">
        <v>715</v>
      </c>
      <c r="L824" s="4">
        <v>0</v>
      </c>
      <c r="M824" s="4" t="s">
        <v>4844</v>
      </c>
      <c r="N824" s="11" t="s">
        <v>11831</v>
      </c>
      <c r="R824" t="s">
        <v>11832</v>
      </c>
    </row>
    <row r="825" spans="1:18">
      <c r="A825" t="s">
        <v>4228</v>
      </c>
      <c r="B825" t="s">
        <v>10958</v>
      </c>
      <c r="C825" t="s">
        <v>74</v>
      </c>
      <c r="D825" s="25" t="s">
        <v>11020</v>
      </c>
      <c r="E825" s="4">
        <v>5</v>
      </c>
      <c r="F825" s="4">
        <v>2017</v>
      </c>
      <c r="G825" t="s">
        <v>21</v>
      </c>
      <c r="I825" t="s">
        <v>11219</v>
      </c>
      <c r="J825" s="4" t="s">
        <v>485</v>
      </c>
      <c r="K825" s="4" t="s">
        <v>898</v>
      </c>
      <c r="L825" s="4">
        <v>0</v>
      </c>
      <c r="M825" s="4" t="s">
        <v>1825</v>
      </c>
      <c r="N825" s="11" t="s">
        <v>11831</v>
      </c>
      <c r="R825" t="s">
        <v>11833</v>
      </c>
    </row>
    <row r="826" spans="1:18">
      <c r="A826" t="s">
        <v>11834</v>
      </c>
      <c r="B826" t="s">
        <v>10958</v>
      </c>
      <c r="C826" t="s">
        <v>20</v>
      </c>
      <c r="D826" s="25" t="s">
        <v>1515</v>
      </c>
      <c r="E826" s="4">
        <v>5</v>
      </c>
      <c r="F826" s="4">
        <v>2019</v>
      </c>
      <c r="G826" t="s">
        <v>21</v>
      </c>
      <c r="H826" s="4">
        <v>2.7</v>
      </c>
      <c r="I826" t="s">
        <v>1214</v>
      </c>
      <c r="J826" s="4" t="s">
        <v>777</v>
      </c>
      <c r="K826" s="4" t="s">
        <v>550</v>
      </c>
      <c r="L826" s="4">
        <v>0</v>
      </c>
      <c r="M826" s="4" t="s">
        <v>4589</v>
      </c>
      <c r="N826" s="11" t="s">
        <v>11835</v>
      </c>
      <c r="R826" t="s">
        <v>11836</v>
      </c>
    </row>
    <row r="827" spans="1:18">
      <c r="A827" t="s">
        <v>11834</v>
      </c>
      <c r="B827" t="s">
        <v>10958</v>
      </c>
      <c r="C827" t="s">
        <v>74</v>
      </c>
      <c r="D827" s="25" t="s">
        <v>1440</v>
      </c>
      <c r="E827" s="4">
        <v>5</v>
      </c>
      <c r="F827" s="4">
        <v>2024</v>
      </c>
      <c r="G827" t="s">
        <v>21</v>
      </c>
      <c r="H827" s="4">
        <v>7.7</v>
      </c>
      <c r="I827" t="s">
        <v>1214</v>
      </c>
      <c r="J827" s="4" t="s">
        <v>5534</v>
      </c>
      <c r="K827" s="4" t="s">
        <v>2179</v>
      </c>
      <c r="L827" s="4">
        <v>0</v>
      </c>
      <c r="M827" s="4" t="s">
        <v>4432</v>
      </c>
      <c r="N827" s="11" t="s">
        <v>11835</v>
      </c>
      <c r="R827" t="s">
        <v>11837</v>
      </c>
    </row>
    <row r="828" spans="1:18">
      <c r="A828" t="s">
        <v>11834</v>
      </c>
      <c r="B828" t="s">
        <v>10958</v>
      </c>
      <c r="C828" s="4" t="s">
        <v>74</v>
      </c>
      <c r="D828" s="25" t="s">
        <v>11031</v>
      </c>
      <c r="E828" s="4">
        <v>4</v>
      </c>
      <c r="F828" s="4">
        <v>2026</v>
      </c>
      <c r="G828" s="4" t="s">
        <v>21</v>
      </c>
      <c r="H828" s="4">
        <v>9.6</v>
      </c>
      <c r="I828" t="s">
        <v>1214</v>
      </c>
      <c r="J828" s="4">
        <v>24.2</v>
      </c>
      <c r="K828" s="4">
        <v>33.6</v>
      </c>
      <c r="L828" s="4">
        <v>0</v>
      </c>
      <c r="M828" s="4">
        <v>600</v>
      </c>
      <c r="N828" s="11">
        <v>982000409784577</v>
      </c>
      <c r="R828" s="4" t="s">
        <v>2449</v>
      </c>
    </row>
    <row r="829" spans="1:18">
      <c r="A829" t="s">
        <v>361</v>
      </c>
      <c r="B829" t="s">
        <v>10958</v>
      </c>
      <c r="C829" t="s">
        <v>20</v>
      </c>
      <c r="D829" s="25" t="s">
        <v>10963</v>
      </c>
      <c r="E829" s="4">
        <v>3</v>
      </c>
      <c r="F829" s="4">
        <v>1988</v>
      </c>
      <c r="G829" t="s">
        <v>25</v>
      </c>
      <c r="H829" s="4" t="s">
        <v>87</v>
      </c>
      <c r="I829" t="s">
        <v>1214</v>
      </c>
      <c r="J829" s="4" t="s">
        <v>11838</v>
      </c>
      <c r="K829" s="4" t="s">
        <v>4538</v>
      </c>
      <c r="L829" s="4">
        <v>0</v>
      </c>
      <c r="M829" s="4" t="s">
        <v>1745</v>
      </c>
      <c r="N829" s="11" t="s">
        <v>11839</v>
      </c>
    </row>
    <row r="830" spans="1:18">
      <c r="A830" t="s">
        <v>361</v>
      </c>
      <c r="B830" t="s">
        <v>10958</v>
      </c>
      <c r="C830" t="s">
        <v>74</v>
      </c>
      <c r="D830" s="25" t="s">
        <v>10964</v>
      </c>
      <c r="E830" s="4">
        <v>3</v>
      </c>
      <c r="F830" s="4">
        <v>1990</v>
      </c>
      <c r="G830" t="s">
        <v>25</v>
      </c>
      <c r="H830" s="4" t="s">
        <v>1635</v>
      </c>
      <c r="I830" t="s">
        <v>1214</v>
      </c>
      <c r="J830" s="4" t="s">
        <v>1094</v>
      </c>
      <c r="K830" s="4" t="s">
        <v>1611</v>
      </c>
      <c r="L830" s="4">
        <v>0</v>
      </c>
      <c r="M830" s="4" t="s">
        <v>1618</v>
      </c>
      <c r="N830" s="11" t="s">
        <v>11839</v>
      </c>
    </row>
    <row r="831" spans="1:18">
      <c r="A831" t="s">
        <v>361</v>
      </c>
      <c r="B831" t="s">
        <v>10958</v>
      </c>
      <c r="C831" t="s">
        <v>74</v>
      </c>
      <c r="D831" s="25" t="s">
        <v>11023</v>
      </c>
      <c r="E831" s="4">
        <v>3</v>
      </c>
      <c r="F831" s="4">
        <v>1992</v>
      </c>
      <c r="G831" t="s">
        <v>25</v>
      </c>
      <c r="H831" s="4" t="s">
        <v>1622</v>
      </c>
      <c r="I831" t="s">
        <v>1214</v>
      </c>
      <c r="J831" s="4" t="s">
        <v>2275</v>
      </c>
      <c r="K831" s="4" t="s">
        <v>3079</v>
      </c>
      <c r="L831" s="4">
        <v>0</v>
      </c>
      <c r="M831" s="4" t="s">
        <v>11840</v>
      </c>
      <c r="N831" s="11" t="s">
        <v>11839</v>
      </c>
      <c r="R831" t="s">
        <v>11575</v>
      </c>
    </row>
    <row r="832" spans="1:18">
      <c r="A832" t="s">
        <v>361</v>
      </c>
      <c r="B832" t="s">
        <v>10958</v>
      </c>
      <c r="C832" t="s">
        <v>74</v>
      </c>
      <c r="D832" s="25" t="s">
        <v>11053</v>
      </c>
      <c r="E832" s="4">
        <v>3</v>
      </c>
      <c r="F832" s="4">
        <v>1993</v>
      </c>
      <c r="G832" t="s">
        <v>25</v>
      </c>
      <c r="H832" s="4" t="s">
        <v>1376</v>
      </c>
      <c r="I832" t="s">
        <v>1214</v>
      </c>
      <c r="J832" s="4" t="s">
        <v>582</v>
      </c>
      <c r="K832" s="4" t="s">
        <v>960</v>
      </c>
      <c r="L832" s="4">
        <v>0</v>
      </c>
      <c r="M832" s="4" t="s">
        <v>1676</v>
      </c>
      <c r="N832" s="11" t="s">
        <v>11839</v>
      </c>
      <c r="R832" t="s">
        <v>585</v>
      </c>
    </row>
    <row r="833" spans="1:18">
      <c r="A833" t="s">
        <v>361</v>
      </c>
      <c r="B833" t="s">
        <v>10958</v>
      </c>
      <c r="C833" t="s">
        <v>74</v>
      </c>
      <c r="D833" s="25" t="s">
        <v>10968</v>
      </c>
      <c r="E833" s="4">
        <v>3</v>
      </c>
      <c r="F833" s="4">
        <v>1994</v>
      </c>
      <c r="G833" t="s">
        <v>25</v>
      </c>
      <c r="H833" s="4" t="s">
        <v>1639</v>
      </c>
      <c r="I833" t="s">
        <v>1214</v>
      </c>
      <c r="J833" s="4" t="s">
        <v>542</v>
      </c>
      <c r="K833" s="4" t="s">
        <v>854</v>
      </c>
      <c r="L833" s="4">
        <v>0</v>
      </c>
      <c r="M833" s="4" t="s">
        <v>1932</v>
      </c>
      <c r="N833" s="11" t="s">
        <v>11839</v>
      </c>
    </row>
    <row r="834" spans="1:18">
      <c r="A834" t="s">
        <v>361</v>
      </c>
      <c r="B834" t="s">
        <v>10958</v>
      </c>
      <c r="C834" t="s">
        <v>74</v>
      </c>
      <c r="D834" s="25" t="s">
        <v>10987</v>
      </c>
      <c r="E834" s="4">
        <v>3</v>
      </c>
      <c r="F834" s="4">
        <v>1995</v>
      </c>
      <c r="G834" t="s">
        <v>25</v>
      </c>
      <c r="H834" s="4" t="s">
        <v>137</v>
      </c>
      <c r="I834" t="s">
        <v>1214</v>
      </c>
      <c r="J834" s="4" t="s">
        <v>582</v>
      </c>
      <c r="K834" s="4" t="s">
        <v>378</v>
      </c>
      <c r="L834" s="4">
        <v>0</v>
      </c>
      <c r="M834" s="4" t="s">
        <v>11841</v>
      </c>
      <c r="N834" s="11" t="s">
        <v>11839</v>
      </c>
      <c r="R834" t="s">
        <v>11842</v>
      </c>
    </row>
    <row r="835" spans="1:18">
      <c r="A835" t="s">
        <v>4242</v>
      </c>
      <c r="B835" t="s">
        <v>10958</v>
      </c>
      <c r="C835" t="s">
        <v>20</v>
      </c>
      <c r="D835" s="25" t="s">
        <v>2779</v>
      </c>
      <c r="E835" s="4">
        <v>6</v>
      </c>
      <c r="F835" s="4">
        <v>2002</v>
      </c>
      <c r="G835" t="s">
        <v>21</v>
      </c>
      <c r="H835" s="4">
        <v>6.8</v>
      </c>
      <c r="I835" t="s">
        <v>1214</v>
      </c>
      <c r="J835" s="4" t="s">
        <v>546</v>
      </c>
      <c r="K835" s="4" t="s">
        <v>1782</v>
      </c>
      <c r="L835" s="4">
        <v>0</v>
      </c>
      <c r="M835" s="4" t="s">
        <v>2386</v>
      </c>
      <c r="N835" s="11" t="s">
        <v>11843</v>
      </c>
      <c r="R835" t="s">
        <v>11844</v>
      </c>
    </row>
    <row r="836" spans="1:18">
      <c r="A836" t="s">
        <v>4242</v>
      </c>
      <c r="B836" t="s">
        <v>10958</v>
      </c>
      <c r="C836" t="s">
        <v>74</v>
      </c>
      <c r="D836" s="25" t="s">
        <v>10972</v>
      </c>
      <c r="E836" s="4">
        <v>5</v>
      </c>
      <c r="F836" s="4">
        <v>2003</v>
      </c>
      <c r="G836" t="s">
        <v>21</v>
      </c>
      <c r="H836" s="4">
        <v>7.7</v>
      </c>
      <c r="I836" t="s">
        <v>1214</v>
      </c>
      <c r="J836" s="4" t="s">
        <v>2234</v>
      </c>
      <c r="K836" s="4" t="s">
        <v>1215</v>
      </c>
      <c r="L836" s="4">
        <v>0</v>
      </c>
      <c r="M836" s="4" t="s">
        <v>1820</v>
      </c>
      <c r="N836" s="11" t="s">
        <v>11843</v>
      </c>
      <c r="R836" t="s">
        <v>11845</v>
      </c>
    </row>
    <row r="837" spans="1:18">
      <c r="A837" t="s">
        <v>4242</v>
      </c>
      <c r="B837" t="s">
        <v>10958</v>
      </c>
      <c r="C837" t="s">
        <v>74</v>
      </c>
      <c r="D837" s="25" t="s">
        <v>1674</v>
      </c>
      <c r="E837" s="4">
        <v>5</v>
      </c>
      <c r="F837" s="4">
        <v>2004</v>
      </c>
      <c r="G837" t="s">
        <v>21</v>
      </c>
      <c r="H837" s="4">
        <v>8.6999999999999993</v>
      </c>
      <c r="I837" t="s">
        <v>1214</v>
      </c>
      <c r="J837" s="4" t="s">
        <v>658</v>
      </c>
      <c r="K837" s="4" t="s">
        <v>303</v>
      </c>
      <c r="L837" s="4">
        <v>0</v>
      </c>
      <c r="M837" s="4" t="s">
        <v>3788</v>
      </c>
      <c r="N837" s="11" t="s">
        <v>11843</v>
      </c>
      <c r="R837" t="s">
        <v>11846</v>
      </c>
    </row>
    <row r="838" spans="1:18">
      <c r="A838" t="s">
        <v>4242</v>
      </c>
      <c r="B838" t="s">
        <v>10958</v>
      </c>
      <c r="C838" t="s">
        <v>74</v>
      </c>
      <c r="D838" s="25" t="s">
        <v>11123</v>
      </c>
      <c r="E838" s="4">
        <v>5</v>
      </c>
      <c r="F838" s="4">
        <v>2005</v>
      </c>
      <c r="G838" t="s">
        <v>21</v>
      </c>
      <c r="H838" s="4">
        <v>9.6999999999999993</v>
      </c>
      <c r="I838" t="s">
        <v>1214</v>
      </c>
      <c r="J838" s="4" t="s">
        <v>1389</v>
      </c>
      <c r="K838" s="4" t="s">
        <v>199</v>
      </c>
      <c r="L838" s="4">
        <v>0</v>
      </c>
      <c r="M838" s="4" t="s">
        <v>2978</v>
      </c>
      <c r="N838" s="11" t="s">
        <v>11843</v>
      </c>
      <c r="R838" t="s">
        <v>11847</v>
      </c>
    </row>
    <row r="839" spans="1:18">
      <c r="A839" t="s">
        <v>4242</v>
      </c>
      <c r="B839" t="s">
        <v>10958</v>
      </c>
      <c r="C839" t="s">
        <v>74</v>
      </c>
      <c r="D839" s="25" t="s">
        <v>10985</v>
      </c>
      <c r="E839" s="4">
        <v>3</v>
      </c>
      <c r="F839" s="4">
        <v>2008</v>
      </c>
      <c r="G839" t="s">
        <v>21</v>
      </c>
      <c r="H839" s="4">
        <v>12.5</v>
      </c>
      <c r="I839" t="s">
        <v>1214</v>
      </c>
      <c r="J839" s="4" t="s">
        <v>929</v>
      </c>
      <c r="K839" s="4" t="s">
        <v>475</v>
      </c>
      <c r="L839" s="4">
        <v>0</v>
      </c>
      <c r="M839" s="4" t="s">
        <v>2320</v>
      </c>
      <c r="N839" s="11" t="s">
        <v>11843</v>
      </c>
      <c r="R839" t="s">
        <v>11746</v>
      </c>
    </row>
    <row r="840" spans="1:18">
      <c r="A840" t="s">
        <v>4242</v>
      </c>
      <c r="B840" t="s">
        <v>10958</v>
      </c>
      <c r="C840" t="s">
        <v>74</v>
      </c>
      <c r="D840" s="25" t="s">
        <v>562</v>
      </c>
      <c r="E840" s="4">
        <v>5</v>
      </c>
      <c r="F840" s="4">
        <v>2009</v>
      </c>
      <c r="G840" t="s">
        <v>21</v>
      </c>
      <c r="H840" s="4">
        <v>13.7</v>
      </c>
      <c r="I840" t="s">
        <v>1214</v>
      </c>
      <c r="J840" s="4" t="s">
        <v>172</v>
      </c>
      <c r="K840" s="4" t="s">
        <v>36</v>
      </c>
      <c r="L840" s="4">
        <v>0</v>
      </c>
      <c r="M840" s="4" t="s">
        <v>11848</v>
      </c>
      <c r="N840" s="11" t="s">
        <v>11843</v>
      </c>
      <c r="R840" t="s">
        <v>439</v>
      </c>
    </row>
    <row r="841" spans="1:18">
      <c r="A841" t="s">
        <v>4242</v>
      </c>
      <c r="B841" t="s">
        <v>10958</v>
      </c>
      <c r="C841" t="s">
        <v>74</v>
      </c>
      <c r="D841" s="25" t="s">
        <v>10995</v>
      </c>
      <c r="E841" s="4">
        <v>5</v>
      </c>
      <c r="F841" s="4">
        <v>2010</v>
      </c>
      <c r="G841" t="s">
        <v>21</v>
      </c>
      <c r="H841" s="4">
        <v>14.7</v>
      </c>
      <c r="I841" t="s">
        <v>1214</v>
      </c>
      <c r="J841" s="4" t="s">
        <v>172</v>
      </c>
      <c r="K841" s="4" t="s">
        <v>203</v>
      </c>
      <c r="L841" s="4">
        <v>0</v>
      </c>
      <c r="M841" s="4" t="s">
        <v>4899</v>
      </c>
      <c r="N841" s="11" t="s">
        <v>11843</v>
      </c>
      <c r="R841" t="s">
        <v>634</v>
      </c>
    </row>
    <row r="842" spans="1:18">
      <c r="A842" t="s">
        <v>4242</v>
      </c>
      <c r="B842" t="s">
        <v>10958</v>
      </c>
      <c r="C842" t="s">
        <v>74</v>
      </c>
      <c r="D842" s="25" t="s">
        <v>11012</v>
      </c>
      <c r="E842" s="4">
        <v>5</v>
      </c>
      <c r="F842" s="4">
        <v>2011</v>
      </c>
      <c r="G842" t="s">
        <v>21</v>
      </c>
      <c r="H842" s="4">
        <v>15.7</v>
      </c>
      <c r="I842" t="s">
        <v>1214</v>
      </c>
      <c r="J842" s="4" t="s">
        <v>172</v>
      </c>
      <c r="K842" s="4" t="s">
        <v>704</v>
      </c>
      <c r="L842" s="4">
        <v>0</v>
      </c>
      <c r="M842" s="4" t="s">
        <v>2297</v>
      </c>
      <c r="N842" s="11" t="s">
        <v>11843</v>
      </c>
      <c r="R842" t="s">
        <v>89</v>
      </c>
    </row>
    <row r="843" spans="1:18">
      <c r="A843" t="s">
        <v>4242</v>
      </c>
      <c r="B843" t="s">
        <v>10958</v>
      </c>
      <c r="C843" t="s">
        <v>74</v>
      </c>
      <c r="D843" s="25" t="s">
        <v>11014</v>
      </c>
      <c r="E843" s="4">
        <v>5</v>
      </c>
      <c r="F843" s="4">
        <v>2013</v>
      </c>
      <c r="G843" t="s">
        <v>21</v>
      </c>
      <c r="H843" s="4">
        <v>17.7</v>
      </c>
      <c r="I843" t="s">
        <v>1214</v>
      </c>
      <c r="J843" s="4" t="s">
        <v>709</v>
      </c>
      <c r="K843" s="4" t="s">
        <v>3312</v>
      </c>
      <c r="L843" s="4">
        <v>0</v>
      </c>
      <c r="M843" s="4" t="s">
        <v>1960</v>
      </c>
      <c r="N843" s="11" t="s">
        <v>11843</v>
      </c>
      <c r="R843" t="s">
        <v>11329</v>
      </c>
    </row>
    <row r="844" spans="1:18">
      <c r="A844" t="s">
        <v>4242</v>
      </c>
      <c r="B844" t="s">
        <v>10958</v>
      </c>
      <c r="C844" t="s">
        <v>74</v>
      </c>
      <c r="D844" s="25" t="s">
        <v>11068</v>
      </c>
      <c r="E844" s="4">
        <v>5</v>
      </c>
      <c r="F844" s="4">
        <v>2015</v>
      </c>
      <c r="G844" t="s">
        <v>21</v>
      </c>
      <c r="H844" s="4">
        <v>19.7</v>
      </c>
      <c r="I844" t="s">
        <v>1214</v>
      </c>
      <c r="J844" s="4" t="s">
        <v>264</v>
      </c>
      <c r="K844" s="4" t="s">
        <v>193</v>
      </c>
      <c r="L844" s="4">
        <v>0</v>
      </c>
      <c r="M844" s="4" t="s">
        <v>5101</v>
      </c>
      <c r="N844" s="11" t="s">
        <v>11843</v>
      </c>
      <c r="R844" t="s">
        <v>11849</v>
      </c>
    </row>
    <row r="845" spans="1:18">
      <c r="A845" t="s">
        <v>4242</v>
      </c>
      <c r="B845" t="s">
        <v>10958</v>
      </c>
      <c r="C845" t="s">
        <v>74</v>
      </c>
      <c r="D845" s="25" t="s">
        <v>1590</v>
      </c>
      <c r="E845" s="4">
        <v>5</v>
      </c>
      <c r="F845" s="4">
        <v>2016</v>
      </c>
      <c r="G845" t="s">
        <v>21</v>
      </c>
      <c r="H845" s="4">
        <v>20.7</v>
      </c>
      <c r="I845" t="s">
        <v>1214</v>
      </c>
      <c r="J845" s="4" t="s">
        <v>591</v>
      </c>
      <c r="K845" s="4" t="s">
        <v>3315</v>
      </c>
      <c r="L845" s="4">
        <v>0</v>
      </c>
      <c r="M845" s="4" t="s">
        <v>5389</v>
      </c>
      <c r="N845" s="11" t="s">
        <v>11843</v>
      </c>
      <c r="R845" t="s">
        <v>11850</v>
      </c>
    </row>
    <row r="846" spans="1:18">
      <c r="A846" t="s">
        <v>4242</v>
      </c>
      <c r="B846" t="s">
        <v>10958</v>
      </c>
      <c r="C846" t="s">
        <v>74</v>
      </c>
      <c r="D846" s="25" t="s">
        <v>901</v>
      </c>
      <c r="E846" s="4">
        <v>9</v>
      </c>
      <c r="F846" s="4">
        <v>2016</v>
      </c>
      <c r="G846" t="s">
        <v>21</v>
      </c>
      <c r="H846" s="4">
        <v>20.9</v>
      </c>
      <c r="I846" t="s">
        <v>1214</v>
      </c>
      <c r="J846" s="4" t="s">
        <v>885</v>
      </c>
      <c r="K846" s="4" t="s">
        <v>1279</v>
      </c>
      <c r="L846" s="4">
        <v>0</v>
      </c>
      <c r="M846" s="4" t="s">
        <v>2926</v>
      </c>
      <c r="N846" s="11" t="s">
        <v>11843</v>
      </c>
      <c r="R846" t="s">
        <v>11851</v>
      </c>
    </row>
    <row r="847" spans="1:18">
      <c r="A847" t="s">
        <v>4242</v>
      </c>
      <c r="B847" t="s">
        <v>10958</v>
      </c>
      <c r="C847" t="s">
        <v>74</v>
      </c>
      <c r="D847" s="25" t="s">
        <v>11027</v>
      </c>
      <c r="E847" s="4">
        <v>5</v>
      </c>
      <c r="F847" s="4">
        <v>2017</v>
      </c>
      <c r="G847" t="s">
        <v>21</v>
      </c>
      <c r="H847" s="4">
        <v>21.7</v>
      </c>
      <c r="I847" t="s">
        <v>1214</v>
      </c>
      <c r="J847" s="4" t="s">
        <v>870</v>
      </c>
      <c r="K847" s="4" t="s">
        <v>1246</v>
      </c>
      <c r="L847" s="4">
        <v>0</v>
      </c>
      <c r="M847" s="4" t="s">
        <v>4439</v>
      </c>
      <c r="N847" s="11" t="s">
        <v>11843</v>
      </c>
      <c r="R847" t="s">
        <v>11852</v>
      </c>
    </row>
    <row r="848" spans="1:18">
      <c r="A848" t="s">
        <v>4242</v>
      </c>
      <c r="B848" t="s">
        <v>10958</v>
      </c>
      <c r="C848" t="s">
        <v>74</v>
      </c>
      <c r="D848" s="25" t="s">
        <v>1440</v>
      </c>
      <c r="E848" s="4">
        <v>5</v>
      </c>
      <c r="F848" s="4">
        <v>2024</v>
      </c>
      <c r="G848" t="s">
        <v>21</v>
      </c>
      <c r="H848" s="4">
        <v>28.7</v>
      </c>
      <c r="I848" t="s">
        <v>1214</v>
      </c>
      <c r="J848" s="4" t="s">
        <v>729</v>
      </c>
      <c r="K848" s="4" t="s">
        <v>1393</v>
      </c>
      <c r="L848" s="4">
        <v>0</v>
      </c>
      <c r="M848" s="4" t="s">
        <v>2337</v>
      </c>
      <c r="N848" s="11" t="s">
        <v>11843</v>
      </c>
      <c r="R848" t="s">
        <v>439</v>
      </c>
    </row>
    <row r="849" spans="1:18">
      <c r="A849" t="s">
        <v>4242</v>
      </c>
      <c r="B849" t="s">
        <v>10958</v>
      </c>
      <c r="C849" s="4" t="s">
        <v>74</v>
      </c>
      <c r="D849" s="25" t="s">
        <v>1780</v>
      </c>
      <c r="E849" s="4">
        <v>4</v>
      </c>
      <c r="F849" s="4">
        <v>2026</v>
      </c>
      <c r="G849" s="4" t="s">
        <v>21</v>
      </c>
      <c r="H849" s="4">
        <v>30.6</v>
      </c>
      <c r="I849" t="s">
        <v>1214</v>
      </c>
      <c r="J849" s="4">
        <v>33</v>
      </c>
      <c r="K849" s="13">
        <v>39.5</v>
      </c>
      <c r="L849" s="4">
        <v>0</v>
      </c>
      <c r="M849" s="4">
        <f>1310-85</f>
        <v>1225</v>
      </c>
      <c r="N849" s="11" t="s">
        <v>11843</v>
      </c>
      <c r="R849" s="4" t="s">
        <v>2243</v>
      </c>
    </row>
    <row r="850" spans="1:18">
      <c r="A850" t="s">
        <v>365</v>
      </c>
      <c r="B850" t="s">
        <v>10958</v>
      </c>
      <c r="C850" t="s">
        <v>20</v>
      </c>
      <c r="D850" s="25" t="s">
        <v>10963</v>
      </c>
      <c r="E850" s="4">
        <v>3</v>
      </c>
      <c r="F850" s="4">
        <v>1988</v>
      </c>
      <c r="G850" t="s">
        <v>25</v>
      </c>
      <c r="H850" s="4" t="s">
        <v>1610</v>
      </c>
      <c r="I850" t="s">
        <v>1214</v>
      </c>
      <c r="J850" s="4" t="s">
        <v>7766</v>
      </c>
      <c r="K850" s="4" t="s">
        <v>5125</v>
      </c>
      <c r="L850" s="4">
        <v>0</v>
      </c>
      <c r="M850" s="4" t="s">
        <v>2419</v>
      </c>
      <c r="N850" s="11" t="s">
        <v>11853</v>
      </c>
      <c r="R850" t="s">
        <v>2070</v>
      </c>
    </row>
    <row r="851" spans="1:18">
      <c r="A851" t="s">
        <v>365</v>
      </c>
      <c r="B851" t="s">
        <v>10958</v>
      </c>
      <c r="C851" t="s">
        <v>74</v>
      </c>
      <c r="D851" s="25" t="s">
        <v>11023</v>
      </c>
      <c r="E851" s="4">
        <v>3</v>
      </c>
      <c r="F851" s="4">
        <v>1992</v>
      </c>
      <c r="G851" t="s">
        <v>25</v>
      </c>
      <c r="H851" s="4" t="s">
        <v>1376</v>
      </c>
      <c r="I851" t="s">
        <v>1214</v>
      </c>
      <c r="J851" s="4" t="s">
        <v>3867</v>
      </c>
      <c r="K851" s="4" t="s">
        <v>4949</v>
      </c>
      <c r="L851" s="4">
        <v>0</v>
      </c>
      <c r="M851" s="4" t="s">
        <v>2678</v>
      </c>
      <c r="N851" s="11" t="s">
        <v>11853</v>
      </c>
      <c r="R851" t="s">
        <v>422</v>
      </c>
    </row>
    <row r="852" spans="1:18">
      <c r="A852" t="s">
        <v>365</v>
      </c>
      <c r="B852" t="s">
        <v>10958</v>
      </c>
      <c r="C852" t="s">
        <v>74</v>
      </c>
      <c r="D852" s="25" t="s">
        <v>10975</v>
      </c>
      <c r="E852" s="4">
        <v>3</v>
      </c>
      <c r="F852" s="4">
        <v>1994</v>
      </c>
      <c r="G852" t="s">
        <v>25</v>
      </c>
      <c r="H852" s="4" t="s">
        <v>137</v>
      </c>
      <c r="I852" t="s">
        <v>1214</v>
      </c>
      <c r="J852" s="4" t="s">
        <v>278</v>
      </c>
      <c r="K852" s="4" t="s">
        <v>1575</v>
      </c>
      <c r="L852" s="4">
        <v>0</v>
      </c>
      <c r="M852" s="4" t="s">
        <v>1298</v>
      </c>
      <c r="N852" s="11" t="s">
        <v>11853</v>
      </c>
      <c r="R852" t="s">
        <v>2070</v>
      </c>
    </row>
    <row r="853" spans="1:18">
      <c r="A853" t="s">
        <v>365</v>
      </c>
      <c r="B853" t="s">
        <v>10958</v>
      </c>
      <c r="C853" t="s">
        <v>74</v>
      </c>
      <c r="D853" s="25" t="s">
        <v>11132</v>
      </c>
      <c r="E853" s="4">
        <v>3</v>
      </c>
      <c r="F853" s="4">
        <v>1995</v>
      </c>
      <c r="G853" t="s">
        <v>25</v>
      </c>
      <c r="H853" s="4" t="s">
        <v>2924</v>
      </c>
      <c r="I853" t="s">
        <v>1214</v>
      </c>
      <c r="J853" s="4" t="s">
        <v>40</v>
      </c>
      <c r="K853" s="4" t="s">
        <v>466</v>
      </c>
      <c r="L853" s="4">
        <v>0</v>
      </c>
      <c r="M853" s="4" t="s">
        <v>4720</v>
      </c>
      <c r="N853" s="11" t="s">
        <v>11853</v>
      </c>
      <c r="R853" t="s">
        <v>11854</v>
      </c>
    </row>
    <row r="854" spans="1:18">
      <c r="A854" t="s">
        <v>365</v>
      </c>
      <c r="B854" t="s">
        <v>10958</v>
      </c>
      <c r="C854" t="s">
        <v>74</v>
      </c>
      <c r="D854" s="25" t="s">
        <v>10989</v>
      </c>
      <c r="E854" s="4">
        <v>3</v>
      </c>
      <c r="F854" s="4">
        <v>1996</v>
      </c>
      <c r="G854" t="s">
        <v>25</v>
      </c>
      <c r="H854" s="4" t="s">
        <v>597</v>
      </c>
      <c r="I854" t="s">
        <v>1214</v>
      </c>
      <c r="J854" s="4" t="s">
        <v>1393</v>
      </c>
      <c r="K854" s="4" t="s">
        <v>83</v>
      </c>
      <c r="L854" s="4">
        <v>0</v>
      </c>
      <c r="M854" s="4" t="s">
        <v>2011</v>
      </c>
      <c r="N854" s="11" t="s">
        <v>11853</v>
      </c>
      <c r="R854" t="s">
        <v>4721</v>
      </c>
    </row>
    <row r="855" spans="1:18">
      <c r="A855" t="s">
        <v>365</v>
      </c>
      <c r="B855" t="s">
        <v>10958</v>
      </c>
      <c r="C855" t="s">
        <v>74</v>
      </c>
      <c r="D855" s="25" t="s">
        <v>11083</v>
      </c>
      <c r="E855" s="4">
        <v>3</v>
      </c>
      <c r="F855" s="4">
        <v>2000</v>
      </c>
      <c r="G855" t="s">
        <v>25</v>
      </c>
      <c r="H855" s="4" t="s">
        <v>1756</v>
      </c>
      <c r="I855" t="s">
        <v>1214</v>
      </c>
      <c r="J855" s="4" t="s">
        <v>30</v>
      </c>
      <c r="K855" s="4" t="s">
        <v>252</v>
      </c>
      <c r="L855" s="4">
        <v>0</v>
      </c>
      <c r="M855" s="4" t="s">
        <v>11211</v>
      </c>
      <c r="N855" s="11" t="s">
        <v>11853</v>
      </c>
      <c r="R855" t="s">
        <v>439</v>
      </c>
    </row>
    <row r="856" spans="1:18">
      <c r="A856" t="s">
        <v>365</v>
      </c>
      <c r="B856" t="s">
        <v>10958</v>
      </c>
      <c r="C856" t="s">
        <v>74</v>
      </c>
      <c r="D856" s="25" t="s">
        <v>11675</v>
      </c>
      <c r="E856" s="4">
        <v>5</v>
      </c>
      <c r="F856" s="4">
        <v>2002</v>
      </c>
      <c r="G856" t="s">
        <v>25</v>
      </c>
      <c r="H856" s="4" t="s">
        <v>772</v>
      </c>
      <c r="I856" t="s">
        <v>1214</v>
      </c>
      <c r="J856" s="4" t="s">
        <v>30</v>
      </c>
      <c r="K856" s="4" t="s">
        <v>4888</v>
      </c>
      <c r="L856" s="4">
        <v>0</v>
      </c>
      <c r="M856" s="4" t="s">
        <v>11855</v>
      </c>
      <c r="N856" s="11" t="s">
        <v>11853</v>
      </c>
      <c r="R856" t="s">
        <v>11856</v>
      </c>
    </row>
    <row r="857" spans="1:18">
      <c r="A857" t="s">
        <v>365</v>
      </c>
      <c r="B857" t="s">
        <v>10958</v>
      </c>
      <c r="C857" t="s">
        <v>74</v>
      </c>
      <c r="D857" s="25" t="s">
        <v>11038</v>
      </c>
      <c r="E857" s="4">
        <v>5</v>
      </c>
      <c r="F857" s="4">
        <v>2003</v>
      </c>
      <c r="G857" t="s">
        <v>25</v>
      </c>
      <c r="H857" s="4" t="s">
        <v>600</v>
      </c>
      <c r="I857" t="s">
        <v>1214</v>
      </c>
      <c r="J857" s="4" t="s">
        <v>888</v>
      </c>
      <c r="K857" s="4" t="s">
        <v>252</v>
      </c>
      <c r="L857" s="4">
        <v>0</v>
      </c>
      <c r="M857" s="4" t="s">
        <v>6268</v>
      </c>
      <c r="N857" s="11" t="s">
        <v>11853</v>
      </c>
      <c r="R857" t="s">
        <v>11501</v>
      </c>
    </row>
    <row r="858" spans="1:18">
      <c r="A858" t="s">
        <v>365</v>
      </c>
      <c r="B858" t="s">
        <v>10958</v>
      </c>
      <c r="C858" t="s">
        <v>74</v>
      </c>
      <c r="D858" s="25" t="s">
        <v>1674</v>
      </c>
      <c r="E858" s="4">
        <v>5</v>
      </c>
      <c r="F858" s="4">
        <v>2004</v>
      </c>
      <c r="G858" t="s">
        <v>25</v>
      </c>
      <c r="H858" s="4" t="s">
        <v>997</v>
      </c>
      <c r="I858" t="s">
        <v>1214</v>
      </c>
      <c r="K858" s="4" t="s">
        <v>820</v>
      </c>
      <c r="L858" s="4">
        <v>0</v>
      </c>
      <c r="M858" s="4" t="s">
        <v>11857</v>
      </c>
      <c r="N858" s="11" t="s">
        <v>11853</v>
      </c>
      <c r="R858" t="s">
        <v>11858</v>
      </c>
    </row>
    <row r="859" spans="1:18">
      <c r="A859" t="s">
        <v>4250</v>
      </c>
      <c r="B859" t="s">
        <v>10958</v>
      </c>
      <c r="C859" t="s">
        <v>20</v>
      </c>
      <c r="D859" s="25" t="s">
        <v>5033</v>
      </c>
      <c r="E859" s="4">
        <v>7</v>
      </c>
      <c r="F859" s="4">
        <v>2002</v>
      </c>
      <c r="G859" t="s">
        <v>21</v>
      </c>
      <c r="H859" s="4" t="s">
        <v>2658</v>
      </c>
      <c r="I859" t="s">
        <v>1214</v>
      </c>
      <c r="J859" s="4" t="s">
        <v>345</v>
      </c>
      <c r="K859" s="4" t="s">
        <v>1069</v>
      </c>
      <c r="L859" s="4">
        <v>0</v>
      </c>
      <c r="M859" s="4" t="s">
        <v>5356</v>
      </c>
      <c r="R859" t="s">
        <v>11859</v>
      </c>
    </row>
    <row r="860" spans="1:18">
      <c r="A860" t="s">
        <v>4250</v>
      </c>
      <c r="B860" t="s">
        <v>10958</v>
      </c>
      <c r="C860" t="s">
        <v>74</v>
      </c>
      <c r="D860" s="25" t="s">
        <v>562</v>
      </c>
      <c r="E860" s="4">
        <v>5</v>
      </c>
      <c r="F860" s="4">
        <v>2009</v>
      </c>
      <c r="G860" t="s">
        <v>21</v>
      </c>
      <c r="H860" s="4" t="s">
        <v>410</v>
      </c>
      <c r="I860" t="s">
        <v>1214</v>
      </c>
      <c r="J860" s="4" t="s">
        <v>739</v>
      </c>
      <c r="K860" s="4" t="s">
        <v>385</v>
      </c>
      <c r="L860" s="4">
        <v>0</v>
      </c>
      <c r="M860" s="4" t="s">
        <v>1754</v>
      </c>
      <c r="R860" t="s">
        <v>585</v>
      </c>
    </row>
    <row r="861" spans="1:18">
      <c r="A861" t="s">
        <v>368</v>
      </c>
      <c r="B861" t="s">
        <v>10958</v>
      </c>
      <c r="C861" t="s">
        <v>20</v>
      </c>
      <c r="D861" s="25" t="s">
        <v>10963</v>
      </c>
      <c r="E861" s="4">
        <v>3</v>
      </c>
      <c r="F861" s="4">
        <v>1988</v>
      </c>
      <c r="G861" t="s">
        <v>25</v>
      </c>
      <c r="H861" s="4" t="s">
        <v>87</v>
      </c>
      <c r="I861" t="s">
        <v>1214</v>
      </c>
      <c r="J861" s="4" t="s">
        <v>11838</v>
      </c>
      <c r="K861" s="4" t="s">
        <v>3867</v>
      </c>
      <c r="L861" s="4">
        <v>0</v>
      </c>
      <c r="M861" s="4" t="s">
        <v>3143</v>
      </c>
      <c r="N861" s="11" t="s">
        <v>11860</v>
      </c>
    </row>
    <row r="862" spans="1:18">
      <c r="A862" t="s">
        <v>368</v>
      </c>
      <c r="B862" t="s">
        <v>10958</v>
      </c>
      <c r="C862" t="s">
        <v>74</v>
      </c>
      <c r="D862" s="25" t="s">
        <v>10998</v>
      </c>
      <c r="E862" s="4">
        <v>3</v>
      </c>
      <c r="F862" s="4">
        <v>1990</v>
      </c>
      <c r="G862" t="s">
        <v>25</v>
      </c>
      <c r="H862" s="4" t="s">
        <v>1635</v>
      </c>
      <c r="I862" t="s">
        <v>1214</v>
      </c>
      <c r="J862" s="4" t="s">
        <v>1094</v>
      </c>
      <c r="K862" s="4" t="s">
        <v>3869</v>
      </c>
      <c r="L862" s="4">
        <v>0</v>
      </c>
      <c r="M862" s="4" t="s">
        <v>4752</v>
      </c>
      <c r="N862" s="11" t="s">
        <v>11860</v>
      </c>
    </row>
    <row r="863" spans="1:18">
      <c r="A863" t="s">
        <v>368</v>
      </c>
      <c r="B863" t="s">
        <v>10958</v>
      </c>
      <c r="C863" t="s">
        <v>74</v>
      </c>
      <c r="D863" s="25" t="s">
        <v>11023</v>
      </c>
      <c r="E863" s="4">
        <v>3</v>
      </c>
      <c r="F863" s="4">
        <v>1992</v>
      </c>
      <c r="G863" t="s">
        <v>25</v>
      </c>
      <c r="H863" s="4" t="s">
        <v>1622</v>
      </c>
      <c r="I863" t="s">
        <v>1214</v>
      </c>
      <c r="J863" s="4" t="s">
        <v>4713</v>
      </c>
      <c r="K863" s="4" t="s">
        <v>3967</v>
      </c>
      <c r="L863" s="4">
        <v>0</v>
      </c>
      <c r="M863" s="4" t="s">
        <v>2382</v>
      </c>
      <c r="N863" s="11" t="s">
        <v>11860</v>
      </c>
      <c r="R863" t="s">
        <v>11575</v>
      </c>
    </row>
    <row r="864" spans="1:18">
      <c r="A864" t="s">
        <v>368</v>
      </c>
      <c r="B864" t="s">
        <v>10958</v>
      </c>
      <c r="C864" t="s">
        <v>74</v>
      </c>
      <c r="D864" s="25" t="s">
        <v>10975</v>
      </c>
      <c r="E864" s="4">
        <v>3</v>
      </c>
      <c r="F864" s="4">
        <v>1994</v>
      </c>
      <c r="G864" t="s">
        <v>25</v>
      </c>
      <c r="H864" s="4" t="s">
        <v>1639</v>
      </c>
      <c r="I864" t="s">
        <v>1214</v>
      </c>
      <c r="J864" s="4" t="s">
        <v>521</v>
      </c>
      <c r="K864" s="4" t="s">
        <v>1879</v>
      </c>
      <c r="L864" s="4">
        <v>0</v>
      </c>
      <c r="M864" s="4" t="s">
        <v>1543</v>
      </c>
      <c r="N864" s="11" t="s">
        <v>11860</v>
      </c>
      <c r="R864" t="s">
        <v>2070</v>
      </c>
    </row>
    <row r="865" spans="1:18">
      <c r="A865" t="s">
        <v>368</v>
      </c>
      <c r="B865" t="s">
        <v>10958</v>
      </c>
      <c r="C865" t="s">
        <v>74</v>
      </c>
      <c r="D865" s="25" t="s">
        <v>11132</v>
      </c>
      <c r="E865" s="4">
        <v>3</v>
      </c>
      <c r="F865" s="4">
        <v>1995</v>
      </c>
      <c r="G865" t="s">
        <v>25</v>
      </c>
      <c r="H865" s="4" t="s">
        <v>137</v>
      </c>
      <c r="I865" t="s">
        <v>1214</v>
      </c>
      <c r="J865" s="4" t="s">
        <v>1782</v>
      </c>
      <c r="K865" s="4" t="s">
        <v>690</v>
      </c>
      <c r="L865" s="4">
        <v>0</v>
      </c>
      <c r="M865" s="4" t="s">
        <v>4253</v>
      </c>
      <c r="N865" s="11" t="s">
        <v>11860</v>
      </c>
      <c r="R865" t="s">
        <v>11861</v>
      </c>
    </row>
    <row r="866" spans="1:18">
      <c r="A866" t="s">
        <v>368</v>
      </c>
      <c r="B866" t="s">
        <v>10958</v>
      </c>
      <c r="C866" t="s">
        <v>74</v>
      </c>
      <c r="D866" s="25" t="s">
        <v>10979</v>
      </c>
      <c r="E866" s="4">
        <v>3</v>
      </c>
      <c r="F866" s="4">
        <v>1996</v>
      </c>
      <c r="G866" t="s">
        <v>25</v>
      </c>
      <c r="H866" s="4" t="s">
        <v>2924</v>
      </c>
      <c r="I866" t="s">
        <v>1214</v>
      </c>
      <c r="J866" s="4" t="s">
        <v>831</v>
      </c>
      <c r="K866" s="4" t="s">
        <v>341</v>
      </c>
      <c r="L866" s="4">
        <v>0</v>
      </c>
      <c r="M866" s="4" t="s">
        <v>11862</v>
      </c>
      <c r="N866" s="11" t="s">
        <v>11860</v>
      </c>
      <c r="R866" t="s">
        <v>4721</v>
      </c>
    </row>
    <row r="867" spans="1:18">
      <c r="A867" t="s">
        <v>368</v>
      </c>
      <c r="B867" t="s">
        <v>10958</v>
      </c>
      <c r="C867" t="s">
        <v>74</v>
      </c>
      <c r="D867" s="25" t="s">
        <v>11001</v>
      </c>
      <c r="E867" s="4">
        <v>3</v>
      </c>
      <c r="F867" s="4">
        <v>1998</v>
      </c>
      <c r="G867" t="s">
        <v>25</v>
      </c>
      <c r="H867" s="4" t="s">
        <v>2927</v>
      </c>
      <c r="I867" t="s">
        <v>1214</v>
      </c>
      <c r="J867" s="4" t="s">
        <v>842</v>
      </c>
      <c r="K867" s="4" t="s">
        <v>914</v>
      </c>
      <c r="L867" s="4">
        <v>0</v>
      </c>
      <c r="M867" s="4" t="s">
        <v>5825</v>
      </c>
      <c r="N867" s="11" t="s">
        <v>11860</v>
      </c>
      <c r="R867" t="s">
        <v>439</v>
      </c>
    </row>
    <row r="868" spans="1:18">
      <c r="A868" t="s">
        <v>368</v>
      </c>
      <c r="B868" t="s">
        <v>10958</v>
      </c>
      <c r="C868" t="s">
        <v>74</v>
      </c>
      <c r="D868" s="25" t="s">
        <v>10981</v>
      </c>
      <c r="E868" s="4">
        <v>3</v>
      </c>
      <c r="F868" s="4">
        <v>2000</v>
      </c>
      <c r="G868" t="s">
        <v>25</v>
      </c>
      <c r="H868" s="4" t="s">
        <v>345</v>
      </c>
      <c r="I868" t="s">
        <v>1214</v>
      </c>
      <c r="J868" s="4" t="s">
        <v>138</v>
      </c>
      <c r="K868" s="4" t="s">
        <v>2013</v>
      </c>
      <c r="L868" s="4">
        <v>0</v>
      </c>
      <c r="M868" s="4" t="s">
        <v>7944</v>
      </c>
      <c r="N868" s="11" t="s">
        <v>11860</v>
      </c>
      <c r="R868" t="s">
        <v>439</v>
      </c>
    </row>
    <row r="869" spans="1:18">
      <c r="A869" t="s">
        <v>368</v>
      </c>
      <c r="B869" t="s">
        <v>10958</v>
      </c>
      <c r="C869" t="s">
        <v>74</v>
      </c>
      <c r="D869" s="25" t="s">
        <v>10970</v>
      </c>
      <c r="E869" s="4">
        <v>5</v>
      </c>
      <c r="F869" s="4">
        <v>2001</v>
      </c>
      <c r="G869" t="s">
        <v>25</v>
      </c>
      <c r="H869" s="4" t="s">
        <v>488</v>
      </c>
      <c r="I869" t="s">
        <v>1214</v>
      </c>
      <c r="J869" s="4" t="s">
        <v>341</v>
      </c>
      <c r="K869" s="4" t="s">
        <v>11863</v>
      </c>
      <c r="L869" s="4">
        <v>0</v>
      </c>
      <c r="M869" s="4" t="s">
        <v>4886</v>
      </c>
      <c r="N869" s="11" t="s">
        <v>11860</v>
      </c>
      <c r="R869" t="s">
        <v>11006</v>
      </c>
    </row>
    <row r="870" spans="1:18">
      <c r="A870" t="s">
        <v>368</v>
      </c>
      <c r="B870" t="s">
        <v>10958</v>
      </c>
      <c r="C870" t="s">
        <v>74</v>
      </c>
      <c r="D870" s="25" t="s">
        <v>11036</v>
      </c>
      <c r="E870" s="4">
        <v>5</v>
      </c>
      <c r="F870" s="4">
        <v>2002</v>
      </c>
      <c r="G870" t="s">
        <v>25</v>
      </c>
      <c r="H870" s="4" t="s">
        <v>401</v>
      </c>
      <c r="I870" t="s">
        <v>1214</v>
      </c>
      <c r="J870" s="4" t="s">
        <v>338</v>
      </c>
      <c r="K870" s="4" t="s">
        <v>829</v>
      </c>
      <c r="L870" s="4">
        <v>0</v>
      </c>
      <c r="M870" s="4" t="s">
        <v>11864</v>
      </c>
      <c r="N870" s="11" t="s">
        <v>11860</v>
      </c>
      <c r="R870" t="s">
        <v>11865</v>
      </c>
    </row>
    <row r="871" spans="1:18">
      <c r="A871" t="s">
        <v>368</v>
      </c>
      <c r="B871" t="s">
        <v>10958</v>
      </c>
      <c r="C871" t="s">
        <v>74</v>
      </c>
      <c r="D871" s="25" t="s">
        <v>11038</v>
      </c>
      <c r="E871" s="4">
        <v>5</v>
      </c>
      <c r="F871" s="4">
        <v>2003</v>
      </c>
      <c r="G871" t="s">
        <v>25</v>
      </c>
      <c r="H871" s="4" t="s">
        <v>772</v>
      </c>
      <c r="I871" t="s">
        <v>1214</v>
      </c>
      <c r="J871" s="4" t="s">
        <v>338</v>
      </c>
      <c r="K871" s="4" t="s">
        <v>694</v>
      </c>
      <c r="L871" s="4">
        <v>0</v>
      </c>
      <c r="M871" s="4" t="s">
        <v>11866</v>
      </c>
      <c r="N871" s="11" t="s">
        <v>11860</v>
      </c>
      <c r="R871" t="s">
        <v>11501</v>
      </c>
    </row>
    <row r="872" spans="1:18">
      <c r="A872" t="s">
        <v>368</v>
      </c>
      <c r="B872" t="s">
        <v>10958</v>
      </c>
      <c r="C872" t="s">
        <v>74</v>
      </c>
      <c r="D872" s="25" t="s">
        <v>1674</v>
      </c>
      <c r="E872" s="4">
        <v>5</v>
      </c>
      <c r="F872" s="4">
        <v>2004</v>
      </c>
      <c r="G872" t="s">
        <v>25</v>
      </c>
      <c r="H872" s="4" t="s">
        <v>600</v>
      </c>
      <c r="I872" t="s">
        <v>1214</v>
      </c>
      <c r="J872" s="4" t="s">
        <v>1162</v>
      </c>
      <c r="K872" s="4" t="s">
        <v>2013</v>
      </c>
      <c r="L872" s="4">
        <v>0</v>
      </c>
      <c r="M872" s="4" t="s">
        <v>11867</v>
      </c>
      <c r="N872" s="11" t="s">
        <v>11860</v>
      </c>
      <c r="R872" t="s">
        <v>11868</v>
      </c>
    </row>
    <row r="873" spans="1:18">
      <c r="A873" t="s">
        <v>368</v>
      </c>
      <c r="B873" t="s">
        <v>10958</v>
      </c>
      <c r="C873" t="s">
        <v>74</v>
      </c>
      <c r="D873" s="25" t="s">
        <v>11060</v>
      </c>
      <c r="E873" s="4">
        <v>5</v>
      </c>
      <c r="F873" s="4">
        <v>2005</v>
      </c>
      <c r="G873" t="s">
        <v>25</v>
      </c>
      <c r="H873" s="4" t="s">
        <v>997</v>
      </c>
      <c r="I873" t="s">
        <v>1214</v>
      </c>
      <c r="J873" s="4" t="s">
        <v>166</v>
      </c>
      <c r="K873" s="4" t="s">
        <v>11863</v>
      </c>
      <c r="L873" s="4">
        <v>0</v>
      </c>
      <c r="M873" s="4" t="s">
        <v>11869</v>
      </c>
      <c r="N873" s="11" t="s">
        <v>11860</v>
      </c>
      <c r="R873" t="s">
        <v>11870</v>
      </c>
    </row>
    <row r="874" spans="1:18">
      <c r="A874" t="s">
        <v>368</v>
      </c>
      <c r="B874" t="s">
        <v>10958</v>
      </c>
      <c r="C874" t="s">
        <v>74</v>
      </c>
      <c r="D874" s="25" t="s">
        <v>1385</v>
      </c>
      <c r="E874" s="4">
        <v>5</v>
      </c>
      <c r="F874" s="4">
        <v>2008</v>
      </c>
      <c r="G874" t="s">
        <v>25</v>
      </c>
      <c r="H874" s="4">
        <v>26.7</v>
      </c>
      <c r="I874" t="s">
        <v>1214</v>
      </c>
      <c r="N874" s="11" t="s">
        <v>11860</v>
      </c>
      <c r="R874" t="s">
        <v>11871</v>
      </c>
    </row>
    <row r="875" spans="1:18">
      <c r="A875" t="s">
        <v>4301</v>
      </c>
      <c r="B875" t="s">
        <v>10958</v>
      </c>
      <c r="C875" t="s">
        <v>20</v>
      </c>
      <c r="D875" s="25" t="s">
        <v>11038</v>
      </c>
      <c r="E875" s="4">
        <v>5</v>
      </c>
      <c r="F875" s="4">
        <v>2003</v>
      </c>
      <c r="G875" t="s">
        <v>21</v>
      </c>
      <c r="H875" s="4" t="s">
        <v>654</v>
      </c>
      <c r="I875" t="s">
        <v>1214</v>
      </c>
      <c r="J875" s="4" t="s">
        <v>4644</v>
      </c>
      <c r="K875" s="4" t="s">
        <v>6479</v>
      </c>
      <c r="L875" s="4">
        <v>0</v>
      </c>
      <c r="M875" s="4" t="s">
        <v>1887</v>
      </c>
      <c r="N875" s="11" t="s">
        <v>11872</v>
      </c>
      <c r="R875" t="s">
        <v>11873</v>
      </c>
    </row>
    <row r="876" spans="1:18">
      <c r="A876" t="s">
        <v>4301</v>
      </c>
      <c r="B876" t="s">
        <v>10958</v>
      </c>
      <c r="C876" t="s">
        <v>74</v>
      </c>
      <c r="D876" s="25" t="s">
        <v>1736</v>
      </c>
      <c r="E876" s="4">
        <v>5</v>
      </c>
      <c r="F876" s="4">
        <v>2004</v>
      </c>
      <c r="G876" t="s">
        <v>21</v>
      </c>
      <c r="H876" s="4" t="s">
        <v>482</v>
      </c>
      <c r="I876" t="s">
        <v>1214</v>
      </c>
      <c r="J876" s="4" t="s">
        <v>7550</v>
      </c>
      <c r="K876" s="4" t="s">
        <v>2752</v>
      </c>
      <c r="L876" s="4">
        <v>0</v>
      </c>
      <c r="M876" s="4" t="s">
        <v>2764</v>
      </c>
      <c r="N876" s="11" t="s">
        <v>11872</v>
      </c>
      <c r="R876" t="s">
        <v>11874</v>
      </c>
    </row>
    <row r="877" spans="1:18">
      <c r="A877" t="s">
        <v>4301</v>
      </c>
      <c r="B877" t="s">
        <v>10958</v>
      </c>
      <c r="C877" t="s">
        <v>74</v>
      </c>
      <c r="D877" s="25" t="s">
        <v>11123</v>
      </c>
      <c r="E877" s="4">
        <v>5</v>
      </c>
      <c r="F877" s="4">
        <v>2005</v>
      </c>
      <c r="G877" t="s">
        <v>21</v>
      </c>
      <c r="H877" s="4" t="s">
        <v>682</v>
      </c>
      <c r="I877" t="s">
        <v>1214</v>
      </c>
      <c r="J877" s="4" t="s">
        <v>2929</v>
      </c>
      <c r="K877" s="4" t="s">
        <v>929</v>
      </c>
      <c r="L877" s="4">
        <v>0</v>
      </c>
      <c r="M877" s="4" t="s">
        <v>5508</v>
      </c>
      <c r="N877" s="11" t="s">
        <v>11872</v>
      </c>
      <c r="R877" t="s">
        <v>11875</v>
      </c>
    </row>
    <row r="878" spans="1:18">
      <c r="A878" t="s">
        <v>4301</v>
      </c>
      <c r="B878" t="s">
        <v>10958</v>
      </c>
      <c r="C878" t="s">
        <v>74</v>
      </c>
      <c r="D878" s="25" t="s">
        <v>10993</v>
      </c>
      <c r="E878" s="4">
        <v>5</v>
      </c>
      <c r="F878" s="4">
        <v>2008</v>
      </c>
      <c r="G878" t="s">
        <v>21</v>
      </c>
      <c r="H878" s="4" t="s">
        <v>496</v>
      </c>
      <c r="I878" t="s">
        <v>1214</v>
      </c>
      <c r="J878" s="4" t="s">
        <v>648</v>
      </c>
      <c r="K878" s="4" t="s">
        <v>870</v>
      </c>
      <c r="L878" s="4">
        <v>0</v>
      </c>
      <c r="M878" s="4" t="s">
        <v>4844</v>
      </c>
      <c r="N878" s="11" t="s">
        <v>11872</v>
      </c>
      <c r="R878" t="s">
        <v>11876</v>
      </c>
    </row>
    <row r="879" spans="1:18">
      <c r="A879" t="s">
        <v>4301</v>
      </c>
      <c r="B879" t="s">
        <v>10958</v>
      </c>
      <c r="C879" t="s">
        <v>74</v>
      </c>
      <c r="D879" s="25" t="s">
        <v>562</v>
      </c>
      <c r="E879" s="4">
        <v>5</v>
      </c>
      <c r="F879" s="4">
        <v>2009</v>
      </c>
      <c r="G879" t="s">
        <v>21</v>
      </c>
      <c r="H879" s="4" t="s">
        <v>410</v>
      </c>
      <c r="I879" t="s">
        <v>1214</v>
      </c>
      <c r="J879" s="4" t="s">
        <v>2176</v>
      </c>
      <c r="K879" s="4" t="s">
        <v>49</v>
      </c>
      <c r="L879" s="4">
        <v>0</v>
      </c>
      <c r="M879" s="4" t="s">
        <v>6784</v>
      </c>
      <c r="N879" s="11" t="s">
        <v>11872</v>
      </c>
      <c r="R879" t="s">
        <v>439</v>
      </c>
    </row>
    <row r="880" spans="1:18">
      <c r="A880" t="s">
        <v>4301</v>
      </c>
      <c r="B880" t="s">
        <v>10958</v>
      </c>
      <c r="C880" t="s">
        <v>74</v>
      </c>
      <c r="D880" s="25" t="s">
        <v>10995</v>
      </c>
      <c r="E880" s="4">
        <v>5</v>
      </c>
      <c r="F880" s="4">
        <v>2010</v>
      </c>
      <c r="G880" t="s">
        <v>21</v>
      </c>
      <c r="H880" s="4" t="s">
        <v>717</v>
      </c>
      <c r="I880" t="s">
        <v>1214</v>
      </c>
      <c r="J880" s="4" t="s">
        <v>929</v>
      </c>
      <c r="K880" s="4" t="s">
        <v>475</v>
      </c>
      <c r="L880" s="4">
        <v>0</v>
      </c>
      <c r="M880" s="4" t="s">
        <v>11877</v>
      </c>
      <c r="N880" s="11" t="s">
        <v>11872</v>
      </c>
      <c r="R880" t="s">
        <v>634</v>
      </c>
    </row>
    <row r="881" spans="1:18">
      <c r="A881" t="s">
        <v>372</v>
      </c>
      <c r="B881" t="s">
        <v>10958</v>
      </c>
      <c r="C881" t="s">
        <v>20</v>
      </c>
      <c r="D881" s="25" t="s">
        <v>1367</v>
      </c>
      <c r="E881" s="4">
        <v>3</v>
      </c>
      <c r="F881" s="4">
        <v>1988</v>
      </c>
      <c r="G881" t="s">
        <v>103</v>
      </c>
      <c r="H881" s="4" t="s">
        <v>2274</v>
      </c>
      <c r="I881" t="s">
        <v>1214</v>
      </c>
      <c r="J881" s="4" t="s">
        <v>11878</v>
      </c>
      <c r="K881" s="4" t="s">
        <v>11192</v>
      </c>
      <c r="L881" s="4">
        <v>0</v>
      </c>
      <c r="M881" s="4" t="s">
        <v>2764</v>
      </c>
    </row>
    <row r="882" spans="1:18">
      <c r="A882" t="s">
        <v>4314</v>
      </c>
      <c r="B882" t="s">
        <v>10958</v>
      </c>
      <c r="C882" t="s">
        <v>20</v>
      </c>
      <c r="D882" s="25" t="s">
        <v>6739</v>
      </c>
      <c r="E882" s="4">
        <v>10</v>
      </c>
      <c r="F882" s="4">
        <v>2002</v>
      </c>
      <c r="G882" t="s">
        <v>103</v>
      </c>
      <c r="H882" s="4" t="s">
        <v>5759</v>
      </c>
      <c r="I882" t="s">
        <v>1214</v>
      </c>
      <c r="J882" s="4" t="s">
        <v>11347</v>
      </c>
      <c r="K882" s="4" t="s">
        <v>2537</v>
      </c>
      <c r="L882" s="4">
        <v>0</v>
      </c>
      <c r="M882" s="4" t="s">
        <v>278</v>
      </c>
      <c r="R882" t="s">
        <v>11774</v>
      </c>
    </row>
    <row r="883" spans="1:18">
      <c r="A883" t="s">
        <v>375</v>
      </c>
      <c r="B883" t="s">
        <v>10958</v>
      </c>
      <c r="C883" t="s">
        <v>20</v>
      </c>
      <c r="D883" s="25" t="s">
        <v>1367</v>
      </c>
      <c r="E883" s="4">
        <v>3</v>
      </c>
      <c r="F883" s="4">
        <v>1988</v>
      </c>
      <c r="G883" t="s">
        <v>21</v>
      </c>
      <c r="H883" s="4">
        <v>13.5</v>
      </c>
      <c r="I883" t="s">
        <v>35</v>
      </c>
      <c r="J883" s="4" t="s">
        <v>10226</v>
      </c>
      <c r="K883" s="4">
        <v>30.16</v>
      </c>
      <c r="L883" s="4">
        <v>0</v>
      </c>
      <c r="M883" s="4" t="s">
        <v>2773</v>
      </c>
      <c r="R883" t="s">
        <v>11879</v>
      </c>
    </row>
    <row r="884" spans="1:18">
      <c r="A884" t="s">
        <v>375</v>
      </c>
      <c r="B884" t="s">
        <v>10958</v>
      </c>
      <c r="C884" t="s">
        <v>74</v>
      </c>
      <c r="D884" s="25" t="s">
        <v>10998</v>
      </c>
      <c r="E884" s="4">
        <v>3</v>
      </c>
      <c r="F884" s="4">
        <v>1990</v>
      </c>
      <c r="G884" t="s">
        <v>21</v>
      </c>
      <c r="H884" s="4">
        <v>15.5</v>
      </c>
      <c r="I884" t="s">
        <v>35</v>
      </c>
      <c r="J884" s="4" t="s">
        <v>4455</v>
      </c>
      <c r="K884" s="4">
        <v>31.43</v>
      </c>
      <c r="L884" s="4">
        <v>0</v>
      </c>
      <c r="M884" s="4" t="s">
        <v>1880</v>
      </c>
      <c r="R884" t="s">
        <v>11880</v>
      </c>
    </row>
    <row r="885" spans="1:18">
      <c r="A885" t="s">
        <v>4331</v>
      </c>
      <c r="B885" t="s">
        <v>10958</v>
      </c>
      <c r="C885" t="s">
        <v>20</v>
      </c>
      <c r="D885" s="25" t="s">
        <v>3055</v>
      </c>
      <c r="E885" s="4">
        <v>5</v>
      </c>
      <c r="F885" s="4">
        <v>2001</v>
      </c>
      <c r="G885" t="s">
        <v>25</v>
      </c>
      <c r="I885" t="s">
        <v>11219</v>
      </c>
      <c r="J885" s="4" t="s">
        <v>49</v>
      </c>
      <c r="K885" s="4" t="s">
        <v>338</v>
      </c>
      <c r="L885" s="4">
        <v>0</v>
      </c>
      <c r="M885" s="4" t="s">
        <v>3456</v>
      </c>
      <c r="N885" s="11" t="s">
        <v>11881</v>
      </c>
      <c r="R885" t="s">
        <v>11882</v>
      </c>
    </row>
    <row r="886" spans="1:18">
      <c r="A886" t="s">
        <v>4335</v>
      </c>
      <c r="B886" t="s">
        <v>10958</v>
      </c>
      <c r="C886" t="s">
        <v>20</v>
      </c>
      <c r="D886" s="25" t="s">
        <v>11038</v>
      </c>
      <c r="E886" s="4">
        <v>5</v>
      </c>
      <c r="F886" s="4">
        <v>2003</v>
      </c>
      <c r="G886" t="s">
        <v>21</v>
      </c>
      <c r="H886" s="4">
        <v>10.7</v>
      </c>
      <c r="I886" t="s">
        <v>35</v>
      </c>
      <c r="J886" s="4" t="s">
        <v>169</v>
      </c>
      <c r="K886" s="4" t="s">
        <v>326</v>
      </c>
      <c r="L886" s="4">
        <v>0</v>
      </c>
      <c r="M886" s="4" t="s">
        <v>2920</v>
      </c>
      <c r="N886" s="11" t="s">
        <v>11883</v>
      </c>
      <c r="R886" t="s">
        <v>11884</v>
      </c>
    </row>
    <row r="887" spans="1:18">
      <c r="A887" t="s">
        <v>4335</v>
      </c>
      <c r="B887" t="s">
        <v>10958</v>
      </c>
      <c r="C887" t="s">
        <v>74</v>
      </c>
      <c r="D887" s="25" t="s">
        <v>11060</v>
      </c>
      <c r="E887" s="4">
        <v>5</v>
      </c>
      <c r="F887" s="4">
        <v>2005</v>
      </c>
      <c r="G887" t="s">
        <v>21</v>
      </c>
      <c r="H887" s="4">
        <v>12.7</v>
      </c>
      <c r="I887" t="s">
        <v>35</v>
      </c>
      <c r="J887" s="4" t="s">
        <v>3619</v>
      </c>
      <c r="K887" s="4" t="s">
        <v>264</v>
      </c>
      <c r="L887" s="4">
        <v>0</v>
      </c>
      <c r="M887" s="4" t="s">
        <v>1419</v>
      </c>
      <c r="N887" s="11" t="s">
        <v>11883</v>
      </c>
      <c r="R887" t="s">
        <v>11885</v>
      </c>
    </row>
    <row r="888" spans="1:18">
      <c r="A888" t="s">
        <v>377</v>
      </c>
      <c r="B888" t="s">
        <v>10958</v>
      </c>
      <c r="C888" t="s">
        <v>20</v>
      </c>
      <c r="D888" s="25" t="s">
        <v>1367</v>
      </c>
      <c r="E888" s="4">
        <v>3</v>
      </c>
      <c r="F888" s="4">
        <v>1988</v>
      </c>
      <c r="G888" t="s">
        <v>21</v>
      </c>
      <c r="H888" s="4">
        <v>14.5</v>
      </c>
      <c r="I888" t="s">
        <v>35</v>
      </c>
      <c r="J888" s="4" t="s">
        <v>6762</v>
      </c>
      <c r="K888" s="4" t="s">
        <v>2103</v>
      </c>
      <c r="L888" s="4">
        <v>0</v>
      </c>
      <c r="M888" s="4" t="s">
        <v>2256</v>
      </c>
      <c r="R888" t="s">
        <v>11886</v>
      </c>
    </row>
    <row r="889" spans="1:18">
      <c r="A889" t="s">
        <v>377</v>
      </c>
      <c r="B889" t="s">
        <v>10958</v>
      </c>
      <c r="C889" t="s">
        <v>74</v>
      </c>
      <c r="D889" s="25" t="s">
        <v>1616</v>
      </c>
      <c r="E889" s="4">
        <v>3</v>
      </c>
      <c r="F889" s="4">
        <v>1992</v>
      </c>
      <c r="G889" t="s">
        <v>21</v>
      </c>
      <c r="H889" s="4">
        <v>18.5</v>
      </c>
      <c r="I889" t="s">
        <v>35</v>
      </c>
      <c r="J889" s="4" t="s">
        <v>6762</v>
      </c>
      <c r="K889" s="4" t="s">
        <v>3079</v>
      </c>
      <c r="L889" s="4">
        <v>0</v>
      </c>
      <c r="M889" s="4" t="s">
        <v>1904</v>
      </c>
    </row>
    <row r="890" spans="1:18">
      <c r="A890" t="s">
        <v>377</v>
      </c>
      <c r="B890" t="s">
        <v>10958</v>
      </c>
      <c r="C890" t="s">
        <v>74</v>
      </c>
      <c r="D890" s="25" t="s">
        <v>10987</v>
      </c>
      <c r="E890" s="4">
        <v>3</v>
      </c>
      <c r="F890" s="4">
        <v>1995</v>
      </c>
      <c r="G890" t="s">
        <v>21</v>
      </c>
      <c r="H890" s="4">
        <v>21.5</v>
      </c>
      <c r="I890" t="s">
        <v>35</v>
      </c>
      <c r="J890" s="4" t="s">
        <v>2341</v>
      </c>
      <c r="K890" s="4" t="s">
        <v>571</v>
      </c>
      <c r="L890" s="4">
        <v>0</v>
      </c>
      <c r="M890" s="4" t="s">
        <v>1323</v>
      </c>
    </row>
    <row r="891" spans="1:18">
      <c r="A891" t="s">
        <v>4342</v>
      </c>
      <c r="B891" t="s">
        <v>10958</v>
      </c>
      <c r="C891" t="s">
        <v>20</v>
      </c>
      <c r="D891" s="25" t="s">
        <v>10975</v>
      </c>
      <c r="E891" s="4">
        <v>3</v>
      </c>
      <c r="F891" s="4">
        <v>1994</v>
      </c>
      <c r="G891" t="s">
        <v>25</v>
      </c>
      <c r="H891" s="4">
        <v>7.5</v>
      </c>
      <c r="I891" t="s">
        <v>35</v>
      </c>
      <c r="J891" s="4" t="s">
        <v>285</v>
      </c>
      <c r="K891" s="4" t="s">
        <v>1782</v>
      </c>
      <c r="L891" s="4">
        <v>0</v>
      </c>
      <c r="M891" s="4" t="s">
        <v>1350</v>
      </c>
      <c r="N891" s="11" t="s">
        <v>11887</v>
      </c>
      <c r="R891" t="s">
        <v>11595</v>
      </c>
    </row>
    <row r="892" spans="1:18">
      <c r="A892" t="s">
        <v>4342</v>
      </c>
      <c r="B892" t="s">
        <v>10958</v>
      </c>
      <c r="C892" t="s">
        <v>74</v>
      </c>
      <c r="D892" s="25" t="s">
        <v>1674</v>
      </c>
      <c r="E892" s="4">
        <v>5</v>
      </c>
      <c r="F892" s="4">
        <v>2004</v>
      </c>
      <c r="G892" t="s">
        <v>25</v>
      </c>
      <c r="H892" s="4">
        <v>17.7</v>
      </c>
      <c r="I892" t="s">
        <v>11219</v>
      </c>
      <c r="J892" s="4" t="s">
        <v>723</v>
      </c>
      <c r="K892" s="4" t="s">
        <v>898</v>
      </c>
      <c r="L892" s="4">
        <v>0</v>
      </c>
      <c r="M892" s="4" t="s">
        <v>10983</v>
      </c>
      <c r="N892" s="11" t="s">
        <v>11887</v>
      </c>
      <c r="R892" t="s">
        <v>11888</v>
      </c>
    </row>
    <row r="893" spans="1:18">
      <c r="A893" t="s">
        <v>4348</v>
      </c>
      <c r="B893" t="s">
        <v>10958</v>
      </c>
      <c r="C893" t="s">
        <v>20</v>
      </c>
      <c r="D893" s="25" t="s">
        <v>1590</v>
      </c>
      <c r="E893" s="4">
        <v>5</v>
      </c>
      <c r="F893" s="4">
        <v>2016</v>
      </c>
      <c r="G893" t="s">
        <v>21</v>
      </c>
      <c r="I893" t="s">
        <v>11219</v>
      </c>
      <c r="J893" s="4" t="s">
        <v>451</v>
      </c>
      <c r="K893" s="4" t="s">
        <v>492</v>
      </c>
      <c r="L893" s="4">
        <v>0</v>
      </c>
      <c r="M893" s="4" t="s">
        <v>1618</v>
      </c>
      <c r="R893" t="s">
        <v>11889</v>
      </c>
    </row>
    <row r="894" spans="1:18">
      <c r="A894" t="s">
        <v>380</v>
      </c>
      <c r="B894" t="s">
        <v>10958</v>
      </c>
      <c r="C894" t="s">
        <v>20</v>
      </c>
      <c r="D894" s="25" t="s">
        <v>1367</v>
      </c>
      <c r="E894" s="4">
        <v>3</v>
      </c>
      <c r="F894" s="4">
        <v>1988</v>
      </c>
      <c r="G894" t="s">
        <v>25</v>
      </c>
      <c r="H894" s="4">
        <v>8.5</v>
      </c>
      <c r="I894" t="s">
        <v>35</v>
      </c>
      <c r="J894" s="4" t="s">
        <v>5580</v>
      </c>
      <c r="K894" s="4" t="s">
        <v>4358</v>
      </c>
      <c r="L894" s="4">
        <v>0</v>
      </c>
      <c r="M894" s="4" t="s">
        <v>2256</v>
      </c>
      <c r="N894" s="11" t="s">
        <v>11890</v>
      </c>
      <c r="R894" t="s">
        <v>3631</v>
      </c>
    </row>
    <row r="895" spans="1:18">
      <c r="A895" t="s">
        <v>380</v>
      </c>
      <c r="B895" t="s">
        <v>10958</v>
      </c>
      <c r="C895" t="s">
        <v>74</v>
      </c>
      <c r="D895" s="25" t="s">
        <v>11083</v>
      </c>
      <c r="E895" s="4">
        <v>3</v>
      </c>
      <c r="F895" s="4">
        <v>2000</v>
      </c>
      <c r="G895" t="s">
        <v>25</v>
      </c>
      <c r="H895" s="4">
        <v>20.5</v>
      </c>
      <c r="I895" t="s">
        <v>35</v>
      </c>
      <c r="J895" s="4" t="s">
        <v>674</v>
      </c>
      <c r="K895" s="4" t="s">
        <v>1023</v>
      </c>
      <c r="L895" s="4">
        <v>0</v>
      </c>
      <c r="M895" s="4" t="s">
        <v>4294</v>
      </c>
      <c r="N895" s="11" t="s">
        <v>11890</v>
      </c>
      <c r="R895" t="s">
        <v>11891</v>
      </c>
    </row>
    <row r="896" spans="1:18">
      <c r="A896" t="s">
        <v>11892</v>
      </c>
      <c r="B896" t="s">
        <v>10958</v>
      </c>
      <c r="C896" t="s">
        <v>20</v>
      </c>
      <c r="D896" s="25" t="s">
        <v>10972</v>
      </c>
      <c r="E896" s="4">
        <v>5</v>
      </c>
      <c r="F896" s="4">
        <v>2003</v>
      </c>
      <c r="G896" t="s">
        <v>21</v>
      </c>
      <c r="H896" s="4">
        <v>7.7</v>
      </c>
      <c r="I896" t="s">
        <v>35</v>
      </c>
      <c r="J896" s="4" t="s">
        <v>563</v>
      </c>
      <c r="K896" s="4" t="s">
        <v>1181</v>
      </c>
      <c r="L896" s="4">
        <v>0</v>
      </c>
      <c r="M896" s="4" t="s">
        <v>1347</v>
      </c>
      <c r="R896" t="s">
        <v>11893</v>
      </c>
    </row>
    <row r="897" spans="1:18">
      <c r="A897" t="s">
        <v>11892</v>
      </c>
      <c r="B897" t="s">
        <v>10958</v>
      </c>
      <c r="C897" t="s">
        <v>74</v>
      </c>
      <c r="D897" s="25" t="s">
        <v>1736</v>
      </c>
      <c r="E897" s="4">
        <v>5</v>
      </c>
      <c r="F897" s="4">
        <v>2004</v>
      </c>
      <c r="G897" t="s">
        <v>21</v>
      </c>
      <c r="H897" s="4">
        <v>8.6999999999999993</v>
      </c>
      <c r="I897" t="s">
        <v>35</v>
      </c>
      <c r="J897" s="4" t="s">
        <v>1483</v>
      </c>
      <c r="K897" s="4" t="s">
        <v>709</v>
      </c>
      <c r="L897" s="4">
        <v>0</v>
      </c>
      <c r="M897" s="4" t="s">
        <v>1820</v>
      </c>
      <c r="R897" t="s">
        <v>11894</v>
      </c>
    </row>
    <row r="898" spans="1:18">
      <c r="A898" t="s">
        <v>11892</v>
      </c>
      <c r="B898" t="s">
        <v>10958</v>
      </c>
      <c r="C898" t="s">
        <v>74</v>
      </c>
      <c r="D898" s="25" t="s">
        <v>11060</v>
      </c>
      <c r="E898" s="4">
        <v>5</v>
      </c>
      <c r="F898" s="4">
        <v>2005</v>
      </c>
      <c r="G898" t="s">
        <v>21</v>
      </c>
      <c r="H898" s="4">
        <v>9.6999999999999993</v>
      </c>
      <c r="I898" t="s">
        <v>35</v>
      </c>
      <c r="J898" s="4" t="s">
        <v>3814</v>
      </c>
      <c r="K898" s="4" t="s">
        <v>264</v>
      </c>
      <c r="L898" s="4">
        <v>0</v>
      </c>
      <c r="M898" s="4" t="s">
        <v>6482</v>
      </c>
      <c r="R898" t="s">
        <v>11895</v>
      </c>
    </row>
    <row r="899" spans="1:18">
      <c r="A899" t="s">
        <v>11892</v>
      </c>
      <c r="B899" t="s">
        <v>10958</v>
      </c>
      <c r="C899" t="s">
        <v>74</v>
      </c>
      <c r="D899" s="25" t="s">
        <v>10985</v>
      </c>
      <c r="E899" s="4">
        <v>3</v>
      </c>
      <c r="F899" s="4">
        <v>2008</v>
      </c>
      <c r="G899" t="s">
        <v>21</v>
      </c>
      <c r="H899" s="4">
        <v>12.7</v>
      </c>
      <c r="I899" t="s">
        <v>35</v>
      </c>
      <c r="J899" s="4" t="s">
        <v>6479</v>
      </c>
      <c r="K899" s="4" t="s">
        <v>464</v>
      </c>
      <c r="L899" s="4">
        <v>0</v>
      </c>
      <c r="M899" s="4" t="s">
        <v>2443</v>
      </c>
      <c r="R899" t="s">
        <v>11896</v>
      </c>
    </row>
    <row r="900" spans="1:18">
      <c r="A900" t="s">
        <v>11892</v>
      </c>
      <c r="B900" t="s">
        <v>10958</v>
      </c>
      <c r="C900" t="s">
        <v>74</v>
      </c>
      <c r="D900" s="25" t="s">
        <v>562</v>
      </c>
      <c r="E900" s="4">
        <v>5</v>
      </c>
      <c r="F900" s="4">
        <v>2009</v>
      </c>
      <c r="G900" t="s">
        <v>21</v>
      </c>
      <c r="H900" s="4">
        <v>13.7</v>
      </c>
      <c r="I900" t="s">
        <v>35</v>
      </c>
      <c r="J900" s="4" t="s">
        <v>169</v>
      </c>
      <c r="K900" s="4" t="s">
        <v>919</v>
      </c>
      <c r="L900" s="4">
        <v>0</v>
      </c>
      <c r="M900" s="4" t="s">
        <v>1797</v>
      </c>
      <c r="R900" t="s">
        <v>11897</v>
      </c>
    </row>
    <row r="901" spans="1:18">
      <c r="A901" t="s">
        <v>11892</v>
      </c>
      <c r="B901" t="s">
        <v>10958</v>
      </c>
      <c r="C901" t="s">
        <v>74</v>
      </c>
      <c r="D901" s="25" t="s">
        <v>11068</v>
      </c>
      <c r="E901" s="4">
        <v>5</v>
      </c>
      <c r="F901" s="4">
        <v>2015</v>
      </c>
      <c r="G901" t="s">
        <v>21</v>
      </c>
      <c r="H901" s="4">
        <v>19.7</v>
      </c>
      <c r="I901" t="s">
        <v>35</v>
      </c>
      <c r="J901" s="4" t="s">
        <v>929</v>
      </c>
      <c r="K901" s="4" t="s">
        <v>369</v>
      </c>
      <c r="L901" s="4">
        <v>0</v>
      </c>
      <c r="M901" s="4" t="s">
        <v>3505</v>
      </c>
      <c r="R901" t="s">
        <v>11898</v>
      </c>
    </row>
    <row r="902" spans="1:18">
      <c r="A902" t="s">
        <v>11892</v>
      </c>
      <c r="B902" t="s">
        <v>10958</v>
      </c>
      <c r="C902" t="s">
        <v>74</v>
      </c>
      <c r="D902" s="25" t="s">
        <v>1590</v>
      </c>
      <c r="E902" s="4">
        <v>5</v>
      </c>
      <c r="F902" s="4">
        <v>2016</v>
      </c>
      <c r="G902" t="s">
        <v>21</v>
      </c>
      <c r="H902" s="4">
        <v>20.7</v>
      </c>
      <c r="I902" t="s">
        <v>35</v>
      </c>
      <c r="J902" s="4" t="s">
        <v>1155</v>
      </c>
      <c r="K902" s="4" t="s">
        <v>312</v>
      </c>
      <c r="L902" s="4">
        <v>0</v>
      </c>
      <c r="M902" s="4" t="s">
        <v>2729</v>
      </c>
      <c r="R902" t="s">
        <v>11899</v>
      </c>
    </row>
    <row r="903" spans="1:18">
      <c r="A903" t="s">
        <v>11892</v>
      </c>
      <c r="B903" t="s">
        <v>10958</v>
      </c>
      <c r="C903" t="s">
        <v>74</v>
      </c>
      <c r="D903" s="25" t="s">
        <v>11020</v>
      </c>
      <c r="E903" s="4">
        <v>5</v>
      </c>
      <c r="F903" s="4">
        <v>2017</v>
      </c>
      <c r="G903" t="s">
        <v>21</v>
      </c>
      <c r="H903" s="4">
        <v>21.7</v>
      </c>
      <c r="I903" t="s">
        <v>35</v>
      </c>
      <c r="J903" s="4" t="s">
        <v>2413</v>
      </c>
      <c r="K903" s="4" t="s">
        <v>958</v>
      </c>
      <c r="L903" s="4">
        <v>0</v>
      </c>
      <c r="M903" s="4" t="s">
        <v>2945</v>
      </c>
      <c r="R903" t="s">
        <v>11900</v>
      </c>
    </row>
    <row r="904" spans="1:18">
      <c r="A904" t="s">
        <v>291</v>
      </c>
      <c r="B904" t="s">
        <v>10958</v>
      </c>
      <c r="C904" t="s">
        <v>20</v>
      </c>
      <c r="D904" s="25" t="s">
        <v>1367</v>
      </c>
      <c r="E904" s="4">
        <v>3</v>
      </c>
      <c r="F904" s="4">
        <v>1988</v>
      </c>
      <c r="G904" t="s">
        <v>21</v>
      </c>
      <c r="H904" s="4">
        <v>18.5</v>
      </c>
      <c r="I904" t="s">
        <v>35</v>
      </c>
      <c r="J904" s="4" t="s">
        <v>4762</v>
      </c>
      <c r="K904" s="4" t="s">
        <v>4474</v>
      </c>
      <c r="L904" s="4">
        <v>0</v>
      </c>
      <c r="M904" s="4" t="s">
        <v>1548</v>
      </c>
      <c r="N904" s="11" t="s">
        <v>11901</v>
      </c>
      <c r="R904" t="s">
        <v>11902</v>
      </c>
    </row>
    <row r="905" spans="1:18">
      <c r="A905" t="s">
        <v>291</v>
      </c>
      <c r="B905" t="s">
        <v>10958</v>
      </c>
      <c r="C905" t="s">
        <v>74</v>
      </c>
      <c r="D905" s="25" t="s">
        <v>11132</v>
      </c>
      <c r="E905" s="4">
        <v>3</v>
      </c>
      <c r="F905" s="4">
        <v>1995</v>
      </c>
      <c r="G905" t="s">
        <v>21</v>
      </c>
      <c r="H905" s="4">
        <v>25.5</v>
      </c>
      <c r="I905" t="s">
        <v>35</v>
      </c>
      <c r="J905" s="4" t="s">
        <v>946</v>
      </c>
      <c r="K905" s="4" t="s">
        <v>182</v>
      </c>
      <c r="L905" s="4">
        <v>0</v>
      </c>
      <c r="M905" s="4" t="s">
        <v>2361</v>
      </c>
      <c r="N905" s="11" t="s">
        <v>11901</v>
      </c>
      <c r="R905" t="s">
        <v>11903</v>
      </c>
    </row>
    <row r="906" spans="1:18">
      <c r="A906" t="s">
        <v>291</v>
      </c>
      <c r="B906" t="s">
        <v>10958</v>
      </c>
      <c r="C906" t="s">
        <v>74</v>
      </c>
      <c r="D906" s="25" t="s">
        <v>11083</v>
      </c>
      <c r="E906" s="4">
        <v>3</v>
      </c>
      <c r="F906" s="4">
        <v>2000</v>
      </c>
      <c r="G906" t="s">
        <v>21</v>
      </c>
      <c r="H906" s="4">
        <v>30.5</v>
      </c>
      <c r="I906" t="s">
        <v>35</v>
      </c>
      <c r="J906" s="4" t="s">
        <v>881</v>
      </c>
      <c r="K906" s="4" t="s">
        <v>138</v>
      </c>
      <c r="L906" s="4">
        <v>0</v>
      </c>
      <c r="M906" s="4" t="s">
        <v>3880</v>
      </c>
      <c r="N906" s="11" t="s">
        <v>11901</v>
      </c>
      <c r="R906" t="s">
        <v>439</v>
      </c>
    </row>
    <row r="907" spans="1:18">
      <c r="A907" t="s">
        <v>291</v>
      </c>
      <c r="B907" t="s">
        <v>10958</v>
      </c>
      <c r="C907" t="s">
        <v>74</v>
      </c>
      <c r="D907" s="25" t="s">
        <v>10970</v>
      </c>
      <c r="E907" s="4">
        <v>5</v>
      </c>
      <c r="F907" s="4">
        <v>2001</v>
      </c>
      <c r="G907" t="s">
        <v>21</v>
      </c>
      <c r="H907" s="4">
        <v>31.7</v>
      </c>
      <c r="I907" t="s">
        <v>35</v>
      </c>
      <c r="J907" s="4" t="s">
        <v>1861</v>
      </c>
      <c r="K907" s="4" t="s">
        <v>3312</v>
      </c>
      <c r="L907" s="4">
        <v>0</v>
      </c>
      <c r="M907" s="4" t="s">
        <v>2508</v>
      </c>
      <c r="N907" s="11" t="s">
        <v>11901</v>
      </c>
      <c r="R907" t="s">
        <v>11904</v>
      </c>
    </row>
    <row r="908" spans="1:18">
      <c r="A908" t="s">
        <v>291</v>
      </c>
      <c r="B908" t="s">
        <v>10958</v>
      </c>
      <c r="C908" t="s">
        <v>74</v>
      </c>
      <c r="D908" s="25" t="s">
        <v>11007</v>
      </c>
      <c r="E908" s="4">
        <v>5</v>
      </c>
      <c r="F908" s="4">
        <v>2002</v>
      </c>
      <c r="G908" t="s">
        <v>21</v>
      </c>
      <c r="H908" s="4">
        <v>32.700000000000003</v>
      </c>
      <c r="I908" t="s">
        <v>35</v>
      </c>
      <c r="J908" s="4" t="s">
        <v>492</v>
      </c>
      <c r="K908" s="4" t="s">
        <v>1121</v>
      </c>
      <c r="L908" s="4">
        <v>0</v>
      </c>
      <c r="M908" s="4" t="s">
        <v>3268</v>
      </c>
      <c r="N908" s="11" t="s">
        <v>11901</v>
      </c>
      <c r="R908" t="s">
        <v>11905</v>
      </c>
    </row>
    <row r="909" spans="1:18">
      <c r="A909" t="s">
        <v>291</v>
      </c>
      <c r="B909" t="s">
        <v>10958</v>
      </c>
      <c r="C909" t="s">
        <v>74</v>
      </c>
      <c r="D909" s="25" t="s">
        <v>11123</v>
      </c>
      <c r="E909" s="4">
        <v>5</v>
      </c>
      <c r="F909" s="4">
        <v>2005</v>
      </c>
      <c r="G909" t="s">
        <v>21</v>
      </c>
      <c r="H909" s="4">
        <v>35.700000000000003</v>
      </c>
      <c r="I909" t="s">
        <v>35</v>
      </c>
      <c r="J909" s="4" t="s">
        <v>461</v>
      </c>
      <c r="K909" s="4" t="s">
        <v>577</v>
      </c>
      <c r="L909" s="4">
        <v>0</v>
      </c>
      <c r="M909" s="4" t="s">
        <v>1648</v>
      </c>
      <c r="N909" s="11" t="s">
        <v>11901</v>
      </c>
      <c r="R909" t="s">
        <v>11906</v>
      </c>
    </row>
    <row r="910" spans="1:18">
      <c r="A910" t="s">
        <v>291</v>
      </c>
      <c r="B910" t="s">
        <v>10958</v>
      </c>
      <c r="C910" t="s">
        <v>74</v>
      </c>
      <c r="D910" s="25" t="s">
        <v>11068</v>
      </c>
      <c r="E910" s="4">
        <v>5</v>
      </c>
      <c r="F910" s="4">
        <v>2015</v>
      </c>
      <c r="G910" t="s">
        <v>21</v>
      </c>
      <c r="H910" s="4">
        <v>45.7</v>
      </c>
      <c r="I910" t="s">
        <v>35</v>
      </c>
      <c r="J910" s="4" t="s">
        <v>1181</v>
      </c>
      <c r="K910" s="4" t="s">
        <v>206</v>
      </c>
      <c r="L910" s="4">
        <v>0</v>
      </c>
      <c r="M910" s="4" t="s">
        <v>2226</v>
      </c>
      <c r="N910" s="11" t="s">
        <v>11901</v>
      </c>
      <c r="R910" t="s">
        <v>11898</v>
      </c>
    </row>
    <row r="911" spans="1:18">
      <c r="A911" t="s">
        <v>291</v>
      </c>
      <c r="B911" t="s">
        <v>10958</v>
      </c>
      <c r="C911" t="s">
        <v>74</v>
      </c>
      <c r="D911" s="25" t="s">
        <v>1590</v>
      </c>
      <c r="E911" s="4">
        <v>5</v>
      </c>
      <c r="F911" s="4">
        <v>2016</v>
      </c>
      <c r="G911" t="s">
        <v>21</v>
      </c>
      <c r="H911" s="4">
        <v>46.7</v>
      </c>
      <c r="I911" t="s">
        <v>35</v>
      </c>
      <c r="J911" s="4" t="s">
        <v>709</v>
      </c>
      <c r="K911" s="4" t="s">
        <v>138</v>
      </c>
      <c r="L911" s="4">
        <v>0</v>
      </c>
      <c r="M911" s="4" t="s">
        <v>1835</v>
      </c>
      <c r="N911" s="11" t="s">
        <v>11901</v>
      </c>
      <c r="R911" t="s">
        <v>11255</v>
      </c>
    </row>
    <row r="912" spans="1:18">
      <c r="A912" t="s">
        <v>387</v>
      </c>
      <c r="B912" t="s">
        <v>10958</v>
      </c>
      <c r="C912" t="s">
        <v>20</v>
      </c>
      <c r="D912" s="25" t="s">
        <v>1746</v>
      </c>
      <c r="E912" s="4">
        <v>5</v>
      </c>
      <c r="F912" s="4">
        <v>2001</v>
      </c>
      <c r="G912" t="s">
        <v>25</v>
      </c>
      <c r="H912" s="4">
        <v>7.7</v>
      </c>
      <c r="I912" t="s">
        <v>35</v>
      </c>
      <c r="J912" s="4" t="s">
        <v>550</v>
      </c>
      <c r="K912" s="4" t="s">
        <v>1215</v>
      </c>
      <c r="L912" s="4">
        <v>0</v>
      </c>
      <c r="M912" s="4" t="s">
        <v>1461</v>
      </c>
      <c r="R912" t="s">
        <v>11907</v>
      </c>
    </row>
    <row r="913" spans="1:18">
      <c r="A913" t="s">
        <v>391</v>
      </c>
      <c r="B913" t="s">
        <v>10958</v>
      </c>
      <c r="C913" t="s">
        <v>20</v>
      </c>
      <c r="D913" s="25" t="s">
        <v>1367</v>
      </c>
      <c r="E913" s="4">
        <v>3</v>
      </c>
      <c r="F913" s="4">
        <v>1988</v>
      </c>
      <c r="G913" t="s">
        <v>25</v>
      </c>
      <c r="H913" s="4" t="s">
        <v>87</v>
      </c>
      <c r="I913" t="s">
        <v>1214</v>
      </c>
      <c r="J913" s="4" t="s">
        <v>11838</v>
      </c>
      <c r="K913" s="4" t="s">
        <v>5580</v>
      </c>
      <c r="L913" s="4">
        <v>0</v>
      </c>
      <c r="M913" s="4" t="s">
        <v>3831</v>
      </c>
      <c r="N913" s="11" t="s">
        <v>11908</v>
      </c>
    </row>
    <row r="914" spans="1:18">
      <c r="A914" t="s">
        <v>391</v>
      </c>
      <c r="B914" t="s">
        <v>10958</v>
      </c>
      <c r="C914" t="s">
        <v>74</v>
      </c>
      <c r="D914" s="25" t="s">
        <v>11023</v>
      </c>
      <c r="E914" s="4">
        <v>3</v>
      </c>
      <c r="F914" s="4">
        <v>1992</v>
      </c>
      <c r="G914" t="s">
        <v>25</v>
      </c>
      <c r="H914" s="4" t="s">
        <v>1622</v>
      </c>
      <c r="I914" t="s">
        <v>1214</v>
      </c>
      <c r="J914" s="4" t="s">
        <v>7766</v>
      </c>
      <c r="K914" s="4" t="s">
        <v>4538</v>
      </c>
      <c r="L914" s="4">
        <v>0</v>
      </c>
      <c r="M914" s="4" t="s">
        <v>2139</v>
      </c>
      <c r="N914" s="11" t="s">
        <v>11908</v>
      </c>
      <c r="R914" t="s">
        <v>11575</v>
      </c>
    </row>
    <row r="915" spans="1:18">
      <c r="A915" t="s">
        <v>391</v>
      </c>
      <c r="B915" t="s">
        <v>10958</v>
      </c>
      <c r="C915" t="s">
        <v>74</v>
      </c>
      <c r="D915" s="25" t="s">
        <v>10968</v>
      </c>
      <c r="E915" s="4">
        <v>3</v>
      </c>
      <c r="F915" s="4">
        <v>1994</v>
      </c>
      <c r="G915" t="s">
        <v>25</v>
      </c>
      <c r="H915" s="4" t="s">
        <v>1639</v>
      </c>
      <c r="I915" t="s">
        <v>1214</v>
      </c>
      <c r="J915" s="4" t="s">
        <v>169</v>
      </c>
      <c r="K915" s="4" t="s">
        <v>326</v>
      </c>
      <c r="L915" s="4">
        <v>0</v>
      </c>
      <c r="M915" s="4" t="s">
        <v>2729</v>
      </c>
      <c r="N915" s="11" t="s">
        <v>11908</v>
      </c>
    </row>
    <row r="916" spans="1:18">
      <c r="A916" t="s">
        <v>391</v>
      </c>
      <c r="B916" t="s">
        <v>10958</v>
      </c>
      <c r="C916" t="s">
        <v>74</v>
      </c>
      <c r="D916" s="25" t="s">
        <v>10987</v>
      </c>
      <c r="E916" s="4">
        <v>3</v>
      </c>
      <c r="F916" s="4">
        <v>1995</v>
      </c>
      <c r="G916" t="s">
        <v>25</v>
      </c>
      <c r="H916" s="4" t="s">
        <v>137</v>
      </c>
      <c r="I916" t="s">
        <v>1214</v>
      </c>
      <c r="J916" s="4" t="s">
        <v>1215</v>
      </c>
      <c r="K916" s="4" t="s">
        <v>933</v>
      </c>
      <c r="L916" s="4">
        <v>0</v>
      </c>
      <c r="M916" s="4" t="s">
        <v>4522</v>
      </c>
      <c r="N916" s="11" t="s">
        <v>11908</v>
      </c>
      <c r="R916" t="s">
        <v>11909</v>
      </c>
    </row>
    <row r="917" spans="1:18">
      <c r="A917" t="s">
        <v>391</v>
      </c>
      <c r="B917" t="s">
        <v>10958</v>
      </c>
      <c r="C917" t="s">
        <v>74</v>
      </c>
      <c r="D917" s="25" t="s">
        <v>10979</v>
      </c>
      <c r="E917" s="4">
        <v>3</v>
      </c>
      <c r="F917" s="4">
        <v>1996</v>
      </c>
      <c r="G917" t="s">
        <v>25</v>
      </c>
      <c r="H917" s="4" t="s">
        <v>2924</v>
      </c>
      <c r="I917" t="s">
        <v>1214</v>
      </c>
      <c r="J917" s="4" t="s">
        <v>1106</v>
      </c>
      <c r="K917" s="4" t="s">
        <v>227</v>
      </c>
      <c r="L917" s="4">
        <v>0</v>
      </c>
      <c r="M917" s="4" t="s">
        <v>3244</v>
      </c>
      <c r="N917" s="11" t="s">
        <v>11908</v>
      </c>
      <c r="R917" t="s">
        <v>4721</v>
      </c>
    </row>
    <row r="918" spans="1:18">
      <c r="A918" t="s">
        <v>391</v>
      </c>
      <c r="B918" t="s">
        <v>10958</v>
      </c>
      <c r="C918" t="s">
        <v>74</v>
      </c>
      <c r="D918" s="25" t="s">
        <v>10981</v>
      </c>
      <c r="E918" s="4">
        <v>3</v>
      </c>
      <c r="F918" s="4">
        <v>2000</v>
      </c>
      <c r="G918" t="s">
        <v>25</v>
      </c>
      <c r="H918" s="4" t="s">
        <v>345</v>
      </c>
      <c r="I918" t="s">
        <v>1214</v>
      </c>
      <c r="J918" s="4" t="s">
        <v>690</v>
      </c>
      <c r="K918" s="4" t="s">
        <v>888</v>
      </c>
      <c r="L918" s="4">
        <v>0</v>
      </c>
      <c r="M918" s="4" t="s">
        <v>11910</v>
      </c>
      <c r="N918" s="11" t="s">
        <v>11908</v>
      </c>
      <c r="R918" t="s">
        <v>439</v>
      </c>
    </row>
    <row r="919" spans="1:18">
      <c r="A919" t="s">
        <v>391</v>
      </c>
      <c r="B919" t="s">
        <v>10958</v>
      </c>
      <c r="C919" t="s">
        <v>74</v>
      </c>
      <c r="D919" s="25" t="s">
        <v>10970</v>
      </c>
      <c r="E919" s="4">
        <v>5</v>
      </c>
      <c r="F919" s="4">
        <v>2001</v>
      </c>
      <c r="G919" t="s">
        <v>25</v>
      </c>
      <c r="H919" s="4" t="s">
        <v>488</v>
      </c>
      <c r="I919" t="s">
        <v>1214</v>
      </c>
      <c r="J919" s="4" t="s">
        <v>1393</v>
      </c>
      <c r="K919" s="4" t="s">
        <v>317</v>
      </c>
      <c r="L919" s="4">
        <v>0</v>
      </c>
      <c r="M919" s="4" t="s">
        <v>11825</v>
      </c>
      <c r="N919" s="11" t="s">
        <v>11908</v>
      </c>
      <c r="R919" t="s">
        <v>11599</v>
      </c>
    </row>
    <row r="920" spans="1:18">
      <c r="A920" t="s">
        <v>391</v>
      </c>
      <c r="B920" t="s">
        <v>10958</v>
      </c>
      <c r="C920" t="s">
        <v>74</v>
      </c>
      <c r="D920" s="25" t="s">
        <v>11036</v>
      </c>
      <c r="E920" s="4">
        <v>5</v>
      </c>
      <c r="F920" s="4">
        <v>2002</v>
      </c>
      <c r="G920" t="s">
        <v>25</v>
      </c>
      <c r="H920" s="4" t="s">
        <v>401</v>
      </c>
      <c r="I920" t="s">
        <v>1214</v>
      </c>
      <c r="J920" s="4" t="s">
        <v>341</v>
      </c>
      <c r="K920" s="4" t="s">
        <v>3563</v>
      </c>
      <c r="L920" s="4">
        <v>0</v>
      </c>
      <c r="M920" s="4" t="s">
        <v>11911</v>
      </c>
      <c r="N920" s="11" t="s">
        <v>11908</v>
      </c>
      <c r="R920" t="s">
        <v>11912</v>
      </c>
    </row>
    <row r="921" spans="1:18">
      <c r="A921" t="s">
        <v>391</v>
      </c>
      <c r="B921" t="s">
        <v>10958</v>
      </c>
      <c r="C921" t="s">
        <v>74</v>
      </c>
      <c r="D921" s="25" t="s">
        <v>11038</v>
      </c>
      <c r="E921" s="4">
        <v>5</v>
      </c>
      <c r="F921" s="4">
        <v>2003</v>
      </c>
      <c r="G921" t="s">
        <v>25</v>
      </c>
      <c r="H921" s="4" t="s">
        <v>772</v>
      </c>
      <c r="I921" t="s">
        <v>1214</v>
      </c>
      <c r="J921" s="4" t="s">
        <v>338</v>
      </c>
      <c r="K921" s="4" t="s">
        <v>971</v>
      </c>
      <c r="L921" s="4">
        <v>0</v>
      </c>
      <c r="M921" s="4" t="s">
        <v>11913</v>
      </c>
      <c r="N921" s="11" t="s">
        <v>11908</v>
      </c>
      <c r="R921" t="s">
        <v>11501</v>
      </c>
    </row>
    <row r="922" spans="1:18">
      <c r="A922" t="s">
        <v>391</v>
      </c>
      <c r="B922" t="s">
        <v>10958</v>
      </c>
      <c r="C922" t="s">
        <v>74</v>
      </c>
      <c r="D922" s="25" t="s">
        <v>1674</v>
      </c>
      <c r="E922" s="4">
        <v>5</v>
      </c>
      <c r="F922" s="4">
        <v>2004</v>
      </c>
      <c r="G922" t="s">
        <v>25</v>
      </c>
      <c r="H922" s="4" t="s">
        <v>600</v>
      </c>
      <c r="I922" t="s">
        <v>1214</v>
      </c>
      <c r="J922" s="4" t="s">
        <v>341</v>
      </c>
      <c r="K922" s="4" t="s">
        <v>969</v>
      </c>
      <c r="L922" s="4">
        <v>0</v>
      </c>
      <c r="M922" s="4" t="s">
        <v>11914</v>
      </c>
      <c r="N922" s="11" t="s">
        <v>11908</v>
      </c>
      <c r="R922" t="s">
        <v>11915</v>
      </c>
    </row>
    <row r="923" spans="1:18">
      <c r="A923" t="s">
        <v>391</v>
      </c>
      <c r="B923" t="s">
        <v>10958</v>
      </c>
      <c r="C923" t="s">
        <v>74</v>
      </c>
      <c r="D923" s="25" t="s">
        <v>11123</v>
      </c>
      <c r="E923" s="4">
        <v>5</v>
      </c>
      <c r="F923" s="4">
        <v>2005</v>
      </c>
      <c r="G923" t="s">
        <v>25</v>
      </c>
      <c r="H923" s="4" t="s">
        <v>997</v>
      </c>
      <c r="I923" t="s">
        <v>1214</v>
      </c>
      <c r="J923" s="4" t="s">
        <v>30</v>
      </c>
      <c r="K923" s="4" t="s">
        <v>1405</v>
      </c>
      <c r="L923" s="4">
        <v>0</v>
      </c>
      <c r="M923" s="4" t="s">
        <v>11916</v>
      </c>
      <c r="N923" s="11" t="s">
        <v>11908</v>
      </c>
      <c r="R923" t="s">
        <v>11917</v>
      </c>
    </row>
    <row r="924" spans="1:18">
      <c r="A924" t="s">
        <v>391</v>
      </c>
      <c r="B924" t="s">
        <v>10958</v>
      </c>
      <c r="C924" t="s">
        <v>74</v>
      </c>
      <c r="D924" s="25" t="s">
        <v>1313</v>
      </c>
      <c r="E924" s="4">
        <v>3</v>
      </c>
      <c r="F924" s="4">
        <v>2006</v>
      </c>
      <c r="G924" t="s">
        <v>25</v>
      </c>
      <c r="H924" s="4" t="s">
        <v>285</v>
      </c>
      <c r="I924" t="s">
        <v>1214</v>
      </c>
      <c r="J924" s="4" t="s">
        <v>638</v>
      </c>
      <c r="K924" s="4" t="s">
        <v>423</v>
      </c>
      <c r="L924" s="4">
        <v>0</v>
      </c>
      <c r="M924" s="4" t="s">
        <v>6187</v>
      </c>
      <c r="N924" s="11" t="s">
        <v>11908</v>
      </c>
      <c r="R924" t="s">
        <v>815</v>
      </c>
    </row>
    <row r="925" spans="1:18">
      <c r="A925" t="s">
        <v>4391</v>
      </c>
      <c r="B925" t="s">
        <v>10958</v>
      </c>
      <c r="C925" t="s">
        <v>20</v>
      </c>
      <c r="D925" s="25" t="s">
        <v>10972</v>
      </c>
      <c r="E925" s="4">
        <v>5</v>
      </c>
      <c r="F925" s="4">
        <v>2003</v>
      </c>
      <c r="G925" t="s">
        <v>21</v>
      </c>
      <c r="H925" s="4">
        <v>9.6999999999999993</v>
      </c>
      <c r="I925" t="s">
        <v>35</v>
      </c>
      <c r="J925" s="4" t="s">
        <v>1069</v>
      </c>
      <c r="K925" s="4">
        <v>17</v>
      </c>
      <c r="L925" s="4">
        <v>5.6</v>
      </c>
      <c r="M925" s="4" t="s">
        <v>3168</v>
      </c>
      <c r="N925" s="11" t="s">
        <v>11918</v>
      </c>
      <c r="R925" t="s">
        <v>11919</v>
      </c>
    </row>
    <row r="926" spans="1:18">
      <c r="A926" t="s">
        <v>4391</v>
      </c>
      <c r="B926" t="s">
        <v>10958</v>
      </c>
      <c r="C926" t="s">
        <v>74</v>
      </c>
      <c r="D926" s="25" t="s">
        <v>10993</v>
      </c>
      <c r="E926" s="4">
        <v>5</v>
      </c>
      <c r="F926" s="4">
        <v>2008</v>
      </c>
      <c r="G926" t="s">
        <v>21</v>
      </c>
      <c r="H926" s="4">
        <v>14.7</v>
      </c>
      <c r="I926" t="s">
        <v>35</v>
      </c>
      <c r="J926" s="4" t="s">
        <v>169</v>
      </c>
      <c r="K926" s="4">
        <v>17.7</v>
      </c>
      <c r="L926" s="4">
        <v>5.9</v>
      </c>
      <c r="M926" s="4" t="s">
        <v>1765</v>
      </c>
      <c r="N926" s="11" t="s">
        <v>11918</v>
      </c>
      <c r="R926" t="s">
        <v>11920</v>
      </c>
    </row>
    <row r="927" spans="1:18">
      <c r="A927" t="s">
        <v>4391</v>
      </c>
      <c r="B927" t="s">
        <v>10958</v>
      </c>
      <c r="C927" t="s">
        <v>74</v>
      </c>
      <c r="D927" s="25" t="s">
        <v>11064</v>
      </c>
      <c r="E927" s="4">
        <v>5</v>
      </c>
      <c r="F927" s="4">
        <v>2009</v>
      </c>
      <c r="G927" t="s">
        <v>21</v>
      </c>
      <c r="H927" s="4">
        <v>15.7</v>
      </c>
      <c r="I927" t="s">
        <v>35</v>
      </c>
      <c r="J927" s="4" t="s">
        <v>648</v>
      </c>
      <c r="K927" s="4">
        <v>17.2</v>
      </c>
      <c r="L927" s="4">
        <v>6</v>
      </c>
      <c r="M927" s="4" t="s">
        <v>1726</v>
      </c>
      <c r="N927" s="11" t="s">
        <v>11918</v>
      </c>
      <c r="R927" t="s">
        <v>11921</v>
      </c>
    </row>
    <row r="928" spans="1:18">
      <c r="A928" t="s">
        <v>4391</v>
      </c>
      <c r="B928" t="s">
        <v>10958</v>
      </c>
      <c r="C928" t="s">
        <v>74</v>
      </c>
      <c r="D928" s="25" t="s">
        <v>11016</v>
      </c>
      <c r="E928" s="4">
        <v>5</v>
      </c>
      <c r="F928" s="4">
        <v>2015</v>
      </c>
      <c r="G928" t="s">
        <v>21</v>
      </c>
      <c r="H928" s="4">
        <v>21.7</v>
      </c>
      <c r="I928" t="s">
        <v>35</v>
      </c>
      <c r="J928" s="4" t="s">
        <v>3619</v>
      </c>
      <c r="K928" s="4">
        <v>17.7</v>
      </c>
      <c r="L928" s="4">
        <v>6.3</v>
      </c>
      <c r="M928" s="4" t="s">
        <v>2443</v>
      </c>
      <c r="N928" s="11" t="s">
        <v>11918</v>
      </c>
      <c r="R928" t="s">
        <v>11922</v>
      </c>
    </row>
    <row r="929" spans="1:18">
      <c r="A929" t="s">
        <v>4391</v>
      </c>
      <c r="B929" t="s">
        <v>10958</v>
      </c>
      <c r="C929" t="s">
        <v>74</v>
      </c>
      <c r="D929" s="25" t="s">
        <v>1590</v>
      </c>
      <c r="E929" s="4">
        <v>5</v>
      </c>
      <c r="F929" s="4">
        <v>2016</v>
      </c>
      <c r="G929" t="s">
        <v>21</v>
      </c>
      <c r="H929" s="4">
        <v>22.7</v>
      </c>
      <c r="I929" t="s">
        <v>35</v>
      </c>
      <c r="J929" s="4" t="s">
        <v>661</v>
      </c>
      <c r="K929" s="4">
        <v>18</v>
      </c>
      <c r="L929" s="4">
        <v>6.1</v>
      </c>
      <c r="M929" s="4" t="s">
        <v>1438</v>
      </c>
      <c r="N929" s="11" t="s">
        <v>11918</v>
      </c>
      <c r="R929" t="s">
        <v>11923</v>
      </c>
    </row>
    <row r="930" spans="1:18">
      <c r="A930" t="s">
        <v>43</v>
      </c>
      <c r="B930" t="s">
        <v>10958</v>
      </c>
      <c r="C930" t="s">
        <v>20</v>
      </c>
      <c r="D930" s="25" t="s">
        <v>2390</v>
      </c>
      <c r="E930" s="4">
        <v>3</v>
      </c>
      <c r="F930" s="4">
        <v>1980</v>
      </c>
      <c r="G930" t="s">
        <v>21</v>
      </c>
      <c r="H930" s="4" t="s">
        <v>1635</v>
      </c>
      <c r="I930" t="s">
        <v>1214</v>
      </c>
      <c r="J930" s="4" t="s">
        <v>11192</v>
      </c>
      <c r="K930" s="4" t="s">
        <v>1897</v>
      </c>
      <c r="L930" s="4">
        <v>0</v>
      </c>
      <c r="M930" s="4" t="s">
        <v>2041</v>
      </c>
      <c r="R930" t="s">
        <v>585</v>
      </c>
    </row>
    <row r="931" spans="1:18">
      <c r="A931" t="s">
        <v>43</v>
      </c>
      <c r="B931" t="s">
        <v>10958</v>
      </c>
      <c r="C931" t="s">
        <v>74</v>
      </c>
      <c r="D931" s="25" t="s">
        <v>10998</v>
      </c>
      <c r="E931" s="4">
        <v>3</v>
      </c>
      <c r="F931" s="4">
        <v>1990</v>
      </c>
      <c r="G931" t="s">
        <v>21</v>
      </c>
      <c r="H931" s="4" t="s">
        <v>345</v>
      </c>
      <c r="I931" t="s">
        <v>1214</v>
      </c>
      <c r="J931" s="4" t="s">
        <v>4762</v>
      </c>
      <c r="K931" s="4" t="s">
        <v>4949</v>
      </c>
      <c r="L931" s="4">
        <v>0</v>
      </c>
      <c r="M931" s="4" t="s">
        <v>2773</v>
      </c>
    </row>
    <row r="932" spans="1:18">
      <c r="A932" t="s">
        <v>909</v>
      </c>
      <c r="B932" t="s">
        <v>10958</v>
      </c>
      <c r="C932" t="s">
        <v>20</v>
      </c>
      <c r="D932" s="25" t="s">
        <v>10968</v>
      </c>
      <c r="E932" s="4">
        <v>3</v>
      </c>
      <c r="F932" s="4">
        <v>1994</v>
      </c>
      <c r="G932" t="s">
        <v>25</v>
      </c>
      <c r="H932" s="4" t="s">
        <v>126</v>
      </c>
      <c r="I932" t="s">
        <v>1214</v>
      </c>
      <c r="J932" s="4" t="s">
        <v>648</v>
      </c>
      <c r="K932" s="4" t="s">
        <v>264</v>
      </c>
      <c r="L932" s="4">
        <v>0</v>
      </c>
      <c r="M932" s="4" t="s">
        <v>8607</v>
      </c>
      <c r="N932" s="11" t="s">
        <v>11924</v>
      </c>
      <c r="R932" t="s">
        <v>593</v>
      </c>
    </row>
    <row r="933" spans="1:18">
      <c r="A933" t="s">
        <v>909</v>
      </c>
      <c r="B933" t="s">
        <v>10958</v>
      </c>
      <c r="C933" t="s">
        <v>74</v>
      </c>
      <c r="D933" s="25" t="s">
        <v>10987</v>
      </c>
      <c r="E933" s="4">
        <v>3</v>
      </c>
      <c r="F933" s="4">
        <v>1995</v>
      </c>
      <c r="G933" t="s">
        <v>25</v>
      </c>
      <c r="H933" s="4" t="s">
        <v>1622</v>
      </c>
      <c r="I933" t="s">
        <v>1214</v>
      </c>
      <c r="J933" s="4" t="s">
        <v>2176</v>
      </c>
      <c r="K933" s="4" t="s">
        <v>2381</v>
      </c>
      <c r="L933" s="4">
        <v>0</v>
      </c>
      <c r="M933" s="4" t="s">
        <v>4633</v>
      </c>
      <c r="N933" s="11" t="s">
        <v>11924</v>
      </c>
    </row>
    <row r="934" spans="1:18">
      <c r="A934" t="s">
        <v>909</v>
      </c>
      <c r="B934" t="s">
        <v>10958</v>
      </c>
      <c r="C934" t="s">
        <v>74</v>
      </c>
      <c r="D934" s="25" t="s">
        <v>10989</v>
      </c>
      <c r="E934" s="4">
        <v>3</v>
      </c>
      <c r="F934" s="4">
        <v>1996</v>
      </c>
      <c r="G934" t="s">
        <v>25</v>
      </c>
      <c r="H934" s="4" t="s">
        <v>1376</v>
      </c>
      <c r="I934" t="s">
        <v>1214</v>
      </c>
      <c r="J934" s="4" t="s">
        <v>582</v>
      </c>
      <c r="K934" s="4" t="s">
        <v>441</v>
      </c>
      <c r="L934" s="4">
        <v>0</v>
      </c>
      <c r="M934" s="4" t="s">
        <v>1950</v>
      </c>
      <c r="N934" s="11" t="s">
        <v>11924</v>
      </c>
      <c r="R934" t="s">
        <v>11925</v>
      </c>
    </row>
    <row r="935" spans="1:18">
      <c r="A935" t="s">
        <v>909</v>
      </c>
      <c r="B935" t="s">
        <v>10958</v>
      </c>
      <c r="C935" t="s">
        <v>74</v>
      </c>
      <c r="D935" s="25" t="s">
        <v>11001</v>
      </c>
      <c r="E935" s="4">
        <v>3</v>
      </c>
      <c r="F935" s="4">
        <v>1998</v>
      </c>
      <c r="G935" t="s">
        <v>25</v>
      </c>
      <c r="H935" s="4" t="s">
        <v>137</v>
      </c>
      <c r="I935" t="s">
        <v>1214</v>
      </c>
      <c r="J935" s="4" t="s">
        <v>508</v>
      </c>
      <c r="K935" s="4" t="s">
        <v>577</v>
      </c>
      <c r="L935" s="4">
        <v>0</v>
      </c>
      <c r="M935" s="4" t="s">
        <v>4849</v>
      </c>
      <c r="N935" s="11" t="s">
        <v>11924</v>
      </c>
      <c r="R935" t="s">
        <v>225</v>
      </c>
    </row>
    <row r="936" spans="1:18">
      <c r="A936" t="s">
        <v>909</v>
      </c>
      <c r="B936" t="s">
        <v>10958</v>
      </c>
      <c r="C936" t="s">
        <v>74</v>
      </c>
      <c r="D936" s="25" t="s">
        <v>11926</v>
      </c>
      <c r="E936" s="4">
        <v>10</v>
      </c>
      <c r="F936" s="4">
        <v>2001</v>
      </c>
      <c r="G936" t="s">
        <v>25</v>
      </c>
      <c r="H936" s="4" t="s">
        <v>664</v>
      </c>
      <c r="I936" t="s">
        <v>1214</v>
      </c>
      <c r="J936" s="4" t="s">
        <v>933</v>
      </c>
      <c r="K936" s="4" t="s">
        <v>1158</v>
      </c>
      <c r="L936" s="4">
        <v>0</v>
      </c>
      <c r="N936" s="11" t="s">
        <v>11924</v>
      </c>
      <c r="R936" t="s">
        <v>11750</v>
      </c>
    </row>
    <row r="937" spans="1:18">
      <c r="A937" t="s">
        <v>909</v>
      </c>
      <c r="B937" t="s">
        <v>10958</v>
      </c>
      <c r="C937" t="s">
        <v>74</v>
      </c>
      <c r="D937" s="25" t="s">
        <v>11038</v>
      </c>
      <c r="E937" s="4">
        <v>5</v>
      </c>
      <c r="F937" s="4">
        <v>2003</v>
      </c>
      <c r="G937" t="s">
        <v>25</v>
      </c>
      <c r="H937" s="4" t="s">
        <v>1046</v>
      </c>
      <c r="I937" t="s">
        <v>1214</v>
      </c>
      <c r="J937" s="4" t="s">
        <v>958</v>
      </c>
      <c r="K937" s="4" t="s">
        <v>1162</v>
      </c>
      <c r="L937" s="4">
        <v>0</v>
      </c>
      <c r="M937" s="4" t="s">
        <v>4849</v>
      </c>
      <c r="N937" s="11" t="s">
        <v>11924</v>
      </c>
      <c r="R937" t="s">
        <v>11039</v>
      </c>
    </row>
    <row r="938" spans="1:18">
      <c r="A938" s="19" t="s">
        <v>4428</v>
      </c>
      <c r="B938" s="19" t="s">
        <v>10958</v>
      </c>
      <c r="C938" s="19" t="s">
        <v>20</v>
      </c>
      <c r="D938" s="30" t="s">
        <v>1736</v>
      </c>
      <c r="E938" s="20">
        <v>5</v>
      </c>
      <c r="F938" s="20">
        <v>2004</v>
      </c>
      <c r="G938" s="19" t="s">
        <v>21</v>
      </c>
      <c r="H938" s="4" t="s">
        <v>682</v>
      </c>
      <c r="I938" t="s">
        <v>1214</v>
      </c>
      <c r="J938" s="4" t="s">
        <v>2234</v>
      </c>
      <c r="K938" s="4" t="s">
        <v>88</v>
      </c>
      <c r="L938" s="4">
        <v>0</v>
      </c>
      <c r="M938" s="4" t="s">
        <v>2785</v>
      </c>
      <c r="N938" s="11" t="s">
        <v>11927</v>
      </c>
      <c r="R938" t="s">
        <v>11928</v>
      </c>
    </row>
    <row r="939" spans="1:18">
      <c r="A939" s="19" t="s">
        <v>4428</v>
      </c>
      <c r="B939" s="19" t="s">
        <v>10958</v>
      </c>
      <c r="C939" s="19" t="s">
        <v>74</v>
      </c>
      <c r="D939" s="30" t="s">
        <v>10993</v>
      </c>
      <c r="E939" s="20">
        <v>5</v>
      </c>
      <c r="F939" s="20">
        <v>2008</v>
      </c>
      <c r="G939" s="19" t="s">
        <v>21</v>
      </c>
      <c r="H939" s="4" t="s">
        <v>410</v>
      </c>
      <c r="I939" t="s">
        <v>1214</v>
      </c>
      <c r="J939" s="4" t="s">
        <v>6479</v>
      </c>
      <c r="K939" s="4" t="s">
        <v>1220</v>
      </c>
      <c r="L939" s="4">
        <v>0</v>
      </c>
      <c r="M939" s="4" t="s">
        <v>1987</v>
      </c>
      <c r="N939" s="11" t="s">
        <v>11927</v>
      </c>
      <c r="R939" t="s">
        <v>11364</v>
      </c>
    </row>
    <row r="940" spans="1:18">
      <c r="A940" s="19" t="s">
        <v>4428</v>
      </c>
      <c r="B940" s="19" t="s">
        <v>10958</v>
      </c>
      <c r="C940" s="19" t="s">
        <v>74</v>
      </c>
      <c r="D940" s="30" t="s">
        <v>11064</v>
      </c>
      <c r="E940" s="20">
        <v>5</v>
      </c>
      <c r="F940" s="20">
        <v>2009</v>
      </c>
      <c r="G940" s="19" t="s">
        <v>21</v>
      </c>
      <c r="H940" s="4" t="s">
        <v>717</v>
      </c>
      <c r="I940" t="s">
        <v>1214</v>
      </c>
      <c r="J940" s="4" t="s">
        <v>6479</v>
      </c>
      <c r="K940" s="4" t="s">
        <v>1181</v>
      </c>
      <c r="L940" s="4">
        <v>0</v>
      </c>
      <c r="M940" s="4" t="s">
        <v>4516</v>
      </c>
      <c r="N940" s="11" t="s">
        <v>11927</v>
      </c>
      <c r="R940" t="s">
        <v>585</v>
      </c>
    </row>
    <row r="941" spans="1:18">
      <c r="A941" s="19" t="s">
        <v>4428</v>
      </c>
      <c r="B941" s="19" t="s">
        <v>10958</v>
      </c>
      <c r="C941" s="19" t="s">
        <v>74</v>
      </c>
      <c r="D941" s="30" t="s">
        <v>10995</v>
      </c>
      <c r="E941" s="20">
        <v>5</v>
      </c>
      <c r="F941" s="20">
        <v>2010</v>
      </c>
      <c r="G941" s="19" t="s">
        <v>21</v>
      </c>
      <c r="H941" s="4" t="s">
        <v>712</v>
      </c>
      <c r="I941" t="s">
        <v>1214</v>
      </c>
      <c r="J941" s="4" t="s">
        <v>150</v>
      </c>
      <c r="K941" s="4" t="s">
        <v>1861</v>
      </c>
      <c r="L941" s="4">
        <v>0</v>
      </c>
      <c r="M941" s="4" t="s">
        <v>5512</v>
      </c>
      <c r="N941" s="11" t="s">
        <v>11927</v>
      </c>
      <c r="R941" t="s">
        <v>11929</v>
      </c>
    </row>
    <row r="942" spans="1:18">
      <c r="A942" s="19" t="s">
        <v>4428</v>
      </c>
      <c r="B942" s="19" t="s">
        <v>10958</v>
      </c>
      <c r="C942" s="19" t="s">
        <v>74</v>
      </c>
      <c r="D942" s="30" t="s">
        <v>11042</v>
      </c>
      <c r="E942" s="20">
        <v>5</v>
      </c>
      <c r="F942" s="20">
        <v>2013</v>
      </c>
      <c r="G942" s="19" t="s">
        <v>21</v>
      </c>
      <c r="H942" s="4" t="s">
        <v>893</v>
      </c>
      <c r="I942" t="s">
        <v>1214</v>
      </c>
      <c r="J942" s="4" t="s">
        <v>929</v>
      </c>
      <c r="K942" s="4" t="s">
        <v>988</v>
      </c>
      <c r="L942" s="4">
        <v>0</v>
      </c>
      <c r="M942" s="4" t="s">
        <v>11930</v>
      </c>
      <c r="N942" s="11" t="s">
        <v>11927</v>
      </c>
      <c r="R942" t="s">
        <v>570</v>
      </c>
    </row>
    <row r="943" spans="1:18">
      <c r="A943" s="19" t="s">
        <v>4428</v>
      </c>
      <c r="B943" s="19" t="s">
        <v>10958</v>
      </c>
      <c r="C943" s="19" t="s">
        <v>74</v>
      </c>
      <c r="D943" s="30" t="s">
        <v>11016</v>
      </c>
      <c r="E943" s="20">
        <v>5</v>
      </c>
      <c r="F943" s="20">
        <v>2015</v>
      </c>
      <c r="G943" s="19" t="s">
        <v>21</v>
      </c>
      <c r="H943" s="4" t="s">
        <v>1046</v>
      </c>
      <c r="I943" t="s">
        <v>1214</v>
      </c>
      <c r="J943" s="4" t="s">
        <v>1220</v>
      </c>
      <c r="K943" s="4" t="s">
        <v>954</v>
      </c>
      <c r="L943" s="4">
        <v>0</v>
      </c>
      <c r="M943" s="4" t="s">
        <v>2320</v>
      </c>
      <c r="N943" s="11" t="s">
        <v>11927</v>
      </c>
      <c r="R943" t="s">
        <v>11043</v>
      </c>
    </row>
    <row r="944" spans="1:18">
      <c r="A944" s="19" t="s">
        <v>4428</v>
      </c>
      <c r="B944" s="19" t="s">
        <v>10958</v>
      </c>
      <c r="C944" s="19" t="s">
        <v>74</v>
      </c>
      <c r="D944" s="30" t="s">
        <v>1590</v>
      </c>
      <c r="E944" s="20">
        <v>5</v>
      </c>
      <c r="F944" s="20">
        <v>2016</v>
      </c>
      <c r="G944" s="19" t="s">
        <v>21</v>
      </c>
      <c r="H944" s="4" t="s">
        <v>488</v>
      </c>
      <c r="I944" t="s">
        <v>1214</v>
      </c>
      <c r="J944" s="4" t="s">
        <v>1215</v>
      </c>
      <c r="K944" s="4" t="s">
        <v>433</v>
      </c>
      <c r="L944" s="4">
        <v>0</v>
      </c>
      <c r="M944" s="4" t="s">
        <v>1638</v>
      </c>
      <c r="N944" s="11" t="s">
        <v>11927</v>
      </c>
      <c r="R944" t="s">
        <v>11613</v>
      </c>
    </row>
    <row r="945" spans="1:19">
      <c r="A945" s="19" t="s">
        <v>4428</v>
      </c>
      <c r="B945" s="19" t="s">
        <v>10958</v>
      </c>
      <c r="C945" s="19" t="s">
        <v>74</v>
      </c>
      <c r="D945" s="30" t="s">
        <v>901</v>
      </c>
      <c r="E945" s="20">
        <v>9</v>
      </c>
      <c r="F945" s="20">
        <v>2016</v>
      </c>
      <c r="G945" s="19" t="s">
        <v>21</v>
      </c>
      <c r="H945" s="4" t="s">
        <v>670</v>
      </c>
      <c r="I945" t="s">
        <v>1214</v>
      </c>
      <c r="J945" s="4" t="s">
        <v>1782</v>
      </c>
      <c r="K945" s="4" t="s">
        <v>958</v>
      </c>
      <c r="L945" s="4">
        <v>0</v>
      </c>
      <c r="M945" s="4" t="s">
        <v>2181</v>
      </c>
      <c r="N945" s="11" t="s">
        <v>11927</v>
      </c>
      <c r="Q945" t="s">
        <v>11931</v>
      </c>
      <c r="R945" t="s">
        <v>11932</v>
      </c>
    </row>
    <row r="946" spans="1:19">
      <c r="A946" s="19" t="s">
        <v>4428</v>
      </c>
      <c r="B946" s="19" t="s">
        <v>10958</v>
      </c>
      <c r="C946" s="19" t="s">
        <v>74</v>
      </c>
      <c r="D946" s="30" t="s">
        <v>1992</v>
      </c>
      <c r="E946" s="20">
        <v>5</v>
      </c>
      <c r="F946" s="20">
        <v>2021</v>
      </c>
      <c r="G946" s="19" t="s">
        <v>25</v>
      </c>
      <c r="H946" s="4">
        <v>24.7</v>
      </c>
      <c r="I946" t="s">
        <v>1214</v>
      </c>
      <c r="J946" s="4" t="s">
        <v>836</v>
      </c>
      <c r="K946" s="4" t="s">
        <v>369</v>
      </c>
      <c r="L946" s="4">
        <v>0</v>
      </c>
      <c r="M946" s="4" t="s">
        <v>3306</v>
      </c>
      <c r="N946" s="11" t="s">
        <v>11927</v>
      </c>
      <c r="Q946" t="s">
        <v>11933</v>
      </c>
      <c r="R946" t="s">
        <v>11934</v>
      </c>
      <c r="S946" t="s">
        <v>564</v>
      </c>
    </row>
    <row r="947" spans="1:19">
      <c r="A947" s="19" t="s">
        <v>4428</v>
      </c>
      <c r="B947" s="19" t="s">
        <v>10958</v>
      </c>
      <c r="C947" s="19" t="s">
        <v>74</v>
      </c>
      <c r="D947" s="30" t="s">
        <v>1440</v>
      </c>
      <c r="E947" s="20">
        <v>5</v>
      </c>
      <c r="F947" s="20">
        <v>2024</v>
      </c>
      <c r="G947" s="19" t="s">
        <v>21</v>
      </c>
      <c r="H947" s="4" t="s">
        <v>362</v>
      </c>
      <c r="I947" t="s">
        <v>1214</v>
      </c>
      <c r="J947" s="4" t="s">
        <v>1220</v>
      </c>
      <c r="K947" s="4" t="s">
        <v>444</v>
      </c>
      <c r="L947" s="4">
        <v>0</v>
      </c>
      <c r="M947" s="4" t="s">
        <v>1739</v>
      </c>
      <c r="N947" s="11" t="s">
        <v>11927</v>
      </c>
      <c r="R947" t="s">
        <v>439</v>
      </c>
    </row>
    <row r="948" spans="1:19">
      <c r="A948" t="s">
        <v>11935</v>
      </c>
      <c r="B948" t="s">
        <v>10958</v>
      </c>
      <c r="C948" t="s">
        <v>20</v>
      </c>
      <c r="D948" s="25" t="s">
        <v>10979</v>
      </c>
      <c r="E948" s="4">
        <v>3</v>
      </c>
      <c r="F948" s="4">
        <v>1996</v>
      </c>
      <c r="G948" t="s">
        <v>103</v>
      </c>
      <c r="H948" s="4" t="s">
        <v>2392</v>
      </c>
      <c r="I948" t="s">
        <v>1214</v>
      </c>
      <c r="J948" s="4" t="s">
        <v>477</v>
      </c>
      <c r="K948" s="4" t="s">
        <v>609</v>
      </c>
      <c r="L948" s="4">
        <v>0</v>
      </c>
      <c r="M948" s="4" t="s">
        <v>929</v>
      </c>
      <c r="R948" t="s">
        <v>11936</v>
      </c>
    </row>
    <row r="949" spans="1:19">
      <c r="A949" t="s">
        <v>396</v>
      </c>
      <c r="B949" t="s">
        <v>10958</v>
      </c>
      <c r="C949" t="s">
        <v>20</v>
      </c>
      <c r="D949" s="25" t="s">
        <v>1367</v>
      </c>
      <c r="E949" s="4">
        <v>3</v>
      </c>
      <c r="F949" s="4">
        <v>1988</v>
      </c>
      <c r="G949" t="s">
        <v>25</v>
      </c>
      <c r="H949" s="4">
        <v>7.5</v>
      </c>
      <c r="I949" t="s">
        <v>35</v>
      </c>
      <c r="J949" s="4" t="s">
        <v>4713</v>
      </c>
      <c r="K949" s="4" t="s">
        <v>1611</v>
      </c>
      <c r="L949" s="4">
        <v>0</v>
      </c>
      <c r="M949" s="4" t="s">
        <v>2788</v>
      </c>
      <c r="N949" s="11" t="s">
        <v>11937</v>
      </c>
      <c r="R949" t="s">
        <v>11938</v>
      </c>
    </row>
    <row r="950" spans="1:19">
      <c r="A950" t="s">
        <v>396</v>
      </c>
      <c r="B950" t="s">
        <v>10958</v>
      </c>
      <c r="C950" t="s">
        <v>74</v>
      </c>
      <c r="D950" s="25" t="s">
        <v>10968</v>
      </c>
      <c r="E950" s="4">
        <v>3</v>
      </c>
      <c r="F950" s="4">
        <v>1994</v>
      </c>
      <c r="G950" t="s">
        <v>25</v>
      </c>
      <c r="H950" s="4">
        <v>13.5</v>
      </c>
      <c r="I950" t="s">
        <v>35</v>
      </c>
      <c r="J950" s="4" t="s">
        <v>577</v>
      </c>
      <c r="K950" s="4" t="s">
        <v>701</v>
      </c>
      <c r="L950" s="4">
        <v>0</v>
      </c>
      <c r="M950" s="4" t="s">
        <v>11939</v>
      </c>
      <c r="N950" s="11" t="s">
        <v>11937</v>
      </c>
      <c r="R950" t="s">
        <v>11940</v>
      </c>
    </row>
    <row r="951" spans="1:19">
      <c r="A951" t="s">
        <v>396</v>
      </c>
      <c r="B951" t="s">
        <v>10958</v>
      </c>
      <c r="C951" t="s">
        <v>74</v>
      </c>
      <c r="D951" s="25" t="s">
        <v>10987</v>
      </c>
      <c r="E951" s="4">
        <v>3</v>
      </c>
      <c r="F951" s="4">
        <v>1995</v>
      </c>
      <c r="G951" t="s">
        <v>25</v>
      </c>
      <c r="H951" s="4">
        <v>14.5</v>
      </c>
      <c r="I951" t="s">
        <v>35</v>
      </c>
      <c r="J951" s="4" t="s">
        <v>435</v>
      </c>
      <c r="K951" s="4" t="s">
        <v>572</v>
      </c>
      <c r="L951" s="4">
        <v>0</v>
      </c>
      <c r="M951" s="4" t="s">
        <v>4810</v>
      </c>
      <c r="N951" s="11" t="s">
        <v>11937</v>
      </c>
      <c r="R951" t="s">
        <v>11941</v>
      </c>
    </row>
    <row r="952" spans="1:19">
      <c r="A952" t="s">
        <v>4477</v>
      </c>
      <c r="B952" t="s">
        <v>10958</v>
      </c>
      <c r="C952" t="s">
        <v>20</v>
      </c>
      <c r="D952" s="25" t="s">
        <v>10972</v>
      </c>
      <c r="E952" s="4">
        <v>5</v>
      </c>
      <c r="F952" s="4">
        <v>2003</v>
      </c>
      <c r="G952" t="s">
        <v>21</v>
      </c>
      <c r="H952" s="4">
        <v>11.7</v>
      </c>
      <c r="I952" t="s">
        <v>35</v>
      </c>
      <c r="J952" s="4" t="s">
        <v>648</v>
      </c>
      <c r="K952" s="4" t="s">
        <v>591</v>
      </c>
      <c r="L952" s="4">
        <v>0</v>
      </c>
      <c r="M952" s="4" t="s">
        <v>10973</v>
      </c>
      <c r="R952" t="s">
        <v>11942</v>
      </c>
    </row>
    <row r="953" spans="1:19">
      <c r="A953" t="s">
        <v>4518</v>
      </c>
      <c r="B953" t="s">
        <v>10958</v>
      </c>
      <c r="C953" t="s">
        <v>20</v>
      </c>
      <c r="D953" s="25" t="s">
        <v>1367</v>
      </c>
      <c r="E953" s="4">
        <v>3</v>
      </c>
      <c r="F953" s="4">
        <v>1988</v>
      </c>
      <c r="G953" t="s">
        <v>25</v>
      </c>
      <c r="H953" s="4">
        <v>7.5</v>
      </c>
      <c r="I953" t="s">
        <v>35</v>
      </c>
      <c r="J953" s="4" t="s">
        <v>4713</v>
      </c>
      <c r="K953" s="4" t="s">
        <v>1611</v>
      </c>
      <c r="L953" s="4">
        <v>0</v>
      </c>
      <c r="M953" s="4" t="s">
        <v>2920</v>
      </c>
      <c r="N953" s="11" t="s">
        <v>11943</v>
      </c>
      <c r="R953" t="s">
        <v>1898</v>
      </c>
    </row>
    <row r="954" spans="1:19">
      <c r="A954" t="s">
        <v>4518</v>
      </c>
      <c r="B954" t="s">
        <v>10958</v>
      </c>
      <c r="C954" t="s">
        <v>74</v>
      </c>
      <c r="D954" s="25" t="s">
        <v>10975</v>
      </c>
      <c r="E954" s="4">
        <v>3</v>
      </c>
      <c r="F954" s="4">
        <v>1994</v>
      </c>
      <c r="G954" t="s">
        <v>25</v>
      </c>
      <c r="H954" s="4">
        <v>13.5</v>
      </c>
      <c r="I954" t="s">
        <v>35</v>
      </c>
      <c r="J954" s="4" t="s">
        <v>1220</v>
      </c>
      <c r="K954" s="4" t="s">
        <v>138</v>
      </c>
      <c r="L954" s="4">
        <v>0</v>
      </c>
      <c r="M954" s="4" t="s">
        <v>9959</v>
      </c>
      <c r="N954" s="11" t="s">
        <v>11943</v>
      </c>
    </row>
    <row r="955" spans="1:19">
      <c r="A955" t="s">
        <v>4518</v>
      </c>
      <c r="B955" t="s">
        <v>10958</v>
      </c>
      <c r="C955" t="s">
        <v>74</v>
      </c>
      <c r="D955" s="25" t="s">
        <v>11001</v>
      </c>
      <c r="E955" s="4">
        <v>3</v>
      </c>
      <c r="F955" s="4">
        <v>1998</v>
      </c>
      <c r="G955" t="s">
        <v>25</v>
      </c>
      <c r="H955" s="4">
        <v>17.5</v>
      </c>
      <c r="I955" t="s">
        <v>35</v>
      </c>
      <c r="J955" s="4" t="s">
        <v>674</v>
      </c>
      <c r="K955" s="4" t="s">
        <v>823</v>
      </c>
      <c r="L955" s="4">
        <v>0</v>
      </c>
      <c r="M955" s="4" t="s">
        <v>11374</v>
      </c>
      <c r="N955" s="11" t="s">
        <v>11943</v>
      </c>
    </row>
    <row r="956" spans="1:19">
      <c r="A956" t="s">
        <v>4518</v>
      </c>
      <c r="B956" t="s">
        <v>10958</v>
      </c>
      <c r="C956" t="s">
        <v>74</v>
      </c>
      <c r="D956" s="25" t="s">
        <v>11083</v>
      </c>
      <c r="E956" s="4">
        <v>3</v>
      </c>
      <c r="F956" s="4">
        <v>2000</v>
      </c>
      <c r="G956" t="s">
        <v>25</v>
      </c>
      <c r="H956" s="4">
        <v>19.5</v>
      </c>
      <c r="I956" t="s">
        <v>35</v>
      </c>
      <c r="J956" s="4" t="s">
        <v>690</v>
      </c>
      <c r="K956" s="4" t="s">
        <v>300</v>
      </c>
      <c r="L956" s="4">
        <v>0</v>
      </c>
      <c r="M956" s="4" t="s">
        <v>11944</v>
      </c>
      <c r="N956" s="11" t="s">
        <v>11943</v>
      </c>
      <c r="R956" t="s">
        <v>11945</v>
      </c>
    </row>
    <row r="957" spans="1:19">
      <c r="A957" t="s">
        <v>4518</v>
      </c>
      <c r="B957" t="s">
        <v>10958</v>
      </c>
      <c r="C957" t="s">
        <v>74</v>
      </c>
      <c r="D957" s="25" t="s">
        <v>11038</v>
      </c>
      <c r="E957" s="4">
        <v>5</v>
      </c>
      <c r="F957" s="4">
        <v>2003</v>
      </c>
      <c r="G957" t="s">
        <v>25</v>
      </c>
      <c r="H957" s="4">
        <v>22.5</v>
      </c>
      <c r="I957" t="s">
        <v>35</v>
      </c>
      <c r="J957" s="4" t="s">
        <v>569</v>
      </c>
      <c r="K957" s="4" t="s">
        <v>888</v>
      </c>
      <c r="L957" s="4">
        <v>0</v>
      </c>
      <c r="M957" s="4" t="s">
        <v>11946</v>
      </c>
      <c r="N957" s="11" t="s">
        <v>11943</v>
      </c>
      <c r="R957" t="s">
        <v>11501</v>
      </c>
    </row>
    <row r="958" spans="1:19">
      <c r="A958" t="s">
        <v>4532</v>
      </c>
      <c r="B958" t="s">
        <v>10958</v>
      </c>
      <c r="C958" t="s">
        <v>20</v>
      </c>
      <c r="D958" s="25" t="s">
        <v>1674</v>
      </c>
      <c r="E958" s="4">
        <v>5</v>
      </c>
      <c r="F958" s="4">
        <v>2004</v>
      </c>
      <c r="G958" t="s">
        <v>21</v>
      </c>
      <c r="I958" t="s">
        <v>11219</v>
      </c>
      <c r="J958" s="4" t="s">
        <v>2166</v>
      </c>
      <c r="K958" s="4" t="s">
        <v>3619</v>
      </c>
      <c r="L958" s="4">
        <v>0</v>
      </c>
      <c r="M958" s="4" t="s">
        <v>3889</v>
      </c>
      <c r="R958" t="s">
        <v>11947</v>
      </c>
    </row>
    <row r="959" spans="1:19">
      <c r="A959" t="s">
        <v>4537</v>
      </c>
      <c r="B959" t="s">
        <v>10958</v>
      </c>
      <c r="C959" t="s">
        <v>20</v>
      </c>
      <c r="D959" s="25" t="s">
        <v>1367</v>
      </c>
      <c r="E959" s="4">
        <v>3</v>
      </c>
      <c r="F959" s="4">
        <v>1988</v>
      </c>
      <c r="G959" t="s">
        <v>21</v>
      </c>
      <c r="H959" s="4">
        <v>12.5</v>
      </c>
      <c r="I959" t="s">
        <v>35</v>
      </c>
      <c r="J959" s="4" t="s">
        <v>3376</v>
      </c>
      <c r="K959" s="4" t="s">
        <v>2586</v>
      </c>
      <c r="L959" s="4">
        <v>0</v>
      </c>
      <c r="M959" s="4" t="s">
        <v>1907</v>
      </c>
      <c r="N959" s="11" t="s">
        <v>11948</v>
      </c>
      <c r="R959" t="s">
        <v>2001</v>
      </c>
    </row>
    <row r="960" spans="1:19">
      <c r="A960" t="s">
        <v>4537</v>
      </c>
      <c r="B960" t="s">
        <v>10958</v>
      </c>
      <c r="C960" t="s">
        <v>74</v>
      </c>
      <c r="D960" s="25" t="s">
        <v>10998</v>
      </c>
      <c r="E960" s="4">
        <v>3</v>
      </c>
      <c r="F960" s="4">
        <v>1990</v>
      </c>
      <c r="G960" t="s">
        <v>21</v>
      </c>
      <c r="H960" s="4">
        <v>14.5</v>
      </c>
      <c r="I960" t="s">
        <v>35</v>
      </c>
      <c r="J960" s="4" t="s">
        <v>5580</v>
      </c>
      <c r="K960" s="4" t="s">
        <v>4358</v>
      </c>
      <c r="L960" s="4">
        <v>0</v>
      </c>
      <c r="M960" s="4" t="s">
        <v>1468</v>
      </c>
      <c r="N960" s="11" t="s">
        <v>11948</v>
      </c>
    </row>
    <row r="961" spans="1:18">
      <c r="A961" t="s">
        <v>4537</v>
      </c>
      <c r="B961" t="s">
        <v>10958</v>
      </c>
      <c r="C961" t="s">
        <v>74</v>
      </c>
      <c r="D961" s="25" t="s">
        <v>10987</v>
      </c>
      <c r="E961" s="4">
        <v>3</v>
      </c>
      <c r="F961" s="4">
        <v>1995</v>
      </c>
      <c r="G961" t="s">
        <v>21</v>
      </c>
      <c r="H961" s="4">
        <v>19.5</v>
      </c>
      <c r="I961" t="s">
        <v>35</v>
      </c>
      <c r="J961" s="4" t="s">
        <v>582</v>
      </c>
      <c r="K961" s="4" t="s">
        <v>933</v>
      </c>
      <c r="L961" s="4">
        <v>0</v>
      </c>
      <c r="M961" s="4" t="s">
        <v>2226</v>
      </c>
      <c r="N961" s="11" t="s">
        <v>11948</v>
      </c>
    </row>
    <row r="962" spans="1:18">
      <c r="A962" t="s">
        <v>4537</v>
      </c>
      <c r="B962" t="s">
        <v>10958</v>
      </c>
      <c r="C962" t="s">
        <v>74</v>
      </c>
      <c r="D962" s="25" t="s">
        <v>10979</v>
      </c>
      <c r="E962" s="4">
        <v>3</v>
      </c>
      <c r="F962" s="4">
        <v>1996</v>
      </c>
      <c r="G962" t="s">
        <v>21</v>
      </c>
      <c r="H962" s="4">
        <v>20.5</v>
      </c>
      <c r="I962" t="s">
        <v>35</v>
      </c>
      <c r="J962" s="4" t="s">
        <v>172</v>
      </c>
      <c r="K962" s="4" t="s">
        <v>674</v>
      </c>
      <c r="L962" s="4">
        <v>0</v>
      </c>
      <c r="M962" s="4" t="s">
        <v>1528</v>
      </c>
      <c r="N962" s="11" t="s">
        <v>11948</v>
      </c>
      <c r="R962" t="s">
        <v>11949</v>
      </c>
    </row>
    <row r="963" spans="1:18">
      <c r="A963" t="s">
        <v>4537</v>
      </c>
      <c r="B963" t="s">
        <v>10958</v>
      </c>
      <c r="C963" t="s">
        <v>74</v>
      </c>
      <c r="D963" s="25" t="s">
        <v>11083</v>
      </c>
      <c r="E963" s="4">
        <v>3</v>
      </c>
      <c r="F963" s="4">
        <v>2000</v>
      </c>
      <c r="G963" t="s">
        <v>21</v>
      </c>
      <c r="H963" s="4">
        <v>24.5</v>
      </c>
      <c r="I963" t="s">
        <v>35</v>
      </c>
      <c r="J963" s="4" t="s">
        <v>1782</v>
      </c>
      <c r="K963" s="4" t="s">
        <v>36</v>
      </c>
      <c r="L963" s="4">
        <v>0</v>
      </c>
      <c r="M963" s="4" t="s">
        <v>3899</v>
      </c>
      <c r="N963" s="11" t="s">
        <v>11948</v>
      </c>
      <c r="R963" t="s">
        <v>439</v>
      </c>
    </row>
    <row r="964" spans="1:18">
      <c r="A964" t="s">
        <v>4540</v>
      </c>
      <c r="B964" t="s">
        <v>10958</v>
      </c>
      <c r="C964" t="s">
        <v>20</v>
      </c>
      <c r="D964" s="25" t="s">
        <v>10975</v>
      </c>
      <c r="E964" s="4">
        <v>3</v>
      </c>
      <c r="F964" s="4">
        <v>1994</v>
      </c>
      <c r="G964" t="s">
        <v>25</v>
      </c>
      <c r="H964" s="4">
        <v>8.5</v>
      </c>
      <c r="I964" t="s">
        <v>35</v>
      </c>
      <c r="J964" s="4" t="s">
        <v>2176</v>
      </c>
      <c r="K964" s="4" t="s">
        <v>199</v>
      </c>
      <c r="L964" s="4">
        <v>0</v>
      </c>
      <c r="M964" s="4" t="s">
        <v>1904</v>
      </c>
      <c r="N964" s="11" t="s">
        <v>11950</v>
      </c>
      <c r="R964" t="s">
        <v>11951</v>
      </c>
    </row>
    <row r="965" spans="1:18">
      <c r="A965" t="s">
        <v>4540</v>
      </c>
      <c r="B965" t="s">
        <v>10958</v>
      </c>
      <c r="C965" t="s">
        <v>74</v>
      </c>
      <c r="D965" s="25" t="s">
        <v>10989</v>
      </c>
      <c r="E965" s="4">
        <v>3</v>
      </c>
      <c r="F965" s="4">
        <v>1996</v>
      </c>
      <c r="G965" t="s">
        <v>25</v>
      </c>
      <c r="H965" s="4">
        <v>10.5</v>
      </c>
      <c r="I965" t="s">
        <v>35</v>
      </c>
      <c r="J965" s="4" t="s">
        <v>723</v>
      </c>
      <c r="K965" s="4" t="s">
        <v>958</v>
      </c>
      <c r="L965" s="4">
        <v>0</v>
      </c>
      <c r="M965" s="4" t="s">
        <v>1528</v>
      </c>
      <c r="N965" s="11" t="s">
        <v>11950</v>
      </c>
      <c r="R965" t="s">
        <v>11952</v>
      </c>
    </row>
    <row r="966" spans="1:18">
      <c r="A966" t="s">
        <v>4540</v>
      </c>
      <c r="B966" t="s">
        <v>10958</v>
      </c>
      <c r="C966" t="s">
        <v>74</v>
      </c>
      <c r="D966" s="25" t="s">
        <v>11001</v>
      </c>
      <c r="E966" s="4">
        <v>3</v>
      </c>
      <c r="F966" s="4">
        <v>1998</v>
      </c>
      <c r="G966" t="s">
        <v>25</v>
      </c>
      <c r="H966" s="4">
        <v>12.5</v>
      </c>
      <c r="I966" t="s">
        <v>35</v>
      </c>
      <c r="J966" s="4" t="s">
        <v>779</v>
      </c>
      <c r="K966" s="4" t="s">
        <v>456</v>
      </c>
      <c r="L966" s="4">
        <v>0</v>
      </c>
      <c r="M966" s="4" t="s">
        <v>1398</v>
      </c>
      <c r="N966" s="11" t="s">
        <v>11950</v>
      </c>
      <c r="R966" t="s">
        <v>439</v>
      </c>
    </row>
    <row r="967" spans="1:18">
      <c r="A967" t="s">
        <v>4540</v>
      </c>
      <c r="B967" t="s">
        <v>10958</v>
      </c>
      <c r="C967" t="s">
        <v>74</v>
      </c>
      <c r="D967" s="25" t="s">
        <v>10981</v>
      </c>
      <c r="E967" s="4">
        <v>3</v>
      </c>
      <c r="F967" s="4">
        <v>2000</v>
      </c>
      <c r="G967" t="s">
        <v>25</v>
      </c>
      <c r="H967" s="4">
        <v>14.5</v>
      </c>
      <c r="I967" t="s">
        <v>35</v>
      </c>
      <c r="J967" s="4" t="s">
        <v>350</v>
      </c>
      <c r="K967" s="4" t="s">
        <v>801</v>
      </c>
      <c r="L967" s="4">
        <v>0</v>
      </c>
      <c r="M967" s="4" t="s">
        <v>7039</v>
      </c>
      <c r="N967" s="11" t="s">
        <v>11950</v>
      </c>
      <c r="R967" t="s">
        <v>439</v>
      </c>
    </row>
    <row r="968" spans="1:18">
      <c r="A968" t="s">
        <v>4540</v>
      </c>
      <c r="B968" t="s">
        <v>10958</v>
      </c>
      <c r="C968" t="s">
        <v>74</v>
      </c>
      <c r="D968" s="25" t="s">
        <v>10970</v>
      </c>
      <c r="E968" s="4">
        <v>5</v>
      </c>
      <c r="F968" s="4">
        <v>2001</v>
      </c>
      <c r="G968" t="s">
        <v>25</v>
      </c>
      <c r="H968" s="4">
        <v>15.7</v>
      </c>
      <c r="I968" t="s">
        <v>35</v>
      </c>
      <c r="J968" s="4" t="s">
        <v>854</v>
      </c>
      <c r="K968" s="4" t="s">
        <v>166</v>
      </c>
      <c r="L968" s="4">
        <v>0</v>
      </c>
      <c r="M968" s="4" t="s">
        <v>8071</v>
      </c>
      <c r="N968" s="11" t="s">
        <v>11950</v>
      </c>
      <c r="R968" t="s">
        <v>11006</v>
      </c>
    </row>
    <row r="969" spans="1:18">
      <c r="A969" t="s">
        <v>4540</v>
      </c>
      <c r="B969" t="s">
        <v>10958</v>
      </c>
      <c r="C969" t="s">
        <v>74</v>
      </c>
      <c r="D969" s="25" t="s">
        <v>11036</v>
      </c>
      <c r="E969" s="4">
        <v>5</v>
      </c>
      <c r="F969" s="4">
        <v>2002</v>
      </c>
      <c r="G969" t="s">
        <v>25</v>
      </c>
      <c r="H969" s="4">
        <v>16.7</v>
      </c>
      <c r="I969" t="s">
        <v>35</v>
      </c>
      <c r="J969" s="4" t="s">
        <v>3312</v>
      </c>
      <c r="K969" s="4" t="s">
        <v>638</v>
      </c>
      <c r="L969" s="4">
        <v>0</v>
      </c>
      <c r="M969" s="4" t="s">
        <v>11953</v>
      </c>
      <c r="N969" s="11" t="s">
        <v>11950</v>
      </c>
      <c r="R969" t="s">
        <v>11954</v>
      </c>
    </row>
    <row r="970" spans="1:18">
      <c r="A970" t="s">
        <v>4540</v>
      </c>
      <c r="B970" t="s">
        <v>10958</v>
      </c>
      <c r="C970" t="s">
        <v>74</v>
      </c>
      <c r="D970" s="25" t="s">
        <v>10972</v>
      </c>
      <c r="E970" s="4">
        <v>5</v>
      </c>
      <c r="F970" s="4">
        <v>2003</v>
      </c>
      <c r="G970" t="s">
        <v>25</v>
      </c>
      <c r="H970" s="4">
        <v>17.7</v>
      </c>
      <c r="I970" t="s">
        <v>35</v>
      </c>
      <c r="J970" s="4" t="s">
        <v>1393</v>
      </c>
      <c r="K970" s="4" t="s">
        <v>914</v>
      </c>
      <c r="L970" s="4">
        <v>0</v>
      </c>
      <c r="M970" s="4" t="s">
        <v>11955</v>
      </c>
      <c r="N970" s="11" t="s">
        <v>11950</v>
      </c>
      <c r="R970" t="s">
        <v>11662</v>
      </c>
    </row>
    <row r="971" spans="1:18">
      <c r="A971" t="s">
        <v>4540</v>
      </c>
      <c r="B971" t="s">
        <v>10958</v>
      </c>
      <c r="C971" t="s">
        <v>74</v>
      </c>
      <c r="D971" s="25" t="s">
        <v>1736</v>
      </c>
      <c r="E971" s="4">
        <v>5</v>
      </c>
      <c r="F971" s="4">
        <v>2004</v>
      </c>
      <c r="G971" t="s">
        <v>25</v>
      </c>
      <c r="H971" s="4">
        <v>18.7</v>
      </c>
      <c r="I971" t="s">
        <v>35</v>
      </c>
      <c r="J971" s="4" t="s">
        <v>801</v>
      </c>
      <c r="K971" s="4" t="s">
        <v>3613</v>
      </c>
      <c r="L971" s="4">
        <v>0</v>
      </c>
      <c r="N971" s="11" t="s">
        <v>11950</v>
      </c>
      <c r="R971" t="s">
        <v>11956</v>
      </c>
    </row>
    <row r="972" spans="1:18">
      <c r="A972" t="s">
        <v>4540</v>
      </c>
      <c r="B972" t="s">
        <v>10958</v>
      </c>
      <c r="C972" t="s">
        <v>74</v>
      </c>
      <c r="D972" s="25" t="s">
        <v>11060</v>
      </c>
      <c r="E972" s="4">
        <v>5</v>
      </c>
      <c r="F972" s="4">
        <v>2005</v>
      </c>
      <c r="G972" t="s">
        <v>25</v>
      </c>
      <c r="H972" s="4">
        <v>19.7</v>
      </c>
      <c r="I972" t="s">
        <v>35</v>
      </c>
      <c r="J972" s="4" t="s">
        <v>1246</v>
      </c>
      <c r="K972" s="4" t="s">
        <v>62</v>
      </c>
      <c r="L972" s="4">
        <v>0</v>
      </c>
      <c r="M972" s="4" t="s">
        <v>11957</v>
      </c>
      <c r="N972" s="11" t="s">
        <v>11950</v>
      </c>
      <c r="R972" t="s">
        <v>11958</v>
      </c>
    </row>
    <row r="973" spans="1:18">
      <c r="A973" t="s">
        <v>4547</v>
      </c>
      <c r="B973" t="s">
        <v>10958</v>
      </c>
      <c r="C973" t="s">
        <v>20</v>
      </c>
      <c r="D973" s="25" t="s">
        <v>1367</v>
      </c>
      <c r="E973" s="4">
        <v>3</v>
      </c>
      <c r="F973" s="4">
        <v>1988</v>
      </c>
      <c r="G973" t="s">
        <v>21</v>
      </c>
      <c r="H973" s="4">
        <v>24.5</v>
      </c>
      <c r="I973" t="s">
        <v>35</v>
      </c>
      <c r="J973" s="4" t="s">
        <v>4214</v>
      </c>
      <c r="K973" s="4" t="s">
        <v>1811</v>
      </c>
      <c r="L973" s="4">
        <v>0</v>
      </c>
      <c r="M973" s="4" t="s">
        <v>1709</v>
      </c>
      <c r="R973" t="s">
        <v>11959</v>
      </c>
    </row>
    <row r="974" spans="1:18">
      <c r="A974" t="s">
        <v>4551</v>
      </c>
      <c r="B974" t="s">
        <v>10958</v>
      </c>
      <c r="C974" t="s">
        <v>20</v>
      </c>
      <c r="D974" s="25" t="s">
        <v>6739</v>
      </c>
      <c r="E974" s="4">
        <v>10</v>
      </c>
      <c r="F974" s="4">
        <v>2002</v>
      </c>
      <c r="G974" t="s">
        <v>103</v>
      </c>
      <c r="H974" s="4" t="s">
        <v>5759</v>
      </c>
      <c r="I974" t="s">
        <v>1214</v>
      </c>
      <c r="J974" s="4" t="s">
        <v>126</v>
      </c>
      <c r="K974" s="4" t="s">
        <v>3043</v>
      </c>
      <c r="L974" s="4">
        <v>0</v>
      </c>
      <c r="M974" s="4" t="s">
        <v>369</v>
      </c>
      <c r="R974" t="s">
        <v>11774</v>
      </c>
    </row>
    <row r="975" spans="1:18">
      <c r="A975" t="s">
        <v>4561</v>
      </c>
      <c r="B975" t="s">
        <v>10958</v>
      </c>
      <c r="C975" t="s">
        <v>20</v>
      </c>
      <c r="D975" s="25" t="s">
        <v>10981</v>
      </c>
      <c r="E975" s="4">
        <v>3</v>
      </c>
      <c r="F975" s="4">
        <v>2000</v>
      </c>
      <c r="G975" t="s">
        <v>25</v>
      </c>
      <c r="H975" s="4" t="s">
        <v>1361</v>
      </c>
      <c r="I975" t="s">
        <v>1214</v>
      </c>
      <c r="J975" s="4" t="s">
        <v>573</v>
      </c>
      <c r="K975" s="4" t="s">
        <v>667</v>
      </c>
      <c r="L975" s="4">
        <v>0</v>
      </c>
      <c r="M975" s="4" t="s">
        <v>2153</v>
      </c>
      <c r="N975" s="11" t="s">
        <v>11960</v>
      </c>
      <c r="R975" t="s">
        <v>607</v>
      </c>
    </row>
    <row r="976" spans="1:18">
      <c r="A976" t="s">
        <v>4561</v>
      </c>
      <c r="B976" t="s">
        <v>10958</v>
      </c>
      <c r="C976" t="s">
        <v>74</v>
      </c>
      <c r="D976" s="25" t="s">
        <v>11036</v>
      </c>
      <c r="E976" s="4">
        <v>5</v>
      </c>
      <c r="F976" s="4">
        <v>2002</v>
      </c>
      <c r="G976" t="s">
        <v>25</v>
      </c>
      <c r="H976" s="4" t="s">
        <v>1452</v>
      </c>
      <c r="I976" t="s">
        <v>1214</v>
      </c>
      <c r="J976" s="4" t="s">
        <v>196</v>
      </c>
      <c r="K976" s="4" t="s">
        <v>3232</v>
      </c>
      <c r="L976" s="4">
        <v>0</v>
      </c>
      <c r="M976" s="4" t="s">
        <v>3368</v>
      </c>
      <c r="N976" s="11" t="s">
        <v>11960</v>
      </c>
      <c r="R976" t="s">
        <v>11961</v>
      </c>
    </row>
    <row r="977" spans="1:18">
      <c r="A977" t="s">
        <v>4561</v>
      </c>
      <c r="B977" t="s">
        <v>10958</v>
      </c>
      <c r="C977" t="s">
        <v>74</v>
      </c>
      <c r="D977" s="25" t="s">
        <v>1674</v>
      </c>
      <c r="E977" s="4">
        <v>5</v>
      </c>
      <c r="F977" s="4">
        <v>2004</v>
      </c>
      <c r="G977" t="s">
        <v>25</v>
      </c>
      <c r="H977" s="4" t="s">
        <v>654</v>
      </c>
      <c r="I977" t="s">
        <v>1214</v>
      </c>
      <c r="J977" s="4" t="s">
        <v>756</v>
      </c>
      <c r="K977" s="4" t="s">
        <v>742</v>
      </c>
      <c r="L977" s="4">
        <v>0</v>
      </c>
      <c r="M977" s="4" t="s">
        <v>1773</v>
      </c>
      <c r="N977" s="11" t="s">
        <v>11960</v>
      </c>
      <c r="R977" t="s">
        <v>11058</v>
      </c>
    </row>
    <row r="978" spans="1:18">
      <c r="A978" t="s">
        <v>4561</v>
      </c>
      <c r="B978" t="s">
        <v>10958</v>
      </c>
      <c r="C978" t="s">
        <v>74</v>
      </c>
      <c r="D978" s="25" t="s">
        <v>11123</v>
      </c>
      <c r="E978" s="4">
        <v>5</v>
      </c>
      <c r="F978" s="4">
        <v>2005</v>
      </c>
      <c r="G978" t="s">
        <v>25</v>
      </c>
      <c r="H978" s="4" t="s">
        <v>482</v>
      </c>
      <c r="I978" t="s">
        <v>1214</v>
      </c>
      <c r="J978" s="4" t="s">
        <v>2166</v>
      </c>
      <c r="K978" s="4" t="s">
        <v>2176</v>
      </c>
      <c r="L978" s="4">
        <v>0</v>
      </c>
      <c r="M978" s="4" t="s">
        <v>1377</v>
      </c>
      <c r="N978" s="11" t="s">
        <v>11960</v>
      </c>
      <c r="R978" t="s">
        <v>11962</v>
      </c>
    </row>
    <row r="979" spans="1:18">
      <c r="A979" t="s">
        <v>4561</v>
      </c>
      <c r="B979" t="s">
        <v>10958</v>
      </c>
      <c r="C979" t="s">
        <v>74</v>
      </c>
      <c r="D979" s="25" t="s">
        <v>10993</v>
      </c>
      <c r="E979" s="4">
        <v>5</v>
      </c>
      <c r="F979" s="4">
        <v>2008</v>
      </c>
      <c r="G979" t="s">
        <v>25</v>
      </c>
      <c r="H979" s="4" t="s">
        <v>477</v>
      </c>
      <c r="I979" t="s">
        <v>1214</v>
      </c>
      <c r="J979" s="4" t="s">
        <v>2176</v>
      </c>
      <c r="K979" s="4" t="s">
        <v>842</v>
      </c>
      <c r="L979" s="4">
        <v>0</v>
      </c>
      <c r="M979" s="4" t="s">
        <v>2556</v>
      </c>
      <c r="N979" s="11" t="s">
        <v>11960</v>
      </c>
      <c r="R979" t="s">
        <v>11963</v>
      </c>
    </row>
    <row r="980" spans="1:18">
      <c r="A980" t="s">
        <v>4561</v>
      </c>
      <c r="B980" t="s">
        <v>10958</v>
      </c>
      <c r="C980" t="s">
        <v>74</v>
      </c>
      <c r="D980" s="25" t="s">
        <v>11064</v>
      </c>
      <c r="E980" s="4">
        <v>5</v>
      </c>
      <c r="F980" s="4">
        <v>2009</v>
      </c>
      <c r="G980" t="s">
        <v>25</v>
      </c>
      <c r="H980" s="4" t="s">
        <v>496</v>
      </c>
      <c r="I980" t="s">
        <v>1214</v>
      </c>
      <c r="J980" s="4" t="s">
        <v>186</v>
      </c>
      <c r="K980" s="4" t="s">
        <v>182</v>
      </c>
      <c r="L980" s="4">
        <v>0</v>
      </c>
      <c r="M980" s="4" t="s">
        <v>11964</v>
      </c>
      <c r="N980" s="11" t="s">
        <v>11960</v>
      </c>
      <c r="R980" t="s">
        <v>439</v>
      </c>
    </row>
    <row r="981" spans="1:18">
      <c r="A981" t="s">
        <v>4561</v>
      </c>
      <c r="B981" t="s">
        <v>10958</v>
      </c>
      <c r="C981" t="s">
        <v>74</v>
      </c>
      <c r="D981" s="25" t="s">
        <v>1863</v>
      </c>
      <c r="E981" s="4">
        <v>4</v>
      </c>
      <c r="F981" s="4">
        <v>2010</v>
      </c>
      <c r="G981" t="s">
        <v>25</v>
      </c>
      <c r="H981" s="4" t="s">
        <v>1376</v>
      </c>
      <c r="I981" t="s">
        <v>1214</v>
      </c>
      <c r="J981" s="4" t="s">
        <v>885</v>
      </c>
      <c r="K981" s="4" t="s">
        <v>1253</v>
      </c>
      <c r="L981" s="4">
        <v>0</v>
      </c>
      <c r="M981" s="4" t="s">
        <v>4119</v>
      </c>
      <c r="N981" s="11" t="s">
        <v>11960</v>
      </c>
      <c r="R981" t="s">
        <v>11965</v>
      </c>
    </row>
    <row r="982" spans="1:18">
      <c r="A982" t="s">
        <v>4561</v>
      </c>
      <c r="B982" t="s">
        <v>10958</v>
      </c>
      <c r="C982" t="s">
        <v>74</v>
      </c>
      <c r="D982" s="25" t="s">
        <v>10995</v>
      </c>
      <c r="E982" s="4">
        <v>5</v>
      </c>
      <c r="F982" s="4">
        <v>2010</v>
      </c>
      <c r="G982" t="s">
        <v>25</v>
      </c>
      <c r="H982" s="4" t="s">
        <v>410</v>
      </c>
      <c r="I982" t="s">
        <v>1214</v>
      </c>
      <c r="J982" s="4" t="s">
        <v>2381</v>
      </c>
      <c r="K982" s="4" t="s">
        <v>309</v>
      </c>
      <c r="L982" s="4">
        <v>0</v>
      </c>
      <c r="M982" s="4" t="s">
        <v>11966</v>
      </c>
      <c r="N982" s="11" t="s">
        <v>11960</v>
      </c>
      <c r="R982" t="s">
        <v>634</v>
      </c>
    </row>
    <row r="983" spans="1:18">
      <c r="A983" t="s">
        <v>4578</v>
      </c>
      <c r="B983" t="s">
        <v>10958</v>
      </c>
      <c r="C983" t="s">
        <v>20</v>
      </c>
      <c r="D983" s="25" t="s">
        <v>1674</v>
      </c>
      <c r="E983" s="4">
        <v>5</v>
      </c>
      <c r="F983" s="4">
        <v>2004</v>
      </c>
      <c r="G983" t="s">
        <v>25</v>
      </c>
      <c r="H983" s="4" t="s">
        <v>482</v>
      </c>
      <c r="I983" t="s">
        <v>1214</v>
      </c>
      <c r="J983" s="4" t="s">
        <v>5763</v>
      </c>
      <c r="K983" s="4" t="s">
        <v>542</v>
      </c>
      <c r="L983" s="4">
        <v>0</v>
      </c>
      <c r="M983" s="4" t="s">
        <v>3127</v>
      </c>
      <c r="N983" s="11" t="s">
        <v>11967</v>
      </c>
      <c r="R983" t="s">
        <v>11968</v>
      </c>
    </row>
    <row r="984" spans="1:18">
      <c r="A984" t="s">
        <v>4578</v>
      </c>
      <c r="B984" t="s">
        <v>10958</v>
      </c>
      <c r="C984" t="s">
        <v>74</v>
      </c>
      <c r="D984" s="25" t="s">
        <v>10993</v>
      </c>
      <c r="E984" s="4">
        <v>5</v>
      </c>
      <c r="F984" s="4">
        <v>2008</v>
      </c>
      <c r="G984" t="s">
        <v>25</v>
      </c>
      <c r="H984" s="4" t="s">
        <v>496</v>
      </c>
      <c r="I984" t="s">
        <v>1214</v>
      </c>
      <c r="J984" s="4" t="s">
        <v>527</v>
      </c>
      <c r="K984" s="4" t="s">
        <v>1160</v>
      </c>
      <c r="L984" s="4">
        <v>0</v>
      </c>
      <c r="M984" s="4" t="s">
        <v>11969</v>
      </c>
      <c r="N984" s="11" t="s">
        <v>11967</v>
      </c>
      <c r="R984" t="s">
        <v>11970</v>
      </c>
    </row>
    <row r="985" spans="1:18">
      <c r="A985" t="s">
        <v>4578</v>
      </c>
      <c r="B985" t="s">
        <v>10958</v>
      </c>
      <c r="C985" t="s">
        <v>74</v>
      </c>
      <c r="D985" s="25" t="s">
        <v>562</v>
      </c>
      <c r="E985" s="4">
        <v>5</v>
      </c>
      <c r="F985" s="4">
        <v>2009</v>
      </c>
      <c r="G985" t="s">
        <v>25</v>
      </c>
      <c r="H985" s="4" t="s">
        <v>410</v>
      </c>
      <c r="I985" t="s">
        <v>1214</v>
      </c>
      <c r="J985" s="4" t="s">
        <v>5705</v>
      </c>
      <c r="K985" s="4" t="s">
        <v>312</v>
      </c>
      <c r="L985" s="4">
        <v>0</v>
      </c>
      <c r="M985" s="4" t="s">
        <v>6285</v>
      </c>
      <c r="N985" s="11" t="s">
        <v>11967</v>
      </c>
      <c r="R985" t="s">
        <v>11971</v>
      </c>
    </row>
    <row r="986" spans="1:18">
      <c r="A986" t="s">
        <v>4578</v>
      </c>
      <c r="B986" t="s">
        <v>10958</v>
      </c>
      <c r="C986" t="s">
        <v>74</v>
      </c>
      <c r="D986" s="25" t="s">
        <v>10995</v>
      </c>
      <c r="E986" s="4">
        <v>5</v>
      </c>
      <c r="F986" s="4">
        <v>2010</v>
      </c>
      <c r="G986" t="s">
        <v>25</v>
      </c>
      <c r="H986" s="4" t="s">
        <v>717</v>
      </c>
      <c r="I986" t="s">
        <v>1214</v>
      </c>
      <c r="J986" s="4" t="s">
        <v>1782</v>
      </c>
      <c r="K986" s="4" t="s">
        <v>854</v>
      </c>
      <c r="L986" s="4">
        <v>0</v>
      </c>
      <c r="M986" s="4" t="s">
        <v>1734</v>
      </c>
      <c r="N986" s="11" t="s">
        <v>11967</v>
      </c>
      <c r="R986" t="s">
        <v>11972</v>
      </c>
    </row>
    <row r="987" spans="1:18">
      <c r="A987" t="s">
        <v>4578</v>
      </c>
      <c r="B987" t="s">
        <v>10958</v>
      </c>
      <c r="C987" t="s">
        <v>74</v>
      </c>
      <c r="D987" s="25" t="s">
        <v>11012</v>
      </c>
      <c r="E987" s="4">
        <v>5</v>
      </c>
      <c r="F987" s="4">
        <v>2011</v>
      </c>
      <c r="G987" t="s">
        <v>25</v>
      </c>
      <c r="H987" s="4" t="s">
        <v>712</v>
      </c>
      <c r="I987" t="s">
        <v>1214</v>
      </c>
      <c r="J987" s="4" t="s">
        <v>1782</v>
      </c>
      <c r="K987" s="4" t="s">
        <v>378</v>
      </c>
      <c r="L987" s="4">
        <v>0</v>
      </c>
      <c r="M987" s="4" t="s">
        <v>1932</v>
      </c>
      <c r="N987" s="11" t="s">
        <v>11967</v>
      </c>
      <c r="R987" t="s">
        <v>89</v>
      </c>
    </row>
    <row r="988" spans="1:18">
      <c r="A988" t="s">
        <v>4578</v>
      </c>
      <c r="B988" t="s">
        <v>10958</v>
      </c>
      <c r="C988" t="s">
        <v>74</v>
      </c>
      <c r="D988" s="25" t="s">
        <v>11014</v>
      </c>
      <c r="E988" s="4">
        <v>5</v>
      </c>
      <c r="F988" s="4">
        <v>2013</v>
      </c>
      <c r="G988" t="s">
        <v>25</v>
      </c>
      <c r="H988" s="4" t="s">
        <v>893</v>
      </c>
      <c r="I988" t="s">
        <v>1214</v>
      </c>
      <c r="J988" s="4" t="s">
        <v>1215</v>
      </c>
      <c r="K988" s="4" t="s">
        <v>690</v>
      </c>
      <c r="L988" s="4">
        <v>0</v>
      </c>
      <c r="M988" s="4" t="s">
        <v>4899</v>
      </c>
      <c r="N988" s="11" t="s">
        <v>11967</v>
      </c>
      <c r="R988" t="s">
        <v>11973</v>
      </c>
    </row>
    <row r="989" spans="1:18">
      <c r="A989" t="s">
        <v>4578</v>
      </c>
      <c r="B989" t="s">
        <v>10958</v>
      </c>
      <c r="C989" t="s">
        <v>74</v>
      </c>
      <c r="D989" s="25" t="s">
        <v>11016</v>
      </c>
      <c r="E989" s="4">
        <v>5</v>
      </c>
      <c r="F989" s="4">
        <v>2015</v>
      </c>
      <c r="G989" t="s">
        <v>25</v>
      </c>
      <c r="H989" s="4" t="s">
        <v>1046</v>
      </c>
      <c r="I989" t="s">
        <v>1214</v>
      </c>
      <c r="J989" s="4" t="s">
        <v>1875</v>
      </c>
      <c r="K989" s="4" t="s">
        <v>298</v>
      </c>
      <c r="L989" s="4">
        <v>0</v>
      </c>
      <c r="M989" s="4" t="s">
        <v>2799</v>
      </c>
      <c r="N989" s="11" t="s">
        <v>11967</v>
      </c>
      <c r="R989" t="s">
        <v>11974</v>
      </c>
    </row>
    <row r="990" spans="1:18">
      <c r="A990" t="s">
        <v>4578</v>
      </c>
      <c r="B990" t="s">
        <v>10958</v>
      </c>
      <c r="C990" t="s">
        <v>74</v>
      </c>
      <c r="D990" s="25" t="s">
        <v>1590</v>
      </c>
      <c r="E990" s="4">
        <v>5</v>
      </c>
      <c r="F990" s="4">
        <v>2016</v>
      </c>
      <c r="G990" t="s">
        <v>25</v>
      </c>
      <c r="H990" s="4" t="s">
        <v>488</v>
      </c>
      <c r="I990" t="s">
        <v>1214</v>
      </c>
      <c r="J990" s="4" t="s">
        <v>591</v>
      </c>
      <c r="K990" s="4" t="s">
        <v>1393</v>
      </c>
      <c r="L990" s="4">
        <v>0</v>
      </c>
      <c r="M990" s="4" t="s">
        <v>2719</v>
      </c>
      <c r="N990" s="11" t="s">
        <v>11967</v>
      </c>
      <c r="R990" t="s">
        <v>11613</v>
      </c>
    </row>
    <row r="991" spans="1:18">
      <c r="A991" t="s">
        <v>4578</v>
      </c>
      <c r="B991" t="s">
        <v>10958</v>
      </c>
      <c r="C991" t="s">
        <v>74</v>
      </c>
      <c r="D991" s="25" t="s">
        <v>841</v>
      </c>
      <c r="E991" s="4">
        <v>6</v>
      </c>
      <c r="F991" s="4">
        <v>2016</v>
      </c>
      <c r="G991" t="s">
        <v>25</v>
      </c>
      <c r="H991" s="4" t="s">
        <v>3874</v>
      </c>
      <c r="I991" t="s">
        <v>1214</v>
      </c>
      <c r="J991" s="4" t="s">
        <v>919</v>
      </c>
      <c r="K991" s="4" t="s">
        <v>426</v>
      </c>
      <c r="L991" s="4">
        <v>0</v>
      </c>
      <c r="M991" s="4" t="s">
        <v>1713</v>
      </c>
      <c r="N991" s="11" t="s">
        <v>11967</v>
      </c>
      <c r="R991" t="s">
        <v>11975</v>
      </c>
    </row>
    <row r="992" spans="1:18">
      <c r="A992" t="s">
        <v>4593</v>
      </c>
      <c r="B992" t="s">
        <v>10958</v>
      </c>
      <c r="C992" t="s">
        <v>20</v>
      </c>
      <c r="D992" s="25" t="s">
        <v>1367</v>
      </c>
      <c r="E992" s="4">
        <v>3</v>
      </c>
      <c r="F992" s="4">
        <v>1988</v>
      </c>
      <c r="G992" t="s">
        <v>21</v>
      </c>
      <c r="H992" s="4" t="s">
        <v>1610</v>
      </c>
      <c r="I992" t="s">
        <v>1214</v>
      </c>
      <c r="J992" s="4" t="s">
        <v>11478</v>
      </c>
      <c r="K992" s="4" t="s">
        <v>4455</v>
      </c>
      <c r="L992" s="4">
        <v>0</v>
      </c>
      <c r="M992" s="4" t="s">
        <v>4155</v>
      </c>
    </row>
    <row r="993" spans="1:18">
      <c r="A993" t="s">
        <v>4593</v>
      </c>
      <c r="B993" t="s">
        <v>10958</v>
      </c>
      <c r="C993" t="s">
        <v>74</v>
      </c>
      <c r="D993" s="25" t="s">
        <v>10998</v>
      </c>
      <c r="E993" s="4">
        <v>3</v>
      </c>
      <c r="F993" s="4">
        <v>1990</v>
      </c>
      <c r="G993" t="s">
        <v>21</v>
      </c>
      <c r="H993" s="4" t="s">
        <v>126</v>
      </c>
      <c r="I993" t="s">
        <v>1214</v>
      </c>
      <c r="J993" s="4" t="s">
        <v>1094</v>
      </c>
      <c r="K993" s="4" t="s">
        <v>5125</v>
      </c>
      <c r="L993" s="4">
        <v>0</v>
      </c>
      <c r="M993" s="4" t="s">
        <v>2094</v>
      </c>
    </row>
    <row r="994" spans="1:18">
      <c r="A994" t="s">
        <v>4593</v>
      </c>
      <c r="B994" t="s">
        <v>10958</v>
      </c>
      <c r="C994" t="s">
        <v>74</v>
      </c>
      <c r="D994" s="25" t="s">
        <v>11023</v>
      </c>
      <c r="E994" s="4">
        <v>3</v>
      </c>
      <c r="F994" s="4">
        <v>1992</v>
      </c>
      <c r="G994" t="s">
        <v>21</v>
      </c>
      <c r="H994" s="4" t="s">
        <v>1376</v>
      </c>
      <c r="I994" t="s">
        <v>1214</v>
      </c>
      <c r="J994" s="4" t="s">
        <v>1373</v>
      </c>
      <c r="K994" s="4" t="s">
        <v>2923</v>
      </c>
      <c r="L994" s="4">
        <v>0</v>
      </c>
      <c r="M994" s="4" t="s">
        <v>8902</v>
      </c>
    </row>
    <row r="995" spans="1:18">
      <c r="A995" t="s">
        <v>4596</v>
      </c>
      <c r="B995" t="s">
        <v>10958</v>
      </c>
      <c r="C995" t="s">
        <v>20</v>
      </c>
      <c r="D995" s="25" t="s">
        <v>3709</v>
      </c>
      <c r="E995" s="4">
        <v>6</v>
      </c>
      <c r="F995" s="4">
        <v>2001</v>
      </c>
      <c r="G995" t="s">
        <v>25</v>
      </c>
      <c r="H995" s="4">
        <v>6.8</v>
      </c>
      <c r="I995" t="s">
        <v>1214</v>
      </c>
      <c r="J995" s="4" t="s">
        <v>3139</v>
      </c>
      <c r="K995" s="4" t="s">
        <v>1155</v>
      </c>
      <c r="L995" s="4">
        <v>0</v>
      </c>
      <c r="N995" s="11" t="s">
        <v>11976</v>
      </c>
      <c r="R995" t="s">
        <v>11977</v>
      </c>
    </row>
    <row r="996" spans="1:18">
      <c r="A996" t="s">
        <v>4596</v>
      </c>
      <c r="B996" t="s">
        <v>10958</v>
      </c>
      <c r="C996" t="s">
        <v>74</v>
      </c>
      <c r="D996" s="25" t="s">
        <v>11007</v>
      </c>
      <c r="E996" s="4">
        <v>5</v>
      </c>
      <c r="F996" s="4">
        <v>2002</v>
      </c>
      <c r="G996" t="s">
        <v>25</v>
      </c>
      <c r="H996" s="4">
        <v>7.7</v>
      </c>
      <c r="I996" t="s">
        <v>1214</v>
      </c>
      <c r="J996" s="4" t="s">
        <v>388</v>
      </c>
      <c r="K996" s="4" t="s">
        <v>2739</v>
      </c>
      <c r="L996" s="4">
        <v>0</v>
      </c>
      <c r="M996" s="4" t="s">
        <v>1742</v>
      </c>
      <c r="N996" s="11" t="s">
        <v>11976</v>
      </c>
      <c r="R996" t="s">
        <v>11978</v>
      </c>
    </row>
    <row r="997" spans="1:18">
      <c r="A997" t="s">
        <v>4596</v>
      </c>
      <c r="B997" t="s">
        <v>10958</v>
      </c>
      <c r="C997" t="s">
        <v>74</v>
      </c>
      <c r="D997" s="25" t="s">
        <v>1674</v>
      </c>
      <c r="E997" s="4">
        <v>5</v>
      </c>
      <c r="F997" s="4">
        <v>2004</v>
      </c>
      <c r="G997" t="s">
        <v>25</v>
      </c>
      <c r="H997" s="4">
        <v>9.6999999999999993</v>
      </c>
      <c r="I997" t="s">
        <v>1214</v>
      </c>
      <c r="J997" s="4" t="s">
        <v>3814</v>
      </c>
      <c r="K997" s="4" t="s">
        <v>885</v>
      </c>
      <c r="L997" s="4">
        <v>0</v>
      </c>
      <c r="M997" s="4" t="s">
        <v>6071</v>
      </c>
      <c r="N997" s="11" t="s">
        <v>11976</v>
      </c>
      <c r="R997" t="s">
        <v>11979</v>
      </c>
    </row>
    <row r="998" spans="1:18">
      <c r="A998" t="s">
        <v>4596</v>
      </c>
      <c r="B998" t="s">
        <v>10958</v>
      </c>
      <c r="C998" t="s">
        <v>74</v>
      </c>
      <c r="D998" s="25" t="s">
        <v>11123</v>
      </c>
      <c r="E998" s="4">
        <v>5</v>
      </c>
      <c r="F998" s="4">
        <v>2005</v>
      </c>
      <c r="G998" t="s">
        <v>25</v>
      </c>
      <c r="H998" s="4">
        <v>10.7</v>
      </c>
      <c r="I998" t="s">
        <v>1214</v>
      </c>
      <c r="J998" s="4" t="s">
        <v>285</v>
      </c>
      <c r="K998" s="4" t="s">
        <v>508</v>
      </c>
      <c r="L998" s="4">
        <v>0</v>
      </c>
      <c r="M998" s="4" t="s">
        <v>7809</v>
      </c>
      <c r="N998" s="11" t="s">
        <v>11976</v>
      </c>
      <c r="R998" t="s">
        <v>11980</v>
      </c>
    </row>
    <row r="999" spans="1:18">
      <c r="A999" t="s">
        <v>4596</v>
      </c>
      <c r="B999" t="s">
        <v>10958</v>
      </c>
      <c r="C999" t="s">
        <v>74</v>
      </c>
      <c r="D999" s="25" t="s">
        <v>10985</v>
      </c>
      <c r="E999" s="4">
        <v>3</v>
      </c>
      <c r="F999" s="4">
        <v>2008</v>
      </c>
      <c r="G999" t="s">
        <v>25</v>
      </c>
      <c r="H999" s="4">
        <v>13.5</v>
      </c>
      <c r="I999" t="s">
        <v>1214</v>
      </c>
      <c r="J999" s="4" t="s">
        <v>385</v>
      </c>
      <c r="K999" s="4" t="s">
        <v>1121</v>
      </c>
      <c r="L999" s="4">
        <v>0</v>
      </c>
      <c r="M999" s="4" t="s">
        <v>2799</v>
      </c>
      <c r="N999" s="11" t="s">
        <v>11976</v>
      </c>
      <c r="R999" t="s">
        <v>11981</v>
      </c>
    </row>
    <row r="1000" spans="1:18">
      <c r="A1000" t="s">
        <v>4596</v>
      </c>
      <c r="B1000" t="s">
        <v>10958</v>
      </c>
      <c r="C1000" t="s">
        <v>74</v>
      </c>
      <c r="D1000" s="25" t="s">
        <v>11064</v>
      </c>
      <c r="E1000" s="4">
        <v>5</v>
      </c>
      <c r="F1000" s="4">
        <v>2009</v>
      </c>
      <c r="G1000" t="s">
        <v>25</v>
      </c>
      <c r="H1000" s="4">
        <v>14.7</v>
      </c>
      <c r="I1000" t="s">
        <v>1214</v>
      </c>
      <c r="J1000" s="4" t="s">
        <v>591</v>
      </c>
      <c r="K1000" s="4" t="s">
        <v>309</v>
      </c>
      <c r="L1000" s="4">
        <v>0</v>
      </c>
      <c r="M1000" s="4" t="s">
        <v>10023</v>
      </c>
      <c r="N1000" s="11" t="s">
        <v>11976</v>
      </c>
      <c r="R1000" t="s">
        <v>439</v>
      </c>
    </row>
    <row r="1001" spans="1:18">
      <c r="A1001" t="s">
        <v>4596</v>
      </c>
      <c r="B1001" t="s">
        <v>10958</v>
      </c>
      <c r="C1001" t="s">
        <v>74</v>
      </c>
      <c r="D1001" s="25" t="s">
        <v>10995</v>
      </c>
      <c r="E1001" s="4">
        <v>5</v>
      </c>
      <c r="F1001" s="4">
        <v>2010</v>
      </c>
      <c r="G1001" t="s">
        <v>25</v>
      </c>
      <c r="H1001" s="4">
        <v>15.7</v>
      </c>
      <c r="I1001" t="s">
        <v>1214</v>
      </c>
      <c r="J1001" s="4" t="s">
        <v>154</v>
      </c>
      <c r="K1001" s="4" t="s">
        <v>2550</v>
      </c>
      <c r="L1001" s="4">
        <v>0</v>
      </c>
      <c r="M1001" s="4" t="s">
        <v>1576</v>
      </c>
      <c r="N1001" s="11" t="s">
        <v>11976</v>
      </c>
      <c r="R1001" t="s">
        <v>11982</v>
      </c>
    </row>
    <row r="1002" spans="1:18">
      <c r="A1002" t="s">
        <v>4596</v>
      </c>
      <c r="B1002" t="s">
        <v>10958</v>
      </c>
      <c r="C1002" t="s">
        <v>74</v>
      </c>
      <c r="D1002" s="25" t="s">
        <v>11012</v>
      </c>
      <c r="E1002" s="4">
        <v>5</v>
      </c>
      <c r="F1002" s="4">
        <v>2011</v>
      </c>
      <c r="G1002" t="s">
        <v>25</v>
      </c>
      <c r="H1002" s="4">
        <v>16.7</v>
      </c>
      <c r="I1002" t="s">
        <v>1214</v>
      </c>
      <c r="J1002" s="4" t="s">
        <v>933</v>
      </c>
      <c r="K1002" s="4" t="s">
        <v>305</v>
      </c>
      <c r="L1002" s="4">
        <v>0</v>
      </c>
      <c r="M1002" s="4" t="s">
        <v>11983</v>
      </c>
      <c r="N1002" s="11" t="s">
        <v>11976</v>
      </c>
      <c r="R1002" t="s">
        <v>89</v>
      </c>
    </row>
    <row r="1003" spans="1:18">
      <c r="A1003" t="s">
        <v>4596</v>
      </c>
      <c r="B1003" t="s">
        <v>10958</v>
      </c>
      <c r="C1003" t="s">
        <v>74</v>
      </c>
      <c r="D1003" s="25" t="s">
        <v>11014</v>
      </c>
      <c r="E1003" s="4">
        <v>5</v>
      </c>
      <c r="F1003" s="4">
        <v>2013</v>
      </c>
      <c r="G1003" t="s">
        <v>25</v>
      </c>
      <c r="H1003" s="4">
        <v>18.7</v>
      </c>
      <c r="I1003" t="s">
        <v>1214</v>
      </c>
      <c r="J1003" s="4" t="s">
        <v>854</v>
      </c>
      <c r="K1003" s="4" t="s">
        <v>472</v>
      </c>
      <c r="L1003" s="4">
        <v>0</v>
      </c>
      <c r="M1003" s="4" t="s">
        <v>4424</v>
      </c>
      <c r="N1003" s="11" t="s">
        <v>11976</v>
      </c>
      <c r="R1003" t="s">
        <v>11984</v>
      </c>
    </row>
    <row r="1004" spans="1:18">
      <c r="A1004" t="s">
        <v>4596</v>
      </c>
      <c r="B1004" t="s">
        <v>10958</v>
      </c>
      <c r="C1004" t="s">
        <v>74</v>
      </c>
      <c r="D1004" s="25" t="s">
        <v>11068</v>
      </c>
      <c r="E1004" s="4">
        <v>5</v>
      </c>
      <c r="F1004" s="4">
        <v>2015</v>
      </c>
      <c r="G1004" t="s">
        <v>25</v>
      </c>
      <c r="H1004" s="4">
        <v>20.7</v>
      </c>
      <c r="I1004" t="s">
        <v>1214</v>
      </c>
      <c r="J1004" s="4" t="s">
        <v>960</v>
      </c>
      <c r="K1004" s="4" t="s">
        <v>447</v>
      </c>
      <c r="L1004" s="4">
        <v>0</v>
      </c>
      <c r="M1004" s="4" t="s">
        <v>2062</v>
      </c>
      <c r="N1004" s="11" t="s">
        <v>11976</v>
      </c>
      <c r="R1004" t="s">
        <v>11985</v>
      </c>
    </row>
    <row r="1005" spans="1:18">
      <c r="A1005" t="s">
        <v>4596</v>
      </c>
      <c r="B1005" t="s">
        <v>10958</v>
      </c>
      <c r="C1005" t="s">
        <v>74</v>
      </c>
      <c r="D1005" s="25" t="s">
        <v>1568</v>
      </c>
      <c r="E1005" s="4">
        <v>5</v>
      </c>
      <c r="F1005" s="4">
        <v>2016</v>
      </c>
      <c r="G1005" t="s">
        <v>25</v>
      </c>
      <c r="H1005" s="4">
        <v>21.7</v>
      </c>
      <c r="I1005" t="s">
        <v>1214</v>
      </c>
      <c r="J1005" s="4" t="s">
        <v>40</v>
      </c>
      <c r="K1005" s="4" t="s">
        <v>640</v>
      </c>
      <c r="L1005" s="4">
        <v>0</v>
      </c>
      <c r="M1005" s="4" t="s">
        <v>11986</v>
      </c>
      <c r="N1005" s="11" t="s">
        <v>11976</v>
      </c>
      <c r="R1005" t="s">
        <v>11987</v>
      </c>
    </row>
    <row r="1006" spans="1:18">
      <c r="A1006" t="s">
        <v>4596</v>
      </c>
      <c r="B1006" t="s">
        <v>10958</v>
      </c>
      <c r="C1006" t="s">
        <v>74</v>
      </c>
      <c r="D1006" s="25" t="s">
        <v>901</v>
      </c>
      <c r="E1006" s="4">
        <v>9</v>
      </c>
      <c r="F1006" s="4">
        <v>2016</v>
      </c>
      <c r="G1006" t="s">
        <v>25</v>
      </c>
      <c r="H1006" s="4">
        <v>21.9</v>
      </c>
      <c r="I1006" t="s">
        <v>1214</v>
      </c>
      <c r="J1006" s="4" t="s">
        <v>949</v>
      </c>
      <c r="K1006" s="4" t="s">
        <v>1575</v>
      </c>
      <c r="L1006" s="4">
        <v>0</v>
      </c>
      <c r="M1006" s="4" t="s">
        <v>6687</v>
      </c>
      <c r="N1006" s="11" t="s">
        <v>11976</v>
      </c>
      <c r="R1006" t="s">
        <v>11988</v>
      </c>
    </row>
    <row r="1007" spans="1:18">
      <c r="A1007" t="s">
        <v>4596</v>
      </c>
      <c r="B1007" t="s">
        <v>10958</v>
      </c>
      <c r="C1007" t="s">
        <v>74</v>
      </c>
      <c r="D1007" s="25" t="s">
        <v>11020</v>
      </c>
      <c r="E1007" s="4">
        <v>5</v>
      </c>
      <c r="F1007" s="4">
        <v>2017</v>
      </c>
      <c r="G1007" t="s">
        <v>25</v>
      </c>
      <c r="H1007" s="4">
        <v>22.7</v>
      </c>
      <c r="I1007" t="s">
        <v>1214</v>
      </c>
      <c r="J1007" s="4" t="s">
        <v>36</v>
      </c>
      <c r="K1007" s="4" t="s">
        <v>638</v>
      </c>
      <c r="L1007" s="4">
        <v>0</v>
      </c>
      <c r="M1007" s="4" t="s">
        <v>1719</v>
      </c>
      <c r="N1007" s="11" t="s">
        <v>11976</v>
      </c>
      <c r="R1007" t="s">
        <v>11989</v>
      </c>
    </row>
    <row r="1008" spans="1:18">
      <c r="A1008" t="s">
        <v>4596</v>
      </c>
      <c r="B1008" t="s">
        <v>10958</v>
      </c>
      <c r="C1008" t="s">
        <v>74</v>
      </c>
      <c r="D1008" s="25" t="s">
        <v>1152</v>
      </c>
      <c r="E1008" s="4">
        <v>6</v>
      </c>
      <c r="F1008" s="4">
        <v>2018</v>
      </c>
      <c r="G1008" t="s">
        <v>25</v>
      </c>
      <c r="H1008" s="4">
        <v>23.8</v>
      </c>
      <c r="I1008" t="s">
        <v>1214</v>
      </c>
      <c r="J1008" s="4" t="s">
        <v>378</v>
      </c>
      <c r="K1008" s="4" t="s">
        <v>2550</v>
      </c>
      <c r="L1008" s="4">
        <v>0</v>
      </c>
      <c r="M1008" s="4" t="s">
        <v>4853</v>
      </c>
      <c r="N1008" s="11" t="s">
        <v>11976</v>
      </c>
      <c r="R1008" t="s">
        <v>11990</v>
      </c>
    </row>
    <row r="1009" spans="1:18">
      <c r="A1009" t="s">
        <v>4596</v>
      </c>
      <c r="B1009" t="s">
        <v>10958</v>
      </c>
      <c r="C1009" t="s">
        <v>74</v>
      </c>
      <c r="D1009" s="25" t="s">
        <v>11102</v>
      </c>
      <c r="E1009" s="4">
        <v>5</v>
      </c>
      <c r="F1009" s="4">
        <v>2019</v>
      </c>
      <c r="G1009" t="s">
        <v>25</v>
      </c>
      <c r="H1009" s="4">
        <v>24.7</v>
      </c>
      <c r="I1009" t="s">
        <v>1214</v>
      </c>
      <c r="J1009" s="4" t="s">
        <v>854</v>
      </c>
      <c r="K1009" s="4" t="s">
        <v>1712</v>
      </c>
      <c r="L1009" s="4">
        <v>0</v>
      </c>
      <c r="M1009" s="4" t="s">
        <v>11991</v>
      </c>
      <c r="N1009" s="11" t="s">
        <v>11976</v>
      </c>
      <c r="R1009" t="s">
        <v>11992</v>
      </c>
    </row>
    <row r="1010" spans="1:18">
      <c r="A1010" t="s">
        <v>11993</v>
      </c>
      <c r="B1010" t="s">
        <v>10958</v>
      </c>
      <c r="C1010" t="s">
        <v>20</v>
      </c>
      <c r="D1010" s="25" t="s">
        <v>11408</v>
      </c>
      <c r="E1010" s="4">
        <v>5</v>
      </c>
      <c r="F1010" s="4">
        <v>2016</v>
      </c>
      <c r="G1010" t="s">
        <v>21</v>
      </c>
      <c r="I1010"/>
      <c r="J1010" s="4" t="s">
        <v>818</v>
      </c>
      <c r="K1010" s="4" t="s">
        <v>150</v>
      </c>
      <c r="L1010" s="4">
        <v>0</v>
      </c>
      <c r="M1010" s="4" t="s">
        <v>3722</v>
      </c>
      <c r="R1010" t="s">
        <v>11994</v>
      </c>
    </row>
    <row r="1011" spans="1:18">
      <c r="A1011" t="s">
        <v>11993</v>
      </c>
      <c r="B1011" t="s">
        <v>10958</v>
      </c>
      <c r="C1011" t="s">
        <v>74</v>
      </c>
      <c r="D1011" s="25" t="s">
        <v>11020</v>
      </c>
      <c r="E1011" s="4">
        <v>5</v>
      </c>
      <c r="F1011" s="4">
        <v>2017</v>
      </c>
      <c r="G1011" t="s">
        <v>21</v>
      </c>
      <c r="I1011" t="s">
        <v>11219</v>
      </c>
      <c r="J1011" s="4" t="s">
        <v>388</v>
      </c>
      <c r="K1011" s="4" t="s">
        <v>2752</v>
      </c>
      <c r="L1011" s="4">
        <v>0</v>
      </c>
      <c r="M1011" s="4" t="s">
        <v>1742</v>
      </c>
      <c r="R1011" t="s">
        <v>11995</v>
      </c>
    </row>
    <row r="1012" spans="1:18">
      <c r="A1012" t="s">
        <v>4611</v>
      </c>
      <c r="B1012" t="s">
        <v>10958</v>
      </c>
      <c r="C1012" t="s">
        <v>20</v>
      </c>
      <c r="D1012" s="25" t="s">
        <v>1367</v>
      </c>
      <c r="E1012" s="4">
        <v>3</v>
      </c>
      <c r="F1012" s="4">
        <v>1988</v>
      </c>
      <c r="G1012" t="s">
        <v>21</v>
      </c>
      <c r="H1012" s="4" t="s">
        <v>1610</v>
      </c>
      <c r="I1012" t="s">
        <v>1214</v>
      </c>
      <c r="J1012" s="4" t="s">
        <v>6298</v>
      </c>
      <c r="K1012" s="4" t="s">
        <v>4762</v>
      </c>
      <c r="L1012" s="4">
        <v>0</v>
      </c>
      <c r="M1012" s="4" t="s">
        <v>1473</v>
      </c>
      <c r="N1012" s="11" t="s">
        <v>11996</v>
      </c>
    </row>
    <row r="1013" spans="1:18">
      <c r="A1013" t="s">
        <v>4611</v>
      </c>
      <c r="B1013" t="s">
        <v>10958</v>
      </c>
      <c r="C1013" t="s">
        <v>74</v>
      </c>
      <c r="D1013" s="25" t="s">
        <v>1616</v>
      </c>
      <c r="E1013" s="4">
        <v>3</v>
      </c>
      <c r="F1013" s="4">
        <v>1992</v>
      </c>
      <c r="G1013" t="s">
        <v>21</v>
      </c>
      <c r="H1013" s="4" t="s">
        <v>1376</v>
      </c>
      <c r="I1013" t="s">
        <v>1214</v>
      </c>
      <c r="J1013" s="4" t="s">
        <v>4713</v>
      </c>
      <c r="K1013" s="4" t="s">
        <v>1611</v>
      </c>
      <c r="L1013" s="4">
        <v>0</v>
      </c>
      <c r="M1013" s="4" t="s">
        <v>1591</v>
      </c>
      <c r="N1013" s="11" t="s">
        <v>11996</v>
      </c>
    </row>
    <row r="1014" spans="1:18">
      <c r="A1014" t="s">
        <v>4611</v>
      </c>
      <c r="B1014" t="s">
        <v>10958</v>
      </c>
      <c r="C1014" t="s">
        <v>74</v>
      </c>
      <c r="D1014" s="25" t="s">
        <v>10968</v>
      </c>
      <c r="E1014" s="4">
        <v>3</v>
      </c>
      <c r="F1014" s="4">
        <v>1994</v>
      </c>
      <c r="G1014" t="s">
        <v>21</v>
      </c>
      <c r="H1014" s="4" t="s">
        <v>137</v>
      </c>
      <c r="I1014" t="s">
        <v>1214</v>
      </c>
      <c r="J1014" s="4" t="s">
        <v>529</v>
      </c>
      <c r="K1014" s="4" t="s">
        <v>898</v>
      </c>
      <c r="L1014" s="4">
        <v>0</v>
      </c>
      <c r="M1014" s="4" t="s">
        <v>6467</v>
      </c>
      <c r="N1014" s="11" t="s">
        <v>11996</v>
      </c>
    </row>
    <row r="1015" spans="1:18">
      <c r="A1015" t="s">
        <v>4611</v>
      </c>
      <c r="B1015" t="s">
        <v>10958</v>
      </c>
      <c r="C1015" t="s">
        <v>74</v>
      </c>
      <c r="D1015" s="25" t="s">
        <v>10987</v>
      </c>
      <c r="E1015" s="4">
        <v>3</v>
      </c>
      <c r="F1015" s="4">
        <v>1995</v>
      </c>
      <c r="G1015" t="s">
        <v>21</v>
      </c>
      <c r="H1015" s="4" t="s">
        <v>2924</v>
      </c>
      <c r="I1015" t="s">
        <v>1214</v>
      </c>
      <c r="J1015" s="4" t="s">
        <v>91</v>
      </c>
      <c r="K1015" s="4" t="s">
        <v>350</v>
      </c>
      <c r="L1015" s="4">
        <v>0</v>
      </c>
      <c r="M1015" s="4" t="s">
        <v>1468</v>
      </c>
      <c r="N1015" s="11" t="s">
        <v>11996</v>
      </c>
    </row>
    <row r="1016" spans="1:18">
      <c r="A1016" t="s">
        <v>4611</v>
      </c>
      <c r="B1016" t="s">
        <v>10958</v>
      </c>
      <c r="C1016" t="s">
        <v>74</v>
      </c>
      <c r="D1016" s="25" t="s">
        <v>10979</v>
      </c>
      <c r="E1016" s="4">
        <v>3</v>
      </c>
      <c r="F1016" s="4">
        <v>1996</v>
      </c>
      <c r="G1016" t="s">
        <v>21</v>
      </c>
      <c r="H1016" s="4" t="s">
        <v>597</v>
      </c>
      <c r="I1016" t="s">
        <v>1214</v>
      </c>
      <c r="J1016" s="4" t="s">
        <v>521</v>
      </c>
      <c r="K1016" s="4" t="s">
        <v>1072</v>
      </c>
      <c r="L1016" s="4">
        <v>0</v>
      </c>
      <c r="M1016" s="4" t="s">
        <v>1790</v>
      </c>
      <c r="N1016" s="11" t="s">
        <v>11996</v>
      </c>
      <c r="R1016" t="s">
        <v>11997</v>
      </c>
    </row>
    <row r="1017" spans="1:18">
      <c r="A1017" t="s">
        <v>4623</v>
      </c>
      <c r="B1017" t="s">
        <v>10958</v>
      </c>
      <c r="C1017" t="s">
        <v>20</v>
      </c>
      <c r="D1017" s="25" t="s">
        <v>10975</v>
      </c>
      <c r="E1017" s="4">
        <v>3</v>
      </c>
      <c r="F1017" s="4">
        <v>1994</v>
      </c>
      <c r="G1017" t="s">
        <v>25</v>
      </c>
      <c r="H1017" s="4">
        <v>9.5</v>
      </c>
      <c r="I1017" t="s">
        <v>35</v>
      </c>
      <c r="J1017" s="4" t="s">
        <v>929</v>
      </c>
      <c r="K1017" s="4" t="s">
        <v>1879</v>
      </c>
      <c r="L1017" s="4">
        <v>0</v>
      </c>
      <c r="M1017" s="4" t="s">
        <v>1880</v>
      </c>
      <c r="N1017" s="11" t="s">
        <v>11998</v>
      </c>
      <c r="R1017" t="s">
        <v>11999</v>
      </c>
    </row>
    <row r="1018" spans="1:18">
      <c r="A1018" t="s">
        <v>4623</v>
      </c>
      <c r="B1018" t="s">
        <v>10958</v>
      </c>
      <c r="C1018" t="s">
        <v>74</v>
      </c>
      <c r="D1018" s="25" t="s">
        <v>10989</v>
      </c>
      <c r="E1018" s="4">
        <v>3</v>
      </c>
      <c r="F1018" s="4">
        <v>1996</v>
      </c>
      <c r="G1018" t="s">
        <v>25</v>
      </c>
      <c r="H1018" s="4">
        <v>11.5</v>
      </c>
      <c r="I1018" t="s">
        <v>35</v>
      </c>
      <c r="J1018" s="4" t="s">
        <v>492</v>
      </c>
      <c r="K1018" s="4" t="s">
        <v>138</v>
      </c>
      <c r="L1018" s="4">
        <v>0</v>
      </c>
      <c r="M1018" s="4" t="s">
        <v>2833</v>
      </c>
      <c r="N1018" s="11" t="s">
        <v>11998</v>
      </c>
      <c r="R1018" t="s">
        <v>12000</v>
      </c>
    </row>
    <row r="1019" spans="1:18">
      <c r="A1019" t="s">
        <v>4623</v>
      </c>
      <c r="B1019" t="s">
        <v>10958</v>
      </c>
      <c r="C1019" t="s">
        <v>74</v>
      </c>
      <c r="D1019" s="25" t="s">
        <v>10981</v>
      </c>
      <c r="E1019" s="4">
        <v>3</v>
      </c>
      <c r="F1019" s="4">
        <v>2000</v>
      </c>
      <c r="G1019" t="s">
        <v>25</v>
      </c>
      <c r="H1019" s="4">
        <v>15.5</v>
      </c>
      <c r="I1019" t="s">
        <v>35</v>
      </c>
      <c r="J1019" s="4" t="s">
        <v>116</v>
      </c>
      <c r="K1019" s="4" t="s">
        <v>309</v>
      </c>
      <c r="L1019" s="4">
        <v>0</v>
      </c>
      <c r="M1019" s="4" t="s">
        <v>7999</v>
      </c>
      <c r="N1019" s="11" t="s">
        <v>11998</v>
      </c>
      <c r="R1019" t="s">
        <v>439</v>
      </c>
    </row>
    <row r="1020" spans="1:18">
      <c r="A1020" t="s">
        <v>4628</v>
      </c>
      <c r="B1020" t="s">
        <v>10958</v>
      </c>
      <c r="C1020" t="s">
        <v>20</v>
      </c>
      <c r="D1020" s="25" t="s">
        <v>11085</v>
      </c>
      <c r="E1020" s="4">
        <v>5</v>
      </c>
      <c r="F1020" s="4">
        <v>2016</v>
      </c>
      <c r="G1020" t="s">
        <v>21</v>
      </c>
      <c r="H1020" s="4">
        <v>2.7</v>
      </c>
      <c r="I1020" t="s">
        <v>1214</v>
      </c>
      <c r="J1020" s="4" t="s">
        <v>107</v>
      </c>
      <c r="K1020" s="4" t="s">
        <v>3376</v>
      </c>
      <c r="L1020" s="4">
        <v>0</v>
      </c>
      <c r="M1020" s="4" t="s">
        <v>1457</v>
      </c>
      <c r="N1020" s="11" t="s">
        <v>12001</v>
      </c>
      <c r="R1020" t="s">
        <v>12002</v>
      </c>
    </row>
    <row r="1021" spans="1:18">
      <c r="A1021" t="s">
        <v>4628</v>
      </c>
      <c r="B1021" t="s">
        <v>10958</v>
      </c>
      <c r="C1021" s="4" t="s">
        <v>74</v>
      </c>
      <c r="D1021" s="25" t="s">
        <v>11031</v>
      </c>
      <c r="E1021" s="4">
        <v>4</v>
      </c>
      <c r="F1021" s="4">
        <v>2026</v>
      </c>
      <c r="G1021" s="4" t="s">
        <v>21</v>
      </c>
      <c r="H1021" s="4">
        <v>12.6</v>
      </c>
      <c r="I1021" t="s">
        <v>1214</v>
      </c>
      <c r="J1021" s="4">
        <v>27.3</v>
      </c>
      <c r="K1021" s="4">
        <v>36</v>
      </c>
      <c r="L1021" s="4">
        <v>0</v>
      </c>
      <c r="M1021" s="4">
        <v>810</v>
      </c>
      <c r="N1021" s="11" t="s">
        <v>12001</v>
      </c>
      <c r="R1021" s="4" t="s">
        <v>12003</v>
      </c>
    </row>
    <row r="1022" spans="1:18">
      <c r="A1022" t="s">
        <v>4636</v>
      </c>
      <c r="B1022" t="s">
        <v>10958</v>
      </c>
      <c r="C1022" t="s">
        <v>20</v>
      </c>
      <c r="D1022" s="25" t="s">
        <v>1367</v>
      </c>
      <c r="E1022" s="4">
        <v>3</v>
      </c>
      <c r="F1022" s="4">
        <v>1988</v>
      </c>
      <c r="G1022" t="s">
        <v>25</v>
      </c>
      <c r="H1022" s="4" t="s">
        <v>1635</v>
      </c>
      <c r="I1022" t="s">
        <v>1214</v>
      </c>
      <c r="J1022" s="4" t="s">
        <v>4959</v>
      </c>
      <c r="K1022" s="4" t="s">
        <v>4214</v>
      </c>
      <c r="L1022" s="4">
        <v>0</v>
      </c>
      <c r="M1022" s="4" t="s">
        <v>1593</v>
      </c>
      <c r="R1022" t="s">
        <v>3264</v>
      </c>
    </row>
    <row r="1023" spans="1:18">
      <c r="A1023" t="s">
        <v>4636</v>
      </c>
      <c r="B1023" t="s">
        <v>10958</v>
      </c>
      <c r="C1023" t="s">
        <v>74</v>
      </c>
      <c r="D1023" s="25" t="s">
        <v>10998</v>
      </c>
      <c r="E1023" s="4">
        <v>3</v>
      </c>
      <c r="F1023" s="4">
        <v>1990</v>
      </c>
      <c r="G1023" t="s">
        <v>25</v>
      </c>
      <c r="H1023" s="4" t="s">
        <v>1622</v>
      </c>
      <c r="I1023" t="s">
        <v>1214</v>
      </c>
      <c r="J1023" s="4" t="s">
        <v>3046</v>
      </c>
      <c r="K1023" s="4" t="s">
        <v>2923</v>
      </c>
      <c r="L1023" s="4">
        <v>0</v>
      </c>
      <c r="M1023" s="4" t="s">
        <v>1623</v>
      </c>
      <c r="R1023" t="s">
        <v>3264</v>
      </c>
    </row>
    <row r="1024" spans="1:18">
      <c r="A1024" t="s">
        <v>4650</v>
      </c>
      <c r="B1024" t="s">
        <v>10958</v>
      </c>
      <c r="C1024" t="s">
        <v>20</v>
      </c>
      <c r="D1024" s="25" t="s">
        <v>1736</v>
      </c>
      <c r="E1024" s="4">
        <v>5</v>
      </c>
      <c r="F1024" s="4">
        <v>2004</v>
      </c>
      <c r="G1024" t="s">
        <v>103</v>
      </c>
      <c r="H1024" s="4">
        <v>8.6999999999999993</v>
      </c>
      <c r="I1024" t="s">
        <v>1214</v>
      </c>
      <c r="J1024" s="4" t="s">
        <v>3088</v>
      </c>
      <c r="K1024" s="4" t="s">
        <v>2619</v>
      </c>
      <c r="L1024" s="4">
        <v>0</v>
      </c>
      <c r="M1024" s="4" t="s">
        <v>12004</v>
      </c>
      <c r="R1024" t="s">
        <v>12005</v>
      </c>
    </row>
    <row r="1025" spans="1:18">
      <c r="A1025" t="s">
        <v>4658</v>
      </c>
      <c r="B1025" t="s">
        <v>10958</v>
      </c>
      <c r="C1025" t="s">
        <v>20</v>
      </c>
      <c r="D1025" s="25" t="s">
        <v>1367</v>
      </c>
      <c r="E1025" s="4">
        <v>3</v>
      </c>
      <c r="F1025" s="4">
        <v>1988</v>
      </c>
      <c r="G1025" t="s">
        <v>25</v>
      </c>
      <c r="H1025" s="4" t="s">
        <v>87</v>
      </c>
      <c r="I1025" t="s">
        <v>1214</v>
      </c>
      <c r="J1025" s="4" t="s">
        <v>11838</v>
      </c>
      <c r="K1025" s="4" t="s">
        <v>4455</v>
      </c>
      <c r="L1025" s="4">
        <v>0</v>
      </c>
      <c r="M1025" s="4" t="s">
        <v>1618</v>
      </c>
      <c r="N1025" s="11" t="s">
        <v>12006</v>
      </c>
    </row>
    <row r="1026" spans="1:18">
      <c r="A1026" t="s">
        <v>4658</v>
      </c>
      <c r="B1026" t="s">
        <v>10958</v>
      </c>
      <c r="C1026" t="s">
        <v>74</v>
      </c>
      <c r="D1026" s="25" t="s">
        <v>1616</v>
      </c>
      <c r="E1026" s="4">
        <v>3</v>
      </c>
      <c r="F1026" s="4">
        <v>1992</v>
      </c>
      <c r="G1026" t="s">
        <v>25</v>
      </c>
      <c r="H1026" s="4" t="s">
        <v>1622</v>
      </c>
      <c r="I1026" t="s">
        <v>1214</v>
      </c>
      <c r="J1026" s="4" t="s">
        <v>3376</v>
      </c>
      <c r="K1026" s="4" t="s">
        <v>988</v>
      </c>
      <c r="L1026" s="4">
        <v>0</v>
      </c>
      <c r="M1026" s="4" t="s">
        <v>7872</v>
      </c>
      <c r="N1026" s="11" t="s">
        <v>12006</v>
      </c>
      <c r="R1026" t="s">
        <v>2070</v>
      </c>
    </row>
    <row r="1027" spans="1:18">
      <c r="A1027" t="s">
        <v>4658</v>
      </c>
      <c r="B1027" t="s">
        <v>10958</v>
      </c>
      <c r="C1027" t="s">
        <v>74</v>
      </c>
      <c r="D1027" s="25" t="s">
        <v>11053</v>
      </c>
      <c r="E1027" s="4">
        <v>3</v>
      </c>
      <c r="F1027" s="4">
        <v>1993</v>
      </c>
      <c r="G1027" t="s">
        <v>25</v>
      </c>
      <c r="H1027" s="4" t="s">
        <v>1376</v>
      </c>
      <c r="I1027" t="s">
        <v>1214</v>
      </c>
      <c r="J1027" s="4" t="s">
        <v>3781</v>
      </c>
      <c r="K1027" s="4" t="s">
        <v>326</v>
      </c>
      <c r="L1027" s="4">
        <v>0</v>
      </c>
      <c r="M1027" s="4" t="s">
        <v>1904</v>
      </c>
      <c r="N1027" s="11" t="s">
        <v>12006</v>
      </c>
      <c r="R1027" t="s">
        <v>585</v>
      </c>
    </row>
    <row r="1028" spans="1:18">
      <c r="A1028" t="s">
        <v>4658</v>
      </c>
      <c r="B1028" t="s">
        <v>10958</v>
      </c>
      <c r="C1028" t="s">
        <v>74</v>
      </c>
      <c r="D1028" s="25" t="s">
        <v>11132</v>
      </c>
      <c r="E1028" s="4">
        <v>3</v>
      </c>
      <c r="F1028" s="4">
        <v>1995</v>
      </c>
      <c r="G1028" t="s">
        <v>25</v>
      </c>
      <c r="H1028" s="4" t="s">
        <v>137</v>
      </c>
      <c r="I1028" t="s">
        <v>1214</v>
      </c>
      <c r="J1028" s="4" t="s">
        <v>542</v>
      </c>
      <c r="K1028" s="4" t="s">
        <v>958</v>
      </c>
      <c r="L1028" s="4">
        <v>0</v>
      </c>
      <c r="M1028" s="4" t="s">
        <v>1528</v>
      </c>
      <c r="N1028" s="11" t="s">
        <v>12006</v>
      </c>
      <c r="R1028" t="s">
        <v>12007</v>
      </c>
    </row>
    <row r="1029" spans="1:18">
      <c r="A1029" t="s">
        <v>4658</v>
      </c>
      <c r="B1029" t="s">
        <v>10958</v>
      </c>
      <c r="C1029" t="s">
        <v>74</v>
      </c>
      <c r="D1029" s="25" t="s">
        <v>10979</v>
      </c>
      <c r="E1029" s="4">
        <v>3</v>
      </c>
      <c r="F1029" s="4">
        <v>1996</v>
      </c>
      <c r="G1029" t="s">
        <v>25</v>
      </c>
      <c r="H1029" s="4" t="s">
        <v>2924</v>
      </c>
      <c r="I1029" t="s">
        <v>1214</v>
      </c>
      <c r="J1029" s="4" t="s">
        <v>617</v>
      </c>
      <c r="K1029" s="4" t="s">
        <v>1879</v>
      </c>
      <c r="L1029" s="4">
        <v>0</v>
      </c>
      <c r="M1029" s="4" t="s">
        <v>2259</v>
      </c>
      <c r="N1029" s="11" t="s">
        <v>12006</v>
      </c>
      <c r="R1029" t="s">
        <v>4721</v>
      </c>
    </row>
    <row r="1030" spans="1:18">
      <c r="A1030" t="s">
        <v>4658</v>
      </c>
      <c r="B1030" t="s">
        <v>10958</v>
      </c>
      <c r="C1030" t="s">
        <v>74</v>
      </c>
      <c r="D1030" s="25" t="s">
        <v>11001</v>
      </c>
      <c r="E1030" s="4">
        <v>3</v>
      </c>
      <c r="F1030" s="4">
        <v>1998</v>
      </c>
      <c r="G1030" t="s">
        <v>25</v>
      </c>
      <c r="H1030" s="4" t="s">
        <v>2927</v>
      </c>
      <c r="I1030" t="s">
        <v>1214</v>
      </c>
      <c r="J1030" s="4" t="s">
        <v>358</v>
      </c>
      <c r="K1030" s="4" t="s">
        <v>138</v>
      </c>
      <c r="L1030" s="4">
        <v>0</v>
      </c>
      <c r="M1030" s="4" t="s">
        <v>4129</v>
      </c>
      <c r="N1030" s="11" t="s">
        <v>12006</v>
      </c>
      <c r="R1030" t="s">
        <v>439</v>
      </c>
    </row>
    <row r="1031" spans="1:18">
      <c r="A1031" t="s">
        <v>4658</v>
      </c>
      <c r="B1031" t="s">
        <v>10958</v>
      </c>
      <c r="C1031" t="s">
        <v>74</v>
      </c>
      <c r="D1031" s="25" t="s">
        <v>11083</v>
      </c>
      <c r="E1031" s="4">
        <v>3</v>
      </c>
      <c r="F1031" s="4">
        <v>2000</v>
      </c>
      <c r="G1031" t="s">
        <v>25</v>
      </c>
      <c r="H1031" s="4" t="s">
        <v>345</v>
      </c>
      <c r="I1031" t="s">
        <v>1214</v>
      </c>
      <c r="J1031" s="4" t="s">
        <v>885</v>
      </c>
      <c r="K1031" s="4" t="s">
        <v>1393</v>
      </c>
      <c r="L1031" s="4">
        <v>0</v>
      </c>
      <c r="M1031" s="4" t="s">
        <v>3117</v>
      </c>
      <c r="N1031" s="11" t="s">
        <v>12006</v>
      </c>
      <c r="R1031" t="s">
        <v>439</v>
      </c>
    </row>
    <row r="1032" spans="1:18">
      <c r="A1032" t="s">
        <v>4658</v>
      </c>
      <c r="B1032" t="s">
        <v>10958</v>
      </c>
      <c r="C1032" t="s">
        <v>74</v>
      </c>
      <c r="D1032" s="25" t="s">
        <v>10126</v>
      </c>
      <c r="E1032" s="4">
        <v>7</v>
      </c>
      <c r="F1032" s="4">
        <v>2001</v>
      </c>
      <c r="G1032" t="s">
        <v>25</v>
      </c>
      <c r="H1032" s="4" t="s">
        <v>3874</v>
      </c>
      <c r="I1032" t="s">
        <v>1214</v>
      </c>
      <c r="J1032" s="4" t="s">
        <v>127</v>
      </c>
      <c r="K1032" s="4" t="s">
        <v>1162</v>
      </c>
      <c r="L1032" s="4">
        <v>0</v>
      </c>
      <c r="N1032" s="11" t="s">
        <v>12006</v>
      </c>
      <c r="R1032" t="s">
        <v>12008</v>
      </c>
    </row>
    <row r="1033" spans="1:18">
      <c r="A1033" t="s">
        <v>4658</v>
      </c>
      <c r="B1033" t="s">
        <v>10958</v>
      </c>
      <c r="C1033" t="s">
        <v>74</v>
      </c>
      <c r="D1033" s="25" t="s">
        <v>11036</v>
      </c>
      <c r="E1033" s="4">
        <v>5</v>
      </c>
      <c r="F1033" s="4">
        <v>2002</v>
      </c>
      <c r="G1033" t="s">
        <v>25</v>
      </c>
      <c r="H1033" s="4" t="s">
        <v>401</v>
      </c>
      <c r="I1033" t="s">
        <v>1214</v>
      </c>
      <c r="J1033" s="4" t="s">
        <v>278</v>
      </c>
      <c r="K1033" s="4" t="s">
        <v>209</v>
      </c>
      <c r="L1033" s="4">
        <v>0</v>
      </c>
      <c r="M1033" s="4" t="s">
        <v>4666</v>
      </c>
      <c r="N1033" s="11" t="s">
        <v>12006</v>
      </c>
      <c r="R1033" t="s">
        <v>12009</v>
      </c>
    </row>
    <row r="1034" spans="1:18">
      <c r="A1034" t="s">
        <v>4658</v>
      </c>
      <c r="B1034" t="s">
        <v>10958</v>
      </c>
      <c r="C1034" t="s">
        <v>74</v>
      </c>
      <c r="D1034" s="25" t="s">
        <v>10972</v>
      </c>
      <c r="E1034" s="4">
        <v>5</v>
      </c>
      <c r="F1034" s="4">
        <v>2003</v>
      </c>
      <c r="G1034" t="s">
        <v>25</v>
      </c>
      <c r="H1034" s="4" t="s">
        <v>772</v>
      </c>
      <c r="I1034" t="s">
        <v>1214</v>
      </c>
      <c r="J1034" s="4" t="s">
        <v>350</v>
      </c>
      <c r="K1034" s="4" t="s">
        <v>309</v>
      </c>
      <c r="L1034" s="4">
        <v>0</v>
      </c>
      <c r="M1034" s="4" t="s">
        <v>8157</v>
      </c>
      <c r="N1034" s="11" t="s">
        <v>12006</v>
      </c>
      <c r="R1034" t="s">
        <v>11501</v>
      </c>
    </row>
    <row r="1035" spans="1:18">
      <c r="A1035" t="s">
        <v>4658</v>
      </c>
      <c r="B1035" t="s">
        <v>10958</v>
      </c>
      <c r="C1035" t="s">
        <v>74</v>
      </c>
      <c r="D1035" s="25" t="s">
        <v>1674</v>
      </c>
      <c r="E1035" s="4">
        <v>5</v>
      </c>
      <c r="F1035" s="4">
        <v>2004</v>
      </c>
      <c r="G1035" t="s">
        <v>25</v>
      </c>
      <c r="H1035" s="4" t="s">
        <v>600</v>
      </c>
      <c r="I1035" t="s">
        <v>1214</v>
      </c>
      <c r="J1035" s="4" t="s">
        <v>312</v>
      </c>
      <c r="K1035" s="4" t="s">
        <v>95</v>
      </c>
      <c r="L1035" s="4">
        <v>0</v>
      </c>
      <c r="M1035" s="4" t="s">
        <v>3809</v>
      </c>
      <c r="N1035" s="11" t="s">
        <v>12006</v>
      </c>
      <c r="R1035" t="s">
        <v>12010</v>
      </c>
    </row>
    <row r="1036" spans="1:18">
      <c r="A1036" t="s">
        <v>4668</v>
      </c>
      <c r="B1036" t="s">
        <v>10958</v>
      </c>
      <c r="C1036" t="s">
        <v>20</v>
      </c>
      <c r="D1036" s="25" t="s">
        <v>11123</v>
      </c>
      <c r="E1036" s="4">
        <v>5</v>
      </c>
      <c r="F1036" s="4">
        <v>2005</v>
      </c>
      <c r="G1036" t="s">
        <v>21</v>
      </c>
      <c r="H1036" s="4">
        <v>11.7</v>
      </c>
      <c r="I1036" t="s">
        <v>35</v>
      </c>
      <c r="J1036" s="4" t="s">
        <v>521</v>
      </c>
      <c r="K1036" s="4" t="s">
        <v>264</v>
      </c>
      <c r="L1036" s="4">
        <v>0</v>
      </c>
      <c r="M1036" s="4" t="s">
        <v>5084</v>
      </c>
      <c r="R1036" t="s">
        <v>12011</v>
      </c>
    </row>
    <row r="1037" spans="1:18">
      <c r="A1037" t="s">
        <v>4684</v>
      </c>
      <c r="B1037" t="s">
        <v>10958</v>
      </c>
      <c r="C1037" t="s">
        <v>20</v>
      </c>
      <c r="D1037" s="25" t="s">
        <v>1367</v>
      </c>
      <c r="E1037" s="4">
        <v>3</v>
      </c>
      <c r="F1037" s="4">
        <v>1988</v>
      </c>
      <c r="G1037" t="s">
        <v>21</v>
      </c>
      <c r="H1037" s="4">
        <v>20.5</v>
      </c>
      <c r="I1037" t="s">
        <v>35</v>
      </c>
      <c r="J1037" s="4" t="s">
        <v>3451</v>
      </c>
      <c r="K1037" s="4" t="s">
        <v>3080</v>
      </c>
      <c r="L1037" s="4">
        <v>0</v>
      </c>
      <c r="M1037" s="4" t="s">
        <v>3150</v>
      </c>
      <c r="R1037" t="s">
        <v>4245</v>
      </c>
    </row>
    <row r="1038" spans="1:18">
      <c r="A1038" t="s">
        <v>4684</v>
      </c>
      <c r="B1038" t="s">
        <v>10958</v>
      </c>
      <c r="C1038" t="s">
        <v>74</v>
      </c>
      <c r="D1038" s="25" t="s">
        <v>10998</v>
      </c>
      <c r="E1038" s="4">
        <v>3</v>
      </c>
      <c r="F1038" s="4">
        <v>1990</v>
      </c>
      <c r="G1038" t="s">
        <v>21</v>
      </c>
      <c r="H1038" s="4">
        <v>22.5</v>
      </c>
      <c r="I1038" t="s">
        <v>35</v>
      </c>
      <c r="J1038" s="4" t="s">
        <v>1897</v>
      </c>
      <c r="K1038" s="4" t="s">
        <v>3080</v>
      </c>
      <c r="L1038" s="4">
        <v>0</v>
      </c>
      <c r="M1038" s="4" t="s">
        <v>2022</v>
      </c>
    </row>
    <row r="1039" spans="1:18">
      <c r="A1039" t="s">
        <v>4684</v>
      </c>
      <c r="B1039" t="s">
        <v>10958</v>
      </c>
      <c r="C1039" t="s">
        <v>74</v>
      </c>
      <c r="D1039" s="25" t="s">
        <v>11023</v>
      </c>
      <c r="E1039" s="4">
        <v>3</v>
      </c>
      <c r="F1039" s="4">
        <v>1992</v>
      </c>
      <c r="G1039" t="s">
        <v>21</v>
      </c>
      <c r="H1039" s="4">
        <v>24.5</v>
      </c>
      <c r="I1039" t="s">
        <v>35</v>
      </c>
      <c r="J1039" s="4" t="s">
        <v>5125</v>
      </c>
      <c r="K1039" s="4" t="s">
        <v>3080</v>
      </c>
      <c r="L1039" s="4">
        <v>0</v>
      </c>
      <c r="M1039" s="4" t="s">
        <v>1709</v>
      </c>
      <c r="R1039" t="s">
        <v>585</v>
      </c>
    </row>
    <row r="1040" spans="1:18">
      <c r="A1040" t="s">
        <v>4684</v>
      </c>
      <c r="B1040" t="s">
        <v>10958</v>
      </c>
      <c r="C1040" t="s">
        <v>74</v>
      </c>
      <c r="D1040" s="25" t="s">
        <v>10975</v>
      </c>
      <c r="E1040" s="4">
        <v>3</v>
      </c>
      <c r="F1040" s="4">
        <v>1994</v>
      </c>
      <c r="G1040" t="s">
        <v>21</v>
      </c>
      <c r="H1040" s="4">
        <v>26.5</v>
      </c>
      <c r="I1040" t="s">
        <v>35</v>
      </c>
      <c r="J1040" s="4" t="s">
        <v>190</v>
      </c>
      <c r="K1040" s="4" t="s">
        <v>3315</v>
      </c>
      <c r="L1040" s="4">
        <v>0</v>
      </c>
      <c r="M1040" s="4" t="s">
        <v>2027</v>
      </c>
    </row>
    <row r="1041" spans="1:18">
      <c r="A1041" t="s">
        <v>4684</v>
      </c>
      <c r="B1041" t="s">
        <v>10958</v>
      </c>
      <c r="C1041" t="s">
        <v>74</v>
      </c>
      <c r="D1041" s="25" t="s">
        <v>10987</v>
      </c>
      <c r="E1041" s="4">
        <v>3</v>
      </c>
      <c r="F1041" s="4">
        <v>1995</v>
      </c>
      <c r="G1041" t="s">
        <v>21</v>
      </c>
      <c r="H1041" s="4">
        <v>27.5</v>
      </c>
      <c r="I1041" t="s">
        <v>35</v>
      </c>
      <c r="J1041" s="4" t="s">
        <v>831</v>
      </c>
      <c r="K1041" s="4" t="s">
        <v>828</v>
      </c>
      <c r="L1041" s="4">
        <v>0</v>
      </c>
      <c r="M1041" s="4" t="s">
        <v>2248</v>
      </c>
    </row>
    <row r="1042" spans="1:18">
      <c r="A1042" t="s">
        <v>4684</v>
      </c>
      <c r="B1042" t="s">
        <v>10958</v>
      </c>
      <c r="C1042" t="s">
        <v>74</v>
      </c>
      <c r="D1042" s="25" t="s">
        <v>11001</v>
      </c>
      <c r="E1042" s="4">
        <v>3</v>
      </c>
      <c r="F1042" s="4">
        <v>1998</v>
      </c>
      <c r="G1042" t="s">
        <v>21</v>
      </c>
      <c r="H1042" s="4">
        <v>30.5</v>
      </c>
      <c r="I1042" t="s">
        <v>35</v>
      </c>
      <c r="J1042" s="4" t="s">
        <v>831</v>
      </c>
      <c r="K1042" s="4" t="s">
        <v>1393</v>
      </c>
      <c r="L1042" s="4">
        <v>0</v>
      </c>
      <c r="M1042" s="4" t="s">
        <v>1394</v>
      </c>
      <c r="R1042" t="s">
        <v>585</v>
      </c>
    </row>
    <row r="1043" spans="1:18">
      <c r="A1043" t="s">
        <v>4695</v>
      </c>
      <c r="B1043" t="s">
        <v>10958</v>
      </c>
      <c r="C1043" t="s">
        <v>20</v>
      </c>
      <c r="D1043" s="25" t="s">
        <v>10975</v>
      </c>
      <c r="E1043" s="4">
        <v>3</v>
      </c>
      <c r="F1043" s="4">
        <v>1994</v>
      </c>
      <c r="G1043" t="s">
        <v>25</v>
      </c>
      <c r="H1043" s="4">
        <v>5.5</v>
      </c>
      <c r="I1043" t="s">
        <v>35</v>
      </c>
      <c r="J1043" s="4" t="s">
        <v>546</v>
      </c>
      <c r="K1043" s="4" t="s">
        <v>758</v>
      </c>
      <c r="L1043" s="4">
        <v>0</v>
      </c>
      <c r="M1043" s="4" t="s">
        <v>12012</v>
      </c>
      <c r="N1043" s="11" t="s">
        <v>12013</v>
      </c>
      <c r="R1043" t="s">
        <v>12014</v>
      </c>
    </row>
    <row r="1044" spans="1:18">
      <c r="A1044" t="s">
        <v>4695</v>
      </c>
      <c r="B1044" t="s">
        <v>10958</v>
      </c>
      <c r="C1044" t="s">
        <v>74</v>
      </c>
      <c r="D1044" s="25" t="s">
        <v>10981</v>
      </c>
      <c r="E1044" s="4">
        <v>3</v>
      </c>
      <c r="F1044" s="4">
        <v>2000</v>
      </c>
      <c r="G1044" t="s">
        <v>25</v>
      </c>
      <c r="H1044" s="4">
        <v>11.5</v>
      </c>
      <c r="I1044" t="s">
        <v>35</v>
      </c>
      <c r="J1044" s="4" t="s">
        <v>1782</v>
      </c>
      <c r="K1044" s="4" t="s">
        <v>40</v>
      </c>
      <c r="L1044" s="4">
        <v>0</v>
      </c>
      <c r="M1044" s="4" t="s">
        <v>2567</v>
      </c>
      <c r="N1044" s="11" t="s">
        <v>12013</v>
      </c>
      <c r="R1044" t="s">
        <v>12015</v>
      </c>
    </row>
    <row r="1045" spans="1:18">
      <c r="A1045" t="s">
        <v>4695</v>
      </c>
      <c r="B1045" t="s">
        <v>10958</v>
      </c>
      <c r="C1045" t="s">
        <v>74</v>
      </c>
      <c r="D1045" s="25" t="s">
        <v>11123</v>
      </c>
      <c r="E1045" s="4">
        <v>5</v>
      </c>
      <c r="F1045" s="4">
        <v>2005</v>
      </c>
      <c r="G1045" t="s">
        <v>25</v>
      </c>
      <c r="H1045" s="4">
        <v>16.5</v>
      </c>
      <c r="I1045" t="s">
        <v>35</v>
      </c>
      <c r="J1045" s="4" t="s">
        <v>836</v>
      </c>
      <c r="K1045" s="4" t="s">
        <v>182</v>
      </c>
      <c r="L1045" s="4">
        <v>0</v>
      </c>
      <c r="M1045" s="4" t="s">
        <v>9936</v>
      </c>
      <c r="N1045" s="11" t="s">
        <v>12013</v>
      </c>
      <c r="R1045" t="s">
        <v>12016</v>
      </c>
    </row>
    <row r="1046" spans="1:18">
      <c r="A1046" t="s">
        <v>48</v>
      </c>
      <c r="B1046" t="s">
        <v>10958</v>
      </c>
      <c r="C1046" t="s">
        <v>20</v>
      </c>
      <c r="D1046" s="25" t="s">
        <v>2390</v>
      </c>
      <c r="E1046" s="4">
        <v>3</v>
      </c>
      <c r="F1046" s="4">
        <v>1980</v>
      </c>
      <c r="G1046" t="s">
        <v>103</v>
      </c>
      <c r="I1046" t="s">
        <v>11219</v>
      </c>
      <c r="J1046" s="4" t="s">
        <v>3079</v>
      </c>
      <c r="K1046" s="4" t="s">
        <v>3983</v>
      </c>
      <c r="L1046" s="4">
        <v>0</v>
      </c>
      <c r="M1046" s="4" t="s">
        <v>2954</v>
      </c>
      <c r="R1046" t="s">
        <v>564</v>
      </c>
    </row>
    <row r="1047" spans="1:18">
      <c r="A1047" t="s">
        <v>913</v>
      </c>
      <c r="B1047" t="s">
        <v>10958</v>
      </c>
      <c r="C1047" t="s">
        <v>20</v>
      </c>
      <c r="D1047" s="25" t="s">
        <v>11023</v>
      </c>
      <c r="E1047" s="4">
        <v>3</v>
      </c>
      <c r="F1047" s="4">
        <v>1992</v>
      </c>
      <c r="G1047" t="s">
        <v>25</v>
      </c>
      <c r="H1047" s="4" t="s">
        <v>149</v>
      </c>
      <c r="I1047" t="s">
        <v>1214</v>
      </c>
      <c r="J1047" s="4" t="s">
        <v>3259</v>
      </c>
      <c r="K1047" s="4" t="s">
        <v>3376</v>
      </c>
      <c r="L1047" s="4">
        <v>0</v>
      </c>
      <c r="M1047" s="4" t="s">
        <v>12017</v>
      </c>
      <c r="N1047" s="11" t="s">
        <v>12018</v>
      </c>
      <c r="R1047" t="s">
        <v>593</v>
      </c>
    </row>
    <row r="1048" spans="1:18">
      <c r="A1048" t="s">
        <v>913</v>
      </c>
      <c r="B1048" t="s">
        <v>10958</v>
      </c>
      <c r="C1048" t="s">
        <v>74</v>
      </c>
      <c r="D1048" s="25" t="s">
        <v>10968</v>
      </c>
      <c r="E1048" s="4">
        <v>3</v>
      </c>
      <c r="F1048" s="4">
        <v>1994</v>
      </c>
      <c r="G1048" t="s">
        <v>25</v>
      </c>
      <c r="H1048" s="4" t="s">
        <v>1610</v>
      </c>
      <c r="I1048" t="s">
        <v>1214</v>
      </c>
      <c r="J1048" s="4" t="s">
        <v>772</v>
      </c>
      <c r="K1048" s="4" t="s">
        <v>582</v>
      </c>
      <c r="L1048" s="4">
        <v>0</v>
      </c>
      <c r="M1048" s="4" t="s">
        <v>4763</v>
      </c>
      <c r="N1048" s="11" t="s">
        <v>12018</v>
      </c>
    </row>
    <row r="1049" spans="1:18">
      <c r="A1049" t="s">
        <v>913</v>
      </c>
      <c r="B1049" t="s">
        <v>10958</v>
      </c>
      <c r="C1049" t="s">
        <v>74</v>
      </c>
      <c r="D1049" s="25" t="s">
        <v>10987</v>
      </c>
      <c r="E1049" s="4">
        <v>3</v>
      </c>
      <c r="F1049" s="4">
        <v>1995</v>
      </c>
      <c r="G1049" t="s">
        <v>25</v>
      </c>
      <c r="H1049" s="4" t="s">
        <v>1635</v>
      </c>
      <c r="I1049" t="s">
        <v>1214</v>
      </c>
      <c r="J1049" s="4" t="s">
        <v>739</v>
      </c>
      <c r="K1049" s="4" t="s">
        <v>358</v>
      </c>
      <c r="L1049" s="4">
        <v>0</v>
      </c>
      <c r="M1049" s="4" t="s">
        <v>2493</v>
      </c>
      <c r="N1049" s="11" t="s">
        <v>12018</v>
      </c>
    </row>
    <row r="1050" spans="1:18">
      <c r="A1050" t="s">
        <v>913</v>
      </c>
      <c r="B1050" t="s">
        <v>10958</v>
      </c>
      <c r="C1050" t="s">
        <v>74</v>
      </c>
      <c r="D1050" s="25" t="s">
        <v>10989</v>
      </c>
      <c r="E1050" s="4">
        <v>3</v>
      </c>
      <c r="F1050" s="4">
        <v>1996</v>
      </c>
      <c r="G1050" t="s">
        <v>25</v>
      </c>
      <c r="H1050" s="4" t="s">
        <v>126</v>
      </c>
      <c r="I1050" t="s">
        <v>1214</v>
      </c>
      <c r="J1050" s="4" t="s">
        <v>3619</v>
      </c>
      <c r="K1050" s="4" t="s">
        <v>954</v>
      </c>
      <c r="L1050" s="4">
        <v>0</v>
      </c>
      <c r="M1050" s="4" t="s">
        <v>1866</v>
      </c>
      <c r="N1050" s="11" t="s">
        <v>12018</v>
      </c>
      <c r="R1050" t="s">
        <v>12019</v>
      </c>
    </row>
    <row r="1051" spans="1:18">
      <c r="A1051" t="s">
        <v>913</v>
      </c>
      <c r="B1051" t="s">
        <v>10958</v>
      </c>
      <c r="C1051" t="s">
        <v>74</v>
      </c>
      <c r="D1051" s="25" t="s">
        <v>11001</v>
      </c>
      <c r="E1051" s="4">
        <v>3</v>
      </c>
      <c r="F1051" s="4">
        <v>1998</v>
      </c>
      <c r="G1051" t="s">
        <v>25</v>
      </c>
      <c r="H1051" s="4" t="s">
        <v>1376</v>
      </c>
      <c r="I1051" t="s">
        <v>1214</v>
      </c>
      <c r="J1051" s="4" t="s">
        <v>683</v>
      </c>
      <c r="K1051" s="4" t="s">
        <v>138</v>
      </c>
      <c r="L1051" s="4">
        <v>0</v>
      </c>
      <c r="M1051" s="4" t="s">
        <v>2110</v>
      </c>
      <c r="N1051" s="11" t="s">
        <v>12018</v>
      </c>
      <c r="R1051" t="s">
        <v>225</v>
      </c>
    </row>
    <row r="1052" spans="1:18">
      <c r="A1052" t="s">
        <v>913</v>
      </c>
      <c r="B1052" t="s">
        <v>10958</v>
      </c>
      <c r="C1052" t="s">
        <v>74</v>
      </c>
      <c r="D1052" s="25" t="s">
        <v>10981</v>
      </c>
      <c r="E1052" s="4">
        <v>3</v>
      </c>
      <c r="F1052" s="4">
        <v>2000</v>
      </c>
      <c r="G1052" t="s">
        <v>25</v>
      </c>
      <c r="H1052" s="4" t="s">
        <v>137</v>
      </c>
      <c r="I1052" t="s">
        <v>1214</v>
      </c>
      <c r="J1052" s="4" t="s">
        <v>49</v>
      </c>
      <c r="K1052" s="4" t="s">
        <v>62</v>
      </c>
      <c r="L1052" s="4">
        <v>0</v>
      </c>
      <c r="M1052" s="4" t="s">
        <v>7913</v>
      </c>
      <c r="N1052" s="11" t="s">
        <v>12018</v>
      </c>
      <c r="R1052" t="s">
        <v>439</v>
      </c>
    </row>
    <row r="1053" spans="1:18">
      <c r="A1053" t="s">
        <v>913</v>
      </c>
      <c r="B1053" t="s">
        <v>10958</v>
      </c>
      <c r="C1053" t="s">
        <v>74</v>
      </c>
      <c r="D1053" s="25" t="s">
        <v>10970</v>
      </c>
      <c r="E1053" s="4">
        <v>5</v>
      </c>
      <c r="F1053" s="4">
        <v>2001</v>
      </c>
      <c r="G1053" t="s">
        <v>25</v>
      </c>
      <c r="H1053" s="4" t="s">
        <v>609</v>
      </c>
      <c r="I1053" t="s">
        <v>1214</v>
      </c>
      <c r="J1053" s="4" t="s">
        <v>193</v>
      </c>
      <c r="K1053" s="4" t="s">
        <v>26</v>
      </c>
      <c r="L1053" s="4">
        <v>0</v>
      </c>
      <c r="M1053" s="4" t="s">
        <v>5688</v>
      </c>
      <c r="N1053" s="11" t="s">
        <v>12018</v>
      </c>
      <c r="R1053" t="s">
        <v>11599</v>
      </c>
    </row>
    <row r="1054" spans="1:18">
      <c r="A1054" t="s">
        <v>913</v>
      </c>
      <c r="B1054" t="s">
        <v>10958</v>
      </c>
      <c r="C1054" t="s">
        <v>74</v>
      </c>
      <c r="D1054" s="25" t="s">
        <v>11036</v>
      </c>
      <c r="E1054" s="4">
        <v>5</v>
      </c>
      <c r="F1054" s="4">
        <v>2002</v>
      </c>
      <c r="G1054" t="s">
        <v>25</v>
      </c>
      <c r="H1054" s="4" t="s">
        <v>977</v>
      </c>
      <c r="I1054" t="s">
        <v>1214</v>
      </c>
      <c r="J1054" s="4" t="s">
        <v>338</v>
      </c>
      <c r="K1054" s="4" t="s">
        <v>942</v>
      </c>
      <c r="L1054" s="4">
        <v>0</v>
      </c>
      <c r="M1054" s="4" t="s">
        <v>2014</v>
      </c>
      <c r="N1054" s="11" t="s">
        <v>12018</v>
      </c>
      <c r="R1054" t="s">
        <v>12020</v>
      </c>
    </row>
    <row r="1055" spans="1:18">
      <c r="A1055" t="s">
        <v>913</v>
      </c>
      <c r="B1055" t="s">
        <v>10958</v>
      </c>
      <c r="C1055" t="s">
        <v>74</v>
      </c>
      <c r="D1055" s="25" t="s">
        <v>10972</v>
      </c>
      <c r="E1055" s="4">
        <v>5</v>
      </c>
      <c r="F1055" s="4">
        <v>2003</v>
      </c>
      <c r="G1055" t="s">
        <v>25</v>
      </c>
      <c r="H1055" s="4" t="s">
        <v>893</v>
      </c>
      <c r="I1055" t="s">
        <v>1214</v>
      </c>
      <c r="J1055" s="4" t="s">
        <v>572</v>
      </c>
      <c r="K1055" s="4" t="s">
        <v>820</v>
      </c>
      <c r="L1055" s="4">
        <v>0</v>
      </c>
      <c r="M1055" s="4" t="s">
        <v>12021</v>
      </c>
      <c r="N1055" s="11" t="s">
        <v>12018</v>
      </c>
      <c r="R1055" t="s">
        <v>11501</v>
      </c>
    </row>
    <row r="1056" spans="1:18">
      <c r="A1056" t="s">
        <v>913</v>
      </c>
      <c r="B1056" t="s">
        <v>10958</v>
      </c>
      <c r="C1056" t="s">
        <v>74</v>
      </c>
      <c r="D1056" s="25" t="s">
        <v>1736</v>
      </c>
      <c r="E1056" s="4">
        <v>5</v>
      </c>
      <c r="F1056" s="4">
        <v>2004</v>
      </c>
      <c r="G1056" t="s">
        <v>25</v>
      </c>
      <c r="H1056" s="4" t="s">
        <v>1038</v>
      </c>
      <c r="I1056" t="s">
        <v>1214</v>
      </c>
      <c r="J1056" s="4" t="s">
        <v>1023</v>
      </c>
      <c r="K1056" s="4" t="s">
        <v>12022</v>
      </c>
      <c r="L1056" s="4">
        <v>0</v>
      </c>
      <c r="M1056" s="4" t="s">
        <v>12023</v>
      </c>
      <c r="N1056" s="11" t="s">
        <v>12018</v>
      </c>
      <c r="R1056" t="s">
        <v>12024</v>
      </c>
    </row>
    <row r="1057" spans="1:18">
      <c r="A1057" t="s">
        <v>913</v>
      </c>
      <c r="B1057" t="s">
        <v>10958</v>
      </c>
      <c r="C1057" t="s">
        <v>74</v>
      </c>
      <c r="D1057" s="25" t="s">
        <v>11060</v>
      </c>
      <c r="E1057" s="4">
        <v>5</v>
      </c>
      <c r="F1057" s="4">
        <v>2005</v>
      </c>
      <c r="G1057" t="s">
        <v>25</v>
      </c>
      <c r="H1057" s="4" t="s">
        <v>1046</v>
      </c>
      <c r="I1057" t="s">
        <v>1214</v>
      </c>
      <c r="J1057" s="4" t="s">
        <v>888</v>
      </c>
      <c r="K1057" s="4" t="s">
        <v>1035</v>
      </c>
      <c r="L1057" s="4">
        <v>0</v>
      </c>
      <c r="M1057" s="4" t="s">
        <v>12025</v>
      </c>
      <c r="N1057" s="11" t="s">
        <v>12018</v>
      </c>
      <c r="R1057" t="s">
        <v>12026</v>
      </c>
    </row>
    <row r="1058" spans="1:18">
      <c r="A1058" t="s">
        <v>4716</v>
      </c>
      <c r="B1058" t="s">
        <v>10958</v>
      </c>
      <c r="C1058" t="s">
        <v>20</v>
      </c>
      <c r="D1058" s="25" t="s">
        <v>10987</v>
      </c>
      <c r="E1058" s="4">
        <v>3</v>
      </c>
      <c r="F1058" s="4">
        <v>1995</v>
      </c>
      <c r="G1058" t="s">
        <v>21</v>
      </c>
      <c r="H1058" s="4">
        <v>13.5</v>
      </c>
      <c r="I1058" t="s">
        <v>35</v>
      </c>
      <c r="J1058" s="4" t="s">
        <v>648</v>
      </c>
      <c r="K1058" s="4" t="s">
        <v>441</v>
      </c>
      <c r="L1058" s="4">
        <v>0</v>
      </c>
      <c r="M1058" s="4" t="s">
        <v>1907</v>
      </c>
      <c r="R1058" t="s">
        <v>3248</v>
      </c>
    </row>
    <row r="1059" spans="1:18">
      <c r="A1059" t="s">
        <v>4722</v>
      </c>
      <c r="B1059" t="s">
        <v>10958</v>
      </c>
      <c r="C1059" t="s">
        <v>20</v>
      </c>
      <c r="D1059" s="25" t="s">
        <v>1674</v>
      </c>
      <c r="E1059" s="4">
        <v>5</v>
      </c>
      <c r="F1059" s="4">
        <v>2004</v>
      </c>
      <c r="G1059" t="s">
        <v>21</v>
      </c>
      <c r="H1059" s="4" t="s">
        <v>1452</v>
      </c>
      <c r="I1059" t="s">
        <v>1214</v>
      </c>
      <c r="J1059" s="4" t="s">
        <v>568</v>
      </c>
      <c r="K1059" s="4" t="s">
        <v>451</v>
      </c>
      <c r="L1059" s="4">
        <v>0</v>
      </c>
      <c r="M1059" s="4" t="s">
        <v>1562</v>
      </c>
      <c r="N1059" s="11" t="s">
        <v>12027</v>
      </c>
      <c r="R1059" t="s">
        <v>12028</v>
      </c>
    </row>
    <row r="1060" spans="1:18">
      <c r="A1060" t="s">
        <v>4722</v>
      </c>
      <c r="B1060" t="s">
        <v>10958</v>
      </c>
      <c r="C1060" t="s">
        <v>74</v>
      </c>
      <c r="D1060" s="25" t="s">
        <v>10993</v>
      </c>
      <c r="E1060" s="4">
        <v>5</v>
      </c>
      <c r="F1060" s="4">
        <v>2008</v>
      </c>
      <c r="G1060" t="s">
        <v>21</v>
      </c>
      <c r="H1060" s="4" t="s">
        <v>482</v>
      </c>
      <c r="I1060" t="s">
        <v>1214</v>
      </c>
      <c r="J1060" s="4" t="s">
        <v>6479</v>
      </c>
      <c r="K1060" s="4" t="s">
        <v>1106</v>
      </c>
      <c r="L1060" s="4">
        <v>0</v>
      </c>
      <c r="M1060" s="4" t="s">
        <v>4823</v>
      </c>
      <c r="N1060" s="11" t="s">
        <v>12027</v>
      </c>
      <c r="R1060" t="s">
        <v>12029</v>
      </c>
    </row>
    <row r="1061" spans="1:18">
      <c r="A1061" t="s">
        <v>4722</v>
      </c>
      <c r="B1061" t="s">
        <v>10958</v>
      </c>
      <c r="C1061" t="s">
        <v>74</v>
      </c>
      <c r="D1061" s="25" t="s">
        <v>11064</v>
      </c>
      <c r="E1061" s="4">
        <v>5</v>
      </c>
      <c r="F1061" s="4">
        <v>2009</v>
      </c>
      <c r="G1061" t="s">
        <v>21</v>
      </c>
      <c r="H1061" s="4" t="s">
        <v>682</v>
      </c>
      <c r="I1061" t="s">
        <v>1214</v>
      </c>
      <c r="J1061" s="4" t="s">
        <v>150</v>
      </c>
      <c r="K1061" s="4" t="s">
        <v>614</v>
      </c>
      <c r="L1061" s="4">
        <v>0</v>
      </c>
      <c r="M1061" s="4" t="s">
        <v>2978</v>
      </c>
      <c r="N1061" s="11" t="s">
        <v>12027</v>
      </c>
      <c r="R1061" t="s">
        <v>585</v>
      </c>
    </row>
    <row r="1062" spans="1:18">
      <c r="A1062" t="s">
        <v>4722</v>
      </c>
      <c r="B1062" t="s">
        <v>10958</v>
      </c>
      <c r="C1062" t="s">
        <v>74</v>
      </c>
      <c r="D1062" s="25" t="s">
        <v>1863</v>
      </c>
      <c r="E1062" s="4">
        <v>4</v>
      </c>
      <c r="F1062" s="4">
        <v>2010</v>
      </c>
      <c r="G1062" t="s">
        <v>21</v>
      </c>
      <c r="H1062" s="4" t="s">
        <v>1635</v>
      </c>
      <c r="I1062" t="s">
        <v>1214</v>
      </c>
      <c r="J1062" s="4" t="s">
        <v>2752</v>
      </c>
      <c r="K1062" s="4" t="s">
        <v>1140</v>
      </c>
      <c r="L1062" s="4">
        <v>0</v>
      </c>
      <c r="M1062" s="4" t="s">
        <v>1637</v>
      </c>
      <c r="N1062" s="11" t="s">
        <v>12027</v>
      </c>
      <c r="R1062" t="s">
        <v>12030</v>
      </c>
    </row>
    <row r="1063" spans="1:18">
      <c r="A1063" t="s">
        <v>4722</v>
      </c>
      <c r="B1063" t="s">
        <v>10958</v>
      </c>
      <c r="C1063" t="s">
        <v>74</v>
      </c>
      <c r="D1063" s="25" t="s">
        <v>10995</v>
      </c>
      <c r="E1063" s="4">
        <v>5</v>
      </c>
      <c r="F1063" s="4">
        <v>2010</v>
      </c>
      <c r="G1063" t="s">
        <v>21</v>
      </c>
      <c r="H1063" s="4" t="s">
        <v>57</v>
      </c>
      <c r="I1063" t="s">
        <v>1214</v>
      </c>
      <c r="J1063" s="4" t="s">
        <v>354</v>
      </c>
      <c r="K1063" s="4" t="s">
        <v>1160</v>
      </c>
      <c r="L1063" s="4">
        <v>0</v>
      </c>
      <c r="M1063" s="4" t="s">
        <v>1427</v>
      </c>
      <c r="N1063" s="11" t="s">
        <v>12027</v>
      </c>
      <c r="R1063" t="s">
        <v>12031</v>
      </c>
    </row>
    <row r="1064" spans="1:18">
      <c r="A1064" t="s">
        <v>4722</v>
      </c>
      <c r="B1064" t="s">
        <v>10958</v>
      </c>
      <c r="C1064" t="s">
        <v>74</v>
      </c>
      <c r="D1064" s="25" t="s">
        <v>11016</v>
      </c>
      <c r="E1064" s="4">
        <v>5</v>
      </c>
      <c r="F1064" s="4">
        <v>2015</v>
      </c>
      <c r="G1064" t="s">
        <v>21</v>
      </c>
      <c r="H1064" s="4" t="s">
        <v>712</v>
      </c>
      <c r="I1064" t="s">
        <v>1214</v>
      </c>
      <c r="J1064" s="4" t="s">
        <v>186</v>
      </c>
      <c r="K1064" s="4" t="s">
        <v>800</v>
      </c>
      <c r="L1064" s="4">
        <v>0</v>
      </c>
      <c r="M1064" s="4" t="s">
        <v>1734</v>
      </c>
      <c r="N1064" s="11" t="s">
        <v>12027</v>
      </c>
      <c r="R1064" t="s">
        <v>12032</v>
      </c>
    </row>
    <row r="1065" spans="1:18">
      <c r="A1065" t="s">
        <v>4722</v>
      </c>
      <c r="B1065" t="s">
        <v>10958</v>
      </c>
      <c r="C1065" t="s">
        <v>74</v>
      </c>
      <c r="D1065" s="25" t="s">
        <v>1590</v>
      </c>
      <c r="E1065" s="4">
        <v>5</v>
      </c>
      <c r="F1065" s="4">
        <v>2016</v>
      </c>
      <c r="G1065" t="s">
        <v>21</v>
      </c>
      <c r="H1065" s="4" t="s">
        <v>609</v>
      </c>
      <c r="I1065" t="s">
        <v>1214</v>
      </c>
      <c r="J1065" s="4" t="s">
        <v>1782</v>
      </c>
      <c r="K1065" s="4" t="s">
        <v>203</v>
      </c>
      <c r="L1065" s="4">
        <v>0</v>
      </c>
      <c r="M1065" s="4" t="s">
        <v>1614</v>
      </c>
      <c r="N1065" s="11" t="s">
        <v>12027</v>
      </c>
      <c r="R1065" t="s">
        <v>12033</v>
      </c>
    </row>
    <row r="1066" spans="1:18">
      <c r="A1066" t="s">
        <v>4722</v>
      </c>
      <c r="B1066" t="s">
        <v>10958</v>
      </c>
      <c r="C1066" t="s">
        <v>74</v>
      </c>
      <c r="D1066" s="25" t="s">
        <v>11027</v>
      </c>
      <c r="E1066" s="4">
        <v>5</v>
      </c>
      <c r="F1066" s="4">
        <v>2017</v>
      </c>
      <c r="G1066" t="s">
        <v>21</v>
      </c>
      <c r="H1066" s="4" t="s">
        <v>977</v>
      </c>
      <c r="I1066" t="s">
        <v>1214</v>
      </c>
      <c r="J1066" s="4" t="s">
        <v>492</v>
      </c>
      <c r="K1066" s="4" t="s">
        <v>436</v>
      </c>
      <c r="L1066" s="4">
        <v>0</v>
      </c>
      <c r="M1066" s="4" t="s">
        <v>2228</v>
      </c>
      <c r="N1066" s="11" t="s">
        <v>12027</v>
      </c>
      <c r="R1066" t="s">
        <v>11422</v>
      </c>
    </row>
    <row r="1067" spans="1:18">
      <c r="A1067" t="s">
        <v>4722</v>
      </c>
      <c r="B1067" t="s">
        <v>10958</v>
      </c>
      <c r="C1067" t="s">
        <v>74</v>
      </c>
      <c r="D1067" s="25" t="s">
        <v>1992</v>
      </c>
      <c r="E1067" s="4">
        <v>5</v>
      </c>
      <c r="F1067" s="4">
        <v>2021</v>
      </c>
      <c r="G1067" t="s">
        <v>21</v>
      </c>
      <c r="H1067" s="4">
        <v>19.7</v>
      </c>
      <c r="I1067" t="s">
        <v>1214</v>
      </c>
      <c r="J1067" s="4" t="s">
        <v>461</v>
      </c>
      <c r="K1067" s="4" t="s">
        <v>436</v>
      </c>
      <c r="L1067" s="4">
        <v>0</v>
      </c>
      <c r="M1067" s="4" t="s">
        <v>4137</v>
      </c>
      <c r="N1067" s="11" t="s">
        <v>12027</v>
      </c>
      <c r="Q1067" t="s">
        <v>12034</v>
      </c>
      <c r="R1067" t="s">
        <v>12035</v>
      </c>
    </row>
    <row r="1068" spans="1:18">
      <c r="A1068" t="s">
        <v>4722</v>
      </c>
      <c r="B1068" t="s">
        <v>10958</v>
      </c>
      <c r="C1068" s="4" t="s">
        <v>74</v>
      </c>
      <c r="D1068" s="25" t="s">
        <v>11031</v>
      </c>
      <c r="E1068" s="4">
        <v>4</v>
      </c>
      <c r="F1068" s="4">
        <v>2026</v>
      </c>
      <c r="G1068" s="4" t="s">
        <v>21</v>
      </c>
      <c r="H1068" s="4">
        <v>24.6</v>
      </c>
      <c r="I1068" t="s">
        <v>1214</v>
      </c>
      <c r="J1068" s="4">
        <v>32.799999999999997</v>
      </c>
      <c r="K1068" s="4">
        <v>48.3</v>
      </c>
      <c r="L1068" s="4">
        <v>0</v>
      </c>
      <c r="M1068" s="4">
        <v>1305</v>
      </c>
      <c r="N1068" s="11" t="s">
        <v>12027</v>
      </c>
      <c r="R1068" s="4" t="s">
        <v>2449</v>
      </c>
    </row>
    <row r="1069" spans="1:18">
      <c r="A1069" t="s">
        <v>4745</v>
      </c>
      <c r="B1069" t="s">
        <v>10958</v>
      </c>
      <c r="C1069" t="s">
        <v>20</v>
      </c>
      <c r="D1069" s="25" t="s">
        <v>10979</v>
      </c>
      <c r="E1069" s="4">
        <v>3</v>
      </c>
      <c r="F1069" s="4">
        <v>1996</v>
      </c>
      <c r="G1069" t="s">
        <v>21</v>
      </c>
      <c r="H1069" s="4">
        <v>13.5</v>
      </c>
      <c r="I1069" t="s">
        <v>35</v>
      </c>
      <c r="J1069" s="4" t="s">
        <v>354</v>
      </c>
      <c r="K1069" s="4" t="s">
        <v>881</v>
      </c>
      <c r="L1069" s="4">
        <v>0</v>
      </c>
      <c r="M1069" s="4" t="s">
        <v>1468</v>
      </c>
      <c r="N1069" s="11" t="s">
        <v>12036</v>
      </c>
      <c r="R1069" t="s">
        <v>12037</v>
      </c>
    </row>
    <row r="1070" spans="1:18">
      <c r="A1070" t="s">
        <v>4745</v>
      </c>
      <c r="B1070" t="s">
        <v>10958</v>
      </c>
      <c r="C1070" t="s">
        <v>74</v>
      </c>
      <c r="D1070" s="25" t="s">
        <v>11083</v>
      </c>
      <c r="E1070" s="4">
        <v>3</v>
      </c>
      <c r="F1070" s="4">
        <v>2000</v>
      </c>
      <c r="G1070" t="s">
        <v>21</v>
      </c>
      <c r="H1070" s="4">
        <v>17.5</v>
      </c>
      <c r="I1070" t="s">
        <v>35</v>
      </c>
      <c r="J1070" s="4" t="s">
        <v>648</v>
      </c>
      <c r="K1070" s="4" t="s">
        <v>2619</v>
      </c>
      <c r="L1070" s="4">
        <v>0</v>
      </c>
      <c r="M1070" s="4" t="s">
        <v>3175</v>
      </c>
      <c r="N1070" s="11" t="s">
        <v>12036</v>
      </c>
      <c r="R1070" t="s">
        <v>585</v>
      </c>
    </row>
    <row r="1071" spans="1:18">
      <c r="A1071" t="s">
        <v>4745</v>
      </c>
      <c r="B1071" t="s">
        <v>10958</v>
      </c>
      <c r="C1071" t="s">
        <v>74</v>
      </c>
      <c r="D1071" s="25" t="s">
        <v>3055</v>
      </c>
      <c r="E1071" s="4">
        <v>5</v>
      </c>
      <c r="F1071" s="4">
        <v>2001</v>
      </c>
      <c r="G1071" t="s">
        <v>21</v>
      </c>
      <c r="H1071" s="4">
        <v>18.7</v>
      </c>
      <c r="I1071" t="s">
        <v>35</v>
      </c>
      <c r="J1071" s="4" t="s">
        <v>542</v>
      </c>
      <c r="K1071" s="4" t="s">
        <v>718</v>
      </c>
      <c r="L1071" s="4">
        <v>0</v>
      </c>
      <c r="M1071" s="4" t="s">
        <v>3175</v>
      </c>
      <c r="N1071" s="11" t="s">
        <v>12036</v>
      </c>
      <c r="R1071" t="s">
        <v>12038</v>
      </c>
    </row>
    <row r="1072" spans="1:18">
      <c r="A1072" t="s">
        <v>4748</v>
      </c>
      <c r="B1072" t="s">
        <v>10958</v>
      </c>
      <c r="C1072" t="s">
        <v>20</v>
      </c>
      <c r="D1072" s="25" t="s">
        <v>10981</v>
      </c>
      <c r="E1072" s="4">
        <v>3</v>
      </c>
      <c r="F1072" s="4">
        <v>2000</v>
      </c>
      <c r="G1072" t="s">
        <v>25</v>
      </c>
      <c r="H1072" s="4">
        <v>14.5</v>
      </c>
      <c r="I1072" t="s">
        <v>35</v>
      </c>
      <c r="J1072" s="4" t="s">
        <v>521</v>
      </c>
      <c r="K1072" s="4" t="s">
        <v>842</v>
      </c>
      <c r="L1072" s="4">
        <v>0</v>
      </c>
      <c r="M1072" s="4" t="s">
        <v>2236</v>
      </c>
      <c r="N1072" s="11" t="s">
        <v>12039</v>
      </c>
      <c r="R1072" t="s">
        <v>2225</v>
      </c>
    </row>
    <row r="1073" spans="1:18">
      <c r="A1073" t="s">
        <v>4748</v>
      </c>
      <c r="B1073" t="s">
        <v>10958</v>
      </c>
      <c r="C1073" t="s">
        <v>74</v>
      </c>
      <c r="D1073" s="25" t="s">
        <v>3055</v>
      </c>
      <c r="E1073" s="4">
        <v>5</v>
      </c>
      <c r="F1073" s="4">
        <v>2001</v>
      </c>
      <c r="G1073" t="s">
        <v>25</v>
      </c>
      <c r="H1073" s="4">
        <v>15.7</v>
      </c>
      <c r="I1073" t="s">
        <v>35</v>
      </c>
      <c r="J1073" s="4" t="s">
        <v>521</v>
      </c>
      <c r="K1073" s="4" t="s">
        <v>203</v>
      </c>
      <c r="L1073" s="4">
        <v>0</v>
      </c>
      <c r="M1073" s="4" t="s">
        <v>1790</v>
      </c>
      <c r="N1073" s="11" t="s">
        <v>12039</v>
      </c>
      <c r="R1073" t="s">
        <v>12040</v>
      </c>
    </row>
    <row r="1074" spans="1:18">
      <c r="A1074" t="s">
        <v>4748</v>
      </c>
      <c r="B1074" t="s">
        <v>10958</v>
      </c>
      <c r="C1074" t="s">
        <v>74</v>
      </c>
      <c r="D1074" s="25" t="s">
        <v>11036</v>
      </c>
      <c r="E1074" s="4">
        <v>5</v>
      </c>
      <c r="F1074" s="4">
        <v>2002</v>
      </c>
      <c r="G1074" t="s">
        <v>25</v>
      </c>
      <c r="H1074" s="4">
        <v>16.7</v>
      </c>
      <c r="I1074" t="s">
        <v>35</v>
      </c>
      <c r="J1074" s="4" t="s">
        <v>172</v>
      </c>
      <c r="K1074" s="4" t="s">
        <v>36</v>
      </c>
      <c r="L1074" s="4">
        <v>0</v>
      </c>
      <c r="M1074" s="4" t="s">
        <v>12041</v>
      </c>
      <c r="N1074" s="11" t="s">
        <v>12039</v>
      </c>
      <c r="R1074" t="s">
        <v>12042</v>
      </c>
    </row>
    <row r="1075" spans="1:18">
      <c r="A1075" t="s">
        <v>4748</v>
      </c>
      <c r="B1075" t="s">
        <v>10958</v>
      </c>
      <c r="C1075" t="s">
        <v>74</v>
      </c>
      <c r="D1075" s="25" t="s">
        <v>1674</v>
      </c>
      <c r="E1075" s="4">
        <v>5</v>
      </c>
      <c r="F1075" s="4">
        <v>2004</v>
      </c>
      <c r="G1075" t="s">
        <v>25</v>
      </c>
      <c r="H1075" s="4">
        <v>18.7</v>
      </c>
      <c r="I1075" t="s">
        <v>35</v>
      </c>
      <c r="J1075" s="4" t="s">
        <v>683</v>
      </c>
      <c r="K1075" s="4" t="s">
        <v>227</v>
      </c>
      <c r="L1075" s="4">
        <v>0</v>
      </c>
      <c r="M1075" s="4" t="s">
        <v>2228</v>
      </c>
      <c r="N1075" s="11" t="s">
        <v>12039</v>
      </c>
      <c r="R1075" t="s">
        <v>12010</v>
      </c>
    </row>
    <row r="1076" spans="1:18">
      <c r="A1076" t="s">
        <v>400</v>
      </c>
      <c r="B1076" t="s">
        <v>10958</v>
      </c>
      <c r="C1076" t="s">
        <v>20</v>
      </c>
      <c r="D1076" s="25" t="s">
        <v>10961</v>
      </c>
      <c r="E1076" s="4">
        <v>3</v>
      </c>
      <c r="F1076" s="4">
        <v>1986</v>
      </c>
      <c r="G1076" t="s">
        <v>25</v>
      </c>
      <c r="H1076" s="4" t="s">
        <v>149</v>
      </c>
      <c r="I1076" t="s">
        <v>1214</v>
      </c>
      <c r="J1076" s="4" t="s">
        <v>11441</v>
      </c>
      <c r="K1076" s="4" t="s">
        <v>3376</v>
      </c>
      <c r="L1076" s="4">
        <v>0</v>
      </c>
      <c r="M1076" s="4" t="s">
        <v>5356</v>
      </c>
      <c r="R1076" t="s">
        <v>12043</v>
      </c>
    </row>
    <row r="1077" spans="1:18">
      <c r="A1077" s="19" t="s">
        <v>4790</v>
      </c>
      <c r="B1077" s="19" t="s">
        <v>10958</v>
      </c>
      <c r="C1077" s="19" t="s">
        <v>74</v>
      </c>
      <c r="D1077" s="30" t="s">
        <v>10966</v>
      </c>
      <c r="E1077" s="20"/>
      <c r="F1077" s="20">
        <v>2004</v>
      </c>
      <c r="G1077" s="19" t="s">
        <v>25</v>
      </c>
      <c r="H1077" s="20">
        <v>29.7</v>
      </c>
      <c r="I1077" s="19" t="s">
        <v>35</v>
      </c>
      <c r="J1077" s="20"/>
      <c r="K1077" s="20"/>
      <c r="L1077" s="20"/>
      <c r="M1077" s="20"/>
      <c r="N1077" s="36" t="s">
        <v>12044</v>
      </c>
      <c r="R1077" t="s">
        <v>10388</v>
      </c>
    </row>
    <row r="1078" spans="1:18">
      <c r="A1078" t="s">
        <v>4790</v>
      </c>
      <c r="B1078" t="s">
        <v>10958</v>
      </c>
      <c r="C1078" t="s">
        <v>20</v>
      </c>
      <c r="D1078" s="25" t="s">
        <v>11023</v>
      </c>
      <c r="E1078" s="4">
        <v>3</v>
      </c>
      <c r="F1078" s="4">
        <v>1992</v>
      </c>
      <c r="G1078" t="s">
        <v>25</v>
      </c>
      <c r="H1078" s="4">
        <v>17.5</v>
      </c>
      <c r="I1078" t="s">
        <v>35</v>
      </c>
      <c r="J1078" s="4" t="s">
        <v>3983</v>
      </c>
      <c r="K1078" s="4" t="s">
        <v>829</v>
      </c>
      <c r="L1078" s="4">
        <v>0</v>
      </c>
      <c r="M1078" s="4" t="s">
        <v>7903</v>
      </c>
      <c r="N1078" s="11" t="s">
        <v>12044</v>
      </c>
      <c r="R1078" t="s">
        <v>12045</v>
      </c>
    </row>
    <row r="1079" spans="1:18">
      <c r="A1079" t="s">
        <v>4790</v>
      </c>
      <c r="B1079" t="s">
        <v>10958</v>
      </c>
      <c r="C1079" t="s">
        <v>74</v>
      </c>
      <c r="D1079" s="25" t="s">
        <v>11053</v>
      </c>
      <c r="E1079" s="4">
        <v>3</v>
      </c>
      <c r="F1079" s="4">
        <v>1993</v>
      </c>
      <c r="G1079" t="s">
        <v>25</v>
      </c>
      <c r="H1079" s="4">
        <v>18.5</v>
      </c>
      <c r="I1079" t="s">
        <v>35</v>
      </c>
      <c r="J1079" s="4" t="s">
        <v>233</v>
      </c>
      <c r="K1079" s="4" t="s">
        <v>1124</v>
      </c>
      <c r="L1079" s="4">
        <v>0</v>
      </c>
      <c r="M1079" s="4" t="s">
        <v>3971</v>
      </c>
      <c r="N1079" s="11" t="s">
        <v>12044</v>
      </c>
      <c r="R1079" t="s">
        <v>2070</v>
      </c>
    </row>
    <row r="1080" spans="1:18">
      <c r="A1080" t="s">
        <v>4790</v>
      </c>
      <c r="B1080" t="s">
        <v>10958</v>
      </c>
      <c r="C1080" t="s">
        <v>74</v>
      </c>
      <c r="D1080" s="25" t="s">
        <v>10968</v>
      </c>
      <c r="E1080" s="4">
        <v>3</v>
      </c>
      <c r="F1080" s="4">
        <v>1994</v>
      </c>
      <c r="G1080" t="s">
        <v>25</v>
      </c>
      <c r="H1080" s="4">
        <v>19.5</v>
      </c>
      <c r="I1080" t="s">
        <v>35</v>
      </c>
      <c r="J1080" s="4" t="s">
        <v>309</v>
      </c>
      <c r="K1080" s="4" t="s">
        <v>6135</v>
      </c>
      <c r="L1080" s="4">
        <v>0</v>
      </c>
      <c r="M1080" s="4" t="s">
        <v>12046</v>
      </c>
      <c r="N1080" s="11" t="s">
        <v>12044</v>
      </c>
      <c r="R1080" t="s">
        <v>564</v>
      </c>
    </row>
    <row r="1081" spans="1:18">
      <c r="A1081" t="s">
        <v>4790</v>
      </c>
      <c r="B1081" t="s">
        <v>10958</v>
      </c>
      <c r="C1081" t="s">
        <v>74</v>
      </c>
      <c r="D1081" s="25" t="s">
        <v>10987</v>
      </c>
      <c r="E1081" s="4">
        <v>3</v>
      </c>
      <c r="F1081" s="4">
        <v>1995</v>
      </c>
      <c r="G1081" t="s">
        <v>25</v>
      </c>
      <c r="H1081" s="4">
        <v>20.5</v>
      </c>
      <c r="I1081" t="s">
        <v>35</v>
      </c>
      <c r="J1081" s="4" t="s">
        <v>426</v>
      </c>
      <c r="K1081" s="4" t="s">
        <v>2013</v>
      </c>
      <c r="L1081" s="4">
        <v>0</v>
      </c>
      <c r="M1081" s="4" t="s">
        <v>12047</v>
      </c>
      <c r="N1081" s="11" t="s">
        <v>12044</v>
      </c>
      <c r="R1081" t="s">
        <v>2921</v>
      </c>
    </row>
    <row r="1082" spans="1:18">
      <c r="A1082" t="s">
        <v>4790</v>
      </c>
      <c r="B1082" t="s">
        <v>10958</v>
      </c>
      <c r="C1082" t="s">
        <v>74</v>
      </c>
      <c r="D1082" s="25" t="s">
        <v>10989</v>
      </c>
      <c r="E1082" s="4">
        <v>3</v>
      </c>
      <c r="F1082" s="4">
        <v>1996</v>
      </c>
      <c r="G1082" t="s">
        <v>25</v>
      </c>
      <c r="H1082" s="4">
        <v>21.5</v>
      </c>
      <c r="I1082" t="s">
        <v>35</v>
      </c>
      <c r="J1082" s="4" t="s">
        <v>1712</v>
      </c>
      <c r="K1082" s="4" t="s">
        <v>694</v>
      </c>
      <c r="L1082" s="4">
        <v>0</v>
      </c>
      <c r="M1082" s="4" t="s">
        <v>12048</v>
      </c>
      <c r="N1082" s="11" t="s">
        <v>12044</v>
      </c>
      <c r="R1082" t="s">
        <v>12049</v>
      </c>
    </row>
    <row r="1083" spans="1:18">
      <c r="A1083" t="s">
        <v>4790</v>
      </c>
      <c r="B1083" t="s">
        <v>10958</v>
      </c>
      <c r="C1083" t="s">
        <v>74</v>
      </c>
      <c r="D1083" s="25" t="s">
        <v>11001</v>
      </c>
      <c r="E1083" s="4">
        <v>3</v>
      </c>
      <c r="F1083" s="4">
        <v>1998</v>
      </c>
      <c r="G1083" t="s">
        <v>25</v>
      </c>
      <c r="H1083" s="4">
        <v>23.5</v>
      </c>
      <c r="I1083" t="s">
        <v>35</v>
      </c>
      <c r="J1083" s="4" t="s">
        <v>413</v>
      </c>
      <c r="K1083" s="4" t="s">
        <v>829</v>
      </c>
      <c r="L1083" s="4">
        <v>0</v>
      </c>
      <c r="M1083" s="4" t="s">
        <v>10024</v>
      </c>
      <c r="N1083" s="11" t="s">
        <v>12044</v>
      </c>
    </row>
    <row r="1084" spans="1:18">
      <c r="A1084" t="s">
        <v>4790</v>
      </c>
      <c r="B1084" t="s">
        <v>10958</v>
      </c>
      <c r="C1084" t="s">
        <v>74</v>
      </c>
      <c r="D1084" s="25" t="s">
        <v>10981</v>
      </c>
      <c r="E1084" s="4">
        <v>3</v>
      </c>
      <c r="F1084" s="4">
        <v>2000</v>
      </c>
      <c r="G1084" t="s">
        <v>25</v>
      </c>
      <c r="H1084" s="4">
        <v>25.5</v>
      </c>
      <c r="I1084" t="s">
        <v>35</v>
      </c>
      <c r="J1084" s="4" t="s">
        <v>2609</v>
      </c>
      <c r="K1084" s="4" t="s">
        <v>2013</v>
      </c>
      <c r="L1084" s="4">
        <v>0</v>
      </c>
      <c r="M1084" s="4" t="s">
        <v>4409</v>
      </c>
      <c r="N1084" s="11" t="s">
        <v>12044</v>
      </c>
      <c r="R1084" t="s">
        <v>439</v>
      </c>
    </row>
    <row r="1085" spans="1:18">
      <c r="A1085" t="s">
        <v>4790</v>
      </c>
      <c r="B1085" t="s">
        <v>10958</v>
      </c>
      <c r="C1085" t="s">
        <v>74</v>
      </c>
      <c r="D1085" s="25" t="s">
        <v>10970</v>
      </c>
      <c r="E1085" s="4">
        <v>5</v>
      </c>
      <c r="F1085" s="4">
        <v>2001</v>
      </c>
      <c r="G1085" t="s">
        <v>25</v>
      </c>
      <c r="H1085" s="4">
        <v>26.7</v>
      </c>
      <c r="I1085" t="s">
        <v>35</v>
      </c>
      <c r="J1085" s="4" t="s">
        <v>569</v>
      </c>
      <c r="K1085" s="4" t="s">
        <v>560</v>
      </c>
      <c r="L1085" s="4">
        <v>0</v>
      </c>
      <c r="M1085" s="4" t="s">
        <v>7190</v>
      </c>
      <c r="N1085" s="11" t="s">
        <v>12044</v>
      </c>
      <c r="R1085" t="s">
        <v>12050</v>
      </c>
    </row>
    <row r="1086" spans="1:18">
      <c r="A1086" t="s">
        <v>4790</v>
      </c>
      <c r="B1086" t="s">
        <v>10958</v>
      </c>
      <c r="C1086" t="s">
        <v>74</v>
      </c>
      <c r="D1086" s="25" t="s">
        <v>11036</v>
      </c>
      <c r="E1086" s="4">
        <v>5</v>
      </c>
      <c r="F1086" s="4">
        <v>2002</v>
      </c>
      <c r="G1086" t="s">
        <v>25</v>
      </c>
      <c r="H1086" s="4">
        <v>27.7</v>
      </c>
      <c r="I1086" t="s">
        <v>35</v>
      </c>
      <c r="J1086" s="4" t="s">
        <v>209</v>
      </c>
      <c r="K1086" s="4" t="s">
        <v>829</v>
      </c>
      <c r="L1086" s="4">
        <v>0</v>
      </c>
      <c r="M1086" s="4" t="s">
        <v>2197</v>
      </c>
      <c r="N1086" s="11" t="s">
        <v>12044</v>
      </c>
      <c r="R1086" t="s">
        <v>12051</v>
      </c>
    </row>
    <row r="1087" spans="1:18">
      <c r="A1087" t="s">
        <v>4790</v>
      </c>
      <c r="B1087" t="s">
        <v>10958</v>
      </c>
      <c r="C1087" t="s">
        <v>74</v>
      </c>
      <c r="D1087" s="25" t="s">
        <v>11038</v>
      </c>
      <c r="E1087" s="4">
        <v>5</v>
      </c>
      <c r="F1087" s="4">
        <v>2003</v>
      </c>
      <c r="G1087" t="s">
        <v>25</v>
      </c>
      <c r="H1087" s="4">
        <v>28.7</v>
      </c>
      <c r="I1087" t="s">
        <v>35</v>
      </c>
      <c r="J1087" s="4" t="s">
        <v>256</v>
      </c>
      <c r="K1087" s="4" t="s">
        <v>12052</v>
      </c>
      <c r="L1087" s="4">
        <v>0</v>
      </c>
      <c r="M1087" s="4" t="s">
        <v>4244</v>
      </c>
      <c r="N1087" s="11" t="s">
        <v>12044</v>
      </c>
      <c r="R1087" t="s">
        <v>12053</v>
      </c>
    </row>
    <row r="1088" spans="1:18">
      <c r="A1088" t="s">
        <v>4792</v>
      </c>
      <c r="B1088" t="s">
        <v>10958</v>
      </c>
      <c r="C1088" t="s">
        <v>20</v>
      </c>
      <c r="D1088" s="25" t="s">
        <v>11060</v>
      </c>
      <c r="E1088" s="4">
        <v>5</v>
      </c>
      <c r="F1088" s="4">
        <v>2005</v>
      </c>
      <c r="G1088" t="s">
        <v>21</v>
      </c>
      <c r="H1088" s="4" t="s">
        <v>1444</v>
      </c>
      <c r="I1088" t="s">
        <v>1214</v>
      </c>
      <c r="J1088" s="4" t="s">
        <v>609</v>
      </c>
      <c r="K1088" s="4">
        <v>11.3</v>
      </c>
      <c r="L1088" s="4">
        <v>3.3</v>
      </c>
      <c r="M1088" s="4" t="s">
        <v>2964</v>
      </c>
      <c r="N1088" s="11" t="s">
        <v>12054</v>
      </c>
      <c r="R1088" t="s">
        <v>12055</v>
      </c>
    </row>
    <row r="1089" spans="1:18">
      <c r="A1089" t="s">
        <v>4792</v>
      </c>
      <c r="B1089" t="s">
        <v>10958</v>
      </c>
      <c r="C1089" t="s">
        <v>74</v>
      </c>
      <c r="D1089" s="25" t="s">
        <v>1831</v>
      </c>
      <c r="E1089" s="4">
        <v>5</v>
      </c>
      <c r="F1089" s="4">
        <v>2008</v>
      </c>
      <c r="G1089" t="s">
        <v>21</v>
      </c>
      <c r="H1089" s="4" t="s">
        <v>654</v>
      </c>
      <c r="I1089" t="s">
        <v>1214</v>
      </c>
      <c r="J1089" s="4" t="s">
        <v>4588</v>
      </c>
      <c r="K1089" s="4">
        <v>16.600000000000001</v>
      </c>
      <c r="L1089" s="4">
        <v>4.2</v>
      </c>
      <c r="M1089" s="4" t="s">
        <v>3148</v>
      </c>
      <c r="N1089" s="11" t="s">
        <v>12054</v>
      </c>
      <c r="R1089" t="s">
        <v>12056</v>
      </c>
    </row>
    <row r="1090" spans="1:18">
      <c r="A1090" t="s">
        <v>4792</v>
      </c>
      <c r="B1090" t="s">
        <v>10958</v>
      </c>
      <c r="C1090" t="s">
        <v>74</v>
      </c>
      <c r="D1090" s="25" t="s">
        <v>11064</v>
      </c>
      <c r="E1090" s="4">
        <v>5</v>
      </c>
      <c r="F1090" s="4">
        <v>2009</v>
      </c>
      <c r="G1090" t="s">
        <v>21</v>
      </c>
      <c r="H1090" s="4" t="s">
        <v>482</v>
      </c>
      <c r="I1090" t="s">
        <v>1214</v>
      </c>
      <c r="J1090" s="4" t="s">
        <v>563</v>
      </c>
      <c r="K1090" s="4">
        <v>18</v>
      </c>
      <c r="L1090" s="4">
        <v>4.5</v>
      </c>
      <c r="M1090" s="4" t="s">
        <v>12057</v>
      </c>
      <c r="N1090" s="11" t="s">
        <v>12054</v>
      </c>
      <c r="R1090" t="s">
        <v>12058</v>
      </c>
    </row>
    <row r="1091" spans="1:18">
      <c r="A1091" t="s">
        <v>4792</v>
      </c>
      <c r="B1091" t="s">
        <v>10958</v>
      </c>
      <c r="C1091" t="s">
        <v>74</v>
      </c>
      <c r="D1091" s="25" t="s">
        <v>1863</v>
      </c>
      <c r="E1091" s="4">
        <v>4</v>
      </c>
      <c r="F1091" s="4">
        <v>2010</v>
      </c>
      <c r="G1091" t="s">
        <v>21</v>
      </c>
      <c r="H1091" s="4" t="s">
        <v>1610</v>
      </c>
      <c r="I1091" t="s">
        <v>1214</v>
      </c>
      <c r="J1091" s="4" t="s">
        <v>655</v>
      </c>
      <c r="K1091" s="4">
        <v>19.2</v>
      </c>
      <c r="L1091" s="4">
        <v>4.5999999999999996</v>
      </c>
      <c r="M1091" s="4" t="s">
        <v>1419</v>
      </c>
      <c r="N1091" s="11" t="s">
        <v>12054</v>
      </c>
      <c r="R1091" t="s">
        <v>12059</v>
      </c>
    </row>
    <row r="1092" spans="1:18">
      <c r="A1092" t="s">
        <v>4792</v>
      </c>
      <c r="B1092" t="s">
        <v>10958</v>
      </c>
      <c r="C1092" t="s">
        <v>74</v>
      </c>
      <c r="D1092" s="25" t="s">
        <v>10995</v>
      </c>
      <c r="E1092" s="4">
        <v>5</v>
      </c>
      <c r="F1092" s="4">
        <v>2010</v>
      </c>
      <c r="G1092" t="s">
        <v>21</v>
      </c>
      <c r="H1092" s="4" t="s">
        <v>682</v>
      </c>
      <c r="I1092" t="s">
        <v>1214</v>
      </c>
      <c r="J1092" s="4" t="s">
        <v>658</v>
      </c>
      <c r="K1092" s="4">
        <v>18.7</v>
      </c>
      <c r="L1092" s="4">
        <v>4.5</v>
      </c>
      <c r="M1092" s="4" t="s">
        <v>2443</v>
      </c>
      <c r="N1092" s="11" t="s">
        <v>12054</v>
      </c>
      <c r="R1092" t="s">
        <v>12060</v>
      </c>
    </row>
    <row r="1093" spans="1:18">
      <c r="A1093" t="s">
        <v>4792</v>
      </c>
      <c r="B1093" t="s">
        <v>10958</v>
      </c>
      <c r="C1093" t="s">
        <v>74</v>
      </c>
      <c r="D1093" s="25" t="s">
        <v>11012</v>
      </c>
      <c r="E1093" s="4">
        <v>5</v>
      </c>
      <c r="F1093" s="4">
        <v>2011</v>
      </c>
      <c r="G1093" t="s">
        <v>21</v>
      </c>
      <c r="H1093" s="4" t="s">
        <v>57</v>
      </c>
      <c r="I1093" t="s">
        <v>1214</v>
      </c>
      <c r="J1093" s="4" t="s">
        <v>527</v>
      </c>
      <c r="K1093" s="4">
        <v>20</v>
      </c>
      <c r="L1093" s="4">
        <v>4.7</v>
      </c>
      <c r="M1093" s="4" t="s">
        <v>1438</v>
      </c>
      <c r="N1093" s="11" t="s">
        <v>12054</v>
      </c>
      <c r="R1093" t="s">
        <v>12061</v>
      </c>
    </row>
    <row r="1094" spans="1:18">
      <c r="A1094" t="s">
        <v>4792</v>
      </c>
      <c r="B1094" t="s">
        <v>10958</v>
      </c>
      <c r="C1094" t="s">
        <v>74</v>
      </c>
      <c r="D1094" s="25" t="s">
        <v>11014</v>
      </c>
      <c r="E1094" s="4">
        <v>5</v>
      </c>
      <c r="F1094" s="4">
        <v>2013</v>
      </c>
      <c r="G1094" t="s">
        <v>21</v>
      </c>
      <c r="H1094" s="4" t="s">
        <v>496</v>
      </c>
      <c r="I1094" t="s">
        <v>1214</v>
      </c>
      <c r="J1094" s="4" t="s">
        <v>929</v>
      </c>
      <c r="K1094" s="4">
        <v>21.9</v>
      </c>
      <c r="L1094" s="4">
        <v>4.9000000000000004</v>
      </c>
      <c r="M1094" s="4" t="s">
        <v>2422</v>
      </c>
      <c r="N1094" s="11" t="s">
        <v>12054</v>
      </c>
      <c r="R1094" t="s">
        <v>12062</v>
      </c>
    </row>
    <row r="1095" spans="1:18">
      <c r="A1095" t="s">
        <v>4792</v>
      </c>
      <c r="B1095" t="s">
        <v>10958</v>
      </c>
      <c r="C1095" t="s">
        <v>74</v>
      </c>
      <c r="D1095" s="25" t="s">
        <v>841</v>
      </c>
      <c r="E1095" s="4">
        <v>6</v>
      </c>
      <c r="F1095" s="4">
        <v>2016</v>
      </c>
      <c r="G1095" t="s">
        <v>21</v>
      </c>
      <c r="H1095" s="4" t="s">
        <v>141</v>
      </c>
      <c r="I1095" t="s">
        <v>1214</v>
      </c>
      <c r="J1095" s="4" t="s">
        <v>591</v>
      </c>
      <c r="K1095" s="4">
        <v>26</v>
      </c>
      <c r="L1095" s="4">
        <v>4.0999999999999996</v>
      </c>
      <c r="M1095" s="4" t="s">
        <v>3899</v>
      </c>
      <c r="N1095" s="11" t="s">
        <v>12054</v>
      </c>
      <c r="R1095" t="s">
        <v>12063</v>
      </c>
    </row>
    <row r="1096" spans="1:18">
      <c r="A1096" t="s">
        <v>4792</v>
      </c>
      <c r="B1096" t="s">
        <v>10958</v>
      </c>
      <c r="C1096" t="s">
        <v>74</v>
      </c>
      <c r="D1096" s="25" t="s">
        <v>1152</v>
      </c>
      <c r="E1096" s="4">
        <v>6</v>
      </c>
      <c r="F1096" s="4">
        <v>2018</v>
      </c>
      <c r="G1096" t="s">
        <v>21</v>
      </c>
      <c r="H1096" s="4" t="s">
        <v>977</v>
      </c>
      <c r="I1096" t="s">
        <v>1214</v>
      </c>
      <c r="J1096" s="4" t="s">
        <v>461</v>
      </c>
      <c r="K1096" s="4">
        <v>25.4</v>
      </c>
      <c r="L1096" s="4">
        <v>5.6</v>
      </c>
      <c r="M1096" s="4" t="s">
        <v>5389</v>
      </c>
      <c r="N1096" s="11" t="s">
        <v>12054</v>
      </c>
      <c r="R1096" t="s">
        <v>12064</v>
      </c>
    </row>
    <row r="1097" spans="1:18">
      <c r="A1097" t="s">
        <v>4792</v>
      </c>
      <c r="B1097" t="s">
        <v>10958</v>
      </c>
      <c r="C1097" t="s">
        <v>74</v>
      </c>
      <c r="D1097" s="25" t="s">
        <v>2440</v>
      </c>
      <c r="E1097" s="4">
        <v>9</v>
      </c>
      <c r="F1097" s="4">
        <v>2018</v>
      </c>
      <c r="G1097" t="s">
        <v>21</v>
      </c>
      <c r="H1097" s="4" t="s">
        <v>984</v>
      </c>
      <c r="I1097" t="s">
        <v>1214</v>
      </c>
      <c r="J1097" s="4" t="s">
        <v>794</v>
      </c>
      <c r="K1097" s="4">
        <v>25.4</v>
      </c>
      <c r="L1097" s="4">
        <v>5.7</v>
      </c>
      <c r="M1097" s="4" t="s">
        <v>2218</v>
      </c>
      <c r="N1097" s="11" t="s">
        <v>12054</v>
      </c>
      <c r="R1097" t="s">
        <v>12065</v>
      </c>
    </row>
    <row r="1098" spans="1:18">
      <c r="A1098" t="s">
        <v>4804</v>
      </c>
      <c r="B1098" t="s">
        <v>10958</v>
      </c>
      <c r="C1098" t="s">
        <v>20</v>
      </c>
      <c r="D1098" s="25" t="s">
        <v>1367</v>
      </c>
      <c r="E1098" s="4">
        <v>3</v>
      </c>
      <c r="F1098" s="4">
        <v>1988</v>
      </c>
      <c r="G1098" t="s">
        <v>21</v>
      </c>
      <c r="H1098" s="4">
        <v>11.5</v>
      </c>
      <c r="I1098" t="s">
        <v>35</v>
      </c>
      <c r="J1098" s="4" t="s">
        <v>4713</v>
      </c>
      <c r="K1098" s="4" t="s">
        <v>1611</v>
      </c>
      <c r="L1098" s="4">
        <v>0</v>
      </c>
      <c r="M1098" s="4" t="s">
        <v>1593</v>
      </c>
      <c r="R1098" t="s">
        <v>1498</v>
      </c>
    </row>
    <row r="1099" spans="1:18">
      <c r="A1099" t="s">
        <v>4804</v>
      </c>
      <c r="B1099" t="s">
        <v>10958</v>
      </c>
      <c r="C1099" t="s">
        <v>74</v>
      </c>
      <c r="D1099" s="25" t="s">
        <v>10975</v>
      </c>
      <c r="E1099" s="4">
        <v>3</v>
      </c>
      <c r="F1099" s="4">
        <v>1994</v>
      </c>
      <c r="G1099" t="s">
        <v>21</v>
      </c>
      <c r="H1099" s="4">
        <v>17.5</v>
      </c>
      <c r="I1099" t="s">
        <v>35</v>
      </c>
      <c r="J1099" s="4" t="s">
        <v>648</v>
      </c>
      <c r="K1099" s="4" t="s">
        <v>116</v>
      </c>
      <c r="L1099" s="4">
        <v>0</v>
      </c>
      <c r="M1099" s="4" t="s">
        <v>1907</v>
      </c>
    </row>
    <row r="1100" spans="1:18">
      <c r="A1100" t="s">
        <v>4816</v>
      </c>
      <c r="B1100" t="s">
        <v>10958</v>
      </c>
      <c r="C1100" t="s">
        <v>20</v>
      </c>
      <c r="D1100" s="25" t="s">
        <v>3954</v>
      </c>
      <c r="E1100" s="4">
        <v>6</v>
      </c>
      <c r="F1100" s="4">
        <v>2001</v>
      </c>
      <c r="G1100" t="s">
        <v>25</v>
      </c>
      <c r="H1100" s="4">
        <v>7.8</v>
      </c>
      <c r="I1100" t="s">
        <v>1214</v>
      </c>
      <c r="J1100" s="4" t="s">
        <v>3814</v>
      </c>
      <c r="K1100" s="4" t="s">
        <v>385</v>
      </c>
      <c r="L1100" s="4">
        <v>0</v>
      </c>
      <c r="N1100" s="11" t="s">
        <v>12066</v>
      </c>
      <c r="R1100" t="s">
        <v>12067</v>
      </c>
    </row>
    <row r="1101" spans="1:18">
      <c r="A1101" t="s">
        <v>4816</v>
      </c>
      <c r="B1101" t="s">
        <v>10958</v>
      </c>
      <c r="C1101" t="s">
        <v>74</v>
      </c>
      <c r="D1101" s="25" t="s">
        <v>1674</v>
      </c>
      <c r="E1101" s="4">
        <v>5</v>
      </c>
      <c r="F1101" s="4">
        <v>2004</v>
      </c>
      <c r="G1101" t="s">
        <v>25</v>
      </c>
      <c r="H1101" s="4">
        <v>10.7</v>
      </c>
      <c r="I1101" t="s">
        <v>1214</v>
      </c>
      <c r="J1101" s="4" t="s">
        <v>150</v>
      </c>
      <c r="K1101" s="4" t="s">
        <v>718</v>
      </c>
      <c r="L1101" s="4">
        <v>0</v>
      </c>
      <c r="M1101" s="4" t="s">
        <v>2086</v>
      </c>
      <c r="N1101" s="11" t="s">
        <v>12066</v>
      </c>
      <c r="R1101" t="s">
        <v>12068</v>
      </c>
    </row>
    <row r="1102" spans="1:18">
      <c r="A1102" t="s">
        <v>4828</v>
      </c>
      <c r="B1102" t="s">
        <v>10958</v>
      </c>
      <c r="C1102" t="s">
        <v>20</v>
      </c>
      <c r="D1102" s="25" t="s">
        <v>10975</v>
      </c>
      <c r="E1102" s="4">
        <v>3</v>
      </c>
      <c r="F1102" s="4">
        <v>1994</v>
      </c>
      <c r="G1102" t="s">
        <v>25</v>
      </c>
      <c r="H1102" s="4">
        <v>6.5</v>
      </c>
      <c r="I1102" t="s">
        <v>35</v>
      </c>
      <c r="J1102" s="4" t="s">
        <v>1094</v>
      </c>
      <c r="K1102" s="4" t="s">
        <v>190</v>
      </c>
      <c r="L1102" s="4">
        <v>0</v>
      </c>
      <c r="M1102" s="4" t="s">
        <v>12069</v>
      </c>
      <c r="R1102" t="s">
        <v>12070</v>
      </c>
    </row>
    <row r="1103" spans="1:18">
      <c r="A1103" t="s">
        <v>4828</v>
      </c>
      <c r="B1103" t="s">
        <v>10958</v>
      </c>
      <c r="C1103" t="s">
        <v>74</v>
      </c>
      <c r="D1103" s="25" t="s">
        <v>10987</v>
      </c>
      <c r="E1103" s="4">
        <v>3</v>
      </c>
      <c r="F1103" s="4">
        <v>1995</v>
      </c>
      <c r="G1103" t="s">
        <v>25</v>
      </c>
      <c r="H1103" s="4">
        <v>7.5</v>
      </c>
      <c r="I1103" t="s">
        <v>35</v>
      </c>
      <c r="J1103" s="4" t="s">
        <v>1886</v>
      </c>
      <c r="K1103" s="4" t="s">
        <v>199</v>
      </c>
      <c r="L1103" s="4">
        <v>0</v>
      </c>
      <c r="M1103" s="4" t="s">
        <v>2501</v>
      </c>
    </row>
    <row r="1104" spans="1:18">
      <c r="A1104" t="s">
        <v>4830</v>
      </c>
      <c r="B1104" t="s">
        <v>10958</v>
      </c>
      <c r="C1104" t="s">
        <v>20</v>
      </c>
      <c r="D1104" s="25" t="s">
        <v>1367</v>
      </c>
      <c r="E1104" s="4">
        <v>3</v>
      </c>
      <c r="F1104" s="4">
        <v>1988</v>
      </c>
      <c r="G1104" t="s">
        <v>21</v>
      </c>
      <c r="H1104" s="4" t="s">
        <v>2274</v>
      </c>
      <c r="I1104" t="s">
        <v>1214</v>
      </c>
      <c r="J1104" s="4" t="s">
        <v>11878</v>
      </c>
      <c r="K1104" s="4" t="s">
        <v>1094</v>
      </c>
      <c r="L1104" s="4">
        <v>0</v>
      </c>
      <c r="M1104" s="4" t="s">
        <v>2598</v>
      </c>
      <c r="N1104" s="11" t="s">
        <v>12071</v>
      </c>
    </row>
    <row r="1105" spans="1:18">
      <c r="A1105" t="s">
        <v>4830</v>
      </c>
      <c r="B1105" t="s">
        <v>10958</v>
      </c>
      <c r="C1105" t="s">
        <v>74</v>
      </c>
      <c r="D1105" s="25" t="s">
        <v>11023</v>
      </c>
      <c r="E1105" s="4">
        <v>3</v>
      </c>
      <c r="F1105" s="4">
        <v>1992</v>
      </c>
      <c r="G1105" t="s">
        <v>21</v>
      </c>
      <c r="H1105" s="4" t="s">
        <v>1635</v>
      </c>
      <c r="I1105" t="s">
        <v>1214</v>
      </c>
      <c r="J1105" s="4" t="s">
        <v>6237</v>
      </c>
      <c r="K1105" s="4" t="s">
        <v>3867</v>
      </c>
      <c r="L1105" s="4">
        <v>0</v>
      </c>
      <c r="M1105" s="4" t="s">
        <v>5198</v>
      </c>
      <c r="N1105" s="11" t="s">
        <v>12071</v>
      </c>
    </row>
    <row r="1106" spans="1:18">
      <c r="A1106" t="s">
        <v>4830</v>
      </c>
      <c r="B1106" t="s">
        <v>10958</v>
      </c>
      <c r="C1106" t="s">
        <v>74</v>
      </c>
      <c r="D1106" s="25" t="s">
        <v>10968</v>
      </c>
      <c r="E1106" s="4">
        <v>3</v>
      </c>
      <c r="F1106" s="4">
        <v>1994</v>
      </c>
      <c r="G1106" t="s">
        <v>21</v>
      </c>
      <c r="H1106" s="4" t="s">
        <v>1622</v>
      </c>
      <c r="I1106" t="s">
        <v>1214</v>
      </c>
      <c r="J1106" s="4" t="s">
        <v>1869</v>
      </c>
      <c r="K1106" s="4" t="s">
        <v>1072</v>
      </c>
      <c r="L1106" s="4">
        <v>0</v>
      </c>
      <c r="M1106" s="4" t="s">
        <v>5127</v>
      </c>
      <c r="N1106" s="11" t="s">
        <v>12071</v>
      </c>
      <c r="R1106" t="s">
        <v>12072</v>
      </c>
    </row>
    <row r="1107" spans="1:18">
      <c r="A1107" t="s">
        <v>4830</v>
      </c>
      <c r="B1107" t="s">
        <v>10958</v>
      </c>
      <c r="C1107" t="s">
        <v>74</v>
      </c>
      <c r="D1107" s="25" t="s">
        <v>11083</v>
      </c>
      <c r="E1107" s="4">
        <v>3</v>
      </c>
      <c r="F1107" s="4">
        <v>2000</v>
      </c>
      <c r="G1107" t="s">
        <v>21</v>
      </c>
      <c r="H1107" s="4" t="s">
        <v>2927</v>
      </c>
      <c r="I1107" t="s">
        <v>1214</v>
      </c>
      <c r="J1107" s="4" t="s">
        <v>881</v>
      </c>
      <c r="K1107" s="4" t="s">
        <v>577</v>
      </c>
      <c r="L1107" s="4">
        <v>0</v>
      </c>
      <c r="M1107" s="4" t="s">
        <v>2025</v>
      </c>
      <c r="N1107" s="11" t="s">
        <v>12071</v>
      </c>
      <c r="R1107" t="s">
        <v>12073</v>
      </c>
    </row>
    <row r="1108" spans="1:18">
      <c r="A1108" t="s">
        <v>4830</v>
      </c>
      <c r="B1108" t="s">
        <v>10958</v>
      </c>
      <c r="C1108" t="s">
        <v>74</v>
      </c>
      <c r="D1108" s="25" t="s">
        <v>3055</v>
      </c>
      <c r="E1108" s="4">
        <v>5</v>
      </c>
      <c r="F1108" s="4">
        <v>2001</v>
      </c>
      <c r="G1108" t="s">
        <v>21</v>
      </c>
      <c r="H1108" s="4" t="s">
        <v>1038</v>
      </c>
      <c r="I1108" t="s">
        <v>1214</v>
      </c>
      <c r="J1108" s="4" t="s">
        <v>789</v>
      </c>
      <c r="K1108" s="4" t="s">
        <v>36</v>
      </c>
      <c r="L1108" s="4">
        <v>0</v>
      </c>
      <c r="M1108" s="4" t="s">
        <v>2259</v>
      </c>
      <c r="N1108" s="11" t="s">
        <v>12071</v>
      </c>
      <c r="R1108" t="s">
        <v>12074</v>
      </c>
    </row>
    <row r="1109" spans="1:18">
      <c r="A1109" t="s">
        <v>4830</v>
      </c>
      <c r="B1109" t="s">
        <v>10958</v>
      </c>
      <c r="C1109" t="s">
        <v>74</v>
      </c>
      <c r="D1109" s="25" t="s">
        <v>3939</v>
      </c>
      <c r="E1109" s="4">
        <v>6</v>
      </c>
      <c r="F1109" s="4">
        <v>2002</v>
      </c>
      <c r="G1109" t="s">
        <v>21</v>
      </c>
      <c r="H1109" s="4" t="s">
        <v>538</v>
      </c>
      <c r="I1109" t="s">
        <v>1214</v>
      </c>
      <c r="J1109" s="4" t="s">
        <v>1215</v>
      </c>
      <c r="K1109" s="4" t="s">
        <v>435</v>
      </c>
      <c r="L1109" s="4">
        <v>0</v>
      </c>
      <c r="M1109" s="4" t="s">
        <v>1548</v>
      </c>
      <c r="N1109" s="11" t="s">
        <v>12071</v>
      </c>
      <c r="R1109" t="s">
        <v>585</v>
      </c>
    </row>
    <row r="1110" spans="1:18">
      <c r="A1110" t="s">
        <v>4830</v>
      </c>
      <c r="B1110" t="s">
        <v>10958</v>
      </c>
      <c r="C1110" t="s">
        <v>74</v>
      </c>
      <c r="D1110" s="25" t="s">
        <v>2321</v>
      </c>
      <c r="E1110" s="4">
        <v>7</v>
      </c>
      <c r="F1110" s="4">
        <v>2002</v>
      </c>
      <c r="G1110" t="s">
        <v>21</v>
      </c>
      <c r="H1110" s="4" t="s">
        <v>538</v>
      </c>
      <c r="I1110" t="s">
        <v>1214</v>
      </c>
      <c r="J1110" s="4" t="s">
        <v>186</v>
      </c>
      <c r="K1110" s="4" t="s">
        <v>138</v>
      </c>
      <c r="L1110" s="4">
        <v>0</v>
      </c>
      <c r="M1110" s="4" t="s">
        <v>2320</v>
      </c>
      <c r="N1110" s="11" t="s">
        <v>12071</v>
      </c>
      <c r="R1110" t="s">
        <v>12075</v>
      </c>
    </row>
    <row r="1111" spans="1:18">
      <c r="A1111" t="s">
        <v>4830</v>
      </c>
      <c r="B1111" t="s">
        <v>10958</v>
      </c>
      <c r="C1111" t="s">
        <v>74</v>
      </c>
      <c r="D1111" s="25" t="s">
        <v>11038</v>
      </c>
      <c r="E1111" s="4">
        <v>5</v>
      </c>
      <c r="F1111" s="4">
        <v>2003</v>
      </c>
      <c r="G1111" t="s">
        <v>21</v>
      </c>
      <c r="H1111" s="4" t="s">
        <v>488</v>
      </c>
      <c r="I1111" t="s">
        <v>1214</v>
      </c>
      <c r="J1111" s="4" t="s">
        <v>1215</v>
      </c>
      <c r="K1111" s="4" t="s">
        <v>142</v>
      </c>
      <c r="L1111" s="4">
        <v>0</v>
      </c>
      <c r="M1111" s="4" t="s">
        <v>1739</v>
      </c>
      <c r="N1111" s="11" t="s">
        <v>12071</v>
      </c>
      <c r="R1111" t="s">
        <v>11039</v>
      </c>
    </row>
    <row r="1112" spans="1:18">
      <c r="A1112" t="s">
        <v>4834</v>
      </c>
      <c r="B1112" t="s">
        <v>10958</v>
      </c>
      <c r="C1112" t="s">
        <v>20</v>
      </c>
      <c r="D1112" s="25" t="s">
        <v>10964</v>
      </c>
      <c r="E1112" s="4">
        <v>3</v>
      </c>
      <c r="F1112" s="4">
        <v>1990</v>
      </c>
      <c r="G1112" t="s">
        <v>25</v>
      </c>
      <c r="H1112" s="4" t="s">
        <v>1610</v>
      </c>
      <c r="I1112" t="s">
        <v>1214</v>
      </c>
      <c r="J1112" s="4" t="s">
        <v>6237</v>
      </c>
      <c r="K1112" s="4" t="s">
        <v>4455</v>
      </c>
      <c r="L1112" s="4">
        <v>0</v>
      </c>
      <c r="M1112" s="4" t="s">
        <v>2785</v>
      </c>
      <c r="N1112" s="11" t="s">
        <v>12076</v>
      </c>
      <c r="R1112" t="s">
        <v>12077</v>
      </c>
    </row>
    <row r="1113" spans="1:18">
      <c r="A1113" t="s">
        <v>4834</v>
      </c>
      <c r="B1113" t="s">
        <v>10958</v>
      </c>
      <c r="C1113" t="s">
        <v>74</v>
      </c>
      <c r="D1113" s="25" t="s">
        <v>10968</v>
      </c>
      <c r="E1113" s="4">
        <v>3</v>
      </c>
      <c r="F1113" s="4">
        <v>1994</v>
      </c>
      <c r="G1113" t="s">
        <v>25</v>
      </c>
      <c r="H1113" s="4" t="s">
        <v>1376</v>
      </c>
      <c r="I1113" t="s">
        <v>1214</v>
      </c>
      <c r="J1113" s="4" t="s">
        <v>3399</v>
      </c>
      <c r="K1113" s="4" t="s">
        <v>683</v>
      </c>
      <c r="L1113" s="4">
        <v>0</v>
      </c>
      <c r="M1113" s="4" t="s">
        <v>1809</v>
      </c>
      <c r="N1113" s="11" t="s">
        <v>12076</v>
      </c>
      <c r="R1113" t="s">
        <v>12078</v>
      </c>
    </row>
    <row r="1114" spans="1:18">
      <c r="A1114" t="s">
        <v>4834</v>
      </c>
      <c r="B1114" t="s">
        <v>10958</v>
      </c>
      <c r="C1114" t="s">
        <v>74</v>
      </c>
      <c r="D1114" s="25" t="s">
        <v>10970</v>
      </c>
      <c r="E1114" s="4">
        <v>5</v>
      </c>
      <c r="F1114" s="4">
        <v>2001</v>
      </c>
      <c r="G1114" t="s">
        <v>25</v>
      </c>
      <c r="H1114" s="4" t="s">
        <v>1046</v>
      </c>
      <c r="I1114" t="s">
        <v>1214</v>
      </c>
      <c r="J1114" s="4" t="s">
        <v>303</v>
      </c>
      <c r="K1114" s="4" t="s">
        <v>36</v>
      </c>
      <c r="L1114" s="4">
        <v>0</v>
      </c>
      <c r="M1114" s="4" t="s">
        <v>3306</v>
      </c>
      <c r="N1114" s="11" t="s">
        <v>12076</v>
      </c>
      <c r="R1114" t="s">
        <v>12079</v>
      </c>
    </row>
    <row r="1115" spans="1:18">
      <c r="A1115" t="s">
        <v>4845</v>
      </c>
      <c r="B1115" t="s">
        <v>10958</v>
      </c>
      <c r="C1115" t="s">
        <v>20</v>
      </c>
      <c r="D1115" s="25" t="s">
        <v>10964</v>
      </c>
      <c r="E1115" s="4">
        <v>3</v>
      </c>
      <c r="F1115" s="4">
        <v>1990</v>
      </c>
      <c r="G1115" t="s">
        <v>25</v>
      </c>
      <c r="H1115" s="4">
        <v>15.5</v>
      </c>
      <c r="I1115" t="s">
        <v>35</v>
      </c>
      <c r="J1115" s="4" t="s">
        <v>3050</v>
      </c>
      <c r="K1115" s="4" t="s">
        <v>2302</v>
      </c>
      <c r="L1115" s="4">
        <v>0</v>
      </c>
      <c r="M1115" s="4" t="s">
        <v>4720</v>
      </c>
      <c r="R1115" t="s">
        <v>2304</v>
      </c>
    </row>
    <row r="1116" spans="1:18">
      <c r="A1116" t="s">
        <v>4845</v>
      </c>
      <c r="B1116" t="s">
        <v>10958</v>
      </c>
      <c r="C1116" t="s">
        <v>74</v>
      </c>
      <c r="D1116" s="25" t="s">
        <v>1616</v>
      </c>
      <c r="E1116" s="4">
        <v>3</v>
      </c>
      <c r="F1116" s="4">
        <v>1992</v>
      </c>
      <c r="G1116" t="s">
        <v>25</v>
      </c>
      <c r="H1116" s="4">
        <v>17.5</v>
      </c>
      <c r="I1116" t="s">
        <v>35</v>
      </c>
      <c r="J1116" s="4" t="s">
        <v>435</v>
      </c>
      <c r="K1116" s="4" t="s">
        <v>11333</v>
      </c>
      <c r="L1116" s="4">
        <v>0</v>
      </c>
      <c r="M1116" s="4" t="s">
        <v>5869</v>
      </c>
    </row>
    <row r="1117" spans="1:18">
      <c r="A1117" t="s">
        <v>4854</v>
      </c>
      <c r="B1117" t="s">
        <v>10958</v>
      </c>
      <c r="C1117" t="s">
        <v>20</v>
      </c>
      <c r="D1117" s="25" t="s">
        <v>11123</v>
      </c>
      <c r="E1117" s="4">
        <v>5</v>
      </c>
      <c r="F1117" s="4">
        <v>2005</v>
      </c>
      <c r="G1117" t="s">
        <v>21</v>
      </c>
      <c r="H1117" s="4" t="s">
        <v>477</v>
      </c>
      <c r="I1117" t="s">
        <v>1214</v>
      </c>
      <c r="J1117" s="4" t="s">
        <v>150</v>
      </c>
      <c r="K1117" s="4" t="s">
        <v>240</v>
      </c>
      <c r="L1117" s="4">
        <v>0</v>
      </c>
      <c r="M1117" s="4" t="s">
        <v>1750</v>
      </c>
      <c r="R1117" t="s">
        <v>12080</v>
      </c>
    </row>
    <row r="1118" spans="1:18">
      <c r="A1118" t="s">
        <v>4858</v>
      </c>
      <c r="B1118" t="s">
        <v>10958</v>
      </c>
      <c r="C1118" t="s">
        <v>20</v>
      </c>
      <c r="D1118" s="25" t="s">
        <v>10981</v>
      </c>
      <c r="E1118" s="4">
        <v>3</v>
      </c>
      <c r="F1118" s="4">
        <v>2000</v>
      </c>
      <c r="G1118" t="s">
        <v>25</v>
      </c>
      <c r="H1118" s="4" t="s">
        <v>149</v>
      </c>
      <c r="I1118" t="s">
        <v>1214</v>
      </c>
      <c r="J1118" s="4" t="s">
        <v>4493</v>
      </c>
      <c r="K1118" s="4" t="s">
        <v>2473</v>
      </c>
      <c r="L1118" s="4">
        <v>0</v>
      </c>
      <c r="M1118" s="4" t="s">
        <v>6307</v>
      </c>
      <c r="N1118" s="11" t="s">
        <v>12081</v>
      </c>
      <c r="O1118" t="s">
        <v>12082</v>
      </c>
      <c r="R1118" t="s">
        <v>12083</v>
      </c>
    </row>
    <row r="1119" spans="1:18">
      <c r="A1119" t="s">
        <v>4858</v>
      </c>
      <c r="B1119" t="s">
        <v>10958</v>
      </c>
      <c r="C1119" t="s">
        <v>74</v>
      </c>
      <c r="D1119" s="25" t="s">
        <v>11036</v>
      </c>
      <c r="E1119" s="4">
        <v>5</v>
      </c>
      <c r="F1119" s="4">
        <v>2002</v>
      </c>
      <c r="G1119" t="s">
        <v>25</v>
      </c>
      <c r="H1119" s="4" t="s">
        <v>682</v>
      </c>
      <c r="I1119" t="s">
        <v>1214</v>
      </c>
      <c r="J1119" s="4" t="s">
        <v>670</v>
      </c>
      <c r="K1119" s="4" t="s">
        <v>293</v>
      </c>
      <c r="L1119" s="4">
        <v>0</v>
      </c>
      <c r="M1119" s="4" t="s">
        <v>2453</v>
      </c>
      <c r="N1119" s="11" t="s">
        <v>12081</v>
      </c>
      <c r="O1119" t="s">
        <v>12082</v>
      </c>
      <c r="R1119" t="s">
        <v>12084</v>
      </c>
    </row>
    <row r="1120" spans="1:18">
      <c r="A1120" t="s">
        <v>4858</v>
      </c>
      <c r="B1120" t="s">
        <v>10958</v>
      </c>
      <c r="C1120" t="s">
        <v>74</v>
      </c>
      <c r="D1120" s="25" t="s">
        <v>10972</v>
      </c>
      <c r="E1120" s="4">
        <v>5</v>
      </c>
      <c r="F1120" s="4">
        <v>2003</v>
      </c>
      <c r="G1120" t="s">
        <v>25</v>
      </c>
      <c r="H1120" s="4" t="s">
        <v>57</v>
      </c>
      <c r="I1120" t="s">
        <v>1214</v>
      </c>
      <c r="J1120" s="4" t="s">
        <v>2929</v>
      </c>
      <c r="K1120" s="4" t="s">
        <v>293</v>
      </c>
      <c r="L1120" s="4">
        <v>0</v>
      </c>
      <c r="M1120" s="4" t="s">
        <v>1473</v>
      </c>
      <c r="N1120" s="11" t="s">
        <v>12081</v>
      </c>
      <c r="O1120" t="s">
        <v>12082</v>
      </c>
      <c r="R1120" t="s">
        <v>12085</v>
      </c>
    </row>
    <row r="1121" spans="1:18">
      <c r="A1121" t="s">
        <v>4858</v>
      </c>
      <c r="B1121" t="s">
        <v>10958</v>
      </c>
      <c r="C1121" t="s">
        <v>74</v>
      </c>
      <c r="D1121" s="25" t="s">
        <v>562</v>
      </c>
      <c r="E1121" s="4">
        <v>5</v>
      </c>
      <c r="F1121" s="4">
        <v>2009</v>
      </c>
      <c r="G1121" t="s">
        <v>25</v>
      </c>
      <c r="H1121" s="4" t="s">
        <v>609</v>
      </c>
      <c r="I1121" t="s">
        <v>1214</v>
      </c>
      <c r="J1121" s="4" t="s">
        <v>2176</v>
      </c>
      <c r="K1121" s="4" t="s">
        <v>1160</v>
      </c>
      <c r="L1121" s="4">
        <v>0</v>
      </c>
      <c r="M1121" s="4" t="s">
        <v>12086</v>
      </c>
      <c r="N1121" s="11" t="s">
        <v>12081</v>
      </c>
      <c r="O1121" t="s">
        <v>12082</v>
      </c>
      <c r="R1121" t="s">
        <v>12087</v>
      </c>
    </row>
    <row r="1122" spans="1:18">
      <c r="A1122" t="s">
        <v>4858</v>
      </c>
      <c r="B1122" t="s">
        <v>10958</v>
      </c>
      <c r="C1122" t="s">
        <v>74</v>
      </c>
      <c r="D1122" s="25" t="s">
        <v>11012</v>
      </c>
      <c r="E1122" s="4">
        <v>5</v>
      </c>
      <c r="F1122" s="4">
        <v>2011</v>
      </c>
      <c r="G1122" t="s">
        <v>25</v>
      </c>
      <c r="H1122" s="4" t="s">
        <v>893</v>
      </c>
      <c r="I1122" t="s">
        <v>1214</v>
      </c>
      <c r="J1122" s="4" t="s">
        <v>946</v>
      </c>
      <c r="K1122" s="4" t="s">
        <v>1879</v>
      </c>
      <c r="L1122" s="4">
        <v>0</v>
      </c>
      <c r="M1122" s="4" t="s">
        <v>1853</v>
      </c>
      <c r="N1122" s="11" t="s">
        <v>12081</v>
      </c>
      <c r="O1122" t="s">
        <v>12082</v>
      </c>
      <c r="R1122" t="s">
        <v>12088</v>
      </c>
    </row>
    <row r="1123" spans="1:18">
      <c r="A1123" t="s">
        <v>4864</v>
      </c>
      <c r="B1123" t="s">
        <v>10958</v>
      </c>
      <c r="C1123" t="s">
        <v>20</v>
      </c>
      <c r="D1123" s="25" t="s">
        <v>3954</v>
      </c>
      <c r="E1123" s="4">
        <v>6</v>
      </c>
      <c r="F1123" s="4">
        <v>2001</v>
      </c>
      <c r="G1123" t="s">
        <v>25</v>
      </c>
      <c r="H1123" s="4">
        <v>11.8</v>
      </c>
      <c r="I1123" t="s">
        <v>1214</v>
      </c>
      <c r="J1123" s="4" t="s">
        <v>1861</v>
      </c>
      <c r="K1123" s="4" t="s">
        <v>690</v>
      </c>
      <c r="L1123" s="4">
        <v>0</v>
      </c>
      <c r="R1123" t="s">
        <v>12089</v>
      </c>
    </row>
    <row r="1124" spans="1:18">
      <c r="A1124" t="s">
        <v>4882</v>
      </c>
      <c r="B1124" t="s">
        <v>10958</v>
      </c>
      <c r="C1124" t="s">
        <v>20</v>
      </c>
      <c r="D1124" s="25" t="s">
        <v>10964</v>
      </c>
      <c r="E1124" s="4">
        <v>3</v>
      </c>
      <c r="F1124" s="4">
        <v>1990</v>
      </c>
      <c r="G1124" t="s">
        <v>25</v>
      </c>
      <c r="H1124" s="4">
        <v>10.5</v>
      </c>
      <c r="I1124" t="s">
        <v>35</v>
      </c>
      <c r="J1124" s="4" t="s">
        <v>3451</v>
      </c>
      <c r="K1124" s="4" t="s">
        <v>1811</v>
      </c>
      <c r="L1124" s="4">
        <v>0</v>
      </c>
      <c r="M1124" s="4" t="s">
        <v>2228</v>
      </c>
      <c r="N1124" s="11" t="s">
        <v>12090</v>
      </c>
      <c r="R1124" t="s">
        <v>2317</v>
      </c>
    </row>
    <row r="1125" spans="1:18">
      <c r="A1125" t="s">
        <v>4882</v>
      </c>
      <c r="B1125" t="s">
        <v>10958</v>
      </c>
      <c r="C1125" t="s">
        <v>74</v>
      </c>
      <c r="D1125" s="25" t="s">
        <v>11023</v>
      </c>
      <c r="E1125" s="4">
        <v>3</v>
      </c>
      <c r="F1125" s="4">
        <v>1992</v>
      </c>
      <c r="G1125" t="s">
        <v>25</v>
      </c>
      <c r="H1125" s="4">
        <v>12.5</v>
      </c>
      <c r="I1125" t="s">
        <v>35</v>
      </c>
      <c r="J1125" s="4" t="s">
        <v>4214</v>
      </c>
      <c r="K1125" s="4" t="s">
        <v>5713</v>
      </c>
      <c r="L1125" s="4">
        <v>0</v>
      </c>
      <c r="M1125" s="4" t="s">
        <v>11154</v>
      </c>
      <c r="N1125" s="11" t="s">
        <v>12090</v>
      </c>
      <c r="R1125" t="s">
        <v>2070</v>
      </c>
    </row>
    <row r="1126" spans="1:18">
      <c r="A1126" t="s">
        <v>4882</v>
      </c>
      <c r="B1126" t="s">
        <v>10958</v>
      </c>
      <c r="C1126" t="s">
        <v>74</v>
      </c>
      <c r="D1126" s="25" t="s">
        <v>10975</v>
      </c>
      <c r="E1126" s="4">
        <v>3</v>
      </c>
      <c r="F1126" s="4">
        <v>1994</v>
      </c>
      <c r="G1126" t="s">
        <v>25</v>
      </c>
      <c r="H1126" s="4">
        <v>14.5</v>
      </c>
      <c r="I1126" t="s">
        <v>35</v>
      </c>
      <c r="J1126" s="4" t="s">
        <v>704</v>
      </c>
      <c r="K1126" s="4" t="s">
        <v>466</v>
      </c>
      <c r="L1126" s="4">
        <v>0</v>
      </c>
      <c r="M1126" s="4" t="s">
        <v>4295</v>
      </c>
      <c r="N1126" s="11" t="s">
        <v>12090</v>
      </c>
    </row>
    <row r="1127" spans="1:18">
      <c r="A1127" t="s">
        <v>4882</v>
      </c>
      <c r="B1127" t="s">
        <v>10958</v>
      </c>
      <c r="C1127" t="s">
        <v>74</v>
      </c>
      <c r="D1127" s="25" t="s">
        <v>10987</v>
      </c>
      <c r="E1127" s="4">
        <v>3</v>
      </c>
      <c r="F1127" s="4">
        <v>1995</v>
      </c>
      <c r="G1127" t="s">
        <v>25</v>
      </c>
      <c r="H1127" s="4">
        <v>15.5</v>
      </c>
      <c r="I1127" t="s">
        <v>35</v>
      </c>
      <c r="J1127" s="4" t="s">
        <v>182</v>
      </c>
      <c r="K1127" s="4" t="s">
        <v>134</v>
      </c>
      <c r="L1127" s="4">
        <v>0</v>
      </c>
      <c r="M1127" s="4" t="s">
        <v>11991</v>
      </c>
      <c r="N1127" s="11" t="s">
        <v>12090</v>
      </c>
      <c r="R1127" t="s">
        <v>12091</v>
      </c>
    </row>
    <row r="1128" spans="1:18">
      <c r="A1128" t="s">
        <v>4882</v>
      </c>
      <c r="B1128" t="s">
        <v>10958</v>
      </c>
      <c r="C1128" t="s">
        <v>74</v>
      </c>
      <c r="D1128" s="25" t="s">
        <v>10989</v>
      </c>
      <c r="E1128" s="4">
        <v>3</v>
      </c>
      <c r="F1128" s="4">
        <v>1996</v>
      </c>
      <c r="G1128" t="s">
        <v>25</v>
      </c>
      <c r="H1128" s="4">
        <v>16.5</v>
      </c>
      <c r="I1128" t="s">
        <v>35</v>
      </c>
      <c r="J1128" s="4" t="s">
        <v>436</v>
      </c>
      <c r="K1128" s="4" t="s">
        <v>6049</v>
      </c>
      <c r="L1128" s="4">
        <v>0</v>
      </c>
      <c r="M1128" s="4" t="s">
        <v>3933</v>
      </c>
      <c r="N1128" s="11" t="s">
        <v>12090</v>
      </c>
      <c r="R1128" t="s">
        <v>4721</v>
      </c>
    </row>
    <row r="1129" spans="1:18">
      <c r="A1129" t="s">
        <v>4882</v>
      </c>
      <c r="B1129" t="s">
        <v>10958</v>
      </c>
      <c r="C1129" t="s">
        <v>74</v>
      </c>
      <c r="D1129" s="25" t="s">
        <v>11001</v>
      </c>
      <c r="E1129" s="4">
        <v>3</v>
      </c>
      <c r="F1129" s="4">
        <v>1998</v>
      </c>
      <c r="G1129" t="s">
        <v>25</v>
      </c>
      <c r="H1129" s="4">
        <v>18.5</v>
      </c>
      <c r="I1129" t="s">
        <v>35</v>
      </c>
      <c r="J1129" s="4" t="s">
        <v>138</v>
      </c>
      <c r="K1129" s="4" t="s">
        <v>99</v>
      </c>
      <c r="L1129" s="4">
        <v>0</v>
      </c>
      <c r="M1129" s="4" t="s">
        <v>3566</v>
      </c>
      <c r="N1129" s="11" t="s">
        <v>12090</v>
      </c>
      <c r="R1129" t="s">
        <v>439</v>
      </c>
    </row>
    <row r="1130" spans="1:18">
      <c r="A1130" t="s">
        <v>4882</v>
      </c>
      <c r="B1130" t="s">
        <v>10958</v>
      </c>
      <c r="C1130" t="s">
        <v>74</v>
      </c>
      <c r="D1130" s="25" t="s">
        <v>11036</v>
      </c>
      <c r="E1130" s="4">
        <v>5</v>
      </c>
      <c r="F1130" s="4">
        <v>2002</v>
      </c>
      <c r="G1130" t="s">
        <v>25</v>
      </c>
      <c r="H1130" s="4">
        <v>22.7</v>
      </c>
      <c r="I1130" t="s">
        <v>35</v>
      </c>
      <c r="J1130" s="4" t="s">
        <v>690</v>
      </c>
      <c r="K1130" s="4" t="s">
        <v>419</v>
      </c>
      <c r="L1130" s="4">
        <v>0</v>
      </c>
      <c r="M1130" s="4" t="s">
        <v>3333</v>
      </c>
      <c r="N1130" s="11" t="s">
        <v>12090</v>
      </c>
      <c r="R1130" t="s">
        <v>12092</v>
      </c>
    </row>
    <row r="1131" spans="1:18">
      <c r="A1131" t="s">
        <v>4882</v>
      </c>
      <c r="B1131" t="s">
        <v>10958</v>
      </c>
      <c r="C1131" t="s">
        <v>74</v>
      </c>
      <c r="D1131" s="25" t="s">
        <v>11038</v>
      </c>
      <c r="E1131" s="4">
        <v>5</v>
      </c>
      <c r="F1131" s="4">
        <v>2003</v>
      </c>
      <c r="G1131" t="s">
        <v>25</v>
      </c>
      <c r="H1131" s="4">
        <v>23.7</v>
      </c>
      <c r="I1131" t="s">
        <v>35</v>
      </c>
      <c r="N1131" s="11" t="s">
        <v>12090</v>
      </c>
      <c r="R1131" t="s">
        <v>12093</v>
      </c>
    </row>
    <row r="1132" spans="1:18">
      <c r="A1132" t="s">
        <v>4890</v>
      </c>
      <c r="B1132" t="s">
        <v>10958</v>
      </c>
      <c r="C1132" t="s">
        <v>20</v>
      </c>
      <c r="D1132" s="25" t="s">
        <v>11123</v>
      </c>
      <c r="E1132" s="4">
        <v>5</v>
      </c>
      <c r="F1132" s="4">
        <v>2005</v>
      </c>
      <c r="G1132" t="s">
        <v>21</v>
      </c>
      <c r="H1132" s="4" t="s">
        <v>482</v>
      </c>
      <c r="I1132" t="s">
        <v>1214</v>
      </c>
      <c r="J1132" s="4" t="s">
        <v>2929</v>
      </c>
      <c r="K1132" s="4" t="s">
        <v>661</v>
      </c>
      <c r="L1132" s="4">
        <v>0</v>
      </c>
      <c r="M1132" s="4" t="s">
        <v>2072</v>
      </c>
      <c r="R1132" t="s">
        <v>12094</v>
      </c>
    </row>
    <row r="1133" spans="1:18">
      <c r="A1133" t="s">
        <v>4896</v>
      </c>
      <c r="B1133" t="s">
        <v>10958</v>
      </c>
      <c r="C1133" t="s">
        <v>20</v>
      </c>
      <c r="D1133" s="25" t="s">
        <v>10964</v>
      </c>
      <c r="E1133" s="4">
        <v>3</v>
      </c>
      <c r="F1133" s="4">
        <v>1990</v>
      </c>
      <c r="G1133" t="s">
        <v>21</v>
      </c>
      <c r="H1133" s="4" t="s">
        <v>1635</v>
      </c>
      <c r="I1133" t="s">
        <v>1214</v>
      </c>
      <c r="J1133" s="4" t="s">
        <v>6947</v>
      </c>
      <c r="K1133" s="4" t="s">
        <v>3451</v>
      </c>
      <c r="L1133" s="4">
        <v>0</v>
      </c>
      <c r="M1133" s="4" t="s">
        <v>1752</v>
      </c>
      <c r="N1133" s="11" t="s">
        <v>12095</v>
      </c>
      <c r="R1133" t="s">
        <v>2070</v>
      </c>
    </row>
    <row r="1134" spans="1:18">
      <c r="A1134" t="s">
        <v>4896</v>
      </c>
      <c r="B1134" t="s">
        <v>10958</v>
      </c>
      <c r="C1134" t="s">
        <v>74</v>
      </c>
      <c r="D1134" s="25" t="s">
        <v>10979</v>
      </c>
      <c r="E1134" s="4">
        <v>3</v>
      </c>
      <c r="F1134" s="4">
        <v>1996</v>
      </c>
      <c r="G1134" t="s">
        <v>21</v>
      </c>
      <c r="H1134" s="4" t="s">
        <v>2924</v>
      </c>
      <c r="I1134" t="s">
        <v>1214</v>
      </c>
      <c r="J1134" s="4" t="s">
        <v>542</v>
      </c>
      <c r="K1134" s="4" t="s">
        <v>954</v>
      </c>
      <c r="L1134" s="4">
        <v>0</v>
      </c>
      <c r="M1134" s="4" t="s">
        <v>1323</v>
      </c>
      <c r="N1134" s="11" t="s">
        <v>12095</v>
      </c>
      <c r="R1134" t="s">
        <v>12096</v>
      </c>
    </row>
    <row r="1135" spans="1:18">
      <c r="A1135" t="s">
        <v>4896</v>
      </c>
      <c r="B1135" t="s">
        <v>10958</v>
      </c>
      <c r="C1135" t="s">
        <v>74</v>
      </c>
      <c r="D1135" s="25" t="s">
        <v>11001</v>
      </c>
      <c r="E1135" s="4">
        <v>3</v>
      </c>
      <c r="F1135" s="4">
        <v>1998</v>
      </c>
      <c r="G1135" t="s">
        <v>21</v>
      </c>
      <c r="H1135" s="4" t="s">
        <v>2927</v>
      </c>
      <c r="I1135" t="s">
        <v>1214</v>
      </c>
      <c r="J1135" s="4" t="s">
        <v>723</v>
      </c>
      <c r="K1135" s="4" t="s">
        <v>475</v>
      </c>
      <c r="L1135" s="4">
        <v>0</v>
      </c>
      <c r="M1135" s="4" t="s">
        <v>4352</v>
      </c>
      <c r="N1135" s="11" t="s">
        <v>12095</v>
      </c>
      <c r="R1135" t="s">
        <v>439</v>
      </c>
    </row>
    <row r="1136" spans="1:18">
      <c r="A1136" t="s">
        <v>4896</v>
      </c>
      <c r="B1136" t="s">
        <v>10958</v>
      </c>
      <c r="C1136" t="s">
        <v>74</v>
      </c>
      <c r="D1136" s="25" t="s">
        <v>3055</v>
      </c>
      <c r="E1136" s="4">
        <v>5</v>
      </c>
      <c r="F1136" s="4">
        <v>2001</v>
      </c>
      <c r="G1136" t="s">
        <v>21</v>
      </c>
      <c r="H1136" s="4" t="s">
        <v>488</v>
      </c>
      <c r="I1136" t="s">
        <v>1214</v>
      </c>
      <c r="J1136" s="4" t="s">
        <v>1215</v>
      </c>
      <c r="K1136" s="4" t="s">
        <v>933</v>
      </c>
      <c r="L1136" s="4">
        <v>0</v>
      </c>
      <c r="M1136" s="4" t="s">
        <v>2811</v>
      </c>
      <c r="N1136" s="11" t="s">
        <v>12095</v>
      </c>
      <c r="R1136" t="s">
        <v>12097</v>
      </c>
    </row>
    <row r="1137" spans="1:18">
      <c r="A1137" t="s">
        <v>4896</v>
      </c>
      <c r="B1137" t="s">
        <v>10958</v>
      </c>
      <c r="C1137" t="s">
        <v>74</v>
      </c>
      <c r="D1137" s="25" t="s">
        <v>11036</v>
      </c>
      <c r="E1137" s="4">
        <v>5</v>
      </c>
      <c r="F1137" s="4">
        <v>2002</v>
      </c>
      <c r="G1137" t="s">
        <v>21</v>
      </c>
      <c r="H1137" s="4" t="s">
        <v>401</v>
      </c>
      <c r="I1137" t="s">
        <v>1214</v>
      </c>
      <c r="J1137" s="4" t="s">
        <v>885</v>
      </c>
      <c r="K1137" s="4" t="s">
        <v>40</v>
      </c>
      <c r="L1137" s="4">
        <v>0</v>
      </c>
      <c r="M1137" s="4" t="s">
        <v>9327</v>
      </c>
      <c r="N1137" s="11" t="s">
        <v>12095</v>
      </c>
      <c r="R1137" t="s">
        <v>12098</v>
      </c>
    </row>
    <row r="1138" spans="1:18">
      <c r="A1138" t="s">
        <v>4896</v>
      </c>
      <c r="B1138" t="s">
        <v>10958</v>
      </c>
      <c r="C1138" t="s">
        <v>74</v>
      </c>
      <c r="D1138" s="25" t="s">
        <v>11038</v>
      </c>
      <c r="E1138" s="4">
        <v>5</v>
      </c>
      <c r="F1138" s="4">
        <v>2003</v>
      </c>
      <c r="G1138" t="s">
        <v>21</v>
      </c>
      <c r="H1138" s="4" t="s">
        <v>772</v>
      </c>
      <c r="I1138" t="s">
        <v>1214</v>
      </c>
      <c r="J1138" s="4" t="s">
        <v>1861</v>
      </c>
      <c r="K1138" s="4" t="s">
        <v>36</v>
      </c>
      <c r="L1138" s="4">
        <v>0</v>
      </c>
      <c r="M1138" s="4" t="s">
        <v>4261</v>
      </c>
      <c r="N1138" s="11" t="s">
        <v>12095</v>
      </c>
      <c r="R1138" t="s">
        <v>11501</v>
      </c>
    </row>
    <row r="1139" spans="1:18">
      <c r="A1139" t="s">
        <v>4896</v>
      </c>
      <c r="B1139" t="s">
        <v>10958</v>
      </c>
      <c r="C1139" t="s">
        <v>74</v>
      </c>
      <c r="D1139" s="25" t="s">
        <v>1736</v>
      </c>
      <c r="E1139" s="4">
        <v>5</v>
      </c>
      <c r="F1139" s="4">
        <v>2004</v>
      </c>
      <c r="G1139" t="s">
        <v>21</v>
      </c>
      <c r="H1139" s="4" t="s">
        <v>600</v>
      </c>
      <c r="I1139" t="s">
        <v>1214</v>
      </c>
      <c r="J1139" s="4" t="s">
        <v>709</v>
      </c>
      <c r="K1139" s="4" t="s">
        <v>584</v>
      </c>
      <c r="L1139" s="4">
        <v>0</v>
      </c>
      <c r="M1139" s="4" t="s">
        <v>12099</v>
      </c>
      <c r="N1139" s="11" t="s">
        <v>12095</v>
      </c>
      <c r="R1139" t="s">
        <v>12100</v>
      </c>
    </row>
    <row r="1140" spans="1:18">
      <c r="A1140" t="s">
        <v>4896</v>
      </c>
      <c r="B1140" t="s">
        <v>10958</v>
      </c>
      <c r="C1140" t="s">
        <v>74</v>
      </c>
      <c r="D1140" s="25" t="s">
        <v>10985</v>
      </c>
      <c r="E1140" s="4">
        <v>3</v>
      </c>
      <c r="F1140" s="4">
        <v>2008</v>
      </c>
      <c r="G1140" t="s">
        <v>21</v>
      </c>
      <c r="H1140" s="4" t="s">
        <v>648</v>
      </c>
      <c r="I1140" t="s">
        <v>1214</v>
      </c>
      <c r="J1140" s="4" t="s">
        <v>614</v>
      </c>
      <c r="K1140" s="4" t="s">
        <v>620</v>
      </c>
      <c r="L1140" s="4">
        <v>0</v>
      </c>
      <c r="M1140" s="4" t="s">
        <v>6046</v>
      </c>
      <c r="N1140" s="11" t="s">
        <v>12095</v>
      </c>
      <c r="R1140" t="s">
        <v>12101</v>
      </c>
    </row>
    <row r="1141" spans="1:18">
      <c r="A1141" t="s">
        <v>4896</v>
      </c>
      <c r="B1141" t="s">
        <v>10958</v>
      </c>
      <c r="C1141" t="s">
        <v>74</v>
      </c>
      <c r="D1141" s="25" t="s">
        <v>10995</v>
      </c>
      <c r="E1141" s="4">
        <v>5</v>
      </c>
      <c r="F1141" s="4">
        <v>2010</v>
      </c>
      <c r="G1141" t="s">
        <v>21</v>
      </c>
      <c r="H1141" s="4" t="s">
        <v>582</v>
      </c>
      <c r="I1141" t="s">
        <v>1214</v>
      </c>
      <c r="J1141" s="4" t="s">
        <v>444</v>
      </c>
      <c r="K1141" s="4" t="s">
        <v>642</v>
      </c>
      <c r="L1141" s="4">
        <v>0</v>
      </c>
      <c r="M1141" s="4" t="s">
        <v>3543</v>
      </c>
      <c r="N1141" s="11" t="s">
        <v>12095</v>
      </c>
      <c r="R1141" t="s">
        <v>12102</v>
      </c>
    </row>
    <row r="1142" spans="1:18">
      <c r="A1142" t="s">
        <v>4905</v>
      </c>
      <c r="B1142" t="s">
        <v>10958</v>
      </c>
      <c r="C1142" t="s">
        <v>20</v>
      </c>
      <c r="D1142" s="25" t="s">
        <v>3348</v>
      </c>
      <c r="E1142" s="4">
        <v>6</v>
      </c>
      <c r="F1142" s="4">
        <v>2002</v>
      </c>
      <c r="G1142" t="s">
        <v>25</v>
      </c>
      <c r="H1142" s="4" t="s">
        <v>1693</v>
      </c>
      <c r="I1142" t="s">
        <v>1214</v>
      </c>
      <c r="J1142" s="4" t="s">
        <v>3067</v>
      </c>
      <c r="K1142" s="4" t="s">
        <v>529</v>
      </c>
      <c r="L1142" s="4">
        <v>0</v>
      </c>
      <c r="M1142" s="4" t="s">
        <v>1894</v>
      </c>
      <c r="N1142" s="11" t="s">
        <v>12103</v>
      </c>
      <c r="R1142" t="s">
        <v>607</v>
      </c>
    </row>
    <row r="1143" spans="1:18">
      <c r="A1143" t="s">
        <v>4905</v>
      </c>
      <c r="B1143" t="s">
        <v>10958</v>
      </c>
      <c r="C1143" t="s">
        <v>74</v>
      </c>
      <c r="D1143" s="25" t="s">
        <v>11038</v>
      </c>
      <c r="E1143" s="4">
        <v>5</v>
      </c>
      <c r="F1143" s="4">
        <v>2003</v>
      </c>
      <c r="G1143" t="s">
        <v>25</v>
      </c>
      <c r="H1143" s="4" t="s">
        <v>482</v>
      </c>
      <c r="I1143" t="s">
        <v>1214</v>
      </c>
      <c r="J1143" s="4" t="s">
        <v>2929</v>
      </c>
      <c r="K1143" s="4" t="s">
        <v>511</v>
      </c>
      <c r="L1143" s="4">
        <v>0</v>
      </c>
      <c r="M1143" s="4" t="s">
        <v>3127</v>
      </c>
      <c r="N1143" s="11" t="s">
        <v>12103</v>
      </c>
      <c r="R1143" t="s">
        <v>11039</v>
      </c>
    </row>
    <row r="1144" spans="1:18">
      <c r="A1144" t="s">
        <v>4905</v>
      </c>
      <c r="B1144" t="s">
        <v>10958</v>
      </c>
      <c r="C1144" t="s">
        <v>74</v>
      </c>
      <c r="D1144" s="25" t="s">
        <v>11060</v>
      </c>
      <c r="E1144" s="4">
        <v>5</v>
      </c>
      <c r="F1144" s="4">
        <v>2005</v>
      </c>
      <c r="G1144" t="s">
        <v>25</v>
      </c>
      <c r="H1144" s="4" t="s">
        <v>57</v>
      </c>
      <c r="I1144" t="s">
        <v>1214</v>
      </c>
      <c r="J1144" s="4" t="s">
        <v>546</v>
      </c>
      <c r="K1144" s="4" t="s">
        <v>723</v>
      </c>
      <c r="L1144" s="4">
        <v>0</v>
      </c>
      <c r="M1144" s="4" t="s">
        <v>7597</v>
      </c>
      <c r="N1144" s="11" t="s">
        <v>12103</v>
      </c>
      <c r="R1144" t="s">
        <v>12104</v>
      </c>
    </row>
    <row r="1145" spans="1:18">
      <c r="A1145" t="s">
        <v>4905</v>
      </c>
      <c r="B1145" t="s">
        <v>10958</v>
      </c>
      <c r="C1145" t="s">
        <v>74</v>
      </c>
      <c r="D1145" s="25" t="s">
        <v>10993</v>
      </c>
      <c r="E1145" s="4">
        <v>5</v>
      </c>
      <c r="F1145" s="4">
        <v>2008</v>
      </c>
      <c r="G1145" t="s">
        <v>25</v>
      </c>
      <c r="H1145" s="4" t="s">
        <v>410</v>
      </c>
      <c r="I1145" t="s">
        <v>1214</v>
      </c>
      <c r="J1145" s="4" t="s">
        <v>169</v>
      </c>
      <c r="K1145" s="4" t="s">
        <v>988</v>
      </c>
      <c r="L1145" s="4">
        <v>0</v>
      </c>
      <c r="M1145" s="4" t="s">
        <v>3714</v>
      </c>
      <c r="N1145" s="11" t="s">
        <v>12103</v>
      </c>
      <c r="R1145" t="s">
        <v>11364</v>
      </c>
    </row>
    <row r="1146" spans="1:18">
      <c r="A1146" t="s">
        <v>4905</v>
      </c>
      <c r="B1146" t="s">
        <v>10958</v>
      </c>
      <c r="C1146" t="s">
        <v>74</v>
      </c>
      <c r="D1146" s="25" t="s">
        <v>11064</v>
      </c>
      <c r="E1146" s="4">
        <v>5</v>
      </c>
      <c r="F1146" s="4">
        <v>2009</v>
      </c>
      <c r="G1146" t="s">
        <v>25</v>
      </c>
      <c r="H1146" s="4" t="s">
        <v>717</v>
      </c>
      <c r="I1146" t="s">
        <v>1214</v>
      </c>
      <c r="J1146" s="4" t="s">
        <v>421</v>
      </c>
      <c r="K1146" s="4" t="s">
        <v>954</v>
      </c>
      <c r="L1146" s="4">
        <v>0</v>
      </c>
      <c r="M1146" s="4" t="s">
        <v>1643</v>
      </c>
      <c r="N1146" s="11" t="s">
        <v>12103</v>
      </c>
      <c r="R1146" t="s">
        <v>12105</v>
      </c>
    </row>
    <row r="1147" spans="1:18">
      <c r="A1147" t="s">
        <v>4905</v>
      </c>
      <c r="B1147" t="s">
        <v>10958</v>
      </c>
      <c r="C1147" t="s">
        <v>74</v>
      </c>
      <c r="D1147" s="25" t="s">
        <v>1863</v>
      </c>
      <c r="E1147" s="4">
        <v>4</v>
      </c>
      <c r="F1147" s="4">
        <v>2010</v>
      </c>
      <c r="G1147" t="s">
        <v>25</v>
      </c>
      <c r="H1147" s="4" t="s">
        <v>137</v>
      </c>
      <c r="I1147" t="s">
        <v>1214</v>
      </c>
      <c r="J1147" s="4" t="s">
        <v>362</v>
      </c>
      <c r="K1147" s="4" t="s">
        <v>933</v>
      </c>
      <c r="L1147" s="4">
        <v>0</v>
      </c>
      <c r="M1147" s="4" t="s">
        <v>1676</v>
      </c>
      <c r="N1147" s="11" t="s">
        <v>12103</v>
      </c>
      <c r="R1147" t="s">
        <v>12106</v>
      </c>
    </row>
    <row r="1148" spans="1:18">
      <c r="A1148" t="s">
        <v>4905</v>
      </c>
      <c r="B1148" t="s">
        <v>10958</v>
      </c>
      <c r="C1148" t="s">
        <v>74</v>
      </c>
      <c r="D1148" s="25" t="s">
        <v>10995</v>
      </c>
      <c r="E1148" s="4">
        <v>5</v>
      </c>
      <c r="F1148" s="4">
        <v>2010</v>
      </c>
      <c r="G1148" t="s">
        <v>25</v>
      </c>
      <c r="H1148" s="4" t="s">
        <v>712</v>
      </c>
      <c r="I1148" t="s">
        <v>1214</v>
      </c>
      <c r="J1148" s="4" t="s">
        <v>723</v>
      </c>
      <c r="K1148" s="4" t="s">
        <v>1061</v>
      </c>
      <c r="L1148" s="4">
        <v>0</v>
      </c>
      <c r="M1148" s="4" t="s">
        <v>2579</v>
      </c>
      <c r="N1148" s="11" t="s">
        <v>12103</v>
      </c>
      <c r="R1148" t="s">
        <v>634</v>
      </c>
    </row>
    <row r="1149" spans="1:18">
      <c r="A1149" t="s">
        <v>4905</v>
      </c>
      <c r="B1149" t="s">
        <v>10958</v>
      </c>
      <c r="C1149" t="s">
        <v>74</v>
      </c>
      <c r="D1149" s="25" t="s">
        <v>11012</v>
      </c>
      <c r="E1149" s="4">
        <v>5</v>
      </c>
      <c r="F1149" s="4">
        <v>2011</v>
      </c>
      <c r="G1149" t="s">
        <v>25</v>
      </c>
      <c r="H1149" s="4" t="s">
        <v>609</v>
      </c>
      <c r="I1149" t="s">
        <v>1214</v>
      </c>
      <c r="J1149" s="4" t="s">
        <v>1875</v>
      </c>
      <c r="K1149" s="4" t="s">
        <v>690</v>
      </c>
      <c r="L1149" s="4">
        <v>0</v>
      </c>
      <c r="M1149" s="4" t="s">
        <v>1394</v>
      </c>
      <c r="N1149" s="11" t="s">
        <v>12103</v>
      </c>
      <c r="R1149" t="s">
        <v>439</v>
      </c>
    </row>
    <row r="1150" spans="1:18">
      <c r="A1150" t="s">
        <v>4905</v>
      </c>
      <c r="B1150" t="s">
        <v>10958</v>
      </c>
      <c r="C1150" t="s">
        <v>74</v>
      </c>
      <c r="D1150" s="25" t="s">
        <v>11014</v>
      </c>
      <c r="E1150" s="4">
        <v>5</v>
      </c>
      <c r="F1150" s="4">
        <v>2013</v>
      </c>
      <c r="G1150" t="s">
        <v>25</v>
      </c>
      <c r="H1150" s="4" t="s">
        <v>893</v>
      </c>
      <c r="I1150" t="s">
        <v>1214</v>
      </c>
      <c r="J1150" s="4" t="s">
        <v>312</v>
      </c>
      <c r="K1150" s="4" t="s">
        <v>338</v>
      </c>
      <c r="L1150" s="4">
        <v>0</v>
      </c>
      <c r="M1150" s="4" t="s">
        <v>5013</v>
      </c>
      <c r="N1150" s="11" t="s">
        <v>12103</v>
      </c>
      <c r="R1150" t="s">
        <v>570</v>
      </c>
    </row>
    <row r="1151" spans="1:18">
      <c r="A1151" t="s">
        <v>4905</v>
      </c>
      <c r="B1151" t="s">
        <v>10958</v>
      </c>
      <c r="C1151" t="s">
        <v>74</v>
      </c>
      <c r="D1151" s="25" t="s">
        <v>11016</v>
      </c>
      <c r="E1151" s="4">
        <v>5</v>
      </c>
      <c r="F1151" s="4">
        <v>2015</v>
      </c>
      <c r="G1151" t="s">
        <v>25</v>
      </c>
      <c r="H1151" s="4" t="s">
        <v>1046</v>
      </c>
      <c r="I1151" t="s">
        <v>1214</v>
      </c>
      <c r="J1151" s="4" t="s">
        <v>40</v>
      </c>
      <c r="K1151" s="4" t="s">
        <v>332</v>
      </c>
      <c r="L1151" s="4">
        <v>0</v>
      </c>
      <c r="M1151" s="4" t="s">
        <v>3944</v>
      </c>
      <c r="N1151" s="11" t="s">
        <v>12103</v>
      </c>
      <c r="R1151" t="s">
        <v>12107</v>
      </c>
    </row>
    <row r="1152" spans="1:18">
      <c r="A1152" t="s">
        <v>4905</v>
      </c>
      <c r="B1152" t="s">
        <v>10958</v>
      </c>
      <c r="C1152" t="s">
        <v>74</v>
      </c>
      <c r="D1152" s="25" t="s">
        <v>11085</v>
      </c>
      <c r="E1152" s="4">
        <v>5</v>
      </c>
      <c r="F1152" s="4">
        <v>2016</v>
      </c>
      <c r="G1152" t="s">
        <v>25</v>
      </c>
      <c r="H1152" s="4" t="s">
        <v>488</v>
      </c>
      <c r="I1152" t="s">
        <v>1214</v>
      </c>
      <c r="J1152" s="4" t="s">
        <v>193</v>
      </c>
      <c r="K1152" s="4" t="s">
        <v>332</v>
      </c>
      <c r="L1152" s="4">
        <v>0</v>
      </c>
      <c r="M1152" s="4" t="s">
        <v>4570</v>
      </c>
      <c r="N1152" s="11" t="s">
        <v>12103</v>
      </c>
      <c r="R1152" t="s">
        <v>12108</v>
      </c>
    </row>
    <row r="1153" spans="1:18">
      <c r="A1153" t="s">
        <v>4913</v>
      </c>
      <c r="B1153" t="s">
        <v>10958</v>
      </c>
      <c r="C1153" t="s">
        <v>20</v>
      </c>
      <c r="D1153" s="25" t="s">
        <v>10964</v>
      </c>
      <c r="E1153" s="4">
        <v>3</v>
      </c>
      <c r="F1153" s="4">
        <v>1990</v>
      </c>
      <c r="G1153" t="s">
        <v>103</v>
      </c>
      <c r="I1153" t="s">
        <v>11219</v>
      </c>
      <c r="J1153" s="4" t="s">
        <v>2275</v>
      </c>
      <c r="K1153" s="4" t="s">
        <v>988</v>
      </c>
      <c r="L1153" s="4">
        <v>0</v>
      </c>
      <c r="M1153" s="4" t="s">
        <v>1321</v>
      </c>
    </row>
    <row r="1154" spans="1:18">
      <c r="A1154" t="s">
        <v>4916</v>
      </c>
      <c r="B1154" t="s">
        <v>10958</v>
      </c>
      <c r="C1154" t="s">
        <v>20</v>
      </c>
      <c r="D1154" s="25" t="s">
        <v>6739</v>
      </c>
      <c r="E1154" s="4">
        <v>10</v>
      </c>
      <c r="F1154" s="4">
        <v>2002</v>
      </c>
      <c r="G1154" t="s">
        <v>103</v>
      </c>
      <c r="H1154" s="4" t="s">
        <v>5759</v>
      </c>
      <c r="I1154" t="s">
        <v>1214</v>
      </c>
      <c r="J1154" s="4" t="s">
        <v>5492</v>
      </c>
      <c r="K1154" s="4" t="s">
        <v>137</v>
      </c>
      <c r="L1154" s="4">
        <v>0</v>
      </c>
      <c r="M1154" s="4" t="s">
        <v>1861</v>
      </c>
      <c r="R1154" t="s">
        <v>12109</v>
      </c>
    </row>
    <row r="1155" spans="1:18">
      <c r="A1155" t="s">
        <v>4934</v>
      </c>
      <c r="B1155" t="s">
        <v>10958</v>
      </c>
      <c r="C1155" t="s">
        <v>20</v>
      </c>
      <c r="D1155" s="25" t="s">
        <v>10998</v>
      </c>
      <c r="E1155" s="4">
        <v>3</v>
      </c>
      <c r="F1155" s="4">
        <v>1990</v>
      </c>
      <c r="G1155" t="s">
        <v>21</v>
      </c>
      <c r="H1155" s="4" t="s">
        <v>1635</v>
      </c>
      <c r="I1155" t="s">
        <v>1214</v>
      </c>
      <c r="J1155" s="4" t="s">
        <v>11192</v>
      </c>
      <c r="K1155" s="4" t="s">
        <v>3076</v>
      </c>
      <c r="L1155" s="4">
        <v>0</v>
      </c>
      <c r="M1155" s="4" t="s">
        <v>2491</v>
      </c>
      <c r="N1155" s="11" t="s">
        <v>12110</v>
      </c>
    </row>
    <row r="1156" spans="1:18">
      <c r="A1156" t="s">
        <v>4934</v>
      </c>
      <c r="B1156" t="s">
        <v>10958</v>
      </c>
      <c r="C1156" t="s">
        <v>74</v>
      </c>
      <c r="D1156" s="25" t="s">
        <v>11132</v>
      </c>
      <c r="E1156" s="4">
        <v>3</v>
      </c>
      <c r="F1156" s="4">
        <v>1995</v>
      </c>
      <c r="G1156" t="s">
        <v>21</v>
      </c>
      <c r="H1156" s="4" t="s">
        <v>137</v>
      </c>
      <c r="I1156" t="s">
        <v>1214</v>
      </c>
      <c r="J1156" s="4" t="s">
        <v>67</v>
      </c>
      <c r="K1156" s="4" t="s">
        <v>264</v>
      </c>
      <c r="L1156" s="4">
        <v>0</v>
      </c>
      <c r="M1156" s="4" t="s">
        <v>1489</v>
      </c>
      <c r="N1156" s="11" t="s">
        <v>12110</v>
      </c>
      <c r="R1156" t="s">
        <v>12111</v>
      </c>
    </row>
    <row r="1157" spans="1:18">
      <c r="A1157" t="s">
        <v>4934</v>
      </c>
      <c r="B1157" t="s">
        <v>10958</v>
      </c>
      <c r="C1157" t="s">
        <v>74</v>
      </c>
      <c r="D1157" s="25" t="s">
        <v>10979</v>
      </c>
      <c r="E1157" s="4">
        <v>3</v>
      </c>
      <c r="F1157" s="4">
        <v>1996</v>
      </c>
      <c r="G1157" t="s">
        <v>21</v>
      </c>
      <c r="H1157" s="4" t="s">
        <v>2924</v>
      </c>
      <c r="I1157" t="s">
        <v>1214</v>
      </c>
      <c r="J1157" s="4" t="s">
        <v>742</v>
      </c>
      <c r="K1157" s="4" t="s">
        <v>885</v>
      </c>
      <c r="L1157" s="4">
        <v>0</v>
      </c>
      <c r="M1157" s="4" t="s">
        <v>1778</v>
      </c>
      <c r="N1157" s="11" t="s">
        <v>12110</v>
      </c>
      <c r="R1157" t="s">
        <v>12112</v>
      </c>
    </row>
    <row r="1158" spans="1:18">
      <c r="A1158" t="s">
        <v>4934</v>
      </c>
      <c r="B1158" t="s">
        <v>10958</v>
      </c>
      <c r="C1158" t="s">
        <v>74</v>
      </c>
      <c r="D1158" s="25" t="s">
        <v>11083</v>
      </c>
      <c r="E1158" s="4">
        <v>3</v>
      </c>
      <c r="F1158" s="4">
        <v>2000</v>
      </c>
      <c r="G1158" t="s">
        <v>21</v>
      </c>
      <c r="H1158" s="4" t="s">
        <v>345</v>
      </c>
      <c r="I1158" t="s">
        <v>1214</v>
      </c>
      <c r="J1158" s="4" t="s">
        <v>2176</v>
      </c>
      <c r="K1158" s="4" t="s">
        <v>264</v>
      </c>
      <c r="L1158" s="4">
        <v>0</v>
      </c>
      <c r="M1158" s="4" t="s">
        <v>3669</v>
      </c>
      <c r="N1158" s="11" t="s">
        <v>12110</v>
      </c>
      <c r="R1158" t="s">
        <v>439</v>
      </c>
    </row>
    <row r="1159" spans="1:18">
      <c r="A1159" t="s">
        <v>4934</v>
      </c>
      <c r="B1159" t="s">
        <v>10958</v>
      </c>
      <c r="C1159" t="s">
        <v>74</v>
      </c>
      <c r="D1159" s="25" t="s">
        <v>3055</v>
      </c>
      <c r="E1159" s="4">
        <v>5</v>
      </c>
      <c r="F1159" s="4">
        <v>2001</v>
      </c>
      <c r="G1159" t="s">
        <v>21</v>
      </c>
      <c r="H1159" s="4" t="s">
        <v>488</v>
      </c>
      <c r="I1159" t="s">
        <v>1214</v>
      </c>
      <c r="J1159" s="4" t="s">
        <v>542</v>
      </c>
      <c r="K1159" s="4" t="s">
        <v>591</v>
      </c>
      <c r="L1159" s="4">
        <v>0</v>
      </c>
      <c r="M1159" s="4" t="s">
        <v>1739</v>
      </c>
      <c r="N1159" s="11" t="s">
        <v>12110</v>
      </c>
      <c r="R1159" t="s">
        <v>11006</v>
      </c>
    </row>
    <row r="1160" spans="1:18">
      <c r="A1160" t="s">
        <v>4934</v>
      </c>
      <c r="B1160" t="s">
        <v>10958</v>
      </c>
      <c r="C1160" t="s">
        <v>74</v>
      </c>
      <c r="D1160" s="25" t="s">
        <v>11036</v>
      </c>
      <c r="E1160" s="4">
        <v>5</v>
      </c>
      <c r="F1160" s="4">
        <v>2002</v>
      </c>
      <c r="G1160" t="s">
        <v>21</v>
      </c>
      <c r="H1160" s="4" t="s">
        <v>401</v>
      </c>
      <c r="I1160" t="s">
        <v>1214</v>
      </c>
      <c r="J1160" s="4" t="s">
        <v>866</v>
      </c>
      <c r="K1160" s="4" t="s">
        <v>116</v>
      </c>
      <c r="L1160" s="4">
        <v>0</v>
      </c>
      <c r="M1160" s="4" t="s">
        <v>1950</v>
      </c>
      <c r="N1160" s="11" t="s">
        <v>12110</v>
      </c>
      <c r="R1160" t="s">
        <v>12113</v>
      </c>
    </row>
    <row r="1161" spans="1:18">
      <c r="A1161" t="s">
        <v>4934</v>
      </c>
      <c r="B1161" t="s">
        <v>10958</v>
      </c>
      <c r="C1161" t="s">
        <v>74</v>
      </c>
      <c r="D1161" s="25" t="s">
        <v>7786</v>
      </c>
      <c r="E1161" s="4">
        <v>7</v>
      </c>
      <c r="F1161" s="4">
        <v>2002</v>
      </c>
      <c r="G1161" t="s">
        <v>21</v>
      </c>
      <c r="H1161" s="4" t="s">
        <v>3139</v>
      </c>
      <c r="I1161" t="s">
        <v>1214</v>
      </c>
      <c r="J1161" s="4" t="s">
        <v>866</v>
      </c>
      <c r="N1161" s="11" t="s">
        <v>12110</v>
      </c>
      <c r="R1161" t="s">
        <v>12114</v>
      </c>
    </row>
    <row r="1162" spans="1:18">
      <c r="A1162" t="s">
        <v>4934</v>
      </c>
      <c r="B1162" t="s">
        <v>10958</v>
      </c>
      <c r="C1162" t="s">
        <v>74</v>
      </c>
      <c r="D1162" s="25" t="s">
        <v>11038</v>
      </c>
      <c r="E1162" s="4">
        <v>5</v>
      </c>
      <c r="F1162" s="4">
        <v>2003</v>
      </c>
      <c r="G1162" t="s">
        <v>21</v>
      </c>
      <c r="H1162" s="4" t="s">
        <v>772</v>
      </c>
      <c r="I1162" t="s">
        <v>1214</v>
      </c>
      <c r="J1162" s="4" t="s">
        <v>582</v>
      </c>
      <c r="K1162" s="4" t="s">
        <v>794</v>
      </c>
      <c r="L1162" s="4">
        <v>0</v>
      </c>
      <c r="M1162" s="4" t="s">
        <v>1732</v>
      </c>
      <c r="N1162" s="11" t="s">
        <v>12110</v>
      </c>
      <c r="R1162" t="s">
        <v>11501</v>
      </c>
    </row>
    <row r="1163" spans="1:18">
      <c r="A1163" t="s">
        <v>4934</v>
      </c>
      <c r="B1163" t="s">
        <v>10958</v>
      </c>
      <c r="C1163" t="s">
        <v>74</v>
      </c>
      <c r="D1163" s="25" t="s">
        <v>1674</v>
      </c>
      <c r="E1163" s="4">
        <v>5</v>
      </c>
      <c r="F1163" s="4">
        <v>2004</v>
      </c>
      <c r="G1163" t="s">
        <v>21</v>
      </c>
      <c r="H1163" s="4" t="s">
        <v>600</v>
      </c>
      <c r="I1163" t="s">
        <v>1214</v>
      </c>
      <c r="J1163" s="4" t="s">
        <v>2739</v>
      </c>
      <c r="K1163" s="4" t="s">
        <v>729</v>
      </c>
      <c r="L1163" s="4">
        <v>0</v>
      </c>
      <c r="M1163" s="4" t="s">
        <v>1532</v>
      </c>
      <c r="N1163" s="11" t="s">
        <v>12110</v>
      </c>
      <c r="R1163" t="s">
        <v>12115</v>
      </c>
    </row>
    <row r="1164" spans="1:18">
      <c r="A1164" t="s">
        <v>4934</v>
      </c>
      <c r="B1164" t="s">
        <v>10958</v>
      </c>
      <c r="C1164" t="s">
        <v>74</v>
      </c>
      <c r="D1164" s="25" t="s">
        <v>11123</v>
      </c>
      <c r="E1164" s="4">
        <v>5</v>
      </c>
      <c r="F1164" s="4">
        <v>2005</v>
      </c>
      <c r="G1164" t="s">
        <v>21</v>
      </c>
      <c r="H1164" s="4" t="s">
        <v>997</v>
      </c>
      <c r="I1164" t="s">
        <v>1214</v>
      </c>
      <c r="J1164" s="4" t="s">
        <v>1782</v>
      </c>
      <c r="K1164" s="4" t="s">
        <v>278</v>
      </c>
      <c r="L1164" s="4">
        <v>0</v>
      </c>
      <c r="M1164" s="4" t="s">
        <v>4600</v>
      </c>
      <c r="N1164" s="11" t="s">
        <v>12110</v>
      </c>
      <c r="R1164" t="s">
        <v>12116</v>
      </c>
    </row>
    <row r="1165" spans="1:18">
      <c r="A1165" t="s">
        <v>4935</v>
      </c>
      <c r="B1165" t="s">
        <v>10958</v>
      </c>
      <c r="C1165" t="s">
        <v>20</v>
      </c>
      <c r="D1165" s="25" t="s">
        <v>2262</v>
      </c>
      <c r="E1165" s="4">
        <v>6</v>
      </c>
      <c r="F1165" s="4">
        <v>2002</v>
      </c>
      <c r="G1165" t="s">
        <v>25</v>
      </c>
      <c r="H1165" s="4" t="s">
        <v>2233</v>
      </c>
      <c r="I1165" t="s">
        <v>1214</v>
      </c>
      <c r="J1165" s="4" t="s">
        <v>11394</v>
      </c>
      <c r="K1165" s="4" t="s">
        <v>565</v>
      </c>
      <c r="L1165" s="4">
        <v>0</v>
      </c>
      <c r="M1165" s="4" t="s">
        <v>2967</v>
      </c>
      <c r="N1165" s="11" t="s">
        <v>12117</v>
      </c>
      <c r="R1165" t="s">
        <v>12118</v>
      </c>
    </row>
    <row r="1166" spans="1:18">
      <c r="A1166" t="s">
        <v>4935</v>
      </c>
      <c r="B1166" t="s">
        <v>10958</v>
      </c>
      <c r="C1166" t="s">
        <v>74</v>
      </c>
      <c r="D1166" s="25" t="s">
        <v>1674</v>
      </c>
      <c r="E1166" s="4">
        <v>5</v>
      </c>
      <c r="F1166" s="4">
        <v>2004</v>
      </c>
      <c r="G1166" t="s">
        <v>25</v>
      </c>
      <c r="H1166" s="4" t="s">
        <v>654</v>
      </c>
      <c r="I1166" t="s">
        <v>1214</v>
      </c>
      <c r="J1166" s="4" t="s">
        <v>3534</v>
      </c>
      <c r="K1166" s="4" t="s">
        <v>285</v>
      </c>
      <c r="L1166" s="4">
        <v>0</v>
      </c>
      <c r="M1166" s="4" t="s">
        <v>1773</v>
      </c>
      <c r="N1166" s="11" t="s">
        <v>12117</v>
      </c>
      <c r="R1166" t="s">
        <v>12119</v>
      </c>
    </row>
    <row r="1167" spans="1:18">
      <c r="A1167" t="s">
        <v>4935</v>
      </c>
      <c r="B1167" t="s">
        <v>10958</v>
      </c>
      <c r="C1167" t="s">
        <v>74</v>
      </c>
      <c r="D1167" s="25" t="s">
        <v>10993</v>
      </c>
      <c r="E1167" s="4">
        <v>5</v>
      </c>
      <c r="F1167" s="4">
        <v>2008</v>
      </c>
      <c r="G1167" t="s">
        <v>25</v>
      </c>
      <c r="H1167" s="4" t="s">
        <v>477</v>
      </c>
      <c r="I1167" t="s">
        <v>1214</v>
      </c>
      <c r="J1167" s="4" t="s">
        <v>529</v>
      </c>
      <c r="K1167" s="4" t="s">
        <v>326</v>
      </c>
      <c r="L1167" s="4">
        <v>0</v>
      </c>
      <c r="M1167" s="4" t="s">
        <v>4429</v>
      </c>
      <c r="N1167" s="11" t="s">
        <v>12117</v>
      </c>
      <c r="R1167" t="s">
        <v>12120</v>
      </c>
    </row>
    <row r="1168" spans="1:18">
      <c r="A1168" t="s">
        <v>4935</v>
      </c>
      <c r="B1168" t="s">
        <v>10958</v>
      </c>
      <c r="C1168" t="s">
        <v>74</v>
      </c>
      <c r="D1168" s="25" t="s">
        <v>11064</v>
      </c>
      <c r="E1168" s="4">
        <v>5</v>
      </c>
      <c r="F1168" s="4">
        <v>2009</v>
      </c>
      <c r="G1168" t="s">
        <v>25</v>
      </c>
      <c r="H1168" s="4" t="s">
        <v>496</v>
      </c>
      <c r="I1168" t="s">
        <v>1214</v>
      </c>
      <c r="J1168" s="4" t="s">
        <v>172</v>
      </c>
      <c r="K1168" s="4" t="s">
        <v>49</v>
      </c>
      <c r="L1168" s="4">
        <v>0</v>
      </c>
      <c r="M1168" s="4" t="s">
        <v>1952</v>
      </c>
      <c r="N1168" s="11" t="s">
        <v>12117</v>
      </c>
      <c r="R1168" t="s">
        <v>439</v>
      </c>
    </row>
    <row r="1169" spans="1:18">
      <c r="A1169" t="s">
        <v>4935</v>
      </c>
      <c r="B1169" t="s">
        <v>10958</v>
      </c>
      <c r="C1169" t="s">
        <v>74</v>
      </c>
      <c r="D1169" s="25" t="s">
        <v>10995</v>
      </c>
      <c r="E1169" s="4">
        <v>5</v>
      </c>
      <c r="F1169" s="4">
        <v>2010</v>
      </c>
      <c r="G1169" t="s">
        <v>25</v>
      </c>
      <c r="H1169" s="4" t="s">
        <v>410</v>
      </c>
      <c r="I1169" t="s">
        <v>1214</v>
      </c>
      <c r="J1169" s="4" t="s">
        <v>358</v>
      </c>
      <c r="K1169" s="4" t="s">
        <v>182</v>
      </c>
      <c r="L1169" s="4">
        <v>0</v>
      </c>
      <c r="M1169" s="4" t="s">
        <v>1658</v>
      </c>
      <c r="N1169" s="11" t="s">
        <v>12117</v>
      </c>
      <c r="R1169" t="s">
        <v>12121</v>
      </c>
    </row>
    <row r="1170" spans="1:18">
      <c r="A1170" t="s">
        <v>4935</v>
      </c>
      <c r="B1170" t="s">
        <v>10958</v>
      </c>
      <c r="C1170" t="s">
        <v>74</v>
      </c>
      <c r="D1170" s="25" t="s">
        <v>11012</v>
      </c>
      <c r="E1170" s="4">
        <v>5</v>
      </c>
      <c r="F1170" s="4">
        <v>2011</v>
      </c>
      <c r="G1170" t="s">
        <v>25</v>
      </c>
      <c r="H1170" s="4" t="s">
        <v>717</v>
      </c>
      <c r="I1170" t="s">
        <v>1214</v>
      </c>
      <c r="J1170" s="4" t="s">
        <v>240</v>
      </c>
      <c r="K1170" s="4" t="s">
        <v>298</v>
      </c>
      <c r="L1170" s="4">
        <v>0</v>
      </c>
      <c r="M1170" s="4" t="s">
        <v>3150</v>
      </c>
      <c r="N1170" s="11" t="s">
        <v>12117</v>
      </c>
      <c r="R1170" t="s">
        <v>12122</v>
      </c>
    </row>
    <row r="1171" spans="1:18">
      <c r="A1171" t="s">
        <v>4935</v>
      </c>
      <c r="B1171" t="s">
        <v>10958</v>
      </c>
      <c r="C1171" t="s">
        <v>74</v>
      </c>
      <c r="D1171" s="25" t="s">
        <v>11014</v>
      </c>
      <c r="E1171" s="4">
        <v>5</v>
      </c>
      <c r="F1171" s="4">
        <v>2013</v>
      </c>
      <c r="G1171" t="s">
        <v>25</v>
      </c>
      <c r="H1171" s="4" t="s">
        <v>609</v>
      </c>
      <c r="I1171" t="s">
        <v>1214</v>
      </c>
      <c r="J1171" s="4" t="s">
        <v>127</v>
      </c>
      <c r="K1171" s="4" t="s">
        <v>230</v>
      </c>
      <c r="L1171" s="4">
        <v>0</v>
      </c>
      <c r="M1171" s="4" t="s">
        <v>3091</v>
      </c>
      <c r="N1171" s="11" t="s">
        <v>12117</v>
      </c>
      <c r="R1171" t="s">
        <v>12123</v>
      </c>
    </row>
    <row r="1172" spans="1:18">
      <c r="A1172" t="s">
        <v>4935</v>
      </c>
      <c r="B1172" t="s">
        <v>10958</v>
      </c>
      <c r="C1172" t="s">
        <v>74</v>
      </c>
      <c r="D1172" s="25" t="s">
        <v>11068</v>
      </c>
      <c r="E1172" s="4">
        <v>5</v>
      </c>
      <c r="F1172" s="4">
        <v>2015</v>
      </c>
      <c r="G1172" t="s">
        <v>25</v>
      </c>
      <c r="H1172" s="4" t="s">
        <v>893</v>
      </c>
      <c r="I1172" t="s">
        <v>1214</v>
      </c>
      <c r="J1172" s="4" t="s">
        <v>49</v>
      </c>
      <c r="K1172" s="4" t="s">
        <v>1158</v>
      </c>
      <c r="L1172" s="4">
        <v>0</v>
      </c>
      <c r="M1172" s="4" t="s">
        <v>10365</v>
      </c>
      <c r="N1172" s="11" t="s">
        <v>12117</v>
      </c>
      <c r="R1172" t="s">
        <v>11330</v>
      </c>
    </row>
    <row r="1173" spans="1:18">
      <c r="A1173" t="s">
        <v>4935</v>
      </c>
      <c r="B1173" t="s">
        <v>10958</v>
      </c>
      <c r="C1173" t="s">
        <v>74</v>
      </c>
      <c r="D1173" s="25" t="s">
        <v>1590</v>
      </c>
      <c r="E1173" s="4">
        <v>5</v>
      </c>
      <c r="F1173" s="4">
        <v>2016</v>
      </c>
      <c r="G1173" t="s">
        <v>25</v>
      </c>
      <c r="H1173" s="4" t="s">
        <v>1038</v>
      </c>
      <c r="I1173" t="s">
        <v>1214</v>
      </c>
      <c r="J1173" s="4" t="s">
        <v>960</v>
      </c>
      <c r="K1173" s="4" t="s">
        <v>233</v>
      </c>
      <c r="L1173" s="4">
        <v>0</v>
      </c>
      <c r="M1173" s="4" t="s">
        <v>12124</v>
      </c>
      <c r="N1173" s="11" t="s">
        <v>12117</v>
      </c>
      <c r="R1173" t="s">
        <v>12125</v>
      </c>
    </row>
    <row r="1174" spans="1:18">
      <c r="A1174" t="s">
        <v>4935</v>
      </c>
      <c r="B1174" t="s">
        <v>10958</v>
      </c>
      <c r="C1174" t="s">
        <v>74</v>
      </c>
      <c r="D1174" s="25" t="s">
        <v>901</v>
      </c>
      <c r="E1174" s="4">
        <v>9</v>
      </c>
      <c r="F1174" s="4">
        <v>2016</v>
      </c>
      <c r="G1174" t="s">
        <v>25</v>
      </c>
      <c r="H1174" s="4" t="s">
        <v>1445</v>
      </c>
      <c r="I1174" t="s">
        <v>1214</v>
      </c>
      <c r="J1174" s="4" t="s">
        <v>182</v>
      </c>
      <c r="K1174" s="4" t="s">
        <v>341</v>
      </c>
      <c r="L1174" s="4">
        <v>0</v>
      </c>
      <c r="M1174" s="4" t="s">
        <v>6330</v>
      </c>
      <c r="N1174" s="11" t="s">
        <v>12117</v>
      </c>
      <c r="R1174" t="s">
        <v>12126</v>
      </c>
    </row>
    <row r="1175" spans="1:18">
      <c r="A1175" t="s">
        <v>4935</v>
      </c>
      <c r="B1175" t="s">
        <v>10958</v>
      </c>
      <c r="C1175" t="s">
        <v>74</v>
      </c>
      <c r="D1175" s="25" t="s">
        <v>11020</v>
      </c>
      <c r="E1175" s="4">
        <v>5</v>
      </c>
      <c r="F1175" s="4">
        <v>2017</v>
      </c>
      <c r="G1175" t="s">
        <v>25</v>
      </c>
      <c r="H1175" s="4" t="s">
        <v>1046</v>
      </c>
      <c r="I1175" t="s">
        <v>1214</v>
      </c>
      <c r="J1175" s="4" t="s">
        <v>949</v>
      </c>
      <c r="K1175" s="4" t="s">
        <v>218</v>
      </c>
      <c r="L1175" s="4">
        <v>0</v>
      </c>
      <c r="M1175" s="4" t="s">
        <v>8071</v>
      </c>
      <c r="N1175" s="11" t="s">
        <v>12117</v>
      </c>
      <c r="R1175" t="s">
        <v>12127</v>
      </c>
    </row>
    <row r="1176" spans="1:18">
      <c r="A1176" t="s">
        <v>4935</v>
      </c>
      <c r="B1176" t="s">
        <v>10958</v>
      </c>
      <c r="C1176" t="s">
        <v>74</v>
      </c>
      <c r="D1176" s="25" t="s">
        <v>1515</v>
      </c>
      <c r="E1176" s="4">
        <v>5</v>
      </c>
      <c r="F1176" s="4">
        <v>2019</v>
      </c>
      <c r="G1176" t="s">
        <v>25</v>
      </c>
      <c r="H1176" s="4" t="s">
        <v>401</v>
      </c>
      <c r="I1176" t="s">
        <v>1214</v>
      </c>
      <c r="J1176" s="4" t="s">
        <v>182</v>
      </c>
      <c r="K1176" s="4" t="s">
        <v>2609</v>
      </c>
      <c r="L1176" s="4">
        <v>0</v>
      </c>
      <c r="M1176" s="4" t="s">
        <v>12128</v>
      </c>
      <c r="N1176" s="11" t="s">
        <v>12117</v>
      </c>
      <c r="R1176" t="s">
        <v>12129</v>
      </c>
    </row>
    <row r="1177" spans="1:18">
      <c r="A1177" t="s">
        <v>4948</v>
      </c>
      <c r="B1177" t="s">
        <v>10958</v>
      </c>
      <c r="C1177" t="s">
        <v>20</v>
      </c>
      <c r="D1177" s="25" t="s">
        <v>10998</v>
      </c>
      <c r="E1177" s="4">
        <v>3</v>
      </c>
      <c r="F1177" s="4">
        <v>1990</v>
      </c>
      <c r="G1177" t="s">
        <v>25</v>
      </c>
      <c r="H1177" s="4">
        <v>11.5</v>
      </c>
      <c r="I1177" t="s">
        <v>35</v>
      </c>
      <c r="J1177" s="4" t="s">
        <v>5125</v>
      </c>
      <c r="K1177" s="4" t="s">
        <v>1613</v>
      </c>
      <c r="L1177" s="4">
        <v>0</v>
      </c>
      <c r="M1177" s="4" t="s">
        <v>2366</v>
      </c>
      <c r="N1177" s="11" t="s">
        <v>12130</v>
      </c>
      <c r="R1177" t="s">
        <v>1498</v>
      </c>
    </row>
    <row r="1178" spans="1:18">
      <c r="A1178" t="s">
        <v>4948</v>
      </c>
      <c r="B1178" t="s">
        <v>10958</v>
      </c>
      <c r="C1178" t="s">
        <v>74</v>
      </c>
      <c r="D1178" s="25" t="s">
        <v>11023</v>
      </c>
      <c r="E1178" s="4">
        <v>3</v>
      </c>
      <c r="F1178" s="4">
        <v>1992</v>
      </c>
      <c r="G1178" t="s">
        <v>25</v>
      </c>
      <c r="H1178" s="4">
        <v>13.5</v>
      </c>
      <c r="I1178" t="s">
        <v>35</v>
      </c>
      <c r="J1178" s="4" t="s">
        <v>2103</v>
      </c>
      <c r="K1178" s="4" t="s">
        <v>2589</v>
      </c>
      <c r="L1178" s="4">
        <v>0</v>
      </c>
      <c r="M1178" s="4" t="s">
        <v>6565</v>
      </c>
      <c r="N1178" s="11" t="s">
        <v>12130</v>
      </c>
      <c r="R1178" t="s">
        <v>585</v>
      </c>
    </row>
    <row r="1179" spans="1:18">
      <c r="A1179" t="s">
        <v>4948</v>
      </c>
      <c r="B1179" t="s">
        <v>10958</v>
      </c>
      <c r="C1179" t="s">
        <v>74</v>
      </c>
      <c r="D1179" s="25" t="s">
        <v>10968</v>
      </c>
      <c r="E1179" s="4">
        <v>3</v>
      </c>
      <c r="F1179" s="4">
        <v>1994</v>
      </c>
      <c r="G1179" t="s">
        <v>25</v>
      </c>
      <c r="H1179" s="4">
        <v>15.5</v>
      </c>
      <c r="I1179" t="s">
        <v>35</v>
      </c>
      <c r="J1179" s="4" t="s">
        <v>230</v>
      </c>
      <c r="K1179" s="4" t="s">
        <v>572</v>
      </c>
      <c r="L1179" s="4">
        <v>0</v>
      </c>
      <c r="M1179" s="4" t="s">
        <v>4294</v>
      </c>
      <c r="N1179" s="11" t="s">
        <v>12130</v>
      </c>
    </row>
    <row r="1180" spans="1:18">
      <c r="A1180" t="s">
        <v>4948</v>
      </c>
      <c r="B1180" t="s">
        <v>10958</v>
      </c>
      <c r="C1180" t="s">
        <v>74</v>
      </c>
      <c r="D1180" s="25" t="s">
        <v>11132</v>
      </c>
      <c r="E1180" s="4">
        <v>3</v>
      </c>
      <c r="F1180" s="4">
        <v>1995</v>
      </c>
      <c r="G1180" t="s">
        <v>25</v>
      </c>
      <c r="H1180" s="4">
        <v>16.5</v>
      </c>
      <c r="I1180" t="s">
        <v>35</v>
      </c>
      <c r="J1180" s="4" t="s">
        <v>309</v>
      </c>
      <c r="K1180" s="4" t="s">
        <v>300</v>
      </c>
      <c r="L1180" s="4">
        <v>0</v>
      </c>
      <c r="M1180" s="4" t="s">
        <v>9751</v>
      </c>
      <c r="N1180" s="11" t="s">
        <v>12130</v>
      </c>
      <c r="R1180" t="s">
        <v>12131</v>
      </c>
    </row>
    <row r="1181" spans="1:18">
      <c r="A1181" t="s">
        <v>4948</v>
      </c>
      <c r="B1181" t="s">
        <v>10958</v>
      </c>
      <c r="C1181" t="s">
        <v>74</v>
      </c>
      <c r="D1181" s="25" t="s">
        <v>10989</v>
      </c>
      <c r="E1181" s="4">
        <v>3</v>
      </c>
      <c r="F1181" s="4">
        <v>1996</v>
      </c>
      <c r="G1181" t="s">
        <v>25</v>
      </c>
      <c r="H1181" s="4">
        <v>17.5</v>
      </c>
      <c r="I1181" t="s">
        <v>35</v>
      </c>
      <c r="J1181" s="4" t="s">
        <v>209</v>
      </c>
      <c r="K1181" s="4" t="s">
        <v>6094</v>
      </c>
      <c r="L1181" s="4">
        <v>0</v>
      </c>
      <c r="M1181" s="4" t="s">
        <v>5106</v>
      </c>
      <c r="N1181" s="11" t="s">
        <v>12130</v>
      </c>
      <c r="R1181" t="s">
        <v>585</v>
      </c>
    </row>
    <row r="1182" spans="1:18">
      <c r="A1182" t="s">
        <v>4948</v>
      </c>
      <c r="B1182" t="s">
        <v>10958</v>
      </c>
      <c r="C1182" t="s">
        <v>74</v>
      </c>
      <c r="D1182" s="25" t="s">
        <v>10981</v>
      </c>
      <c r="E1182" s="4">
        <v>3</v>
      </c>
      <c r="F1182" s="4">
        <v>2000</v>
      </c>
      <c r="G1182" t="s">
        <v>25</v>
      </c>
      <c r="H1182" s="4">
        <v>21.5</v>
      </c>
      <c r="I1182" t="s">
        <v>35</v>
      </c>
      <c r="J1182" s="4" t="s">
        <v>341</v>
      </c>
      <c r="K1182" s="4" t="s">
        <v>30</v>
      </c>
      <c r="L1182" s="4">
        <v>0</v>
      </c>
      <c r="M1182" s="4" t="s">
        <v>12132</v>
      </c>
      <c r="N1182" s="11" t="s">
        <v>12130</v>
      </c>
      <c r="R1182" t="s">
        <v>10313</v>
      </c>
    </row>
    <row r="1183" spans="1:18">
      <c r="A1183" t="s">
        <v>4948</v>
      </c>
      <c r="B1183" t="s">
        <v>10958</v>
      </c>
      <c r="C1183" t="s">
        <v>74</v>
      </c>
      <c r="D1183" s="25" t="s">
        <v>1746</v>
      </c>
      <c r="E1183" s="4">
        <v>5</v>
      </c>
      <c r="F1183" s="4">
        <v>2001</v>
      </c>
      <c r="G1183" t="s">
        <v>25</v>
      </c>
      <c r="H1183" s="4">
        <v>22.7</v>
      </c>
      <c r="I1183" t="s">
        <v>35</v>
      </c>
      <c r="J1183" s="4" t="s">
        <v>1393</v>
      </c>
      <c r="N1183" s="11" t="s">
        <v>12130</v>
      </c>
      <c r="R1183" t="s">
        <v>12133</v>
      </c>
    </row>
    <row r="1184" spans="1:18">
      <c r="A1184" t="s">
        <v>4953</v>
      </c>
      <c r="B1184" t="s">
        <v>10958</v>
      </c>
      <c r="C1184" t="s">
        <v>20</v>
      </c>
      <c r="D1184" s="25" t="s">
        <v>11060</v>
      </c>
      <c r="E1184" s="4">
        <v>5</v>
      </c>
      <c r="F1184" s="4">
        <v>2005</v>
      </c>
      <c r="G1184" t="s">
        <v>21</v>
      </c>
      <c r="H1184" s="4">
        <v>7.7</v>
      </c>
      <c r="I1184" t="s">
        <v>35</v>
      </c>
      <c r="J1184" s="4" t="s">
        <v>563</v>
      </c>
      <c r="K1184" s="4" t="s">
        <v>1215</v>
      </c>
      <c r="L1184" s="4">
        <v>0</v>
      </c>
      <c r="M1184" s="4" t="s">
        <v>4055</v>
      </c>
      <c r="N1184" s="11" t="s">
        <v>12134</v>
      </c>
      <c r="R1184" t="s">
        <v>12135</v>
      </c>
    </row>
    <row r="1185" spans="1:18">
      <c r="A1185" t="s">
        <v>4953</v>
      </c>
      <c r="B1185" t="s">
        <v>10958</v>
      </c>
      <c r="C1185" t="s">
        <v>74</v>
      </c>
      <c r="D1185" s="25" t="s">
        <v>1590</v>
      </c>
      <c r="E1185" s="4">
        <v>5</v>
      </c>
      <c r="F1185" s="4">
        <v>2016</v>
      </c>
      <c r="G1185" t="s">
        <v>21</v>
      </c>
      <c r="H1185" s="4">
        <v>16.7</v>
      </c>
      <c r="I1185" t="s">
        <v>35</v>
      </c>
      <c r="J1185" s="4" t="s">
        <v>648</v>
      </c>
      <c r="K1185" s="4" t="s">
        <v>885</v>
      </c>
      <c r="L1185" s="4">
        <v>0</v>
      </c>
      <c r="M1185" s="4" t="s">
        <v>2729</v>
      </c>
      <c r="N1185" s="11" t="s">
        <v>12134</v>
      </c>
      <c r="R1185" t="s">
        <v>12136</v>
      </c>
    </row>
    <row r="1186" spans="1:18">
      <c r="A1186" t="s">
        <v>52</v>
      </c>
      <c r="B1186" t="s">
        <v>10958</v>
      </c>
      <c r="C1186" t="s">
        <v>20</v>
      </c>
      <c r="D1186" s="25" t="s">
        <v>10989</v>
      </c>
      <c r="E1186" s="4">
        <v>3</v>
      </c>
      <c r="F1186" s="4">
        <v>1996</v>
      </c>
      <c r="G1186" t="s">
        <v>25</v>
      </c>
      <c r="H1186" s="4" t="s">
        <v>2274</v>
      </c>
      <c r="I1186" t="s">
        <v>1214</v>
      </c>
      <c r="J1186" s="4" t="s">
        <v>107</v>
      </c>
      <c r="K1186" s="4" t="s">
        <v>275</v>
      </c>
      <c r="L1186" s="4">
        <v>0</v>
      </c>
      <c r="M1186" s="4" t="s">
        <v>7769</v>
      </c>
      <c r="N1186" s="11" t="s">
        <v>12137</v>
      </c>
      <c r="R1186" t="s">
        <v>12138</v>
      </c>
    </row>
    <row r="1187" spans="1:18">
      <c r="A1187" t="s">
        <v>52</v>
      </c>
      <c r="B1187" t="s">
        <v>10958</v>
      </c>
      <c r="C1187" t="s">
        <v>74</v>
      </c>
      <c r="D1187" s="25" t="s">
        <v>1744</v>
      </c>
      <c r="E1187" s="4">
        <v>3</v>
      </c>
      <c r="F1187" s="4">
        <v>1998</v>
      </c>
      <c r="G1187" t="s">
        <v>25</v>
      </c>
      <c r="H1187" s="4" t="s">
        <v>87</v>
      </c>
      <c r="I1187" t="s">
        <v>1214</v>
      </c>
      <c r="J1187" s="4" t="s">
        <v>546</v>
      </c>
      <c r="K1187" s="4" t="s">
        <v>362</v>
      </c>
      <c r="L1187" s="4">
        <v>0</v>
      </c>
      <c r="M1187" s="4" t="s">
        <v>1857</v>
      </c>
      <c r="N1187" s="11" t="s">
        <v>12137</v>
      </c>
    </row>
    <row r="1188" spans="1:18">
      <c r="A1188" t="s">
        <v>52</v>
      </c>
      <c r="B1188" t="s">
        <v>10958</v>
      </c>
      <c r="C1188" t="s">
        <v>74</v>
      </c>
      <c r="D1188" s="25" t="s">
        <v>11083</v>
      </c>
      <c r="E1188" s="4">
        <v>3</v>
      </c>
      <c r="F1188" s="4">
        <v>2000</v>
      </c>
      <c r="G1188" t="s">
        <v>25</v>
      </c>
      <c r="H1188" s="4" t="s">
        <v>1635</v>
      </c>
      <c r="I1188" t="s">
        <v>1214</v>
      </c>
      <c r="J1188" s="4" t="s">
        <v>2473</v>
      </c>
      <c r="K1188" s="4" t="s">
        <v>885</v>
      </c>
      <c r="L1188" s="4">
        <v>0</v>
      </c>
      <c r="M1188" s="4" t="s">
        <v>1944</v>
      </c>
      <c r="N1188" s="11" t="s">
        <v>12137</v>
      </c>
      <c r="R1188" t="s">
        <v>12139</v>
      </c>
    </row>
    <row r="1189" spans="1:18">
      <c r="A1189" t="s">
        <v>52</v>
      </c>
      <c r="B1189" t="s">
        <v>10958</v>
      </c>
      <c r="C1189" t="s">
        <v>74</v>
      </c>
      <c r="D1189" s="25" t="s">
        <v>1674</v>
      </c>
      <c r="E1189" s="4">
        <v>5</v>
      </c>
      <c r="F1189" s="4">
        <v>2004</v>
      </c>
      <c r="G1189" t="s">
        <v>25</v>
      </c>
      <c r="H1189" s="4" t="s">
        <v>717</v>
      </c>
      <c r="I1189" t="s">
        <v>1214</v>
      </c>
      <c r="J1189" s="4" t="s">
        <v>604</v>
      </c>
      <c r="K1189" s="4" t="s">
        <v>461</v>
      </c>
      <c r="L1189" s="4">
        <v>0</v>
      </c>
      <c r="M1189" s="4" t="s">
        <v>2491</v>
      </c>
      <c r="N1189" s="11" t="s">
        <v>12137</v>
      </c>
      <c r="R1189" t="s">
        <v>12140</v>
      </c>
    </row>
    <row r="1190" spans="1:18">
      <c r="A1190" t="s">
        <v>52</v>
      </c>
      <c r="B1190" t="s">
        <v>10958</v>
      </c>
      <c r="C1190" t="s">
        <v>74</v>
      </c>
      <c r="D1190" s="25" t="s">
        <v>11123</v>
      </c>
      <c r="E1190" s="4">
        <v>5</v>
      </c>
      <c r="F1190" s="4">
        <v>2005</v>
      </c>
      <c r="G1190" t="s">
        <v>25</v>
      </c>
      <c r="H1190" s="4" t="s">
        <v>712</v>
      </c>
      <c r="I1190" t="s">
        <v>1214</v>
      </c>
      <c r="J1190" s="4" t="s">
        <v>150</v>
      </c>
      <c r="K1190" s="4" t="s">
        <v>508</v>
      </c>
      <c r="L1190" s="4">
        <v>0</v>
      </c>
      <c r="M1190" s="4" t="s">
        <v>3468</v>
      </c>
      <c r="N1190" s="11" t="s">
        <v>12137</v>
      </c>
      <c r="R1190" t="s">
        <v>12141</v>
      </c>
    </row>
    <row r="1191" spans="1:18">
      <c r="A1191" t="s">
        <v>52</v>
      </c>
      <c r="B1191" t="s">
        <v>10958</v>
      </c>
      <c r="C1191" t="s">
        <v>74</v>
      </c>
      <c r="D1191" s="25" t="s">
        <v>10993</v>
      </c>
      <c r="E1191" s="4">
        <v>5</v>
      </c>
      <c r="F1191" s="4">
        <v>2008</v>
      </c>
      <c r="G1191" t="s">
        <v>25</v>
      </c>
      <c r="H1191" s="4" t="s">
        <v>893</v>
      </c>
      <c r="I1191" t="s">
        <v>1214</v>
      </c>
      <c r="J1191" s="4" t="s">
        <v>542</v>
      </c>
      <c r="K1191" s="4" t="s">
        <v>464</v>
      </c>
      <c r="L1191" s="4">
        <v>0</v>
      </c>
      <c r="M1191" s="4" t="s">
        <v>2808</v>
      </c>
      <c r="N1191" s="11" t="s">
        <v>12137</v>
      </c>
      <c r="R1191" t="s">
        <v>12142</v>
      </c>
    </row>
    <row r="1192" spans="1:18">
      <c r="A1192" t="s">
        <v>923</v>
      </c>
      <c r="B1192" t="s">
        <v>10958</v>
      </c>
      <c r="C1192" t="s">
        <v>20</v>
      </c>
      <c r="D1192" s="25" t="s">
        <v>1736</v>
      </c>
      <c r="E1192" s="4">
        <v>5</v>
      </c>
      <c r="F1192" s="4">
        <v>2004</v>
      </c>
      <c r="G1192" t="s">
        <v>21</v>
      </c>
      <c r="H1192" s="4" t="s">
        <v>682</v>
      </c>
      <c r="I1192" t="s">
        <v>1214</v>
      </c>
      <c r="J1192" s="4" t="s">
        <v>3419</v>
      </c>
      <c r="K1192" s="4" t="s">
        <v>885</v>
      </c>
      <c r="L1192" s="4">
        <v>0</v>
      </c>
      <c r="M1192" s="4" t="s">
        <v>1633</v>
      </c>
      <c r="N1192" s="11" t="s">
        <v>12143</v>
      </c>
      <c r="O1192" t="s">
        <v>12144</v>
      </c>
      <c r="R1192" t="s">
        <v>12145</v>
      </c>
    </row>
    <row r="1193" spans="1:18">
      <c r="A1193" t="s">
        <v>923</v>
      </c>
      <c r="B1193" t="s">
        <v>10958</v>
      </c>
      <c r="C1193" t="s">
        <v>74</v>
      </c>
      <c r="D1193" s="25" t="s">
        <v>11060</v>
      </c>
      <c r="E1193" s="4">
        <v>5</v>
      </c>
      <c r="F1193" s="4">
        <v>2005</v>
      </c>
      <c r="G1193" t="s">
        <v>21</v>
      </c>
      <c r="H1193" s="4" t="s">
        <v>57</v>
      </c>
      <c r="I1193" t="s">
        <v>1214</v>
      </c>
      <c r="J1193" s="4" t="s">
        <v>739</v>
      </c>
      <c r="K1193" s="4" t="s">
        <v>709</v>
      </c>
      <c r="L1193" s="4">
        <v>0</v>
      </c>
      <c r="M1193" s="4" t="s">
        <v>2041</v>
      </c>
      <c r="N1193" s="11" t="s">
        <v>12143</v>
      </c>
      <c r="O1193" t="s">
        <v>12144</v>
      </c>
      <c r="R1193" t="s">
        <v>12146</v>
      </c>
    </row>
    <row r="1194" spans="1:18">
      <c r="A1194" t="s">
        <v>923</v>
      </c>
      <c r="B1194" t="s">
        <v>10958</v>
      </c>
      <c r="C1194" t="s">
        <v>74</v>
      </c>
      <c r="D1194" s="25" t="s">
        <v>11042</v>
      </c>
      <c r="E1194" s="4">
        <v>5</v>
      </c>
      <c r="F1194" s="4">
        <v>2013</v>
      </c>
      <c r="G1194" t="s">
        <v>21</v>
      </c>
      <c r="H1194" s="4" t="s">
        <v>893</v>
      </c>
      <c r="I1194" t="s">
        <v>1214</v>
      </c>
      <c r="J1194" s="4" t="s">
        <v>6479</v>
      </c>
      <c r="K1194" s="4" t="s">
        <v>988</v>
      </c>
      <c r="L1194" s="4">
        <v>0</v>
      </c>
      <c r="M1194" s="4" t="s">
        <v>2937</v>
      </c>
      <c r="N1194" s="11" t="s">
        <v>12143</v>
      </c>
      <c r="O1194" t="s">
        <v>12144</v>
      </c>
      <c r="R1194" t="s">
        <v>12147</v>
      </c>
    </row>
    <row r="1195" spans="1:18">
      <c r="A1195" t="s">
        <v>923</v>
      </c>
      <c r="B1195" t="s">
        <v>10958</v>
      </c>
      <c r="C1195" t="s">
        <v>74</v>
      </c>
      <c r="D1195" s="25" t="s">
        <v>11068</v>
      </c>
      <c r="E1195" s="4">
        <v>5</v>
      </c>
      <c r="F1195" s="4">
        <v>2015</v>
      </c>
      <c r="G1195" t="s">
        <v>21</v>
      </c>
      <c r="H1195" s="4" t="s">
        <v>1046</v>
      </c>
      <c r="I1195" t="s">
        <v>1214</v>
      </c>
      <c r="J1195" s="4" t="s">
        <v>648</v>
      </c>
      <c r="K1195" s="4" t="s">
        <v>814</v>
      </c>
      <c r="L1195" s="4">
        <v>0</v>
      </c>
      <c r="M1195" s="4" t="s">
        <v>1607</v>
      </c>
      <c r="N1195" s="11" t="s">
        <v>12143</v>
      </c>
      <c r="O1195" t="s">
        <v>12144</v>
      </c>
      <c r="R1195" t="s">
        <v>12148</v>
      </c>
    </row>
    <row r="1196" spans="1:18">
      <c r="A1196" t="s">
        <v>923</v>
      </c>
      <c r="B1196" t="s">
        <v>10958</v>
      </c>
      <c r="C1196" t="s">
        <v>74</v>
      </c>
      <c r="D1196" s="25" t="s">
        <v>1568</v>
      </c>
      <c r="E1196" s="4">
        <v>5</v>
      </c>
      <c r="F1196" s="4">
        <v>2016</v>
      </c>
      <c r="G1196" t="s">
        <v>21</v>
      </c>
      <c r="H1196" s="4" t="s">
        <v>488</v>
      </c>
      <c r="I1196" t="s">
        <v>1214</v>
      </c>
      <c r="J1196" s="4" t="s">
        <v>421</v>
      </c>
      <c r="K1196" s="4" t="s">
        <v>312</v>
      </c>
      <c r="L1196" s="4">
        <v>0</v>
      </c>
      <c r="M1196" s="4" t="s">
        <v>1799</v>
      </c>
      <c r="N1196" s="11" t="s">
        <v>12143</v>
      </c>
      <c r="O1196" t="s">
        <v>12144</v>
      </c>
      <c r="R1196" t="s">
        <v>12149</v>
      </c>
    </row>
    <row r="1197" spans="1:18">
      <c r="A1197" t="s">
        <v>923</v>
      </c>
      <c r="B1197" t="s">
        <v>10958</v>
      </c>
      <c r="C1197" t="s">
        <v>74</v>
      </c>
      <c r="D1197" s="25" t="s">
        <v>11027</v>
      </c>
      <c r="E1197" s="4">
        <v>5</v>
      </c>
      <c r="F1197" s="4">
        <v>2017</v>
      </c>
      <c r="G1197" t="s">
        <v>21</v>
      </c>
      <c r="H1197" s="4" t="s">
        <v>401</v>
      </c>
      <c r="I1197" t="s">
        <v>1214</v>
      </c>
      <c r="J1197" s="4" t="s">
        <v>2176</v>
      </c>
      <c r="K1197" s="4" t="s">
        <v>479</v>
      </c>
      <c r="L1197" s="4">
        <v>0</v>
      </c>
      <c r="M1197" s="4" t="s">
        <v>6282</v>
      </c>
      <c r="N1197" s="11" t="s">
        <v>12143</v>
      </c>
      <c r="O1197" t="s">
        <v>12144</v>
      </c>
      <c r="R1197" t="s">
        <v>12150</v>
      </c>
    </row>
    <row r="1198" spans="1:18">
      <c r="A1198" t="s">
        <v>923</v>
      </c>
      <c r="B1198" t="s">
        <v>10958</v>
      </c>
      <c r="C1198" t="s">
        <v>74</v>
      </c>
      <c r="D1198" s="25" t="s">
        <v>11102</v>
      </c>
      <c r="E1198" s="4">
        <v>5</v>
      </c>
      <c r="F1198" s="4">
        <v>2019</v>
      </c>
      <c r="G1198" t="s">
        <v>21</v>
      </c>
      <c r="H1198" s="4" t="s">
        <v>600</v>
      </c>
      <c r="I1198" t="s">
        <v>1214</v>
      </c>
      <c r="J1198" s="4" t="s">
        <v>421</v>
      </c>
      <c r="K1198" s="4" t="s">
        <v>794</v>
      </c>
      <c r="L1198" s="4">
        <v>0</v>
      </c>
      <c r="M1198" s="4" t="s">
        <v>1880</v>
      </c>
      <c r="N1198" s="11" t="s">
        <v>12143</v>
      </c>
      <c r="O1198" t="s">
        <v>12144</v>
      </c>
      <c r="R1198" t="s">
        <v>12151</v>
      </c>
    </row>
    <row r="1199" spans="1:18">
      <c r="A1199" t="s">
        <v>923</v>
      </c>
      <c r="B1199" t="s">
        <v>10958</v>
      </c>
      <c r="C1199" t="s">
        <v>74</v>
      </c>
      <c r="D1199" s="25" t="s">
        <v>1440</v>
      </c>
      <c r="E1199" s="4">
        <v>5</v>
      </c>
      <c r="F1199" s="4">
        <v>2024</v>
      </c>
      <c r="G1199" t="s">
        <v>21</v>
      </c>
      <c r="H1199" s="4" t="s">
        <v>362</v>
      </c>
      <c r="I1199" t="s">
        <v>1214</v>
      </c>
      <c r="J1199" s="4" t="s">
        <v>929</v>
      </c>
      <c r="K1199" s="4" t="s">
        <v>898</v>
      </c>
      <c r="L1199" s="4">
        <v>0</v>
      </c>
      <c r="M1199" s="4" t="s">
        <v>2150</v>
      </c>
      <c r="N1199" s="11" t="s">
        <v>12143</v>
      </c>
      <c r="O1199" t="s">
        <v>12144</v>
      </c>
      <c r="Q1199" t="s">
        <v>12152</v>
      </c>
      <c r="R1199" t="s">
        <v>12153</v>
      </c>
    </row>
    <row r="1200" spans="1:18">
      <c r="A1200" t="s">
        <v>923</v>
      </c>
      <c r="B1200" t="s">
        <v>10958</v>
      </c>
      <c r="C1200" s="4" t="s">
        <v>74</v>
      </c>
      <c r="D1200" s="25" t="s">
        <v>11031</v>
      </c>
      <c r="E1200" s="4">
        <v>4</v>
      </c>
      <c r="F1200" s="4">
        <v>2026</v>
      </c>
      <c r="G1200" s="4" t="s">
        <v>21</v>
      </c>
      <c r="H1200" s="4">
        <v>29.6</v>
      </c>
      <c r="I1200" t="s">
        <v>1214</v>
      </c>
      <c r="J1200" s="4">
        <v>26.7</v>
      </c>
      <c r="K1200" s="4">
        <v>34.5</v>
      </c>
      <c r="L1200" s="4">
        <v>0</v>
      </c>
      <c r="M1200" s="4">
        <v>650</v>
      </c>
      <c r="N1200" s="11" t="s">
        <v>12144</v>
      </c>
      <c r="R1200" s="4" t="s">
        <v>12154</v>
      </c>
    </row>
    <row r="1201" spans="1:18">
      <c r="A1201" t="s">
        <v>923</v>
      </c>
      <c r="B1201" t="s">
        <v>10958</v>
      </c>
      <c r="C1201" s="4" t="s">
        <v>74</v>
      </c>
      <c r="D1201" s="25" t="s">
        <v>11031</v>
      </c>
      <c r="E1201" s="4">
        <v>4</v>
      </c>
      <c r="F1201" s="4">
        <v>2026</v>
      </c>
      <c r="G1201" s="4" t="s">
        <v>21</v>
      </c>
      <c r="H1201" s="4">
        <v>29.6</v>
      </c>
      <c r="I1201" t="s">
        <v>1214</v>
      </c>
      <c r="J1201" s="4">
        <v>29</v>
      </c>
      <c r="K1201" s="4">
        <v>37.4</v>
      </c>
      <c r="L1201" s="4">
        <v>0</v>
      </c>
      <c r="M1201" s="13">
        <v>904</v>
      </c>
      <c r="N1201" s="11" t="s">
        <v>12143</v>
      </c>
      <c r="R1201" s="4" t="s">
        <v>12155</v>
      </c>
    </row>
    <row r="1202" spans="1:18">
      <c r="A1202" t="s">
        <v>4974</v>
      </c>
      <c r="B1202" t="s">
        <v>10958</v>
      </c>
      <c r="C1202" t="s">
        <v>20</v>
      </c>
      <c r="D1202" s="25" t="s">
        <v>11397</v>
      </c>
      <c r="E1202" s="4">
        <v>5</v>
      </c>
      <c r="F1202" s="4">
        <v>2011</v>
      </c>
      <c r="G1202" t="s">
        <v>21</v>
      </c>
      <c r="H1202" s="4">
        <v>6.7</v>
      </c>
      <c r="I1202" t="s">
        <v>35</v>
      </c>
      <c r="J1202" s="4" t="s">
        <v>2608</v>
      </c>
      <c r="K1202" s="4" t="s">
        <v>362</v>
      </c>
      <c r="L1202" s="4">
        <v>0</v>
      </c>
      <c r="M1202" s="4" t="s">
        <v>3794</v>
      </c>
      <c r="R1202" t="s">
        <v>12156</v>
      </c>
    </row>
    <row r="1203" spans="1:18">
      <c r="A1203" t="s">
        <v>4989</v>
      </c>
      <c r="B1203" t="s">
        <v>10958</v>
      </c>
      <c r="C1203" t="s">
        <v>20</v>
      </c>
      <c r="D1203" s="25" t="s">
        <v>10979</v>
      </c>
      <c r="E1203" s="4">
        <v>3</v>
      </c>
      <c r="F1203" s="4">
        <v>1996</v>
      </c>
      <c r="G1203" t="s">
        <v>21</v>
      </c>
      <c r="H1203" s="4" t="s">
        <v>1610</v>
      </c>
      <c r="I1203" t="s">
        <v>1214</v>
      </c>
      <c r="J1203" s="4" t="s">
        <v>1094</v>
      </c>
      <c r="K1203" s="4" t="s">
        <v>264</v>
      </c>
      <c r="L1203" s="4">
        <v>0</v>
      </c>
      <c r="M1203" s="4" t="s">
        <v>1591</v>
      </c>
      <c r="N1203" s="11" t="s">
        <v>12157</v>
      </c>
      <c r="R1203" t="s">
        <v>12158</v>
      </c>
    </row>
    <row r="1204" spans="1:18">
      <c r="A1204" t="s">
        <v>4989</v>
      </c>
      <c r="B1204" t="s">
        <v>10958</v>
      </c>
      <c r="C1204" t="s">
        <v>74</v>
      </c>
      <c r="D1204" s="25" t="s">
        <v>11083</v>
      </c>
      <c r="E1204" s="4">
        <v>3</v>
      </c>
      <c r="F1204" s="4">
        <v>2000</v>
      </c>
      <c r="G1204" t="s">
        <v>21</v>
      </c>
      <c r="H1204" s="4" t="s">
        <v>1376</v>
      </c>
      <c r="I1204" t="s">
        <v>1214</v>
      </c>
      <c r="J1204" s="4" t="s">
        <v>529</v>
      </c>
      <c r="K1204" s="4" t="s">
        <v>958</v>
      </c>
      <c r="L1204" s="4">
        <v>0</v>
      </c>
      <c r="M1204" s="4" t="s">
        <v>1907</v>
      </c>
      <c r="N1204" s="11" t="s">
        <v>12157</v>
      </c>
      <c r="R1204" t="s">
        <v>439</v>
      </c>
    </row>
    <row r="1205" spans="1:18">
      <c r="A1205" t="s">
        <v>4989</v>
      </c>
      <c r="B1205" t="s">
        <v>10958</v>
      </c>
      <c r="C1205" t="s">
        <v>74</v>
      </c>
      <c r="D1205" s="25" t="s">
        <v>3055</v>
      </c>
      <c r="E1205" s="4">
        <v>5</v>
      </c>
      <c r="F1205" s="4">
        <v>2001</v>
      </c>
      <c r="G1205" t="s">
        <v>21</v>
      </c>
      <c r="H1205" s="4" t="s">
        <v>717</v>
      </c>
      <c r="I1205" t="s">
        <v>1214</v>
      </c>
      <c r="J1205" s="4" t="s">
        <v>648</v>
      </c>
      <c r="K1205" s="4" t="s">
        <v>350</v>
      </c>
      <c r="L1205" s="4">
        <v>0</v>
      </c>
      <c r="M1205" s="4" t="s">
        <v>1739</v>
      </c>
      <c r="N1205" s="11" t="s">
        <v>12157</v>
      </c>
      <c r="R1205" t="s">
        <v>12159</v>
      </c>
    </row>
    <row r="1206" spans="1:18">
      <c r="A1206" t="s">
        <v>4989</v>
      </c>
      <c r="B1206" t="s">
        <v>10958</v>
      </c>
      <c r="C1206" t="s">
        <v>74</v>
      </c>
      <c r="D1206" s="25" t="s">
        <v>2779</v>
      </c>
      <c r="E1206" s="4">
        <v>6</v>
      </c>
      <c r="F1206" s="4">
        <v>2002</v>
      </c>
      <c r="G1206" t="s">
        <v>21</v>
      </c>
      <c r="H1206" s="4" t="s">
        <v>141</v>
      </c>
      <c r="I1206" t="s">
        <v>1214</v>
      </c>
      <c r="J1206" s="4" t="s">
        <v>582</v>
      </c>
      <c r="K1206" s="4" t="s">
        <v>312</v>
      </c>
      <c r="L1206" s="4">
        <v>0</v>
      </c>
      <c r="M1206" s="4" t="s">
        <v>2181</v>
      </c>
      <c r="N1206" s="11" t="s">
        <v>12157</v>
      </c>
      <c r="R1206" t="s">
        <v>12160</v>
      </c>
    </row>
    <row r="1207" spans="1:18">
      <c r="A1207" t="s">
        <v>4992</v>
      </c>
      <c r="B1207" t="s">
        <v>10958</v>
      </c>
      <c r="C1207" t="s">
        <v>20</v>
      </c>
      <c r="D1207" s="25" t="s">
        <v>10981</v>
      </c>
      <c r="E1207" s="4">
        <v>3</v>
      </c>
      <c r="F1207" s="4">
        <v>2000</v>
      </c>
      <c r="G1207" t="s">
        <v>25</v>
      </c>
      <c r="H1207" s="4" t="s">
        <v>2274</v>
      </c>
      <c r="I1207" t="s">
        <v>1214</v>
      </c>
      <c r="J1207" s="4" t="s">
        <v>107</v>
      </c>
      <c r="K1207" s="4" t="s">
        <v>150</v>
      </c>
      <c r="L1207" s="4">
        <v>0</v>
      </c>
      <c r="M1207" s="4" t="s">
        <v>1894</v>
      </c>
      <c r="N1207" s="11" t="s">
        <v>12161</v>
      </c>
      <c r="R1207" t="s">
        <v>607</v>
      </c>
    </row>
    <row r="1208" spans="1:18">
      <c r="A1208" t="s">
        <v>4992</v>
      </c>
      <c r="B1208" t="s">
        <v>10958</v>
      </c>
      <c r="C1208" t="s">
        <v>74</v>
      </c>
      <c r="D1208" s="25" t="s">
        <v>3954</v>
      </c>
      <c r="E1208" s="4">
        <v>6</v>
      </c>
      <c r="F1208" s="4">
        <v>2001</v>
      </c>
      <c r="G1208" t="s">
        <v>25</v>
      </c>
      <c r="H1208" s="4" t="s">
        <v>1693</v>
      </c>
      <c r="I1208" t="s">
        <v>1214</v>
      </c>
      <c r="J1208" s="4" t="s">
        <v>1756</v>
      </c>
      <c r="K1208" s="4" t="s">
        <v>91</v>
      </c>
      <c r="L1208" s="4">
        <v>0</v>
      </c>
      <c r="N1208" s="11" t="s">
        <v>12161</v>
      </c>
      <c r="R1208" t="s">
        <v>12162</v>
      </c>
    </row>
    <row r="1209" spans="1:18">
      <c r="A1209" t="s">
        <v>4992</v>
      </c>
      <c r="B1209" t="s">
        <v>10958</v>
      </c>
      <c r="C1209" t="s">
        <v>74</v>
      </c>
      <c r="D1209" s="25" t="s">
        <v>11036</v>
      </c>
      <c r="E1209" s="4">
        <v>5</v>
      </c>
      <c r="F1209" s="4">
        <v>2002</v>
      </c>
      <c r="G1209" t="s">
        <v>25</v>
      </c>
      <c r="H1209" s="4" t="s">
        <v>482</v>
      </c>
      <c r="I1209" t="s">
        <v>1214</v>
      </c>
      <c r="J1209" s="4" t="s">
        <v>3534</v>
      </c>
      <c r="K1209" s="4" t="s">
        <v>661</v>
      </c>
      <c r="L1209" s="4">
        <v>0</v>
      </c>
      <c r="M1209" s="4" t="s">
        <v>2276</v>
      </c>
      <c r="N1209" s="11" t="s">
        <v>12161</v>
      </c>
      <c r="R1209" t="s">
        <v>12163</v>
      </c>
    </row>
    <row r="1210" spans="1:18">
      <c r="A1210" t="s">
        <v>4992</v>
      </c>
      <c r="B1210" t="s">
        <v>10958</v>
      </c>
      <c r="C1210" t="s">
        <v>74</v>
      </c>
      <c r="D1210" s="25" t="s">
        <v>10972</v>
      </c>
      <c r="E1210" s="4">
        <v>5</v>
      </c>
      <c r="F1210" s="4">
        <v>2003</v>
      </c>
      <c r="G1210" t="s">
        <v>25</v>
      </c>
      <c r="H1210" s="4" t="s">
        <v>682</v>
      </c>
      <c r="I1210" t="s">
        <v>1214</v>
      </c>
      <c r="J1210" s="4" t="s">
        <v>2166</v>
      </c>
      <c r="K1210" s="4" t="s">
        <v>362</v>
      </c>
      <c r="L1210" s="4">
        <v>0</v>
      </c>
      <c r="M1210" s="4" t="s">
        <v>5581</v>
      </c>
      <c r="N1210" s="11" t="s">
        <v>12161</v>
      </c>
      <c r="R1210" t="s">
        <v>12164</v>
      </c>
    </row>
    <row r="1211" spans="1:18">
      <c r="A1211" t="s">
        <v>4992</v>
      </c>
      <c r="B1211" t="s">
        <v>10958</v>
      </c>
      <c r="C1211" t="s">
        <v>74</v>
      </c>
      <c r="D1211" s="25" t="s">
        <v>1674</v>
      </c>
      <c r="E1211" s="4">
        <v>5</v>
      </c>
      <c r="F1211" s="4">
        <v>2004</v>
      </c>
      <c r="G1211" t="s">
        <v>25</v>
      </c>
      <c r="H1211" s="4" t="s">
        <v>57</v>
      </c>
      <c r="I1211" t="s">
        <v>1214</v>
      </c>
      <c r="J1211" s="4" t="s">
        <v>2929</v>
      </c>
      <c r="K1211" s="4" t="s">
        <v>617</v>
      </c>
      <c r="L1211" s="4">
        <v>0</v>
      </c>
      <c r="M1211" s="4" t="s">
        <v>3758</v>
      </c>
      <c r="N1211" s="11" t="s">
        <v>12161</v>
      </c>
      <c r="R1211" t="s">
        <v>4674</v>
      </c>
    </row>
    <row r="1212" spans="1:18">
      <c r="A1212" t="s">
        <v>4992</v>
      </c>
      <c r="B1212" t="s">
        <v>10958</v>
      </c>
      <c r="C1212" t="s">
        <v>74</v>
      </c>
      <c r="D1212" s="25" t="s">
        <v>11123</v>
      </c>
      <c r="E1212" s="4">
        <v>5</v>
      </c>
      <c r="F1212" s="4">
        <v>2005</v>
      </c>
      <c r="G1212" t="s">
        <v>25</v>
      </c>
      <c r="H1212" s="4" t="s">
        <v>477</v>
      </c>
      <c r="I1212" t="s">
        <v>1214</v>
      </c>
      <c r="J1212" s="4" t="s">
        <v>1094</v>
      </c>
      <c r="K1212" s="4" t="s">
        <v>190</v>
      </c>
      <c r="L1212" s="4">
        <v>0</v>
      </c>
      <c r="M1212" s="4" t="s">
        <v>3164</v>
      </c>
      <c r="N1212" s="11" t="s">
        <v>12161</v>
      </c>
      <c r="R1212" t="s">
        <v>12165</v>
      </c>
    </row>
    <row r="1213" spans="1:18">
      <c r="A1213" t="s">
        <v>4992</v>
      </c>
      <c r="B1213" t="s">
        <v>10958</v>
      </c>
      <c r="C1213" t="s">
        <v>74</v>
      </c>
      <c r="D1213" s="25" t="s">
        <v>10993</v>
      </c>
      <c r="E1213" s="4">
        <v>5</v>
      </c>
      <c r="F1213" s="4">
        <v>2008</v>
      </c>
      <c r="G1213" t="s">
        <v>25</v>
      </c>
      <c r="H1213" s="4" t="s">
        <v>717</v>
      </c>
      <c r="I1213" t="s">
        <v>1214</v>
      </c>
      <c r="J1213" s="4" t="s">
        <v>264</v>
      </c>
      <c r="K1213" s="4" t="s">
        <v>1712</v>
      </c>
      <c r="L1213" s="4">
        <v>0</v>
      </c>
      <c r="M1213" s="4" t="s">
        <v>2682</v>
      </c>
      <c r="N1213" s="11" t="s">
        <v>12161</v>
      </c>
      <c r="R1213" t="s">
        <v>12166</v>
      </c>
    </row>
    <row r="1214" spans="1:18">
      <c r="A1214" t="s">
        <v>4992</v>
      </c>
      <c r="B1214" t="s">
        <v>10958</v>
      </c>
      <c r="C1214" t="s">
        <v>74</v>
      </c>
      <c r="D1214" s="25" t="s">
        <v>11064</v>
      </c>
      <c r="E1214" s="4">
        <v>5</v>
      </c>
      <c r="F1214" s="4">
        <v>2009</v>
      </c>
      <c r="G1214" t="s">
        <v>25</v>
      </c>
      <c r="H1214" s="4" t="s">
        <v>712</v>
      </c>
      <c r="I1214" t="s">
        <v>1214</v>
      </c>
      <c r="J1214" s="4" t="s">
        <v>350</v>
      </c>
      <c r="K1214" s="4" t="s">
        <v>2813</v>
      </c>
      <c r="L1214" s="4">
        <v>0</v>
      </c>
      <c r="M1214" s="4" t="s">
        <v>3546</v>
      </c>
      <c r="N1214" s="11" t="s">
        <v>12161</v>
      </c>
      <c r="R1214" t="s">
        <v>439</v>
      </c>
    </row>
    <row r="1215" spans="1:18">
      <c r="A1215" t="s">
        <v>4992</v>
      </c>
      <c r="B1215" t="s">
        <v>10958</v>
      </c>
      <c r="C1215" t="s">
        <v>74</v>
      </c>
      <c r="D1215" s="25" t="s">
        <v>11107</v>
      </c>
      <c r="E1215" s="4">
        <v>4</v>
      </c>
      <c r="F1215" s="4">
        <v>2010</v>
      </c>
      <c r="G1215" t="s">
        <v>25</v>
      </c>
      <c r="H1215" s="4" t="s">
        <v>3043</v>
      </c>
      <c r="I1215" t="s">
        <v>1214</v>
      </c>
      <c r="J1215" s="4" t="s">
        <v>1879</v>
      </c>
      <c r="K1215" s="4" t="s">
        <v>3563</v>
      </c>
      <c r="L1215" s="4">
        <v>0</v>
      </c>
      <c r="M1215" s="4" t="s">
        <v>4502</v>
      </c>
      <c r="N1215" s="11" t="s">
        <v>12161</v>
      </c>
      <c r="R1215" t="s">
        <v>12167</v>
      </c>
    </row>
    <row r="1216" spans="1:18">
      <c r="A1216" t="s">
        <v>4992</v>
      </c>
      <c r="B1216" t="s">
        <v>10958</v>
      </c>
      <c r="C1216" t="s">
        <v>74</v>
      </c>
      <c r="D1216" s="25" t="s">
        <v>10995</v>
      </c>
      <c r="E1216" s="4">
        <v>5</v>
      </c>
      <c r="F1216" s="4">
        <v>2010</v>
      </c>
      <c r="G1216" t="s">
        <v>25</v>
      </c>
      <c r="H1216" s="4" t="s">
        <v>609</v>
      </c>
      <c r="I1216" t="s">
        <v>1214</v>
      </c>
      <c r="J1216" s="4" t="s">
        <v>40</v>
      </c>
      <c r="K1216" s="4" t="s">
        <v>317</v>
      </c>
      <c r="L1216" s="4">
        <v>0</v>
      </c>
      <c r="M1216" s="4" t="s">
        <v>12168</v>
      </c>
      <c r="N1216" s="11" t="s">
        <v>12161</v>
      </c>
      <c r="R1216" t="s">
        <v>634</v>
      </c>
    </row>
    <row r="1217" spans="1:18">
      <c r="A1217" t="s">
        <v>4992</v>
      </c>
      <c r="B1217" t="s">
        <v>10958</v>
      </c>
      <c r="C1217" t="s">
        <v>74</v>
      </c>
      <c r="D1217" s="25" t="s">
        <v>11397</v>
      </c>
      <c r="E1217" s="4">
        <v>5</v>
      </c>
      <c r="F1217" s="4">
        <v>2011</v>
      </c>
      <c r="G1217" t="s">
        <v>25</v>
      </c>
      <c r="H1217" s="4" t="s">
        <v>977</v>
      </c>
      <c r="I1217" t="s">
        <v>1214</v>
      </c>
      <c r="J1217" s="4" t="s">
        <v>426</v>
      </c>
      <c r="K1217" s="4" t="s">
        <v>83</v>
      </c>
      <c r="L1217" s="4">
        <v>0</v>
      </c>
      <c r="M1217" s="4" t="s">
        <v>12169</v>
      </c>
      <c r="N1217" s="11" t="s">
        <v>12161</v>
      </c>
      <c r="R1217" t="s">
        <v>89</v>
      </c>
    </row>
    <row r="1218" spans="1:18">
      <c r="A1218" t="s">
        <v>4992</v>
      </c>
      <c r="B1218" t="s">
        <v>10958</v>
      </c>
      <c r="C1218" t="s">
        <v>74</v>
      </c>
      <c r="D1218" s="25" t="s">
        <v>11014</v>
      </c>
      <c r="E1218" s="4">
        <v>5</v>
      </c>
      <c r="F1218" s="4">
        <v>2013</v>
      </c>
      <c r="G1218" t="s">
        <v>25</v>
      </c>
      <c r="H1218" s="4" t="s">
        <v>1038</v>
      </c>
      <c r="I1218" t="s">
        <v>1214</v>
      </c>
      <c r="J1218" s="4" t="s">
        <v>209</v>
      </c>
      <c r="K1218" s="4" t="s">
        <v>26</v>
      </c>
      <c r="L1218" s="4">
        <v>0</v>
      </c>
      <c r="M1218" s="4" t="s">
        <v>3458</v>
      </c>
      <c r="N1218" s="11" t="s">
        <v>12161</v>
      </c>
      <c r="R1218" t="s">
        <v>12170</v>
      </c>
    </row>
    <row r="1219" spans="1:18">
      <c r="A1219" t="s">
        <v>406</v>
      </c>
      <c r="B1219" t="s">
        <v>10958</v>
      </c>
      <c r="C1219" t="s">
        <v>20</v>
      </c>
      <c r="D1219" s="25" t="s">
        <v>10998</v>
      </c>
      <c r="E1219" s="4">
        <v>3</v>
      </c>
      <c r="F1219" s="4">
        <v>1990</v>
      </c>
      <c r="G1219" t="s">
        <v>103</v>
      </c>
      <c r="H1219" s="4" t="s">
        <v>87</v>
      </c>
      <c r="I1219" t="s">
        <v>1214</v>
      </c>
      <c r="J1219" s="4" t="s">
        <v>2166</v>
      </c>
      <c r="K1219" s="4" t="s">
        <v>4713</v>
      </c>
      <c r="L1219" s="4">
        <v>0</v>
      </c>
      <c r="M1219" s="4" t="s">
        <v>5913</v>
      </c>
    </row>
    <row r="1220" spans="1:18">
      <c r="A1220" t="s">
        <v>5046</v>
      </c>
      <c r="B1220" t="s">
        <v>10958</v>
      </c>
      <c r="C1220" t="s">
        <v>20</v>
      </c>
      <c r="D1220" s="25" t="s">
        <v>6739</v>
      </c>
      <c r="E1220" s="4">
        <v>10</v>
      </c>
      <c r="F1220" s="4">
        <v>2002</v>
      </c>
      <c r="G1220" t="s">
        <v>103</v>
      </c>
      <c r="H1220" s="4" t="s">
        <v>5759</v>
      </c>
      <c r="I1220" t="s">
        <v>1214</v>
      </c>
      <c r="J1220" s="4" t="s">
        <v>11772</v>
      </c>
      <c r="K1220" s="4" t="s">
        <v>2410</v>
      </c>
      <c r="L1220" s="4">
        <v>0</v>
      </c>
      <c r="M1220" s="4" t="s">
        <v>497</v>
      </c>
      <c r="R1220" t="s">
        <v>12109</v>
      </c>
    </row>
    <row r="1221" spans="1:18">
      <c r="A1221" t="s">
        <v>12171</v>
      </c>
      <c r="B1221" t="s">
        <v>10958</v>
      </c>
      <c r="C1221" s="4" t="s">
        <v>20</v>
      </c>
      <c r="D1221" s="25" t="s">
        <v>11031</v>
      </c>
      <c r="E1221" s="4">
        <v>4</v>
      </c>
      <c r="F1221" s="4">
        <v>2026</v>
      </c>
      <c r="G1221" s="4" t="s">
        <v>21</v>
      </c>
      <c r="H1221" s="4">
        <v>26.6</v>
      </c>
      <c r="I1221" t="s">
        <v>1214</v>
      </c>
      <c r="J1221" s="4">
        <v>30</v>
      </c>
      <c r="K1221" s="4">
        <v>38.700000000000003</v>
      </c>
      <c r="L1221" s="4">
        <v>0</v>
      </c>
      <c r="M1221" s="4">
        <v>1100</v>
      </c>
      <c r="N1221" s="11" t="s">
        <v>12172</v>
      </c>
      <c r="R1221" s="4" t="s">
        <v>12173</v>
      </c>
    </row>
    <row r="1222" spans="1:18">
      <c r="A1222" t="s">
        <v>5073</v>
      </c>
      <c r="B1222" t="s">
        <v>10958</v>
      </c>
      <c r="C1222" t="s">
        <v>20</v>
      </c>
      <c r="D1222" s="25" t="s">
        <v>10998</v>
      </c>
      <c r="E1222" s="4">
        <v>3</v>
      </c>
      <c r="F1222" s="4">
        <v>1990</v>
      </c>
      <c r="G1222" t="s">
        <v>25</v>
      </c>
      <c r="H1222" s="4" t="s">
        <v>87</v>
      </c>
      <c r="I1222" t="s">
        <v>1214</v>
      </c>
      <c r="J1222" s="4" t="s">
        <v>11205</v>
      </c>
      <c r="K1222" s="4" t="s">
        <v>6762</v>
      </c>
      <c r="L1222" s="4">
        <v>0</v>
      </c>
      <c r="M1222" s="4" t="s">
        <v>7486</v>
      </c>
      <c r="N1222" s="11" t="s">
        <v>12174</v>
      </c>
    </row>
    <row r="1223" spans="1:18">
      <c r="A1223" t="s">
        <v>5073</v>
      </c>
      <c r="B1223" t="s">
        <v>10958</v>
      </c>
      <c r="C1223" t="s">
        <v>74</v>
      </c>
      <c r="D1223" s="25" t="s">
        <v>11132</v>
      </c>
      <c r="E1223" s="4">
        <v>3</v>
      </c>
      <c r="F1223" s="4">
        <v>1995</v>
      </c>
      <c r="G1223" t="s">
        <v>25</v>
      </c>
      <c r="H1223" s="4" t="s">
        <v>1376</v>
      </c>
      <c r="I1223" t="s">
        <v>1214</v>
      </c>
      <c r="J1223" s="4" t="s">
        <v>529</v>
      </c>
      <c r="K1223" s="4" t="s">
        <v>870</v>
      </c>
      <c r="L1223" s="4">
        <v>0</v>
      </c>
      <c r="M1223" s="4" t="s">
        <v>2353</v>
      </c>
      <c r="N1223" s="11" t="s">
        <v>12174</v>
      </c>
      <c r="R1223" t="s">
        <v>12175</v>
      </c>
    </row>
    <row r="1224" spans="1:18">
      <c r="A1224" t="s">
        <v>5073</v>
      </c>
      <c r="B1224" t="s">
        <v>10958</v>
      </c>
      <c r="C1224" t="s">
        <v>74</v>
      </c>
      <c r="D1224" s="25" t="s">
        <v>10979</v>
      </c>
      <c r="E1224" s="4">
        <v>3</v>
      </c>
      <c r="F1224" s="4">
        <v>1996</v>
      </c>
      <c r="G1224" t="s">
        <v>25</v>
      </c>
      <c r="H1224" s="4" t="s">
        <v>1639</v>
      </c>
      <c r="I1224" t="s">
        <v>1214</v>
      </c>
      <c r="J1224" s="4" t="s">
        <v>648</v>
      </c>
      <c r="K1224" s="4" t="s">
        <v>312</v>
      </c>
      <c r="L1224" s="4">
        <v>0</v>
      </c>
      <c r="M1224" s="4" t="s">
        <v>2773</v>
      </c>
      <c r="N1224" s="11" t="s">
        <v>12174</v>
      </c>
      <c r="R1224" t="s">
        <v>4721</v>
      </c>
    </row>
    <row r="1225" spans="1:18">
      <c r="A1225" t="s">
        <v>5073</v>
      </c>
      <c r="B1225" t="s">
        <v>10958</v>
      </c>
      <c r="C1225" t="s">
        <v>74</v>
      </c>
      <c r="D1225" s="25" t="s">
        <v>11001</v>
      </c>
      <c r="E1225" s="4">
        <v>3</v>
      </c>
      <c r="F1225" s="4">
        <v>1998</v>
      </c>
      <c r="G1225" t="s">
        <v>25</v>
      </c>
      <c r="H1225" s="4" t="s">
        <v>2924</v>
      </c>
      <c r="I1225" t="s">
        <v>1214</v>
      </c>
      <c r="J1225" s="4" t="s">
        <v>385</v>
      </c>
      <c r="K1225" s="4" t="s">
        <v>620</v>
      </c>
      <c r="L1225" s="4">
        <v>0</v>
      </c>
      <c r="M1225" s="4" t="s">
        <v>1659</v>
      </c>
      <c r="N1225" s="11" t="s">
        <v>12174</v>
      </c>
      <c r="R1225" t="s">
        <v>439</v>
      </c>
    </row>
    <row r="1226" spans="1:18">
      <c r="A1226" t="s">
        <v>5073</v>
      </c>
      <c r="B1226" t="s">
        <v>10958</v>
      </c>
      <c r="C1226" t="s">
        <v>74</v>
      </c>
      <c r="D1226" s="25" t="s">
        <v>11083</v>
      </c>
      <c r="E1226" s="4">
        <v>3</v>
      </c>
      <c r="F1226" s="4">
        <v>2000</v>
      </c>
      <c r="G1226" t="s">
        <v>25</v>
      </c>
      <c r="H1226" s="4" t="s">
        <v>2927</v>
      </c>
      <c r="I1226" t="s">
        <v>1214</v>
      </c>
      <c r="J1226" s="4" t="s">
        <v>264</v>
      </c>
      <c r="K1226" s="4" t="s">
        <v>341</v>
      </c>
      <c r="L1226" s="4">
        <v>0</v>
      </c>
      <c r="M1226" s="4" t="s">
        <v>4162</v>
      </c>
      <c r="N1226" s="11" t="s">
        <v>12174</v>
      </c>
      <c r="R1226" t="s">
        <v>439</v>
      </c>
    </row>
    <row r="1227" spans="1:18">
      <c r="A1227" t="s">
        <v>5073</v>
      </c>
      <c r="B1227" t="s">
        <v>10958</v>
      </c>
      <c r="C1227" t="s">
        <v>74</v>
      </c>
      <c r="D1227" s="25" t="s">
        <v>11060</v>
      </c>
      <c r="E1227" s="4">
        <v>5</v>
      </c>
      <c r="F1227" s="4">
        <v>2005</v>
      </c>
      <c r="G1227" t="s">
        <v>25</v>
      </c>
      <c r="H1227" s="4" t="s">
        <v>1557</v>
      </c>
      <c r="I1227" t="s">
        <v>1214</v>
      </c>
      <c r="N1227" s="11" t="s">
        <v>12174</v>
      </c>
      <c r="R1227" t="s">
        <v>12176</v>
      </c>
    </row>
    <row r="1228" spans="1:18">
      <c r="A1228" t="s">
        <v>5075</v>
      </c>
      <c r="B1228" t="s">
        <v>10958</v>
      </c>
      <c r="C1228" t="s">
        <v>20</v>
      </c>
      <c r="D1228" s="25" t="s">
        <v>11060</v>
      </c>
      <c r="E1228" s="4">
        <v>5</v>
      </c>
      <c r="F1228" s="4">
        <v>2005</v>
      </c>
      <c r="G1228" t="s">
        <v>21</v>
      </c>
      <c r="H1228" s="4" t="s">
        <v>654</v>
      </c>
      <c r="I1228" t="s">
        <v>1214</v>
      </c>
      <c r="J1228" s="4" t="s">
        <v>756</v>
      </c>
      <c r="K1228" s="4" t="s">
        <v>169</v>
      </c>
      <c r="L1228" s="4">
        <v>0</v>
      </c>
      <c r="M1228" s="4" t="s">
        <v>7564</v>
      </c>
      <c r="N1228" s="11" t="s">
        <v>12172</v>
      </c>
      <c r="R1228" t="s">
        <v>12177</v>
      </c>
    </row>
    <row r="1229" spans="1:18">
      <c r="A1229" t="s">
        <v>5075</v>
      </c>
      <c r="B1229" t="s">
        <v>10958</v>
      </c>
      <c r="C1229" t="s">
        <v>74</v>
      </c>
      <c r="D1229" s="25" t="s">
        <v>10995</v>
      </c>
      <c r="E1229" s="4">
        <v>5</v>
      </c>
      <c r="F1229" s="4">
        <v>2010</v>
      </c>
      <c r="G1229" t="s">
        <v>21</v>
      </c>
      <c r="H1229" s="4">
        <v>10.7</v>
      </c>
      <c r="I1229" t="s">
        <v>1214</v>
      </c>
      <c r="J1229" s="4" t="s">
        <v>91</v>
      </c>
      <c r="K1229" s="4" t="s">
        <v>919</v>
      </c>
      <c r="L1229" s="4">
        <v>0</v>
      </c>
      <c r="M1229" s="4" t="s">
        <v>1907</v>
      </c>
      <c r="N1229" s="11" t="s">
        <v>12172</v>
      </c>
      <c r="R1229" t="s">
        <v>12178</v>
      </c>
    </row>
    <row r="1230" spans="1:18">
      <c r="A1230" t="s">
        <v>5075</v>
      </c>
      <c r="B1230" t="s">
        <v>10958</v>
      </c>
      <c r="C1230" t="s">
        <v>74</v>
      </c>
      <c r="D1230" s="25" t="s">
        <v>1590</v>
      </c>
      <c r="E1230" s="4">
        <v>5</v>
      </c>
      <c r="F1230" s="4">
        <v>2016</v>
      </c>
      <c r="G1230" t="s">
        <v>21</v>
      </c>
      <c r="H1230" s="4">
        <v>16.7</v>
      </c>
      <c r="I1230" t="s">
        <v>1214</v>
      </c>
      <c r="J1230" s="4" t="s">
        <v>1782</v>
      </c>
      <c r="K1230" s="4" t="s">
        <v>571</v>
      </c>
      <c r="L1230" s="4">
        <v>0</v>
      </c>
      <c r="M1230" s="4" t="s">
        <v>2236</v>
      </c>
      <c r="N1230" s="11" t="s">
        <v>12172</v>
      </c>
      <c r="R1230" t="s">
        <v>12179</v>
      </c>
    </row>
    <row r="1231" spans="1:18">
      <c r="A1231" t="s">
        <v>5088</v>
      </c>
      <c r="B1231" t="s">
        <v>10958</v>
      </c>
      <c r="C1231" t="s">
        <v>20</v>
      </c>
      <c r="D1231" s="25" t="s">
        <v>10998</v>
      </c>
      <c r="E1231" s="4">
        <v>3</v>
      </c>
      <c r="F1231" s="4">
        <v>1990</v>
      </c>
      <c r="G1231" t="s">
        <v>21</v>
      </c>
      <c r="H1231" s="4">
        <v>12.5</v>
      </c>
      <c r="I1231" t="s">
        <v>35</v>
      </c>
      <c r="J1231" s="4" t="s">
        <v>7483</v>
      </c>
      <c r="K1231" s="4" t="s">
        <v>3967</v>
      </c>
      <c r="L1231" s="4">
        <v>0</v>
      </c>
      <c r="M1231" s="4" t="s">
        <v>2147</v>
      </c>
      <c r="R1231" t="s">
        <v>2001</v>
      </c>
    </row>
    <row r="1232" spans="1:18">
      <c r="A1232" t="s">
        <v>5088</v>
      </c>
      <c r="B1232" t="s">
        <v>10958</v>
      </c>
      <c r="C1232" t="s">
        <v>74</v>
      </c>
      <c r="D1232" s="25" t="s">
        <v>11023</v>
      </c>
      <c r="E1232" s="4">
        <v>3</v>
      </c>
      <c r="F1232" s="4">
        <v>1992</v>
      </c>
      <c r="G1232" t="s">
        <v>21</v>
      </c>
      <c r="H1232" s="4">
        <v>14.5</v>
      </c>
      <c r="I1232" t="s">
        <v>35</v>
      </c>
      <c r="J1232" s="4" t="s">
        <v>10226</v>
      </c>
      <c r="K1232" s="4" t="s">
        <v>2923</v>
      </c>
      <c r="L1232" s="4">
        <v>0</v>
      </c>
      <c r="M1232" s="4" t="s">
        <v>1737</v>
      </c>
      <c r="R1232" t="s">
        <v>2070</v>
      </c>
    </row>
    <row r="1233" spans="1:18">
      <c r="A1233" t="s">
        <v>5088</v>
      </c>
      <c r="B1233" t="s">
        <v>10958</v>
      </c>
      <c r="C1233" t="s">
        <v>74</v>
      </c>
      <c r="D1233" s="25" t="s">
        <v>10968</v>
      </c>
      <c r="E1233" s="4">
        <v>3</v>
      </c>
      <c r="F1233" s="4">
        <v>1994</v>
      </c>
      <c r="G1233" t="s">
        <v>21</v>
      </c>
      <c r="H1233" s="4">
        <v>16.5</v>
      </c>
      <c r="I1233" t="s">
        <v>35</v>
      </c>
      <c r="J1233" s="4" t="s">
        <v>929</v>
      </c>
      <c r="K1233" s="4" t="s">
        <v>350</v>
      </c>
      <c r="L1233" s="4">
        <v>0</v>
      </c>
      <c r="M1233" s="4" t="s">
        <v>1323</v>
      </c>
    </row>
    <row r="1234" spans="1:18">
      <c r="A1234" t="s">
        <v>5099</v>
      </c>
      <c r="B1234" t="s">
        <v>10958</v>
      </c>
      <c r="C1234" t="s">
        <v>20</v>
      </c>
      <c r="D1234" s="25" t="s">
        <v>10998</v>
      </c>
      <c r="E1234" s="4">
        <v>3</v>
      </c>
      <c r="F1234" s="4">
        <v>1990</v>
      </c>
      <c r="G1234" t="s">
        <v>25</v>
      </c>
      <c r="H1234" s="4" t="s">
        <v>87</v>
      </c>
      <c r="I1234" t="s">
        <v>1214</v>
      </c>
      <c r="J1234" s="4" t="s">
        <v>11478</v>
      </c>
      <c r="K1234" s="4" t="s">
        <v>4455</v>
      </c>
      <c r="L1234" s="4">
        <v>0</v>
      </c>
      <c r="M1234" s="4" t="s">
        <v>12180</v>
      </c>
      <c r="N1234" s="11" t="s">
        <v>12181</v>
      </c>
    </row>
    <row r="1235" spans="1:18">
      <c r="A1235" t="s">
        <v>5099</v>
      </c>
      <c r="B1235" t="s">
        <v>10958</v>
      </c>
      <c r="C1235" t="s">
        <v>74</v>
      </c>
      <c r="D1235" s="25" t="s">
        <v>1616</v>
      </c>
      <c r="E1235" s="4">
        <v>3</v>
      </c>
      <c r="F1235" s="4">
        <v>1992</v>
      </c>
      <c r="G1235" t="s">
        <v>25</v>
      </c>
      <c r="H1235" s="4" t="s">
        <v>1635</v>
      </c>
      <c r="I1235" t="s">
        <v>1214</v>
      </c>
      <c r="J1235" s="4" t="s">
        <v>6237</v>
      </c>
      <c r="K1235" s="4" t="s">
        <v>4538</v>
      </c>
      <c r="L1235" s="4">
        <v>0</v>
      </c>
      <c r="M1235" s="4" t="s">
        <v>3145</v>
      </c>
      <c r="N1235" s="11" t="s">
        <v>12181</v>
      </c>
      <c r="R1235" t="s">
        <v>11575</v>
      </c>
    </row>
    <row r="1236" spans="1:18">
      <c r="A1236" t="s">
        <v>5099</v>
      </c>
      <c r="B1236" t="s">
        <v>10958</v>
      </c>
      <c r="C1236" t="s">
        <v>74</v>
      </c>
      <c r="D1236" s="25" t="s">
        <v>10968</v>
      </c>
      <c r="E1236" s="4">
        <v>3</v>
      </c>
      <c r="F1236" s="4">
        <v>1994</v>
      </c>
      <c r="G1236" t="s">
        <v>25</v>
      </c>
      <c r="H1236" s="4" t="s">
        <v>1622</v>
      </c>
      <c r="I1236" t="s">
        <v>1214</v>
      </c>
      <c r="J1236" s="4" t="s">
        <v>169</v>
      </c>
      <c r="K1236" s="4" t="s">
        <v>591</v>
      </c>
      <c r="L1236" s="4">
        <v>0</v>
      </c>
      <c r="M1236" s="4" t="s">
        <v>1797</v>
      </c>
      <c r="N1236" s="11" t="s">
        <v>12181</v>
      </c>
      <c r="R1236" t="s">
        <v>12182</v>
      </c>
    </row>
    <row r="1237" spans="1:18">
      <c r="A1237" t="s">
        <v>5099</v>
      </c>
      <c r="B1237" t="s">
        <v>10958</v>
      </c>
      <c r="C1237" t="s">
        <v>74</v>
      </c>
      <c r="D1237" s="25" t="s">
        <v>11132</v>
      </c>
      <c r="E1237" s="4">
        <v>3</v>
      </c>
      <c r="F1237" s="4">
        <v>1995</v>
      </c>
      <c r="G1237" t="s">
        <v>25</v>
      </c>
      <c r="H1237" s="4" t="s">
        <v>1376</v>
      </c>
      <c r="I1237" t="s">
        <v>1214</v>
      </c>
      <c r="J1237" s="4" t="s">
        <v>186</v>
      </c>
      <c r="K1237" s="4" t="s">
        <v>800</v>
      </c>
      <c r="L1237" s="4">
        <v>0</v>
      </c>
      <c r="M1237" s="4" t="s">
        <v>1676</v>
      </c>
      <c r="N1237" s="11" t="s">
        <v>12181</v>
      </c>
      <c r="R1237" t="s">
        <v>12183</v>
      </c>
    </row>
    <row r="1238" spans="1:18">
      <c r="A1238" t="s">
        <v>5099</v>
      </c>
      <c r="B1238" t="s">
        <v>10958</v>
      </c>
      <c r="C1238" t="s">
        <v>74</v>
      </c>
      <c r="D1238" s="25" t="s">
        <v>10979</v>
      </c>
      <c r="E1238" s="4">
        <v>3</v>
      </c>
      <c r="F1238" s="4">
        <v>1996</v>
      </c>
      <c r="G1238" t="s">
        <v>25</v>
      </c>
      <c r="H1238" s="4" t="s">
        <v>1639</v>
      </c>
      <c r="I1238" t="s">
        <v>1214</v>
      </c>
      <c r="J1238" s="4" t="s">
        <v>240</v>
      </c>
      <c r="K1238" s="4" t="s">
        <v>801</v>
      </c>
      <c r="L1238" s="4">
        <v>0</v>
      </c>
      <c r="M1238" s="4" t="s">
        <v>2218</v>
      </c>
      <c r="N1238" s="11" t="s">
        <v>12181</v>
      </c>
      <c r="R1238" t="s">
        <v>439</v>
      </c>
    </row>
    <row r="1239" spans="1:18">
      <c r="A1239" t="s">
        <v>5099</v>
      </c>
      <c r="B1239" t="s">
        <v>10958</v>
      </c>
      <c r="C1239" t="s">
        <v>74</v>
      </c>
      <c r="D1239" s="25" t="s">
        <v>11001</v>
      </c>
      <c r="E1239" s="4">
        <v>3</v>
      </c>
      <c r="F1239" s="4">
        <v>1998</v>
      </c>
      <c r="G1239" t="s">
        <v>25</v>
      </c>
      <c r="H1239" s="4" t="s">
        <v>2924</v>
      </c>
      <c r="I1239" t="s">
        <v>1214</v>
      </c>
      <c r="J1239" s="4" t="s">
        <v>206</v>
      </c>
      <c r="K1239" s="4" t="s">
        <v>6094</v>
      </c>
      <c r="L1239" s="4">
        <v>0</v>
      </c>
      <c r="M1239" s="4" t="s">
        <v>2909</v>
      </c>
      <c r="N1239" s="11" t="s">
        <v>12181</v>
      </c>
      <c r="R1239" t="s">
        <v>439</v>
      </c>
    </row>
    <row r="1240" spans="1:18">
      <c r="A1240" t="s">
        <v>5099</v>
      </c>
      <c r="B1240" t="s">
        <v>10958</v>
      </c>
      <c r="C1240" t="s">
        <v>74</v>
      </c>
      <c r="D1240" s="25" t="s">
        <v>11083</v>
      </c>
      <c r="E1240" s="4">
        <v>3</v>
      </c>
      <c r="F1240" s="4">
        <v>2000</v>
      </c>
      <c r="G1240" t="s">
        <v>25</v>
      </c>
      <c r="H1240" s="4" t="s">
        <v>2927</v>
      </c>
      <c r="I1240" t="s">
        <v>1214</v>
      </c>
      <c r="J1240" s="4" t="s">
        <v>2609</v>
      </c>
      <c r="K1240" s="4" t="s">
        <v>53</v>
      </c>
      <c r="L1240" s="4">
        <v>0</v>
      </c>
      <c r="M1240" s="4" t="s">
        <v>12184</v>
      </c>
      <c r="N1240" s="11" t="s">
        <v>12181</v>
      </c>
      <c r="R1240" t="s">
        <v>439</v>
      </c>
    </row>
    <row r="1241" spans="1:18">
      <c r="A1241" t="s">
        <v>5099</v>
      </c>
      <c r="B1241" t="s">
        <v>10958</v>
      </c>
      <c r="C1241" t="s">
        <v>74</v>
      </c>
      <c r="D1241" s="25" t="s">
        <v>3055</v>
      </c>
      <c r="E1241" s="4">
        <v>5</v>
      </c>
      <c r="F1241" s="4">
        <v>2001</v>
      </c>
      <c r="G1241" t="s">
        <v>25</v>
      </c>
      <c r="H1241" s="4" t="s">
        <v>1038</v>
      </c>
      <c r="I1241" t="s">
        <v>1214</v>
      </c>
      <c r="J1241" s="4" t="s">
        <v>307</v>
      </c>
      <c r="K1241" s="4" t="s">
        <v>2405</v>
      </c>
      <c r="L1241" s="4">
        <v>0</v>
      </c>
      <c r="M1241" s="4" t="s">
        <v>12185</v>
      </c>
      <c r="N1241" s="11" t="s">
        <v>12181</v>
      </c>
      <c r="R1241" t="s">
        <v>12186</v>
      </c>
    </row>
    <row r="1242" spans="1:18">
      <c r="A1242" t="s">
        <v>5099</v>
      </c>
      <c r="B1242" t="s">
        <v>10958</v>
      </c>
      <c r="C1242" t="s">
        <v>74</v>
      </c>
      <c r="D1242" s="25" t="s">
        <v>11007</v>
      </c>
      <c r="E1242" s="4">
        <v>5</v>
      </c>
      <c r="F1242" s="4">
        <v>2002</v>
      </c>
      <c r="G1242" t="s">
        <v>25</v>
      </c>
      <c r="H1242" s="4" t="s">
        <v>1046</v>
      </c>
      <c r="I1242" t="s">
        <v>1214</v>
      </c>
      <c r="J1242" s="4" t="s">
        <v>338</v>
      </c>
      <c r="K1242" s="4" t="s">
        <v>6135</v>
      </c>
      <c r="L1242" s="4">
        <v>0</v>
      </c>
      <c r="M1242" s="4" t="s">
        <v>12187</v>
      </c>
      <c r="N1242" s="11" t="s">
        <v>12181</v>
      </c>
      <c r="R1242" t="s">
        <v>12188</v>
      </c>
    </row>
    <row r="1243" spans="1:18">
      <c r="A1243" t="s">
        <v>5099</v>
      </c>
      <c r="B1243" t="s">
        <v>10958</v>
      </c>
      <c r="C1243" t="s">
        <v>74</v>
      </c>
      <c r="D1243" s="25" t="s">
        <v>10972</v>
      </c>
      <c r="E1243" s="4">
        <v>5</v>
      </c>
      <c r="F1243" s="4">
        <v>2003</v>
      </c>
      <c r="G1243" t="s">
        <v>25</v>
      </c>
      <c r="H1243" s="4" t="s">
        <v>488</v>
      </c>
      <c r="I1243" t="s">
        <v>1214</v>
      </c>
      <c r="J1243" s="4" t="s">
        <v>2609</v>
      </c>
      <c r="K1243" s="4" t="s">
        <v>145</v>
      </c>
      <c r="L1243" s="4">
        <v>0</v>
      </c>
      <c r="M1243" s="4" t="s">
        <v>12189</v>
      </c>
      <c r="N1243" s="11" t="s">
        <v>12181</v>
      </c>
      <c r="R1243" t="s">
        <v>11662</v>
      </c>
    </row>
    <row r="1244" spans="1:18">
      <c r="A1244" t="s">
        <v>5099</v>
      </c>
      <c r="B1244" t="s">
        <v>10958</v>
      </c>
      <c r="C1244" t="s">
        <v>74</v>
      </c>
      <c r="D1244" s="25" t="s">
        <v>1736</v>
      </c>
      <c r="E1244" s="4">
        <v>5</v>
      </c>
      <c r="F1244" s="4">
        <v>2004</v>
      </c>
      <c r="G1244" t="s">
        <v>25</v>
      </c>
      <c r="H1244" s="4" t="s">
        <v>401</v>
      </c>
      <c r="I1244" t="s">
        <v>1214</v>
      </c>
      <c r="J1244" s="4" t="s">
        <v>338</v>
      </c>
      <c r="K1244" s="4" t="s">
        <v>289</v>
      </c>
      <c r="L1244" s="4">
        <v>0</v>
      </c>
      <c r="M1244" s="4" t="s">
        <v>7135</v>
      </c>
      <c r="N1244" s="11" t="s">
        <v>12181</v>
      </c>
      <c r="R1244" t="s">
        <v>12190</v>
      </c>
    </row>
    <row r="1245" spans="1:18">
      <c r="A1245" t="s">
        <v>5107</v>
      </c>
      <c r="B1245" t="s">
        <v>10958</v>
      </c>
      <c r="C1245" t="s">
        <v>20</v>
      </c>
      <c r="D1245" s="25" t="s">
        <v>10993</v>
      </c>
      <c r="E1245" s="4">
        <v>5</v>
      </c>
      <c r="F1245" s="4">
        <v>2008</v>
      </c>
      <c r="G1245" t="s">
        <v>21</v>
      </c>
      <c r="H1245" s="4">
        <v>8.6999999999999993</v>
      </c>
      <c r="I1245" t="s">
        <v>35</v>
      </c>
      <c r="J1245" s="4" t="s">
        <v>6479</v>
      </c>
      <c r="K1245" s="4" t="s">
        <v>508</v>
      </c>
      <c r="L1245" s="4">
        <v>0</v>
      </c>
      <c r="M1245" s="4" t="s">
        <v>1944</v>
      </c>
      <c r="N1245" s="11" t="s">
        <v>12191</v>
      </c>
      <c r="R1245" t="s">
        <v>12192</v>
      </c>
    </row>
    <row r="1246" spans="1:18">
      <c r="A1246" t="s">
        <v>5107</v>
      </c>
      <c r="B1246" t="s">
        <v>10958</v>
      </c>
      <c r="C1246" t="s">
        <v>74</v>
      </c>
      <c r="D1246" s="25" t="s">
        <v>11064</v>
      </c>
      <c r="E1246" s="4">
        <v>5</v>
      </c>
      <c r="F1246" s="4">
        <v>2009</v>
      </c>
      <c r="G1246" t="s">
        <v>21</v>
      </c>
      <c r="H1246" s="4">
        <v>9.6999999999999993</v>
      </c>
      <c r="I1246" t="s">
        <v>35</v>
      </c>
      <c r="J1246" s="4" t="s">
        <v>648</v>
      </c>
      <c r="K1246" s="4" t="s">
        <v>441</v>
      </c>
      <c r="L1246" s="4">
        <v>0</v>
      </c>
      <c r="M1246" s="4" t="s">
        <v>1833</v>
      </c>
      <c r="N1246" s="11" t="s">
        <v>12191</v>
      </c>
      <c r="R1246" t="s">
        <v>12193</v>
      </c>
    </row>
    <row r="1247" spans="1:18">
      <c r="A1247" t="s">
        <v>5107</v>
      </c>
      <c r="B1247" t="s">
        <v>10958</v>
      </c>
      <c r="C1247" t="s">
        <v>74</v>
      </c>
      <c r="D1247" s="25" t="s">
        <v>10995</v>
      </c>
      <c r="E1247" s="4">
        <v>5</v>
      </c>
      <c r="F1247" s="4">
        <v>2010</v>
      </c>
      <c r="G1247" t="s">
        <v>21</v>
      </c>
      <c r="H1247" s="4">
        <v>10.7</v>
      </c>
      <c r="I1247" t="s">
        <v>35</v>
      </c>
      <c r="J1247" s="4" t="s">
        <v>2176</v>
      </c>
      <c r="K1247" s="4" t="s">
        <v>444</v>
      </c>
      <c r="L1247" s="4">
        <v>0</v>
      </c>
      <c r="M1247" s="4" t="s">
        <v>1799</v>
      </c>
      <c r="N1247" s="11" t="s">
        <v>12191</v>
      </c>
      <c r="R1247" t="s">
        <v>12194</v>
      </c>
    </row>
    <row r="1248" spans="1:18">
      <c r="A1248" t="s">
        <v>5107</v>
      </c>
      <c r="B1248" t="s">
        <v>10958</v>
      </c>
      <c r="C1248" t="s">
        <v>74</v>
      </c>
      <c r="D1248" s="25" t="s">
        <v>11014</v>
      </c>
      <c r="E1248" s="4">
        <v>5</v>
      </c>
      <c r="F1248" s="4">
        <v>2013</v>
      </c>
      <c r="G1248" t="s">
        <v>21</v>
      </c>
      <c r="H1248" s="4">
        <v>13.7</v>
      </c>
      <c r="I1248" t="s">
        <v>35</v>
      </c>
      <c r="J1248" s="4" t="s">
        <v>1782</v>
      </c>
      <c r="K1248" s="4" t="s">
        <v>1879</v>
      </c>
      <c r="L1248" s="4">
        <v>0</v>
      </c>
      <c r="M1248" s="4" t="s">
        <v>2320</v>
      </c>
      <c r="N1248" s="11" t="s">
        <v>12191</v>
      </c>
      <c r="R1248" t="s">
        <v>12195</v>
      </c>
    </row>
    <row r="1249" spans="1:18">
      <c r="A1249" t="s">
        <v>5123</v>
      </c>
      <c r="B1249" t="s">
        <v>10958</v>
      </c>
      <c r="C1249" t="s">
        <v>20</v>
      </c>
      <c r="D1249" s="25" t="s">
        <v>10998</v>
      </c>
      <c r="E1249" s="4">
        <v>3</v>
      </c>
      <c r="F1249" s="4">
        <v>1990</v>
      </c>
      <c r="G1249" t="s">
        <v>21</v>
      </c>
      <c r="H1249" s="4" t="s">
        <v>1610</v>
      </c>
      <c r="I1249" t="s">
        <v>1214</v>
      </c>
      <c r="J1249" s="4" t="s">
        <v>11130</v>
      </c>
      <c r="K1249" s="4" t="s">
        <v>3867</v>
      </c>
      <c r="L1249" s="4">
        <v>0</v>
      </c>
      <c r="M1249" s="4" t="s">
        <v>3072</v>
      </c>
      <c r="N1249" s="11" t="s">
        <v>12196</v>
      </c>
    </row>
    <row r="1250" spans="1:18">
      <c r="A1250" t="s">
        <v>5123</v>
      </c>
      <c r="B1250" t="s">
        <v>10958</v>
      </c>
      <c r="C1250" t="s">
        <v>74</v>
      </c>
      <c r="D1250" s="25" t="s">
        <v>11023</v>
      </c>
      <c r="E1250" s="4">
        <v>3</v>
      </c>
      <c r="F1250" s="4">
        <v>1992</v>
      </c>
      <c r="G1250" t="s">
        <v>21</v>
      </c>
      <c r="H1250" s="4" t="s">
        <v>126</v>
      </c>
      <c r="I1250" t="s">
        <v>1214</v>
      </c>
      <c r="J1250" s="4" t="s">
        <v>4959</v>
      </c>
      <c r="K1250" s="4" t="s">
        <v>1617</v>
      </c>
      <c r="L1250" s="4">
        <v>0</v>
      </c>
      <c r="M1250" s="4" t="s">
        <v>4557</v>
      </c>
      <c r="N1250" s="11" t="s">
        <v>12196</v>
      </c>
    </row>
    <row r="1251" spans="1:18">
      <c r="A1251" t="s">
        <v>5123</v>
      </c>
      <c r="B1251" t="s">
        <v>10958</v>
      </c>
      <c r="C1251" t="s">
        <v>74</v>
      </c>
      <c r="D1251" s="25" t="s">
        <v>10968</v>
      </c>
      <c r="E1251" s="4">
        <v>3</v>
      </c>
      <c r="F1251" s="4">
        <v>1994</v>
      </c>
      <c r="G1251" t="s">
        <v>21</v>
      </c>
      <c r="H1251" s="4" t="s">
        <v>1376</v>
      </c>
      <c r="I1251" t="s">
        <v>1214</v>
      </c>
      <c r="J1251" s="4" t="s">
        <v>529</v>
      </c>
      <c r="K1251" s="4" t="s">
        <v>1875</v>
      </c>
      <c r="L1251" s="4">
        <v>0</v>
      </c>
      <c r="M1251" s="4" t="s">
        <v>1381</v>
      </c>
      <c r="N1251" s="11" t="s">
        <v>12196</v>
      </c>
    </row>
    <row r="1252" spans="1:18">
      <c r="A1252" t="s">
        <v>5123</v>
      </c>
      <c r="B1252" t="s">
        <v>10958</v>
      </c>
      <c r="C1252" t="s">
        <v>74</v>
      </c>
      <c r="D1252" s="25" t="s">
        <v>10987</v>
      </c>
      <c r="E1252" s="4">
        <v>3</v>
      </c>
      <c r="F1252" s="4">
        <v>1995</v>
      </c>
      <c r="G1252" t="s">
        <v>21</v>
      </c>
      <c r="H1252" s="4" t="s">
        <v>1639</v>
      </c>
      <c r="I1252" t="s">
        <v>1214</v>
      </c>
      <c r="J1252" s="4" t="s">
        <v>929</v>
      </c>
      <c r="K1252" s="4" t="s">
        <v>2381</v>
      </c>
      <c r="L1252" s="4">
        <v>0</v>
      </c>
      <c r="M1252" s="4" t="s">
        <v>8155</v>
      </c>
      <c r="N1252" s="11" t="s">
        <v>12196</v>
      </c>
    </row>
    <row r="1253" spans="1:18">
      <c r="A1253" t="s">
        <v>5123</v>
      </c>
      <c r="B1253" t="s">
        <v>10958</v>
      </c>
      <c r="C1253" t="s">
        <v>74</v>
      </c>
      <c r="D1253" s="25" t="s">
        <v>10989</v>
      </c>
      <c r="E1253" s="4">
        <v>3</v>
      </c>
      <c r="F1253" s="4">
        <v>1996</v>
      </c>
      <c r="G1253" t="s">
        <v>21</v>
      </c>
      <c r="H1253" s="4" t="s">
        <v>137</v>
      </c>
      <c r="I1253" t="s">
        <v>1214</v>
      </c>
      <c r="J1253" s="4" t="s">
        <v>929</v>
      </c>
      <c r="K1253" s="4" t="s">
        <v>591</v>
      </c>
      <c r="L1253" s="4">
        <v>0</v>
      </c>
      <c r="M1253" s="4" t="s">
        <v>8805</v>
      </c>
      <c r="N1253" s="11" t="s">
        <v>12196</v>
      </c>
      <c r="R1253" t="s">
        <v>12197</v>
      </c>
    </row>
    <row r="1254" spans="1:18">
      <c r="A1254" t="s">
        <v>5123</v>
      </c>
      <c r="B1254" t="s">
        <v>10958</v>
      </c>
      <c r="C1254" t="s">
        <v>74</v>
      </c>
      <c r="D1254" s="25" t="s">
        <v>11001</v>
      </c>
      <c r="E1254" s="4">
        <v>3</v>
      </c>
      <c r="F1254" s="4">
        <v>1998</v>
      </c>
      <c r="G1254" t="s">
        <v>21</v>
      </c>
      <c r="H1254" s="4" t="s">
        <v>597</v>
      </c>
      <c r="I1254" t="s">
        <v>1214</v>
      </c>
      <c r="J1254" s="4" t="s">
        <v>1861</v>
      </c>
      <c r="K1254" s="4" t="s">
        <v>854</v>
      </c>
      <c r="L1254" s="4">
        <v>0</v>
      </c>
      <c r="M1254" s="4" t="s">
        <v>3481</v>
      </c>
      <c r="N1254" s="11" t="s">
        <v>12196</v>
      </c>
      <c r="R1254" t="s">
        <v>439</v>
      </c>
    </row>
    <row r="1255" spans="1:18">
      <c r="A1255" t="s">
        <v>5123</v>
      </c>
      <c r="B1255" t="s">
        <v>10958</v>
      </c>
      <c r="C1255" t="s">
        <v>74</v>
      </c>
      <c r="D1255" s="25" t="s">
        <v>10981</v>
      </c>
      <c r="E1255" s="4">
        <v>3</v>
      </c>
      <c r="F1255" s="4">
        <v>2000</v>
      </c>
      <c r="G1255" t="s">
        <v>21</v>
      </c>
      <c r="H1255" s="4" t="s">
        <v>1110</v>
      </c>
      <c r="I1255" t="s">
        <v>1214</v>
      </c>
      <c r="J1255" s="4" t="s">
        <v>264</v>
      </c>
      <c r="K1255" s="4" t="s">
        <v>206</v>
      </c>
      <c r="L1255" s="4">
        <v>0</v>
      </c>
      <c r="M1255" s="4" t="s">
        <v>6531</v>
      </c>
      <c r="N1255" s="11" t="s">
        <v>12196</v>
      </c>
      <c r="R1255" t="s">
        <v>439</v>
      </c>
    </row>
    <row r="1256" spans="1:18">
      <c r="A1256" t="s">
        <v>5123</v>
      </c>
      <c r="B1256" t="s">
        <v>10958</v>
      </c>
      <c r="C1256" t="s">
        <v>74</v>
      </c>
      <c r="D1256" s="25" t="s">
        <v>3055</v>
      </c>
      <c r="E1256" s="4">
        <v>5</v>
      </c>
      <c r="F1256" s="4">
        <v>2001</v>
      </c>
      <c r="G1256" t="s">
        <v>21</v>
      </c>
      <c r="H1256" s="4" t="s">
        <v>1046</v>
      </c>
      <c r="I1256" t="s">
        <v>1214</v>
      </c>
      <c r="J1256" s="4" t="s">
        <v>326</v>
      </c>
      <c r="K1256" s="4" t="s">
        <v>854</v>
      </c>
      <c r="L1256" s="4">
        <v>0</v>
      </c>
      <c r="M1256" s="4" t="s">
        <v>3184</v>
      </c>
      <c r="N1256" s="11" t="s">
        <v>12196</v>
      </c>
      <c r="R1256" t="s">
        <v>12198</v>
      </c>
    </row>
    <row r="1257" spans="1:18">
      <c r="A1257" t="s">
        <v>5123</v>
      </c>
      <c r="B1257" t="s">
        <v>10958</v>
      </c>
      <c r="C1257" t="s">
        <v>74</v>
      </c>
      <c r="D1257" s="25" t="s">
        <v>11036</v>
      </c>
      <c r="E1257" s="4">
        <v>5</v>
      </c>
      <c r="F1257" s="4">
        <v>2002</v>
      </c>
      <c r="G1257" t="s">
        <v>21</v>
      </c>
      <c r="H1257" s="4" t="s">
        <v>488</v>
      </c>
      <c r="I1257" t="s">
        <v>1214</v>
      </c>
      <c r="J1257" s="4" t="s">
        <v>278</v>
      </c>
      <c r="K1257" s="4" t="s">
        <v>949</v>
      </c>
      <c r="L1257" s="4">
        <v>0</v>
      </c>
      <c r="M1257" s="4" t="s">
        <v>6099</v>
      </c>
      <c r="N1257" s="11" t="s">
        <v>12196</v>
      </c>
      <c r="R1257" t="s">
        <v>12199</v>
      </c>
    </row>
    <row r="1258" spans="1:18">
      <c r="A1258" t="s">
        <v>5123</v>
      </c>
      <c r="B1258" t="s">
        <v>10958</v>
      </c>
      <c r="C1258" t="s">
        <v>74</v>
      </c>
      <c r="D1258" s="25" t="s">
        <v>1328</v>
      </c>
      <c r="E1258" s="4">
        <v>6</v>
      </c>
      <c r="F1258" s="4">
        <v>2002</v>
      </c>
      <c r="G1258" t="s">
        <v>21</v>
      </c>
      <c r="H1258" s="4" t="s">
        <v>3874</v>
      </c>
      <c r="I1258" t="s">
        <v>1214</v>
      </c>
      <c r="J1258" s="4" t="s">
        <v>278</v>
      </c>
      <c r="N1258" s="11" t="s">
        <v>12196</v>
      </c>
      <c r="R1258" t="s">
        <v>12200</v>
      </c>
    </row>
    <row r="1259" spans="1:18">
      <c r="A1259" t="s">
        <v>5123</v>
      </c>
      <c r="B1259" t="s">
        <v>10958</v>
      </c>
      <c r="C1259" t="s">
        <v>74</v>
      </c>
      <c r="D1259" s="25" t="s">
        <v>11038</v>
      </c>
      <c r="E1259" s="4">
        <v>5</v>
      </c>
      <c r="F1259" s="4">
        <v>2003</v>
      </c>
      <c r="G1259" t="s">
        <v>21</v>
      </c>
      <c r="H1259" s="4" t="s">
        <v>401</v>
      </c>
      <c r="I1259" t="s">
        <v>1214</v>
      </c>
      <c r="J1259" s="4" t="s">
        <v>278</v>
      </c>
      <c r="M1259" s="4" t="s">
        <v>1638</v>
      </c>
      <c r="N1259" s="11" t="s">
        <v>12196</v>
      </c>
      <c r="R1259" t="s">
        <v>12201</v>
      </c>
    </row>
    <row r="1260" spans="1:18">
      <c r="A1260" t="s">
        <v>5123</v>
      </c>
      <c r="B1260" t="s">
        <v>10958</v>
      </c>
      <c r="C1260" t="s">
        <v>74</v>
      </c>
      <c r="D1260" s="25" t="s">
        <v>1674</v>
      </c>
      <c r="E1260" s="4">
        <v>5</v>
      </c>
      <c r="F1260" s="4">
        <v>2004</v>
      </c>
      <c r="G1260" t="s">
        <v>21</v>
      </c>
      <c r="H1260" s="4" t="s">
        <v>772</v>
      </c>
      <c r="I1260" t="s">
        <v>1214</v>
      </c>
      <c r="J1260" s="4" t="s">
        <v>312</v>
      </c>
      <c r="M1260" s="4" t="s">
        <v>2256</v>
      </c>
      <c r="N1260" s="11" t="s">
        <v>12196</v>
      </c>
      <c r="R1260" t="s">
        <v>12202</v>
      </c>
    </row>
    <row r="1261" spans="1:18">
      <c r="A1261" t="s">
        <v>5129</v>
      </c>
      <c r="B1261" t="s">
        <v>10958</v>
      </c>
      <c r="C1261" t="s">
        <v>20</v>
      </c>
      <c r="D1261" s="25" t="s">
        <v>10975</v>
      </c>
      <c r="E1261" s="4">
        <v>3</v>
      </c>
      <c r="F1261" s="4">
        <v>1994</v>
      </c>
      <c r="G1261" t="s">
        <v>25</v>
      </c>
      <c r="H1261" s="4">
        <v>8.5</v>
      </c>
      <c r="I1261" t="s">
        <v>35</v>
      </c>
      <c r="J1261" s="4" t="s">
        <v>648</v>
      </c>
      <c r="K1261" s="4">
        <v>18.8</v>
      </c>
      <c r="L1261" s="4">
        <v>4.0999999999999996</v>
      </c>
      <c r="M1261" s="4" t="s">
        <v>1932</v>
      </c>
      <c r="N1261" s="11" t="s">
        <v>12203</v>
      </c>
      <c r="R1261" t="s">
        <v>12204</v>
      </c>
    </row>
    <row r="1262" spans="1:18">
      <c r="A1262" t="s">
        <v>5129</v>
      </c>
      <c r="B1262" t="s">
        <v>10958</v>
      </c>
      <c r="C1262" t="s">
        <v>74</v>
      </c>
      <c r="D1262" s="25" t="s">
        <v>10987</v>
      </c>
      <c r="E1262" s="4">
        <v>3</v>
      </c>
      <c r="F1262" s="4">
        <v>1995</v>
      </c>
      <c r="G1262" t="s">
        <v>25</v>
      </c>
      <c r="H1262" s="4">
        <v>9.5</v>
      </c>
      <c r="I1262" t="s">
        <v>35</v>
      </c>
      <c r="J1262" s="4" t="s">
        <v>2739</v>
      </c>
      <c r="K1262" s="4">
        <v>20.2</v>
      </c>
      <c r="L1262" s="4">
        <v>4.2</v>
      </c>
      <c r="M1262" s="4" t="s">
        <v>2625</v>
      </c>
      <c r="N1262" s="11" t="s">
        <v>12203</v>
      </c>
      <c r="R1262" t="s">
        <v>12205</v>
      </c>
    </row>
    <row r="1263" spans="1:18">
      <c r="A1263" t="s">
        <v>5129</v>
      </c>
      <c r="B1263" t="s">
        <v>10958</v>
      </c>
      <c r="C1263" t="s">
        <v>74</v>
      </c>
      <c r="D1263" s="25" t="s">
        <v>10989</v>
      </c>
      <c r="E1263" s="4">
        <v>3</v>
      </c>
      <c r="F1263" s="4">
        <v>1996</v>
      </c>
      <c r="G1263" t="s">
        <v>25</v>
      </c>
      <c r="H1263" s="4">
        <v>10.5</v>
      </c>
      <c r="I1263" t="s">
        <v>35</v>
      </c>
      <c r="J1263" s="4" t="s">
        <v>1856</v>
      </c>
      <c r="K1263" s="4">
        <v>21.2</v>
      </c>
      <c r="L1263" s="4">
        <v>4.5</v>
      </c>
      <c r="M1263" s="4" t="s">
        <v>2716</v>
      </c>
      <c r="N1263" s="11" t="s">
        <v>12203</v>
      </c>
      <c r="R1263" t="s">
        <v>12206</v>
      </c>
    </row>
    <row r="1264" spans="1:18">
      <c r="A1264" t="s">
        <v>5129</v>
      </c>
      <c r="B1264" t="s">
        <v>10958</v>
      </c>
      <c r="C1264" t="s">
        <v>74</v>
      </c>
      <c r="D1264" s="25" t="s">
        <v>11001</v>
      </c>
      <c r="E1264" s="4">
        <v>3</v>
      </c>
      <c r="F1264" s="4">
        <v>1998</v>
      </c>
      <c r="G1264" t="s">
        <v>25</v>
      </c>
      <c r="H1264" s="4">
        <v>12.5</v>
      </c>
      <c r="I1264" t="s">
        <v>35</v>
      </c>
      <c r="J1264" s="4" t="s">
        <v>49</v>
      </c>
      <c r="K1264" s="4">
        <v>25.5</v>
      </c>
      <c r="L1264" s="4">
        <v>5.0999999999999996</v>
      </c>
      <c r="M1264" s="4" t="s">
        <v>5825</v>
      </c>
      <c r="N1264" s="11" t="s">
        <v>12203</v>
      </c>
      <c r="R1264" t="s">
        <v>12207</v>
      </c>
    </row>
    <row r="1265" spans="1:18">
      <c r="A1265" t="s">
        <v>5129</v>
      </c>
      <c r="B1265" t="s">
        <v>10958</v>
      </c>
      <c r="C1265" t="s">
        <v>74</v>
      </c>
      <c r="D1265" s="25" t="s">
        <v>10981</v>
      </c>
      <c r="E1265" s="4">
        <v>3</v>
      </c>
      <c r="F1265" s="4">
        <v>2000</v>
      </c>
      <c r="G1265" t="s">
        <v>25</v>
      </c>
      <c r="H1265" s="4">
        <v>14.5</v>
      </c>
      <c r="I1265" t="s">
        <v>35</v>
      </c>
      <c r="J1265" s="4" t="s">
        <v>1393</v>
      </c>
      <c r="K1265" s="4">
        <v>29</v>
      </c>
      <c r="L1265" s="4">
        <v>5.8</v>
      </c>
      <c r="M1265" s="4" t="s">
        <v>4886</v>
      </c>
      <c r="N1265" s="11" t="s">
        <v>12203</v>
      </c>
      <c r="R1265" t="s">
        <v>12208</v>
      </c>
    </row>
    <row r="1266" spans="1:18">
      <c r="A1266" t="s">
        <v>5129</v>
      </c>
      <c r="B1266" t="s">
        <v>10958</v>
      </c>
      <c r="C1266" t="s">
        <v>74</v>
      </c>
      <c r="D1266" s="25" t="s">
        <v>10970</v>
      </c>
      <c r="E1266" s="4">
        <v>5</v>
      </c>
      <c r="F1266" s="4">
        <v>2001</v>
      </c>
      <c r="G1266" t="s">
        <v>25</v>
      </c>
      <c r="H1266" s="4">
        <v>15.7</v>
      </c>
      <c r="I1266" t="s">
        <v>35</v>
      </c>
      <c r="J1266" s="4" t="s">
        <v>801</v>
      </c>
      <c r="K1266" s="4">
        <v>28.5</v>
      </c>
      <c r="L1266" s="4">
        <v>5.7</v>
      </c>
      <c r="M1266" s="4" t="s">
        <v>12184</v>
      </c>
      <c r="N1266" s="11" t="s">
        <v>12203</v>
      </c>
      <c r="R1266" t="s">
        <v>12209</v>
      </c>
    </row>
    <row r="1267" spans="1:18">
      <c r="A1267" t="s">
        <v>5129</v>
      </c>
      <c r="B1267" t="s">
        <v>10958</v>
      </c>
      <c r="C1267" t="s">
        <v>74</v>
      </c>
      <c r="D1267" s="25" t="s">
        <v>11036</v>
      </c>
      <c r="E1267" s="4">
        <v>5</v>
      </c>
      <c r="F1267" s="4">
        <v>2002</v>
      </c>
      <c r="G1267" t="s">
        <v>25</v>
      </c>
      <c r="H1267" s="4">
        <v>16.7</v>
      </c>
      <c r="I1267" t="s">
        <v>35</v>
      </c>
      <c r="J1267" s="4" t="s">
        <v>309</v>
      </c>
      <c r="K1267" s="4">
        <v>29.4</v>
      </c>
      <c r="L1267" s="4">
        <v>6</v>
      </c>
      <c r="M1267" s="4" t="s">
        <v>12210</v>
      </c>
      <c r="N1267" s="11" t="s">
        <v>12203</v>
      </c>
      <c r="R1267" t="s">
        <v>12211</v>
      </c>
    </row>
    <row r="1268" spans="1:18">
      <c r="A1268" t="s">
        <v>5129</v>
      </c>
      <c r="B1268" t="s">
        <v>10958</v>
      </c>
      <c r="C1268" t="s">
        <v>74</v>
      </c>
      <c r="D1268" s="25" t="s">
        <v>11038</v>
      </c>
      <c r="E1268" s="4">
        <v>5</v>
      </c>
      <c r="F1268" s="4">
        <v>2003</v>
      </c>
      <c r="G1268" t="s">
        <v>25</v>
      </c>
      <c r="H1268" s="4">
        <v>17.7</v>
      </c>
      <c r="I1268" t="s">
        <v>35</v>
      </c>
      <c r="J1268" s="4" t="s">
        <v>638</v>
      </c>
      <c r="K1268" s="4">
        <v>31</v>
      </c>
      <c r="L1268" s="4">
        <v>6.1</v>
      </c>
      <c r="M1268" s="4" t="s">
        <v>12212</v>
      </c>
      <c r="N1268" s="11" t="s">
        <v>12203</v>
      </c>
      <c r="R1268" t="s">
        <v>12213</v>
      </c>
    </row>
    <row r="1269" spans="1:18">
      <c r="A1269" t="s">
        <v>5129</v>
      </c>
      <c r="B1269" t="s">
        <v>10958</v>
      </c>
      <c r="C1269" t="s">
        <v>74</v>
      </c>
      <c r="D1269" s="25" t="s">
        <v>1674</v>
      </c>
      <c r="E1269" s="4">
        <v>5</v>
      </c>
      <c r="F1269" s="4">
        <v>2004</v>
      </c>
      <c r="G1269" t="s">
        <v>25</v>
      </c>
      <c r="H1269" s="4">
        <v>18.7</v>
      </c>
      <c r="I1269" t="s">
        <v>35</v>
      </c>
      <c r="J1269" s="4" t="s">
        <v>341</v>
      </c>
      <c r="K1269" s="4">
        <v>31.5</v>
      </c>
      <c r="L1269" s="4">
        <v>6</v>
      </c>
      <c r="M1269" s="4" t="s">
        <v>12214</v>
      </c>
      <c r="N1269" s="11" t="s">
        <v>12203</v>
      </c>
      <c r="R1269" t="s">
        <v>12215</v>
      </c>
    </row>
    <row r="1270" spans="1:18">
      <c r="A1270" t="s">
        <v>5143</v>
      </c>
      <c r="B1270" t="s">
        <v>10958</v>
      </c>
      <c r="C1270" t="s">
        <v>20</v>
      </c>
      <c r="D1270" s="25" t="s">
        <v>10998</v>
      </c>
      <c r="E1270" s="4">
        <v>3</v>
      </c>
      <c r="F1270" s="4">
        <v>1990</v>
      </c>
      <c r="G1270" t="s">
        <v>21</v>
      </c>
      <c r="H1270" s="4" t="s">
        <v>87</v>
      </c>
      <c r="I1270" t="s">
        <v>1214</v>
      </c>
      <c r="J1270" s="4" t="s">
        <v>11205</v>
      </c>
      <c r="K1270" s="4" t="s">
        <v>4762</v>
      </c>
      <c r="L1270" s="4">
        <v>0</v>
      </c>
      <c r="M1270" s="4" t="s">
        <v>5611</v>
      </c>
      <c r="R1270" t="s">
        <v>3985</v>
      </c>
    </row>
    <row r="1271" spans="1:18">
      <c r="A1271" t="s">
        <v>5143</v>
      </c>
      <c r="B1271" t="s">
        <v>10958</v>
      </c>
      <c r="C1271" t="s">
        <v>74</v>
      </c>
      <c r="D1271" s="25" t="s">
        <v>11023</v>
      </c>
      <c r="E1271" s="4">
        <v>3</v>
      </c>
      <c r="F1271" s="4">
        <v>1992</v>
      </c>
      <c r="G1271" t="s">
        <v>21</v>
      </c>
      <c r="H1271" s="4" t="s">
        <v>1635</v>
      </c>
      <c r="I1271" t="s">
        <v>1214</v>
      </c>
      <c r="J1271" s="4" t="s">
        <v>11130</v>
      </c>
      <c r="K1271" s="4" t="s">
        <v>3076</v>
      </c>
      <c r="L1271" s="4">
        <v>0</v>
      </c>
      <c r="M1271" s="4" t="s">
        <v>12216</v>
      </c>
    </row>
    <row r="1272" spans="1:18">
      <c r="A1272" s="19" t="s">
        <v>5144</v>
      </c>
      <c r="B1272" s="19" t="s">
        <v>10958</v>
      </c>
      <c r="C1272" s="19" t="s">
        <v>20</v>
      </c>
      <c r="D1272" s="30" t="s">
        <v>1674</v>
      </c>
      <c r="E1272" s="20">
        <v>5</v>
      </c>
      <c r="F1272" s="20">
        <v>2004</v>
      </c>
      <c r="G1272" s="19" t="s">
        <v>25</v>
      </c>
      <c r="H1272" s="20" t="s">
        <v>1456</v>
      </c>
      <c r="I1272" s="19" t="s">
        <v>1214</v>
      </c>
      <c r="J1272" s="20" t="s">
        <v>3259</v>
      </c>
      <c r="K1272" s="20" t="s">
        <v>655</v>
      </c>
      <c r="L1272" s="20">
        <v>0</v>
      </c>
      <c r="M1272" s="20" t="s">
        <v>5222</v>
      </c>
      <c r="N1272" s="36" t="s">
        <v>12217</v>
      </c>
      <c r="O1272" s="19" t="s">
        <v>12218</v>
      </c>
      <c r="R1272" t="s">
        <v>12219</v>
      </c>
    </row>
    <row r="1273" spans="1:18">
      <c r="A1273" s="19" t="s">
        <v>5144</v>
      </c>
      <c r="B1273" s="19" t="s">
        <v>10958</v>
      </c>
      <c r="C1273" s="19" t="s">
        <v>74</v>
      </c>
      <c r="D1273" s="30" t="s">
        <v>44</v>
      </c>
      <c r="E1273" s="20">
        <v>5</v>
      </c>
      <c r="F1273" s="20">
        <v>2005</v>
      </c>
      <c r="G1273" s="19" t="s">
        <v>25</v>
      </c>
      <c r="H1273" s="20" t="s">
        <v>654</v>
      </c>
      <c r="I1273" s="19" t="s">
        <v>1214</v>
      </c>
      <c r="J1273" s="20" t="s">
        <v>7550</v>
      </c>
      <c r="K1273" s="20" t="s">
        <v>529</v>
      </c>
      <c r="L1273" s="20">
        <v>0</v>
      </c>
      <c r="M1273" s="20" t="s">
        <v>8122</v>
      </c>
      <c r="N1273" s="36" t="s">
        <v>12217</v>
      </c>
      <c r="O1273" s="19" t="s">
        <v>12218</v>
      </c>
      <c r="R1273" t="s">
        <v>12220</v>
      </c>
    </row>
    <row r="1274" spans="1:18">
      <c r="A1274" s="19" t="s">
        <v>5144</v>
      </c>
      <c r="B1274" s="19" t="s">
        <v>10958</v>
      </c>
      <c r="C1274" s="19" t="s">
        <v>74</v>
      </c>
      <c r="D1274" s="30" t="s">
        <v>10993</v>
      </c>
      <c r="E1274" s="20">
        <v>5</v>
      </c>
      <c r="F1274" s="20">
        <v>2008</v>
      </c>
      <c r="G1274" s="19" t="s">
        <v>25</v>
      </c>
      <c r="H1274" s="20" t="s">
        <v>57</v>
      </c>
      <c r="I1274" s="19" t="s">
        <v>1214</v>
      </c>
      <c r="J1274" s="20" t="s">
        <v>1886</v>
      </c>
      <c r="K1274" s="20" t="s">
        <v>2619</v>
      </c>
      <c r="L1274" s="20">
        <v>0</v>
      </c>
      <c r="M1274" s="20" t="s">
        <v>11365</v>
      </c>
      <c r="N1274" s="36" t="s">
        <v>12217</v>
      </c>
      <c r="O1274" s="19" t="s">
        <v>12218</v>
      </c>
      <c r="R1274" t="s">
        <v>12221</v>
      </c>
    </row>
    <row r="1275" spans="1:18">
      <c r="A1275" s="19" t="s">
        <v>5144</v>
      </c>
      <c r="B1275" s="19" t="s">
        <v>10958</v>
      </c>
      <c r="C1275" s="19" t="s">
        <v>74</v>
      </c>
      <c r="D1275" s="30" t="s">
        <v>562</v>
      </c>
      <c r="E1275" s="20">
        <v>5</v>
      </c>
      <c r="F1275" s="20">
        <v>2009</v>
      </c>
      <c r="G1275" s="19" t="s">
        <v>25</v>
      </c>
      <c r="H1275" s="20" t="s">
        <v>477</v>
      </c>
      <c r="I1275" s="19" t="s">
        <v>1214</v>
      </c>
      <c r="J1275" s="20" t="s">
        <v>511</v>
      </c>
      <c r="K1275" s="20" t="s">
        <v>729</v>
      </c>
      <c r="L1275" s="20">
        <v>0</v>
      </c>
      <c r="M1275" s="20" t="s">
        <v>1739</v>
      </c>
      <c r="N1275" s="36" t="s">
        <v>12217</v>
      </c>
      <c r="O1275" s="19" t="s">
        <v>12218</v>
      </c>
      <c r="R1275" t="s">
        <v>12222</v>
      </c>
    </row>
    <row r="1276" spans="1:18">
      <c r="A1276" s="19" t="s">
        <v>5144</v>
      </c>
      <c r="B1276" s="19" t="s">
        <v>10958</v>
      </c>
      <c r="C1276" s="19" t="s">
        <v>74</v>
      </c>
      <c r="D1276" s="30" t="s">
        <v>10995</v>
      </c>
      <c r="E1276" s="20">
        <v>5</v>
      </c>
      <c r="F1276" s="20">
        <v>2010</v>
      </c>
      <c r="G1276" s="19" t="s">
        <v>25</v>
      </c>
      <c r="H1276" s="20" t="s">
        <v>496</v>
      </c>
      <c r="I1276" s="19" t="s">
        <v>1214</v>
      </c>
      <c r="J1276" s="20" t="s">
        <v>929</v>
      </c>
      <c r="K1276" s="20" t="s">
        <v>1061</v>
      </c>
      <c r="L1276" s="20">
        <v>0</v>
      </c>
      <c r="M1276" s="20" t="s">
        <v>1700</v>
      </c>
      <c r="N1276" s="36" t="s">
        <v>12217</v>
      </c>
      <c r="O1276" s="19" t="s">
        <v>12218</v>
      </c>
      <c r="R1276" t="s">
        <v>12223</v>
      </c>
    </row>
    <row r="1277" spans="1:18">
      <c r="A1277" s="19" t="s">
        <v>5144</v>
      </c>
      <c r="B1277" s="19" t="s">
        <v>10958</v>
      </c>
      <c r="C1277" s="19" t="s">
        <v>74</v>
      </c>
      <c r="D1277" s="30" t="s">
        <v>11397</v>
      </c>
      <c r="E1277" s="20">
        <v>5</v>
      </c>
      <c r="F1277" s="20">
        <v>2011</v>
      </c>
      <c r="G1277" s="19" t="s">
        <v>25</v>
      </c>
      <c r="H1277" s="20" t="s">
        <v>410</v>
      </c>
      <c r="I1277" s="19" t="s">
        <v>1214</v>
      </c>
      <c r="J1277" s="20" t="s">
        <v>358</v>
      </c>
      <c r="K1277" s="20" t="s">
        <v>182</v>
      </c>
      <c r="L1277" s="20">
        <v>0</v>
      </c>
      <c r="M1277" s="20" t="s">
        <v>2716</v>
      </c>
      <c r="N1277" s="36" t="s">
        <v>12217</v>
      </c>
      <c r="O1277" s="19" t="s">
        <v>12218</v>
      </c>
      <c r="R1277" t="s">
        <v>89</v>
      </c>
    </row>
    <row r="1278" spans="1:18">
      <c r="A1278" s="19" t="s">
        <v>5144</v>
      </c>
      <c r="B1278" s="19" t="s">
        <v>10958</v>
      </c>
      <c r="C1278" s="19" t="s">
        <v>74</v>
      </c>
      <c r="D1278" s="30" t="s">
        <v>11014</v>
      </c>
      <c r="E1278" s="20">
        <v>5</v>
      </c>
      <c r="F1278" s="20">
        <v>2013</v>
      </c>
      <c r="G1278" s="19" t="s">
        <v>25</v>
      </c>
      <c r="H1278" s="20" t="s">
        <v>712</v>
      </c>
      <c r="I1278" s="19" t="s">
        <v>1214</v>
      </c>
      <c r="J1278" s="20" t="s">
        <v>614</v>
      </c>
      <c r="K1278" s="20" t="s">
        <v>569</v>
      </c>
      <c r="L1278" s="20">
        <v>0</v>
      </c>
      <c r="M1278" s="20" t="s">
        <v>12224</v>
      </c>
      <c r="N1278" s="36" t="s">
        <v>12217</v>
      </c>
      <c r="O1278" s="19" t="s">
        <v>12218</v>
      </c>
      <c r="R1278" t="s">
        <v>11761</v>
      </c>
    </row>
    <row r="1279" spans="1:18">
      <c r="A1279" s="19" t="s">
        <v>5144</v>
      </c>
      <c r="B1279" s="19" t="s">
        <v>10958</v>
      </c>
      <c r="C1279" s="19" t="s">
        <v>74</v>
      </c>
      <c r="D1279" s="30" t="s">
        <v>11068</v>
      </c>
      <c r="E1279" s="20">
        <v>5</v>
      </c>
      <c r="F1279" s="20">
        <v>2015</v>
      </c>
      <c r="G1279" s="19" t="s">
        <v>25</v>
      </c>
      <c r="H1279" s="20" t="s">
        <v>977</v>
      </c>
      <c r="I1279" s="19" t="s">
        <v>1214</v>
      </c>
      <c r="J1279" s="20" t="s">
        <v>49</v>
      </c>
      <c r="K1279" s="20" t="s">
        <v>178</v>
      </c>
      <c r="L1279" s="20">
        <v>0</v>
      </c>
      <c r="M1279" s="20" t="s">
        <v>6263</v>
      </c>
      <c r="N1279" s="36" t="s">
        <v>12217</v>
      </c>
      <c r="O1279" s="19" t="s">
        <v>12218</v>
      </c>
      <c r="R1279" t="s">
        <v>12225</v>
      </c>
    </row>
    <row r="1280" spans="1:18">
      <c r="A1280" s="19" t="s">
        <v>5144</v>
      </c>
      <c r="B1280" s="19" t="s">
        <v>10958</v>
      </c>
      <c r="C1280" s="19" t="s">
        <v>74</v>
      </c>
      <c r="D1280" s="30" t="s">
        <v>11408</v>
      </c>
      <c r="E1280" s="20">
        <v>5</v>
      </c>
      <c r="F1280" s="20">
        <v>2016</v>
      </c>
      <c r="G1280" s="19" t="s">
        <v>25</v>
      </c>
      <c r="H1280" s="20" t="s">
        <v>893</v>
      </c>
      <c r="I1280" s="19" t="s">
        <v>1214</v>
      </c>
      <c r="J1280" s="20" t="s">
        <v>127</v>
      </c>
      <c r="K1280" s="20" t="s">
        <v>178</v>
      </c>
      <c r="L1280" s="20">
        <v>0</v>
      </c>
      <c r="M1280" s="20" t="s">
        <v>4616</v>
      </c>
      <c r="N1280" s="36" t="s">
        <v>12217</v>
      </c>
      <c r="O1280" s="19" t="s">
        <v>12218</v>
      </c>
      <c r="Q1280" t="s">
        <v>12226</v>
      </c>
      <c r="R1280" t="s">
        <v>12227</v>
      </c>
    </row>
    <row r="1281" spans="1:18">
      <c r="A1281" s="19" t="s">
        <v>5144</v>
      </c>
      <c r="B1281" s="19" t="s">
        <v>10958</v>
      </c>
      <c r="C1281" s="19" t="s">
        <v>74</v>
      </c>
      <c r="D1281" s="30" t="s">
        <v>11020</v>
      </c>
      <c r="E1281" s="20">
        <v>5</v>
      </c>
      <c r="F1281" s="20">
        <v>2017</v>
      </c>
      <c r="G1281" s="19" t="s">
        <v>25</v>
      </c>
      <c r="H1281" s="20" t="s">
        <v>1038</v>
      </c>
      <c r="I1281" s="19" t="s">
        <v>1214</v>
      </c>
      <c r="J1281" s="20" t="s">
        <v>842</v>
      </c>
      <c r="K1281" s="20" t="s">
        <v>341</v>
      </c>
      <c r="L1281" s="20">
        <v>0</v>
      </c>
      <c r="M1281" s="20" t="s">
        <v>1580</v>
      </c>
      <c r="N1281" s="36" t="s">
        <v>12217</v>
      </c>
      <c r="O1281" s="19" t="s">
        <v>12218</v>
      </c>
      <c r="R1281" t="s">
        <v>12228</v>
      </c>
    </row>
    <row r="1282" spans="1:18">
      <c r="A1282" t="s">
        <v>5169</v>
      </c>
      <c r="B1282" t="s">
        <v>10958</v>
      </c>
      <c r="C1282" t="s">
        <v>20</v>
      </c>
      <c r="D1282" s="25" t="s">
        <v>10998</v>
      </c>
      <c r="E1282" s="4">
        <v>3</v>
      </c>
      <c r="F1282" s="4">
        <v>1990</v>
      </c>
      <c r="G1282" t="s">
        <v>25</v>
      </c>
      <c r="H1282" s="4">
        <v>11.5</v>
      </c>
      <c r="I1282" t="s">
        <v>35</v>
      </c>
      <c r="J1282" s="4" t="s">
        <v>1897</v>
      </c>
      <c r="K1282" s="4" t="s">
        <v>2169</v>
      </c>
      <c r="L1282" s="4">
        <v>0</v>
      </c>
      <c r="M1282" s="4" t="s">
        <v>5331</v>
      </c>
      <c r="R1282" t="s">
        <v>1498</v>
      </c>
    </row>
    <row r="1283" spans="1:18">
      <c r="A1283" t="s">
        <v>5169</v>
      </c>
      <c r="B1283" t="s">
        <v>10958</v>
      </c>
      <c r="C1283" t="s">
        <v>74</v>
      </c>
      <c r="D1283" s="25" t="s">
        <v>11023</v>
      </c>
      <c r="E1283" s="4">
        <v>3</v>
      </c>
      <c r="F1283" s="4">
        <v>1992</v>
      </c>
      <c r="G1283" t="s">
        <v>25</v>
      </c>
      <c r="H1283" s="4">
        <v>13.5</v>
      </c>
      <c r="I1283" t="s">
        <v>35</v>
      </c>
      <c r="J1283" s="4" t="s">
        <v>3869</v>
      </c>
      <c r="K1283" s="4" t="s">
        <v>1811</v>
      </c>
      <c r="L1283" s="4">
        <v>0</v>
      </c>
      <c r="M1283" s="4" t="s">
        <v>12229</v>
      </c>
    </row>
    <row r="1284" spans="1:18">
      <c r="A1284" t="s">
        <v>5169</v>
      </c>
      <c r="B1284" t="s">
        <v>10958</v>
      </c>
      <c r="C1284" t="s">
        <v>74</v>
      </c>
      <c r="D1284" s="25" t="s">
        <v>11053</v>
      </c>
      <c r="E1284" s="4">
        <v>3</v>
      </c>
      <c r="F1284" s="4">
        <v>1993</v>
      </c>
      <c r="G1284" t="s">
        <v>25</v>
      </c>
      <c r="H1284" s="4">
        <v>14.5</v>
      </c>
      <c r="I1284" t="s">
        <v>35</v>
      </c>
      <c r="J1284" s="4" t="s">
        <v>278</v>
      </c>
      <c r="K1284" s="4" t="s">
        <v>572</v>
      </c>
      <c r="L1284" s="4">
        <v>0</v>
      </c>
      <c r="M1284" s="4" t="s">
        <v>12230</v>
      </c>
      <c r="R1284" t="s">
        <v>2070</v>
      </c>
    </row>
    <row r="1285" spans="1:18">
      <c r="A1285" t="s">
        <v>5169</v>
      </c>
      <c r="B1285" t="s">
        <v>10958</v>
      </c>
      <c r="C1285" t="s">
        <v>74</v>
      </c>
      <c r="D1285" s="25" t="s">
        <v>10975</v>
      </c>
      <c r="E1285" s="4">
        <v>3</v>
      </c>
      <c r="F1285" s="4">
        <v>1994</v>
      </c>
      <c r="G1285" t="s">
        <v>25</v>
      </c>
      <c r="H1285" s="4">
        <v>15.5</v>
      </c>
      <c r="I1285" t="s">
        <v>35</v>
      </c>
      <c r="J1285" s="4" t="s">
        <v>456</v>
      </c>
      <c r="K1285" s="4" t="s">
        <v>572</v>
      </c>
      <c r="L1285" s="4">
        <v>0</v>
      </c>
      <c r="M1285" s="4" t="s">
        <v>12231</v>
      </c>
    </row>
    <row r="1286" spans="1:18">
      <c r="A1286" t="s">
        <v>5169</v>
      </c>
      <c r="B1286" t="s">
        <v>10958</v>
      </c>
      <c r="C1286" t="s">
        <v>74</v>
      </c>
      <c r="D1286" s="25" t="s">
        <v>11001</v>
      </c>
      <c r="E1286" s="4">
        <v>3</v>
      </c>
      <c r="F1286" s="4">
        <v>1998</v>
      </c>
      <c r="G1286" t="s">
        <v>25</v>
      </c>
      <c r="H1286" s="4">
        <v>19.5</v>
      </c>
      <c r="I1286" t="s">
        <v>35</v>
      </c>
      <c r="J1286" s="4" t="s">
        <v>3315</v>
      </c>
      <c r="K1286" s="4" t="s">
        <v>123</v>
      </c>
      <c r="L1286" s="4">
        <v>0</v>
      </c>
      <c r="M1286" s="4" t="s">
        <v>1503</v>
      </c>
      <c r="R1286" t="s">
        <v>585</v>
      </c>
    </row>
    <row r="1287" spans="1:18">
      <c r="A1287" t="s">
        <v>5169</v>
      </c>
      <c r="B1287" t="s">
        <v>10958</v>
      </c>
      <c r="C1287" t="s">
        <v>74</v>
      </c>
      <c r="D1287" s="25" t="s">
        <v>1746</v>
      </c>
      <c r="E1287" s="4">
        <v>5</v>
      </c>
      <c r="F1287" s="4">
        <v>2001</v>
      </c>
      <c r="G1287" t="s">
        <v>25</v>
      </c>
      <c r="H1287" s="4">
        <v>22.7</v>
      </c>
      <c r="I1287" t="s">
        <v>35</v>
      </c>
      <c r="J1287" s="4" t="s">
        <v>49</v>
      </c>
      <c r="R1287" t="s">
        <v>12232</v>
      </c>
    </row>
    <row r="1288" spans="1:18">
      <c r="A1288" t="s">
        <v>5170</v>
      </c>
      <c r="B1288" t="s">
        <v>10958</v>
      </c>
      <c r="C1288" t="s">
        <v>20</v>
      </c>
      <c r="D1288" s="25" t="s">
        <v>10993</v>
      </c>
      <c r="E1288" s="4">
        <v>5</v>
      </c>
      <c r="F1288" s="4">
        <v>2008</v>
      </c>
      <c r="G1288" t="s">
        <v>21</v>
      </c>
      <c r="H1288" s="4">
        <v>8.6999999999999993</v>
      </c>
      <c r="I1288" t="s">
        <v>35</v>
      </c>
      <c r="J1288" s="4" t="s">
        <v>6479</v>
      </c>
      <c r="K1288" s="4" t="s">
        <v>1220</v>
      </c>
      <c r="L1288" s="4">
        <v>0</v>
      </c>
      <c r="M1288" s="4" t="s">
        <v>9419</v>
      </c>
      <c r="N1288" s="11" t="s">
        <v>12233</v>
      </c>
      <c r="R1288" t="s">
        <v>12234</v>
      </c>
    </row>
    <row r="1289" spans="1:18">
      <c r="A1289" t="s">
        <v>5170</v>
      </c>
      <c r="B1289" t="s">
        <v>10958</v>
      </c>
      <c r="C1289" t="s">
        <v>74</v>
      </c>
      <c r="D1289" s="25" t="s">
        <v>11064</v>
      </c>
      <c r="E1289" s="4">
        <v>5</v>
      </c>
      <c r="F1289" s="4">
        <v>2009</v>
      </c>
      <c r="G1289" t="s">
        <v>21</v>
      </c>
      <c r="H1289" s="4">
        <v>9.6999999999999993</v>
      </c>
      <c r="I1289" t="s">
        <v>35</v>
      </c>
      <c r="J1289" s="4" t="s">
        <v>285</v>
      </c>
      <c r="K1289" s="4" t="s">
        <v>461</v>
      </c>
      <c r="L1289" s="4">
        <v>0</v>
      </c>
      <c r="M1289" s="4" t="s">
        <v>7872</v>
      </c>
      <c r="N1289" s="11" t="s">
        <v>12233</v>
      </c>
      <c r="R1289" t="s">
        <v>12235</v>
      </c>
    </row>
    <row r="1290" spans="1:18">
      <c r="A1290" t="s">
        <v>5170</v>
      </c>
      <c r="B1290" t="s">
        <v>10958</v>
      </c>
      <c r="C1290" t="s">
        <v>74</v>
      </c>
      <c r="D1290" s="25" t="s">
        <v>1568</v>
      </c>
      <c r="E1290" s="4">
        <v>5</v>
      </c>
      <c r="F1290" s="4">
        <v>2016</v>
      </c>
      <c r="G1290" t="s">
        <v>21</v>
      </c>
      <c r="H1290" s="4">
        <v>16.7</v>
      </c>
      <c r="I1290" t="s">
        <v>35</v>
      </c>
      <c r="J1290" s="4" t="s">
        <v>485</v>
      </c>
      <c r="K1290" s="4" t="s">
        <v>497</v>
      </c>
      <c r="L1290" s="4">
        <v>0</v>
      </c>
      <c r="M1290" s="4" t="s">
        <v>2269</v>
      </c>
      <c r="N1290" s="11" t="s">
        <v>12233</v>
      </c>
      <c r="R1290" t="s">
        <v>12236</v>
      </c>
    </row>
    <row r="1291" spans="1:18">
      <c r="A1291" t="s">
        <v>5170</v>
      </c>
      <c r="B1291" t="s">
        <v>10958</v>
      </c>
      <c r="C1291" t="s">
        <v>74</v>
      </c>
      <c r="D1291" s="25" t="s">
        <v>1515</v>
      </c>
      <c r="E1291" s="4">
        <v>5</v>
      </c>
      <c r="F1291" s="4">
        <v>2019</v>
      </c>
      <c r="G1291" t="s">
        <v>21</v>
      </c>
      <c r="H1291" s="4">
        <v>19.7</v>
      </c>
      <c r="I1291" t="s">
        <v>35</v>
      </c>
      <c r="J1291" s="4" t="s">
        <v>293</v>
      </c>
      <c r="K1291" s="4" t="s">
        <v>116</v>
      </c>
      <c r="L1291" s="4">
        <v>0</v>
      </c>
      <c r="M1291" s="4" t="s">
        <v>2729</v>
      </c>
      <c r="N1291" s="11" t="s">
        <v>12233</v>
      </c>
      <c r="R1291" t="s">
        <v>12237</v>
      </c>
    </row>
    <row r="1292" spans="1:18">
      <c r="A1292" t="s">
        <v>5170</v>
      </c>
      <c r="B1292" t="s">
        <v>10958</v>
      </c>
      <c r="C1292" s="4" t="s">
        <v>74</v>
      </c>
      <c r="D1292" s="25" t="s">
        <v>11031</v>
      </c>
      <c r="E1292" s="4">
        <v>4</v>
      </c>
      <c r="F1292" s="4">
        <v>2026</v>
      </c>
      <c r="G1292" s="4" t="s">
        <v>21</v>
      </c>
      <c r="H1292" s="4">
        <v>25.6</v>
      </c>
      <c r="I1292" t="s">
        <v>35</v>
      </c>
      <c r="J1292" s="4">
        <v>26</v>
      </c>
      <c r="K1292" s="4">
        <v>34.1</v>
      </c>
      <c r="L1292" s="4">
        <v>0</v>
      </c>
      <c r="M1292" s="4">
        <v>760</v>
      </c>
      <c r="N1292" s="11" t="s">
        <v>12233</v>
      </c>
      <c r="R1292" s="4" t="s">
        <v>2449</v>
      </c>
    </row>
    <row r="1293" spans="1:18">
      <c r="A1293" t="s">
        <v>5178</v>
      </c>
      <c r="B1293" t="s">
        <v>10958</v>
      </c>
      <c r="C1293" t="s">
        <v>20</v>
      </c>
      <c r="D1293" s="25" t="s">
        <v>10998</v>
      </c>
      <c r="E1293" s="4">
        <v>3</v>
      </c>
      <c r="F1293" s="4">
        <v>1990</v>
      </c>
      <c r="G1293" t="s">
        <v>25</v>
      </c>
      <c r="H1293" s="4">
        <v>6.5</v>
      </c>
      <c r="I1293" t="s">
        <v>35</v>
      </c>
      <c r="J1293" s="4" t="s">
        <v>4959</v>
      </c>
      <c r="K1293" s="4" t="s">
        <v>4214</v>
      </c>
      <c r="L1293" s="4">
        <v>0</v>
      </c>
      <c r="M1293" s="4" t="s">
        <v>2788</v>
      </c>
      <c r="N1293" s="11" t="s">
        <v>12238</v>
      </c>
      <c r="R1293" t="s">
        <v>12239</v>
      </c>
    </row>
    <row r="1294" spans="1:18">
      <c r="A1294" t="s">
        <v>5178</v>
      </c>
      <c r="B1294" t="s">
        <v>10958</v>
      </c>
      <c r="C1294" t="s">
        <v>74</v>
      </c>
      <c r="D1294" s="25" t="s">
        <v>10989</v>
      </c>
      <c r="E1294" s="4">
        <v>3</v>
      </c>
      <c r="F1294" s="4">
        <v>1996</v>
      </c>
      <c r="G1294" t="s">
        <v>25</v>
      </c>
      <c r="H1294" s="4">
        <v>12.5</v>
      </c>
      <c r="I1294" t="s">
        <v>35</v>
      </c>
      <c r="J1294" s="4" t="s">
        <v>885</v>
      </c>
      <c r="K1294" s="4" t="s">
        <v>642</v>
      </c>
      <c r="L1294" s="4">
        <v>0</v>
      </c>
      <c r="M1294" s="4" t="s">
        <v>4133</v>
      </c>
      <c r="N1294" s="11" t="s">
        <v>12238</v>
      </c>
      <c r="R1294" t="s">
        <v>12240</v>
      </c>
    </row>
    <row r="1295" spans="1:18">
      <c r="A1295" t="s">
        <v>5178</v>
      </c>
      <c r="B1295" t="s">
        <v>10958</v>
      </c>
      <c r="C1295" t="s">
        <v>74</v>
      </c>
      <c r="D1295" s="25" t="s">
        <v>10981</v>
      </c>
      <c r="E1295" s="4">
        <v>3</v>
      </c>
      <c r="F1295" s="4">
        <v>2000</v>
      </c>
      <c r="G1295" t="s">
        <v>25</v>
      </c>
      <c r="H1295" s="4">
        <v>16.5</v>
      </c>
      <c r="I1295" t="s">
        <v>35</v>
      </c>
      <c r="J1295" s="4" t="s">
        <v>40</v>
      </c>
      <c r="K1295" s="4" t="s">
        <v>2609</v>
      </c>
      <c r="L1295" s="4">
        <v>0</v>
      </c>
      <c r="M1295" s="4" t="s">
        <v>4570</v>
      </c>
      <c r="N1295" s="11" t="s">
        <v>12238</v>
      </c>
      <c r="R1295" t="s">
        <v>439</v>
      </c>
    </row>
    <row r="1296" spans="1:18">
      <c r="A1296" t="s">
        <v>5178</v>
      </c>
      <c r="B1296" t="s">
        <v>10958</v>
      </c>
      <c r="C1296" t="s">
        <v>74</v>
      </c>
      <c r="D1296" s="25" t="s">
        <v>10970</v>
      </c>
      <c r="E1296" s="4">
        <v>5</v>
      </c>
      <c r="F1296" s="4">
        <v>2001</v>
      </c>
      <c r="G1296" t="s">
        <v>25</v>
      </c>
      <c r="H1296" s="4">
        <v>17.7</v>
      </c>
      <c r="I1296" t="s">
        <v>35</v>
      </c>
      <c r="J1296" s="4" t="s">
        <v>138</v>
      </c>
      <c r="K1296" s="4" t="s">
        <v>62</v>
      </c>
      <c r="L1296" s="4">
        <v>0</v>
      </c>
      <c r="M1296" s="4" t="s">
        <v>4617</v>
      </c>
      <c r="N1296" s="11" t="s">
        <v>12238</v>
      </c>
      <c r="R1296" t="s">
        <v>11006</v>
      </c>
    </row>
    <row r="1297" spans="1:18">
      <c r="A1297" t="s">
        <v>5178</v>
      </c>
      <c r="B1297" t="s">
        <v>10958</v>
      </c>
      <c r="C1297" t="s">
        <v>74</v>
      </c>
      <c r="D1297" s="25" t="s">
        <v>11036</v>
      </c>
      <c r="E1297" s="4">
        <v>5</v>
      </c>
      <c r="F1297" s="4">
        <v>2002</v>
      </c>
      <c r="G1297" t="s">
        <v>25</v>
      </c>
      <c r="H1297" s="4">
        <v>18.7</v>
      </c>
      <c r="I1297" t="s">
        <v>35</v>
      </c>
      <c r="J1297" s="4" t="s">
        <v>309</v>
      </c>
      <c r="K1297" s="4" t="s">
        <v>71</v>
      </c>
      <c r="L1297" s="4">
        <v>0</v>
      </c>
      <c r="M1297" s="4" t="s">
        <v>3485</v>
      </c>
      <c r="N1297" s="11" t="s">
        <v>12238</v>
      </c>
      <c r="R1297" t="s">
        <v>12241</v>
      </c>
    </row>
    <row r="1298" spans="1:18">
      <c r="A1298" t="s">
        <v>5178</v>
      </c>
      <c r="B1298" t="s">
        <v>10958</v>
      </c>
      <c r="C1298" t="s">
        <v>74</v>
      </c>
      <c r="D1298" s="25" t="s">
        <v>10972</v>
      </c>
      <c r="E1298" s="4">
        <v>5</v>
      </c>
      <c r="F1298" s="4">
        <v>2003</v>
      </c>
      <c r="G1298" t="s">
        <v>25</v>
      </c>
      <c r="H1298" s="4">
        <v>19.7</v>
      </c>
      <c r="I1298" t="s">
        <v>35</v>
      </c>
      <c r="J1298" s="4" t="s">
        <v>309</v>
      </c>
      <c r="K1298" s="4" t="s">
        <v>6094</v>
      </c>
      <c r="L1298" s="4">
        <v>0</v>
      </c>
      <c r="M1298" s="4" t="s">
        <v>12242</v>
      </c>
      <c r="N1298" s="11" t="s">
        <v>12238</v>
      </c>
      <c r="R1298" t="s">
        <v>11662</v>
      </c>
    </row>
    <row r="1299" spans="1:18">
      <c r="A1299" t="s">
        <v>5178</v>
      </c>
      <c r="B1299" t="s">
        <v>10958</v>
      </c>
      <c r="C1299" t="s">
        <v>74</v>
      </c>
      <c r="D1299" s="25" t="s">
        <v>11123</v>
      </c>
      <c r="E1299" s="4">
        <v>5</v>
      </c>
      <c r="F1299" s="4">
        <v>2005</v>
      </c>
      <c r="G1299" t="s">
        <v>25</v>
      </c>
      <c r="H1299" s="4">
        <v>21.7</v>
      </c>
      <c r="I1299" t="s">
        <v>35</v>
      </c>
      <c r="J1299" s="4" t="s">
        <v>256</v>
      </c>
      <c r="K1299" s="4" t="s">
        <v>1704</v>
      </c>
      <c r="L1299" s="4">
        <v>0</v>
      </c>
      <c r="M1299" s="4" t="s">
        <v>12243</v>
      </c>
      <c r="N1299" s="11" t="s">
        <v>12238</v>
      </c>
      <c r="R1299" t="s">
        <v>12244</v>
      </c>
    </row>
    <row r="1300" spans="1:18">
      <c r="A1300" t="s">
        <v>5180</v>
      </c>
      <c r="B1300" t="s">
        <v>10958</v>
      </c>
      <c r="C1300" t="s">
        <v>20</v>
      </c>
      <c r="D1300" s="25" t="s">
        <v>10993</v>
      </c>
      <c r="E1300" s="4">
        <v>5</v>
      </c>
      <c r="F1300" s="4">
        <v>2008</v>
      </c>
      <c r="G1300" t="s">
        <v>21</v>
      </c>
      <c r="H1300" s="4">
        <v>7.7</v>
      </c>
      <c r="I1300" t="s">
        <v>35</v>
      </c>
      <c r="J1300" s="4" t="s">
        <v>772</v>
      </c>
      <c r="K1300" s="4" t="s">
        <v>946</v>
      </c>
      <c r="L1300" s="4">
        <v>0</v>
      </c>
      <c r="M1300" s="4" t="s">
        <v>3143</v>
      </c>
      <c r="N1300" s="11" t="s">
        <v>12245</v>
      </c>
      <c r="R1300" t="s">
        <v>12246</v>
      </c>
    </row>
    <row r="1301" spans="1:18">
      <c r="A1301" t="s">
        <v>5180</v>
      </c>
      <c r="B1301" t="s">
        <v>10958</v>
      </c>
      <c r="C1301" t="s">
        <v>74</v>
      </c>
      <c r="D1301" s="25" t="s">
        <v>10995</v>
      </c>
      <c r="E1301" s="4">
        <v>5</v>
      </c>
      <c r="F1301" s="4">
        <v>2010</v>
      </c>
      <c r="G1301" t="s">
        <v>21</v>
      </c>
      <c r="H1301" s="4">
        <v>9.6999999999999993</v>
      </c>
      <c r="I1301" t="s">
        <v>35</v>
      </c>
      <c r="J1301" s="4" t="s">
        <v>1094</v>
      </c>
      <c r="K1301" s="4" t="s">
        <v>591</v>
      </c>
      <c r="L1301" s="4">
        <v>0</v>
      </c>
      <c r="M1301" s="4" t="s">
        <v>5510</v>
      </c>
      <c r="N1301" s="11" t="s">
        <v>12245</v>
      </c>
      <c r="R1301" t="s">
        <v>12247</v>
      </c>
    </row>
    <row r="1302" spans="1:18">
      <c r="A1302" t="s">
        <v>5180</v>
      </c>
      <c r="B1302" t="s">
        <v>10958</v>
      </c>
      <c r="C1302" t="s">
        <v>74</v>
      </c>
      <c r="D1302" s="25" t="s">
        <v>11042</v>
      </c>
      <c r="E1302" s="4">
        <v>5</v>
      </c>
      <c r="F1302" s="4">
        <v>2013</v>
      </c>
      <c r="G1302" t="s">
        <v>21</v>
      </c>
      <c r="H1302" s="4">
        <v>12.7</v>
      </c>
      <c r="I1302" t="s">
        <v>35</v>
      </c>
      <c r="J1302" s="4" t="s">
        <v>661</v>
      </c>
      <c r="K1302" s="4" t="s">
        <v>444</v>
      </c>
      <c r="L1302" s="4">
        <v>0</v>
      </c>
      <c r="M1302" s="4" t="s">
        <v>9159</v>
      </c>
      <c r="N1302" s="11" t="s">
        <v>12245</v>
      </c>
      <c r="R1302" t="s">
        <v>12248</v>
      </c>
    </row>
    <row r="1303" spans="1:18">
      <c r="A1303" t="s">
        <v>5180</v>
      </c>
      <c r="B1303" t="s">
        <v>10958</v>
      </c>
      <c r="C1303" t="s">
        <v>74</v>
      </c>
      <c r="D1303" s="25" t="s">
        <v>11027</v>
      </c>
      <c r="E1303" s="4">
        <v>5</v>
      </c>
      <c r="F1303" s="4">
        <v>2017</v>
      </c>
      <c r="G1303" t="s">
        <v>21</v>
      </c>
      <c r="H1303" s="4">
        <v>16.7</v>
      </c>
      <c r="I1303" t="s">
        <v>35</v>
      </c>
      <c r="J1303" s="4" t="s">
        <v>542</v>
      </c>
      <c r="K1303" s="4" t="s">
        <v>456</v>
      </c>
      <c r="L1303" s="4">
        <v>0</v>
      </c>
      <c r="M1303" s="4" t="s">
        <v>1607</v>
      </c>
      <c r="N1303" s="11" t="s">
        <v>12245</v>
      </c>
      <c r="R1303" t="s">
        <v>12249</v>
      </c>
    </row>
    <row r="1304" spans="1:18">
      <c r="A1304" t="s">
        <v>5180</v>
      </c>
      <c r="B1304" t="s">
        <v>10958</v>
      </c>
      <c r="C1304" t="s">
        <v>74</v>
      </c>
      <c r="D1304" s="25" t="s">
        <v>11102</v>
      </c>
      <c r="E1304" s="4">
        <v>5</v>
      </c>
      <c r="F1304" s="4">
        <v>2019</v>
      </c>
      <c r="G1304" t="s">
        <v>21</v>
      </c>
      <c r="H1304" s="4">
        <v>18.7</v>
      </c>
      <c r="I1304" t="s">
        <v>35</v>
      </c>
      <c r="J1304" s="4" t="s">
        <v>866</v>
      </c>
      <c r="K1304" s="4" t="s">
        <v>49</v>
      </c>
      <c r="L1304" s="4">
        <v>0</v>
      </c>
      <c r="M1304" s="4" t="s">
        <v>1739</v>
      </c>
      <c r="N1304" s="11" t="s">
        <v>12245</v>
      </c>
      <c r="R1304" t="s">
        <v>12250</v>
      </c>
    </row>
    <row r="1305" spans="1:18">
      <c r="A1305" t="s">
        <v>5180</v>
      </c>
      <c r="B1305" t="s">
        <v>10958</v>
      </c>
      <c r="C1305" s="4" t="s">
        <v>74</v>
      </c>
      <c r="D1305" s="25" t="s">
        <v>11031</v>
      </c>
      <c r="E1305" s="4">
        <v>4</v>
      </c>
      <c r="F1305" s="4">
        <v>2026</v>
      </c>
      <c r="G1305" s="4" t="s">
        <v>21</v>
      </c>
      <c r="H1305" s="4">
        <v>25.7</v>
      </c>
      <c r="I1305" t="s">
        <v>35</v>
      </c>
      <c r="J1305" s="4">
        <v>29.2</v>
      </c>
      <c r="K1305" s="4">
        <v>37</v>
      </c>
      <c r="L1305" s="4">
        <v>0</v>
      </c>
      <c r="M1305" s="4">
        <v>825</v>
      </c>
      <c r="N1305" s="11" t="s">
        <v>12245</v>
      </c>
      <c r="R1305" s="4" t="s">
        <v>2449</v>
      </c>
    </row>
    <row r="1306" spans="1:18">
      <c r="A1306" t="s">
        <v>5195</v>
      </c>
      <c r="B1306" t="s">
        <v>10958</v>
      </c>
      <c r="C1306" t="s">
        <v>20</v>
      </c>
      <c r="D1306" s="25" t="s">
        <v>10998</v>
      </c>
      <c r="E1306" s="4">
        <v>3</v>
      </c>
      <c r="F1306" s="4">
        <v>1990</v>
      </c>
      <c r="G1306" t="s">
        <v>21</v>
      </c>
      <c r="H1306" s="4">
        <v>19.5</v>
      </c>
      <c r="I1306" t="s">
        <v>35</v>
      </c>
      <c r="J1306" s="4" t="s">
        <v>1617</v>
      </c>
      <c r="K1306" s="4" t="s">
        <v>3597</v>
      </c>
      <c r="L1306" s="4">
        <v>0</v>
      </c>
      <c r="M1306" s="4" t="s">
        <v>1650</v>
      </c>
      <c r="R1306" t="s">
        <v>5712</v>
      </c>
    </row>
    <row r="1307" spans="1:18">
      <c r="A1307" t="s">
        <v>5203</v>
      </c>
      <c r="B1307" t="s">
        <v>10958</v>
      </c>
      <c r="C1307" t="s">
        <v>20</v>
      </c>
      <c r="D1307" s="25" t="s">
        <v>10975</v>
      </c>
      <c r="E1307" s="4">
        <v>3</v>
      </c>
      <c r="F1307" s="4">
        <v>1994</v>
      </c>
      <c r="G1307" t="s">
        <v>25</v>
      </c>
      <c r="H1307" s="4">
        <v>6.5</v>
      </c>
      <c r="I1307" t="s">
        <v>35</v>
      </c>
      <c r="J1307" s="4" t="s">
        <v>3088</v>
      </c>
      <c r="K1307" s="4" t="s">
        <v>836</v>
      </c>
      <c r="L1307" s="4">
        <v>0</v>
      </c>
      <c r="M1307" s="4" t="s">
        <v>2491</v>
      </c>
      <c r="N1307" s="11" t="s">
        <v>12251</v>
      </c>
      <c r="R1307" t="s">
        <v>12252</v>
      </c>
    </row>
    <row r="1308" spans="1:18">
      <c r="A1308" t="s">
        <v>5203</v>
      </c>
      <c r="B1308" t="s">
        <v>10958</v>
      </c>
      <c r="C1308" t="s">
        <v>74</v>
      </c>
      <c r="D1308" s="25" t="s">
        <v>10981</v>
      </c>
      <c r="E1308" s="4">
        <v>3</v>
      </c>
      <c r="F1308" s="4">
        <v>2000</v>
      </c>
      <c r="G1308" t="s">
        <v>25</v>
      </c>
      <c r="H1308" s="4">
        <v>12.5</v>
      </c>
      <c r="I1308" t="s">
        <v>35</v>
      </c>
      <c r="J1308" s="4" t="s">
        <v>881</v>
      </c>
      <c r="K1308" s="4" t="s">
        <v>36</v>
      </c>
      <c r="L1308" s="4">
        <v>0</v>
      </c>
      <c r="M1308" s="4" t="s">
        <v>3150</v>
      </c>
      <c r="N1308" s="11" t="s">
        <v>12251</v>
      </c>
      <c r="R1308" t="s">
        <v>12253</v>
      </c>
    </row>
    <row r="1309" spans="1:18">
      <c r="A1309" t="s">
        <v>5203</v>
      </c>
      <c r="B1309" t="s">
        <v>10958</v>
      </c>
      <c r="C1309" t="s">
        <v>74</v>
      </c>
      <c r="D1309" s="25" t="s">
        <v>5416</v>
      </c>
      <c r="E1309" s="4">
        <v>6</v>
      </c>
      <c r="F1309" s="4">
        <v>2001</v>
      </c>
      <c r="G1309" t="s">
        <v>25</v>
      </c>
      <c r="H1309" s="4">
        <v>13.8</v>
      </c>
      <c r="I1309" t="s">
        <v>35</v>
      </c>
      <c r="J1309" s="4" t="s">
        <v>683</v>
      </c>
      <c r="K1309" s="4" t="s">
        <v>1121</v>
      </c>
      <c r="L1309" s="4">
        <v>0</v>
      </c>
      <c r="N1309" s="11" t="s">
        <v>12251</v>
      </c>
      <c r="R1309" t="s">
        <v>12254</v>
      </c>
    </row>
    <row r="1310" spans="1:18">
      <c r="A1310" t="s">
        <v>5203</v>
      </c>
      <c r="B1310" t="s">
        <v>10958</v>
      </c>
      <c r="C1310" t="s">
        <v>74</v>
      </c>
      <c r="D1310" s="25" t="s">
        <v>11007</v>
      </c>
      <c r="E1310" s="4">
        <v>5</v>
      </c>
      <c r="F1310" s="4">
        <v>2002</v>
      </c>
      <c r="G1310" t="s">
        <v>25</v>
      </c>
      <c r="H1310" s="4">
        <v>14.7</v>
      </c>
      <c r="I1310" t="s">
        <v>35</v>
      </c>
      <c r="J1310" s="4" t="s">
        <v>1875</v>
      </c>
      <c r="K1310" s="4" t="s">
        <v>36</v>
      </c>
      <c r="L1310" s="4">
        <v>0</v>
      </c>
      <c r="M1310" s="4" t="s">
        <v>1398</v>
      </c>
      <c r="N1310" s="11" t="s">
        <v>12251</v>
      </c>
      <c r="R1310" t="s">
        <v>12255</v>
      </c>
    </row>
    <row r="1311" spans="1:18">
      <c r="A1311" t="s">
        <v>5209</v>
      </c>
      <c r="B1311" t="s">
        <v>10958</v>
      </c>
      <c r="C1311" t="s">
        <v>20</v>
      </c>
      <c r="D1311" s="25" t="s">
        <v>10993</v>
      </c>
      <c r="E1311" s="4">
        <v>5</v>
      </c>
      <c r="F1311" s="4">
        <v>2008</v>
      </c>
      <c r="G1311" t="s">
        <v>21</v>
      </c>
      <c r="H1311" s="4" t="s">
        <v>654</v>
      </c>
      <c r="I1311" t="s">
        <v>1214</v>
      </c>
      <c r="J1311" s="4" t="s">
        <v>104</v>
      </c>
      <c r="K1311" s="4" t="s">
        <v>529</v>
      </c>
      <c r="L1311" s="4">
        <v>0</v>
      </c>
      <c r="M1311" s="4" t="s">
        <v>6991</v>
      </c>
      <c r="N1311" s="11" t="s">
        <v>12256</v>
      </c>
      <c r="R1311" t="s">
        <v>12257</v>
      </c>
    </row>
    <row r="1312" spans="1:18">
      <c r="A1312" t="s">
        <v>5209</v>
      </c>
      <c r="B1312" t="s">
        <v>10958</v>
      </c>
      <c r="C1312" t="s">
        <v>74</v>
      </c>
      <c r="D1312" s="25" t="s">
        <v>11068</v>
      </c>
      <c r="E1312" s="4">
        <v>5</v>
      </c>
      <c r="F1312" s="4">
        <v>2015</v>
      </c>
      <c r="G1312" t="s">
        <v>21</v>
      </c>
      <c r="H1312" s="4" t="s">
        <v>717</v>
      </c>
      <c r="I1312" t="s">
        <v>1214</v>
      </c>
      <c r="J1312" s="4" t="s">
        <v>150</v>
      </c>
      <c r="K1312" s="4" t="s">
        <v>2381</v>
      </c>
      <c r="L1312" s="4">
        <v>0</v>
      </c>
      <c r="M1312" s="4" t="s">
        <v>1765</v>
      </c>
      <c r="N1312" s="11" t="s">
        <v>12256</v>
      </c>
      <c r="R1312" t="s">
        <v>12258</v>
      </c>
    </row>
    <row r="1313" spans="1:18">
      <c r="A1313" t="s">
        <v>5209</v>
      </c>
      <c r="B1313" t="s">
        <v>10958</v>
      </c>
      <c r="C1313" t="s">
        <v>74</v>
      </c>
      <c r="D1313" s="25" t="s">
        <v>11027</v>
      </c>
      <c r="E1313" s="4">
        <v>5</v>
      </c>
      <c r="F1313" s="4">
        <v>2017</v>
      </c>
      <c r="G1313" t="s">
        <v>21</v>
      </c>
      <c r="H1313" s="4" t="s">
        <v>609</v>
      </c>
      <c r="I1313" t="s">
        <v>1214</v>
      </c>
      <c r="J1313" s="4" t="s">
        <v>1000</v>
      </c>
      <c r="K1313" s="4">
        <v>18.5</v>
      </c>
      <c r="L1313" s="4">
        <v>3.8</v>
      </c>
      <c r="M1313" s="4" t="s">
        <v>1904</v>
      </c>
      <c r="N1313" s="11" t="s">
        <v>12256</v>
      </c>
      <c r="R1313" t="s">
        <v>12259</v>
      </c>
    </row>
    <row r="1314" spans="1:18">
      <c r="A1314" t="s">
        <v>5209</v>
      </c>
      <c r="B1314" t="s">
        <v>10958</v>
      </c>
      <c r="C1314" t="s">
        <v>74</v>
      </c>
      <c r="D1314" s="25" t="s">
        <v>11102</v>
      </c>
      <c r="E1314" s="4">
        <v>5</v>
      </c>
      <c r="F1314" s="4">
        <v>2019</v>
      </c>
      <c r="G1314" t="s">
        <v>21</v>
      </c>
      <c r="H1314" s="4" t="s">
        <v>893</v>
      </c>
      <c r="I1314" t="s">
        <v>1214</v>
      </c>
      <c r="J1314" s="4" t="s">
        <v>529</v>
      </c>
      <c r="K1314" s="4">
        <v>18.7</v>
      </c>
      <c r="L1314" s="4">
        <v>4.4000000000000004</v>
      </c>
      <c r="M1314" s="4" t="s">
        <v>1765</v>
      </c>
      <c r="N1314" s="11" t="s">
        <v>12256</v>
      </c>
      <c r="R1314" t="s">
        <v>12260</v>
      </c>
    </row>
    <row r="1315" spans="1:18">
      <c r="A1315" t="s">
        <v>5209</v>
      </c>
      <c r="B1315" t="s">
        <v>10958</v>
      </c>
      <c r="C1315" t="s">
        <v>74</v>
      </c>
      <c r="D1315" s="25" t="s">
        <v>1440</v>
      </c>
      <c r="E1315" s="4">
        <v>5</v>
      </c>
      <c r="F1315" s="4">
        <v>2024</v>
      </c>
      <c r="G1315" t="s">
        <v>21</v>
      </c>
      <c r="H1315" s="4" t="s">
        <v>772</v>
      </c>
      <c r="I1315" t="s">
        <v>1214</v>
      </c>
      <c r="J1315" s="4" t="s">
        <v>1215</v>
      </c>
      <c r="K1315" s="4">
        <v>21</v>
      </c>
      <c r="L1315" s="4">
        <v>4.8</v>
      </c>
      <c r="M1315" s="4" t="s">
        <v>2127</v>
      </c>
      <c r="N1315" s="11" t="s">
        <v>12256</v>
      </c>
      <c r="R1315" t="s">
        <v>12261</v>
      </c>
    </row>
    <row r="1316" spans="1:18">
      <c r="A1316" t="s">
        <v>5224</v>
      </c>
      <c r="B1316" t="s">
        <v>10958</v>
      </c>
      <c r="C1316" t="s">
        <v>20</v>
      </c>
      <c r="D1316" s="25" t="s">
        <v>10998</v>
      </c>
      <c r="E1316" s="4">
        <v>3</v>
      </c>
      <c r="F1316" s="4">
        <v>1990</v>
      </c>
      <c r="G1316" t="s">
        <v>25</v>
      </c>
      <c r="I1316" t="s">
        <v>11219</v>
      </c>
      <c r="J1316" s="4" t="s">
        <v>3079</v>
      </c>
      <c r="K1316" s="4">
        <v>41.28</v>
      </c>
      <c r="L1316" s="4">
        <v>0</v>
      </c>
      <c r="M1316" s="4" t="s">
        <v>5389</v>
      </c>
      <c r="R1316" t="s">
        <v>12262</v>
      </c>
    </row>
    <row r="1317" spans="1:18">
      <c r="A1317" t="s">
        <v>5225</v>
      </c>
      <c r="B1317" t="s">
        <v>10958</v>
      </c>
      <c r="C1317" t="s">
        <v>20</v>
      </c>
      <c r="D1317" s="25" t="s">
        <v>10993</v>
      </c>
      <c r="E1317" s="4">
        <v>5</v>
      </c>
      <c r="F1317" s="4">
        <v>2008</v>
      </c>
      <c r="G1317" t="s">
        <v>21</v>
      </c>
      <c r="H1317" s="4" t="s">
        <v>654</v>
      </c>
      <c r="I1317" t="s">
        <v>1214</v>
      </c>
      <c r="J1317" s="4" t="s">
        <v>756</v>
      </c>
      <c r="K1317" s="4" t="s">
        <v>511</v>
      </c>
      <c r="L1317" s="4">
        <v>0</v>
      </c>
      <c r="M1317" s="4" t="s">
        <v>1957</v>
      </c>
      <c r="N1317" s="11" t="s">
        <v>12263</v>
      </c>
      <c r="R1317" t="s">
        <v>12264</v>
      </c>
    </row>
    <row r="1318" spans="1:18">
      <c r="A1318" t="s">
        <v>5225</v>
      </c>
      <c r="B1318" t="s">
        <v>10958</v>
      </c>
      <c r="C1318" t="s">
        <v>74</v>
      </c>
      <c r="D1318" s="25" t="s">
        <v>11064</v>
      </c>
      <c r="E1318" s="4">
        <v>5</v>
      </c>
      <c r="F1318" s="4">
        <v>2009</v>
      </c>
      <c r="G1318" t="s">
        <v>21</v>
      </c>
      <c r="H1318" s="4" t="s">
        <v>482</v>
      </c>
      <c r="I1318" t="s">
        <v>1214</v>
      </c>
      <c r="J1318" s="4" t="s">
        <v>1557</v>
      </c>
      <c r="K1318" s="4" t="s">
        <v>244</v>
      </c>
      <c r="L1318" s="4">
        <v>0</v>
      </c>
      <c r="M1318" s="4" t="s">
        <v>6079</v>
      </c>
      <c r="N1318" s="11" t="s">
        <v>12263</v>
      </c>
      <c r="R1318" t="s">
        <v>585</v>
      </c>
    </row>
    <row r="1319" spans="1:18">
      <c r="A1319" t="s">
        <v>5225</v>
      </c>
      <c r="B1319" t="s">
        <v>10958</v>
      </c>
      <c r="C1319" t="s">
        <v>74</v>
      </c>
      <c r="D1319" s="25" t="s">
        <v>10995</v>
      </c>
      <c r="E1319" s="4">
        <v>5</v>
      </c>
      <c r="F1319" s="4">
        <v>2010</v>
      </c>
      <c r="G1319" t="s">
        <v>21</v>
      </c>
      <c r="H1319" s="4" t="s">
        <v>682</v>
      </c>
      <c r="I1319" t="s">
        <v>1214</v>
      </c>
      <c r="J1319" s="4" t="s">
        <v>739</v>
      </c>
      <c r="K1319" s="4" t="s">
        <v>116</v>
      </c>
      <c r="L1319" s="4">
        <v>0</v>
      </c>
      <c r="M1319" s="4" t="s">
        <v>1350</v>
      </c>
      <c r="N1319" s="11" t="s">
        <v>12263</v>
      </c>
      <c r="R1319" t="s">
        <v>12265</v>
      </c>
    </row>
    <row r="1320" spans="1:18">
      <c r="A1320" t="s">
        <v>5225</v>
      </c>
      <c r="B1320" t="s">
        <v>10958</v>
      </c>
      <c r="C1320" t="s">
        <v>74</v>
      </c>
      <c r="D1320" s="25" t="s">
        <v>11012</v>
      </c>
      <c r="E1320" s="4">
        <v>5</v>
      </c>
      <c r="F1320" s="4">
        <v>2011</v>
      </c>
      <c r="G1320" t="s">
        <v>21</v>
      </c>
      <c r="H1320" s="4" t="s">
        <v>57</v>
      </c>
      <c r="I1320" t="s">
        <v>1214</v>
      </c>
      <c r="J1320" s="4" t="s">
        <v>3781</v>
      </c>
      <c r="K1320" s="4" t="s">
        <v>1160</v>
      </c>
      <c r="L1320" s="4">
        <v>0</v>
      </c>
      <c r="M1320" s="4" t="s">
        <v>4918</v>
      </c>
      <c r="N1320" s="11" t="s">
        <v>12263</v>
      </c>
      <c r="R1320" t="s">
        <v>12266</v>
      </c>
    </row>
    <row r="1321" spans="1:18">
      <c r="A1321" t="s">
        <v>5225</v>
      </c>
      <c r="B1321" t="s">
        <v>10958</v>
      </c>
      <c r="C1321" t="s">
        <v>74</v>
      </c>
      <c r="D1321" s="25" t="s">
        <v>11042</v>
      </c>
      <c r="E1321" s="4">
        <v>5</v>
      </c>
      <c r="F1321" s="4">
        <v>2013</v>
      </c>
      <c r="G1321" t="s">
        <v>21</v>
      </c>
      <c r="H1321" s="4" t="s">
        <v>496</v>
      </c>
      <c r="I1321" t="s">
        <v>1214</v>
      </c>
      <c r="M1321" s="4" t="s">
        <v>4443</v>
      </c>
      <c r="N1321" s="11" t="s">
        <v>12263</v>
      </c>
      <c r="R1321" t="s">
        <v>12267</v>
      </c>
    </row>
    <row r="1322" spans="1:18">
      <c r="A1322" t="s">
        <v>5225</v>
      </c>
      <c r="B1322" t="s">
        <v>10958</v>
      </c>
      <c r="C1322" t="s">
        <v>74</v>
      </c>
      <c r="D1322" s="25" t="s">
        <v>11016</v>
      </c>
      <c r="E1322" s="4">
        <v>5</v>
      </c>
      <c r="F1322" s="4">
        <v>2015</v>
      </c>
      <c r="G1322" t="s">
        <v>21</v>
      </c>
      <c r="H1322" s="4" t="s">
        <v>717</v>
      </c>
      <c r="I1322" t="s">
        <v>1214</v>
      </c>
      <c r="J1322" s="4" t="s">
        <v>2739</v>
      </c>
      <c r="K1322" s="4" t="s">
        <v>674</v>
      </c>
      <c r="L1322" s="4">
        <v>0</v>
      </c>
      <c r="M1322" s="4" t="s">
        <v>2792</v>
      </c>
      <c r="N1322" s="11" t="s">
        <v>12263</v>
      </c>
      <c r="R1322" t="s">
        <v>12268</v>
      </c>
    </row>
    <row r="1323" spans="1:18">
      <c r="A1323" t="s">
        <v>5225</v>
      </c>
      <c r="B1323" t="s">
        <v>10958</v>
      </c>
      <c r="C1323" t="s">
        <v>74</v>
      </c>
      <c r="D1323" s="25" t="s">
        <v>859</v>
      </c>
      <c r="E1323" s="4">
        <v>5</v>
      </c>
      <c r="F1323" s="4">
        <v>2016</v>
      </c>
      <c r="G1323" t="s">
        <v>21</v>
      </c>
      <c r="H1323" s="4" t="s">
        <v>712</v>
      </c>
      <c r="I1323" t="s">
        <v>1214</v>
      </c>
      <c r="J1323" s="4" t="s">
        <v>1215</v>
      </c>
      <c r="K1323" s="4" t="s">
        <v>577</v>
      </c>
      <c r="L1323" s="4">
        <v>0</v>
      </c>
      <c r="M1323" s="4" t="s">
        <v>7497</v>
      </c>
      <c r="N1323" s="11" t="s">
        <v>12263</v>
      </c>
      <c r="R1323" t="s">
        <v>12269</v>
      </c>
    </row>
    <row r="1324" spans="1:18">
      <c r="A1324" t="s">
        <v>5225</v>
      </c>
      <c r="B1324" t="s">
        <v>10958</v>
      </c>
      <c r="C1324" t="s">
        <v>74</v>
      </c>
      <c r="D1324" s="25" t="s">
        <v>901</v>
      </c>
      <c r="E1324" s="4">
        <v>9</v>
      </c>
      <c r="F1324" s="4">
        <v>2016</v>
      </c>
      <c r="G1324" t="s">
        <v>21</v>
      </c>
      <c r="H1324" s="4" t="s">
        <v>3064</v>
      </c>
      <c r="I1324" t="s">
        <v>1214</v>
      </c>
      <c r="J1324" s="4" t="s">
        <v>723</v>
      </c>
      <c r="K1324" s="4" t="s">
        <v>435</v>
      </c>
      <c r="L1324" s="4">
        <v>0</v>
      </c>
      <c r="M1324" s="4" t="s">
        <v>4352</v>
      </c>
      <c r="N1324" s="11" t="s">
        <v>12263</v>
      </c>
      <c r="R1324" t="s">
        <v>12270</v>
      </c>
    </row>
    <row r="1325" spans="1:18">
      <c r="A1325" t="s">
        <v>5225</v>
      </c>
      <c r="B1325" t="s">
        <v>10958</v>
      </c>
      <c r="C1325" t="s">
        <v>74</v>
      </c>
      <c r="D1325" s="25" t="s">
        <v>11027</v>
      </c>
      <c r="E1325" s="4">
        <v>5</v>
      </c>
      <c r="F1325" s="4">
        <v>2017</v>
      </c>
      <c r="G1325" t="s">
        <v>21</v>
      </c>
      <c r="H1325" s="4" t="s">
        <v>609</v>
      </c>
      <c r="I1325" t="s">
        <v>1214</v>
      </c>
      <c r="J1325" s="4" t="s">
        <v>789</v>
      </c>
      <c r="K1325" s="4" t="s">
        <v>642</v>
      </c>
      <c r="L1325" s="4">
        <v>0</v>
      </c>
      <c r="M1325" s="4" t="s">
        <v>3899</v>
      </c>
      <c r="N1325" s="11" t="s">
        <v>12263</v>
      </c>
      <c r="R1325" t="s">
        <v>12271</v>
      </c>
    </row>
    <row r="1326" spans="1:18">
      <c r="A1326" t="s">
        <v>5225</v>
      </c>
      <c r="B1326" t="s">
        <v>10958</v>
      </c>
      <c r="C1326" s="4" t="s">
        <v>74</v>
      </c>
      <c r="D1326" s="25" t="s">
        <v>11031</v>
      </c>
      <c r="E1326" s="4">
        <v>4</v>
      </c>
      <c r="F1326" s="4">
        <v>2026</v>
      </c>
      <c r="G1326" s="4" t="s">
        <v>21</v>
      </c>
      <c r="H1326" s="4">
        <v>23.6</v>
      </c>
      <c r="I1326" t="s">
        <v>1214</v>
      </c>
      <c r="J1326" s="4">
        <v>30.5</v>
      </c>
      <c r="K1326" s="4">
        <v>38.6</v>
      </c>
      <c r="L1326" s="4">
        <v>0</v>
      </c>
      <c r="M1326" s="4">
        <v>1268</v>
      </c>
      <c r="N1326" s="11" t="s">
        <v>12263</v>
      </c>
      <c r="R1326" s="4" t="s">
        <v>2449</v>
      </c>
    </row>
    <row r="1327" spans="1:18">
      <c r="A1327" t="s">
        <v>56</v>
      </c>
      <c r="B1327" t="s">
        <v>10958</v>
      </c>
      <c r="C1327" t="s">
        <v>20</v>
      </c>
      <c r="D1327" s="25" t="s">
        <v>10989</v>
      </c>
      <c r="E1327" s="4">
        <v>3</v>
      </c>
      <c r="F1327" s="4">
        <v>1996</v>
      </c>
      <c r="G1327" t="s">
        <v>25</v>
      </c>
      <c r="I1327" t="s">
        <v>11219</v>
      </c>
      <c r="J1327" s="4" t="s">
        <v>997</v>
      </c>
      <c r="K1327" s="4" t="s">
        <v>789</v>
      </c>
      <c r="L1327" s="4">
        <v>0</v>
      </c>
      <c r="M1327" s="4" t="s">
        <v>1752</v>
      </c>
      <c r="N1327" s="11" t="s">
        <v>12272</v>
      </c>
      <c r="R1327" t="s">
        <v>1931</v>
      </c>
    </row>
    <row r="1328" spans="1:18">
      <c r="A1328" t="s">
        <v>56</v>
      </c>
      <c r="B1328" t="s">
        <v>10958</v>
      </c>
      <c r="C1328" t="s">
        <v>74</v>
      </c>
      <c r="D1328" s="25" t="s">
        <v>3055</v>
      </c>
      <c r="E1328" s="4">
        <v>5</v>
      </c>
      <c r="F1328" s="4">
        <v>2001</v>
      </c>
      <c r="G1328" t="s">
        <v>25</v>
      </c>
      <c r="I1328" t="s">
        <v>11219</v>
      </c>
      <c r="J1328" s="4" t="s">
        <v>2176</v>
      </c>
      <c r="K1328" s="4" t="s">
        <v>870</v>
      </c>
      <c r="L1328" s="4">
        <v>0</v>
      </c>
      <c r="M1328" s="4" t="s">
        <v>1907</v>
      </c>
      <c r="N1328" s="11" t="s">
        <v>12272</v>
      </c>
      <c r="R1328" t="s">
        <v>12273</v>
      </c>
    </row>
    <row r="1329" spans="1:18">
      <c r="A1329" t="s">
        <v>56</v>
      </c>
      <c r="B1329" t="s">
        <v>10958</v>
      </c>
      <c r="C1329" t="s">
        <v>74</v>
      </c>
      <c r="D1329" s="25" t="s">
        <v>11036</v>
      </c>
      <c r="E1329" s="4">
        <v>5</v>
      </c>
      <c r="F1329" s="4">
        <v>2002</v>
      </c>
      <c r="G1329" t="s">
        <v>25</v>
      </c>
      <c r="I1329" t="s">
        <v>11219</v>
      </c>
      <c r="J1329" s="4" t="s">
        <v>521</v>
      </c>
      <c r="K1329" s="4" t="s">
        <v>954</v>
      </c>
      <c r="L1329" s="4">
        <v>0</v>
      </c>
      <c r="M1329" s="4" t="s">
        <v>1532</v>
      </c>
      <c r="N1329" s="11" t="s">
        <v>12272</v>
      </c>
      <c r="R1329" t="s">
        <v>12274</v>
      </c>
    </row>
    <row r="1330" spans="1:18">
      <c r="A1330" t="s">
        <v>56</v>
      </c>
      <c r="B1330" t="s">
        <v>10958</v>
      </c>
      <c r="C1330" t="s">
        <v>74</v>
      </c>
      <c r="D1330" s="25" t="s">
        <v>2779</v>
      </c>
      <c r="E1330" s="4">
        <v>6</v>
      </c>
      <c r="F1330" s="4">
        <v>2002</v>
      </c>
      <c r="G1330" t="s">
        <v>25</v>
      </c>
      <c r="I1330" t="s">
        <v>11219</v>
      </c>
      <c r="J1330" s="4" t="s">
        <v>542</v>
      </c>
      <c r="K1330" s="4" t="s">
        <v>954</v>
      </c>
      <c r="L1330" s="4">
        <v>0</v>
      </c>
      <c r="M1330" s="4" t="s">
        <v>1739</v>
      </c>
      <c r="N1330" s="11" t="s">
        <v>12272</v>
      </c>
      <c r="R1330" t="s">
        <v>12275</v>
      </c>
    </row>
    <row r="1331" spans="1:18">
      <c r="A1331" t="s">
        <v>56</v>
      </c>
      <c r="B1331" t="s">
        <v>10958</v>
      </c>
      <c r="C1331" t="s">
        <v>74</v>
      </c>
      <c r="D1331" s="25" t="s">
        <v>1674</v>
      </c>
      <c r="E1331" s="4">
        <v>5</v>
      </c>
      <c r="F1331" s="4">
        <v>2004</v>
      </c>
      <c r="G1331" t="s">
        <v>25</v>
      </c>
      <c r="I1331" t="s">
        <v>11219</v>
      </c>
      <c r="J1331" s="4" t="s">
        <v>88</v>
      </c>
      <c r="K1331" s="4" t="s">
        <v>350</v>
      </c>
      <c r="L1331" s="4">
        <v>0</v>
      </c>
      <c r="M1331" s="4" t="s">
        <v>1427</v>
      </c>
      <c r="N1331" s="11" t="s">
        <v>12272</v>
      </c>
      <c r="R1331" t="s">
        <v>12276</v>
      </c>
    </row>
    <row r="1332" spans="1:18">
      <c r="A1332" t="s">
        <v>56</v>
      </c>
      <c r="B1332" t="s">
        <v>10958</v>
      </c>
      <c r="C1332" t="s">
        <v>74</v>
      </c>
      <c r="D1332" s="25" t="s">
        <v>11123</v>
      </c>
      <c r="E1332" s="4">
        <v>5</v>
      </c>
      <c r="F1332" s="4">
        <v>2005</v>
      </c>
      <c r="G1332" t="s">
        <v>25</v>
      </c>
      <c r="I1332" t="s">
        <v>11219</v>
      </c>
      <c r="J1332" s="4" t="s">
        <v>582</v>
      </c>
      <c r="K1332" s="4" t="s">
        <v>1072</v>
      </c>
      <c r="L1332" s="4">
        <v>0</v>
      </c>
      <c r="M1332" s="4" t="s">
        <v>11602</v>
      </c>
      <c r="N1332" s="11" t="s">
        <v>12272</v>
      </c>
      <c r="R1332" t="s">
        <v>12277</v>
      </c>
    </row>
    <row r="1333" spans="1:18">
      <c r="A1333" t="s">
        <v>56</v>
      </c>
      <c r="B1333" t="s">
        <v>10958</v>
      </c>
      <c r="C1333" t="s">
        <v>74</v>
      </c>
      <c r="D1333" s="25" t="s">
        <v>1313</v>
      </c>
      <c r="E1333" s="4">
        <v>3</v>
      </c>
      <c r="F1333" s="4">
        <v>2006</v>
      </c>
      <c r="G1333" t="s">
        <v>25</v>
      </c>
      <c r="I1333" t="s">
        <v>11219</v>
      </c>
      <c r="N1333" s="11" t="s">
        <v>12272</v>
      </c>
      <c r="R1333" t="s">
        <v>799</v>
      </c>
    </row>
    <row r="1334" spans="1:18">
      <c r="A1334" t="s">
        <v>928</v>
      </c>
      <c r="B1334" t="s">
        <v>10958</v>
      </c>
      <c r="C1334" t="s">
        <v>20</v>
      </c>
      <c r="D1334" s="25" t="s">
        <v>10989</v>
      </c>
      <c r="E1334" s="4">
        <v>3</v>
      </c>
      <c r="F1334" s="4">
        <v>1996</v>
      </c>
      <c r="G1334" t="s">
        <v>21</v>
      </c>
      <c r="I1334" t="s">
        <v>11219</v>
      </c>
      <c r="J1334" s="4" t="s">
        <v>91</v>
      </c>
      <c r="K1334" s="4" t="s">
        <v>591</v>
      </c>
      <c r="L1334" s="4">
        <v>0</v>
      </c>
      <c r="M1334" s="4" t="s">
        <v>2353</v>
      </c>
      <c r="N1334" s="11" t="s">
        <v>12278</v>
      </c>
      <c r="R1334" t="s">
        <v>3248</v>
      </c>
    </row>
    <row r="1335" spans="1:18">
      <c r="A1335" t="s">
        <v>928</v>
      </c>
      <c r="B1335" t="s">
        <v>10958</v>
      </c>
      <c r="C1335" t="s">
        <v>74</v>
      </c>
      <c r="D1335" s="25" t="s">
        <v>11083</v>
      </c>
      <c r="E1335" s="4">
        <v>3</v>
      </c>
      <c r="F1335" s="4">
        <v>2000</v>
      </c>
      <c r="G1335" t="s">
        <v>21</v>
      </c>
      <c r="I1335" t="s">
        <v>11219</v>
      </c>
      <c r="J1335" s="4" t="s">
        <v>2176</v>
      </c>
      <c r="K1335" s="4" t="s">
        <v>278</v>
      </c>
      <c r="L1335" s="4">
        <v>0</v>
      </c>
      <c r="M1335" s="4" t="s">
        <v>2736</v>
      </c>
      <c r="N1335" s="11" t="s">
        <v>12278</v>
      </c>
      <c r="R1335" t="s">
        <v>585</v>
      </c>
    </row>
    <row r="1336" spans="1:18">
      <c r="A1336" t="s">
        <v>928</v>
      </c>
      <c r="B1336" t="s">
        <v>10958</v>
      </c>
      <c r="C1336" t="s">
        <v>74</v>
      </c>
      <c r="D1336" s="25" t="s">
        <v>11036</v>
      </c>
      <c r="E1336" s="4">
        <v>5</v>
      </c>
      <c r="F1336" s="4">
        <v>2002</v>
      </c>
      <c r="G1336" t="s">
        <v>21</v>
      </c>
      <c r="I1336" t="s">
        <v>11219</v>
      </c>
      <c r="J1336" s="4" t="s">
        <v>2413</v>
      </c>
      <c r="K1336" s="4" t="s">
        <v>127</v>
      </c>
      <c r="L1336" s="4">
        <v>0</v>
      </c>
      <c r="M1336" s="4" t="s">
        <v>3640</v>
      </c>
      <c r="N1336" s="11" t="s">
        <v>12278</v>
      </c>
      <c r="R1336" t="s">
        <v>12279</v>
      </c>
    </row>
    <row r="1337" spans="1:18">
      <c r="A1337" t="s">
        <v>928</v>
      </c>
      <c r="B1337" t="s">
        <v>10958</v>
      </c>
      <c r="C1337" t="s">
        <v>74</v>
      </c>
      <c r="D1337" s="25" t="s">
        <v>11038</v>
      </c>
      <c r="E1337" s="4">
        <v>5</v>
      </c>
      <c r="F1337" s="4">
        <v>2003</v>
      </c>
      <c r="G1337" t="s">
        <v>21</v>
      </c>
      <c r="I1337" t="s">
        <v>11219</v>
      </c>
      <c r="J1337" s="4" t="s">
        <v>88</v>
      </c>
      <c r="K1337" s="4" t="s">
        <v>1160</v>
      </c>
      <c r="L1337" s="4">
        <v>0</v>
      </c>
      <c r="M1337" s="4" t="s">
        <v>2120</v>
      </c>
      <c r="N1337" s="11" t="s">
        <v>12278</v>
      </c>
      <c r="R1337" t="s">
        <v>12280</v>
      </c>
    </row>
    <row r="1338" spans="1:18">
      <c r="A1338" t="s">
        <v>5255</v>
      </c>
      <c r="B1338" t="s">
        <v>10958</v>
      </c>
      <c r="C1338" t="s">
        <v>20</v>
      </c>
      <c r="D1338" s="25" t="s">
        <v>10979</v>
      </c>
      <c r="E1338" s="4">
        <v>3</v>
      </c>
      <c r="F1338" s="4">
        <v>1996</v>
      </c>
      <c r="G1338" t="s">
        <v>21</v>
      </c>
      <c r="H1338" s="4" t="s">
        <v>126</v>
      </c>
      <c r="I1338" t="s">
        <v>1214</v>
      </c>
      <c r="J1338" s="4" t="s">
        <v>169</v>
      </c>
      <c r="K1338" s="4" t="s">
        <v>814</v>
      </c>
      <c r="L1338" s="4">
        <v>0</v>
      </c>
      <c r="M1338" s="4" t="s">
        <v>2209</v>
      </c>
      <c r="N1338" s="11" t="s">
        <v>12281</v>
      </c>
      <c r="R1338" t="s">
        <v>12282</v>
      </c>
    </row>
    <row r="1339" spans="1:18">
      <c r="A1339" t="s">
        <v>5264</v>
      </c>
      <c r="B1339" t="s">
        <v>10958</v>
      </c>
      <c r="C1339" t="s">
        <v>20</v>
      </c>
      <c r="D1339" s="25" t="s">
        <v>10981</v>
      </c>
      <c r="E1339" s="4">
        <v>3</v>
      </c>
      <c r="F1339" s="4">
        <v>2000</v>
      </c>
      <c r="G1339" t="s">
        <v>25</v>
      </c>
      <c r="I1339" t="s">
        <v>11219</v>
      </c>
      <c r="J1339" s="4" t="s">
        <v>150</v>
      </c>
      <c r="K1339" s="4" t="s">
        <v>278</v>
      </c>
      <c r="L1339" s="4">
        <v>0</v>
      </c>
      <c r="M1339" s="4" t="s">
        <v>3383</v>
      </c>
      <c r="N1339" s="11" t="s">
        <v>12283</v>
      </c>
      <c r="R1339" t="s">
        <v>11595</v>
      </c>
    </row>
    <row r="1340" spans="1:18">
      <c r="A1340" t="s">
        <v>5264</v>
      </c>
      <c r="B1340" t="s">
        <v>10958</v>
      </c>
      <c r="C1340" t="s">
        <v>74</v>
      </c>
      <c r="D1340" s="25" t="s">
        <v>3055</v>
      </c>
      <c r="E1340" s="4">
        <v>5</v>
      </c>
      <c r="F1340" s="4">
        <v>2001</v>
      </c>
      <c r="G1340" t="s">
        <v>25</v>
      </c>
      <c r="I1340" t="s">
        <v>11219</v>
      </c>
      <c r="J1340" s="4" t="s">
        <v>3619</v>
      </c>
      <c r="K1340" s="4" t="s">
        <v>729</v>
      </c>
      <c r="L1340" s="4">
        <v>0</v>
      </c>
      <c r="M1340" s="4" t="s">
        <v>1436</v>
      </c>
      <c r="N1340" s="11" t="s">
        <v>12283</v>
      </c>
      <c r="R1340" t="s">
        <v>12284</v>
      </c>
    </row>
    <row r="1341" spans="1:18">
      <c r="A1341" t="s">
        <v>5264</v>
      </c>
      <c r="B1341" t="s">
        <v>10958</v>
      </c>
      <c r="C1341" t="s">
        <v>74</v>
      </c>
      <c r="D1341" s="25" t="s">
        <v>3348</v>
      </c>
      <c r="E1341" s="4">
        <v>6</v>
      </c>
      <c r="F1341" s="4">
        <v>2002</v>
      </c>
      <c r="G1341" t="s">
        <v>25</v>
      </c>
      <c r="I1341" t="s">
        <v>11219</v>
      </c>
      <c r="J1341" s="4" t="s">
        <v>742</v>
      </c>
      <c r="K1341" s="4" t="s">
        <v>127</v>
      </c>
      <c r="L1341" s="4">
        <v>0</v>
      </c>
      <c r="M1341" s="4" t="s">
        <v>1427</v>
      </c>
      <c r="N1341" s="11" t="s">
        <v>12283</v>
      </c>
      <c r="R1341" t="s">
        <v>585</v>
      </c>
    </row>
    <row r="1342" spans="1:18">
      <c r="A1342" t="s">
        <v>5264</v>
      </c>
      <c r="B1342" t="s">
        <v>10958</v>
      </c>
      <c r="C1342" t="s">
        <v>74</v>
      </c>
      <c r="D1342" s="25" t="s">
        <v>1674</v>
      </c>
      <c r="E1342" s="4">
        <v>5</v>
      </c>
      <c r="F1342" s="4">
        <v>2004</v>
      </c>
      <c r="G1342" t="s">
        <v>25</v>
      </c>
      <c r="I1342" t="s">
        <v>11219</v>
      </c>
      <c r="J1342" s="4" t="s">
        <v>2176</v>
      </c>
      <c r="K1342" s="4" t="s">
        <v>1282</v>
      </c>
      <c r="L1342" s="4">
        <v>0</v>
      </c>
      <c r="M1342" s="4" t="s">
        <v>2848</v>
      </c>
      <c r="N1342" s="11" t="s">
        <v>12283</v>
      </c>
      <c r="R1342" t="s">
        <v>12285</v>
      </c>
    </row>
    <row r="1343" spans="1:18">
      <c r="A1343" t="s">
        <v>5264</v>
      </c>
      <c r="B1343" t="s">
        <v>10958</v>
      </c>
      <c r="C1343" t="s">
        <v>74</v>
      </c>
      <c r="D1343" s="25" t="s">
        <v>11014</v>
      </c>
      <c r="E1343" s="4">
        <v>5</v>
      </c>
      <c r="F1343" s="4">
        <v>2013</v>
      </c>
      <c r="G1343" t="s">
        <v>25</v>
      </c>
      <c r="I1343" t="s">
        <v>11219</v>
      </c>
      <c r="J1343" s="4" t="s">
        <v>1875</v>
      </c>
      <c r="K1343" s="4" t="s">
        <v>800</v>
      </c>
      <c r="L1343" s="4">
        <v>0</v>
      </c>
      <c r="M1343" s="4" t="s">
        <v>1661</v>
      </c>
      <c r="N1343" s="11" t="s">
        <v>12283</v>
      </c>
      <c r="R1343" t="s">
        <v>12286</v>
      </c>
    </row>
    <row r="1344" spans="1:18">
      <c r="A1344" t="s">
        <v>5264</v>
      </c>
      <c r="B1344" t="s">
        <v>10958</v>
      </c>
      <c r="C1344" t="s">
        <v>74</v>
      </c>
      <c r="D1344" s="25" t="s">
        <v>11027</v>
      </c>
      <c r="E1344" s="4">
        <v>5</v>
      </c>
      <c r="F1344" s="4">
        <v>2017</v>
      </c>
      <c r="G1344" t="s">
        <v>25</v>
      </c>
      <c r="I1344" t="s">
        <v>11219</v>
      </c>
      <c r="J1344" s="4" t="s">
        <v>1875</v>
      </c>
      <c r="K1344" s="4" t="s">
        <v>949</v>
      </c>
      <c r="L1344" s="4">
        <v>0</v>
      </c>
      <c r="M1344" s="4" t="s">
        <v>8314</v>
      </c>
      <c r="N1344" s="11" t="s">
        <v>12283</v>
      </c>
      <c r="R1344" t="s">
        <v>12287</v>
      </c>
    </row>
    <row r="1345" spans="1:18">
      <c r="A1345" t="s">
        <v>5269</v>
      </c>
      <c r="B1345" t="s">
        <v>10958</v>
      </c>
      <c r="C1345" t="s">
        <v>20</v>
      </c>
      <c r="D1345" s="25" t="s">
        <v>562</v>
      </c>
      <c r="E1345" s="4">
        <v>5</v>
      </c>
      <c r="F1345" s="4">
        <v>2009</v>
      </c>
      <c r="G1345" t="s">
        <v>21</v>
      </c>
      <c r="I1345" t="s">
        <v>11219</v>
      </c>
      <c r="J1345" s="4" t="s">
        <v>4588</v>
      </c>
      <c r="K1345" s="4" t="s">
        <v>1782</v>
      </c>
      <c r="L1345" s="4">
        <v>0</v>
      </c>
      <c r="M1345" s="4" t="s">
        <v>1876</v>
      </c>
      <c r="N1345" s="11" t="s">
        <v>12288</v>
      </c>
      <c r="R1345" t="s">
        <v>12289</v>
      </c>
    </row>
    <row r="1346" spans="1:18">
      <c r="A1346" t="s">
        <v>5269</v>
      </c>
      <c r="B1346" t="s">
        <v>10958</v>
      </c>
      <c r="C1346" t="s">
        <v>74</v>
      </c>
      <c r="D1346" s="25" t="s">
        <v>11068</v>
      </c>
      <c r="E1346" s="4">
        <v>5</v>
      </c>
      <c r="F1346" s="4">
        <v>2015</v>
      </c>
      <c r="G1346" t="s">
        <v>21</v>
      </c>
      <c r="I1346" t="s">
        <v>11219</v>
      </c>
      <c r="J1346" s="4" t="s">
        <v>285</v>
      </c>
      <c r="K1346" s="4" t="s">
        <v>2179</v>
      </c>
      <c r="L1346" s="4">
        <v>0</v>
      </c>
      <c r="M1346" s="4" t="s">
        <v>4539</v>
      </c>
      <c r="N1346" s="11" t="s">
        <v>12288</v>
      </c>
      <c r="R1346" t="s">
        <v>12290</v>
      </c>
    </row>
    <row r="1347" spans="1:18">
      <c r="A1347" t="s">
        <v>5269</v>
      </c>
      <c r="B1347" t="s">
        <v>10958</v>
      </c>
      <c r="C1347" t="s">
        <v>74</v>
      </c>
      <c r="D1347" s="25" t="s">
        <v>11020</v>
      </c>
      <c r="E1347" s="4">
        <v>5</v>
      </c>
      <c r="F1347" s="4">
        <v>2017</v>
      </c>
      <c r="G1347" t="s">
        <v>21</v>
      </c>
      <c r="I1347" t="s">
        <v>11219</v>
      </c>
      <c r="J1347" s="4" t="s">
        <v>529</v>
      </c>
      <c r="K1347" s="4" t="s">
        <v>614</v>
      </c>
      <c r="L1347" s="4">
        <v>0</v>
      </c>
      <c r="M1347" s="4" t="s">
        <v>1623</v>
      </c>
      <c r="N1347" s="11" t="s">
        <v>12288</v>
      </c>
      <c r="R1347" t="s">
        <v>12291</v>
      </c>
    </row>
    <row r="1348" spans="1:18">
      <c r="A1348" t="s">
        <v>5278</v>
      </c>
      <c r="B1348" t="s">
        <v>10958</v>
      </c>
      <c r="C1348" t="s">
        <v>20</v>
      </c>
      <c r="D1348" s="25" t="s">
        <v>10998</v>
      </c>
      <c r="E1348" s="4">
        <v>3</v>
      </c>
      <c r="F1348" s="4">
        <v>1990</v>
      </c>
      <c r="G1348" t="s">
        <v>25</v>
      </c>
      <c r="H1348" s="4" t="s">
        <v>87</v>
      </c>
      <c r="I1348" t="s">
        <v>1214</v>
      </c>
      <c r="J1348" s="4" t="s">
        <v>11205</v>
      </c>
      <c r="K1348" s="4" t="s">
        <v>4762</v>
      </c>
      <c r="L1348" s="4">
        <v>0</v>
      </c>
      <c r="M1348" s="4" t="s">
        <v>1357</v>
      </c>
      <c r="N1348" s="11" t="s">
        <v>12292</v>
      </c>
    </row>
    <row r="1349" spans="1:18">
      <c r="A1349" t="s">
        <v>5278</v>
      </c>
      <c r="B1349" t="s">
        <v>10958</v>
      </c>
      <c r="C1349" t="s">
        <v>74</v>
      </c>
      <c r="D1349" s="25" t="s">
        <v>11053</v>
      </c>
      <c r="E1349" s="4">
        <v>3</v>
      </c>
      <c r="F1349" s="4">
        <v>1993</v>
      </c>
      <c r="G1349" t="s">
        <v>25</v>
      </c>
      <c r="H1349" s="4" t="s">
        <v>126</v>
      </c>
      <c r="I1349" t="s">
        <v>1214</v>
      </c>
      <c r="J1349" s="4" t="s">
        <v>1886</v>
      </c>
      <c r="K1349" s="4" t="s">
        <v>814</v>
      </c>
      <c r="L1349" s="4">
        <v>0</v>
      </c>
      <c r="M1349" s="4" t="s">
        <v>2441</v>
      </c>
      <c r="N1349" s="11" t="s">
        <v>12292</v>
      </c>
      <c r="R1349" t="s">
        <v>2070</v>
      </c>
    </row>
    <row r="1350" spans="1:18">
      <c r="A1350" t="s">
        <v>5278</v>
      </c>
      <c r="B1350" t="s">
        <v>10958</v>
      </c>
      <c r="C1350" t="s">
        <v>74</v>
      </c>
      <c r="D1350" s="25" t="s">
        <v>10968</v>
      </c>
      <c r="E1350" s="4">
        <v>3</v>
      </c>
      <c r="F1350" s="4">
        <v>1994</v>
      </c>
      <c r="G1350" t="s">
        <v>25</v>
      </c>
      <c r="H1350" s="4" t="s">
        <v>1622</v>
      </c>
      <c r="I1350" t="s">
        <v>1214</v>
      </c>
      <c r="J1350" s="4" t="s">
        <v>3619</v>
      </c>
      <c r="K1350" s="4" t="s">
        <v>127</v>
      </c>
      <c r="L1350" s="4">
        <v>0</v>
      </c>
      <c r="M1350" s="4" t="s">
        <v>1778</v>
      </c>
      <c r="N1350" s="11" t="s">
        <v>12292</v>
      </c>
    </row>
    <row r="1351" spans="1:18">
      <c r="A1351" t="s">
        <v>5278</v>
      </c>
      <c r="B1351" t="s">
        <v>10958</v>
      </c>
      <c r="C1351" t="s">
        <v>74</v>
      </c>
      <c r="D1351" s="25" t="s">
        <v>10987</v>
      </c>
      <c r="E1351" s="4">
        <v>3</v>
      </c>
      <c r="F1351" s="4">
        <v>1995</v>
      </c>
      <c r="G1351" t="s">
        <v>25</v>
      </c>
      <c r="H1351" s="4" t="s">
        <v>1376</v>
      </c>
      <c r="I1351" t="s">
        <v>1214</v>
      </c>
      <c r="J1351" s="4" t="s">
        <v>929</v>
      </c>
      <c r="K1351" s="4" t="s">
        <v>643</v>
      </c>
      <c r="L1351" s="4">
        <v>0</v>
      </c>
      <c r="M1351" s="4" t="s">
        <v>1676</v>
      </c>
      <c r="N1351" s="11" t="s">
        <v>12292</v>
      </c>
    </row>
    <row r="1352" spans="1:18">
      <c r="A1352" t="s">
        <v>5278</v>
      </c>
      <c r="B1352" t="s">
        <v>10958</v>
      </c>
      <c r="C1352" t="s">
        <v>74</v>
      </c>
      <c r="D1352" s="25" t="s">
        <v>10989</v>
      </c>
      <c r="E1352" s="4">
        <v>3</v>
      </c>
      <c r="F1352" s="4">
        <v>1996</v>
      </c>
      <c r="G1352" t="s">
        <v>25</v>
      </c>
      <c r="H1352" s="4" t="s">
        <v>1639</v>
      </c>
      <c r="I1352" t="s">
        <v>1214</v>
      </c>
      <c r="J1352" s="4" t="s">
        <v>885</v>
      </c>
      <c r="K1352" s="4" t="s">
        <v>1397</v>
      </c>
      <c r="L1352" s="4">
        <v>0</v>
      </c>
      <c r="M1352" s="4" t="s">
        <v>3518</v>
      </c>
      <c r="N1352" s="11" t="s">
        <v>12292</v>
      </c>
      <c r="R1352" t="s">
        <v>12293</v>
      </c>
    </row>
    <row r="1353" spans="1:18">
      <c r="A1353" t="s">
        <v>5278</v>
      </c>
      <c r="B1353" t="s">
        <v>10958</v>
      </c>
      <c r="C1353" t="s">
        <v>74</v>
      </c>
      <c r="D1353" s="25" t="s">
        <v>11001</v>
      </c>
      <c r="E1353" s="4">
        <v>3</v>
      </c>
      <c r="F1353" s="4">
        <v>1998</v>
      </c>
      <c r="G1353" t="s">
        <v>25</v>
      </c>
      <c r="H1353" s="4" t="s">
        <v>2924</v>
      </c>
      <c r="I1353" t="s">
        <v>1214</v>
      </c>
      <c r="J1353" s="4" t="s">
        <v>854</v>
      </c>
      <c r="K1353" s="4" t="s">
        <v>458</v>
      </c>
      <c r="L1353" s="4">
        <v>0</v>
      </c>
      <c r="M1353" s="4" t="s">
        <v>2909</v>
      </c>
      <c r="N1353" s="11" t="s">
        <v>12292</v>
      </c>
      <c r="R1353" t="s">
        <v>439</v>
      </c>
    </row>
    <row r="1354" spans="1:18">
      <c r="A1354" t="s">
        <v>5278</v>
      </c>
      <c r="B1354" t="s">
        <v>10958</v>
      </c>
      <c r="C1354" t="s">
        <v>74</v>
      </c>
      <c r="D1354" s="25" t="s">
        <v>10981</v>
      </c>
      <c r="E1354" s="4">
        <v>3</v>
      </c>
      <c r="F1354" s="4">
        <v>2000</v>
      </c>
      <c r="G1354" t="s">
        <v>25</v>
      </c>
      <c r="H1354" s="4" t="s">
        <v>2927</v>
      </c>
      <c r="I1354" t="s">
        <v>1214</v>
      </c>
      <c r="K1354" s="4" t="s">
        <v>694</v>
      </c>
      <c r="L1354" s="4">
        <v>0</v>
      </c>
      <c r="M1354" s="4" t="s">
        <v>12294</v>
      </c>
      <c r="N1354" s="11" t="s">
        <v>12292</v>
      </c>
      <c r="R1354" t="s">
        <v>12295</v>
      </c>
    </row>
    <row r="1355" spans="1:18">
      <c r="A1355" t="s">
        <v>5278</v>
      </c>
      <c r="B1355" t="s">
        <v>10958</v>
      </c>
      <c r="C1355" t="s">
        <v>74</v>
      </c>
      <c r="D1355" s="25" t="s">
        <v>10970</v>
      </c>
      <c r="E1355" s="4">
        <v>5</v>
      </c>
      <c r="F1355" s="4">
        <v>2001</v>
      </c>
      <c r="G1355" t="s">
        <v>25</v>
      </c>
      <c r="H1355" s="4" t="s">
        <v>1038</v>
      </c>
      <c r="I1355" t="s">
        <v>1214</v>
      </c>
      <c r="J1355" s="4" t="s">
        <v>248</v>
      </c>
      <c r="K1355" s="4" t="s">
        <v>5791</v>
      </c>
      <c r="L1355" s="4">
        <v>0</v>
      </c>
      <c r="M1355" s="4" t="s">
        <v>12296</v>
      </c>
      <c r="N1355" s="11" t="s">
        <v>12292</v>
      </c>
      <c r="R1355" t="s">
        <v>12297</v>
      </c>
    </row>
    <row r="1356" spans="1:18">
      <c r="A1356" t="s">
        <v>5278</v>
      </c>
      <c r="B1356" t="s">
        <v>10958</v>
      </c>
      <c r="C1356" t="s">
        <v>74</v>
      </c>
      <c r="D1356" s="25" t="s">
        <v>11036</v>
      </c>
      <c r="E1356" s="4">
        <v>5</v>
      </c>
      <c r="F1356" s="4">
        <v>2002</v>
      </c>
      <c r="G1356" t="s">
        <v>25</v>
      </c>
      <c r="H1356" s="4" t="s">
        <v>1046</v>
      </c>
      <c r="I1356" t="s">
        <v>1214</v>
      </c>
      <c r="J1356" s="4" t="s">
        <v>640</v>
      </c>
      <c r="K1356" s="4" t="s">
        <v>160</v>
      </c>
      <c r="L1356" s="4">
        <v>0</v>
      </c>
      <c r="M1356" s="4" t="s">
        <v>12298</v>
      </c>
      <c r="N1356" s="11" t="s">
        <v>12292</v>
      </c>
      <c r="R1356" t="s">
        <v>12299</v>
      </c>
    </row>
    <row r="1357" spans="1:18">
      <c r="A1357" t="s">
        <v>5278</v>
      </c>
      <c r="B1357" t="s">
        <v>10958</v>
      </c>
      <c r="C1357" t="s">
        <v>74</v>
      </c>
      <c r="D1357" s="25" t="s">
        <v>11038</v>
      </c>
      <c r="E1357" s="4">
        <v>5</v>
      </c>
      <c r="F1357" s="4">
        <v>2003</v>
      </c>
      <c r="G1357" t="s">
        <v>25</v>
      </c>
      <c r="H1357" s="4" t="s">
        <v>488</v>
      </c>
      <c r="I1357" t="s">
        <v>1214</v>
      </c>
      <c r="J1357" s="4" t="s">
        <v>30</v>
      </c>
      <c r="K1357" s="4" t="s">
        <v>12300</v>
      </c>
      <c r="L1357" s="4">
        <v>0</v>
      </c>
      <c r="M1357" s="4" t="s">
        <v>12301</v>
      </c>
      <c r="N1357" s="11" t="s">
        <v>12292</v>
      </c>
      <c r="R1357" t="s">
        <v>12302</v>
      </c>
    </row>
    <row r="1358" spans="1:18">
      <c r="A1358" t="s">
        <v>5278</v>
      </c>
      <c r="B1358" t="s">
        <v>10958</v>
      </c>
      <c r="C1358" t="s">
        <v>74</v>
      </c>
      <c r="D1358" s="25" t="s">
        <v>1674</v>
      </c>
      <c r="E1358" s="4">
        <v>5</v>
      </c>
      <c r="F1358" s="4">
        <v>2004</v>
      </c>
      <c r="G1358" t="s">
        <v>25</v>
      </c>
      <c r="H1358" s="4" t="s">
        <v>401</v>
      </c>
      <c r="I1358" t="s">
        <v>1214</v>
      </c>
      <c r="J1358" s="4" t="s">
        <v>6094</v>
      </c>
      <c r="K1358" s="4" t="s">
        <v>222</v>
      </c>
      <c r="L1358" s="4">
        <v>0</v>
      </c>
      <c r="M1358" s="4" t="s">
        <v>12303</v>
      </c>
      <c r="N1358" s="11" t="s">
        <v>12292</v>
      </c>
      <c r="R1358" t="s">
        <v>12304</v>
      </c>
    </row>
    <row r="1359" spans="1:18">
      <c r="A1359" t="s">
        <v>5278</v>
      </c>
      <c r="B1359" t="s">
        <v>10958</v>
      </c>
      <c r="C1359" t="s">
        <v>74</v>
      </c>
      <c r="D1359" s="25" t="s">
        <v>11123</v>
      </c>
      <c r="E1359" s="4">
        <v>5</v>
      </c>
      <c r="F1359" s="4">
        <v>2005</v>
      </c>
      <c r="G1359" t="s">
        <v>25</v>
      </c>
      <c r="H1359" s="4" t="s">
        <v>772</v>
      </c>
      <c r="I1359" t="s">
        <v>1214</v>
      </c>
      <c r="J1359" s="4" t="s">
        <v>134</v>
      </c>
      <c r="K1359" s="4" t="s">
        <v>820</v>
      </c>
      <c r="L1359" s="4">
        <v>0</v>
      </c>
      <c r="M1359" s="4" t="s">
        <v>12305</v>
      </c>
      <c r="N1359" s="11" t="s">
        <v>12292</v>
      </c>
      <c r="R1359" t="s">
        <v>12306</v>
      </c>
    </row>
    <row r="1360" spans="1:18">
      <c r="A1360" t="s">
        <v>5280</v>
      </c>
      <c r="B1360" t="s">
        <v>10958</v>
      </c>
      <c r="C1360" t="s">
        <v>20</v>
      </c>
      <c r="D1360" s="25" t="s">
        <v>10993</v>
      </c>
      <c r="E1360" s="4">
        <v>5</v>
      </c>
      <c r="F1360" s="4">
        <v>2008</v>
      </c>
      <c r="G1360" t="s">
        <v>25</v>
      </c>
      <c r="H1360" s="4" t="s">
        <v>482</v>
      </c>
      <c r="I1360" t="s">
        <v>1214</v>
      </c>
      <c r="J1360" s="4" t="s">
        <v>670</v>
      </c>
      <c r="K1360" s="4" t="s">
        <v>661</v>
      </c>
      <c r="L1360" s="4">
        <v>0</v>
      </c>
      <c r="M1360" s="4" t="s">
        <v>3722</v>
      </c>
      <c r="N1360" s="11" t="s">
        <v>12307</v>
      </c>
      <c r="R1360" t="s">
        <v>12308</v>
      </c>
    </row>
    <row r="1361" spans="1:18">
      <c r="A1361" t="s">
        <v>5280</v>
      </c>
      <c r="B1361" t="s">
        <v>10958</v>
      </c>
      <c r="C1361" t="s">
        <v>74</v>
      </c>
      <c r="D1361" s="25" t="s">
        <v>11064</v>
      </c>
      <c r="E1361" s="4">
        <v>5</v>
      </c>
      <c r="F1361" s="4">
        <v>2009</v>
      </c>
      <c r="G1361" t="s">
        <v>25</v>
      </c>
      <c r="H1361" s="4" t="s">
        <v>682</v>
      </c>
      <c r="I1361" t="s">
        <v>1214</v>
      </c>
      <c r="J1361" s="4" t="s">
        <v>772</v>
      </c>
      <c r="K1361" s="4" t="s">
        <v>853</v>
      </c>
      <c r="L1361" s="4">
        <v>0</v>
      </c>
      <c r="M1361" s="4" t="s">
        <v>1747</v>
      </c>
      <c r="N1361" s="11" t="s">
        <v>12307</v>
      </c>
      <c r="R1361" t="s">
        <v>564</v>
      </c>
    </row>
    <row r="1362" spans="1:18">
      <c r="A1362" t="s">
        <v>5280</v>
      </c>
      <c r="B1362" t="s">
        <v>10958</v>
      </c>
      <c r="C1362" t="s">
        <v>74</v>
      </c>
      <c r="D1362" s="25" t="s">
        <v>10995</v>
      </c>
      <c r="E1362" s="4">
        <v>5</v>
      </c>
      <c r="F1362" s="4">
        <v>2010</v>
      </c>
      <c r="G1362" t="s">
        <v>25</v>
      </c>
      <c r="H1362" s="4" t="s">
        <v>57</v>
      </c>
      <c r="I1362" t="s">
        <v>1214</v>
      </c>
      <c r="J1362" s="4" t="s">
        <v>997</v>
      </c>
      <c r="K1362" s="4" t="s">
        <v>885</v>
      </c>
      <c r="L1362" s="4">
        <v>0</v>
      </c>
      <c r="M1362" s="4" t="s">
        <v>2269</v>
      </c>
      <c r="N1362" s="11" t="s">
        <v>12307</v>
      </c>
      <c r="R1362" t="s">
        <v>12309</v>
      </c>
    </row>
    <row r="1363" spans="1:18">
      <c r="A1363" t="s">
        <v>5280</v>
      </c>
      <c r="B1363" t="s">
        <v>10958</v>
      </c>
      <c r="C1363" t="s">
        <v>74</v>
      </c>
      <c r="D1363" s="25" t="s">
        <v>11012</v>
      </c>
      <c r="E1363" s="4">
        <v>5</v>
      </c>
      <c r="F1363" s="4">
        <v>2011</v>
      </c>
      <c r="G1363" t="s">
        <v>25</v>
      </c>
      <c r="H1363" s="4" t="s">
        <v>477</v>
      </c>
      <c r="I1363" t="s">
        <v>1214</v>
      </c>
      <c r="J1363" s="4" t="s">
        <v>661</v>
      </c>
      <c r="K1363" s="4" t="s">
        <v>49</v>
      </c>
      <c r="L1363" s="4">
        <v>0</v>
      </c>
      <c r="M1363" s="4" t="s">
        <v>3574</v>
      </c>
      <c r="N1363" s="11" t="s">
        <v>12307</v>
      </c>
      <c r="R1363" t="s">
        <v>11971</v>
      </c>
    </row>
    <row r="1364" spans="1:18">
      <c r="A1364" t="s">
        <v>5280</v>
      </c>
      <c r="B1364" t="s">
        <v>10958</v>
      </c>
      <c r="C1364" t="s">
        <v>74</v>
      </c>
      <c r="D1364" s="25" t="s">
        <v>11014</v>
      </c>
      <c r="E1364" s="4">
        <v>5</v>
      </c>
      <c r="F1364" s="4">
        <v>2013</v>
      </c>
      <c r="G1364" t="s">
        <v>25</v>
      </c>
      <c r="H1364" s="4" t="s">
        <v>410</v>
      </c>
      <c r="I1364" t="s">
        <v>1214</v>
      </c>
      <c r="J1364" s="4" t="s">
        <v>464</v>
      </c>
      <c r="K1364" s="4" t="s">
        <v>472</v>
      </c>
      <c r="L1364" s="4">
        <v>0</v>
      </c>
      <c r="M1364" s="4" t="s">
        <v>1406</v>
      </c>
      <c r="N1364" s="11" t="s">
        <v>12307</v>
      </c>
      <c r="R1364" t="s">
        <v>12310</v>
      </c>
    </row>
    <row r="1365" spans="1:18">
      <c r="A1365" t="s">
        <v>5280</v>
      </c>
      <c r="B1365" t="s">
        <v>10958</v>
      </c>
      <c r="C1365" t="s">
        <v>74</v>
      </c>
      <c r="D1365" s="25" t="s">
        <v>11068</v>
      </c>
      <c r="E1365" s="4">
        <v>5</v>
      </c>
      <c r="F1365" s="4">
        <v>2015</v>
      </c>
      <c r="G1365" t="s">
        <v>25</v>
      </c>
      <c r="H1365" s="4" t="s">
        <v>712</v>
      </c>
      <c r="I1365" t="s">
        <v>1214</v>
      </c>
      <c r="J1365" s="4" t="s">
        <v>426</v>
      </c>
      <c r="K1365" s="4" t="s">
        <v>120</v>
      </c>
      <c r="L1365" s="4">
        <v>0</v>
      </c>
      <c r="M1365" s="4" t="s">
        <v>12311</v>
      </c>
      <c r="N1365" s="11" t="s">
        <v>12307</v>
      </c>
      <c r="R1365" t="s">
        <v>12312</v>
      </c>
    </row>
    <row r="1366" spans="1:18">
      <c r="A1366" t="s">
        <v>5280</v>
      </c>
      <c r="B1366" t="s">
        <v>10958</v>
      </c>
      <c r="C1366" t="s">
        <v>74</v>
      </c>
      <c r="D1366" s="25" t="s">
        <v>1568</v>
      </c>
      <c r="E1366" s="4">
        <v>5</v>
      </c>
      <c r="F1366" s="4">
        <v>2016</v>
      </c>
      <c r="G1366" t="s">
        <v>25</v>
      </c>
      <c r="H1366" s="4" t="s">
        <v>609</v>
      </c>
      <c r="I1366" t="s">
        <v>1214</v>
      </c>
      <c r="J1366" s="4" t="s">
        <v>209</v>
      </c>
      <c r="K1366" s="4" t="s">
        <v>636</v>
      </c>
      <c r="L1366" s="4">
        <v>0</v>
      </c>
      <c r="M1366" s="4" t="s">
        <v>9536</v>
      </c>
      <c r="N1366" s="11" t="s">
        <v>12307</v>
      </c>
      <c r="R1366" t="s">
        <v>12313</v>
      </c>
    </row>
    <row r="1367" spans="1:18">
      <c r="A1367" t="s">
        <v>5280</v>
      </c>
      <c r="B1367" t="s">
        <v>10958</v>
      </c>
      <c r="C1367" t="s">
        <v>74</v>
      </c>
      <c r="D1367" s="25" t="s">
        <v>2440</v>
      </c>
      <c r="E1367" s="4">
        <v>9</v>
      </c>
      <c r="F1367" s="4">
        <v>2018</v>
      </c>
      <c r="G1367" t="s">
        <v>25</v>
      </c>
      <c r="H1367" s="4" t="s">
        <v>1540</v>
      </c>
      <c r="I1367" t="s">
        <v>1214</v>
      </c>
      <c r="J1367" s="4" t="s">
        <v>256</v>
      </c>
      <c r="K1367" s="4" t="s">
        <v>6135</v>
      </c>
      <c r="L1367" s="4">
        <v>0</v>
      </c>
      <c r="M1367" s="4" t="s">
        <v>5782</v>
      </c>
      <c r="N1367" s="11" t="s">
        <v>12307</v>
      </c>
      <c r="R1367" t="s">
        <v>439</v>
      </c>
    </row>
    <row r="1368" spans="1:18">
      <c r="A1368" t="s">
        <v>5280</v>
      </c>
      <c r="B1368" t="s">
        <v>10958</v>
      </c>
      <c r="C1368" t="s">
        <v>74</v>
      </c>
      <c r="D1368" s="25" t="s">
        <v>11102</v>
      </c>
      <c r="E1368" s="4">
        <v>5</v>
      </c>
      <c r="F1368" s="4">
        <v>2019</v>
      </c>
      <c r="G1368" t="s">
        <v>25</v>
      </c>
      <c r="H1368" s="4" t="s">
        <v>1038</v>
      </c>
      <c r="I1368" t="s">
        <v>1214</v>
      </c>
      <c r="J1368" s="4" t="s">
        <v>341</v>
      </c>
      <c r="K1368" s="4" t="s">
        <v>289</v>
      </c>
      <c r="L1368" s="4">
        <v>0</v>
      </c>
      <c r="M1368" s="4" t="s">
        <v>2017</v>
      </c>
      <c r="N1368" s="11" t="s">
        <v>12307</v>
      </c>
      <c r="R1368" t="s">
        <v>12314</v>
      </c>
    </row>
    <row r="1369" spans="1:18">
      <c r="A1369" t="s">
        <v>5306</v>
      </c>
      <c r="B1369" t="s">
        <v>10958</v>
      </c>
      <c r="C1369" t="s">
        <v>20</v>
      </c>
      <c r="D1369" s="25" t="s">
        <v>10998</v>
      </c>
      <c r="E1369" s="4">
        <v>3</v>
      </c>
      <c r="F1369" s="4">
        <v>1990</v>
      </c>
      <c r="G1369" t="s">
        <v>25</v>
      </c>
      <c r="H1369" s="4" t="s">
        <v>1610</v>
      </c>
      <c r="I1369" t="s">
        <v>1214</v>
      </c>
      <c r="J1369" s="4" t="s">
        <v>6947</v>
      </c>
      <c r="K1369" s="4" t="s">
        <v>1617</v>
      </c>
      <c r="L1369" s="4">
        <v>0</v>
      </c>
      <c r="M1369" s="4" t="s">
        <v>4392</v>
      </c>
      <c r="N1369" s="11" t="s">
        <v>12315</v>
      </c>
      <c r="R1369" t="s">
        <v>12316</v>
      </c>
    </row>
    <row r="1370" spans="1:18">
      <c r="A1370" t="s">
        <v>5306</v>
      </c>
      <c r="B1370" t="s">
        <v>10958</v>
      </c>
      <c r="C1370" t="s">
        <v>74</v>
      </c>
      <c r="D1370" s="25" t="s">
        <v>11023</v>
      </c>
      <c r="E1370" s="4">
        <v>3</v>
      </c>
      <c r="F1370" s="4">
        <v>1992</v>
      </c>
      <c r="G1370" t="s">
        <v>25</v>
      </c>
      <c r="H1370" s="4" t="s">
        <v>126</v>
      </c>
      <c r="I1370" t="s">
        <v>1214</v>
      </c>
      <c r="J1370" s="4" t="s">
        <v>4959</v>
      </c>
      <c r="K1370" s="4" t="s">
        <v>1861</v>
      </c>
      <c r="L1370" s="4">
        <v>0</v>
      </c>
      <c r="M1370" s="4" t="s">
        <v>2419</v>
      </c>
      <c r="N1370" s="11" t="s">
        <v>12315</v>
      </c>
      <c r="R1370" t="s">
        <v>2070</v>
      </c>
    </row>
    <row r="1371" spans="1:18">
      <c r="A1371" t="s">
        <v>5306</v>
      </c>
      <c r="B1371" t="s">
        <v>10958</v>
      </c>
      <c r="C1371" t="s">
        <v>74</v>
      </c>
      <c r="D1371" s="25" t="s">
        <v>10968</v>
      </c>
      <c r="E1371" s="4">
        <v>3</v>
      </c>
      <c r="F1371" s="4">
        <v>1994</v>
      </c>
      <c r="G1371" t="s">
        <v>25</v>
      </c>
      <c r="H1371" s="4" t="s">
        <v>1376</v>
      </c>
      <c r="I1371" t="s">
        <v>1214</v>
      </c>
      <c r="J1371" s="4" t="s">
        <v>67</v>
      </c>
      <c r="K1371" s="4" t="s">
        <v>591</v>
      </c>
      <c r="L1371" s="4">
        <v>0</v>
      </c>
      <c r="M1371" s="4" t="s">
        <v>1593</v>
      </c>
      <c r="N1371" s="11" t="s">
        <v>12315</v>
      </c>
      <c r="R1371" t="s">
        <v>12317</v>
      </c>
    </row>
    <row r="1372" spans="1:18">
      <c r="A1372" t="s">
        <v>5306</v>
      </c>
      <c r="B1372" t="s">
        <v>10958</v>
      </c>
      <c r="C1372" t="s">
        <v>74</v>
      </c>
      <c r="D1372" s="25" t="s">
        <v>10989</v>
      </c>
      <c r="E1372" s="4">
        <v>3</v>
      </c>
      <c r="F1372" s="4">
        <v>1996</v>
      </c>
      <c r="G1372" t="s">
        <v>25</v>
      </c>
      <c r="H1372" s="4" t="s">
        <v>137</v>
      </c>
      <c r="I1372" t="s">
        <v>1214</v>
      </c>
      <c r="J1372" s="4" t="s">
        <v>1215</v>
      </c>
      <c r="K1372" s="4" t="s">
        <v>49</v>
      </c>
      <c r="L1372" s="4">
        <v>0</v>
      </c>
      <c r="M1372" s="4" t="s">
        <v>2291</v>
      </c>
      <c r="N1372" s="11" t="s">
        <v>12315</v>
      </c>
      <c r="R1372" t="s">
        <v>4721</v>
      </c>
    </row>
    <row r="1373" spans="1:18">
      <c r="A1373" t="s">
        <v>5306</v>
      </c>
      <c r="B1373" t="s">
        <v>10958</v>
      </c>
      <c r="C1373" t="s">
        <v>74</v>
      </c>
      <c r="D1373" s="25" t="s">
        <v>11001</v>
      </c>
      <c r="E1373" s="4">
        <v>3</v>
      </c>
      <c r="F1373" s="4">
        <v>1998</v>
      </c>
      <c r="G1373" t="s">
        <v>25</v>
      </c>
      <c r="H1373" s="4" t="s">
        <v>597</v>
      </c>
      <c r="I1373" t="s">
        <v>1214</v>
      </c>
      <c r="J1373" s="4" t="s">
        <v>924</v>
      </c>
      <c r="K1373" s="4" t="s">
        <v>138</v>
      </c>
      <c r="L1373" s="4">
        <v>0</v>
      </c>
      <c r="M1373" s="4" t="s">
        <v>2430</v>
      </c>
      <c r="N1373" s="11" t="s">
        <v>12315</v>
      </c>
      <c r="R1373" t="s">
        <v>439</v>
      </c>
    </row>
    <row r="1374" spans="1:18">
      <c r="A1374" t="s">
        <v>5306</v>
      </c>
      <c r="B1374" t="s">
        <v>10958</v>
      </c>
      <c r="C1374" t="s">
        <v>74</v>
      </c>
      <c r="D1374" s="25" t="s">
        <v>10981</v>
      </c>
      <c r="E1374" s="4">
        <v>3</v>
      </c>
      <c r="F1374" s="4">
        <v>2000</v>
      </c>
      <c r="G1374" t="s">
        <v>25</v>
      </c>
      <c r="H1374" s="4" t="s">
        <v>1110</v>
      </c>
      <c r="I1374" t="s">
        <v>1214</v>
      </c>
      <c r="J1374" s="4" t="s">
        <v>842</v>
      </c>
      <c r="K1374" s="4" t="s">
        <v>309</v>
      </c>
      <c r="L1374" s="4">
        <v>0</v>
      </c>
      <c r="M1374" s="4" t="s">
        <v>4329</v>
      </c>
      <c r="N1374" s="11" t="s">
        <v>12315</v>
      </c>
      <c r="R1374" t="s">
        <v>439</v>
      </c>
    </row>
    <row r="1375" spans="1:18">
      <c r="A1375" t="s">
        <v>5306</v>
      </c>
      <c r="B1375" t="s">
        <v>10958</v>
      </c>
      <c r="C1375" t="s">
        <v>74</v>
      </c>
      <c r="D1375" s="25" t="s">
        <v>10970</v>
      </c>
      <c r="E1375" s="4">
        <v>5</v>
      </c>
      <c r="F1375" s="4">
        <v>2001</v>
      </c>
      <c r="G1375" t="s">
        <v>25</v>
      </c>
      <c r="H1375" s="4" t="s">
        <v>1046</v>
      </c>
      <c r="I1375" t="s">
        <v>1214</v>
      </c>
      <c r="J1375" s="4" t="s">
        <v>203</v>
      </c>
      <c r="K1375" s="4" t="s">
        <v>236</v>
      </c>
      <c r="L1375" s="4">
        <v>0</v>
      </c>
      <c r="M1375" s="4" t="s">
        <v>4286</v>
      </c>
      <c r="N1375" s="11" t="s">
        <v>12315</v>
      </c>
      <c r="R1375" t="s">
        <v>11006</v>
      </c>
    </row>
    <row r="1376" spans="1:18">
      <c r="A1376" t="s">
        <v>5306</v>
      </c>
      <c r="B1376" t="s">
        <v>10958</v>
      </c>
      <c r="C1376" t="s">
        <v>74</v>
      </c>
      <c r="D1376" s="25" t="s">
        <v>11036</v>
      </c>
      <c r="E1376" s="4">
        <v>5</v>
      </c>
      <c r="F1376" s="4">
        <v>2002</v>
      </c>
      <c r="G1376" t="s">
        <v>25</v>
      </c>
      <c r="H1376" s="4" t="s">
        <v>488</v>
      </c>
      <c r="I1376" t="s">
        <v>1214</v>
      </c>
      <c r="J1376" s="4" t="s">
        <v>1393</v>
      </c>
      <c r="K1376" s="4" t="s">
        <v>212</v>
      </c>
      <c r="L1376" s="4">
        <v>0</v>
      </c>
      <c r="M1376" s="4" t="s">
        <v>12168</v>
      </c>
      <c r="N1376" s="11" t="s">
        <v>12315</v>
      </c>
      <c r="R1376" t="s">
        <v>12318</v>
      </c>
    </row>
    <row r="1377" spans="1:18">
      <c r="A1377" t="s">
        <v>5306</v>
      </c>
      <c r="B1377" t="s">
        <v>10958</v>
      </c>
      <c r="C1377" t="s">
        <v>74</v>
      </c>
      <c r="D1377" s="25" t="s">
        <v>11038</v>
      </c>
      <c r="E1377" s="4">
        <v>5</v>
      </c>
      <c r="F1377" s="4">
        <v>2003</v>
      </c>
      <c r="G1377" t="s">
        <v>25</v>
      </c>
      <c r="H1377" s="4" t="s">
        <v>401</v>
      </c>
      <c r="I1377" t="s">
        <v>1214</v>
      </c>
      <c r="J1377" s="4" t="s">
        <v>801</v>
      </c>
      <c r="K1377" s="4" t="s">
        <v>981</v>
      </c>
      <c r="L1377" s="4">
        <v>0</v>
      </c>
      <c r="M1377" s="4" t="s">
        <v>12319</v>
      </c>
      <c r="N1377" s="11" t="s">
        <v>12315</v>
      </c>
      <c r="R1377" t="s">
        <v>11501</v>
      </c>
    </row>
    <row r="1378" spans="1:18">
      <c r="A1378" t="s">
        <v>5306</v>
      </c>
      <c r="B1378" t="s">
        <v>10958</v>
      </c>
      <c r="C1378" t="s">
        <v>74</v>
      </c>
      <c r="D1378" s="25" t="s">
        <v>11060</v>
      </c>
      <c r="E1378" s="4">
        <v>5</v>
      </c>
      <c r="F1378" s="4">
        <v>2005</v>
      </c>
      <c r="G1378" t="s">
        <v>25</v>
      </c>
      <c r="H1378" s="4" t="s">
        <v>600</v>
      </c>
      <c r="I1378" t="s">
        <v>1214</v>
      </c>
      <c r="J1378" s="4" t="s">
        <v>209</v>
      </c>
      <c r="K1378" s="4" t="s">
        <v>572</v>
      </c>
      <c r="L1378" s="4">
        <v>0</v>
      </c>
      <c r="M1378" s="4" t="s">
        <v>12320</v>
      </c>
      <c r="N1378" s="11" t="s">
        <v>12315</v>
      </c>
      <c r="R1378" t="s">
        <v>12321</v>
      </c>
    </row>
    <row r="1379" spans="1:18">
      <c r="A1379" t="s">
        <v>5309</v>
      </c>
      <c r="B1379" t="s">
        <v>10958</v>
      </c>
      <c r="C1379" t="s">
        <v>20</v>
      </c>
      <c r="D1379" s="25" t="s">
        <v>10993</v>
      </c>
      <c r="E1379" s="4">
        <v>5</v>
      </c>
      <c r="F1379" s="4">
        <v>2008</v>
      </c>
      <c r="G1379" t="s">
        <v>21</v>
      </c>
      <c r="I1379" t="s">
        <v>11219</v>
      </c>
      <c r="J1379" s="4" t="s">
        <v>550</v>
      </c>
      <c r="K1379" s="4" t="s">
        <v>789</v>
      </c>
      <c r="L1379" s="4">
        <v>0</v>
      </c>
      <c r="M1379" s="4" t="s">
        <v>1742</v>
      </c>
      <c r="N1379" s="11" t="s">
        <v>12322</v>
      </c>
      <c r="R1379" t="s">
        <v>12323</v>
      </c>
    </row>
    <row r="1380" spans="1:18">
      <c r="A1380" t="s">
        <v>5309</v>
      </c>
      <c r="B1380" t="s">
        <v>10958</v>
      </c>
      <c r="C1380" t="s">
        <v>74</v>
      </c>
      <c r="D1380" s="25" t="s">
        <v>11012</v>
      </c>
      <c r="E1380" s="4">
        <v>5</v>
      </c>
      <c r="F1380" s="4">
        <v>2011</v>
      </c>
      <c r="G1380" t="s">
        <v>21</v>
      </c>
      <c r="I1380" t="s">
        <v>11219</v>
      </c>
      <c r="J1380" s="4" t="s">
        <v>91</v>
      </c>
      <c r="K1380" s="4" t="s">
        <v>278</v>
      </c>
      <c r="L1380" s="4">
        <v>0</v>
      </c>
      <c r="M1380" s="4" t="s">
        <v>1607</v>
      </c>
      <c r="N1380" s="11" t="s">
        <v>12322</v>
      </c>
      <c r="R1380" t="s">
        <v>12324</v>
      </c>
    </row>
    <row r="1381" spans="1:18">
      <c r="A1381" t="s">
        <v>5309</v>
      </c>
      <c r="B1381" t="s">
        <v>10958</v>
      </c>
      <c r="C1381" t="s">
        <v>74</v>
      </c>
      <c r="D1381" s="25" t="s">
        <v>11014</v>
      </c>
      <c r="E1381" s="4">
        <v>5</v>
      </c>
      <c r="F1381" s="4">
        <v>2013</v>
      </c>
      <c r="G1381" t="s">
        <v>21</v>
      </c>
      <c r="I1381" t="s">
        <v>11219</v>
      </c>
      <c r="J1381" s="4" t="s">
        <v>421</v>
      </c>
      <c r="K1381" s="4" t="s">
        <v>127</v>
      </c>
      <c r="L1381" s="4">
        <v>0</v>
      </c>
      <c r="M1381" s="4" t="s">
        <v>2120</v>
      </c>
      <c r="N1381" s="11" t="s">
        <v>12322</v>
      </c>
      <c r="R1381" t="s">
        <v>11329</v>
      </c>
    </row>
    <row r="1382" spans="1:18">
      <c r="A1382" t="s">
        <v>5309</v>
      </c>
      <c r="B1382" t="s">
        <v>10958</v>
      </c>
      <c r="C1382" t="s">
        <v>74</v>
      </c>
      <c r="D1382" s="25" t="s">
        <v>11068</v>
      </c>
      <c r="E1382" s="4">
        <v>5</v>
      </c>
      <c r="F1382" s="4">
        <v>2015</v>
      </c>
      <c r="G1382" t="s">
        <v>21</v>
      </c>
      <c r="I1382" t="s">
        <v>11219</v>
      </c>
      <c r="J1382" s="4" t="s">
        <v>186</v>
      </c>
      <c r="K1382" s="4" t="s">
        <v>49</v>
      </c>
      <c r="L1382" s="4">
        <v>0</v>
      </c>
      <c r="M1382" s="4" t="s">
        <v>1645</v>
      </c>
      <c r="N1382" s="11" t="s">
        <v>12322</v>
      </c>
      <c r="R1382" t="s">
        <v>12325</v>
      </c>
    </row>
    <row r="1383" spans="1:18">
      <c r="A1383" t="s">
        <v>5309</v>
      </c>
      <c r="B1383" t="s">
        <v>10958</v>
      </c>
      <c r="C1383" t="s">
        <v>74</v>
      </c>
      <c r="D1383" s="25" t="s">
        <v>1590</v>
      </c>
      <c r="E1383" s="4">
        <v>5</v>
      </c>
      <c r="F1383" s="4">
        <v>2016</v>
      </c>
      <c r="G1383" t="s">
        <v>21</v>
      </c>
      <c r="I1383" t="s">
        <v>11219</v>
      </c>
      <c r="J1383" s="4" t="s">
        <v>1215</v>
      </c>
      <c r="K1383" s="4" t="s">
        <v>800</v>
      </c>
      <c r="L1383" s="4">
        <v>0</v>
      </c>
      <c r="M1383" s="4" t="s">
        <v>7342</v>
      </c>
      <c r="N1383" s="11" t="s">
        <v>12322</v>
      </c>
      <c r="R1383" t="s">
        <v>11850</v>
      </c>
    </row>
    <row r="1384" spans="1:18">
      <c r="A1384" t="s">
        <v>5309</v>
      </c>
      <c r="B1384" t="s">
        <v>10958</v>
      </c>
      <c r="C1384" t="s">
        <v>74</v>
      </c>
      <c r="D1384" s="25" t="s">
        <v>901</v>
      </c>
      <c r="E1384" s="4">
        <v>9</v>
      </c>
      <c r="F1384" s="4">
        <v>2016</v>
      </c>
      <c r="G1384" t="s">
        <v>21</v>
      </c>
      <c r="I1384" t="s">
        <v>11219</v>
      </c>
      <c r="J1384" s="4" t="s">
        <v>806</v>
      </c>
      <c r="K1384" s="4" t="s">
        <v>949</v>
      </c>
      <c r="L1384" s="4">
        <v>0</v>
      </c>
      <c r="M1384" s="4" t="s">
        <v>2651</v>
      </c>
      <c r="N1384" s="11" t="s">
        <v>12322</v>
      </c>
      <c r="R1384" t="s">
        <v>12326</v>
      </c>
    </row>
    <row r="1385" spans="1:18">
      <c r="A1385" t="s">
        <v>5309</v>
      </c>
      <c r="B1385" t="s">
        <v>10958</v>
      </c>
      <c r="C1385" t="s">
        <v>74</v>
      </c>
      <c r="D1385" s="25" t="s">
        <v>11020</v>
      </c>
      <c r="E1385" s="4">
        <v>5</v>
      </c>
      <c r="F1385" s="4">
        <v>2017</v>
      </c>
      <c r="G1385" t="s">
        <v>21</v>
      </c>
      <c r="I1385" t="s">
        <v>11219</v>
      </c>
      <c r="J1385" s="4" t="s">
        <v>1875</v>
      </c>
      <c r="K1385" s="4" t="s">
        <v>435</v>
      </c>
      <c r="L1385" s="4">
        <v>0</v>
      </c>
      <c r="M1385" s="4" t="s">
        <v>12327</v>
      </c>
      <c r="N1385" s="11" t="s">
        <v>12322</v>
      </c>
      <c r="R1385" t="s">
        <v>11469</v>
      </c>
    </row>
    <row r="1386" spans="1:18">
      <c r="A1386" t="s">
        <v>5309</v>
      </c>
      <c r="B1386" t="s">
        <v>10958</v>
      </c>
      <c r="C1386" t="s">
        <v>74</v>
      </c>
      <c r="D1386" s="25" t="s">
        <v>11102</v>
      </c>
      <c r="E1386" s="4">
        <v>5</v>
      </c>
      <c r="F1386" s="4">
        <v>2019</v>
      </c>
      <c r="G1386" t="s">
        <v>21</v>
      </c>
      <c r="I1386" t="s">
        <v>11219</v>
      </c>
      <c r="J1386" s="4" t="s">
        <v>303</v>
      </c>
      <c r="K1386" s="4" t="s">
        <v>620</v>
      </c>
      <c r="L1386" s="4">
        <v>0</v>
      </c>
      <c r="M1386" s="4" t="s">
        <v>4133</v>
      </c>
      <c r="N1386" s="11" t="s">
        <v>12322</v>
      </c>
      <c r="R1386" t="s">
        <v>12328</v>
      </c>
    </row>
    <row r="1387" spans="1:18">
      <c r="A1387" t="s">
        <v>5309</v>
      </c>
      <c r="B1387" t="s">
        <v>10958</v>
      </c>
      <c r="C1387" t="s">
        <v>74</v>
      </c>
      <c r="D1387" s="25" t="s">
        <v>1440</v>
      </c>
      <c r="E1387" s="4">
        <v>5</v>
      </c>
      <c r="F1387" s="4">
        <v>2024</v>
      </c>
      <c r="G1387" t="s">
        <v>21</v>
      </c>
      <c r="H1387" s="4" t="s">
        <v>12329</v>
      </c>
      <c r="I1387" t="s">
        <v>1214</v>
      </c>
      <c r="J1387" s="4" t="s">
        <v>1160</v>
      </c>
      <c r="K1387" s="4" t="s">
        <v>193</v>
      </c>
      <c r="L1387" s="4">
        <v>0</v>
      </c>
      <c r="M1387" s="4" t="s">
        <v>12330</v>
      </c>
      <c r="N1387" s="11" t="s">
        <v>12322</v>
      </c>
      <c r="R1387" t="s">
        <v>89</v>
      </c>
    </row>
    <row r="1388" spans="1:18">
      <c r="A1388" t="s">
        <v>5329</v>
      </c>
      <c r="B1388" t="s">
        <v>10958</v>
      </c>
      <c r="C1388" t="s">
        <v>20</v>
      </c>
      <c r="D1388" s="25" t="s">
        <v>10998</v>
      </c>
      <c r="E1388" s="4">
        <v>3</v>
      </c>
      <c r="F1388" s="4">
        <v>1990</v>
      </c>
      <c r="G1388" t="s">
        <v>21</v>
      </c>
      <c r="H1388" s="4" t="s">
        <v>149</v>
      </c>
      <c r="I1388" t="s">
        <v>1214</v>
      </c>
      <c r="J1388" s="4" t="s">
        <v>11189</v>
      </c>
      <c r="K1388" s="4" t="s">
        <v>3376</v>
      </c>
      <c r="L1388" s="4">
        <v>0</v>
      </c>
      <c r="M1388" s="4" t="s">
        <v>9545</v>
      </c>
      <c r="N1388" s="11" t="s">
        <v>12331</v>
      </c>
      <c r="R1388" t="s">
        <v>2070</v>
      </c>
    </row>
    <row r="1389" spans="1:18">
      <c r="A1389" t="s">
        <v>5329</v>
      </c>
      <c r="B1389" t="s">
        <v>10958</v>
      </c>
      <c r="C1389" t="s">
        <v>74</v>
      </c>
      <c r="D1389" s="25" t="s">
        <v>10968</v>
      </c>
      <c r="E1389" s="4">
        <v>3</v>
      </c>
      <c r="F1389" s="4">
        <v>1994</v>
      </c>
      <c r="G1389" t="s">
        <v>21</v>
      </c>
      <c r="H1389" s="4" t="s">
        <v>126</v>
      </c>
      <c r="I1389" t="s">
        <v>1214</v>
      </c>
      <c r="J1389" s="4" t="s">
        <v>550</v>
      </c>
      <c r="K1389" s="4" t="s">
        <v>789</v>
      </c>
      <c r="L1389" s="4">
        <v>0</v>
      </c>
      <c r="M1389" s="4" t="s">
        <v>2761</v>
      </c>
      <c r="N1389" s="11" t="s">
        <v>12331</v>
      </c>
      <c r="R1389" t="s">
        <v>585</v>
      </c>
    </row>
    <row r="1390" spans="1:18">
      <c r="A1390" t="s">
        <v>5329</v>
      </c>
      <c r="B1390" t="s">
        <v>10958</v>
      </c>
      <c r="C1390" t="s">
        <v>74</v>
      </c>
      <c r="D1390" s="25" t="s">
        <v>10989</v>
      </c>
      <c r="E1390" s="4">
        <v>3</v>
      </c>
      <c r="F1390" s="4">
        <v>1996</v>
      </c>
      <c r="G1390" t="s">
        <v>21</v>
      </c>
      <c r="H1390" s="4" t="s">
        <v>1376</v>
      </c>
      <c r="I1390" t="s">
        <v>1214</v>
      </c>
      <c r="J1390" s="4" t="s">
        <v>1094</v>
      </c>
      <c r="K1390" s="4" t="s">
        <v>264</v>
      </c>
      <c r="L1390" s="4">
        <v>0</v>
      </c>
      <c r="M1390" s="4" t="s">
        <v>2469</v>
      </c>
      <c r="N1390" s="11" t="s">
        <v>12331</v>
      </c>
      <c r="R1390" t="s">
        <v>12332</v>
      </c>
    </row>
    <row r="1391" spans="1:18">
      <c r="A1391" t="s">
        <v>5329</v>
      </c>
      <c r="B1391" t="s">
        <v>10958</v>
      </c>
      <c r="C1391" t="s">
        <v>74</v>
      </c>
      <c r="D1391" s="25" t="s">
        <v>11001</v>
      </c>
      <c r="E1391" s="4">
        <v>3</v>
      </c>
      <c r="F1391" s="4">
        <v>1998</v>
      </c>
      <c r="G1391" t="s">
        <v>21</v>
      </c>
      <c r="H1391" s="4" t="s">
        <v>137</v>
      </c>
      <c r="I1391" t="s">
        <v>1214</v>
      </c>
      <c r="J1391" s="4" t="s">
        <v>421</v>
      </c>
      <c r="K1391" s="4" t="s">
        <v>1879</v>
      </c>
      <c r="L1391" s="4">
        <v>0</v>
      </c>
      <c r="M1391" s="4" t="s">
        <v>2181</v>
      </c>
      <c r="N1391" s="11" t="s">
        <v>12331</v>
      </c>
      <c r="R1391" t="s">
        <v>439</v>
      </c>
    </row>
    <row r="1392" spans="1:18">
      <c r="A1392" t="s">
        <v>5329</v>
      </c>
      <c r="B1392" t="s">
        <v>10958</v>
      </c>
      <c r="C1392" t="s">
        <v>74</v>
      </c>
      <c r="D1392" s="25" t="s">
        <v>10981</v>
      </c>
      <c r="E1392" s="4">
        <v>3</v>
      </c>
      <c r="F1392" s="4">
        <v>2000</v>
      </c>
      <c r="G1392" t="s">
        <v>21</v>
      </c>
      <c r="H1392" s="4" t="s">
        <v>597</v>
      </c>
      <c r="I1392" t="s">
        <v>1214</v>
      </c>
      <c r="J1392" s="4" t="s">
        <v>1782</v>
      </c>
      <c r="K1392" s="4" t="s">
        <v>949</v>
      </c>
      <c r="L1392" s="4">
        <v>0</v>
      </c>
      <c r="M1392" s="4" t="s">
        <v>1815</v>
      </c>
      <c r="N1392" s="11" t="s">
        <v>12331</v>
      </c>
      <c r="R1392" t="s">
        <v>439</v>
      </c>
    </row>
    <row r="1393" spans="1:18">
      <c r="A1393" t="s">
        <v>5341</v>
      </c>
      <c r="B1393" t="s">
        <v>10958</v>
      </c>
      <c r="C1393" t="s">
        <v>20</v>
      </c>
      <c r="D1393" s="25" t="s">
        <v>1674</v>
      </c>
      <c r="E1393" s="4">
        <v>5</v>
      </c>
      <c r="F1393" s="4">
        <v>2004</v>
      </c>
      <c r="G1393" t="s">
        <v>25</v>
      </c>
      <c r="I1393" t="s">
        <v>11219</v>
      </c>
      <c r="J1393" s="4" t="s">
        <v>186</v>
      </c>
      <c r="K1393" s="4" t="s">
        <v>1879</v>
      </c>
      <c r="L1393" s="4">
        <v>0</v>
      </c>
      <c r="M1393" s="4" t="s">
        <v>1650</v>
      </c>
      <c r="N1393" s="11" t="s">
        <v>12333</v>
      </c>
      <c r="R1393" t="s">
        <v>12334</v>
      </c>
    </row>
    <row r="1394" spans="1:18">
      <c r="A1394" t="s">
        <v>5341</v>
      </c>
      <c r="B1394" t="s">
        <v>10958</v>
      </c>
      <c r="C1394" t="s">
        <v>74</v>
      </c>
      <c r="D1394" s="25" t="s">
        <v>10993</v>
      </c>
      <c r="E1394" s="4">
        <v>5</v>
      </c>
      <c r="F1394" s="4">
        <v>2008</v>
      </c>
      <c r="G1394" t="s">
        <v>25</v>
      </c>
      <c r="I1394" t="s">
        <v>11219</v>
      </c>
      <c r="J1394" s="4" t="s">
        <v>683</v>
      </c>
      <c r="K1394" s="4" t="s">
        <v>154</v>
      </c>
      <c r="L1394" s="4">
        <v>0</v>
      </c>
      <c r="M1394" s="4" t="s">
        <v>4970</v>
      </c>
      <c r="N1394" s="11" t="s">
        <v>12333</v>
      </c>
      <c r="R1394" t="s">
        <v>12335</v>
      </c>
    </row>
    <row r="1395" spans="1:18">
      <c r="A1395" t="s">
        <v>5341</v>
      </c>
      <c r="B1395" t="s">
        <v>10958</v>
      </c>
      <c r="C1395" t="s">
        <v>74</v>
      </c>
      <c r="D1395" s="25" t="s">
        <v>10995</v>
      </c>
      <c r="E1395" s="4">
        <v>5</v>
      </c>
      <c r="F1395" s="4">
        <v>2010</v>
      </c>
      <c r="G1395" t="s">
        <v>25</v>
      </c>
      <c r="I1395" t="s">
        <v>11219</v>
      </c>
      <c r="J1395" s="4" t="s">
        <v>1856</v>
      </c>
      <c r="K1395" s="4" t="s">
        <v>154</v>
      </c>
      <c r="L1395" s="4">
        <v>0</v>
      </c>
      <c r="M1395" s="4" t="s">
        <v>8846</v>
      </c>
      <c r="N1395" s="11" t="s">
        <v>12333</v>
      </c>
      <c r="R1395" t="s">
        <v>12336</v>
      </c>
    </row>
    <row r="1396" spans="1:18">
      <c r="A1396" t="s">
        <v>5355</v>
      </c>
      <c r="B1396" t="s">
        <v>10958</v>
      </c>
      <c r="C1396" t="s">
        <v>20</v>
      </c>
      <c r="D1396" s="25" t="s">
        <v>10998</v>
      </c>
      <c r="E1396" s="4">
        <v>3</v>
      </c>
      <c r="F1396" s="4">
        <v>1990</v>
      </c>
      <c r="G1396" t="s">
        <v>25</v>
      </c>
      <c r="H1396" s="4" t="s">
        <v>2274</v>
      </c>
      <c r="I1396" t="s">
        <v>1214</v>
      </c>
      <c r="J1396" s="4" t="s">
        <v>12337</v>
      </c>
      <c r="K1396" s="4" t="s">
        <v>11192</v>
      </c>
      <c r="L1396" s="4">
        <v>0</v>
      </c>
      <c r="M1396" s="4" t="s">
        <v>12338</v>
      </c>
      <c r="R1396" t="s">
        <v>12339</v>
      </c>
    </row>
    <row r="1397" spans="1:18">
      <c r="A1397" t="s">
        <v>5355</v>
      </c>
      <c r="B1397" t="s">
        <v>10958</v>
      </c>
      <c r="C1397" t="s">
        <v>74</v>
      </c>
      <c r="D1397" s="25" t="s">
        <v>11023</v>
      </c>
      <c r="E1397" s="4">
        <v>3</v>
      </c>
      <c r="F1397" s="4">
        <v>1992</v>
      </c>
      <c r="G1397" t="s">
        <v>25</v>
      </c>
      <c r="H1397" s="4" t="s">
        <v>87</v>
      </c>
      <c r="I1397" t="s">
        <v>1214</v>
      </c>
      <c r="J1397" s="4" t="s">
        <v>11441</v>
      </c>
      <c r="K1397" s="4" t="s">
        <v>3046</v>
      </c>
      <c r="L1397" s="4">
        <v>0</v>
      </c>
      <c r="M1397" s="4" t="s">
        <v>5608</v>
      </c>
      <c r="R1397" t="s">
        <v>12340</v>
      </c>
    </row>
    <row r="1398" spans="1:18">
      <c r="A1398" t="s">
        <v>5355</v>
      </c>
      <c r="B1398" t="s">
        <v>10958</v>
      </c>
      <c r="C1398" t="s">
        <v>74</v>
      </c>
      <c r="D1398" s="25" t="s">
        <v>10968</v>
      </c>
      <c r="E1398" s="4">
        <v>3</v>
      </c>
      <c r="F1398" s="4">
        <v>1994</v>
      </c>
      <c r="G1398" t="s">
        <v>25</v>
      </c>
      <c r="H1398" s="4" t="s">
        <v>1635</v>
      </c>
      <c r="I1398" t="s">
        <v>1214</v>
      </c>
      <c r="J1398" s="4" t="s">
        <v>739</v>
      </c>
      <c r="K1398" s="4" t="s">
        <v>881</v>
      </c>
      <c r="L1398" s="4">
        <v>0</v>
      </c>
      <c r="M1398" s="4" t="s">
        <v>6079</v>
      </c>
      <c r="R1398" t="s">
        <v>585</v>
      </c>
    </row>
    <row r="1399" spans="1:18">
      <c r="A1399" t="s">
        <v>5361</v>
      </c>
      <c r="B1399" t="s">
        <v>10958</v>
      </c>
      <c r="C1399" t="s">
        <v>20</v>
      </c>
      <c r="D1399" s="25" t="s">
        <v>10993</v>
      </c>
      <c r="E1399" s="4">
        <v>5</v>
      </c>
      <c r="F1399" s="4">
        <v>2008</v>
      </c>
      <c r="G1399" t="s">
        <v>21</v>
      </c>
      <c r="H1399" s="4" t="s">
        <v>1456</v>
      </c>
      <c r="I1399" t="s">
        <v>1214</v>
      </c>
      <c r="J1399" s="4" t="s">
        <v>3354</v>
      </c>
      <c r="K1399" s="4" t="s">
        <v>1886</v>
      </c>
      <c r="L1399" s="4">
        <v>0</v>
      </c>
      <c r="M1399" s="4" t="s">
        <v>3835</v>
      </c>
      <c r="N1399" s="11" t="s">
        <v>12341</v>
      </c>
      <c r="R1399" t="s">
        <v>12257</v>
      </c>
    </row>
    <row r="1400" spans="1:18">
      <c r="A1400" t="s">
        <v>5361</v>
      </c>
      <c r="B1400" t="s">
        <v>10958</v>
      </c>
      <c r="C1400" t="s">
        <v>74</v>
      </c>
      <c r="D1400" s="25" t="s">
        <v>11397</v>
      </c>
      <c r="E1400" s="4">
        <v>5</v>
      </c>
      <c r="F1400" s="4">
        <v>2011</v>
      </c>
      <c r="G1400" t="s">
        <v>21</v>
      </c>
      <c r="H1400" s="4" t="s">
        <v>682</v>
      </c>
      <c r="I1400" t="s">
        <v>1214</v>
      </c>
      <c r="J1400" s="4" t="s">
        <v>563</v>
      </c>
      <c r="K1400" s="4" t="s">
        <v>881</v>
      </c>
      <c r="L1400" s="4">
        <v>0</v>
      </c>
      <c r="M1400" s="4" t="s">
        <v>1461</v>
      </c>
      <c r="N1400" s="11" t="s">
        <v>12341</v>
      </c>
      <c r="R1400" t="s">
        <v>12342</v>
      </c>
    </row>
    <row r="1401" spans="1:18">
      <c r="A1401" t="s">
        <v>5361</v>
      </c>
      <c r="B1401" t="s">
        <v>10958</v>
      </c>
      <c r="C1401" t="s">
        <v>74</v>
      </c>
      <c r="D1401" s="25" t="s">
        <v>11042</v>
      </c>
      <c r="E1401" s="4">
        <v>5</v>
      </c>
      <c r="F1401" s="4">
        <v>2013</v>
      </c>
      <c r="G1401" t="s">
        <v>21</v>
      </c>
      <c r="H1401" s="4" t="s">
        <v>477</v>
      </c>
      <c r="I1401" t="s">
        <v>1214</v>
      </c>
      <c r="J1401" s="4" t="s">
        <v>6479</v>
      </c>
      <c r="K1401" s="4" t="s">
        <v>2381</v>
      </c>
      <c r="L1401" s="4">
        <v>0</v>
      </c>
      <c r="M1401" s="4" t="s">
        <v>2491</v>
      </c>
      <c r="N1401" s="11" t="s">
        <v>12341</v>
      </c>
      <c r="R1401" t="s">
        <v>11329</v>
      </c>
    </row>
    <row r="1402" spans="1:18">
      <c r="A1402" t="s">
        <v>5378</v>
      </c>
      <c r="B1402" t="s">
        <v>10958</v>
      </c>
      <c r="C1402" t="s">
        <v>20</v>
      </c>
      <c r="D1402" s="25" t="s">
        <v>10998</v>
      </c>
      <c r="E1402" s="4">
        <v>3</v>
      </c>
      <c r="F1402" s="4">
        <v>1990</v>
      </c>
      <c r="G1402" t="s">
        <v>21</v>
      </c>
      <c r="H1402" s="4" t="s">
        <v>1635</v>
      </c>
      <c r="I1402" t="s">
        <v>1214</v>
      </c>
      <c r="J1402" s="4" t="s">
        <v>1369</v>
      </c>
      <c r="K1402" s="4" t="s">
        <v>3076</v>
      </c>
      <c r="L1402" s="4">
        <v>0</v>
      </c>
      <c r="N1402" s="11" t="s">
        <v>12343</v>
      </c>
      <c r="R1402" t="s">
        <v>585</v>
      </c>
    </row>
    <row r="1403" spans="1:18">
      <c r="A1403" t="s">
        <v>5378</v>
      </c>
      <c r="B1403" t="s">
        <v>10958</v>
      </c>
      <c r="C1403" t="s">
        <v>74</v>
      </c>
      <c r="D1403" s="25" t="s">
        <v>11023</v>
      </c>
      <c r="E1403" s="4">
        <v>3</v>
      </c>
      <c r="F1403" s="4">
        <v>1992</v>
      </c>
      <c r="G1403" t="s">
        <v>21</v>
      </c>
      <c r="H1403" s="4" t="s">
        <v>1622</v>
      </c>
      <c r="I1403" t="s">
        <v>1214</v>
      </c>
      <c r="J1403" s="4" t="s">
        <v>6233</v>
      </c>
      <c r="K1403" s="4" t="s">
        <v>3869</v>
      </c>
      <c r="L1403" s="4">
        <v>0</v>
      </c>
      <c r="M1403" s="4" t="s">
        <v>1463</v>
      </c>
      <c r="N1403" s="11" t="s">
        <v>12343</v>
      </c>
      <c r="R1403" t="s">
        <v>585</v>
      </c>
    </row>
    <row r="1404" spans="1:18">
      <c r="A1404" t="s">
        <v>5378</v>
      </c>
      <c r="B1404" t="s">
        <v>10958</v>
      </c>
      <c r="C1404" t="s">
        <v>74</v>
      </c>
      <c r="D1404" s="25" t="s">
        <v>11132</v>
      </c>
      <c r="E1404" s="4">
        <v>3</v>
      </c>
      <c r="F1404" s="4">
        <v>1995</v>
      </c>
      <c r="G1404" t="s">
        <v>21</v>
      </c>
      <c r="H1404" s="4" t="s">
        <v>137</v>
      </c>
      <c r="I1404" t="s">
        <v>1214</v>
      </c>
      <c r="J1404" s="4" t="s">
        <v>293</v>
      </c>
      <c r="K1404" s="4" t="s">
        <v>58</v>
      </c>
      <c r="L1404" s="4">
        <v>0</v>
      </c>
      <c r="M1404" s="4" t="s">
        <v>2773</v>
      </c>
      <c r="N1404" s="11" t="s">
        <v>12343</v>
      </c>
      <c r="R1404" t="s">
        <v>12344</v>
      </c>
    </row>
    <row r="1405" spans="1:18">
      <c r="A1405" t="s">
        <v>5378</v>
      </c>
      <c r="B1405" t="s">
        <v>10958</v>
      </c>
      <c r="C1405" t="s">
        <v>74</v>
      </c>
      <c r="D1405" s="25" t="s">
        <v>10979</v>
      </c>
      <c r="E1405" s="4">
        <v>3</v>
      </c>
      <c r="F1405" s="4">
        <v>1996</v>
      </c>
      <c r="G1405" t="s">
        <v>21</v>
      </c>
      <c r="H1405" s="4" t="s">
        <v>2924</v>
      </c>
      <c r="I1405" t="s">
        <v>1214</v>
      </c>
      <c r="J1405" s="4" t="s">
        <v>529</v>
      </c>
      <c r="K1405" s="4" t="s">
        <v>154</v>
      </c>
      <c r="L1405" s="4">
        <v>0</v>
      </c>
      <c r="M1405" s="4" t="s">
        <v>1532</v>
      </c>
      <c r="N1405" s="11" t="s">
        <v>12343</v>
      </c>
      <c r="R1405" t="s">
        <v>4721</v>
      </c>
    </row>
    <row r="1406" spans="1:18">
      <c r="A1406" t="s">
        <v>5378</v>
      </c>
      <c r="B1406" t="s">
        <v>10958</v>
      </c>
      <c r="C1406" t="s">
        <v>74</v>
      </c>
      <c r="D1406" s="25" t="s">
        <v>11001</v>
      </c>
      <c r="E1406" s="4">
        <v>3</v>
      </c>
      <c r="F1406" s="4">
        <v>1998</v>
      </c>
      <c r="G1406" t="s">
        <v>21</v>
      </c>
      <c r="H1406" s="4" t="s">
        <v>2927</v>
      </c>
      <c r="I1406" t="s">
        <v>1214</v>
      </c>
      <c r="J1406" s="4" t="s">
        <v>806</v>
      </c>
      <c r="K1406" s="4" t="s">
        <v>960</v>
      </c>
      <c r="L1406" s="4">
        <v>0</v>
      </c>
      <c r="M1406" s="4" t="s">
        <v>1950</v>
      </c>
      <c r="N1406" s="11" t="s">
        <v>12343</v>
      </c>
      <c r="R1406" t="s">
        <v>439</v>
      </c>
    </row>
    <row r="1407" spans="1:18">
      <c r="A1407" t="s">
        <v>5378</v>
      </c>
      <c r="B1407" t="s">
        <v>10958</v>
      </c>
      <c r="C1407" t="s">
        <v>74</v>
      </c>
      <c r="D1407" s="25" t="s">
        <v>12345</v>
      </c>
      <c r="E1407" s="4">
        <v>6</v>
      </c>
      <c r="F1407" s="4">
        <v>2001</v>
      </c>
      <c r="G1407" t="s">
        <v>21</v>
      </c>
      <c r="H1407" s="4" t="s">
        <v>3874</v>
      </c>
      <c r="I1407" t="s">
        <v>1214</v>
      </c>
      <c r="J1407" s="4" t="s">
        <v>1160</v>
      </c>
      <c r="K1407" s="4" t="s">
        <v>178</v>
      </c>
      <c r="L1407" s="4">
        <v>0</v>
      </c>
      <c r="N1407" s="11" t="s">
        <v>12343</v>
      </c>
      <c r="R1407" t="s">
        <v>12346</v>
      </c>
    </row>
    <row r="1408" spans="1:18">
      <c r="A1408" t="s">
        <v>5378</v>
      </c>
      <c r="B1408" t="s">
        <v>10958</v>
      </c>
      <c r="C1408" t="s">
        <v>74</v>
      </c>
      <c r="D1408" s="25" t="s">
        <v>2019</v>
      </c>
      <c r="E1408" s="4">
        <v>6</v>
      </c>
      <c r="F1408" s="4">
        <v>2002</v>
      </c>
      <c r="G1408" t="s">
        <v>21</v>
      </c>
      <c r="H1408" s="4" t="s">
        <v>3139</v>
      </c>
      <c r="I1408" t="s">
        <v>1214</v>
      </c>
      <c r="J1408" s="4" t="s">
        <v>1160</v>
      </c>
      <c r="K1408" s="4" t="s">
        <v>256</v>
      </c>
      <c r="L1408" s="4">
        <v>0</v>
      </c>
      <c r="N1408" s="11" t="s">
        <v>12343</v>
      </c>
      <c r="R1408" t="s">
        <v>12347</v>
      </c>
    </row>
    <row r="1409" spans="1:18">
      <c r="A1409" t="s">
        <v>5378</v>
      </c>
      <c r="B1409" t="s">
        <v>10958</v>
      </c>
      <c r="C1409" t="s">
        <v>74</v>
      </c>
      <c r="D1409" s="25" t="s">
        <v>3348</v>
      </c>
      <c r="E1409" s="4">
        <v>6</v>
      </c>
      <c r="F1409" s="4">
        <v>2002</v>
      </c>
      <c r="G1409" t="s">
        <v>21</v>
      </c>
      <c r="H1409" s="4" t="s">
        <v>3139</v>
      </c>
      <c r="I1409" t="s">
        <v>1214</v>
      </c>
      <c r="J1409" s="4" t="s">
        <v>1160</v>
      </c>
      <c r="K1409" s="4" t="s">
        <v>256</v>
      </c>
      <c r="L1409" s="4">
        <v>0</v>
      </c>
      <c r="N1409" s="11" t="s">
        <v>12343</v>
      </c>
      <c r="R1409" t="s">
        <v>12348</v>
      </c>
    </row>
    <row r="1410" spans="1:18">
      <c r="A1410" t="s">
        <v>5378</v>
      </c>
      <c r="B1410" t="s">
        <v>10958</v>
      </c>
      <c r="C1410" t="s">
        <v>74</v>
      </c>
      <c r="D1410" s="25" t="s">
        <v>10985</v>
      </c>
      <c r="E1410" s="4">
        <v>3</v>
      </c>
      <c r="F1410" s="4">
        <v>2008</v>
      </c>
      <c r="G1410" t="s">
        <v>21</v>
      </c>
      <c r="H1410" s="4" t="s">
        <v>293</v>
      </c>
      <c r="I1410" t="s">
        <v>1214</v>
      </c>
      <c r="J1410" s="4" t="s">
        <v>456</v>
      </c>
      <c r="K1410" s="4" t="s">
        <v>472</v>
      </c>
      <c r="L1410" s="4">
        <v>0</v>
      </c>
      <c r="M1410" s="4" t="s">
        <v>8477</v>
      </c>
      <c r="N1410" s="11" t="s">
        <v>12343</v>
      </c>
      <c r="R1410" t="s">
        <v>11981</v>
      </c>
    </row>
    <row r="1411" spans="1:18">
      <c r="A1411" t="s">
        <v>5379</v>
      </c>
      <c r="B1411" t="s">
        <v>10958</v>
      </c>
      <c r="C1411" t="s">
        <v>20</v>
      </c>
      <c r="D1411" s="25" t="s">
        <v>1674</v>
      </c>
      <c r="E1411" s="4">
        <v>5</v>
      </c>
      <c r="F1411" s="4">
        <v>2004</v>
      </c>
      <c r="G1411" t="s">
        <v>25</v>
      </c>
      <c r="H1411" s="4" t="s">
        <v>482</v>
      </c>
      <c r="I1411" t="s">
        <v>1214</v>
      </c>
      <c r="J1411" s="4" t="s">
        <v>3874</v>
      </c>
      <c r="K1411" s="4" t="s">
        <v>169</v>
      </c>
      <c r="L1411" s="4">
        <v>0</v>
      </c>
      <c r="M1411" s="4" t="s">
        <v>1546</v>
      </c>
      <c r="N1411" s="11" t="s">
        <v>12349</v>
      </c>
      <c r="R1411" t="s">
        <v>12350</v>
      </c>
    </row>
    <row r="1412" spans="1:18">
      <c r="A1412" t="s">
        <v>5379</v>
      </c>
      <c r="B1412" t="s">
        <v>10958</v>
      </c>
      <c r="C1412" t="s">
        <v>74</v>
      </c>
      <c r="D1412" s="25" t="s">
        <v>10993</v>
      </c>
      <c r="E1412" s="4">
        <v>5</v>
      </c>
      <c r="F1412" s="4">
        <v>2008</v>
      </c>
      <c r="G1412" t="s">
        <v>25</v>
      </c>
      <c r="H1412" s="4" t="s">
        <v>496</v>
      </c>
      <c r="I1412" t="s">
        <v>1214</v>
      </c>
      <c r="J1412" s="4" t="s">
        <v>658</v>
      </c>
      <c r="K1412" s="4" t="s">
        <v>358</v>
      </c>
      <c r="L1412" s="4">
        <v>0</v>
      </c>
      <c r="M1412" s="4" t="s">
        <v>4032</v>
      </c>
      <c r="N1412" s="11" t="s">
        <v>12349</v>
      </c>
      <c r="R1412" t="s">
        <v>11364</v>
      </c>
    </row>
    <row r="1413" spans="1:18">
      <c r="A1413" t="s">
        <v>5379</v>
      </c>
      <c r="B1413" t="s">
        <v>10958</v>
      </c>
      <c r="C1413" t="s">
        <v>74</v>
      </c>
      <c r="D1413" s="25" t="s">
        <v>11064</v>
      </c>
      <c r="E1413" s="4">
        <v>5</v>
      </c>
      <c r="F1413" s="4">
        <v>2009</v>
      </c>
      <c r="G1413" t="s">
        <v>25</v>
      </c>
      <c r="H1413" s="4" t="s">
        <v>410</v>
      </c>
      <c r="I1413" t="s">
        <v>1214</v>
      </c>
      <c r="J1413" s="4" t="s">
        <v>1000</v>
      </c>
      <c r="K1413" s="4" t="s">
        <v>2179</v>
      </c>
      <c r="L1413" s="4">
        <v>0</v>
      </c>
      <c r="M1413" s="4" t="s">
        <v>3638</v>
      </c>
      <c r="N1413" s="11" t="s">
        <v>12349</v>
      </c>
      <c r="R1413" t="s">
        <v>12351</v>
      </c>
    </row>
    <row r="1414" spans="1:18">
      <c r="A1414" t="s">
        <v>5379</v>
      </c>
      <c r="B1414" t="s">
        <v>10958</v>
      </c>
      <c r="C1414" t="s">
        <v>74</v>
      </c>
      <c r="D1414" s="25" t="s">
        <v>1863</v>
      </c>
      <c r="E1414" s="4">
        <v>4</v>
      </c>
      <c r="F1414" s="4">
        <v>2010</v>
      </c>
      <c r="G1414" t="s">
        <v>25</v>
      </c>
      <c r="H1414" s="4" t="s">
        <v>1639</v>
      </c>
      <c r="I1414" t="s">
        <v>1214</v>
      </c>
      <c r="J1414" s="4" t="s">
        <v>354</v>
      </c>
      <c r="K1414" s="4" t="s">
        <v>898</v>
      </c>
      <c r="L1414" s="4">
        <v>0</v>
      </c>
      <c r="M1414" s="4" t="s">
        <v>1430</v>
      </c>
      <c r="N1414" s="11" t="s">
        <v>12349</v>
      </c>
      <c r="R1414" t="s">
        <v>12352</v>
      </c>
    </row>
    <row r="1415" spans="1:18">
      <c r="A1415" t="s">
        <v>5379</v>
      </c>
      <c r="B1415" t="s">
        <v>10958</v>
      </c>
      <c r="C1415" t="s">
        <v>74</v>
      </c>
      <c r="D1415" s="25" t="s">
        <v>10995</v>
      </c>
      <c r="E1415" s="4">
        <v>5</v>
      </c>
      <c r="F1415" s="4">
        <v>2010</v>
      </c>
      <c r="G1415" t="s">
        <v>25</v>
      </c>
      <c r="H1415" s="4" t="s">
        <v>717</v>
      </c>
      <c r="I1415" t="s">
        <v>1214</v>
      </c>
      <c r="J1415" s="4" t="s">
        <v>529</v>
      </c>
      <c r="K1415" s="4" t="s">
        <v>954</v>
      </c>
      <c r="L1415" s="4">
        <v>0</v>
      </c>
      <c r="M1415" s="4" t="s">
        <v>1323</v>
      </c>
      <c r="N1415" s="11" t="s">
        <v>12349</v>
      </c>
      <c r="R1415" t="s">
        <v>634</v>
      </c>
    </row>
    <row r="1416" spans="1:18">
      <c r="A1416" t="s">
        <v>5379</v>
      </c>
      <c r="B1416" t="s">
        <v>10958</v>
      </c>
      <c r="C1416" t="s">
        <v>74</v>
      </c>
      <c r="D1416" s="25" t="s">
        <v>11012</v>
      </c>
      <c r="E1416" s="4">
        <v>5</v>
      </c>
      <c r="F1416" s="4">
        <v>2011</v>
      </c>
      <c r="G1416" t="s">
        <v>25</v>
      </c>
      <c r="H1416" s="4" t="s">
        <v>712</v>
      </c>
      <c r="I1416" t="s">
        <v>1214</v>
      </c>
      <c r="J1416" s="4" t="s">
        <v>779</v>
      </c>
      <c r="K1416" s="4" t="s">
        <v>378</v>
      </c>
      <c r="L1416" s="4">
        <v>0</v>
      </c>
      <c r="M1416" s="4" t="s">
        <v>2931</v>
      </c>
      <c r="N1416" s="11" t="s">
        <v>12349</v>
      </c>
      <c r="R1416" t="s">
        <v>89</v>
      </c>
    </row>
    <row r="1417" spans="1:18">
      <c r="A1417" t="s">
        <v>5379</v>
      </c>
      <c r="B1417" t="s">
        <v>10958</v>
      </c>
      <c r="C1417" t="s">
        <v>74</v>
      </c>
      <c r="D1417" s="25" t="s">
        <v>11014</v>
      </c>
      <c r="E1417" s="4">
        <v>5</v>
      </c>
      <c r="F1417" s="4">
        <v>2013</v>
      </c>
      <c r="G1417" t="s">
        <v>25</v>
      </c>
      <c r="H1417" s="4" t="s">
        <v>977</v>
      </c>
      <c r="I1417" t="s">
        <v>1214</v>
      </c>
      <c r="J1417" s="4" t="s">
        <v>1160</v>
      </c>
      <c r="K1417" s="4" t="s">
        <v>163</v>
      </c>
      <c r="L1417" s="4">
        <v>0</v>
      </c>
      <c r="M1417" s="4" t="s">
        <v>5369</v>
      </c>
      <c r="N1417" s="11" t="s">
        <v>12349</v>
      </c>
      <c r="R1417" t="s">
        <v>570</v>
      </c>
    </row>
    <row r="1418" spans="1:18">
      <c r="A1418" t="s">
        <v>5379</v>
      </c>
      <c r="B1418" t="s">
        <v>10958</v>
      </c>
      <c r="C1418" t="s">
        <v>74</v>
      </c>
      <c r="D1418" s="25" t="s">
        <v>11068</v>
      </c>
      <c r="E1418" s="4">
        <v>5</v>
      </c>
      <c r="F1418" s="4">
        <v>2015</v>
      </c>
      <c r="G1418" t="s">
        <v>25</v>
      </c>
      <c r="H1418" s="4" t="s">
        <v>1038</v>
      </c>
      <c r="I1418" t="s">
        <v>1214</v>
      </c>
      <c r="J1418" s="4" t="s">
        <v>36</v>
      </c>
      <c r="K1418" s="4" t="s">
        <v>472</v>
      </c>
      <c r="L1418" s="4">
        <v>0</v>
      </c>
      <c r="M1418" s="4" t="s">
        <v>5414</v>
      </c>
      <c r="N1418" s="11" t="s">
        <v>12349</v>
      </c>
      <c r="R1418" t="s">
        <v>11330</v>
      </c>
    </row>
    <row r="1419" spans="1:18">
      <c r="A1419" t="s">
        <v>5379</v>
      </c>
      <c r="B1419" t="s">
        <v>10958</v>
      </c>
      <c r="C1419" t="s">
        <v>74</v>
      </c>
      <c r="D1419" s="25" t="s">
        <v>1590</v>
      </c>
      <c r="E1419" s="4">
        <v>5</v>
      </c>
      <c r="F1419" s="4">
        <v>2016</v>
      </c>
      <c r="G1419" t="s">
        <v>25</v>
      </c>
      <c r="H1419" s="4" t="s">
        <v>1046</v>
      </c>
      <c r="I1419" t="s">
        <v>1214</v>
      </c>
      <c r="J1419" s="4" t="s">
        <v>584</v>
      </c>
      <c r="K1419" s="4" t="s">
        <v>638</v>
      </c>
      <c r="L1419" s="4">
        <v>0</v>
      </c>
      <c r="M1419" s="4" t="s">
        <v>2200</v>
      </c>
      <c r="N1419" s="11" t="s">
        <v>12349</v>
      </c>
      <c r="R1419" t="s">
        <v>12353</v>
      </c>
    </row>
    <row r="1420" spans="1:18">
      <c r="A1420" t="s">
        <v>5401</v>
      </c>
      <c r="B1420" t="s">
        <v>10958</v>
      </c>
      <c r="C1420" t="s">
        <v>20</v>
      </c>
      <c r="D1420" s="25" t="s">
        <v>10998</v>
      </c>
      <c r="E1420" s="4">
        <v>3</v>
      </c>
      <c r="F1420" s="4">
        <v>1990</v>
      </c>
      <c r="G1420" t="s">
        <v>21</v>
      </c>
      <c r="I1420" t="s">
        <v>11219</v>
      </c>
      <c r="J1420" s="4" t="s">
        <v>6762</v>
      </c>
      <c r="K1420" s="4" t="s">
        <v>3050</v>
      </c>
      <c r="L1420" s="4">
        <v>0</v>
      </c>
      <c r="M1420" s="4" t="s">
        <v>1532</v>
      </c>
      <c r="N1420" s="11" t="s">
        <v>12354</v>
      </c>
      <c r="R1420" t="s">
        <v>11886</v>
      </c>
    </row>
    <row r="1421" spans="1:18">
      <c r="A1421" t="s">
        <v>5401</v>
      </c>
      <c r="B1421" t="s">
        <v>10958</v>
      </c>
      <c r="C1421" t="s">
        <v>74</v>
      </c>
      <c r="D1421" s="25" t="s">
        <v>10979</v>
      </c>
      <c r="E1421" s="4">
        <v>3</v>
      </c>
      <c r="F1421" s="4">
        <v>1996</v>
      </c>
      <c r="G1421" t="s">
        <v>21</v>
      </c>
      <c r="I1421" t="s">
        <v>11219</v>
      </c>
      <c r="J1421" s="4" t="s">
        <v>836</v>
      </c>
      <c r="K1421" s="4">
        <v>17</v>
      </c>
      <c r="L1421" s="4">
        <v>5.7</v>
      </c>
      <c r="M1421" s="4" t="s">
        <v>2422</v>
      </c>
      <c r="N1421" s="11" t="s">
        <v>12354</v>
      </c>
      <c r="R1421" t="s">
        <v>12355</v>
      </c>
    </row>
    <row r="1422" spans="1:18">
      <c r="A1422" t="s">
        <v>5401</v>
      </c>
      <c r="B1422" t="s">
        <v>10958</v>
      </c>
      <c r="C1422" t="s">
        <v>74</v>
      </c>
      <c r="D1422" s="25" t="s">
        <v>1746</v>
      </c>
      <c r="E1422" s="4">
        <v>5</v>
      </c>
      <c r="F1422" s="4">
        <v>2001</v>
      </c>
      <c r="G1422" t="s">
        <v>21</v>
      </c>
      <c r="I1422" t="s">
        <v>11219</v>
      </c>
      <c r="J1422" s="4" t="s">
        <v>190</v>
      </c>
      <c r="K1422" s="4">
        <v>18.2</v>
      </c>
      <c r="L1422" s="4">
        <v>6</v>
      </c>
      <c r="M1422" s="4" t="s">
        <v>1950</v>
      </c>
      <c r="N1422" s="11" t="s">
        <v>12354</v>
      </c>
      <c r="R1422" t="s">
        <v>12356</v>
      </c>
    </row>
    <row r="1423" spans="1:18">
      <c r="A1423" t="s">
        <v>5401</v>
      </c>
      <c r="B1423" t="s">
        <v>10958</v>
      </c>
      <c r="C1423" t="s">
        <v>74</v>
      </c>
      <c r="D1423" s="25" t="s">
        <v>10972</v>
      </c>
      <c r="E1423" s="4">
        <v>5</v>
      </c>
      <c r="F1423" s="4">
        <v>2003</v>
      </c>
      <c r="G1423" t="s">
        <v>21</v>
      </c>
      <c r="I1423" t="s">
        <v>11219</v>
      </c>
      <c r="J1423" s="4" t="s">
        <v>2619</v>
      </c>
      <c r="K1423" s="4">
        <v>17.600000000000001</v>
      </c>
      <c r="L1423" s="4">
        <v>6.2</v>
      </c>
      <c r="M1423" s="4" t="s">
        <v>2366</v>
      </c>
      <c r="N1423" s="11" t="s">
        <v>12354</v>
      </c>
      <c r="R1423" t="s">
        <v>12357</v>
      </c>
    </row>
    <row r="1424" spans="1:18">
      <c r="A1424" t="s">
        <v>5405</v>
      </c>
      <c r="B1424" t="s">
        <v>10958</v>
      </c>
      <c r="C1424" t="s">
        <v>20</v>
      </c>
      <c r="D1424" s="25" t="s">
        <v>10975</v>
      </c>
      <c r="E1424" s="4">
        <v>3</v>
      </c>
      <c r="F1424" s="4">
        <v>1994</v>
      </c>
      <c r="G1424" t="s">
        <v>25</v>
      </c>
      <c r="I1424" t="s">
        <v>11219</v>
      </c>
      <c r="J1424" s="4" t="s">
        <v>1861</v>
      </c>
      <c r="K1424" s="4" t="s">
        <v>397</v>
      </c>
      <c r="L1424" s="4">
        <v>0</v>
      </c>
      <c r="M1424" s="4" t="s">
        <v>5074</v>
      </c>
      <c r="N1424" s="11" t="s">
        <v>12358</v>
      </c>
      <c r="R1424" t="s">
        <v>1931</v>
      </c>
    </row>
    <row r="1425" spans="1:18">
      <c r="A1425" t="s">
        <v>5405</v>
      </c>
      <c r="B1425" t="s">
        <v>10958</v>
      </c>
      <c r="C1425" t="s">
        <v>74</v>
      </c>
      <c r="D1425" s="25" t="s">
        <v>10987</v>
      </c>
      <c r="E1425" s="4">
        <v>3</v>
      </c>
      <c r="F1425" s="4">
        <v>1995</v>
      </c>
      <c r="G1425" t="s">
        <v>25</v>
      </c>
      <c r="I1425" t="s">
        <v>11219</v>
      </c>
      <c r="J1425" s="4" t="s">
        <v>1875</v>
      </c>
      <c r="K1425" s="4" t="s">
        <v>36</v>
      </c>
      <c r="L1425" s="4">
        <v>0</v>
      </c>
      <c r="M1425" s="4" t="s">
        <v>3306</v>
      </c>
      <c r="N1425" s="11" t="s">
        <v>12358</v>
      </c>
      <c r="R1425" t="s">
        <v>12359</v>
      </c>
    </row>
    <row r="1426" spans="1:18">
      <c r="A1426" t="s">
        <v>5405</v>
      </c>
      <c r="B1426" t="s">
        <v>10958</v>
      </c>
      <c r="C1426" t="s">
        <v>74</v>
      </c>
      <c r="D1426" s="25" t="s">
        <v>10981</v>
      </c>
      <c r="E1426" s="4">
        <v>3</v>
      </c>
      <c r="F1426" s="4">
        <v>2000</v>
      </c>
      <c r="G1426" t="s">
        <v>25</v>
      </c>
      <c r="I1426" t="s">
        <v>11219</v>
      </c>
      <c r="J1426" s="4" t="s">
        <v>828</v>
      </c>
      <c r="K1426" s="4" t="s">
        <v>572</v>
      </c>
      <c r="L1426" s="4">
        <v>0</v>
      </c>
      <c r="M1426" s="4" t="s">
        <v>2406</v>
      </c>
      <c r="N1426" s="11" t="s">
        <v>12358</v>
      </c>
      <c r="R1426" t="s">
        <v>439</v>
      </c>
    </row>
    <row r="1427" spans="1:18">
      <c r="A1427" t="s">
        <v>5405</v>
      </c>
      <c r="B1427" t="s">
        <v>10958</v>
      </c>
      <c r="C1427" t="s">
        <v>74</v>
      </c>
      <c r="D1427" s="25" t="s">
        <v>1746</v>
      </c>
      <c r="E1427" s="4">
        <v>5</v>
      </c>
      <c r="F1427" s="4">
        <v>2001</v>
      </c>
      <c r="G1427" t="s">
        <v>25</v>
      </c>
      <c r="I1427" t="s">
        <v>11219</v>
      </c>
      <c r="J1427" s="4" t="s">
        <v>138</v>
      </c>
      <c r="K1427" s="4" t="s">
        <v>3613</v>
      </c>
      <c r="L1427" s="4">
        <v>0</v>
      </c>
      <c r="M1427" s="4" t="s">
        <v>12360</v>
      </c>
      <c r="N1427" s="11" t="s">
        <v>12358</v>
      </c>
      <c r="R1427" t="s">
        <v>11987</v>
      </c>
    </row>
    <row r="1428" spans="1:18">
      <c r="A1428" t="s">
        <v>5405</v>
      </c>
      <c r="B1428" t="s">
        <v>10958</v>
      </c>
      <c r="C1428" t="s">
        <v>74</v>
      </c>
      <c r="D1428" s="25" t="s">
        <v>3348</v>
      </c>
      <c r="E1428" s="4">
        <v>6</v>
      </c>
      <c r="F1428" s="4">
        <v>2002</v>
      </c>
      <c r="G1428" t="s">
        <v>25</v>
      </c>
      <c r="I1428" t="s">
        <v>11219</v>
      </c>
      <c r="J1428" s="4" t="s">
        <v>828</v>
      </c>
      <c r="K1428" s="4" t="s">
        <v>572</v>
      </c>
      <c r="L1428" s="4">
        <v>0</v>
      </c>
      <c r="M1428" s="4" t="s">
        <v>4504</v>
      </c>
      <c r="N1428" s="11" t="s">
        <v>12358</v>
      </c>
      <c r="R1428" t="s">
        <v>585</v>
      </c>
    </row>
    <row r="1429" spans="1:18">
      <c r="A1429" t="s">
        <v>5405</v>
      </c>
      <c r="B1429" t="s">
        <v>10958</v>
      </c>
      <c r="C1429" t="s">
        <v>74</v>
      </c>
      <c r="D1429" s="25" t="s">
        <v>11038</v>
      </c>
      <c r="E1429" s="4">
        <v>5</v>
      </c>
      <c r="F1429" s="4">
        <v>2003</v>
      </c>
      <c r="G1429" t="s">
        <v>25</v>
      </c>
      <c r="I1429" t="s">
        <v>11219</v>
      </c>
      <c r="J1429" s="4" t="s">
        <v>828</v>
      </c>
      <c r="K1429" s="4" t="s">
        <v>30</v>
      </c>
      <c r="L1429" s="4">
        <v>0</v>
      </c>
      <c r="M1429" s="4" t="s">
        <v>11374</v>
      </c>
      <c r="N1429" s="11" t="s">
        <v>12358</v>
      </c>
      <c r="R1429" t="s">
        <v>12361</v>
      </c>
    </row>
    <row r="1430" spans="1:18">
      <c r="A1430" t="s">
        <v>12362</v>
      </c>
      <c r="B1430" t="s">
        <v>10958</v>
      </c>
      <c r="C1430" s="4" t="s">
        <v>74</v>
      </c>
      <c r="D1430" s="25" t="s">
        <v>11031</v>
      </c>
      <c r="E1430" s="4">
        <v>4</v>
      </c>
      <c r="F1430" s="4">
        <v>2026</v>
      </c>
      <c r="G1430" s="4" t="s">
        <v>21</v>
      </c>
      <c r="I1430" t="s">
        <v>11219</v>
      </c>
      <c r="J1430" s="4">
        <v>26.2</v>
      </c>
      <c r="K1430" s="4">
        <v>35.200000000000003</v>
      </c>
      <c r="L1430" s="4">
        <v>0</v>
      </c>
      <c r="M1430" s="4">
        <v>720</v>
      </c>
      <c r="N1430" s="11" t="s">
        <v>12363</v>
      </c>
      <c r="R1430" s="4" t="s">
        <v>12364</v>
      </c>
    </row>
    <row r="1431" spans="1:18">
      <c r="A1431" t="s">
        <v>5429</v>
      </c>
      <c r="B1431" t="s">
        <v>10958</v>
      </c>
      <c r="C1431" t="s">
        <v>20</v>
      </c>
      <c r="D1431" s="25" t="s">
        <v>10998</v>
      </c>
      <c r="E1431" s="4">
        <v>3</v>
      </c>
      <c r="F1431" s="4">
        <v>1990</v>
      </c>
      <c r="G1431" t="s">
        <v>25</v>
      </c>
      <c r="H1431" s="4" t="s">
        <v>1635</v>
      </c>
      <c r="I1431" t="s">
        <v>1214</v>
      </c>
      <c r="J1431" s="4" t="s">
        <v>6233</v>
      </c>
      <c r="M1431" s="4" t="s">
        <v>2455</v>
      </c>
      <c r="N1431" s="11" t="s">
        <v>12365</v>
      </c>
      <c r="R1431" t="s">
        <v>3738</v>
      </c>
    </row>
    <row r="1432" spans="1:18">
      <c r="A1432" t="s">
        <v>5429</v>
      </c>
      <c r="B1432" t="s">
        <v>10958</v>
      </c>
      <c r="C1432" t="s">
        <v>74</v>
      </c>
      <c r="D1432" s="25" t="s">
        <v>1616</v>
      </c>
      <c r="E1432" s="4">
        <v>3</v>
      </c>
      <c r="F1432" s="4">
        <v>1992</v>
      </c>
      <c r="G1432" t="s">
        <v>25</v>
      </c>
      <c r="H1432" s="4" t="s">
        <v>1622</v>
      </c>
      <c r="I1432" t="s">
        <v>1214</v>
      </c>
      <c r="J1432" s="4" t="s">
        <v>6233</v>
      </c>
      <c r="K1432" s="4">
        <v>22.23</v>
      </c>
      <c r="L1432" s="4">
        <v>0.95</v>
      </c>
      <c r="M1432" s="4" t="s">
        <v>2382</v>
      </c>
      <c r="N1432" s="11" t="s">
        <v>12365</v>
      </c>
      <c r="R1432" t="s">
        <v>12366</v>
      </c>
    </row>
    <row r="1433" spans="1:18">
      <c r="A1433" t="s">
        <v>5429</v>
      </c>
      <c r="B1433" t="s">
        <v>10958</v>
      </c>
      <c r="C1433" t="s">
        <v>74</v>
      </c>
      <c r="D1433" s="25" t="s">
        <v>10975</v>
      </c>
      <c r="E1433" s="4">
        <v>3</v>
      </c>
      <c r="F1433" s="4">
        <v>1994</v>
      </c>
      <c r="G1433" t="s">
        <v>25</v>
      </c>
      <c r="H1433" s="4" t="s">
        <v>1639</v>
      </c>
      <c r="I1433" t="s">
        <v>1214</v>
      </c>
      <c r="J1433" s="4" t="s">
        <v>354</v>
      </c>
      <c r="K1433" s="4">
        <v>24</v>
      </c>
      <c r="L1433" s="4">
        <v>1.9</v>
      </c>
      <c r="M1433" s="4" t="s">
        <v>2773</v>
      </c>
      <c r="N1433" s="11" t="s">
        <v>12365</v>
      </c>
      <c r="R1433" t="s">
        <v>12367</v>
      </c>
    </row>
    <row r="1434" spans="1:18">
      <c r="A1434" t="s">
        <v>5429</v>
      </c>
      <c r="B1434" t="s">
        <v>10958</v>
      </c>
      <c r="C1434" t="s">
        <v>74</v>
      </c>
      <c r="D1434" s="25" t="s">
        <v>10981</v>
      </c>
      <c r="E1434" s="4">
        <v>3</v>
      </c>
      <c r="F1434" s="4">
        <v>2000</v>
      </c>
      <c r="G1434" t="s">
        <v>25</v>
      </c>
      <c r="H1434" s="4" t="s">
        <v>345</v>
      </c>
      <c r="I1434" t="s">
        <v>1214</v>
      </c>
      <c r="J1434" s="4" t="s">
        <v>278</v>
      </c>
      <c r="K1434" s="4">
        <v>29.5</v>
      </c>
      <c r="L1434" s="4">
        <v>1.5</v>
      </c>
      <c r="M1434" s="4" t="s">
        <v>4006</v>
      </c>
      <c r="N1434" s="11" t="s">
        <v>12365</v>
      </c>
      <c r="R1434" t="s">
        <v>12368</v>
      </c>
    </row>
    <row r="1435" spans="1:18">
      <c r="A1435" t="s">
        <v>5432</v>
      </c>
      <c r="B1435" t="s">
        <v>10958</v>
      </c>
      <c r="C1435" t="s">
        <v>20</v>
      </c>
      <c r="D1435" s="25" t="s">
        <v>10993</v>
      </c>
      <c r="E1435" s="4">
        <v>5</v>
      </c>
      <c r="F1435" s="4">
        <v>2008</v>
      </c>
      <c r="G1435" t="s">
        <v>25</v>
      </c>
      <c r="I1435" t="s">
        <v>11219</v>
      </c>
      <c r="J1435" s="4" t="s">
        <v>1557</v>
      </c>
      <c r="K1435" s="4" t="s">
        <v>946</v>
      </c>
      <c r="L1435" s="4">
        <v>0</v>
      </c>
      <c r="M1435" s="4" t="s">
        <v>8151</v>
      </c>
      <c r="N1435" s="11" t="s">
        <v>12369</v>
      </c>
      <c r="R1435" t="s">
        <v>12370</v>
      </c>
    </row>
    <row r="1436" spans="1:18">
      <c r="A1436" t="s">
        <v>5432</v>
      </c>
      <c r="B1436" t="s">
        <v>10958</v>
      </c>
      <c r="C1436" t="s">
        <v>74</v>
      </c>
      <c r="D1436" s="25" t="s">
        <v>11012</v>
      </c>
      <c r="E1436" s="4">
        <v>5</v>
      </c>
      <c r="F1436" s="4">
        <v>2011</v>
      </c>
      <c r="G1436" t="s">
        <v>25</v>
      </c>
      <c r="I1436" t="s">
        <v>11219</v>
      </c>
      <c r="J1436" s="4" t="s">
        <v>648</v>
      </c>
      <c r="K1436" s="4" t="s">
        <v>397</v>
      </c>
      <c r="L1436" s="4">
        <v>0</v>
      </c>
      <c r="M1436" s="4" t="s">
        <v>4939</v>
      </c>
      <c r="N1436" s="11" t="s">
        <v>12369</v>
      </c>
      <c r="R1436" t="s">
        <v>12371</v>
      </c>
    </row>
    <row r="1437" spans="1:18">
      <c r="A1437" t="s">
        <v>5432</v>
      </c>
      <c r="B1437" t="s">
        <v>10958</v>
      </c>
      <c r="C1437" t="s">
        <v>74</v>
      </c>
      <c r="D1437" s="25" t="s">
        <v>11014</v>
      </c>
      <c r="E1437" s="4">
        <v>5</v>
      </c>
      <c r="F1437" s="4">
        <v>2013</v>
      </c>
      <c r="G1437" t="s">
        <v>25</v>
      </c>
      <c r="I1437" t="s">
        <v>11219</v>
      </c>
      <c r="J1437" s="4" t="s">
        <v>88</v>
      </c>
      <c r="K1437" s="4" t="s">
        <v>3312</v>
      </c>
      <c r="L1437" s="4">
        <v>0</v>
      </c>
      <c r="M1437" s="4" t="s">
        <v>2485</v>
      </c>
      <c r="N1437" s="11" t="s">
        <v>12369</v>
      </c>
      <c r="R1437" t="s">
        <v>570</v>
      </c>
    </row>
    <row r="1438" spans="1:18">
      <c r="A1438" t="s">
        <v>5432</v>
      </c>
      <c r="B1438" t="s">
        <v>10958</v>
      </c>
      <c r="C1438" t="s">
        <v>74</v>
      </c>
      <c r="D1438" s="25" t="s">
        <v>11068</v>
      </c>
      <c r="E1438" s="4">
        <v>5</v>
      </c>
      <c r="F1438" s="4">
        <v>2015</v>
      </c>
      <c r="G1438" t="s">
        <v>25</v>
      </c>
      <c r="I1438" t="s">
        <v>11219</v>
      </c>
      <c r="J1438" s="4" t="s">
        <v>709</v>
      </c>
      <c r="K1438" s="4" t="s">
        <v>426</v>
      </c>
      <c r="L1438" s="4">
        <v>0</v>
      </c>
      <c r="M1438" s="4" t="s">
        <v>2025</v>
      </c>
      <c r="N1438" s="11" t="s">
        <v>12369</v>
      </c>
      <c r="R1438" t="s">
        <v>12268</v>
      </c>
    </row>
    <row r="1439" spans="1:18">
      <c r="A1439" t="s">
        <v>5432</v>
      </c>
      <c r="B1439" t="s">
        <v>10958</v>
      </c>
      <c r="C1439" t="s">
        <v>74</v>
      </c>
      <c r="D1439" s="25" t="s">
        <v>1568</v>
      </c>
      <c r="E1439" s="4">
        <v>5</v>
      </c>
      <c r="F1439" s="4">
        <v>2016</v>
      </c>
      <c r="G1439" t="s">
        <v>25</v>
      </c>
      <c r="I1439" t="s">
        <v>11219</v>
      </c>
      <c r="J1439" s="4" t="s">
        <v>2619</v>
      </c>
      <c r="K1439" s="4" t="s">
        <v>309</v>
      </c>
      <c r="L1439" s="4">
        <v>0</v>
      </c>
      <c r="M1439" s="4" t="s">
        <v>1709</v>
      </c>
      <c r="N1439" s="11" t="s">
        <v>12369</v>
      </c>
      <c r="R1439" t="s">
        <v>11613</v>
      </c>
    </row>
    <row r="1440" spans="1:18">
      <c r="A1440" t="s">
        <v>5432</v>
      </c>
      <c r="B1440" t="s">
        <v>10958</v>
      </c>
      <c r="C1440" t="s">
        <v>74</v>
      </c>
      <c r="D1440" s="25" t="s">
        <v>5649</v>
      </c>
      <c r="E1440" s="4">
        <v>6</v>
      </c>
      <c r="F1440" s="4">
        <v>2016</v>
      </c>
      <c r="G1440" t="s">
        <v>25</v>
      </c>
      <c r="I1440" t="s">
        <v>11219</v>
      </c>
      <c r="J1440" s="4" t="s">
        <v>464</v>
      </c>
      <c r="K1440" s="4" t="s">
        <v>1712</v>
      </c>
      <c r="L1440" s="4">
        <v>0</v>
      </c>
      <c r="M1440" s="4" t="s">
        <v>3387</v>
      </c>
      <c r="N1440" s="11" t="s">
        <v>12369</v>
      </c>
      <c r="R1440" t="s">
        <v>12372</v>
      </c>
    </row>
    <row r="1441" spans="1:18">
      <c r="A1441" t="s">
        <v>5432</v>
      </c>
      <c r="B1441" t="s">
        <v>10958</v>
      </c>
      <c r="C1441" t="s">
        <v>74</v>
      </c>
      <c r="D1441" s="25" t="s">
        <v>11027</v>
      </c>
      <c r="E1441" s="4">
        <v>5</v>
      </c>
      <c r="F1441" s="4">
        <v>2017</v>
      </c>
      <c r="G1441" t="s">
        <v>25</v>
      </c>
      <c r="I1441" t="s">
        <v>11219</v>
      </c>
      <c r="J1441" s="4" t="s">
        <v>954</v>
      </c>
      <c r="K1441" s="4" t="s">
        <v>2550</v>
      </c>
      <c r="L1441" s="4">
        <v>0</v>
      </c>
      <c r="M1441" s="4" t="s">
        <v>4006</v>
      </c>
      <c r="N1441" s="11" t="s">
        <v>12369</v>
      </c>
      <c r="R1441" t="s">
        <v>12373</v>
      </c>
    </row>
    <row r="1442" spans="1:18">
      <c r="A1442" t="s">
        <v>5432</v>
      </c>
      <c r="B1442" t="s">
        <v>10958</v>
      </c>
      <c r="C1442" t="s">
        <v>74</v>
      </c>
      <c r="D1442" s="25" t="s">
        <v>11102</v>
      </c>
      <c r="E1442" s="4">
        <v>5</v>
      </c>
      <c r="F1442" s="4">
        <v>2019</v>
      </c>
      <c r="G1442" t="s">
        <v>25</v>
      </c>
      <c r="I1442" t="s">
        <v>11219</v>
      </c>
      <c r="J1442" s="4" t="s">
        <v>36</v>
      </c>
      <c r="K1442" s="4" t="s">
        <v>914</v>
      </c>
      <c r="L1442" s="4">
        <v>0</v>
      </c>
      <c r="M1442" s="4" t="s">
        <v>3611</v>
      </c>
      <c r="N1442" s="11" t="s">
        <v>12369</v>
      </c>
      <c r="R1442" t="s">
        <v>12314</v>
      </c>
    </row>
    <row r="1443" spans="1:18">
      <c r="A1443" t="s">
        <v>5432</v>
      </c>
      <c r="B1443" t="s">
        <v>10958</v>
      </c>
      <c r="C1443" t="s">
        <v>74</v>
      </c>
      <c r="D1443" s="25" t="s">
        <v>12374</v>
      </c>
      <c r="E1443" s="4">
        <v>4</v>
      </c>
      <c r="F1443" s="4">
        <v>2024</v>
      </c>
      <c r="G1443" t="s">
        <v>25</v>
      </c>
      <c r="H1443" s="4" t="s">
        <v>12329</v>
      </c>
      <c r="I1443" t="s">
        <v>1214</v>
      </c>
      <c r="J1443" s="4" t="s">
        <v>12329</v>
      </c>
      <c r="N1443" s="11" t="s">
        <v>12369</v>
      </c>
      <c r="R1443" t="s">
        <v>12375</v>
      </c>
    </row>
    <row r="1444" spans="1:18">
      <c r="A1444" t="s">
        <v>5449</v>
      </c>
      <c r="B1444" t="s">
        <v>10958</v>
      </c>
      <c r="C1444" t="s">
        <v>20</v>
      </c>
      <c r="D1444" s="25" t="s">
        <v>10998</v>
      </c>
      <c r="E1444" s="4">
        <v>3</v>
      </c>
      <c r="F1444" s="4">
        <v>1990</v>
      </c>
      <c r="G1444" t="s">
        <v>25</v>
      </c>
      <c r="H1444" s="4" t="s">
        <v>1635</v>
      </c>
      <c r="I1444" t="s">
        <v>1214</v>
      </c>
      <c r="J1444" s="4" t="s">
        <v>11192</v>
      </c>
      <c r="K1444" s="4" t="s">
        <v>3451</v>
      </c>
      <c r="L1444" s="4">
        <v>0</v>
      </c>
      <c r="M1444" s="4" t="s">
        <v>1461</v>
      </c>
      <c r="N1444" s="11" t="s">
        <v>12376</v>
      </c>
    </row>
    <row r="1445" spans="1:18">
      <c r="A1445" t="s">
        <v>5449</v>
      </c>
      <c r="B1445" t="s">
        <v>10958</v>
      </c>
      <c r="C1445" t="s">
        <v>74</v>
      </c>
      <c r="D1445" s="25" t="s">
        <v>11023</v>
      </c>
      <c r="E1445" s="4">
        <v>3</v>
      </c>
      <c r="F1445" s="4">
        <v>1992</v>
      </c>
      <c r="G1445" t="s">
        <v>25</v>
      </c>
      <c r="H1445" s="4" t="s">
        <v>1622</v>
      </c>
      <c r="I1445" t="s">
        <v>1214</v>
      </c>
      <c r="J1445" s="4" t="s">
        <v>1373</v>
      </c>
      <c r="K1445" s="4" t="s">
        <v>4358</v>
      </c>
      <c r="L1445" s="4">
        <v>0</v>
      </c>
      <c r="M1445" s="4" t="s">
        <v>1758</v>
      </c>
      <c r="N1445" s="11" t="s">
        <v>12376</v>
      </c>
      <c r="R1445" t="s">
        <v>2070</v>
      </c>
    </row>
    <row r="1446" spans="1:18">
      <c r="A1446" t="s">
        <v>5449</v>
      </c>
      <c r="B1446" t="s">
        <v>10958</v>
      </c>
      <c r="C1446" t="s">
        <v>74</v>
      </c>
      <c r="D1446" s="25" t="s">
        <v>11053</v>
      </c>
      <c r="E1446" s="4">
        <v>3</v>
      </c>
      <c r="F1446" s="4">
        <v>1993</v>
      </c>
      <c r="G1446" t="s">
        <v>25</v>
      </c>
      <c r="H1446" s="4" t="s">
        <v>1376</v>
      </c>
      <c r="I1446" t="s">
        <v>1214</v>
      </c>
      <c r="J1446" s="4" t="s">
        <v>1215</v>
      </c>
      <c r="K1446" s="4" t="s">
        <v>620</v>
      </c>
      <c r="L1446" s="4">
        <v>0</v>
      </c>
      <c r="M1446" s="4" t="s">
        <v>2374</v>
      </c>
      <c r="N1446" s="11" t="s">
        <v>12376</v>
      </c>
      <c r="R1446" t="s">
        <v>2070</v>
      </c>
    </row>
    <row r="1447" spans="1:18">
      <c r="A1447" t="s">
        <v>5449</v>
      </c>
      <c r="B1447" t="s">
        <v>10958</v>
      </c>
      <c r="C1447" t="s">
        <v>74</v>
      </c>
      <c r="D1447" s="25" t="s">
        <v>10975</v>
      </c>
      <c r="E1447" s="4">
        <v>3</v>
      </c>
      <c r="F1447" s="4">
        <v>1994</v>
      </c>
      <c r="G1447" t="s">
        <v>25</v>
      </c>
      <c r="H1447" s="4" t="s">
        <v>1639</v>
      </c>
      <c r="I1447" t="s">
        <v>1214</v>
      </c>
      <c r="J1447" s="4" t="s">
        <v>264</v>
      </c>
      <c r="K1447" s="4" t="s">
        <v>209</v>
      </c>
      <c r="L1447" s="4">
        <v>0</v>
      </c>
      <c r="M1447" s="4" t="s">
        <v>1681</v>
      </c>
      <c r="N1447" s="11" t="s">
        <v>12376</v>
      </c>
    </row>
    <row r="1448" spans="1:18">
      <c r="A1448" t="s">
        <v>5449</v>
      </c>
      <c r="B1448" t="s">
        <v>10958</v>
      </c>
      <c r="C1448" t="s">
        <v>74</v>
      </c>
      <c r="D1448" s="25" t="s">
        <v>10987</v>
      </c>
      <c r="E1448" s="4">
        <v>3</v>
      </c>
      <c r="F1448" s="4">
        <v>1995</v>
      </c>
      <c r="G1448" t="s">
        <v>25</v>
      </c>
      <c r="H1448" s="4" t="s">
        <v>137</v>
      </c>
      <c r="I1448" t="s">
        <v>1214</v>
      </c>
      <c r="J1448" s="4" t="s">
        <v>127</v>
      </c>
      <c r="K1448" s="4" t="s">
        <v>638</v>
      </c>
      <c r="L1448" s="4">
        <v>0</v>
      </c>
      <c r="M1448" s="4" t="s">
        <v>12377</v>
      </c>
      <c r="N1448" s="11" t="s">
        <v>12376</v>
      </c>
      <c r="R1448" t="s">
        <v>12378</v>
      </c>
    </row>
    <row r="1449" spans="1:18">
      <c r="A1449" t="s">
        <v>5449</v>
      </c>
      <c r="B1449" t="s">
        <v>10958</v>
      </c>
      <c r="C1449" t="s">
        <v>74</v>
      </c>
      <c r="D1449" s="25" t="s">
        <v>10989</v>
      </c>
      <c r="E1449" s="4">
        <v>3</v>
      </c>
      <c r="F1449" s="4">
        <v>1996</v>
      </c>
      <c r="G1449" t="s">
        <v>25</v>
      </c>
      <c r="H1449" s="4" t="s">
        <v>2924</v>
      </c>
      <c r="I1449" t="s">
        <v>1214</v>
      </c>
      <c r="J1449" s="4" t="s">
        <v>456</v>
      </c>
      <c r="K1449" s="4" t="s">
        <v>1023</v>
      </c>
      <c r="L1449" s="4">
        <v>0</v>
      </c>
      <c r="M1449" s="4" t="s">
        <v>3809</v>
      </c>
      <c r="N1449" s="11" t="s">
        <v>12376</v>
      </c>
      <c r="R1449" t="s">
        <v>4721</v>
      </c>
    </row>
    <row r="1450" spans="1:18">
      <c r="A1450" t="s">
        <v>5449</v>
      </c>
      <c r="B1450" t="s">
        <v>10958</v>
      </c>
      <c r="C1450" t="s">
        <v>74</v>
      </c>
      <c r="D1450" s="25" t="s">
        <v>11001</v>
      </c>
      <c r="E1450" s="4">
        <v>3</v>
      </c>
      <c r="F1450" s="4">
        <v>1998</v>
      </c>
      <c r="G1450" t="s">
        <v>25</v>
      </c>
      <c r="H1450" s="4" t="s">
        <v>2927</v>
      </c>
      <c r="I1450" t="s">
        <v>1214</v>
      </c>
      <c r="J1450" s="4" t="s">
        <v>828</v>
      </c>
      <c r="K1450" s="4" t="s">
        <v>123</v>
      </c>
      <c r="L1450" s="4">
        <v>0</v>
      </c>
      <c r="M1450" s="4" t="s">
        <v>12379</v>
      </c>
      <c r="N1450" s="11" t="s">
        <v>12376</v>
      </c>
      <c r="R1450" t="s">
        <v>439</v>
      </c>
    </row>
    <row r="1451" spans="1:18">
      <c r="A1451" t="s">
        <v>5449</v>
      </c>
      <c r="B1451" t="s">
        <v>10958</v>
      </c>
      <c r="C1451" t="s">
        <v>74</v>
      </c>
      <c r="D1451" s="25" t="s">
        <v>12345</v>
      </c>
      <c r="E1451" s="4">
        <v>6</v>
      </c>
      <c r="F1451" s="4">
        <v>2001</v>
      </c>
      <c r="G1451" t="s">
        <v>25</v>
      </c>
      <c r="H1451" s="4" t="s">
        <v>3874</v>
      </c>
      <c r="I1451" t="s">
        <v>1214</v>
      </c>
      <c r="J1451" s="4" t="s">
        <v>1023</v>
      </c>
      <c r="K1451" s="4" t="s">
        <v>7709</v>
      </c>
      <c r="L1451" s="4">
        <v>0</v>
      </c>
      <c r="N1451" s="11" t="s">
        <v>12376</v>
      </c>
      <c r="R1451" t="s">
        <v>12380</v>
      </c>
    </row>
    <row r="1452" spans="1:18">
      <c r="A1452" t="s">
        <v>5449</v>
      </c>
      <c r="B1452" t="s">
        <v>10958</v>
      </c>
      <c r="C1452" t="s">
        <v>74</v>
      </c>
      <c r="D1452" s="25" t="s">
        <v>8050</v>
      </c>
      <c r="E1452" s="4">
        <v>6</v>
      </c>
      <c r="F1452" s="4">
        <v>2002</v>
      </c>
      <c r="G1452" t="s">
        <v>25</v>
      </c>
      <c r="H1452" s="4" t="s">
        <v>3139</v>
      </c>
      <c r="I1452" t="s">
        <v>1214</v>
      </c>
      <c r="J1452" s="4" t="s">
        <v>332</v>
      </c>
      <c r="K1452" s="4" t="s">
        <v>9772</v>
      </c>
      <c r="L1452" s="4">
        <v>0</v>
      </c>
      <c r="M1452" s="4" t="s">
        <v>12381</v>
      </c>
      <c r="N1452" s="11" t="s">
        <v>12376</v>
      </c>
      <c r="R1452" t="s">
        <v>12382</v>
      </c>
    </row>
    <row r="1453" spans="1:18">
      <c r="A1453" t="s">
        <v>5452</v>
      </c>
      <c r="B1453" t="s">
        <v>10958</v>
      </c>
      <c r="C1453" t="s">
        <v>20</v>
      </c>
      <c r="D1453" s="25" t="s">
        <v>10993</v>
      </c>
      <c r="E1453" s="4">
        <v>5</v>
      </c>
      <c r="F1453" s="4">
        <v>2008</v>
      </c>
      <c r="G1453" t="s">
        <v>21</v>
      </c>
      <c r="I1453" t="s">
        <v>11219</v>
      </c>
      <c r="J1453" s="4" t="s">
        <v>1389</v>
      </c>
      <c r="K1453" s="4" t="s">
        <v>2381</v>
      </c>
      <c r="L1453" s="4">
        <v>0</v>
      </c>
      <c r="M1453" s="4" t="s">
        <v>2209</v>
      </c>
      <c r="N1453" s="11" t="s">
        <v>12383</v>
      </c>
      <c r="R1453" t="s">
        <v>12384</v>
      </c>
    </row>
    <row r="1454" spans="1:18">
      <c r="A1454" t="s">
        <v>5452</v>
      </c>
      <c r="B1454" t="s">
        <v>10958</v>
      </c>
      <c r="C1454" t="s">
        <v>74</v>
      </c>
      <c r="D1454" s="25" t="s">
        <v>11064</v>
      </c>
      <c r="E1454" s="4">
        <v>5</v>
      </c>
      <c r="F1454" s="4">
        <v>2009</v>
      </c>
      <c r="G1454" t="s">
        <v>21</v>
      </c>
      <c r="I1454" t="s">
        <v>11219</v>
      </c>
      <c r="J1454" s="4" t="s">
        <v>1389</v>
      </c>
      <c r="K1454" s="4" t="s">
        <v>508</v>
      </c>
      <c r="L1454" s="4">
        <v>0</v>
      </c>
      <c r="M1454" s="4" t="s">
        <v>1623</v>
      </c>
      <c r="N1454" s="11" t="s">
        <v>12383</v>
      </c>
      <c r="R1454" t="s">
        <v>12385</v>
      </c>
    </row>
    <row r="1455" spans="1:18">
      <c r="A1455" t="s">
        <v>5452</v>
      </c>
      <c r="B1455" t="s">
        <v>10958</v>
      </c>
      <c r="C1455" t="s">
        <v>74</v>
      </c>
      <c r="D1455" s="25" t="s">
        <v>11012</v>
      </c>
      <c r="E1455" s="4">
        <v>5</v>
      </c>
      <c r="F1455" s="4">
        <v>2011</v>
      </c>
      <c r="G1455" t="s">
        <v>21</v>
      </c>
      <c r="I1455" t="s">
        <v>11219</v>
      </c>
      <c r="J1455" s="4" t="s">
        <v>67</v>
      </c>
      <c r="K1455" s="4" t="s">
        <v>729</v>
      </c>
      <c r="L1455" s="4">
        <v>0</v>
      </c>
      <c r="M1455" s="4" t="s">
        <v>4443</v>
      </c>
      <c r="N1455" s="11" t="s">
        <v>12383</v>
      </c>
      <c r="R1455" t="s">
        <v>89</v>
      </c>
    </row>
    <row r="1456" spans="1:18">
      <c r="A1456" t="s">
        <v>5452</v>
      </c>
      <c r="B1456" t="s">
        <v>10958</v>
      </c>
      <c r="C1456" t="s">
        <v>74</v>
      </c>
      <c r="D1456" s="25" t="s">
        <v>11042</v>
      </c>
      <c r="E1456" s="4">
        <v>5</v>
      </c>
      <c r="F1456" s="4">
        <v>2013</v>
      </c>
      <c r="G1456" t="s">
        <v>21</v>
      </c>
      <c r="I1456" t="s">
        <v>11219</v>
      </c>
      <c r="J1456" s="4" t="s">
        <v>1155</v>
      </c>
      <c r="K1456" s="4" t="s">
        <v>350</v>
      </c>
      <c r="L1456" s="4">
        <v>0</v>
      </c>
      <c r="M1456" s="4" t="s">
        <v>3669</v>
      </c>
      <c r="N1456" s="11" t="s">
        <v>12383</v>
      </c>
      <c r="R1456" t="s">
        <v>11329</v>
      </c>
    </row>
    <row r="1457" spans="1:18">
      <c r="A1457" t="s">
        <v>5452</v>
      </c>
      <c r="B1457" t="s">
        <v>10958</v>
      </c>
      <c r="C1457" t="s">
        <v>74</v>
      </c>
      <c r="D1457" s="25" t="s">
        <v>11068</v>
      </c>
      <c r="E1457" s="4">
        <v>5</v>
      </c>
      <c r="F1457" s="4">
        <v>2015</v>
      </c>
      <c r="G1457" t="s">
        <v>21</v>
      </c>
      <c r="I1457" t="s">
        <v>11219</v>
      </c>
      <c r="J1457" s="4" t="s">
        <v>866</v>
      </c>
      <c r="K1457" s="4" t="s">
        <v>842</v>
      </c>
      <c r="L1457" s="4">
        <v>0</v>
      </c>
      <c r="N1457" s="11" t="s">
        <v>12383</v>
      </c>
      <c r="R1457" t="s">
        <v>12386</v>
      </c>
    </row>
    <row r="1458" spans="1:18">
      <c r="A1458" t="s">
        <v>5452</v>
      </c>
      <c r="B1458" t="s">
        <v>10958</v>
      </c>
      <c r="C1458" t="s">
        <v>74</v>
      </c>
      <c r="D1458" s="25" t="s">
        <v>1568</v>
      </c>
      <c r="E1458" s="4">
        <v>5</v>
      </c>
      <c r="F1458" s="4">
        <v>2016</v>
      </c>
      <c r="G1458" t="s">
        <v>21</v>
      </c>
      <c r="I1458" t="s">
        <v>11219</v>
      </c>
      <c r="J1458" s="4" t="s">
        <v>617</v>
      </c>
      <c r="K1458" s="4" t="s">
        <v>441</v>
      </c>
      <c r="L1458" s="4">
        <v>0</v>
      </c>
      <c r="M1458" s="4" t="s">
        <v>2320</v>
      </c>
      <c r="N1458" s="11" t="s">
        <v>12383</v>
      </c>
      <c r="R1458" t="s">
        <v>12387</v>
      </c>
    </row>
    <row r="1459" spans="1:18">
      <c r="A1459" t="s">
        <v>5468</v>
      </c>
      <c r="B1459" t="s">
        <v>10958</v>
      </c>
      <c r="C1459" t="s">
        <v>20</v>
      </c>
      <c r="D1459" s="25" t="s">
        <v>1616</v>
      </c>
      <c r="E1459" s="4">
        <v>3</v>
      </c>
      <c r="F1459" s="4">
        <v>1992</v>
      </c>
      <c r="G1459" t="s">
        <v>25</v>
      </c>
      <c r="H1459" s="4" t="s">
        <v>1610</v>
      </c>
      <c r="I1459" t="s">
        <v>1214</v>
      </c>
      <c r="J1459" s="4" t="s">
        <v>1369</v>
      </c>
      <c r="K1459" s="4" t="s">
        <v>4538</v>
      </c>
      <c r="L1459" s="4">
        <v>0</v>
      </c>
      <c r="M1459" s="4" t="s">
        <v>1347</v>
      </c>
      <c r="N1459" s="11" t="s">
        <v>12388</v>
      </c>
      <c r="R1459" t="s">
        <v>593</v>
      </c>
    </row>
    <row r="1460" spans="1:18">
      <c r="A1460" t="s">
        <v>5468</v>
      </c>
      <c r="B1460" t="s">
        <v>10958</v>
      </c>
      <c r="C1460" t="s">
        <v>74</v>
      </c>
      <c r="D1460" s="25" t="s">
        <v>10987</v>
      </c>
      <c r="E1460" s="4">
        <v>3</v>
      </c>
      <c r="F1460" s="4">
        <v>1995</v>
      </c>
      <c r="G1460" t="s">
        <v>25</v>
      </c>
      <c r="H1460" s="4" t="s">
        <v>1622</v>
      </c>
      <c r="I1460" t="s">
        <v>1214</v>
      </c>
      <c r="J1460" s="4" t="s">
        <v>3619</v>
      </c>
      <c r="K1460" s="4" t="s">
        <v>2381</v>
      </c>
      <c r="L1460" s="4">
        <v>0</v>
      </c>
      <c r="M1460" s="4" t="s">
        <v>7771</v>
      </c>
      <c r="N1460" s="11" t="s">
        <v>12388</v>
      </c>
    </row>
    <row r="1461" spans="1:18">
      <c r="A1461" t="s">
        <v>5468</v>
      </c>
      <c r="B1461" t="s">
        <v>10958</v>
      </c>
      <c r="C1461" t="s">
        <v>74</v>
      </c>
      <c r="D1461" s="25" t="s">
        <v>5416</v>
      </c>
      <c r="E1461" s="4">
        <v>6</v>
      </c>
      <c r="F1461" s="4">
        <v>2001</v>
      </c>
      <c r="G1461" t="s">
        <v>25</v>
      </c>
      <c r="H1461" s="4" t="s">
        <v>568</v>
      </c>
      <c r="I1461" t="s">
        <v>1214</v>
      </c>
      <c r="J1461" s="4" t="s">
        <v>723</v>
      </c>
      <c r="K1461" s="4" t="s">
        <v>854</v>
      </c>
      <c r="L1461" s="4">
        <v>0</v>
      </c>
      <c r="N1461" s="11" t="s">
        <v>12388</v>
      </c>
      <c r="R1461" t="s">
        <v>12254</v>
      </c>
    </row>
    <row r="1462" spans="1:18">
      <c r="A1462" t="s">
        <v>5468</v>
      </c>
      <c r="B1462" t="s">
        <v>10958</v>
      </c>
      <c r="C1462" t="s">
        <v>74</v>
      </c>
      <c r="D1462" s="25" t="s">
        <v>2779</v>
      </c>
      <c r="E1462" s="4">
        <v>6</v>
      </c>
      <c r="F1462" s="4">
        <v>2002</v>
      </c>
      <c r="G1462" t="s">
        <v>25</v>
      </c>
      <c r="H1462" s="4" t="s">
        <v>4644</v>
      </c>
      <c r="I1462" t="s">
        <v>1214</v>
      </c>
      <c r="J1462" s="4" t="s">
        <v>1782</v>
      </c>
      <c r="K1462" s="4" t="s">
        <v>40</v>
      </c>
      <c r="L1462" s="4">
        <v>0</v>
      </c>
      <c r="M1462" s="4" t="s">
        <v>2226</v>
      </c>
      <c r="N1462" s="11" t="s">
        <v>12388</v>
      </c>
      <c r="R1462" t="s">
        <v>12389</v>
      </c>
    </row>
    <row r="1463" spans="1:18">
      <c r="A1463" t="s">
        <v>5468</v>
      </c>
      <c r="B1463" t="s">
        <v>10958</v>
      </c>
      <c r="C1463" t="s">
        <v>74</v>
      </c>
      <c r="D1463" s="25" t="s">
        <v>1674</v>
      </c>
      <c r="E1463" s="4">
        <v>5</v>
      </c>
      <c r="F1463" s="4">
        <v>2004</v>
      </c>
      <c r="G1463" t="s">
        <v>25</v>
      </c>
      <c r="H1463" s="4" t="s">
        <v>488</v>
      </c>
      <c r="I1463" t="s">
        <v>1214</v>
      </c>
      <c r="J1463" s="4" t="s">
        <v>1856</v>
      </c>
      <c r="K1463" s="4" t="s">
        <v>40</v>
      </c>
      <c r="L1463" s="4">
        <v>0</v>
      </c>
      <c r="M1463" s="4" t="s">
        <v>2957</v>
      </c>
      <c r="N1463" s="11" t="s">
        <v>12388</v>
      </c>
      <c r="R1463" t="s">
        <v>12390</v>
      </c>
    </row>
    <row r="1464" spans="1:18">
      <c r="A1464" t="s">
        <v>5468</v>
      </c>
      <c r="B1464" t="s">
        <v>10958</v>
      </c>
      <c r="C1464" t="s">
        <v>74</v>
      </c>
      <c r="D1464" s="25" t="s">
        <v>44</v>
      </c>
      <c r="E1464" s="4">
        <v>5</v>
      </c>
      <c r="F1464" s="4">
        <v>2005</v>
      </c>
      <c r="G1464" t="s">
        <v>25</v>
      </c>
      <c r="H1464" s="4" t="s">
        <v>401</v>
      </c>
      <c r="I1464" t="s">
        <v>1214</v>
      </c>
      <c r="J1464" s="4" t="s">
        <v>492</v>
      </c>
      <c r="K1464" s="4" t="s">
        <v>397</v>
      </c>
      <c r="L1464" s="4">
        <v>0</v>
      </c>
      <c r="M1464" s="4" t="s">
        <v>12391</v>
      </c>
      <c r="N1464" s="11" t="s">
        <v>12388</v>
      </c>
      <c r="R1464" t="s">
        <v>12392</v>
      </c>
    </row>
    <row r="1465" spans="1:18">
      <c r="A1465" t="s">
        <v>5468</v>
      </c>
      <c r="B1465" t="s">
        <v>10958</v>
      </c>
      <c r="C1465" t="s">
        <v>74</v>
      </c>
      <c r="D1465" s="25" t="s">
        <v>10993</v>
      </c>
      <c r="E1465" s="4">
        <v>5</v>
      </c>
      <c r="F1465" s="4">
        <v>2008</v>
      </c>
      <c r="G1465" t="s">
        <v>25</v>
      </c>
      <c r="H1465" s="4" t="s">
        <v>997</v>
      </c>
      <c r="I1465" t="s">
        <v>1214</v>
      </c>
      <c r="J1465" s="4" t="s">
        <v>885</v>
      </c>
      <c r="K1465" s="4" t="s">
        <v>1699</v>
      </c>
      <c r="L1465" s="4">
        <v>0</v>
      </c>
      <c r="M1465" s="4" t="s">
        <v>2926</v>
      </c>
      <c r="N1465" s="11" t="s">
        <v>12388</v>
      </c>
      <c r="R1465" t="s">
        <v>11453</v>
      </c>
    </row>
    <row r="1466" spans="1:18">
      <c r="A1466" t="s">
        <v>5468</v>
      </c>
      <c r="B1466" t="s">
        <v>10958</v>
      </c>
      <c r="C1466" t="s">
        <v>74</v>
      </c>
      <c r="D1466" s="25" t="s">
        <v>562</v>
      </c>
      <c r="E1466" s="4">
        <v>5</v>
      </c>
      <c r="F1466" s="4">
        <v>2009</v>
      </c>
      <c r="G1466" t="s">
        <v>25</v>
      </c>
      <c r="H1466" s="4" t="s">
        <v>1389</v>
      </c>
      <c r="I1466" t="s">
        <v>1214</v>
      </c>
      <c r="J1466" s="4" t="s">
        <v>116</v>
      </c>
      <c r="K1466" s="4" t="s">
        <v>1253</v>
      </c>
      <c r="L1466" s="4">
        <v>0</v>
      </c>
      <c r="M1466" s="4" t="s">
        <v>3513</v>
      </c>
      <c r="N1466" s="11" t="s">
        <v>12388</v>
      </c>
      <c r="R1466" t="s">
        <v>439</v>
      </c>
    </row>
    <row r="1467" spans="1:18">
      <c r="A1467" t="s">
        <v>5468</v>
      </c>
      <c r="B1467" t="s">
        <v>10958</v>
      </c>
      <c r="C1467" t="s">
        <v>74</v>
      </c>
      <c r="D1467" s="25" t="s">
        <v>11042</v>
      </c>
      <c r="E1467" s="4">
        <v>5</v>
      </c>
      <c r="F1467" s="4">
        <v>2013</v>
      </c>
      <c r="G1467" t="s">
        <v>25</v>
      </c>
      <c r="H1467" s="4" t="s">
        <v>172</v>
      </c>
      <c r="I1467" t="s">
        <v>1214</v>
      </c>
      <c r="J1467" s="4" t="s">
        <v>441</v>
      </c>
      <c r="K1467" s="4" t="s">
        <v>1162</v>
      </c>
      <c r="L1467" s="4">
        <v>0</v>
      </c>
      <c r="M1467" s="4" t="s">
        <v>7403</v>
      </c>
      <c r="N1467" s="11" t="s">
        <v>12388</v>
      </c>
      <c r="R1467" t="s">
        <v>3228</v>
      </c>
    </row>
    <row r="1468" spans="1:18">
      <c r="A1468" t="s">
        <v>5468</v>
      </c>
      <c r="B1468" t="s">
        <v>10958</v>
      </c>
      <c r="C1468" t="s">
        <v>74</v>
      </c>
      <c r="D1468" s="25" t="s">
        <v>11016</v>
      </c>
      <c r="E1468" s="4">
        <v>5</v>
      </c>
      <c r="F1468" s="4">
        <v>2015</v>
      </c>
      <c r="G1468" t="s">
        <v>25</v>
      </c>
      <c r="H1468" s="4" t="s">
        <v>358</v>
      </c>
      <c r="I1468" t="s">
        <v>1214</v>
      </c>
      <c r="J1468" s="4" t="s">
        <v>800</v>
      </c>
      <c r="K1468" s="4" t="s">
        <v>1246</v>
      </c>
      <c r="L1468" s="4">
        <v>0</v>
      </c>
      <c r="M1468" s="4" t="s">
        <v>12393</v>
      </c>
      <c r="N1468" s="11" t="s">
        <v>12388</v>
      </c>
      <c r="R1468" t="s">
        <v>12394</v>
      </c>
    </row>
    <row r="1469" spans="1:18">
      <c r="A1469" t="s">
        <v>5468</v>
      </c>
      <c r="B1469" t="s">
        <v>10958</v>
      </c>
      <c r="C1469" t="s">
        <v>74</v>
      </c>
      <c r="D1469" s="25" t="s">
        <v>11027</v>
      </c>
      <c r="E1469" s="4">
        <v>5</v>
      </c>
      <c r="F1469" s="4">
        <v>2017</v>
      </c>
      <c r="G1469" t="s">
        <v>25</v>
      </c>
      <c r="H1469" s="4" t="s">
        <v>988</v>
      </c>
      <c r="I1469" t="s">
        <v>1214</v>
      </c>
      <c r="J1469" s="4" t="s">
        <v>1072</v>
      </c>
      <c r="K1469" s="4" t="s">
        <v>138</v>
      </c>
      <c r="L1469" s="4">
        <v>0</v>
      </c>
      <c r="M1469" s="4" t="s">
        <v>2043</v>
      </c>
      <c r="N1469" s="11" t="s">
        <v>12388</v>
      </c>
      <c r="R1469" t="s">
        <v>12395</v>
      </c>
    </row>
    <row r="1470" spans="1:18">
      <c r="A1470" t="s">
        <v>5479</v>
      </c>
      <c r="B1470" t="s">
        <v>10958</v>
      </c>
      <c r="C1470" t="s">
        <v>20</v>
      </c>
      <c r="D1470" s="25" t="s">
        <v>10993</v>
      </c>
      <c r="E1470" s="4">
        <v>5</v>
      </c>
      <c r="F1470" s="4">
        <v>2008</v>
      </c>
      <c r="G1470" t="s">
        <v>21</v>
      </c>
      <c r="I1470" t="s">
        <v>11219</v>
      </c>
      <c r="J1470" s="4" t="s">
        <v>4588</v>
      </c>
      <c r="K1470" s="4" t="s">
        <v>5493</v>
      </c>
      <c r="L1470" s="4">
        <v>0</v>
      </c>
      <c r="M1470" s="4" t="s">
        <v>8704</v>
      </c>
      <c r="N1470" s="11" t="s">
        <v>12396</v>
      </c>
      <c r="R1470" t="s">
        <v>12397</v>
      </c>
    </row>
    <row r="1471" spans="1:18">
      <c r="A1471" t="s">
        <v>5479</v>
      </c>
      <c r="B1471" t="s">
        <v>10958</v>
      </c>
      <c r="C1471" t="s">
        <v>74</v>
      </c>
      <c r="D1471" s="25" t="s">
        <v>11068</v>
      </c>
      <c r="E1471" s="4">
        <v>5</v>
      </c>
      <c r="F1471" s="4">
        <v>2015</v>
      </c>
      <c r="G1471" t="s">
        <v>21</v>
      </c>
      <c r="I1471" t="s">
        <v>11219</v>
      </c>
      <c r="J1471" s="4" t="s">
        <v>529</v>
      </c>
      <c r="K1471" s="4" t="s">
        <v>614</v>
      </c>
      <c r="L1471" s="4">
        <v>0</v>
      </c>
      <c r="M1471" s="4" t="s">
        <v>2209</v>
      </c>
      <c r="N1471" s="11" t="s">
        <v>12396</v>
      </c>
      <c r="R1471" t="s">
        <v>12398</v>
      </c>
    </row>
    <row r="1472" spans="1:18">
      <c r="A1472" t="s">
        <v>5479</v>
      </c>
      <c r="B1472" t="s">
        <v>10958</v>
      </c>
      <c r="C1472" t="s">
        <v>74</v>
      </c>
      <c r="D1472" s="25" t="s">
        <v>859</v>
      </c>
      <c r="E1472" s="4">
        <v>5</v>
      </c>
      <c r="F1472" s="4">
        <v>2016</v>
      </c>
      <c r="G1472" t="s">
        <v>21</v>
      </c>
      <c r="I1472" t="s">
        <v>11219</v>
      </c>
      <c r="J1472" s="4" t="s">
        <v>529</v>
      </c>
      <c r="K1472" s="4" t="s">
        <v>278</v>
      </c>
      <c r="L1472" s="4">
        <v>0</v>
      </c>
      <c r="M1472" s="4" t="s">
        <v>2083</v>
      </c>
      <c r="N1472" s="11" t="s">
        <v>12396</v>
      </c>
      <c r="R1472" t="s">
        <v>12399</v>
      </c>
    </row>
    <row r="1473" spans="1:18">
      <c r="A1473" t="s">
        <v>5479</v>
      </c>
      <c r="B1473" t="s">
        <v>10958</v>
      </c>
      <c r="C1473" t="s">
        <v>74</v>
      </c>
      <c r="D1473" s="25" t="s">
        <v>11027</v>
      </c>
      <c r="E1473" s="4">
        <v>5</v>
      </c>
      <c r="F1473" s="4">
        <v>2017</v>
      </c>
      <c r="G1473" t="s">
        <v>21</v>
      </c>
      <c r="I1473" t="s">
        <v>11219</v>
      </c>
      <c r="J1473" s="4" t="s">
        <v>67</v>
      </c>
      <c r="K1473" s="4" t="s">
        <v>278</v>
      </c>
      <c r="L1473" s="4">
        <v>0</v>
      </c>
      <c r="M1473" s="4" t="s">
        <v>1904</v>
      </c>
      <c r="N1473" s="11" t="s">
        <v>12396</v>
      </c>
      <c r="R1473" t="s">
        <v>11181</v>
      </c>
    </row>
    <row r="1474" spans="1:18">
      <c r="A1474" t="s">
        <v>5506</v>
      </c>
      <c r="B1474" t="s">
        <v>10958</v>
      </c>
      <c r="C1474" t="s">
        <v>20</v>
      </c>
      <c r="D1474" s="25" t="s">
        <v>1616</v>
      </c>
      <c r="E1474" s="4">
        <v>3</v>
      </c>
      <c r="F1474" s="4">
        <v>1992</v>
      </c>
      <c r="G1474" t="s">
        <v>25</v>
      </c>
      <c r="H1474" s="4" t="s">
        <v>1610</v>
      </c>
      <c r="I1474" t="s">
        <v>1214</v>
      </c>
      <c r="J1474" s="4" t="s">
        <v>1094</v>
      </c>
      <c r="K1474" s="4" t="s">
        <v>1861</v>
      </c>
      <c r="L1474" s="4">
        <v>0</v>
      </c>
      <c r="M1474" s="4" t="s">
        <v>2439</v>
      </c>
      <c r="R1474" t="s">
        <v>607</v>
      </c>
    </row>
    <row r="1475" spans="1:18">
      <c r="A1475" t="s">
        <v>5506</v>
      </c>
      <c r="B1475" t="s">
        <v>10958</v>
      </c>
      <c r="C1475" t="s">
        <v>74</v>
      </c>
      <c r="D1475" s="25" t="s">
        <v>10968</v>
      </c>
      <c r="E1475" s="4">
        <v>3</v>
      </c>
      <c r="F1475" s="4">
        <v>1994</v>
      </c>
      <c r="G1475" t="s">
        <v>25</v>
      </c>
      <c r="H1475" s="4" t="s">
        <v>126</v>
      </c>
      <c r="I1475" t="s">
        <v>1214</v>
      </c>
      <c r="J1475" s="4" t="s">
        <v>648</v>
      </c>
      <c r="K1475" s="4" t="s">
        <v>464</v>
      </c>
      <c r="L1475" s="4">
        <v>0</v>
      </c>
      <c r="M1475" s="4" t="s">
        <v>2729</v>
      </c>
    </row>
    <row r="1476" spans="1:18">
      <c r="A1476" t="s">
        <v>5516</v>
      </c>
      <c r="B1476" t="s">
        <v>10958</v>
      </c>
      <c r="C1476" t="s">
        <v>20</v>
      </c>
      <c r="D1476" s="25" t="s">
        <v>6739</v>
      </c>
      <c r="E1476" s="4">
        <v>10</v>
      </c>
      <c r="F1476" s="4">
        <v>2002</v>
      </c>
      <c r="G1476" t="s">
        <v>103</v>
      </c>
      <c r="H1476" s="4" t="s">
        <v>5759</v>
      </c>
      <c r="I1476" t="s">
        <v>1214</v>
      </c>
      <c r="J1476" s="4" t="s">
        <v>126</v>
      </c>
      <c r="K1476" s="4" t="s">
        <v>2924</v>
      </c>
      <c r="L1476" s="4">
        <v>0</v>
      </c>
      <c r="M1476" s="4" t="s">
        <v>614</v>
      </c>
      <c r="R1476" t="s">
        <v>12109</v>
      </c>
    </row>
    <row r="1477" spans="1:18">
      <c r="A1477" t="s">
        <v>931</v>
      </c>
      <c r="B1477" t="s">
        <v>10958</v>
      </c>
      <c r="C1477" t="s">
        <v>20</v>
      </c>
      <c r="D1477" s="25" t="s">
        <v>1590</v>
      </c>
      <c r="E1477" s="4">
        <v>5</v>
      </c>
      <c r="F1477" s="4">
        <v>2016</v>
      </c>
      <c r="G1477" t="s">
        <v>25</v>
      </c>
      <c r="I1477" t="s">
        <v>11219</v>
      </c>
      <c r="J1477" s="4" t="s">
        <v>264</v>
      </c>
      <c r="K1477" s="4" t="s">
        <v>933</v>
      </c>
      <c r="L1477" s="4">
        <v>0</v>
      </c>
      <c r="M1477" s="4" t="s">
        <v>2287</v>
      </c>
      <c r="N1477" s="11" t="s">
        <v>12400</v>
      </c>
      <c r="R1477" t="s">
        <v>12401</v>
      </c>
    </row>
    <row r="1478" spans="1:18">
      <c r="A1478" t="s">
        <v>5561</v>
      </c>
      <c r="B1478" t="s">
        <v>10958</v>
      </c>
      <c r="C1478" t="s">
        <v>20</v>
      </c>
      <c r="D1478" s="25" t="s">
        <v>10959</v>
      </c>
      <c r="E1478" s="4">
        <v>3</v>
      </c>
      <c r="F1478" s="4">
        <v>1982</v>
      </c>
      <c r="G1478" t="s">
        <v>25</v>
      </c>
      <c r="I1478" t="s">
        <v>11219</v>
      </c>
      <c r="K1478" s="4" t="s">
        <v>6556</v>
      </c>
      <c r="L1478" s="4">
        <v>0</v>
      </c>
      <c r="M1478" s="4" t="s">
        <v>6378</v>
      </c>
      <c r="R1478" t="s">
        <v>12402</v>
      </c>
    </row>
    <row r="1479" spans="1:18">
      <c r="A1479" t="s">
        <v>5561</v>
      </c>
      <c r="B1479" t="s">
        <v>10958</v>
      </c>
      <c r="C1479" t="s">
        <v>74</v>
      </c>
      <c r="D1479" s="25" t="s">
        <v>10960</v>
      </c>
      <c r="E1479" s="4">
        <v>3</v>
      </c>
      <c r="F1479" s="4">
        <v>1983</v>
      </c>
      <c r="G1479" t="s">
        <v>25</v>
      </c>
      <c r="I1479" t="s">
        <v>11219</v>
      </c>
      <c r="J1479" s="4" t="s">
        <v>3331</v>
      </c>
      <c r="K1479" s="4" t="s">
        <v>829</v>
      </c>
      <c r="L1479" s="4">
        <v>0</v>
      </c>
      <c r="M1479" s="4" t="s">
        <v>12403</v>
      </c>
    </row>
    <row r="1480" spans="1:18">
      <c r="A1480" t="s">
        <v>5561</v>
      </c>
      <c r="B1480" t="s">
        <v>10958</v>
      </c>
      <c r="C1480" t="s">
        <v>74</v>
      </c>
      <c r="D1480" s="25" t="s">
        <v>10961</v>
      </c>
      <c r="E1480" s="4">
        <v>3</v>
      </c>
      <c r="F1480" s="4">
        <v>1986</v>
      </c>
      <c r="G1480" t="s">
        <v>25</v>
      </c>
      <c r="I1480" t="s">
        <v>11219</v>
      </c>
      <c r="J1480" s="4" t="s">
        <v>3331</v>
      </c>
      <c r="K1480" s="4" t="s">
        <v>2305</v>
      </c>
      <c r="L1480" s="4">
        <v>0</v>
      </c>
      <c r="M1480" s="4" t="s">
        <v>12404</v>
      </c>
      <c r="R1480" t="s">
        <v>12405</v>
      </c>
    </row>
    <row r="1481" spans="1:18">
      <c r="A1481" t="s">
        <v>5563</v>
      </c>
      <c r="B1481" t="s">
        <v>10958</v>
      </c>
      <c r="C1481" t="s">
        <v>20</v>
      </c>
      <c r="D1481" s="25" t="s">
        <v>2390</v>
      </c>
      <c r="E1481" s="4">
        <v>3</v>
      </c>
      <c r="F1481" s="4">
        <v>1980</v>
      </c>
      <c r="G1481" t="s">
        <v>25</v>
      </c>
      <c r="I1481" t="s">
        <v>11219</v>
      </c>
      <c r="J1481" s="4" t="s">
        <v>4949</v>
      </c>
      <c r="K1481" s="4" t="s">
        <v>2302</v>
      </c>
      <c r="L1481" s="4">
        <v>0</v>
      </c>
      <c r="M1481" s="4" t="s">
        <v>7370</v>
      </c>
      <c r="R1481" t="s">
        <v>12406</v>
      </c>
    </row>
    <row r="1482" spans="1:18">
      <c r="A1482" t="s">
        <v>5563</v>
      </c>
      <c r="B1482" t="s">
        <v>10958</v>
      </c>
      <c r="C1482" t="s">
        <v>74</v>
      </c>
      <c r="D1482" s="25" t="s">
        <v>10963</v>
      </c>
      <c r="E1482" s="4">
        <v>3</v>
      </c>
      <c r="F1482" s="4">
        <v>1988</v>
      </c>
      <c r="G1482" t="s">
        <v>25</v>
      </c>
      <c r="I1482" t="s">
        <v>11219</v>
      </c>
      <c r="J1482" s="4" t="s">
        <v>1297</v>
      </c>
      <c r="K1482" s="4" t="s">
        <v>2305</v>
      </c>
      <c r="L1482" s="4">
        <v>0</v>
      </c>
      <c r="M1482" s="4" t="s">
        <v>12407</v>
      </c>
      <c r="R1482" t="s">
        <v>12408</v>
      </c>
    </row>
    <row r="1483" spans="1:18">
      <c r="A1483" s="19" t="s">
        <v>12409</v>
      </c>
      <c r="B1483" s="19" t="s">
        <v>10958</v>
      </c>
      <c r="C1483" s="19" t="s">
        <v>74</v>
      </c>
      <c r="D1483" s="30" t="s">
        <v>10966</v>
      </c>
      <c r="E1483" s="20"/>
      <c r="F1483" s="20">
        <v>2004</v>
      </c>
      <c r="G1483" s="19" t="s">
        <v>21</v>
      </c>
      <c r="H1483" s="20" t="s">
        <v>401</v>
      </c>
      <c r="I1483" s="19" t="s">
        <v>1214</v>
      </c>
      <c r="J1483" s="20"/>
      <c r="K1483" s="20"/>
      <c r="L1483" s="20"/>
      <c r="M1483" s="20"/>
      <c r="N1483" s="36" t="s">
        <v>12410</v>
      </c>
      <c r="R1483" t="s">
        <v>10388</v>
      </c>
    </row>
    <row r="1484" spans="1:18">
      <c r="A1484" t="s">
        <v>12409</v>
      </c>
      <c r="B1484" t="s">
        <v>10958</v>
      </c>
      <c r="C1484" t="s">
        <v>20</v>
      </c>
      <c r="D1484" s="25" t="s">
        <v>11023</v>
      </c>
      <c r="E1484" s="4">
        <v>3</v>
      </c>
      <c r="F1484" s="4">
        <v>1992</v>
      </c>
      <c r="G1484" t="s">
        <v>21</v>
      </c>
      <c r="H1484" s="4" t="s">
        <v>1635</v>
      </c>
      <c r="I1484" t="s">
        <v>1214</v>
      </c>
      <c r="J1484" s="4" t="s">
        <v>7483</v>
      </c>
      <c r="K1484" s="4" t="s">
        <v>3869</v>
      </c>
      <c r="L1484" s="4">
        <v>0</v>
      </c>
      <c r="M1484" s="4" t="s">
        <v>1463</v>
      </c>
      <c r="N1484" s="11" t="s">
        <v>12410</v>
      </c>
      <c r="R1484" t="s">
        <v>607</v>
      </c>
    </row>
    <row r="1485" spans="1:18">
      <c r="A1485" t="s">
        <v>12409</v>
      </c>
      <c r="B1485" t="s">
        <v>10958</v>
      </c>
      <c r="C1485" t="s">
        <v>74</v>
      </c>
      <c r="D1485" s="25" t="s">
        <v>10979</v>
      </c>
      <c r="E1485" s="4">
        <v>3</v>
      </c>
      <c r="F1485" s="4">
        <v>1996</v>
      </c>
      <c r="G1485" t="s">
        <v>21</v>
      </c>
      <c r="H1485" s="4" t="s">
        <v>1639</v>
      </c>
      <c r="I1485" t="s">
        <v>1214</v>
      </c>
      <c r="J1485" s="4" t="s">
        <v>604</v>
      </c>
      <c r="K1485" s="4" t="s">
        <v>591</v>
      </c>
      <c r="L1485" s="4">
        <v>0</v>
      </c>
      <c r="M1485" s="4" t="s">
        <v>3175</v>
      </c>
      <c r="N1485" s="11" t="s">
        <v>12410</v>
      </c>
      <c r="R1485" t="s">
        <v>12411</v>
      </c>
    </row>
    <row r="1486" spans="1:18">
      <c r="A1486" t="s">
        <v>12409</v>
      </c>
      <c r="B1486" t="s">
        <v>10958</v>
      </c>
      <c r="C1486" t="s">
        <v>74</v>
      </c>
      <c r="D1486" s="25" t="s">
        <v>3055</v>
      </c>
      <c r="E1486" s="4">
        <v>5</v>
      </c>
      <c r="F1486" s="4">
        <v>2001</v>
      </c>
      <c r="G1486" t="s">
        <v>21</v>
      </c>
      <c r="H1486" s="4" t="s">
        <v>1038</v>
      </c>
      <c r="I1486" t="s">
        <v>1214</v>
      </c>
      <c r="J1486" s="4" t="s">
        <v>648</v>
      </c>
      <c r="K1486" s="4" t="s">
        <v>199</v>
      </c>
      <c r="L1486" s="4">
        <v>0</v>
      </c>
      <c r="M1486" s="4" t="s">
        <v>1623</v>
      </c>
      <c r="N1486" s="11" t="s">
        <v>12410</v>
      </c>
      <c r="R1486" t="s">
        <v>11414</v>
      </c>
    </row>
    <row r="1487" spans="1:18">
      <c r="A1487" t="s">
        <v>12409</v>
      </c>
      <c r="B1487" t="s">
        <v>10958</v>
      </c>
      <c r="C1487" t="s">
        <v>74</v>
      </c>
      <c r="D1487" s="25" t="s">
        <v>11038</v>
      </c>
      <c r="E1487" s="4">
        <v>5</v>
      </c>
      <c r="F1487" s="4">
        <v>2003</v>
      </c>
      <c r="G1487" t="s">
        <v>21</v>
      </c>
      <c r="H1487" s="4" t="s">
        <v>488</v>
      </c>
      <c r="I1487" t="s">
        <v>1214</v>
      </c>
      <c r="J1487" s="4" t="s">
        <v>91</v>
      </c>
      <c r="K1487" s="4" t="s">
        <v>591</v>
      </c>
      <c r="L1487" s="4">
        <v>0</v>
      </c>
      <c r="M1487" s="4" t="s">
        <v>1750</v>
      </c>
      <c r="N1487" s="11" t="s">
        <v>12410</v>
      </c>
      <c r="R1487" t="s">
        <v>12412</v>
      </c>
    </row>
    <row r="1488" spans="1:18">
      <c r="A1488" t="s">
        <v>5575</v>
      </c>
      <c r="B1488" t="s">
        <v>10958</v>
      </c>
      <c r="C1488" t="s">
        <v>20</v>
      </c>
      <c r="D1488" s="25" t="s">
        <v>10975</v>
      </c>
      <c r="E1488" s="4">
        <v>3</v>
      </c>
      <c r="F1488" s="4">
        <v>1994</v>
      </c>
      <c r="G1488" t="s">
        <v>21</v>
      </c>
      <c r="H1488" s="4" t="s">
        <v>1635</v>
      </c>
      <c r="I1488" t="s">
        <v>1214</v>
      </c>
      <c r="J1488" s="4" t="s">
        <v>527</v>
      </c>
      <c r="K1488" s="4" t="s">
        <v>303</v>
      </c>
      <c r="L1488" s="4">
        <v>0</v>
      </c>
      <c r="M1488" s="4" t="s">
        <v>2120</v>
      </c>
      <c r="R1488" t="s">
        <v>607</v>
      </c>
    </row>
    <row r="1489" spans="1:18">
      <c r="A1489" t="s">
        <v>5585</v>
      </c>
      <c r="B1489" t="s">
        <v>10958</v>
      </c>
      <c r="C1489" t="s">
        <v>20</v>
      </c>
      <c r="D1489" s="25" t="s">
        <v>10987</v>
      </c>
      <c r="E1489" s="4">
        <v>3</v>
      </c>
      <c r="F1489" s="4">
        <v>1995</v>
      </c>
      <c r="G1489" t="s">
        <v>25</v>
      </c>
      <c r="H1489" s="4" t="s">
        <v>1610</v>
      </c>
      <c r="I1489" t="s">
        <v>1214</v>
      </c>
      <c r="J1489" s="4" t="s">
        <v>3419</v>
      </c>
      <c r="K1489" s="4" t="s">
        <v>1869</v>
      </c>
      <c r="L1489" s="4">
        <v>0</v>
      </c>
      <c r="M1489" s="4" t="s">
        <v>2455</v>
      </c>
      <c r="R1489" t="s">
        <v>607</v>
      </c>
    </row>
    <row r="1490" spans="1:18">
      <c r="A1490" t="s">
        <v>5585</v>
      </c>
      <c r="B1490" t="s">
        <v>10958</v>
      </c>
      <c r="C1490" t="s">
        <v>74</v>
      </c>
      <c r="D1490" s="25" t="s">
        <v>11001</v>
      </c>
      <c r="E1490" s="4">
        <v>3</v>
      </c>
      <c r="F1490" s="4">
        <v>1998</v>
      </c>
      <c r="G1490" t="s">
        <v>25</v>
      </c>
      <c r="H1490" s="4" t="s">
        <v>1622</v>
      </c>
      <c r="I1490" t="s">
        <v>1214</v>
      </c>
      <c r="J1490" s="4" t="s">
        <v>527</v>
      </c>
      <c r="K1490" s="4" t="s">
        <v>718</v>
      </c>
      <c r="L1490" s="4">
        <v>0</v>
      </c>
      <c r="M1490" s="4" t="s">
        <v>1593</v>
      </c>
      <c r="R1490" t="s">
        <v>422</v>
      </c>
    </row>
    <row r="1491" spans="1:18">
      <c r="A1491" t="s">
        <v>5585</v>
      </c>
      <c r="B1491" t="s">
        <v>10958</v>
      </c>
      <c r="C1491" t="s">
        <v>74</v>
      </c>
      <c r="D1491" s="25" t="s">
        <v>11083</v>
      </c>
      <c r="E1491" s="4">
        <v>3</v>
      </c>
      <c r="F1491" s="4">
        <v>2000</v>
      </c>
      <c r="G1491" t="s">
        <v>25</v>
      </c>
      <c r="H1491" s="4" t="s">
        <v>1639</v>
      </c>
      <c r="I1491" t="s">
        <v>1214</v>
      </c>
      <c r="J1491" s="4" t="s">
        <v>648</v>
      </c>
      <c r="K1491" s="4" t="s">
        <v>924</v>
      </c>
      <c r="L1491" s="4">
        <v>0</v>
      </c>
      <c r="M1491" s="4" t="s">
        <v>2485</v>
      </c>
      <c r="R1491" t="s">
        <v>585</v>
      </c>
    </row>
    <row r="1492" spans="1:18">
      <c r="A1492" t="s">
        <v>5585</v>
      </c>
      <c r="B1492" t="s">
        <v>10958</v>
      </c>
      <c r="C1492" t="s">
        <v>74</v>
      </c>
      <c r="D1492" s="25" t="s">
        <v>5416</v>
      </c>
      <c r="E1492" s="4">
        <v>6</v>
      </c>
      <c r="F1492" s="4">
        <v>2001</v>
      </c>
      <c r="G1492" t="s">
        <v>25</v>
      </c>
      <c r="H1492" s="4" t="s">
        <v>141</v>
      </c>
      <c r="I1492" t="s">
        <v>1214</v>
      </c>
      <c r="J1492" s="4" t="s">
        <v>929</v>
      </c>
      <c r="K1492" s="4" t="s">
        <v>116</v>
      </c>
      <c r="L1492" s="4">
        <v>0</v>
      </c>
      <c r="R1492" t="s">
        <v>12254</v>
      </c>
    </row>
    <row r="1493" spans="1:18">
      <c r="A1493" t="s">
        <v>5585</v>
      </c>
      <c r="B1493" t="s">
        <v>10958</v>
      </c>
      <c r="C1493" t="s">
        <v>74</v>
      </c>
      <c r="D1493" s="25" t="s">
        <v>3957</v>
      </c>
      <c r="E1493" s="4">
        <v>6</v>
      </c>
      <c r="F1493" s="4">
        <v>2002</v>
      </c>
      <c r="G1493" t="s">
        <v>25</v>
      </c>
      <c r="H1493" s="4" t="s">
        <v>2331</v>
      </c>
      <c r="I1493" t="s">
        <v>1214</v>
      </c>
      <c r="J1493" s="4" t="s">
        <v>929</v>
      </c>
      <c r="K1493" s="4" t="s">
        <v>199</v>
      </c>
      <c r="L1493" s="4">
        <v>0</v>
      </c>
      <c r="M1493" s="4" t="s">
        <v>1550</v>
      </c>
      <c r="R1493" t="s">
        <v>12389</v>
      </c>
    </row>
    <row r="1494" spans="1:18">
      <c r="A1494" t="s">
        <v>12413</v>
      </c>
      <c r="B1494" t="s">
        <v>10958</v>
      </c>
      <c r="C1494" t="s">
        <v>20</v>
      </c>
      <c r="D1494" s="25" t="s">
        <v>10995</v>
      </c>
      <c r="E1494" s="4">
        <v>5</v>
      </c>
      <c r="F1494" s="4">
        <v>2010</v>
      </c>
      <c r="G1494" t="s">
        <v>25</v>
      </c>
      <c r="H1494" s="4" t="s">
        <v>1452</v>
      </c>
      <c r="I1494" t="s">
        <v>1214</v>
      </c>
      <c r="J1494" s="4" t="s">
        <v>2927</v>
      </c>
      <c r="K1494" s="4" t="s">
        <v>739</v>
      </c>
      <c r="L1494" s="4">
        <v>0</v>
      </c>
      <c r="M1494" s="4" t="s">
        <v>5567</v>
      </c>
      <c r="N1494" s="11" t="s">
        <v>12414</v>
      </c>
      <c r="R1494" t="s">
        <v>12415</v>
      </c>
    </row>
    <row r="1495" spans="1:18">
      <c r="A1495" t="s">
        <v>12413</v>
      </c>
      <c r="B1495" t="s">
        <v>10958</v>
      </c>
      <c r="C1495" t="s">
        <v>74</v>
      </c>
      <c r="D1495" s="25" t="s">
        <v>11397</v>
      </c>
      <c r="E1495" s="4">
        <v>5</v>
      </c>
      <c r="F1495" s="4">
        <v>2011</v>
      </c>
      <c r="G1495" t="s">
        <v>25</v>
      </c>
      <c r="H1495" s="4" t="s">
        <v>1456</v>
      </c>
      <c r="I1495" t="s">
        <v>1214</v>
      </c>
      <c r="J1495" s="4" t="s">
        <v>756</v>
      </c>
      <c r="K1495" s="4" t="s">
        <v>67</v>
      </c>
      <c r="L1495" s="4">
        <v>0</v>
      </c>
      <c r="M1495" s="4" t="s">
        <v>5356</v>
      </c>
      <c r="N1495" s="11" t="s">
        <v>12414</v>
      </c>
      <c r="R1495" t="s">
        <v>12416</v>
      </c>
    </row>
    <row r="1496" spans="1:18">
      <c r="A1496" t="s">
        <v>12413</v>
      </c>
      <c r="B1496" t="s">
        <v>10958</v>
      </c>
      <c r="C1496" t="s">
        <v>74</v>
      </c>
      <c r="D1496" s="25" t="s">
        <v>11042</v>
      </c>
      <c r="E1496" s="4">
        <v>5</v>
      </c>
      <c r="F1496" s="4">
        <v>2013</v>
      </c>
      <c r="G1496" t="s">
        <v>25</v>
      </c>
      <c r="H1496" s="4" t="s">
        <v>482</v>
      </c>
      <c r="I1496" t="s">
        <v>1214</v>
      </c>
      <c r="J1496" s="4" t="s">
        <v>5559</v>
      </c>
      <c r="K1496" s="4" t="s">
        <v>718</v>
      </c>
      <c r="L1496" s="4">
        <v>0</v>
      </c>
      <c r="M1496" s="4" t="s">
        <v>1985</v>
      </c>
      <c r="N1496" s="11" t="s">
        <v>12414</v>
      </c>
      <c r="R1496" t="s">
        <v>585</v>
      </c>
    </row>
    <row r="1497" spans="1:18">
      <c r="A1497" t="s">
        <v>12413</v>
      </c>
      <c r="B1497" t="s">
        <v>10958</v>
      </c>
      <c r="C1497" t="s">
        <v>74</v>
      </c>
      <c r="D1497" s="25" t="s">
        <v>11016</v>
      </c>
      <c r="E1497" s="4">
        <v>5</v>
      </c>
      <c r="F1497" s="4">
        <v>2015</v>
      </c>
      <c r="G1497" t="s">
        <v>25</v>
      </c>
      <c r="H1497" s="4" t="s">
        <v>57</v>
      </c>
      <c r="I1497" t="s">
        <v>1214</v>
      </c>
      <c r="J1497" s="4" t="s">
        <v>3376</v>
      </c>
      <c r="K1497" s="4" t="s">
        <v>842</v>
      </c>
      <c r="L1497" s="4">
        <v>0</v>
      </c>
      <c r="M1497" s="4" t="s">
        <v>3822</v>
      </c>
      <c r="N1497" s="11" t="s">
        <v>12414</v>
      </c>
      <c r="R1497" t="s">
        <v>12417</v>
      </c>
    </row>
    <row r="1498" spans="1:18">
      <c r="A1498" t="s">
        <v>12413</v>
      </c>
      <c r="B1498" t="s">
        <v>10958</v>
      </c>
      <c r="C1498" t="s">
        <v>74</v>
      </c>
      <c r="D1498" s="25" t="s">
        <v>1590</v>
      </c>
      <c r="E1498" s="4">
        <v>5</v>
      </c>
      <c r="F1498" s="4">
        <v>2016</v>
      </c>
      <c r="G1498" t="s">
        <v>25</v>
      </c>
      <c r="H1498" s="4" t="s">
        <v>477</v>
      </c>
      <c r="I1498" t="s">
        <v>1214</v>
      </c>
      <c r="J1498" s="4" t="s">
        <v>929</v>
      </c>
      <c r="K1498" s="4" t="s">
        <v>960</v>
      </c>
      <c r="L1498" s="4">
        <v>0</v>
      </c>
      <c r="M1498" s="4" t="s">
        <v>1790</v>
      </c>
      <c r="N1498" s="11" t="s">
        <v>12414</v>
      </c>
      <c r="R1498" t="s">
        <v>12418</v>
      </c>
    </row>
    <row r="1499" spans="1:18">
      <c r="A1499" t="s">
        <v>12413</v>
      </c>
      <c r="B1499" t="s">
        <v>10958</v>
      </c>
      <c r="C1499" t="s">
        <v>74</v>
      </c>
      <c r="D1499" s="25" t="s">
        <v>841</v>
      </c>
      <c r="E1499" s="4">
        <v>6</v>
      </c>
      <c r="F1499" s="4">
        <v>2016</v>
      </c>
      <c r="G1499" t="s">
        <v>25</v>
      </c>
      <c r="H1499" s="4" t="s">
        <v>474</v>
      </c>
      <c r="I1499" t="s">
        <v>1214</v>
      </c>
      <c r="J1499" s="4" t="s">
        <v>362</v>
      </c>
      <c r="K1499" s="4" t="s">
        <v>36</v>
      </c>
      <c r="L1499" s="4">
        <v>0</v>
      </c>
      <c r="M1499" s="4" t="s">
        <v>1637</v>
      </c>
      <c r="N1499" s="11" t="s">
        <v>12414</v>
      </c>
      <c r="R1499" t="s">
        <v>12419</v>
      </c>
    </row>
    <row r="1500" spans="1:18">
      <c r="A1500" t="s">
        <v>12413</v>
      </c>
      <c r="B1500" t="s">
        <v>10958</v>
      </c>
      <c r="C1500" t="s">
        <v>74</v>
      </c>
      <c r="D1500" s="25" t="s">
        <v>901</v>
      </c>
      <c r="E1500" s="4">
        <v>9</v>
      </c>
      <c r="F1500" s="4">
        <v>2016</v>
      </c>
      <c r="G1500" t="s">
        <v>25</v>
      </c>
      <c r="H1500" s="4" t="s">
        <v>3412</v>
      </c>
      <c r="I1500" t="s">
        <v>1214</v>
      </c>
      <c r="J1500" s="4" t="s">
        <v>5705</v>
      </c>
      <c r="K1500" s="4" t="s">
        <v>182</v>
      </c>
      <c r="L1500" s="4">
        <v>0</v>
      </c>
      <c r="M1500" s="4" t="s">
        <v>3669</v>
      </c>
      <c r="N1500" s="11" t="s">
        <v>12414</v>
      </c>
      <c r="R1500" t="s">
        <v>12420</v>
      </c>
    </row>
    <row r="1501" spans="1:18">
      <c r="A1501" t="s">
        <v>12413</v>
      </c>
      <c r="B1501" t="s">
        <v>10958</v>
      </c>
      <c r="C1501" t="s">
        <v>74</v>
      </c>
      <c r="D1501" s="25" t="s">
        <v>11020</v>
      </c>
      <c r="E1501" s="4">
        <v>5</v>
      </c>
      <c r="F1501" s="4">
        <v>2017</v>
      </c>
      <c r="G1501" t="s">
        <v>25</v>
      </c>
      <c r="H1501" s="4" t="s">
        <v>496</v>
      </c>
      <c r="I1501" t="s">
        <v>1214</v>
      </c>
      <c r="J1501" s="4" t="s">
        <v>582</v>
      </c>
      <c r="K1501" s="4" t="s">
        <v>577</v>
      </c>
      <c r="L1501" s="4">
        <v>0</v>
      </c>
      <c r="M1501" s="4" t="s">
        <v>1550</v>
      </c>
      <c r="N1501" s="11" t="s">
        <v>12414</v>
      </c>
      <c r="R1501" t="s">
        <v>12421</v>
      </c>
    </row>
    <row r="1502" spans="1:18">
      <c r="A1502" t="s">
        <v>12413</v>
      </c>
      <c r="B1502" t="s">
        <v>10958</v>
      </c>
      <c r="C1502" t="s">
        <v>74</v>
      </c>
      <c r="D1502" s="25" t="s">
        <v>2440</v>
      </c>
      <c r="E1502" s="4">
        <v>9</v>
      </c>
      <c r="F1502" s="4">
        <v>2018</v>
      </c>
      <c r="G1502" t="s">
        <v>25</v>
      </c>
      <c r="H1502" s="4" t="s">
        <v>1083</v>
      </c>
      <c r="I1502" t="s">
        <v>1214</v>
      </c>
      <c r="J1502" s="4" t="s">
        <v>836</v>
      </c>
      <c r="K1502" s="4" t="s">
        <v>1279</v>
      </c>
      <c r="L1502" s="4">
        <v>0</v>
      </c>
      <c r="M1502" s="4" t="s">
        <v>3150</v>
      </c>
      <c r="N1502" s="11" t="s">
        <v>12414</v>
      </c>
      <c r="R1502" t="s">
        <v>12422</v>
      </c>
    </row>
    <row r="1503" spans="1:18">
      <c r="A1503" t="s">
        <v>12413</v>
      </c>
      <c r="B1503" t="s">
        <v>10958</v>
      </c>
      <c r="C1503" t="s">
        <v>74</v>
      </c>
      <c r="D1503" s="25" t="s">
        <v>11102</v>
      </c>
      <c r="E1503" s="4">
        <v>5</v>
      </c>
      <c r="F1503" s="4">
        <v>2019</v>
      </c>
      <c r="G1503" t="s">
        <v>25</v>
      </c>
      <c r="H1503" s="4" t="s">
        <v>717</v>
      </c>
      <c r="I1503" t="s">
        <v>1214</v>
      </c>
      <c r="J1503" s="4" t="s">
        <v>1875</v>
      </c>
      <c r="K1503" s="4" t="s">
        <v>209</v>
      </c>
      <c r="L1503" s="4">
        <v>0</v>
      </c>
      <c r="M1503" s="4" t="s">
        <v>1394</v>
      </c>
      <c r="N1503" s="11" t="s">
        <v>12414</v>
      </c>
      <c r="R1503" t="s">
        <v>12423</v>
      </c>
    </row>
    <row r="1504" spans="1:18">
      <c r="A1504" t="s">
        <v>12413</v>
      </c>
      <c r="B1504" t="s">
        <v>10958</v>
      </c>
      <c r="C1504" t="s">
        <v>74</v>
      </c>
      <c r="D1504" s="25" t="s">
        <v>1992</v>
      </c>
      <c r="E1504" s="4">
        <v>5</v>
      </c>
      <c r="F1504" s="4">
        <v>2021</v>
      </c>
      <c r="G1504" t="s">
        <v>25</v>
      </c>
      <c r="I1504" t="s">
        <v>11219</v>
      </c>
      <c r="J1504" s="4" t="s">
        <v>958</v>
      </c>
      <c r="K1504" s="4" t="s">
        <v>305</v>
      </c>
      <c r="L1504" s="4">
        <v>0</v>
      </c>
      <c r="M1504" s="4" t="s">
        <v>1962</v>
      </c>
      <c r="N1504" s="11" t="s">
        <v>12414</v>
      </c>
      <c r="Q1504" t="s">
        <v>12424</v>
      </c>
      <c r="R1504" t="s">
        <v>12425</v>
      </c>
    </row>
    <row r="1505" spans="1:20">
      <c r="A1505" t="s">
        <v>12426</v>
      </c>
      <c r="B1505" t="s">
        <v>10958</v>
      </c>
      <c r="C1505" t="s">
        <v>20</v>
      </c>
      <c r="D1505" s="25" t="s">
        <v>1992</v>
      </c>
      <c r="E1505" s="4">
        <v>5</v>
      </c>
      <c r="F1505" s="4">
        <v>2021</v>
      </c>
      <c r="G1505" t="s">
        <v>25</v>
      </c>
      <c r="I1505" t="s">
        <v>11219</v>
      </c>
      <c r="J1505" s="4" t="s">
        <v>577</v>
      </c>
      <c r="K1505" s="4" t="s">
        <v>6094</v>
      </c>
      <c r="L1505" s="4">
        <v>0</v>
      </c>
      <c r="M1505" s="4" t="s">
        <v>7999</v>
      </c>
      <c r="Q1505" t="s">
        <v>12427</v>
      </c>
      <c r="R1505" t="s">
        <v>12428</v>
      </c>
    </row>
    <row r="1506" spans="1:20">
      <c r="A1506" t="s">
        <v>5600</v>
      </c>
      <c r="B1506" t="s">
        <v>10958</v>
      </c>
      <c r="C1506" s="4" t="s">
        <v>74</v>
      </c>
      <c r="D1506" s="25" t="s">
        <v>1780</v>
      </c>
      <c r="E1506" s="4">
        <v>4</v>
      </c>
      <c r="F1506" s="4">
        <v>2026</v>
      </c>
      <c r="G1506" s="4" t="s">
        <v>25</v>
      </c>
      <c r="I1506" t="s">
        <v>11219</v>
      </c>
      <c r="J1506" s="4">
        <v>41.3</v>
      </c>
      <c r="K1506" s="4">
        <v>48.9</v>
      </c>
      <c r="L1506" s="4">
        <v>0</v>
      </c>
      <c r="M1506" s="4">
        <f>3550-90</f>
        <v>3460</v>
      </c>
      <c r="N1506" s="11" t="s">
        <v>5601</v>
      </c>
      <c r="R1506" s="4" t="s">
        <v>2449</v>
      </c>
      <c r="S1506" s="3" t="s">
        <v>12429</v>
      </c>
      <c r="T1506" s="3"/>
    </row>
    <row r="1507" spans="1:20">
      <c r="A1507" t="s">
        <v>5632</v>
      </c>
      <c r="B1507" t="s">
        <v>10958</v>
      </c>
      <c r="C1507" t="s">
        <v>20</v>
      </c>
      <c r="D1507" s="25" t="s">
        <v>10961</v>
      </c>
      <c r="E1507" s="4">
        <v>3</v>
      </c>
      <c r="F1507" s="4">
        <v>1986</v>
      </c>
      <c r="G1507" t="s">
        <v>25</v>
      </c>
      <c r="I1507" t="s">
        <v>11219</v>
      </c>
      <c r="J1507" s="4" t="s">
        <v>1617</v>
      </c>
      <c r="K1507" s="4" t="s">
        <v>2925</v>
      </c>
      <c r="L1507" s="4">
        <v>0</v>
      </c>
      <c r="M1507" s="4" t="s">
        <v>5958</v>
      </c>
      <c r="R1507" t="s">
        <v>10333</v>
      </c>
    </row>
    <row r="1508" spans="1:20">
      <c r="A1508" t="s">
        <v>5632</v>
      </c>
      <c r="B1508" t="s">
        <v>10958</v>
      </c>
      <c r="C1508" t="s">
        <v>74</v>
      </c>
      <c r="D1508" s="25" t="s">
        <v>10963</v>
      </c>
      <c r="E1508" s="4">
        <v>3</v>
      </c>
      <c r="F1508" s="4">
        <v>1988</v>
      </c>
      <c r="G1508" t="s">
        <v>25</v>
      </c>
      <c r="I1508" t="s">
        <v>11219</v>
      </c>
      <c r="J1508" s="4" t="s">
        <v>4214</v>
      </c>
      <c r="K1508" s="4" t="s">
        <v>840</v>
      </c>
      <c r="L1508" s="4">
        <v>0</v>
      </c>
      <c r="M1508" s="4" t="s">
        <v>2954</v>
      </c>
    </row>
    <row r="1509" spans="1:20">
      <c r="A1509" t="s">
        <v>5632</v>
      </c>
      <c r="B1509" t="s">
        <v>10958</v>
      </c>
      <c r="C1509" t="s">
        <v>74</v>
      </c>
      <c r="D1509" s="25" t="s">
        <v>10964</v>
      </c>
      <c r="E1509" s="4">
        <v>3</v>
      </c>
      <c r="F1509" s="4">
        <v>1990</v>
      </c>
      <c r="G1509" t="s">
        <v>25</v>
      </c>
      <c r="I1509" t="s">
        <v>11219</v>
      </c>
      <c r="J1509" s="4" t="s">
        <v>4660</v>
      </c>
      <c r="K1509" s="4" t="s">
        <v>3482</v>
      </c>
      <c r="L1509" s="4">
        <v>0</v>
      </c>
      <c r="M1509" s="4" t="s">
        <v>6046</v>
      </c>
    </row>
    <row r="1510" spans="1:20">
      <c r="A1510" t="s">
        <v>5632</v>
      </c>
      <c r="B1510" t="s">
        <v>10958</v>
      </c>
      <c r="C1510" t="s">
        <v>74</v>
      </c>
      <c r="D1510" s="25" t="s">
        <v>1616</v>
      </c>
      <c r="E1510" s="4">
        <v>3</v>
      </c>
      <c r="F1510" s="4">
        <v>1992</v>
      </c>
      <c r="G1510" t="s">
        <v>25</v>
      </c>
      <c r="I1510" t="s">
        <v>11219</v>
      </c>
      <c r="J1510" s="4" t="s">
        <v>1613</v>
      </c>
      <c r="K1510" s="4" t="s">
        <v>6556</v>
      </c>
      <c r="L1510" s="4">
        <v>0</v>
      </c>
      <c r="M1510" s="4" t="s">
        <v>1996</v>
      </c>
    </row>
    <row r="1511" spans="1:20">
      <c r="A1511" t="s">
        <v>5632</v>
      </c>
      <c r="B1511" t="s">
        <v>10958</v>
      </c>
      <c r="C1511" t="s">
        <v>74</v>
      </c>
      <c r="D1511" s="25" t="s">
        <v>11053</v>
      </c>
      <c r="E1511" s="4">
        <v>3</v>
      </c>
      <c r="F1511" s="4">
        <v>1993</v>
      </c>
      <c r="G1511" t="s">
        <v>25</v>
      </c>
      <c r="I1511" t="s">
        <v>11219</v>
      </c>
      <c r="J1511" s="4" t="s">
        <v>3225</v>
      </c>
      <c r="K1511" s="4" t="s">
        <v>829</v>
      </c>
      <c r="L1511" s="4">
        <v>0</v>
      </c>
      <c r="M1511" s="4" t="s">
        <v>11672</v>
      </c>
      <c r="R1511" t="s">
        <v>2070</v>
      </c>
    </row>
    <row r="1512" spans="1:20">
      <c r="A1512" t="s">
        <v>5632</v>
      </c>
      <c r="B1512" t="s">
        <v>10958</v>
      </c>
      <c r="C1512" t="s">
        <v>74</v>
      </c>
      <c r="D1512" s="25" t="s">
        <v>10968</v>
      </c>
      <c r="E1512" s="4">
        <v>3</v>
      </c>
      <c r="F1512" s="4">
        <v>1994</v>
      </c>
      <c r="G1512" t="s">
        <v>25</v>
      </c>
      <c r="I1512" t="s">
        <v>11219</v>
      </c>
      <c r="J1512" s="4" t="s">
        <v>341</v>
      </c>
      <c r="K1512" s="4" t="s">
        <v>7709</v>
      </c>
      <c r="L1512" s="4">
        <v>0</v>
      </c>
      <c r="M1512" s="4" t="s">
        <v>12430</v>
      </c>
    </row>
    <row r="1513" spans="1:20">
      <c r="A1513" t="s">
        <v>5634</v>
      </c>
      <c r="B1513" t="s">
        <v>10958</v>
      </c>
      <c r="C1513" t="s">
        <v>20</v>
      </c>
      <c r="D1513" s="25" t="s">
        <v>11023</v>
      </c>
      <c r="E1513" s="4">
        <v>3</v>
      </c>
      <c r="F1513" s="4">
        <v>1992</v>
      </c>
      <c r="G1513" t="s">
        <v>25</v>
      </c>
      <c r="I1513" t="s">
        <v>11219</v>
      </c>
      <c r="J1513" s="4" t="s">
        <v>4762</v>
      </c>
      <c r="K1513" s="4" t="s">
        <v>4660</v>
      </c>
      <c r="L1513" s="4">
        <v>0</v>
      </c>
      <c r="M1513" s="4" t="s">
        <v>2607</v>
      </c>
      <c r="R1513" t="s">
        <v>12431</v>
      </c>
    </row>
    <row r="1514" spans="1:20">
      <c r="A1514" t="s">
        <v>5634</v>
      </c>
      <c r="B1514" t="s">
        <v>10958</v>
      </c>
      <c r="C1514" t="s">
        <v>74</v>
      </c>
      <c r="D1514" s="25" t="s">
        <v>11053</v>
      </c>
      <c r="E1514" s="4">
        <v>3</v>
      </c>
      <c r="F1514" s="4">
        <v>1993</v>
      </c>
      <c r="G1514" t="s">
        <v>25</v>
      </c>
      <c r="I1514" t="s">
        <v>11219</v>
      </c>
      <c r="J1514" s="4" t="s">
        <v>508</v>
      </c>
      <c r="K1514" s="4" t="s">
        <v>1393</v>
      </c>
      <c r="L1514" s="4">
        <v>0</v>
      </c>
      <c r="M1514" s="4" t="s">
        <v>12432</v>
      </c>
      <c r="R1514" t="s">
        <v>2070</v>
      </c>
    </row>
    <row r="1515" spans="1:20">
      <c r="A1515" t="s">
        <v>5634</v>
      </c>
      <c r="B1515" t="s">
        <v>10958</v>
      </c>
      <c r="C1515" t="s">
        <v>74</v>
      </c>
      <c r="D1515" s="25" t="s">
        <v>10975</v>
      </c>
      <c r="E1515" s="4">
        <v>3</v>
      </c>
      <c r="F1515" s="4">
        <v>1994</v>
      </c>
      <c r="G1515" t="s">
        <v>25</v>
      </c>
      <c r="I1515" t="s">
        <v>11219</v>
      </c>
      <c r="J1515" s="4" t="s">
        <v>854</v>
      </c>
      <c r="K1515" s="4" t="s">
        <v>212</v>
      </c>
      <c r="L1515" s="4">
        <v>0</v>
      </c>
      <c r="M1515" s="4" t="s">
        <v>4689</v>
      </c>
    </row>
    <row r="1516" spans="1:20">
      <c r="A1516" t="s">
        <v>5638</v>
      </c>
      <c r="B1516" t="s">
        <v>10958</v>
      </c>
      <c r="C1516" t="s">
        <v>20</v>
      </c>
      <c r="D1516" s="25" t="s">
        <v>562</v>
      </c>
      <c r="E1516" s="4">
        <v>5</v>
      </c>
      <c r="F1516" s="4">
        <v>2009</v>
      </c>
      <c r="G1516" t="s">
        <v>25</v>
      </c>
      <c r="H1516" s="4" t="s">
        <v>1452</v>
      </c>
      <c r="I1516" t="s">
        <v>1214</v>
      </c>
      <c r="J1516" s="4" t="s">
        <v>176</v>
      </c>
      <c r="K1516" s="4" t="s">
        <v>5763</v>
      </c>
      <c r="L1516" s="4">
        <v>0</v>
      </c>
      <c r="M1516" s="4" t="s">
        <v>3678</v>
      </c>
      <c r="N1516" s="11" t="s">
        <v>12433</v>
      </c>
      <c r="R1516" t="s">
        <v>12434</v>
      </c>
    </row>
    <row r="1517" spans="1:20">
      <c r="A1517" t="s">
        <v>5638</v>
      </c>
      <c r="B1517" t="s">
        <v>10958</v>
      </c>
      <c r="C1517" t="s">
        <v>74</v>
      </c>
      <c r="D1517" s="25" t="s">
        <v>11397</v>
      </c>
      <c r="E1517" s="4">
        <v>5</v>
      </c>
      <c r="F1517" s="4">
        <v>2011</v>
      </c>
      <c r="G1517" t="s">
        <v>25</v>
      </c>
      <c r="H1517" s="4" t="s">
        <v>654</v>
      </c>
      <c r="I1517" t="s">
        <v>1214</v>
      </c>
      <c r="J1517" s="4" t="s">
        <v>7550</v>
      </c>
      <c r="K1517" s="4" t="s">
        <v>3619</v>
      </c>
      <c r="L1517" s="4">
        <v>0</v>
      </c>
      <c r="M1517" s="4" t="s">
        <v>2598</v>
      </c>
      <c r="N1517" s="11" t="s">
        <v>12433</v>
      </c>
      <c r="R1517" t="s">
        <v>12435</v>
      </c>
    </row>
    <row r="1518" spans="1:20">
      <c r="A1518" t="s">
        <v>5638</v>
      </c>
      <c r="B1518" t="s">
        <v>10958</v>
      </c>
      <c r="C1518" t="s">
        <v>74</v>
      </c>
      <c r="D1518" s="25" t="s">
        <v>11014</v>
      </c>
      <c r="E1518" s="4">
        <v>5</v>
      </c>
      <c r="F1518" s="4">
        <v>2013</v>
      </c>
      <c r="G1518" t="s">
        <v>25</v>
      </c>
      <c r="H1518" s="4" t="s">
        <v>682</v>
      </c>
      <c r="I1518" t="s">
        <v>1214</v>
      </c>
      <c r="J1518" s="4" t="s">
        <v>772</v>
      </c>
      <c r="K1518" s="4" t="s">
        <v>1782</v>
      </c>
      <c r="L1518" s="4">
        <v>0</v>
      </c>
      <c r="M1518" s="4" t="s">
        <v>2386</v>
      </c>
      <c r="N1518" s="11" t="s">
        <v>12433</v>
      </c>
      <c r="R1518" t="s">
        <v>12436</v>
      </c>
    </row>
    <row r="1519" spans="1:20">
      <c r="A1519" t="s">
        <v>5638</v>
      </c>
      <c r="B1519" t="s">
        <v>10958</v>
      </c>
      <c r="C1519" t="s">
        <v>74</v>
      </c>
      <c r="D1519" s="25" t="s">
        <v>11068</v>
      </c>
      <c r="E1519" s="4">
        <v>5</v>
      </c>
      <c r="F1519" s="4">
        <v>2015</v>
      </c>
      <c r="G1519" t="s">
        <v>25</v>
      </c>
      <c r="H1519" s="4" t="s">
        <v>477</v>
      </c>
      <c r="I1519" t="s">
        <v>1214</v>
      </c>
      <c r="J1519" s="4" t="s">
        <v>997</v>
      </c>
      <c r="K1519" s="4" t="s">
        <v>190</v>
      </c>
      <c r="L1519" s="4">
        <v>0</v>
      </c>
      <c r="M1519" s="4" t="s">
        <v>4032</v>
      </c>
      <c r="N1519" s="11" t="s">
        <v>12433</v>
      </c>
      <c r="R1519" t="s">
        <v>12437</v>
      </c>
    </row>
    <row r="1520" spans="1:20">
      <c r="A1520" t="s">
        <v>5638</v>
      </c>
      <c r="B1520" t="s">
        <v>10958</v>
      </c>
      <c r="C1520" t="s">
        <v>74</v>
      </c>
      <c r="D1520" s="25" t="s">
        <v>11085</v>
      </c>
      <c r="E1520" s="4">
        <v>5</v>
      </c>
      <c r="F1520" s="4">
        <v>2016</v>
      </c>
      <c r="G1520" t="s">
        <v>25</v>
      </c>
      <c r="H1520" s="4" t="s">
        <v>496</v>
      </c>
      <c r="I1520" t="s">
        <v>1214</v>
      </c>
      <c r="J1520" s="4" t="s">
        <v>3781</v>
      </c>
      <c r="K1520" s="4" t="s">
        <v>988</v>
      </c>
      <c r="L1520" s="4">
        <v>0</v>
      </c>
      <c r="M1520" s="4" t="s">
        <v>1465</v>
      </c>
      <c r="N1520" s="11" t="s">
        <v>12433</v>
      </c>
      <c r="R1520" t="s">
        <v>12438</v>
      </c>
    </row>
    <row r="1521" spans="1:18">
      <c r="A1521" t="s">
        <v>5638</v>
      </c>
      <c r="B1521" t="s">
        <v>10958</v>
      </c>
      <c r="C1521" t="s">
        <v>74</v>
      </c>
      <c r="D1521" s="25" t="s">
        <v>11027</v>
      </c>
      <c r="E1521" s="4">
        <v>5</v>
      </c>
      <c r="F1521" s="4">
        <v>2017</v>
      </c>
      <c r="G1521" t="s">
        <v>25</v>
      </c>
      <c r="H1521" s="4" t="s">
        <v>410</v>
      </c>
      <c r="I1521" t="s">
        <v>1214</v>
      </c>
      <c r="J1521" s="4" t="s">
        <v>91</v>
      </c>
      <c r="K1521" s="4" t="s">
        <v>919</v>
      </c>
      <c r="L1521" s="4">
        <v>0</v>
      </c>
      <c r="M1521" s="4" t="s">
        <v>4675</v>
      </c>
      <c r="N1521" s="11" t="s">
        <v>12433</v>
      </c>
      <c r="R1521" t="s">
        <v>12439</v>
      </c>
    </row>
    <row r="1522" spans="1:18">
      <c r="A1522" t="s">
        <v>5638</v>
      </c>
      <c r="B1522" t="s">
        <v>10958</v>
      </c>
      <c r="C1522" s="4" t="s">
        <v>74</v>
      </c>
      <c r="D1522" s="25" t="s">
        <v>11031</v>
      </c>
      <c r="E1522" s="4">
        <v>4</v>
      </c>
      <c r="F1522" s="4">
        <v>2026</v>
      </c>
      <c r="G1522" s="4" t="s">
        <v>25</v>
      </c>
      <c r="H1522" s="4">
        <v>20.6</v>
      </c>
      <c r="I1522" t="s">
        <v>1214</v>
      </c>
      <c r="J1522" s="4">
        <v>32.5</v>
      </c>
      <c r="K1522" s="4">
        <v>38.4</v>
      </c>
      <c r="L1522" s="4">
        <v>0</v>
      </c>
      <c r="M1522" s="4">
        <v>1390</v>
      </c>
      <c r="N1522" s="11" t="s">
        <v>12433</v>
      </c>
      <c r="R1522" s="4" t="s">
        <v>2449</v>
      </c>
    </row>
    <row r="1523" spans="1:18">
      <c r="A1523" t="s">
        <v>12440</v>
      </c>
      <c r="B1523" t="s">
        <v>10958</v>
      </c>
      <c r="C1523" t="s">
        <v>20</v>
      </c>
      <c r="D1523" s="25" t="s">
        <v>10968</v>
      </c>
      <c r="E1523" s="4">
        <v>3</v>
      </c>
      <c r="F1523" s="4">
        <v>1994</v>
      </c>
      <c r="G1523" t="s">
        <v>21</v>
      </c>
      <c r="H1523" s="4" t="s">
        <v>1622</v>
      </c>
      <c r="I1523" t="s">
        <v>1214</v>
      </c>
      <c r="J1523" s="4" t="s">
        <v>2473</v>
      </c>
      <c r="K1523" s="4" t="s">
        <v>831</v>
      </c>
      <c r="L1523" s="4">
        <v>0</v>
      </c>
      <c r="M1523" s="4" t="s">
        <v>1350</v>
      </c>
      <c r="N1523" s="11" t="s">
        <v>12441</v>
      </c>
      <c r="R1523" t="s">
        <v>12442</v>
      </c>
    </row>
    <row r="1524" spans="1:18">
      <c r="A1524" t="s">
        <v>12440</v>
      </c>
      <c r="B1524" t="s">
        <v>10958</v>
      </c>
      <c r="C1524" t="s">
        <v>74</v>
      </c>
      <c r="D1524" s="25" t="s">
        <v>10987</v>
      </c>
      <c r="E1524" s="4">
        <v>3</v>
      </c>
      <c r="F1524" s="4">
        <v>1995</v>
      </c>
      <c r="G1524" t="s">
        <v>21</v>
      </c>
      <c r="H1524" s="4" t="s">
        <v>1376</v>
      </c>
      <c r="I1524" t="s">
        <v>1214</v>
      </c>
      <c r="J1524" s="4" t="s">
        <v>2473</v>
      </c>
      <c r="K1524" s="4" t="s">
        <v>988</v>
      </c>
      <c r="L1524" s="4">
        <v>0</v>
      </c>
      <c r="M1524" s="4" t="s">
        <v>2382</v>
      </c>
      <c r="N1524" s="11" t="s">
        <v>12441</v>
      </c>
    </row>
    <row r="1525" spans="1:18">
      <c r="A1525" t="s">
        <v>12440</v>
      </c>
      <c r="B1525" t="s">
        <v>10958</v>
      </c>
      <c r="C1525" t="s">
        <v>74</v>
      </c>
      <c r="D1525" s="25" t="s">
        <v>10989</v>
      </c>
      <c r="E1525" s="4">
        <v>3</v>
      </c>
      <c r="F1525" s="4">
        <v>1996</v>
      </c>
      <c r="G1525" t="s">
        <v>21</v>
      </c>
      <c r="H1525" s="4" t="s">
        <v>1639</v>
      </c>
      <c r="I1525" t="s">
        <v>1214</v>
      </c>
      <c r="J1525" s="4" t="s">
        <v>67</v>
      </c>
      <c r="K1525" s="4" t="s">
        <v>154</v>
      </c>
      <c r="L1525" s="4">
        <v>0</v>
      </c>
      <c r="M1525" s="4" t="s">
        <v>1532</v>
      </c>
      <c r="N1525" s="11" t="s">
        <v>12441</v>
      </c>
      <c r="R1525" t="s">
        <v>12443</v>
      </c>
    </row>
    <row r="1526" spans="1:18">
      <c r="A1526" t="s">
        <v>12440</v>
      </c>
      <c r="B1526" t="s">
        <v>10958</v>
      </c>
      <c r="C1526" t="s">
        <v>74</v>
      </c>
      <c r="D1526" s="25" t="s">
        <v>11001</v>
      </c>
      <c r="E1526" s="4">
        <v>3</v>
      </c>
      <c r="F1526" s="4">
        <v>1998</v>
      </c>
      <c r="G1526" t="s">
        <v>21</v>
      </c>
      <c r="H1526" s="4" t="s">
        <v>2924</v>
      </c>
      <c r="I1526" t="s">
        <v>1214</v>
      </c>
      <c r="J1526" s="4" t="s">
        <v>709</v>
      </c>
      <c r="K1526" s="4" t="s">
        <v>1393</v>
      </c>
      <c r="L1526" s="4">
        <v>0</v>
      </c>
      <c r="M1526" s="4" t="s">
        <v>2723</v>
      </c>
      <c r="N1526" s="11" t="s">
        <v>12441</v>
      </c>
    </row>
    <row r="1527" spans="1:18">
      <c r="A1527" t="s">
        <v>12440</v>
      </c>
      <c r="B1527" t="s">
        <v>10958</v>
      </c>
      <c r="C1527" t="s">
        <v>74</v>
      </c>
      <c r="D1527" s="25" t="s">
        <v>10981</v>
      </c>
      <c r="E1527" s="4">
        <v>3</v>
      </c>
      <c r="F1527" s="4">
        <v>2000</v>
      </c>
      <c r="G1527" t="s">
        <v>21</v>
      </c>
      <c r="H1527" s="4" t="s">
        <v>2927</v>
      </c>
      <c r="I1527" t="s">
        <v>1214</v>
      </c>
      <c r="J1527" s="4" t="s">
        <v>842</v>
      </c>
      <c r="K1527" s="4" t="s">
        <v>1575</v>
      </c>
      <c r="L1527" s="4">
        <v>0</v>
      </c>
      <c r="M1527" s="4" t="s">
        <v>5104</v>
      </c>
      <c r="N1527" s="11" t="s">
        <v>12441</v>
      </c>
      <c r="R1527" t="s">
        <v>439</v>
      </c>
    </row>
    <row r="1528" spans="1:18">
      <c r="A1528" t="s">
        <v>12440</v>
      </c>
      <c r="B1528" t="s">
        <v>10958</v>
      </c>
      <c r="C1528" t="s">
        <v>74</v>
      </c>
      <c r="D1528" s="25" t="s">
        <v>10970</v>
      </c>
      <c r="E1528" s="4">
        <v>5</v>
      </c>
      <c r="F1528" s="4">
        <v>2001</v>
      </c>
      <c r="G1528" t="s">
        <v>21</v>
      </c>
      <c r="H1528" s="4" t="s">
        <v>1038</v>
      </c>
      <c r="I1528" t="s">
        <v>1214</v>
      </c>
      <c r="J1528" s="4" t="s">
        <v>49</v>
      </c>
      <c r="K1528" s="4" t="s">
        <v>30</v>
      </c>
      <c r="L1528" s="4">
        <v>0</v>
      </c>
      <c r="M1528" s="4" t="s">
        <v>12444</v>
      </c>
      <c r="N1528" s="11" t="s">
        <v>12441</v>
      </c>
      <c r="R1528" t="s">
        <v>11330</v>
      </c>
    </row>
    <row r="1529" spans="1:18">
      <c r="A1529" t="s">
        <v>12440</v>
      </c>
      <c r="B1529" t="s">
        <v>10958</v>
      </c>
      <c r="C1529" t="s">
        <v>74</v>
      </c>
      <c r="D1529" s="25" t="s">
        <v>5875</v>
      </c>
      <c r="E1529" s="4">
        <v>6</v>
      </c>
      <c r="F1529" s="4">
        <v>2001</v>
      </c>
      <c r="G1529" t="s">
        <v>21</v>
      </c>
      <c r="H1529" s="4" t="s">
        <v>4644</v>
      </c>
      <c r="I1529" t="s">
        <v>1214</v>
      </c>
      <c r="J1529" s="4" t="s">
        <v>49</v>
      </c>
      <c r="N1529" s="11" t="s">
        <v>12441</v>
      </c>
      <c r="R1529" t="s">
        <v>12445</v>
      </c>
    </row>
    <row r="1530" spans="1:18">
      <c r="A1530" t="s">
        <v>12440</v>
      </c>
      <c r="B1530" t="s">
        <v>10958</v>
      </c>
      <c r="C1530" t="s">
        <v>74</v>
      </c>
      <c r="D1530" s="25" t="s">
        <v>2779</v>
      </c>
      <c r="E1530" s="4">
        <v>6</v>
      </c>
      <c r="F1530" s="4">
        <v>2002</v>
      </c>
      <c r="G1530" t="s">
        <v>21</v>
      </c>
      <c r="H1530" s="4" t="s">
        <v>538</v>
      </c>
      <c r="I1530" t="s">
        <v>1214</v>
      </c>
      <c r="J1530" s="4" t="s">
        <v>397</v>
      </c>
      <c r="K1530" s="4" t="s">
        <v>2061</v>
      </c>
      <c r="L1530" s="4">
        <v>0</v>
      </c>
      <c r="N1530" s="11" t="s">
        <v>12441</v>
      </c>
      <c r="R1530" t="s">
        <v>12446</v>
      </c>
    </row>
    <row r="1531" spans="1:18">
      <c r="A1531" t="s">
        <v>12440</v>
      </c>
      <c r="B1531" t="s">
        <v>10958</v>
      </c>
      <c r="C1531" t="s">
        <v>74</v>
      </c>
      <c r="D1531" s="25" t="s">
        <v>1674</v>
      </c>
      <c r="E1531" s="4">
        <v>5</v>
      </c>
      <c r="F1531" s="4">
        <v>2004</v>
      </c>
      <c r="G1531" t="s">
        <v>21</v>
      </c>
      <c r="H1531" s="4" t="s">
        <v>401</v>
      </c>
      <c r="I1531" t="s">
        <v>1214</v>
      </c>
      <c r="J1531" s="4" t="s">
        <v>1115</v>
      </c>
      <c r="K1531" s="4">
        <v>39</v>
      </c>
      <c r="L1531" s="4">
        <v>0</v>
      </c>
      <c r="M1531" s="4" t="s">
        <v>9101</v>
      </c>
      <c r="N1531" s="11" t="s">
        <v>12441</v>
      </c>
      <c r="R1531" t="s">
        <v>12447</v>
      </c>
    </row>
    <row r="1532" spans="1:18">
      <c r="A1532" t="s">
        <v>12440</v>
      </c>
      <c r="B1532" t="s">
        <v>10958</v>
      </c>
      <c r="C1532" t="s">
        <v>74</v>
      </c>
      <c r="D1532" s="25" t="s">
        <v>11123</v>
      </c>
      <c r="E1532" s="4">
        <v>5</v>
      </c>
      <c r="F1532" s="4">
        <v>2005</v>
      </c>
      <c r="G1532" t="s">
        <v>21</v>
      </c>
      <c r="H1532" s="4" t="s">
        <v>772</v>
      </c>
      <c r="I1532" t="s">
        <v>1214</v>
      </c>
      <c r="J1532" s="4" t="s">
        <v>690</v>
      </c>
      <c r="K1532" s="4">
        <v>40.799999999999997</v>
      </c>
      <c r="L1532" s="4">
        <v>0.5</v>
      </c>
      <c r="M1532" s="4" t="s">
        <v>3910</v>
      </c>
      <c r="N1532" s="11" t="s">
        <v>12441</v>
      </c>
      <c r="R1532" t="s">
        <v>12448</v>
      </c>
    </row>
    <row r="1533" spans="1:18">
      <c r="A1533" t="s">
        <v>936</v>
      </c>
      <c r="B1533" t="s">
        <v>10958</v>
      </c>
      <c r="C1533" t="s">
        <v>20</v>
      </c>
      <c r="D1533" s="25" t="s">
        <v>2390</v>
      </c>
      <c r="E1533" s="4">
        <v>3</v>
      </c>
      <c r="F1533" s="4">
        <v>1980</v>
      </c>
      <c r="G1533" t="s">
        <v>25</v>
      </c>
      <c r="I1533" t="s">
        <v>11219</v>
      </c>
      <c r="J1533" s="4" t="s">
        <v>2923</v>
      </c>
      <c r="K1533" s="4" t="s">
        <v>1495</v>
      </c>
      <c r="L1533" s="4">
        <v>0</v>
      </c>
      <c r="M1533" s="4" t="s">
        <v>3241</v>
      </c>
      <c r="R1533" t="s">
        <v>12449</v>
      </c>
    </row>
    <row r="1534" spans="1:18">
      <c r="A1534" t="s">
        <v>936</v>
      </c>
      <c r="B1534" t="s">
        <v>10958</v>
      </c>
      <c r="C1534" t="s">
        <v>74</v>
      </c>
      <c r="D1534" s="25" t="s">
        <v>11077</v>
      </c>
      <c r="E1534" s="4">
        <v>3</v>
      </c>
      <c r="F1534" s="4">
        <v>1986</v>
      </c>
      <c r="G1534" t="s">
        <v>25</v>
      </c>
      <c r="I1534" t="s">
        <v>11219</v>
      </c>
      <c r="J1534" s="4" t="s">
        <v>638</v>
      </c>
      <c r="K1534" s="4" t="s">
        <v>3331</v>
      </c>
      <c r="L1534" s="4">
        <v>0</v>
      </c>
      <c r="M1534" s="4" t="s">
        <v>9262</v>
      </c>
      <c r="R1534" t="s">
        <v>11449</v>
      </c>
    </row>
    <row r="1535" spans="1:18">
      <c r="A1535" s="19" t="s">
        <v>5710</v>
      </c>
      <c r="B1535" s="19" t="s">
        <v>10958</v>
      </c>
      <c r="C1535" s="19" t="s">
        <v>74</v>
      </c>
      <c r="D1535" s="30" t="s">
        <v>10966</v>
      </c>
      <c r="E1535" s="20"/>
      <c r="F1535" s="20">
        <v>2004</v>
      </c>
      <c r="G1535" s="19" t="s">
        <v>21</v>
      </c>
      <c r="H1535" s="20"/>
      <c r="I1535" s="19" t="s">
        <v>11219</v>
      </c>
      <c r="J1535" s="20"/>
      <c r="K1535" s="20"/>
      <c r="L1535" s="20"/>
      <c r="M1535" s="20"/>
      <c r="N1535" s="36" t="s">
        <v>12450</v>
      </c>
      <c r="R1535" t="s">
        <v>10388</v>
      </c>
    </row>
    <row r="1536" spans="1:18">
      <c r="A1536" t="s">
        <v>5710</v>
      </c>
      <c r="B1536" t="s">
        <v>10958</v>
      </c>
      <c r="C1536" t="s">
        <v>20</v>
      </c>
      <c r="D1536" s="25" t="s">
        <v>11007</v>
      </c>
      <c r="E1536" s="4">
        <v>5</v>
      </c>
      <c r="F1536" s="4">
        <v>2002</v>
      </c>
      <c r="G1536" t="s">
        <v>21</v>
      </c>
      <c r="I1536" t="s">
        <v>11219</v>
      </c>
      <c r="J1536" s="4" t="s">
        <v>1181</v>
      </c>
      <c r="K1536" s="4" t="s">
        <v>397</v>
      </c>
      <c r="L1536" s="4">
        <v>0</v>
      </c>
      <c r="M1536" s="4" t="s">
        <v>12099</v>
      </c>
      <c r="N1536" s="11" t="s">
        <v>12450</v>
      </c>
      <c r="R1536" t="s">
        <v>12451</v>
      </c>
    </row>
    <row r="1537" spans="1:18">
      <c r="A1537" t="s">
        <v>5741</v>
      </c>
      <c r="B1537" t="s">
        <v>10958</v>
      </c>
      <c r="C1537" t="s">
        <v>20</v>
      </c>
      <c r="D1537" s="25" t="s">
        <v>10979</v>
      </c>
      <c r="E1537" s="4">
        <v>3</v>
      </c>
      <c r="F1537" s="4">
        <v>1996</v>
      </c>
      <c r="G1537" t="s">
        <v>25</v>
      </c>
      <c r="H1537" s="4" t="s">
        <v>1361</v>
      </c>
      <c r="I1537" t="s">
        <v>1214</v>
      </c>
      <c r="J1537" s="4" t="s">
        <v>3386</v>
      </c>
      <c r="K1537" s="4" t="s">
        <v>1445</v>
      </c>
      <c r="L1537" s="4">
        <v>0</v>
      </c>
      <c r="M1537" s="4" t="s">
        <v>12452</v>
      </c>
      <c r="N1537" s="11" t="s">
        <v>12453</v>
      </c>
      <c r="R1537" t="s">
        <v>11444</v>
      </c>
    </row>
    <row r="1538" spans="1:18">
      <c r="A1538" t="s">
        <v>5741</v>
      </c>
      <c r="B1538" t="s">
        <v>10958</v>
      </c>
      <c r="C1538" t="s">
        <v>74</v>
      </c>
      <c r="D1538" s="25" t="s">
        <v>10981</v>
      </c>
      <c r="E1538" s="4">
        <v>3</v>
      </c>
      <c r="F1538" s="4">
        <v>2000</v>
      </c>
      <c r="G1538" t="s">
        <v>25</v>
      </c>
      <c r="H1538" s="4" t="s">
        <v>149</v>
      </c>
      <c r="I1538" t="s">
        <v>1214</v>
      </c>
      <c r="J1538" s="4" t="s">
        <v>107</v>
      </c>
      <c r="K1538" s="4" t="s">
        <v>3781</v>
      </c>
      <c r="L1538" s="4">
        <v>0</v>
      </c>
      <c r="M1538" s="4" t="s">
        <v>3220</v>
      </c>
      <c r="N1538" s="11" t="s">
        <v>12453</v>
      </c>
      <c r="R1538" t="s">
        <v>585</v>
      </c>
    </row>
    <row r="1539" spans="1:18">
      <c r="A1539" t="s">
        <v>5741</v>
      </c>
      <c r="B1539" t="s">
        <v>10958</v>
      </c>
      <c r="C1539" t="s">
        <v>74</v>
      </c>
      <c r="D1539" s="25" t="s">
        <v>10970</v>
      </c>
      <c r="E1539" s="4">
        <v>5</v>
      </c>
      <c r="F1539" s="4">
        <v>2001</v>
      </c>
      <c r="G1539" t="s">
        <v>25</v>
      </c>
      <c r="H1539" s="4" t="s">
        <v>482</v>
      </c>
      <c r="I1539" t="s">
        <v>1214</v>
      </c>
      <c r="J1539" s="4" t="s">
        <v>407</v>
      </c>
      <c r="K1539" s="4" t="s">
        <v>582</v>
      </c>
      <c r="L1539" s="4">
        <v>0</v>
      </c>
      <c r="M1539" s="4" t="s">
        <v>4155</v>
      </c>
      <c r="N1539" s="11" t="s">
        <v>12453</v>
      </c>
      <c r="R1539" t="s">
        <v>12454</v>
      </c>
    </row>
    <row r="1540" spans="1:18">
      <c r="A1540" t="s">
        <v>5741</v>
      </c>
      <c r="B1540" t="s">
        <v>10958</v>
      </c>
      <c r="C1540" t="s">
        <v>74</v>
      </c>
      <c r="D1540" s="25" t="s">
        <v>11036</v>
      </c>
      <c r="E1540" s="4">
        <v>5</v>
      </c>
      <c r="F1540" s="4">
        <v>2002</v>
      </c>
      <c r="G1540" t="s">
        <v>25</v>
      </c>
      <c r="H1540" s="4" t="s">
        <v>682</v>
      </c>
      <c r="I1540" t="s">
        <v>1214</v>
      </c>
      <c r="J1540" s="4" t="s">
        <v>6479</v>
      </c>
      <c r="K1540" s="4" t="s">
        <v>264</v>
      </c>
      <c r="L1540" s="4">
        <v>0</v>
      </c>
      <c r="M1540" s="4" t="s">
        <v>9217</v>
      </c>
      <c r="N1540" s="11" t="s">
        <v>12453</v>
      </c>
      <c r="R1540" t="s">
        <v>12455</v>
      </c>
    </row>
    <row r="1541" spans="1:18">
      <c r="A1541" t="s">
        <v>5741</v>
      </c>
      <c r="B1541" t="s">
        <v>10958</v>
      </c>
      <c r="C1541" t="s">
        <v>74</v>
      </c>
      <c r="D1541" s="25" t="s">
        <v>11038</v>
      </c>
      <c r="E1541" s="4">
        <v>5</v>
      </c>
      <c r="F1541" s="4">
        <v>2003</v>
      </c>
      <c r="G1541" t="s">
        <v>25</v>
      </c>
      <c r="H1541" s="4" t="s">
        <v>57</v>
      </c>
      <c r="I1541" t="s">
        <v>1214</v>
      </c>
      <c r="J1541" s="4" t="s">
        <v>169</v>
      </c>
      <c r="K1541" s="4" t="s">
        <v>1072</v>
      </c>
      <c r="L1541" s="4">
        <v>0</v>
      </c>
      <c r="M1541" s="4" t="s">
        <v>3443</v>
      </c>
      <c r="N1541" s="11" t="s">
        <v>12453</v>
      </c>
      <c r="R1541" t="s">
        <v>11039</v>
      </c>
    </row>
    <row r="1542" spans="1:18">
      <c r="A1542" t="s">
        <v>5741</v>
      </c>
      <c r="B1542" t="s">
        <v>10958</v>
      </c>
      <c r="C1542" t="s">
        <v>74</v>
      </c>
      <c r="D1542" s="25" t="s">
        <v>1674</v>
      </c>
      <c r="E1542" s="4">
        <v>5</v>
      </c>
      <c r="F1542" s="4">
        <v>2004</v>
      </c>
      <c r="G1542" t="s">
        <v>25</v>
      </c>
      <c r="H1542" s="4" t="s">
        <v>477</v>
      </c>
      <c r="I1542" t="s">
        <v>1214</v>
      </c>
      <c r="J1542" s="4" t="s">
        <v>582</v>
      </c>
      <c r="K1542" s="4" t="s">
        <v>1699</v>
      </c>
      <c r="L1542" s="4">
        <v>0</v>
      </c>
      <c r="M1542" s="4" t="s">
        <v>2181</v>
      </c>
      <c r="N1542" s="11" t="s">
        <v>12453</v>
      </c>
      <c r="R1542" t="s">
        <v>12456</v>
      </c>
    </row>
    <row r="1543" spans="1:18">
      <c r="A1543" t="s">
        <v>5741</v>
      </c>
      <c r="B1543" t="s">
        <v>10958</v>
      </c>
      <c r="C1543" t="s">
        <v>74</v>
      </c>
      <c r="D1543" s="25" t="s">
        <v>11123</v>
      </c>
      <c r="E1543" s="4">
        <v>5</v>
      </c>
      <c r="F1543" s="4">
        <v>2005</v>
      </c>
      <c r="G1543" t="s">
        <v>25</v>
      </c>
      <c r="H1543" s="4" t="s">
        <v>496</v>
      </c>
      <c r="I1543" t="s">
        <v>1214</v>
      </c>
      <c r="J1543" s="4" t="s">
        <v>264</v>
      </c>
      <c r="K1543" s="4" t="s">
        <v>233</v>
      </c>
      <c r="L1543" s="4">
        <v>0</v>
      </c>
      <c r="M1543" s="4" t="s">
        <v>3097</v>
      </c>
      <c r="N1543" s="11" t="s">
        <v>12453</v>
      </c>
      <c r="R1543" t="s">
        <v>12457</v>
      </c>
    </row>
    <row r="1544" spans="1:18">
      <c r="A1544" t="s">
        <v>5742</v>
      </c>
      <c r="B1544" t="s">
        <v>10958</v>
      </c>
      <c r="C1544" t="s">
        <v>20</v>
      </c>
      <c r="D1544" s="25" t="s">
        <v>11064</v>
      </c>
      <c r="E1544" s="4">
        <v>5</v>
      </c>
      <c r="F1544" s="4">
        <v>2009</v>
      </c>
      <c r="G1544" t="s">
        <v>21</v>
      </c>
      <c r="I1544" t="s">
        <v>11219</v>
      </c>
      <c r="J1544" s="4" t="s">
        <v>172</v>
      </c>
      <c r="K1544" s="4" t="s">
        <v>960</v>
      </c>
      <c r="L1544" s="4">
        <v>0</v>
      </c>
      <c r="M1544" s="4" t="s">
        <v>2524</v>
      </c>
      <c r="R1544" t="s">
        <v>12458</v>
      </c>
    </row>
    <row r="1545" spans="1:18">
      <c r="A1545" t="s">
        <v>65</v>
      </c>
      <c r="B1545" t="s">
        <v>10958</v>
      </c>
      <c r="C1545" t="s">
        <v>20</v>
      </c>
      <c r="D1545" s="25" t="s">
        <v>2390</v>
      </c>
      <c r="E1545" s="4">
        <v>3</v>
      </c>
      <c r="F1545" s="4">
        <v>1980</v>
      </c>
      <c r="G1545" t="s">
        <v>25</v>
      </c>
      <c r="H1545" s="4" t="s">
        <v>1610</v>
      </c>
      <c r="I1545" t="s">
        <v>1214</v>
      </c>
      <c r="J1545" s="4" t="s">
        <v>7766</v>
      </c>
      <c r="K1545" s="4" t="s">
        <v>5125</v>
      </c>
      <c r="L1545" s="4">
        <v>0</v>
      </c>
      <c r="M1545" s="4" t="s">
        <v>1969</v>
      </c>
      <c r="R1545" t="s">
        <v>2921</v>
      </c>
    </row>
    <row r="1546" spans="1:18">
      <c r="A1546" t="s">
        <v>65</v>
      </c>
      <c r="B1546" t="s">
        <v>10958</v>
      </c>
      <c r="C1546" t="s">
        <v>74</v>
      </c>
      <c r="D1546" s="25" t="s">
        <v>10959</v>
      </c>
      <c r="E1546" s="4">
        <v>3</v>
      </c>
      <c r="F1546" s="4">
        <v>1982</v>
      </c>
      <c r="G1546" t="s">
        <v>25</v>
      </c>
      <c r="H1546" s="4" t="s">
        <v>126</v>
      </c>
      <c r="I1546" t="s">
        <v>1214</v>
      </c>
      <c r="J1546" s="4" t="s">
        <v>3376</v>
      </c>
      <c r="K1546" s="4" t="s">
        <v>2103</v>
      </c>
      <c r="L1546" s="4">
        <v>0</v>
      </c>
      <c r="M1546" s="4" t="s">
        <v>1593</v>
      </c>
      <c r="R1546" t="s">
        <v>585</v>
      </c>
    </row>
    <row r="1547" spans="1:18">
      <c r="A1547" t="s">
        <v>5778</v>
      </c>
      <c r="B1547" t="s">
        <v>10958</v>
      </c>
      <c r="C1547" t="s">
        <v>20</v>
      </c>
      <c r="D1547" s="25" t="s">
        <v>1616</v>
      </c>
      <c r="E1547" s="4">
        <v>3</v>
      </c>
      <c r="F1547" s="4">
        <v>1992</v>
      </c>
      <c r="G1547" t="s">
        <v>21</v>
      </c>
      <c r="I1547" t="s">
        <v>11219</v>
      </c>
      <c r="J1547" s="4" t="s">
        <v>3046</v>
      </c>
      <c r="K1547" s="4">
        <v>16.510000000000002</v>
      </c>
      <c r="L1547" s="4">
        <v>5.72</v>
      </c>
      <c r="M1547" s="4" t="s">
        <v>1790</v>
      </c>
      <c r="R1547" t="s">
        <v>12459</v>
      </c>
    </row>
    <row r="1548" spans="1:18">
      <c r="A1548" t="s">
        <v>5778</v>
      </c>
      <c r="B1548" t="s">
        <v>10958</v>
      </c>
      <c r="C1548" t="s">
        <v>74</v>
      </c>
      <c r="D1548" s="25" t="s">
        <v>10975</v>
      </c>
      <c r="E1548" s="4">
        <v>3</v>
      </c>
      <c r="F1548" s="4">
        <v>1994</v>
      </c>
      <c r="G1548" t="s">
        <v>21</v>
      </c>
      <c r="I1548" t="s">
        <v>11219</v>
      </c>
      <c r="J1548" s="4" t="s">
        <v>2739</v>
      </c>
      <c r="K1548" s="4">
        <v>16.8</v>
      </c>
      <c r="L1548" s="4">
        <v>5.9</v>
      </c>
      <c r="M1548" s="4" t="s">
        <v>3107</v>
      </c>
      <c r="R1548" t="s">
        <v>12460</v>
      </c>
    </row>
    <row r="1549" spans="1:18">
      <c r="A1549" t="s">
        <v>5793</v>
      </c>
      <c r="B1549" t="s">
        <v>10958</v>
      </c>
      <c r="C1549" t="s">
        <v>20</v>
      </c>
      <c r="D1549" s="25" t="s">
        <v>11016</v>
      </c>
      <c r="E1549" s="4">
        <v>5</v>
      </c>
      <c r="F1549" s="4">
        <v>2015</v>
      </c>
      <c r="G1549" t="s">
        <v>25</v>
      </c>
      <c r="I1549" t="s">
        <v>11219</v>
      </c>
      <c r="J1549" s="4" t="s">
        <v>997</v>
      </c>
      <c r="K1549" s="4" t="s">
        <v>2381</v>
      </c>
      <c r="L1549" s="4">
        <v>0</v>
      </c>
      <c r="M1549" s="4" t="s">
        <v>8773</v>
      </c>
      <c r="N1549" s="11" t="s">
        <v>12461</v>
      </c>
      <c r="R1549" t="s">
        <v>12462</v>
      </c>
    </row>
    <row r="1550" spans="1:18">
      <c r="A1550" t="s">
        <v>5793</v>
      </c>
      <c r="B1550" t="s">
        <v>10958</v>
      </c>
      <c r="C1550" t="s">
        <v>74</v>
      </c>
      <c r="D1550" s="25" t="s">
        <v>11020</v>
      </c>
      <c r="E1550" s="4">
        <v>5</v>
      </c>
      <c r="F1550" s="4">
        <v>2017</v>
      </c>
      <c r="G1550" t="s">
        <v>25</v>
      </c>
      <c r="I1550" t="s">
        <v>11219</v>
      </c>
      <c r="J1550" s="4" t="s">
        <v>521</v>
      </c>
      <c r="K1550" s="4" t="s">
        <v>441</v>
      </c>
      <c r="L1550" s="4">
        <v>0</v>
      </c>
      <c r="M1550" s="4" t="s">
        <v>2281</v>
      </c>
      <c r="N1550" s="11" t="s">
        <v>12461</v>
      </c>
      <c r="R1550" t="s">
        <v>12463</v>
      </c>
    </row>
    <row r="1551" spans="1:18">
      <c r="A1551" t="s">
        <v>5797</v>
      </c>
      <c r="B1551" t="s">
        <v>10958</v>
      </c>
      <c r="C1551" t="s">
        <v>20</v>
      </c>
      <c r="D1551" s="25" t="s">
        <v>11068</v>
      </c>
      <c r="E1551" s="4">
        <v>5</v>
      </c>
      <c r="F1551" s="4">
        <v>2015</v>
      </c>
      <c r="G1551" t="s">
        <v>21</v>
      </c>
      <c r="I1551" t="s">
        <v>11219</v>
      </c>
      <c r="J1551" s="4" t="s">
        <v>546</v>
      </c>
      <c r="K1551" s="4" t="s">
        <v>1856</v>
      </c>
      <c r="L1551" s="4">
        <v>0</v>
      </c>
      <c r="M1551" s="4" t="s">
        <v>3831</v>
      </c>
      <c r="N1551" s="11" t="s">
        <v>12464</v>
      </c>
      <c r="R1551" t="s">
        <v>12465</v>
      </c>
    </row>
    <row r="1552" spans="1:18">
      <c r="A1552" t="s">
        <v>5797</v>
      </c>
      <c r="B1552" t="s">
        <v>10958</v>
      </c>
      <c r="C1552" t="s">
        <v>74</v>
      </c>
      <c r="D1552" s="25" t="s">
        <v>11408</v>
      </c>
      <c r="E1552" s="4">
        <v>5</v>
      </c>
      <c r="F1552" s="4">
        <v>2016</v>
      </c>
      <c r="G1552" t="s">
        <v>21</v>
      </c>
      <c r="I1552" t="s">
        <v>11219</v>
      </c>
      <c r="J1552" s="4" t="s">
        <v>1483</v>
      </c>
      <c r="K1552" s="4" t="s">
        <v>190</v>
      </c>
      <c r="L1552" s="4">
        <v>0</v>
      </c>
      <c r="M1552" s="4" t="s">
        <v>2439</v>
      </c>
      <c r="N1552" s="11" t="s">
        <v>12464</v>
      </c>
      <c r="R1552" t="s">
        <v>4669</v>
      </c>
    </row>
    <row r="1553" spans="1:18">
      <c r="A1553" t="s">
        <v>5797</v>
      </c>
      <c r="B1553" t="s">
        <v>10958</v>
      </c>
      <c r="C1553" t="s">
        <v>74</v>
      </c>
      <c r="D1553" s="25" t="s">
        <v>841</v>
      </c>
      <c r="E1553" s="4">
        <v>6</v>
      </c>
      <c r="F1553" s="4">
        <v>2016</v>
      </c>
      <c r="G1553" t="s">
        <v>21</v>
      </c>
      <c r="I1553" t="s">
        <v>11219</v>
      </c>
      <c r="J1553" s="4" t="s">
        <v>275</v>
      </c>
      <c r="K1553" s="4" t="s">
        <v>264</v>
      </c>
      <c r="L1553" s="4">
        <v>0</v>
      </c>
      <c r="M1553" s="4" t="s">
        <v>1476</v>
      </c>
      <c r="N1553" s="11" t="s">
        <v>12464</v>
      </c>
      <c r="R1553" t="s">
        <v>12466</v>
      </c>
    </row>
    <row r="1554" spans="1:18">
      <c r="A1554" t="s">
        <v>5797</v>
      </c>
      <c r="B1554" t="s">
        <v>10958</v>
      </c>
      <c r="C1554" t="s">
        <v>74</v>
      </c>
      <c r="D1554" s="25" t="s">
        <v>1515</v>
      </c>
      <c r="E1554" s="4">
        <v>5</v>
      </c>
      <c r="F1554" s="4">
        <v>2019</v>
      </c>
      <c r="G1554" t="s">
        <v>21</v>
      </c>
      <c r="I1554" t="s">
        <v>11219</v>
      </c>
      <c r="J1554" s="4" t="s">
        <v>529</v>
      </c>
      <c r="K1554" s="4" t="s">
        <v>154</v>
      </c>
      <c r="L1554" s="4">
        <v>0</v>
      </c>
      <c r="M1554" s="4" t="s">
        <v>12467</v>
      </c>
      <c r="N1554" s="11" t="s">
        <v>12464</v>
      </c>
      <c r="R1554" t="s">
        <v>12468</v>
      </c>
    </row>
    <row r="1555" spans="1:18">
      <c r="A1555" t="s">
        <v>5810</v>
      </c>
      <c r="B1555" t="s">
        <v>10958</v>
      </c>
      <c r="C1555" t="s">
        <v>20</v>
      </c>
      <c r="D1555" s="25" t="s">
        <v>10979</v>
      </c>
      <c r="E1555" s="4">
        <v>3</v>
      </c>
      <c r="F1555" s="4">
        <v>1996</v>
      </c>
      <c r="G1555" t="s">
        <v>21</v>
      </c>
      <c r="H1555" s="4" t="s">
        <v>1635</v>
      </c>
      <c r="I1555" t="s">
        <v>1214</v>
      </c>
      <c r="J1555" s="4" t="s">
        <v>733</v>
      </c>
      <c r="K1555" s="4" t="s">
        <v>885</v>
      </c>
      <c r="L1555" s="4">
        <v>0</v>
      </c>
      <c r="M1555" s="4" t="s">
        <v>2493</v>
      </c>
      <c r="R1555" t="s">
        <v>607</v>
      </c>
    </row>
    <row r="1556" spans="1:18">
      <c r="A1556" t="s">
        <v>5816</v>
      </c>
      <c r="B1556" t="s">
        <v>10958</v>
      </c>
      <c r="C1556" t="s">
        <v>20</v>
      </c>
      <c r="D1556" s="25" t="s">
        <v>10981</v>
      </c>
      <c r="E1556" s="4">
        <v>3</v>
      </c>
      <c r="F1556" s="4">
        <v>2000</v>
      </c>
      <c r="G1556" t="s">
        <v>25</v>
      </c>
      <c r="I1556" t="s">
        <v>11219</v>
      </c>
      <c r="J1556" s="4" t="s">
        <v>264</v>
      </c>
      <c r="K1556" s="4" t="s">
        <v>690</v>
      </c>
      <c r="L1556" s="4">
        <v>0</v>
      </c>
      <c r="M1556" s="4" t="s">
        <v>3900</v>
      </c>
      <c r="N1556" s="11" t="s">
        <v>12469</v>
      </c>
      <c r="R1556" t="s">
        <v>12470</v>
      </c>
    </row>
    <row r="1557" spans="1:18">
      <c r="A1557" t="s">
        <v>5816</v>
      </c>
      <c r="B1557" t="s">
        <v>10958</v>
      </c>
      <c r="C1557" t="s">
        <v>74</v>
      </c>
      <c r="D1557" s="25" t="s">
        <v>3055</v>
      </c>
      <c r="E1557" s="4">
        <v>5</v>
      </c>
      <c r="F1557" s="4">
        <v>2001</v>
      </c>
      <c r="G1557" t="s">
        <v>25</v>
      </c>
      <c r="I1557" t="s">
        <v>11219</v>
      </c>
      <c r="J1557" s="4" t="s">
        <v>461</v>
      </c>
      <c r="K1557" s="4" t="s">
        <v>1121</v>
      </c>
      <c r="L1557" s="4">
        <v>0</v>
      </c>
      <c r="M1557" s="4" t="s">
        <v>3027</v>
      </c>
      <c r="N1557" s="11" t="s">
        <v>12469</v>
      </c>
      <c r="R1557" t="s">
        <v>12471</v>
      </c>
    </row>
    <row r="1558" spans="1:18">
      <c r="A1558" t="s">
        <v>5816</v>
      </c>
      <c r="B1558" t="s">
        <v>10958</v>
      </c>
      <c r="C1558" t="s">
        <v>74</v>
      </c>
      <c r="D1558" s="25" t="s">
        <v>11007</v>
      </c>
      <c r="E1558" s="4">
        <v>5</v>
      </c>
      <c r="F1558" s="4">
        <v>2002</v>
      </c>
      <c r="G1558" t="s">
        <v>25</v>
      </c>
      <c r="I1558" t="s">
        <v>11219</v>
      </c>
      <c r="J1558" s="4" t="s">
        <v>591</v>
      </c>
      <c r="K1558" s="4" t="s">
        <v>1814</v>
      </c>
      <c r="L1558" s="4">
        <v>0</v>
      </c>
      <c r="M1558" s="4" t="s">
        <v>4133</v>
      </c>
      <c r="N1558" s="11" t="s">
        <v>12469</v>
      </c>
      <c r="R1558" t="s">
        <v>12472</v>
      </c>
    </row>
    <row r="1559" spans="1:18">
      <c r="A1559" t="s">
        <v>5822</v>
      </c>
      <c r="B1559" t="s">
        <v>10958</v>
      </c>
      <c r="C1559" t="s">
        <v>20</v>
      </c>
      <c r="D1559" s="25" t="s">
        <v>11083</v>
      </c>
      <c r="E1559" s="4">
        <v>3</v>
      </c>
      <c r="F1559" s="4">
        <v>2000</v>
      </c>
      <c r="G1559" t="s">
        <v>25</v>
      </c>
      <c r="H1559" s="4" t="s">
        <v>149</v>
      </c>
      <c r="I1559" t="s">
        <v>1214</v>
      </c>
      <c r="J1559" s="4" t="s">
        <v>3534</v>
      </c>
      <c r="K1559" s="4" t="s">
        <v>3619</v>
      </c>
      <c r="L1559" s="4">
        <v>0</v>
      </c>
      <c r="M1559" s="4" t="s">
        <v>1957</v>
      </c>
      <c r="N1559" s="11" t="s">
        <v>12473</v>
      </c>
      <c r="R1559" t="s">
        <v>11249</v>
      </c>
    </row>
    <row r="1560" spans="1:18">
      <c r="A1560" t="s">
        <v>5822</v>
      </c>
      <c r="B1560" t="s">
        <v>10958</v>
      </c>
      <c r="C1560" t="s">
        <v>74</v>
      </c>
      <c r="D1560" s="25" t="s">
        <v>11060</v>
      </c>
      <c r="E1560" s="4">
        <v>5</v>
      </c>
      <c r="F1560" s="4">
        <v>2005</v>
      </c>
      <c r="G1560" t="s">
        <v>25</v>
      </c>
      <c r="H1560" s="4" t="s">
        <v>496</v>
      </c>
      <c r="I1560" t="s">
        <v>1214</v>
      </c>
      <c r="J1560" s="4" t="s">
        <v>3088</v>
      </c>
      <c r="K1560" s="4" t="s">
        <v>881</v>
      </c>
      <c r="L1560" s="4">
        <v>0</v>
      </c>
      <c r="M1560" s="4" t="s">
        <v>6412</v>
      </c>
      <c r="N1560" s="11" t="s">
        <v>12473</v>
      </c>
      <c r="R1560" t="s">
        <v>12474</v>
      </c>
    </row>
    <row r="1561" spans="1:18">
      <c r="A1561" t="s">
        <v>5822</v>
      </c>
      <c r="B1561" t="s">
        <v>10958</v>
      </c>
      <c r="C1561" t="s">
        <v>74</v>
      </c>
      <c r="D1561" s="25" t="s">
        <v>10993</v>
      </c>
      <c r="E1561" s="4">
        <v>5</v>
      </c>
      <c r="F1561" s="4">
        <v>2008</v>
      </c>
      <c r="G1561" t="s">
        <v>25</v>
      </c>
      <c r="H1561" s="4" t="s">
        <v>712</v>
      </c>
      <c r="I1561" t="s">
        <v>1214</v>
      </c>
      <c r="J1561" s="4" t="s">
        <v>293</v>
      </c>
      <c r="K1561" s="4" t="s">
        <v>794</v>
      </c>
      <c r="L1561" s="4">
        <v>0</v>
      </c>
      <c r="M1561" s="4" t="s">
        <v>1436</v>
      </c>
      <c r="N1561" s="11" t="s">
        <v>12473</v>
      </c>
      <c r="R1561" t="s">
        <v>12475</v>
      </c>
    </row>
    <row r="1562" spans="1:18">
      <c r="A1562" t="s">
        <v>5822</v>
      </c>
      <c r="B1562" t="s">
        <v>10958</v>
      </c>
      <c r="C1562" t="s">
        <v>74</v>
      </c>
      <c r="D1562" s="25" t="s">
        <v>562</v>
      </c>
      <c r="E1562" s="4">
        <v>5</v>
      </c>
      <c r="F1562" s="4">
        <v>2009</v>
      </c>
      <c r="G1562" t="s">
        <v>25</v>
      </c>
      <c r="H1562" s="4" t="s">
        <v>609</v>
      </c>
      <c r="I1562" t="s">
        <v>1214</v>
      </c>
      <c r="J1562" s="4" t="s">
        <v>929</v>
      </c>
      <c r="K1562" s="4" t="s">
        <v>326</v>
      </c>
      <c r="L1562" s="4">
        <v>0</v>
      </c>
      <c r="M1562" s="4" t="s">
        <v>8564</v>
      </c>
      <c r="N1562" s="11" t="s">
        <v>12473</v>
      </c>
      <c r="R1562" t="s">
        <v>11897</v>
      </c>
    </row>
    <row r="1563" spans="1:18">
      <c r="A1563" t="s">
        <v>5822</v>
      </c>
      <c r="B1563" t="s">
        <v>10958</v>
      </c>
      <c r="C1563" t="s">
        <v>74</v>
      </c>
      <c r="D1563" s="25" t="s">
        <v>10995</v>
      </c>
      <c r="E1563" s="4">
        <v>5</v>
      </c>
      <c r="F1563" s="4">
        <v>2010</v>
      </c>
      <c r="G1563" t="s">
        <v>25</v>
      </c>
      <c r="H1563" s="4" t="s">
        <v>977</v>
      </c>
      <c r="I1563" t="s">
        <v>1214</v>
      </c>
      <c r="J1563" s="4" t="s">
        <v>362</v>
      </c>
      <c r="K1563" s="4" t="s">
        <v>278</v>
      </c>
      <c r="L1563" s="4">
        <v>0</v>
      </c>
      <c r="M1563" s="4" t="s">
        <v>8155</v>
      </c>
      <c r="N1563" s="11" t="s">
        <v>12473</v>
      </c>
      <c r="R1563" t="s">
        <v>12476</v>
      </c>
    </row>
    <row r="1564" spans="1:18">
      <c r="A1564" t="s">
        <v>5824</v>
      </c>
      <c r="B1564" t="s">
        <v>10958</v>
      </c>
      <c r="C1564" t="s">
        <v>20</v>
      </c>
      <c r="D1564" s="25" t="s">
        <v>10993</v>
      </c>
      <c r="E1564" s="4">
        <v>5</v>
      </c>
      <c r="F1564" s="4">
        <v>2008</v>
      </c>
      <c r="G1564" t="s">
        <v>21</v>
      </c>
      <c r="I1564" t="s">
        <v>11219</v>
      </c>
      <c r="J1564" s="4" t="s">
        <v>407</v>
      </c>
      <c r="K1564" s="4" t="s">
        <v>929</v>
      </c>
      <c r="L1564" s="4">
        <v>0</v>
      </c>
      <c r="M1564" s="4" t="s">
        <v>1357</v>
      </c>
      <c r="N1564" s="11" t="s">
        <v>12477</v>
      </c>
      <c r="R1564" t="s">
        <v>12478</v>
      </c>
    </row>
    <row r="1565" spans="1:18">
      <c r="A1565" t="s">
        <v>5824</v>
      </c>
      <c r="B1565" t="s">
        <v>10958</v>
      </c>
      <c r="C1565" t="s">
        <v>74</v>
      </c>
      <c r="D1565" s="25" t="s">
        <v>11397</v>
      </c>
      <c r="E1565" s="4">
        <v>5</v>
      </c>
      <c r="F1565" s="4">
        <v>2011</v>
      </c>
      <c r="G1565" t="s">
        <v>21</v>
      </c>
      <c r="I1565" t="s">
        <v>11219</v>
      </c>
      <c r="J1565" s="4" t="s">
        <v>6479</v>
      </c>
      <c r="K1565" s="4" t="s">
        <v>718</v>
      </c>
      <c r="L1565" s="4">
        <v>0</v>
      </c>
      <c r="M1565" s="4" t="s">
        <v>2041</v>
      </c>
      <c r="N1565" s="11" t="s">
        <v>12477</v>
      </c>
      <c r="R1565" t="s">
        <v>12479</v>
      </c>
    </row>
    <row r="1566" spans="1:18">
      <c r="A1566" t="s">
        <v>5824</v>
      </c>
      <c r="B1566" t="s">
        <v>10958</v>
      </c>
      <c r="C1566" t="s">
        <v>74</v>
      </c>
      <c r="D1566" s="25" t="s">
        <v>11042</v>
      </c>
      <c r="E1566" s="4">
        <v>5</v>
      </c>
      <c r="F1566" s="4">
        <v>2013</v>
      </c>
      <c r="G1566" t="s">
        <v>21</v>
      </c>
      <c r="I1566" t="s">
        <v>11219</v>
      </c>
      <c r="J1566" s="4" t="s">
        <v>3781</v>
      </c>
      <c r="K1566" s="4" t="s">
        <v>508</v>
      </c>
      <c r="L1566" s="4">
        <v>0</v>
      </c>
      <c r="M1566" s="4" t="s">
        <v>1438</v>
      </c>
      <c r="N1566" s="11" t="s">
        <v>12477</v>
      </c>
      <c r="R1566" t="s">
        <v>570</v>
      </c>
    </row>
    <row r="1567" spans="1:18">
      <c r="A1567" t="s">
        <v>5824</v>
      </c>
      <c r="B1567" t="s">
        <v>10958</v>
      </c>
      <c r="C1567" t="s">
        <v>74</v>
      </c>
      <c r="D1567" s="25" t="s">
        <v>11016</v>
      </c>
      <c r="E1567" s="4">
        <v>5</v>
      </c>
      <c r="F1567" s="4">
        <v>2015</v>
      </c>
      <c r="G1567" t="s">
        <v>21</v>
      </c>
      <c r="I1567" t="s">
        <v>11219</v>
      </c>
      <c r="J1567" s="4" t="s">
        <v>293</v>
      </c>
      <c r="K1567" s="4" t="s">
        <v>591</v>
      </c>
      <c r="L1567" s="4">
        <v>0</v>
      </c>
      <c r="M1567" s="4" t="s">
        <v>4675</v>
      </c>
      <c r="N1567" s="11" t="s">
        <v>12477</v>
      </c>
      <c r="R1567" t="s">
        <v>12480</v>
      </c>
    </row>
    <row r="1568" spans="1:18">
      <c r="A1568" t="s">
        <v>5824</v>
      </c>
      <c r="B1568" t="s">
        <v>10958</v>
      </c>
      <c r="C1568" t="s">
        <v>74</v>
      </c>
      <c r="D1568" s="25" t="s">
        <v>11408</v>
      </c>
      <c r="E1568" s="4">
        <v>5</v>
      </c>
      <c r="F1568" s="4">
        <v>2016</v>
      </c>
      <c r="G1568" t="s">
        <v>21</v>
      </c>
      <c r="I1568" t="s">
        <v>11219</v>
      </c>
      <c r="J1568" s="4" t="s">
        <v>485</v>
      </c>
      <c r="K1568" s="4" t="s">
        <v>729</v>
      </c>
      <c r="L1568" s="4">
        <v>0</v>
      </c>
      <c r="M1568" s="4" t="s">
        <v>2281</v>
      </c>
      <c r="N1568" s="11" t="s">
        <v>12477</v>
      </c>
      <c r="R1568" t="s">
        <v>12481</v>
      </c>
    </row>
    <row r="1569" spans="1:18">
      <c r="A1569" t="s">
        <v>5824</v>
      </c>
      <c r="B1569" t="s">
        <v>10958</v>
      </c>
      <c r="C1569" t="s">
        <v>74</v>
      </c>
      <c r="D1569" s="25" t="s">
        <v>11020</v>
      </c>
      <c r="E1569" s="4">
        <v>5</v>
      </c>
      <c r="F1569" s="4">
        <v>2017</v>
      </c>
      <c r="G1569" t="s">
        <v>21</v>
      </c>
      <c r="I1569" t="s">
        <v>11219</v>
      </c>
      <c r="J1569" s="4" t="s">
        <v>542</v>
      </c>
      <c r="K1569" s="4" t="s">
        <v>729</v>
      </c>
      <c r="L1569" s="4">
        <v>0</v>
      </c>
      <c r="M1569" s="4" t="s">
        <v>3175</v>
      </c>
      <c r="N1569" s="11" t="s">
        <v>12477</v>
      </c>
      <c r="R1569" t="s">
        <v>12482</v>
      </c>
    </row>
    <row r="1570" spans="1:18">
      <c r="A1570" t="s">
        <v>5824</v>
      </c>
      <c r="B1570" t="s">
        <v>10958</v>
      </c>
      <c r="C1570" t="s">
        <v>74</v>
      </c>
      <c r="D1570" s="25" t="s">
        <v>1440</v>
      </c>
      <c r="E1570" s="4">
        <v>5</v>
      </c>
      <c r="F1570" s="4">
        <v>2024</v>
      </c>
      <c r="G1570" t="s">
        <v>21</v>
      </c>
      <c r="H1570" s="4" t="s">
        <v>12329</v>
      </c>
      <c r="I1570" t="s">
        <v>1214</v>
      </c>
      <c r="J1570" s="4" t="s">
        <v>542</v>
      </c>
      <c r="K1570" s="4" t="s">
        <v>369</v>
      </c>
      <c r="L1570" s="4">
        <v>0</v>
      </c>
      <c r="M1570" s="4" t="s">
        <v>2147</v>
      </c>
      <c r="N1570" s="11" t="s">
        <v>12477</v>
      </c>
      <c r="R1570" t="s">
        <v>439</v>
      </c>
    </row>
    <row r="1571" spans="1:18">
      <c r="A1571" t="s">
        <v>5824</v>
      </c>
      <c r="B1571" t="s">
        <v>10958</v>
      </c>
      <c r="C1571" s="4" t="s">
        <v>74</v>
      </c>
      <c r="D1571" s="25" t="s">
        <v>11031</v>
      </c>
      <c r="E1571" s="4">
        <v>4</v>
      </c>
      <c r="F1571" s="4">
        <v>2026</v>
      </c>
      <c r="G1571" s="4" t="s">
        <v>21</v>
      </c>
      <c r="I1571" t="s">
        <v>11219</v>
      </c>
      <c r="J1571" s="4">
        <v>28.3</v>
      </c>
      <c r="K1571" s="4">
        <v>34.700000000000003</v>
      </c>
      <c r="L1571" s="4">
        <v>0</v>
      </c>
      <c r="M1571" s="4">
        <v>820</v>
      </c>
      <c r="N1571" s="11" t="s">
        <v>12477</v>
      </c>
      <c r="R1571" s="4" t="s">
        <v>2449</v>
      </c>
    </row>
    <row r="1572" spans="1:18">
      <c r="A1572" t="s">
        <v>70</v>
      </c>
      <c r="B1572" t="s">
        <v>10958</v>
      </c>
      <c r="C1572" t="s">
        <v>20</v>
      </c>
      <c r="D1572" s="25" t="s">
        <v>2390</v>
      </c>
      <c r="E1572" s="4">
        <v>3</v>
      </c>
      <c r="F1572" s="4">
        <v>1980</v>
      </c>
      <c r="G1572" t="s">
        <v>25</v>
      </c>
      <c r="I1572" t="s">
        <v>11219</v>
      </c>
      <c r="J1572" s="4" t="s">
        <v>3451</v>
      </c>
      <c r="M1572" s="4" t="s">
        <v>1645</v>
      </c>
      <c r="R1572" t="s">
        <v>12483</v>
      </c>
    </row>
    <row r="1573" spans="1:18">
      <c r="A1573" t="s">
        <v>70</v>
      </c>
      <c r="B1573" t="s">
        <v>10958</v>
      </c>
      <c r="C1573" t="s">
        <v>74</v>
      </c>
      <c r="D1573" s="25" t="s">
        <v>10961</v>
      </c>
      <c r="E1573" s="4">
        <v>3</v>
      </c>
      <c r="F1573" s="4">
        <v>1986</v>
      </c>
      <c r="G1573" t="s">
        <v>25</v>
      </c>
      <c r="I1573" t="s">
        <v>11219</v>
      </c>
      <c r="J1573" s="4" t="s">
        <v>435</v>
      </c>
      <c r="K1573" s="4">
        <v>42.86</v>
      </c>
      <c r="L1573" s="4">
        <v>0</v>
      </c>
      <c r="M1573" s="4" t="s">
        <v>12484</v>
      </c>
      <c r="R1573" t="s">
        <v>12485</v>
      </c>
    </row>
    <row r="1574" spans="1:18">
      <c r="A1574" t="s">
        <v>70</v>
      </c>
      <c r="B1574" t="s">
        <v>10958</v>
      </c>
      <c r="C1574" t="s">
        <v>74</v>
      </c>
      <c r="D1574" s="25" t="s">
        <v>10963</v>
      </c>
      <c r="E1574" s="4">
        <v>3</v>
      </c>
      <c r="F1574" s="4">
        <v>1988</v>
      </c>
      <c r="G1574" t="s">
        <v>25</v>
      </c>
      <c r="I1574" t="s">
        <v>11219</v>
      </c>
      <c r="J1574" s="4" t="s">
        <v>3597</v>
      </c>
      <c r="K1574" s="4">
        <v>43.18</v>
      </c>
      <c r="L1574" s="4">
        <v>0</v>
      </c>
      <c r="M1574" s="4" t="s">
        <v>11317</v>
      </c>
      <c r="R1574" t="s">
        <v>12486</v>
      </c>
    </row>
    <row r="1575" spans="1:18">
      <c r="A1575" t="s">
        <v>70</v>
      </c>
      <c r="B1575" t="s">
        <v>10958</v>
      </c>
      <c r="C1575" t="s">
        <v>74</v>
      </c>
      <c r="D1575" s="25" t="s">
        <v>10964</v>
      </c>
      <c r="E1575" s="4">
        <v>3</v>
      </c>
      <c r="F1575" s="4">
        <v>1990</v>
      </c>
      <c r="G1575" t="s">
        <v>25</v>
      </c>
      <c r="I1575" t="s">
        <v>11219</v>
      </c>
      <c r="J1575" s="4" t="s">
        <v>435</v>
      </c>
      <c r="M1575" s="4" t="s">
        <v>8626</v>
      </c>
      <c r="R1575" t="s">
        <v>12487</v>
      </c>
    </row>
    <row r="1576" spans="1:18">
      <c r="A1576" t="s">
        <v>70</v>
      </c>
      <c r="B1576" t="s">
        <v>10958</v>
      </c>
      <c r="C1576" t="s">
        <v>74</v>
      </c>
      <c r="D1576" s="25" t="s">
        <v>11023</v>
      </c>
      <c r="E1576" s="4">
        <v>3</v>
      </c>
      <c r="F1576" s="4">
        <v>1992</v>
      </c>
      <c r="G1576" t="s">
        <v>25</v>
      </c>
      <c r="I1576" t="s">
        <v>11219</v>
      </c>
      <c r="J1576" s="4" t="s">
        <v>435</v>
      </c>
      <c r="K1576" s="4" t="s">
        <v>2171</v>
      </c>
      <c r="L1576" s="4">
        <v>0</v>
      </c>
      <c r="M1576" s="4" t="s">
        <v>12488</v>
      </c>
      <c r="R1576" t="s">
        <v>2070</v>
      </c>
    </row>
    <row r="1577" spans="1:18">
      <c r="A1577" t="s">
        <v>945</v>
      </c>
      <c r="B1577" t="s">
        <v>10958</v>
      </c>
      <c r="C1577" t="s">
        <v>20</v>
      </c>
      <c r="D1577" s="25" t="s">
        <v>10987</v>
      </c>
      <c r="E1577" s="4">
        <v>3</v>
      </c>
      <c r="F1577" s="4">
        <v>1995</v>
      </c>
      <c r="G1577" t="s">
        <v>21</v>
      </c>
      <c r="I1577" t="s">
        <v>11219</v>
      </c>
      <c r="J1577" s="4" t="s">
        <v>2619</v>
      </c>
      <c r="K1577" s="4" t="s">
        <v>435</v>
      </c>
      <c r="L1577" s="4">
        <v>0</v>
      </c>
      <c r="M1577" s="4" t="s">
        <v>4259</v>
      </c>
      <c r="N1577" s="11" t="s">
        <v>12489</v>
      </c>
      <c r="R1577" t="s">
        <v>12490</v>
      </c>
    </row>
    <row r="1578" spans="1:18">
      <c r="A1578" t="s">
        <v>5870</v>
      </c>
      <c r="B1578" t="s">
        <v>10958</v>
      </c>
      <c r="C1578" t="s">
        <v>20</v>
      </c>
      <c r="D1578" s="25" t="s">
        <v>10972</v>
      </c>
      <c r="E1578" s="4">
        <v>5</v>
      </c>
      <c r="F1578" s="4">
        <v>2003</v>
      </c>
      <c r="G1578" t="s">
        <v>21</v>
      </c>
      <c r="I1578" t="s">
        <v>11219</v>
      </c>
      <c r="J1578" s="4" t="s">
        <v>1094</v>
      </c>
      <c r="K1578" s="4" t="s">
        <v>508</v>
      </c>
      <c r="L1578" s="4">
        <v>0</v>
      </c>
      <c r="M1578" s="4" t="s">
        <v>5806</v>
      </c>
      <c r="N1578" s="11" t="s">
        <v>12491</v>
      </c>
      <c r="R1578" t="s">
        <v>12492</v>
      </c>
    </row>
    <row r="1579" spans="1:18">
      <c r="A1579" t="s">
        <v>5870</v>
      </c>
      <c r="B1579" t="s">
        <v>10958</v>
      </c>
      <c r="C1579" t="s">
        <v>74</v>
      </c>
      <c r="D1579" s="25" t="s">
        <v>1736</v>
      </c>
      <c r="E1579" s="4">
        <v>5</v>
      </c>
      <c r="F1579" s="4">
        <v>2004</v>
      </c>
      <c r="G1579" t="s">
        <v>21</v>
      </c>
      <c r="I1579" t="s">
        <v>11219</v>
      </c>
      <c r="J1579" s="4" t="s">
        <v>3399</v>
      </c>
      <c r="K1579" s="4" t="s">
        <v>591</v>
      </c>
      <c r="L1579" s="4">
        <v>0</v>
      </c>
      <c r="M1579" s="4" t="s">
        <v>1425</v>
      </c>
      <c r="N1579" s="11" t="s">
        <v>12491</v>
      </c>
      <c r="R1579" t="s">
        <v>12493</v>
      </c>
    </row>
    <row r="1580" spans="1:18">
      <c r="A1580" s="19" t="s">
        <v>5893</v>
      </c>
      <c r="B1580" s="19" t="s">
        <v>10958</v>
      </c>
      <c r="C1580" s="19" t="s">
        <v>74</v>
      </c>
      <c r="D1580" s="30" t="s">
        <v>10966</v>
      </c>
      <c r="E1580" s="20"/>
      <c r="F1580" s="20">
        <v>2004</v>
      </c>
      <c r="G1580" s="19" t="s">
        <v>25</v>
      </c>
      <c r="H1580" s="20"/>
      <c r="I1580" s="19" t="s">
        <v>11219</v>
      </c>
      <c r="J1580" s="20"/>
      <c r="K1580" s="20"/>
      <c r="L1580" s="20"/>
      <c r="M1580" s="20"/>
      <c r="N1580" s="36"/>
      <c r="R1580" t="s">
        <v>10388</v>
      </c>
    </row>
    <row r="1581" spans="1:18">
      <c r="A1581" t="s">
        <v>5893</v>
      </c>
      <c r="B1581" t="s">
        <v>10958</v>
      </c>
      <c r="C1581" t="s">
        <v>20</v>
      </c>
      <c r="D1581" s="25" t="s">
        <v>10979</v>
      </c>
      <c r="E1581" s="4">
        <v>3</v>
      </c>
      <c r="F1581" s="4">
        <v>1996</v>
      </c>
      <c r="G1581" t="s">
        <v>25</v>
      </c>
      <c r="I1581" t="s">
        <v>11219</v>
      </c>
      <c r="J1581" s="4" t="s">
        <v>604</v>
      </c>
      <c r="K1581" s="4" t="s">
        <v>709</v>
      </c>
      <c r="L1581" s="4">
        <v>0</v>
      </c>
      <c r="M1581" s="4" t="s">
        <v>8560</v>
      </c>
      <c r="R1581" t="s">
        <v>4723</v>
      </c>
    </row>
    <row r="1582" spans="1:18">
      <c r="A1582" t="s">
        <v>5893</v>
      </c>
      <c r="B1582" t="s">
        <v>10958</v>
      </c>
      <c r="C1582" t="s">
        <v>74</v>
      </c>
      <c r="D1582" s="25" t="s">
        <v>11083</v>
      </c>
      <c r="E1582" s="4">
        <v>3</v>
      </c>
      <c r="F1582" s="4">
        <v>2000</v>
      </c>
      <c r="G1582" t="s">
        <v>25</v>
      </c>
      <c r="I1582" t="s">
        <v>11219</v>
      </c>
      <c r="J1582" s="4" t="s">
        <v>2176</v>
      </c>
      <c r="K1582" s="4" t="s">
        <v>433</v>
      </c>
      <c r="L1582" s="4">
        <v>0</v>
      </c>
      <c r="M1582" s="4" t="s">
        <v>3570</v>
      </c>
      <c r="R1582" t="s">
        <v>585</v>
      </c>
    </row>
    <row r="1583" spans="1:18">
      <c r="A1583" t="s">
        <v>5893</v>
      </c>
      <c r="B1583" t="s">
        <v>10958</v>
      </c>
      <c r="C1583" t="s">
        <v>74</v>
      </c>
      <c r="D1583" s="25" t="s">
        <v>11036</v>
      </c>
      <c r="E1583" s="4">
        <v>5</v>
      </c>
      <c r="F1583" s="4">
        <v>2002</v>
      </c>
      <c r="G1583" t="s">
        <v>25</v>
      </c>
      <c r="I1583" t="s">
        <v>11219</v>
      </c>
      <c r="J1583" s="4" t="s">
        <v>542</v>
      </c>
      <c r="K1583" s="4" t="s">
        <v>870</v>
      </c>
      <c r="L1583" s="4">
        <v>0</v>
      </c>
      <c r="M1583" s="4" t="s">
        <v>10973</v>
      </c>
      <c r="R1583" t="s">
        <v>12494</v>
      </c>
    </row>
    <row r="1584" spans="1:18">
      <c r="A1584" t="s">
        <v>5903</v>
      </c>
      <c r="B1584" t="s">
        <v>10958</v>
      </c>
      <c r="C1584" t="s">
        <v>20</v>
      </c>
      <c r="D1584" s="25" t="s">
        <v>11016</v>
      </c>
      <c r="E1584" s="4">
        <v>5</v>
      </c>
      <c r="F1584" s="4">
        <v>2015</v>
      </c>
      <c r="G1584" t="s">
        <v>25</v>
      </c>
      <c r="H1584" s="4" t="s">
        <v>1456</v>
      </c>
      <c r="I1584" t="s">
        <v>1214</v>
      </c>
      <c r="J1584" s="4" t="s">
        <v>11394</v>
      </c>
      <c r="K1584" s="4" t="s">
        <v>2473</v>
      </c>
      <c r="L1584" s="4">
        <v>0</v>
      </c>
      <c r="M1584" s="4" t="s">
        <v>3449</v>
      </c>
      <c r="R1584" t="s">
        <v>12495</v>
      </c>
    </row>
    <row r="1585" spans="1:18">
      <c r="A1585" t="s">
        <v>90</v>
      </c>
      <c r="B1585" t="s">
        <v>10958</v>
      </c>
      <c r="C1585" t="s">
        <v>20</v>
      </c>
      <c r="D1585" s="25" t="s">
        <v>2390</v>
      </c>
      <c r="E1585" s="4">
        <v>3</v>
      </c>
      <c r="F1585" s="4">
        <v>1980</v>
      </c>
      <c r="G1585" t="s">
        <v>25</v>
      </c>
      <c r="I1585" t="s">
        <v>11219</v>
      </c>
      <c r="J1585" s="4" t="s">
        <v>4762</v>
      </c>
      <c r="K1585" s="4" t="s">
        <v>3049</v>
      </c>
      <c r="L1585" s="4">
        <v>0</v>
      </c>
      <c r="M1585" s="4" t="s">
        <v>2090</v>
      </c>
      <c r="R1585" t="s">
        <v>2317</v>
      </c>
    </row>
    <row r="1586" spans="1:18">
      <c r="A1586" t="s">
        <v>90</v>
      </c>
      <c r="B1586" t="s">
        <v>10958</v>
      </c>
      <c r="C1586" t="s">
        <v>74</v>
      </c>
      <c r="D1586" s="25" t="s">
        <v>11291</v>
      </c>
      <c r="E1586" s="4">
        <v>3</v>
      </c>
      <c r="F1586" s="4">
        <v>1982</v>
      </c>
      <c r="G1586" t="s">
        <v>25</v>
      </c>
      <c r="I1586" t="s">
        <v>11219</v>
      </c>
      <c r="J1586" s="4" t="s">
        <v>3451</v>
      </c>
      <c r="K1586" s="4" t="s">
        <v>435</v>
      </c>
      <c r="L1586" s="4">
        <v>0</v>
      </c>
      <c r="M1586" s="4" t="s">
        <v>2025</v>
      </c>
    </row>
    <row r="1587" spans="1:18">
      <c r="A1587" t="s">
        <v>90</v>
      </c>
      <c r="B1587" t="s">
        <v>10958</v>
      </c>
      <c r="C1587" t="s">
        <v>74</v>
      </c>
      <c r="D1587" s="25" t="s">
        <v>10960</v>
      </c>
      <c r="E1587" s="4">
        <v>3</v>
      </c>
      <c r="F1587" s="4">
        <v>1983</v>
      </c>
      <c r="G1587" t="s">
        <v>25</v>
      </c>
      <c r="I1587" t="s">
        <v>11219</v>
      </c>
      <c r="J1587" s="4" t="s">
        <v>5125</v>
      </c>
      <c r="K1587" s="4" t="s">
        <v>3983</v>
      </c>
      <c r="L1587" s="4">
        <v>0</v>
      </c>
      <c r="M1587" s="4" t="s">
        <v>3097</v>
      </c>
    </row>
    <row r="1588" spans="1:18">
      <c r="A1588" t="s">
        <v>90</v>
      </c>
      <c r="B1588" t="s">
        <v>10958</v>
      </c>
      <c r="C1588" t="s">
        <v>74</v>
      </c>
      <c r="D1588" s="25" t="s">
        <v>11077</v>
      </c>
      <c r="E1588" s="4">
        <v>3</v>
      </c>
      <c r="F1588" s="4">
        <v>1986</v>
      </c>
      <c r="G1588" t="s">
        <v>25</v>
      </c>
      <c r="I1588" t="s">
        <v>11219</v>
      </c>
      <c r="J1588" s="4" t="s">
        <v>6012</v>
      </c>
      <c r="K1588" s="4" t="s">
        <v>5713</v>
      </c>
      <c r="L1588" s="4">
        <v>0</v>
      </c>
      <c r="M1588" s="4" t="s">
        <v>6936</v>
      </c>
    </row>
    <row r="1589" spans="1:18">
      <c r="A1589" t="s">
        <v>948</v>
      </c>
      <c r="B1589" t="s">
        <v>10958</v>
      </c>
      <c r="C1589" t="s">
        <v>20</v>
      </c>
      <c r="D1589" s="25" t="s">
        <v>1616</v>
      </c>
      <c r="E1589" s="4">
        <v>3</v>
      </c>
      <c r="F1589" s="4">
        <v>1992</v>
      </c>
      <c r="G1589" t="s">
        <v>21</v>
      </c>
      <c r="I1589" t="s">
        <v>11219</v>
      </c>
      <c r="J1589" s="4" t="s">
        <v>6762</v>
      </c>
      <c r="K1589" s="4" t="s">
        <v>4949</v>
      </c>
      <c r="L1589" s="4">
        <v>0</v>
      </c>
      <c r="M1589" s="4" t="s">
        <v>2259</v>
      </c>
      <c r="N1589" s="11" t="s">
        <v>12496</v>
      </c>
      <c r="R1589" t="s">
        <v>12497</v>
      </c>
    </row>
    <row r="1590" spans="1:18">
      <c r="A1590" t="s">
        <v>948</v>
      </c>
      <c r="B1590" t="s">
        <v>10958</v>
      </c>
      <c r="C1590" t="s">
        <v>74</v>
      </c>
      <c r="D1590" s="25" t="s">
        <v>10968</v>
      </c>
      <c r="E1590" s="4">
        <v>3</v>
      </c>
      <c r="F1590" s="4">
        <v>1994</v>
      </c>
      <c r="G1590" t="s">
        <v>21</v>
      </c>
      <c r="I1590" t="s">
        <v>11219</v>
      </c>
      <c r="J1590" s="4" t="s">
        <v>1782</v>
      </c>
      <c r="K1590" s="4" t="s">
        <v>36</v>
      </c>
      <c r="L1590" s="4">
        <v>0</v>
      </c>
      <c r="M1590" s="4" t="s">
        <v>1952</v>
      </c>
      <c r="N1590" s="11" t="s">
        <v>12496</v>
      </c>
    </row>
    <row r="1591" spans="1:18">
      <c r="A1591" t="s">
        <v>948</v>
      </c>
      <c r="B1591" t="s">
        <v>10958</v>
      </c>
      <c r="C1591" t="s">
        <v>74</v>
      </c>
      <c r="D1591" s="25" t="s">
        <v>11132</v>
      </c>
      <c r="E1591" s="4">
        <v>3</v>
      </c>
      <c r="F1591" s="4">
        <v>1995</v>
      </c>
      <c r="G1591" t="s">
        <v>21</v>
      </c>
      <c r="I1591" t="s">
        <v>11219</v>
      </c>
      <c r="J1591" s="4" t="s">
        <v>946</v>
      </c>
      <c r="K1591" s="4" t="s">
        <v>138</v>
      </c>
      <c r="L1591" s="4">
        <v>0</v>
      </c>
      <c r="M1591" s="4" t="s">
        <v>1525</v>
      </c>
      <c r="N1591" s="11" t="s">
        <v>12496</v>
      </c>
      <c r="R1591" t="s">
        <v>12498</v>
      </c>
    </row>
    <row r="1592" spans="1:18">
      <c r="A1592" t="s">
        <v>948</v>
      </c>
      <c r="B1592" t="s">
        <v>10958</v>
      </c>
      <c r="C1592" t="s">
        <v>74</v>
      </c>
      <c r="D1592" s="25" t="s">
        <v>10989</v>
      </c>
      <c r="E1592" s="4">
        <v>3</v>
      </c>
      <c r="F1592" s="4">
        <v>1996</v>
      </c>
      <c r="G1592" t="s">
        <v>21</v>
      </c>
      <c r="I1592" t="s">
        <v>11219</v>
      </c>
      <c r="J1592" s="4" t="s">
        <v>683</v>
      </c>
      <c r="K1592" s="4" t="s">
        <v>1279</v>
      </c>
      <c r="L1592" s="4">
        <v>0</v>
      </c>
      <c r="M1592" s="4" t="s">
        <v>7425</v>
      </c>
      <c r="N1592" s="11" t="s">
        <v>12496</v>
      </c>
      <c r="R1592" t="s">
        <v>4721</v>
      </c>
    </row>
    <row r="1593" spans="1:18">
      <c r="A1593" t="s">
        <v>948</v>
      </c>
      <c r="B1593" t="s">
        <v>10958</v>
      </c>
      <c r="C1593" t="s">
        <v>74</v>
      </c>
      <c r="D1593" s="25" t="s">
        <v>11001</v>
      </c>
      <c r="E1593" s="4">
        <v>3</v>
      </c>
      <c r="F1593" s="4">
        <v>1998</v>
      </c>
      <c r="G1593" t="s">
        <v>21</v>
      </c>
      <c r="I1593" t="s">
        <v>11219</v>
      </c>
      <c r="J1593" s="4" t="s">
        <v>885</v>
      </c>
      <c r="K1593" s="4" t="s">
        <v>801</v>
      </c>
      <c r="L1593" s="4">
        <v>0</v>
      </c>
      <c r="M1593" s="4" t="s">
        <v>4129</v>
      </c>
      <c r="N1593" s="11" t="s">
        <v>12496</v>
      </c>
      <c r="R1593" t="s">
        <v>439</v>
      </c>
    </row>
    <row r="1594" spans="1:18">
      <c r="A1594" t="s">
        <v>948</v>
      </c>
      <c r="B1594" t="s">
        <v>10958</v>
      </c>
      <c r="C1594" t="s">
        <v>74</v>
      </c>
      <c r="D1594" s="25" t="s">
        <v>10981</v>
      </c>
      <c r="E1594" s="4">
        <v>3</v>
      </c>
      <c r="F1594" s="4">
        <v>2000</v>
      </c>
      <c r="G1594" t="s">
        <v>21</v>
      </c>
      <c r="I1594" t="s">
        <v>11219</v>
      </c>
      <c r="J1594" s="4" t="s">
        <v>591</v>
      </c>
      <c r="K1594" s="4" t="s">
        <v>209</v>
      </c>
      <c r="L1594" s="4">
        <v>0</v>
      </c>
      <c r="M1594" s="4" t="s">
        <v>3429</v>
      </c>
      <c r="N1594" s="11" t="s">
        <v>12496</v>
      </c>
      <c r="R1594" t="s">
        <v>439</v>
      </c>
    </row>
    <row r="1595" spans="1:18">
      <c r="A1595" t="s">
        <v>948</v>
      </c>
      <c r="B1595" t="s">
        <v>10958</v>
      </c>
      <c r="C1595" t="s">
        <v>74</v>
      </c>
      <c r="D1595" s="25" t="s">
        <v>10970</v>
      </c>
      <c r="E1595" s="4">
        <v>5</v>
      </c>
      <c r="F1595" s="4">
        <v>2001</v>
      </c>
      <c r="G1595" t="s">
        <v>21</v>
      </c>
      <c r="I1595" t="s">
        <v>11219</v>
      </c>
      <c r="J1595" s="4" t="s">
        <v>154</v>
      </c>
      <c r="K1595" s="4" t="s">
        <v>1393</v>
      </c>
      <c r="L1595" s="4">
        <v>0</v>
      </c>
      <c r="M1595" s="4" t="s">
        <v>4613</v>
      </c>
      <c r="N1595" s="11" t="s">
        <v>12496</v>
      </c>
      <c r="R1595" t="s">
        <v>12499</v>
      </c>
    </row>
    <row r="1596" spans="1:18">
      <c r="A1596" t="s">
        <v>948</v>
      </c>
      <c r="B1596" t="s">
        <v>10958</v>
      </c>
      <c r="C1596" t="s">
        <v>74</v>
      </c>
      <c r="D1596" s="25" t="s">
        <v>3709</v>
      </c>
      <c r="E1596" s="4">
        <v>6</v>
      </c>
      <c r="F1596" s="4">
        <v>2001</v>
      </c>
      <c r="G1596" t="s">
        <v>21</v>
      </c>
      <c r="I1596" t="s">
        <v>11219</v>
      </c>
      <c r="J1596" s="4" t="s">
        <v>154</v>
      </c>
      <c r="N1596" s="11" t="s">
        <v>12496</v>
      </c>
      <c r="R1596" t="s">
        <v>12500</v>
      </c>
    </row>
    <row r="1597" spans="1:18">
      <c r="A1597" t="s">
        <v>948</v>
      </c>
      <c r="B1597" t="s">
        <v>10958</v>
      </c>
      <c r="C1597" t="s">
        <v>74</v>
      </c>
      <c r="D1597" s="25" t="s">
        <v>2900</v>
      </c>
      <c r="E1597" s="4">
        <v>6</v>
      </c>
      <c r="F1597" s="4">
        <v>2002</v>
      </c>
      <c r="G1597" t="s">
        <v>21</v>
      </c>
      <c r="I1597" t="s">
        <v>11219</v>
      </c>
      <c r="N1597" s="11" t="s">
        <v>12496</v>
      </c>
      <c r="R1597" t="s">
        <v>12501</v>
      </c>
    </row>
    <row r="1598" spans="1:18">
      <c r="A1598" t="s">
        <v>5966</v>
      </c>
      <c r="B1598" t="s">
        <v>10958</v>
      </c>
      <c r="C1598" t="s">
        <v>20</v>
      </c>
      <c r="D1598" s="25" t="s">
        <v>11016</v>
      </c>
      <c r="E1598" s="4">
        <v>5</v>
      </c>
      <c r="F1598" s="4">
        <v>2015</v>
      </c>
      <c r="G1598" t="s">
        <v>25</v>
      </c>
      <c r="H1598" s="4" t="s">
        <v>1456</v>
      </c>
      <c r="I1598" t="s">
        <v>1214</v>
      </c>
      <c r="J1598" s="4" t="s">
        <v>4644</v>
      </c>
      <c r="K1598" s="4" t="s">
        <v>1886</v>
      </c>
      <c r="L1598" s="4">
        <v>0</v>
      </c>
      <c r="M1598" s="4" t="s">
        <v>3889</v>
      </c>
      <c r="N1598" s="11" t="s">
        <v>12502</v>
      </c>
      <c r="R1598" t="s">
        <v>12503</v>
      </c>
    </row>
    <row r="1599" spans="1:18">
      <c r="A1599" t="s">
        <v>5966</v>
      </c>
      <c r="B1599" t="s">
        <v>10958</v>
      </c>
      <c r="C1599" t="s">
        <v>74</v>
      </c>
      <c r="D1599" s="25" t="s">
        <v>11046</v>
      </c>
      <c r="E1599" s="4">
        <v>9</v>
      </c>
      <c r="F1599" s="4">
        <v>2016</v>
      </c>
      <c r="G1599" t="s">
        <v>25</v>
      </c>
      <c r="H1599" s="4" t="s">
        <v>1460</v>
      </c>
      <c r="I1599" t="s">
        <v>1214</v>
      </c>
      <c r="J1599" s="4" t="s">
        <v>546</v>
      </c>
      <c r="K1599" s="4" t="s">
        <v>853</v>
      </c>
      <c r="L1599" s="4">
        <v>0</v>
      </c>
      <c r="M1599" s="4" t="s">
        <v>4155</v>
      </c>
      <c r="N1599" s="11" t="s">
        <v>12502</v>
      </c>
      <c r="R1599" t="s">
        <v>12504</v>
      </c>
    </row>
    <row r="1600" spans="1:18">
      <c r="A1600" t="s">
        <v>5966</v>
      </c>
      <c r="B1600" t="s">
        <v>10958</v>
      </c>
      <c r="C1600" t="s">
        <v>74</v>
      </c>
      <c r="D1600" s="25" t="s">
        <v>11020</v>
      </c>
      <c r="E1600" s="4">
        <v>5</v>
      </c>
      <c r="F1600" s="4">
        <v>2017</v>
      </c>
      <c r="G1600" t="s">
        <v>25</v>
      </c>
      <c r="H1600" s="4" t="s">
        <v>482</v>
      </c>
      <c r="I1600" t="s">
        <v>1214</v>
      </c>
      <c r="J1600" s="4" t="s">
        <v>739</v>
      </c>
      <c r="K1600" s="4" t="s">
        <v>836</v>
      </c>
      <c r="L1600" s="4">
        <v>0</v>
      </c>
      <c r="M1600" s="4" t="s">
        <v>2419</v>
      </c>
      <c r="N1600" s="11" t="s">
        <v>12502</v>
      </c>
      <c r="R1600" t="s">
        <v>12505</v>
      </c>
    </row>
    <row r="1601" spans="1:18">
      <c r="A1601" t="s">
        <v>5966</v>
      </c>
      <c r="B1601" t="s">
        <v>10958</v>
      </c>
      <c r="C1601" t="s">
        <v>74</v>
      </c>
      <c r="D1601" s="25" t="s">
        <v>1152</v>
      </c>
      <c r="E1601" s="4">
        <v>6</v>
      </c>
      <c r="F1601" s="4">
        <v>2018</v>
      </c>
      <c r="G1601" t="s">
        <v>25</v>
      </c>
      <c r="H1601" s="4" t="s">
        <v>682</v>
      </c>
      <c r="I1601" t="s">
        <v>1214</v>
      </c>
      <c r="J1601" s="4" t="s">
        <v>1069</v>
      </c>
      <c r="K1601" s="4" t="s">
        <v>497</v>
      </c>
      <c r="L1601" s="4">
        <v>0</v>
      </c>
      <c r="M1601" s="4" t="s">
        <v>1726</v>
      </c>
      <c r="N1601" s="11" t="s">
        <v>12502</v>
      </c>
      <c r="R1601" t="s">
        <v>11119</v>
      </c>
    </row>
    <row r="1602" spans="1:18">
      <c r="A1602" t="s">
        <v>5966</v>
      </c>
      <c r="B1602" t="s">
        <v>10958</v>
      </c>
      <c r="C1602" t="s">
        <v>74</v>
      </c>
      <c r="D1602" s="25" t="s">
        <v>1992</v>
      </c>
      <c r="E1602" s="4">
        <v>5</v>
      </c>
      <c r="F1602" s="4">
        <v>2021</v>
      </c>
      <c r="G1602" t="s">
        <v>25</v>
      </c>
      <c r="I1602" t="s">
        <v>11219</v>
      </c>
      <c r="J1602" s="4" t="s">
        <v>1282</v>
      </c>
      <c r="K1602" s="4" t="s">
        <v>212</v>
      </c>
      <c r="L1602" s="4">
        <v>0</v>
      </c>
      <c r="M1602" s="4" t="s">
        <v>4717</v>
      </c>
      <c r="N1602" s="11" t="s">
        <v>12502</v>
      </c>
      <c r="Q1602" t="s">
        <v>12506</v>
      </c>
      <c r="R1602" t="s">
        <v>12507</v>
      </c>
    </row>
    <row r="1603" spans="1:18">
      <c r="A1603" t="s">
        <v>5966</v>
      </c>
      <c r="B1603" t="s">
        <v>10958</v>
      </c>
      <c r="C1603" t="s">
        <v>74</v>
      </c>
      <c r="D1603" s="25" t="s">
        <v>1440</v>
      </c>
      <c r="E1603" s="4">
        <v>5</v>
      </c>
      <c r="F1603" s="4">
        <v>2024</v>
      </c>
      <c r="G1603" t="s">
        <v>25</v>
      </c>
      <c r="H1603" s="4" t="s">
        <v>712</v>
      </c>
      <c r="I1603" t="s">
        <v>1214</v>
      </c>
      <c r="J1603" s="4" t="s">
        <v>1246</v>
      </c>
      <c r="K1603" s="4" t="s">
        <v>468</v>
      </c>
      <c r="L1603" s="4">
        <v>0</v>
      </c>
      <c r="M1603" s="4" t="s">
        <v>12508</v>
      </c>
      <c r="N1603" s="11" t="s">
        <v>12502</v>
      </c>
      <c r="Q1603" t="s">
        <v>12509</v>
      </c>
      <c r="R1603" t="s">
        <v>12510</v>
      </c>
    </row>
    <row r="1604" spans="1:18">
      <c r="A1604" t="s">
        <v>5966</v>
      </c>
      <c r="B1604" t="s">
        <v>10958</v>
      </c>
      <c r="C1604" s="4" t="s">
        <v>74</v>
      </c>
      <c r="D1604" s="25" t="s">
        <v>11031</v>
      </c>
      <c r="E1604" s="4">
        <v>4</v>
      </c>
      <c r="F1604" s="4">
        <v>2026</v>
      </c>
      <c r="G1604" s="4" t="s">
        <v>25</v>
      </c>
      <c r="H1604" s="4">
        <v>15.6</v>
      </c>
      <c r="I1604" t="s">
        <v>1214</v>
      </c>
      <c r="J1604" s="4">
        <v>41</v>
      </c>
      <c r="K1604" s="4">
        <v>51.3</v>
      </c>
      <c r="L1604" s="4">
        <v>0</v>
      </c>
      <c r="M1604" s="4">
        <v>2890</v>
      </c>
      <c r="N1604" s="11" t="s">
        <v>12502</v>
      </c>
      <c r="R1604" s="4" t="s">
        <v>2449</v>
      </c>
    </row>
    <row r="1605" spans="1:18">
      <c r="A1605" t="s">
        <v>5970</v>
      </c>
      <c r="B1605" t="s">
        <v>10958</v>
      </c>
      <c r="C1605" t="s">
        <v>20</v>
      </c>
      <c r="D1605" s="25" t="s">
        <v>11027</v>
      </c>
      <c r="E1605" s="4">
        <v>5</v>
      </c>
      <c r="F1605" s="4">
        <v>2017</v>
      </c>
      <c r="G1605" t="s">
        <v>21</v>
      </c>
      <c r="I1605" t="s">
        <v>11219</v>
      </c>
      <c r="J1605" s="4" t="s">
        <v>2929</v>
      </c>
      <c r="K1605" s="4" t="s">
        <v>779</v>
      </c>
      <c r="L1605" s="4">
        <v>0</v>
      </c>
      <c r="M1605" s="4" t="s">
        <v>1618</v>
      </c>
      <c r="R1605" t="s">
        <v>12511</v>
      </c>
    </row>
    <row r="1606" spans="1:18">
      <c r="A1606" t="s">
        <v>5975</v>
      </c>
      <c r="B1606" t="s">
        <v>10958</v>
      </c>
      <c r="C1606" t="s">
        <v>20</v>
      </c>
      <c r="D1606" s="25" t="s">
        <v>10979</v>
      </c>
      <c r="E1606" s="4">
        <v>3</v>
      </c>
      <c r="F1606" s="4">
        <v>1996</v>
      </c>
      <c r="G1606" t="s">
        <v>25</v>
      </c>
      <c r="I1606" t="s">
        <v>11219</v>
      </c>
      <c r="J1606" s="4" t="s">
        <v>527</v>
      </c>
      <c r="K1606" s="4" t="s">
        <v>881</v>
      </c>
      <c r="L1606" s="4">
        <v>0</v>
      </c>
      <c r="M1606" s="4" t="s">
        <v>1438</v>
      </c>
      <c r="N1606" s="11" t="s">
        <v>12512</v>
      </c>
      <c r="R1606" t="s">
        <v>12513</v>
      </c>
    </row>
    <row r="1607" spans="1:18">
      <c r="A1607" t="s">
        <v>5975</v>
      </c>
      <c r="B1607" t="s">
        <v>10958</v>
      </c>
      <c r="C1607" t="s">
        <v>74</v>
      </c>
      <c r="D1607" s="25" t="s">
        <v>10981</v>
      </c>
      <c r="E1607" s="4">
        <v>3</v>
      </c>
      <c r="F1607" s="4">
        <v>2000</v>
      </c>
      <c r="G1607" t="s">
        <v>25</v>
      </c>
      <c r="I1607" t="s">
        <v>11219</v>
      </c>
      <c r="J1607" s="4" t="s">
        <v>648</v>
      </c>
      <c r="K1607" s="4" t="s">
        <v>954</v>
      </c>
      <c r="L1607" s="4">
        <v>0</v>
      </c>
      <c r="M1607" s="4" t="s">
        <v>1433</v>
      </c>
      <c r="N1607" s="11" t="s">
        <v>12512</v>
      </c>
      <c r="R1607" t="s">
        <v>12514</v>
      </c>
    </row>
    <row r="1608" spans="1:18">
      <c r="A1608" t="s">
        <v>5975</v>
      </c>
      <c r="B1608" t="s">
        <v>10958</v>
      </c>
      <c r="C1608" t="s">
        <v>74</v>
      </c>
      <c r="D1608" s="25" t="s">
        <v>3055</v>
      </c>
      <c r="E1608" s="4">
        <v>5</v>
      </c>
      <c r="F1608" s="4">
        <v>2001</v>
      </c>
      <c r="G1608" t="s">
        <v>25</v>
      </c>
      <c r="I1608" t="s">
        <v>11219</v>
      </c>
      <c r="J1608" s="4" t="s">
        <v>485</v>
      </c>
      <c r="K1608" s="4" t="s">
        <v>898</v>
      </c>
      <c r="L1608" s="4">
        <v>0</v>
      </c>
      <c r="M1608" s="4" t="s">
        <v>1430</v>
      </c>
      <c r="N1608" s="11" t="s">
        <v>12512</v>
      </c>
      <c r="R1608" t="s">
        <v>12515</v>
      </c>
    </row>
    <row r="1609" spans="1:18">
      <c r="A1609" t="s">
        <v>5975</v>
      </c>
      <c r="B1609" t="s">
        <v>10958</v>
      </c>
      <c r="C1609" t="s">
        <v>74</v>
      </c>
      <c r="D1609" s="25" t="s">
        <v>11036</v>
      </c>
      <c r="E1609" s="4">
        <v>5</v>
      </c>
      <c r="F1609" s="4">
        <v>2002</v>
      </c>
      <c r="G1609" t="s">
        <v>25</v>
      </c>
      <c r="I1609" t="s">
        <v>11219</v>
      </c>
      <c r="J1609" s="4" t="s">
        <v>485</v>
      </c>
      <c r="K1609" s="4" t="s">
        <v>842</v>
      </c>
      <c r="L1609" s="4">
        <v>0</v>
      </c>
      <c r="M1609" s="4" t="s">
        <v>2504</v>
      </c>
      <c r="N1609" s="11" t="s">
        <v>12512</v>
      </c>
      <c r="R1609" t="s">
        <v>12516</v>
      </c>
    </row>
    <row r="1610" spans="1:18">
      <c r="A1610" t="s">
        <v>5975</v>
      </c>
      <c r="B1610" t="s">
        <v>10958</v>
      </c>
      <c r="C1610" t="s">
        <v>74</v>
      </c>
      <c r="D1610" s="25" t="s">
        <v>10972</v>
      </c>
      <c r="E1610" s="4">
        <v>5</v>
      </c>
      <c r="F1610" s="4">
        <v>2003</v>
      </c>
      <c r="G1610" t="s">
        <v>25</v>
      </c>
      <c r="I1610" t="s">
        <v>11219</v>
      </c>
      <c r="J1610" s="4" t="s">
        <v>521</v>
      </c>
      <c r="K1610" s="4" t="s">
        <v>441</v>
      </c>
      <c r="L1610" s="4">
        <v>0</v>
      </c>
      <c r="M1610" s="4" t="s">
        <v>2083</v>
      </c>
      <c r="N1610" s="11" t="s">
        <v>12512</v>
      </c>
      <c r="R1610" t="s">
        <v>11501</v>
      </c>
    </row>
    <row r="1611" spans="1:18">
      <c r="A1611" t="s">
        <v>5975</v>
      </c>
      <c r="B1611" t="s">
        <v>10958</v>
      </c>
      <c r="C1611" t="s">
        <v>74</v>
      </c>
      <c r="D1611" s="25" t="s">
        <v>1674</v>
      </c>
      <c r="E1611" s="4">
        <v>5</v>
      </c>
      <c r="F1611" s="4">
        <v>2004</v>
      </c>
      <c r="G1611" t="s">
        <v>25</v>
      </c>
      <c r="I1611" t="s">
        <v>11219</v>
      </c>
      <c r="J1611" s="4" t="s">
        <v>521</v>
      </c>
      <c r="K1611" s="4" t="s">
        <v>479</v>
      </c>
      <c r="L1611" s="4">
        <v>0</v>
      </c>
      <c r="N1611" s="11" t="s">
        <v>12512</v>
      </c>
      <c r="R1611" t="s">
        <v>12517</v>
      </c>
    </row>
    <row r="1612" spans="1:18">
      <c r="A1612" t="s">
        <v>5975</v>
      </c>
      <c r="B1612" t="s">
        <v>10958</v>
      </c>
      <c r="C1612" t="s">
        <v>74</v>
      </c>
      <c r="D1612" s="25" t="s">
        <v>11060</v>
      </c>
      <c r="E1612" s="4">
        <v>5</v>
      </c>
      <c r="F1612" s="4">
        <v>2005</v>
      </c>
      <c r="G1612" t="s">
        <v>25</v>
      </c>
      <c r="I1612" t="s">
        <v>11219</v>
      </c>
      <c r="J1612" s="4" t="s">
        <v>172</v>
      </c>
      <c r="K1612" s="4" t="s">
        <v>643</v>
      </c>
      <c r="L1612" s="4">
        <v>0</v>
      </c>
      <c r="M1612" s="4" t="s">
        <v>2651</v>
      </c>
      <c r="N1612" s="11" t="s">
        <v>12512</v>
      </c>
      <c r="R1612" t="s">
        <v>12518</v>
      </c>
    </row>
    <row r="1613" spans="1:18">
      <c r="A1613" t="s">
        <v>5975</v>
      </c>
      <c r="B1613" t="s">
        <v>10958</v>
      </c>
      <c r="C1613" t="s">
        <v>74</v>
      </c>
      <c r="D1613" s="25" t="s">
        <v>1313</v>
      </c>
      <c r="E1613" s="4">
        <v>3</v>
      </c>
      <c r="F1613" s="4">
        <v>2006</v>
      </c>
      <c r="G1613" t="s">
        <v>25</v>
      </c>
      <c r="I1613" t="s">
        <v>11219</v>
      </c>
      <c r="N1613" s="11" t="s">
        <v>12512</v>
      </c>
      <c r="R1613" t="s">
        <v>12519</v>
      </c>
    </row>
    <row r="1614" spans="1:18">
      <c r="A1614" t="s">
        <v>5975</v>
      </c>
      <c r="B1614" t="s">
        <v>10958</v>
      </c>
      <c r="C1614" t="s">
        <v>74</v>
      </c>
      <c r="D1614" s="25" t="s">
        <v>10993</v>
      </c>
      <c r="E1614" s="4">
        <v>5</v>
      </c>
      <c r="F1614" s="4">
        <v>2008</v>
      </c>
      <c r="G1614" t="s">
        <v>25</v>
      </c>
      <c r="I1614" t="s">
        <v>11219</v>
      </c>
      <c r="J1614" s="4" t="s">
        <v>1875</v>
      </c>
      <c r="K1614" s="4" t="s">
        <v>436</v>
      </c>
      <c r="L1614" s="4">
        <v>0</v>
      </c>
      <c r="M1614" s="4" t="s">
        <v>3285</v>
      </c>
      <c r="N1614" s="11" t="s">
        <v>12512</v>
      </c>
      <c r="R1614" t="s">
        <v>11453</v>
      </c>
    </row>
    <row r="1615" spans="1:18">
      <c r="A1615" t="s">
        <v>5975</v>
      </c>
      <c r="B1615" t="s">
        <v>10958</v>
      </c>
      <c r="C1615" t="s">
        <v>74</v>
      </c>
      <c r="D1615" s="25" t="s">
        <v>562</v>
      </c>
      <c r="E1615" s="4">
        <v>5</v>
      </c>
      <c r="F1615" s="4">
        <v>2009</v>
      </c>
      <c r="G1615" t="s">
        <v>25</v>
      </c>
      <c r="I1615" t="s">
        <v>11219</v>
      </c>
      <c r="J1615" s="4" t="s">
        <v>264</v>
      </c>
      <c r="K1615" s="4" t="s">
        <v>142</v>
      </c>
      <c r="L1615" s="4">
        <v>0</v>
      </c>
      <c r="M1615" s="4" t="s">
        <v>2590</v>
      </c>
      <c r="N1615" s="11" t="s">
        <v>12512</v>
      </c>
      <c r="R1615" t="s">
        <v>439</v>
      </c>
    </row>
    <row r="1616" spans="1:18">
      <c r="A1616" t="s">
        <v>5975</v>
      </c>
      <c r="B1616" t="s">
        <v>10958</v>
      </c>
      <c r="C1616" t="s">
        <v>74</v>
      </c>
      <c r="D1616" s="25" t="s">
        <v>10995</v>
      </c>
      <c r="E1616" s="4">
        <v>5</v>
      </c>
      <c r="F1616" s="4">
        <v>2010</v>
      </c>
      <c r="G1616" t="s">
        <v>25</v>
      </c>
      <c r="I1616" t="s">
        <v>11219</v>
      </c>
      <c r="J1616" s="4" t="s">
        <v>924</v>
      </c>
      <c r="K1616" s="4" t="s">
        <v>206</v>
      </c>
      <c r="L1616" s="4">
        <v>0</v>
      </c>
      <c r="M1616" s="4" t="s">
        <v>5858</v>
      </c>
      <c r="N1616" s="11" t="s">
        <v>12512</v>
      </c>
      <c r="R1616" t="s">
        <v>12520</v>
      </c>
    </row>
    <row r="1617" spans="1:18">
      <c r="A1617" t="s">
        <v>5975</v>
      </c>
      <c r="B1617" t="s">
        <v>10958</v>
      </c>
      <c r="C1617" t="s">
        <v>74</v>
      </c>
      <c r="D1617" s="25" t="s">
        <v>11012</v>
      </c>
      <c r="E1617" s="4">
        <v>5</v>
      </c>
      <c r="F1617" s="4">
        <v>2011</v>
      </c>
      <c r="G1617" t="s">
        <v>25</v>
      </c>
      <c r="I1617" t="s">
        <v>11219</v>
      </c>
      <c r="J1617" s="4" t="s">
        <v>988</v>
      </c>
      <c r="K1617" s="4" t="s">
        <v>3312</v>
      </c>
      <c r="L1617" s="4">
        <v>0</v>
      </c>
      <c r="M1617" s="4" t="s">
        <v>2508</v>
      </c>
      <c r="N1617" s="11" t="s">
        <v>12512</v>
      </c>
      <c r="R1617" t="s">
        <v>439</v>
      </c>
    </row>
    <row r="1618" spans="1:18">
      <c r="A1618" t="s">
        <v>5977</v>
      </c>
      <c r="B1618" t="s">
        <v>10958</v>
      </c>
      <c r="C1618" t="s">
        <v>20</v>
      </c>
      <c r="D1618" s="25" t="s">
        <v>11083</v>
      </c>
      <c r="E1618" s="4">
        <v>3</v>
      </c>
      <c r="F1618" s="4">
        <v>2000</v>
      </c>
      <c r="G1618" t="s">
        <v>25</v>
      </c>
      <c r="I1618" t="s">
        <v>11219</v>
      </c>
      <c r="J1618" s="4" t="s">
        <v>1215</v>
      </c>
      <c r="K1618" s="4" t="s">
        <v>949</v>
      </c>
      <c r="L1618" s="4">
        <v>0</v>
      </c>
      <c r="M1618" s="4" t="s">
        <v>2030</v>
      </c>
      <c r="N1618" s="11" t="s">
        <v>12521</v>
      </c>
      <c r="R1618" t="s">
        <v>1931</v>
      </c>
    </row>
    <row r="1619" spans="1:18">
      <c r="A1619" t="s">
        <v>5977</v>
      </c>
      <c r="B1619" t="s">
        <v>10958</v>
      </c>
      <c r="C1619" t="s">
        <v>74</v>
      </c>
      <c r="D1619" s="25" t="s">
        <v>3954</v>
      </c>
      <c r="E1619" s="4">
        <v>6</v>
      </c>
      <c r="F1619" s="4">
        <v>2001</v>
      </c>
      <c r="G1619" t="s">
        <v>25</v>
      </c>
      <c r="I1619" t="s">
        <v>11219</v>
      </c>
      <c r="J1619" s="4" t="s">
        <v>1861</v>
      </c>
      <c r="K1619" s="4" t="s">
        <v>138</v>
      </c>
      <c r="L1619" s="4">
        <v>0</v>
      </c>
      <c r="N1619" s="11" t="s">
        <v>12521</v>
      </c>
      <c r="R1619" t="s">
        <v>12254</v>
      </c>
    </row>
    <row r="1620" spans="1:18">
      <c r="A1620" t="s">
        <v>5977</v>
      </c>
      <c r="B1620" t="s">
        <v>10958</v>
      </c>
      <c r="C1620" t="s">
        <v>74</v>
      </c>
      <c r="D1620" s="25" t="s">
        <v>11007</v>
      </c>
      <c r="E1620" s="4">
        <v>5</v>
      </c>
      <c r="F1620" s="4">
        <v>2002</v>
      </c>
      <c r="G1620" t="s">
        <v>25</v>
      </c>
      <c r="I1620" t="s">
        <v>11219</v>
      </c>
      <c r="J1620" s="4" t="s">
        <v>881</v>
      </c>
      <c r="K1620" s="4" t="s">
        <v>138</v>
      </c>
      <c r="L1620" s="4">
        <v>0</v>
      </c>
      <c r="M1620" s="4" t="s">
        <v>12522</v>
      </c>
      <c r="N1620" s="11" t="s">
        <v>12521</v>
      </c>
      <c r="R1620" t="s">
        <v>12523</v>
      </c>
    </row>
    <row r="1621" spans="1:18">
      <c r="A1621" t="s">
        <v>5977</v>
      </c>
      <c r="B1621" t="s">
        <v>10958</v>
      </c>
      <c r="C1621" t="s">
        <v>74</v>
      </c>
      <c r="D1621" s="25" t="s">
        <v>1674</v>
      </c>
      <c r="E1621" s="4">
        <v>5</v>
      </c>
      <c r="F1621" s="4">
        <v>2004</v>
      </c>
      <c r="G1621" t="s">
        <v>25</v>
      </c>
      <c r="I1621" t="s">
        <v>11219</v>
      </c>
      <c r="J1621" s="4" t="s">
        <v>885</v>
      </c>
      <c r="K1621" s="4" t="s">
        <v>1279</v>
      </c>
      <c r="L1621" s="4">
        <v>0</v>
      </c>
      <c r="M1621" s="4" t="s">
        <v>1709</v>
      </c>
      <c r="N1621" s="11" t="s">
        <v>12521</v>
      </c>
      <c r="R1621" t="s">
        <v>12524</v>
      </c>
    </row>
    <row r="1622" spans="1:18">
      <c r="A1622" t="s">
        <v>12525</v>
      </c>
      <c r="B1622" t="s">
        <v>10958</v>
      </c>
      <c r="C1622" t="s">
        <v>20</v>
      </c>
      <c r="D1622" s="25" t="s">
        <v>10993</v>
      </c>
      <c r="E1622" s="4">
        <v>5</v>
      </c>
      <c r="F1622" s="4">
        <v>2008</v>
      </c>
      <c r="G1622" t="s">
        <v>21</v>
      </c>
      <c r="I1622" t="s">
        <v>11219</v>
      </c>
      <c r="J1622" s="4" t="s">
        <v>1094</v>
      </c>
      <c r="K1622" s="4" t="s">
        <v>1861</v>
      </c>
      <c r="L1622" s="4">
        <v>0</v>
      </c>
      <c r="M1622" s="4" t="s">
        <v>9419</v>
      </c>
      <c r="N1622" s="11" t="s">
        <v>12526</v>
      </c>
      <c r="R1622" t="s">
        <v>12527</v>
      </c>
    </row>
    <row r="1623" spans="1:18">
      <c r="A1623" t="s">
        <v>12525</v>
      </c>
      <c r="B1623" t="s">
        <v>10958</v>
      </c>
      <c r="C1623" t="s">
        <v>74</v>
      </c>
      <c r="D1623" s="25" t="s">
        <v>1590</v>
      </c>
      <c r="E1623" s="4">
        <v>5</v>
      </c>
      <c r="F1623" s="4">
        <v>2016</v>
      </c>
      <c r="G1623" t="s">
        <v>21</v>
      </c>
      <c r="I1623" t="s">
        <v>11219</v>
      </c>
      <c r="J1623" s="4" t="s">
        <v>354</v>
      </c>
      <c r="K1623" s="4" t="s">
        <v>614</v>
      </c>
      <c r="L1623" s="4">
        <v>0</v>
      </c>
      <c r="M1623" s="4" t="s">
        <v>3168</v>
      </c>
      <c r="N1623" s="11" t="s">
        <v>12526</v>
      </c>
      <c r="R1623" t="s">
        <v>12528</v>
      </c>
    </row>
    <row r="1624" spans="1:18">
      <c r="A1624" t="s">
        <v>12525</v>
      </c>
      <c r="B1624" t="s">
        <v>10958</v>
      </c>
      <c r="C1624" t="s">
        <v>74</v>
      </c>
      <c r="D1624" s="25" t="s">
        <v>1992</v>
      </c>
      <c r="E1624" s="4">
        <v>5</v>
      </c>
      <c r="F1624" s="4">
        <v>2021</v>
      </c>
      <c r="G1624" t="s">
        <v>21</v>
      </c>
      <c r="I1624" t="s">
        <v>11219</v>
      </c>
      <c r="J1624" s="4" t="s">
        <v>511</v>
      </c>
      <c r="K1624" s="4" t="s">
        <v>199</v>
      </c>
      <c r="L1624" s="4">
        <v>0</v>
      </c>
      <c r="M1624" s="4" t="s">
        <v>1671</v>
      </c>
      <c r="N1624" s="11" t="s">
        <v>12526</v>
      </c>
      <c r="R1624" t="s">
        <v>12529</v>
      </c>
    </row>
    <row r="1625" spans="1:18">
      <c r="A1625" t="s">
        <v>94</v>
      </c>
      <c r="B1625" t="s">
        <v>10958</v>
      </c>
      <c r="C1625" t="s">
        <v>20</v>
      </c>
      <c r="D1625" s="25" t="s">
        <v>11291</v>
      </c>
      <c r="E1625" s="4">
        <v>3</v>
      </c>
      <c r="F1625" s="4">
        <v>1982</v>
      </c>
      <c r="G1625" t="s">
        <v>25</v>
      </c>
      <c r="I1625" t="s">
        <v>11219</v>
      </c>
      <c r="J1625" s="4" t="s">
        <v>4214</v>
      </c>
      <c r="M1625" s="4" t="s">
        <v>2248</v>
      </c>
      <c r="R1625" t="s">
        <v>12530</v>
      </c>
    </row>
    <row r="1626" spans="1:18">
      <c r="A1626" t="s">
        <v>94</v>
      </c>
      <c r="B1626" t="s">
        <v>10958</v>
      </c>
      <c r="C1626" t="s">
        <v>74</v>
      </c>
      <c r="D1626" s="25" t="s">
        <v>10960</v>
      </c>
      <c r="E1626" s="4">
        <v>3</v>
      </c>
      <c r="F1626" s="4">
        <v>1983</v>
      </c>
      <c r="G1626" t="s">
        <v>25</v>
      </c>
      <c r="I1626" t="s">
        <v>11219</v>
      </c>
      <c r="J1626" s="4" t="s">
        <v>2923</v>
      </c>
      <c r="M1626" s="4" t="s">
        <v>2638</v>
      </c>
    </row>
    <row r="1627" spans="1:18">
      <c r="A1627" t="s">
        <v>94</v>
      </c>
      <c r="B1627" t="s">
        <v>10958</v>
      </c>
      <c r="C1627" t="s">
        <v>74</v>
      </c>
      <c r="D1627" s="25" t="s">
        <v>11077</v>
      </c>
      <c r="E1627" s="4">
        <v>3</v>
      </c>
      <c r="F1627" s="4">
        <v>1986</v>
      </c>
      <c r="G1627" t="s">
        <v>25</v>
      </c>
      <c r="I1627" t="s">
        <v>11219</v>
      </c>
      <c r="J1627" s="4" t="s">
        <v>4358</v>
      </c>
      <c r="M1627" s="4" t="s">
        <v>12531</v>
      </c>
    </row>
    <row r="1628" spans="1:18">
      <c r="A1628" t="s">
        <v>953</v>
      </c>
      <c r="B1628" t="s">
        <v>10958</v>
      </c>
      <c r="C1628" t="s">
        <v>20</v>
      </c>
      <c r="D1628" s="25" t="s">
        <v>1616</v>
      </c>
      <c r="E1628" s="4">
        <v>3</v>
      </c>
      <c r="F1628" s="4">
        <v>1992</v>
      </c>
      <c r="G1628" t="s">
        <v>21</v>
      </c>
      <c r="I1628" t="s">
        <v>11219</v>
      </c>
      <c r="J1628" s="4" t="s">
        <v>3867</v>
      </c>
      <c r="K1628" s="4" t="s">
        <v>3079</v>
      </c>
      <c r="L1628" s="4">
        <v>0</v>
      </c>
      <c r="M1628" s="4" t="s">
        <v>4698</v>
      </c>
      <c r="R1628" t="s">
        <v>5904</v>
      </c>
    </row>
    <row r="1629" spans="1:18">
      <c r="A1629" t="s">
        <v>953</v>
      </c>
      <c r="B1629" t="s">
        <v>10958</v>
      </c>
      <c r="C1629" t="s">
        <v>74</v>
      </c>
      <c r="D1629" s="25" t="s">
        <v>11132</v>
      </c>
      <c r="E1629" s="4">
        <v>3</v>
      </c>
      <c r="F1629" s="4">
        <v>1995</v>
      </c>
      <c r="G1629" t="s">
        <v>21</v>
      </c>
      <c r="I1629" t="s">
        <v>11219</v>
      </c>
      <c r="J1629" s="4" t="s">
        <v>1782</v>
      </c>
      <c r="K1629" s="4" t="s">
        <v>1879</v>
      </c>
      <c r="L1629" s="4">
        <v>0</v>
      </c>
      <c r="M1629" s="4" t="s">
        <v>5867</v>
      </c>
      <c r="R1629" t="s">
        <v>2070</v>
      </c>
    </row>
    <row r="1630" spans="1:18">
      <c r="A1630" t="s">
        <v>6016</v>
      </c>
      <c r="B1630" t="s">
        <v>10958</v>
      </c>
      <c r="C1630" t="s">
        <v>20</v>
      </c>
      <c r="D1630" s="25" t="s">
        <v>11016</v>
      </c>
      <c r="E1630" s="4">
        <v>5</v>
      </c>
      <c r="F1630" s="4">
        <v>2015</v>
      </c>
      <c r="G1630" t="s">
        <v>25</v>
      </c>
      <c r="H1630" s="4" t="s">
        <v>654</v>
      </c>
      <c r="I1630" t="s">
        <v>1214</v>
      </c>
      <c r="J1630" s="4" t="s">
        <v>756</v>
      </c>
      <c r="K1630" s="4" t="s">
        <v>3619</v>
      </c>
      <c r="L1630" s="4">
        <v>0</v>
      </c>
      <c r="M1630" s="4" t="s">
        <v>3829</v>
      </c>
      <c r="N1630" s="11" t="s">
        <v>12532</v>
      </c>
      <c r="R1630" t="s">
        <v>12533</v>
      </c>
    </row>
    <row r="1631" spans="1:18">
      <c r="A1631" t="s">
        <v>6016</v>
      </c>
      <c r="B1631" t="s">
        <v>10958</v>
      </c>
      <c r="C1631" t="s">
        <v>74</v>
      </c>
      <c r="D1631" s="25" t="s">
        <v>1590</v>
      </c>
      <c r="E1631" s="4">
        <v>5</v>
      </c>
      <c r="F1631" s="4">
        <v>2016</v>
      </c>
      <c r="G1631" t="s">
        <v>25</v>
      </c>
      <c r="H1631" s="4" t="s">
        <v>482</v>
      </c>
      <c r="I1631" t="s">
        <v>1214</v>
      </c>
      <c r="J1631" s="4" t="s">
        <v>4735</v>
      </c>
      <c r="K1631" s="4" t="s">
        <v>1155</v>
      </c>
      <c r="L1631" s="4">
        <v>0</v>
      </c>
      <c r="M1631" s="4" t="s">
        <v>12534</v>
      </c>
      <c r="N1631" s="11" t="s">
        <v>12532</v>
      </c>
      <c r="R1631" t="s">
        <v>12535</v>
      </c>
    </row>
    <row r="1632" spans="1:18">
      <c r="A1632" t="s">
        <v>6016</v>
      </c>
      <c r="B1632" t="s">
        <v>10958</v>
      </c>
      <c r="C1632" t="s">
        <v>74</v>
      </c>
      <c r="D1632" s="25" t="s">
        <v>11027</v>
      </c>
      <c r="E1632" s="4">
        <v>5</v>
      </c>
      <c r="F1632" s="4">
        <v>2017</v>
      </c>
      <c r="G1632" t="s">
        <v>25</v>
      </c>
      <c r="H1632" s="4" t="s">
        <v>682</v>
      </c>
      <c r="I1632" t="s">
        <v>1214</v>
      </c>
      <c r="J1632" s="4" t="s">
        <v>550</v>
      </c>
      <c r="K1632" s="4" t="s">
        <v>492</v>
      </c>
      <c r="L1632" s="4">
        <v>0</v>
      </c>
      <c r="M1632" s="4" t="s">
        <v>1876</v>
      </c>
      <c r="N1632" s="11" t="s">
        <v>12532</v>
      </c>
      <c r="R1632" t="s">
        <v>12536</v>
      </c>
    </row>
    <row r="1633" spans="1:18">
      <c r="A1633" t="s">
        <v>6016</v>
      </c>
      <c r="B1633" t="s">
        <v>10958</v>
      </c>
      <c r="C1633" t="s">
        <v>74</v>
      </c>
      <c r="D1633" s="25" t="s">
        <v>1152</v>
      </c>
      <c r="E1633" s="4">
        <v>6</v>
      </c>
      <c r="F1633" s="4">
        <v>2018</v>
      </c>
      <c r="G1633" t="s">
        <v>25</v>
      </c>
      <c r="H1633" s="4" t="s">
        <v>57</v>
      </c>
      <c r="I1633" t="s">
        <v>1214</v>
      </c>
      <c r="J1633" s="4" t="s">
        <v>1483</v>
      </c>
      <c r="K1633" s="4" t="s">
        <v>199</v>
      </c>
      <c r="L1633" s="4">
        <v>0</v>
      </c>
      <c r="M1633" s="4" t="s">
        <v>1944</v>
      </c>
      <c r="N1633" s="11" t="s">
        <v>12532</v>
      </c>
      <c r="R1633" t="s">
        <v>12537</v>
      </c>
    </row>
    <row r="1634" spans="1:18">
      <c r="A1634" t="s">
        <v>6019</v>
      </c>
      <c r="B1634" t="s">
        <v>10958</v>
      </c>
      <c r="C1634" t="s">
        <v>20</v>
      </c>
      <c r="D1634" s="25" t="s">
        <v>11068</v>
      </c>
      <c r="E1634" s="4">
        <v>5</v>
      </c>
      <c r="F1634" s="4">
        <v>2015</v>
      </c>
      <c r="G1634" t="s">
        <v>21</v>
      </c>
      <c r="I1634" t="s">
        <v>11219</v>
      </c>
      <c r="J1634" s="4" t="s">
        <v>1557</v>
      </c>
      <c r="K1634" s="4" t="s">
        <v>5493</v>
      </c>
      <c r="L1634" s="4">
        <v>0</v>
      </c>
      <c r="M1634" s="4" t="s">
        <v>1473</v>
      </c>
      <c r="N1634" s="11" t="s">
        <v>12538</v>
      </c>
      <c r="R1634" t="s">
        <v>12539</v>
      </c>
    </row>
    <row r="1635" spans="1:18">
      <c r="A1635" t="s">
        <v>6019</v>
      </c>
      <c r="B1635" t="s">
        <v>10958</v>
      </c>
      <c r="C1635" t="s">
        <v>74</v>
      </c>
      <c r="D1635" s="25" t="s">
        <v>1515</v>
      </c>
      <c r="E1635" s="4">
        <v>5</v>
      </c>
      <c r="F1635" s="4">
        <v>2019</v>
      </c>
      <c r="G1635" t="s">
        <v>21</v>
      </c>
      <c r="I1635" t="s">
        <v>11219</v>
      </c>
      <c r="J1635" s="4" t="s">
        <v>658</v>
      </c>
      <c r="K1635" s="4" t="s">
        <v>464</v>
      </c>
      <c r="L1635" s="4">
        <v>0</v>
      </c>
      <c r="M1635" s="4" t="s">
        <v>2419</v>
      </c>
      <c r="N1635" s="11" t="s">
        <v>12538</v>
      </c>
      <c r="R1635" t="s">
        <v>12540</v>
      </c>
    </row>
    <row r="1636" spans="1:18">
      <c r="A1636" t="s">
        <v>6019</v>
      </c>
      <c r="B1636" t="s">
        <v>10958</v>
      </c>
      <c r="C1636" t="s">
        <v>74</v>
      </c>
      <c r="D1636" s="25" t="s">
        <v>1440</v>
      </c>
      <c r="E1636" s="4">
        <v>5</v>
      </c>
      <c r="F1636" s="4">
        <v>2024</v>
      </c>
      <c r="G1636" t="s">
        <v>21</v>
      </c>
      <c r="H1636" s="4" t="s">
        <v>12329</v>
      </c>
      <c r="I1636" t="s">
        <v>1214</v>
      </c>
      <c r="J1636" s="4" t="s">
        <v>485</v>
      </c>
      <c r="K1636" s="4" t="s">
        <v>127</v>
      </c>
      <c r="L1636" s="4">
        <v>0</v>
      </c>
      <c r="M1636" s="4" t="s">
        <v>1433</v>
      </c>
      <c r="N1636" s="11" t="s">
        <v>12538</v>
      </c>
      <c r="R1636" t="s">
        <v>89</v>
      </c>
    </row>
    <row r="1637" spans="1:18">
      <c r="A1637" t="s">
        <v>6036</v>
      </c>
      <c r="B1637" t="s">
        <v>10958</v>
      </c>
      <c r="C1637" t="s">
        <v>20</v>
      </c>
      <c r="D1637" s="25" t="s">
        <v>10979</v>
      </c>
      <c r="E1637" s="4">
        <v>3</v>
      </c>
      <c r="F1637" s="4">
        <v>1996</v>
      </c>
      <c r="G1637" t="s">
        <v>25</v>
      </c>
      <c r="I1637" t="s">
        <v>11219</v>
      </c>
      <c r="J1637" s="4" t="s">
        <v>385</v>
      </c>
      <c r="K1637" s="4" t="s">
        <v>36</v>
      </c>
      <c r="L1637" s="4">
        <v>0</v>
      </c>
      <c r="M1637" s="4" t="s">
        <v>1398</v>
      </c>
      <c r="N1637" s="11" t="s">
        <v>12541</v>
      </c>
      <c r="R1637" t="s">
        <v>12542</v>
      </c>
    </row>
    <row r="1638" spans="1:18">
      <c r="A1638" t="s">
        <v>6036</v>
      </c>
      <c r="B1638" t="s">
        <v>10958</v>
      </c>
      <c r="C1638" t="s">
        <v>74</v>
      </c>
      <c r="D1638" s="25" t="s">
        <v>1744</v>
      </c>
      <c r="E1638" s="4">
        <v>3</v>
      </c>
      <c r="F1638" s="4">
        <v>1998</v>
      </c>
      <c r="G1638" t="s">
        <v>25</v>
      </c>
      <c r="I1638" t="s">
        <v>11219</v>
      </c>
      <c r="J1638" s="4" t="s">
        <v>264</v>
      </c>
      <c r="K1638" s="4" t="s">
        <v>1814</v>
      </c>
      <c r="L1638" s="4">
        <v>0</v>
      </c>
      <c r="M1638" s="4" t="s">
        <v>4849</v>
      </c>
      <c r="N1638" s="11" t="s">
        <v>12541</v>
      </c>
      <c r="R1638" t="s">
        <v>12543</v>
      </c>
    </row>
    <row r="1639" spans="1:18">
      <c r="A1639" t="s">
        <v>6036</v>
      </c>
      <c r="B1639" t="s">
        <v>10958</v>
      </c>
      <c r="C1639" t="s">
        <v>74</v>
      </c>
      <c r="D1639" s="25" t="s">
        <v>10970</v>
      </c>
      <c r="E1639" s="4">
        <v>5</v>
      </c>
      <c r="F1639" s="4">
        <v>2001</v>
      </c>
      <c r="G1639" t="s">
        <v>25</v>
      </c>
      <c r="I1639" t="s">
        <v>11219</v>
      </c>
      <c r="J1639" s="4" t="s">
        <v>278</v>
      </c>
      <c r="K1639" s="4" t="s">
        <v>2252</v>
      </c>
      <c r="L1639" s="4">
        <v>0</v>
      </c>
      <c r="M1639" s="4" t="s">
        <v>3099</v>
      </c>
      <c r="N1639" s="11" t="s">
        <v>12541</v>
      </c>
      <c r="R1639" t="s">
        <v>12544</v>
      </c>
    </row>
    <row r="1640" spans="1:18">
      <c r="A1640" t="s">
        <v>6036</v>
      </c>
      <c r="B1640" t="s">
        <v>10958</v>
      </c>
      <c r="C1640" t="s">
        <v>74</v>
      </c>
      <c r="D1640" s="25" t="s">
        <v>11036</v>
      </c>
      <c r="E1640" s="4">
        <v>5</v>
      </c>
      <c r="F1640" s="4">
        <v>2002</v>
      </c>
      <c r="G1640" t="s">
        <v>25</v>
      </c>
      <c r="I1640" t="s">
        <v>11219</v>
      </c>
      <c r="J1640" s="4" t="s">
        <v>127</v>
      </c>
      <c r="K1640" s="4" t="s">
        <v>801</v>
      </c>
      <c r="L1640" s="4">
        <v>0</v>
      </c>
      <c r="M1640" s="4" t="s">
        <v>9850</v>
      </c>
      <c r="N1640" s="11" t="s">
        <v>12541</v>
      </c>
      <c r="R1640" t="s">
        <v>12545</v>
      </c>
    </row>
    <row r="1641" spans="1:18">
      <c r="A1641" t="s">
        <v>6038</v>
      </c>
      <c r="B1641" t="s">
        <v>10958</v>
      </c>
      <c r="C1641" t="s">
        <v>20</v>
      </c>
      <c r="D1641" s="25" t="s">
        <v>11083</v>
      </c>
      <c r="E1641" s="4">
        <v>3</v>
      </c>
      <c r="F1641" s="4">
        <v>2000</v>
      </c>
      <c r="G1641" t="s">
        <v>21</v>
      </c>
      <c r="I1641" t="s">
        <v>11219</v>
      </c>
      <c r="J1641" s="4" t="s">
        <v>169</v>
      </c>
      <c r="K1641" s="4" t="s">
        <v>1160</v>
      </c>
      <c r="L1641" s="4">
        <v>0</v>
      </c>
      <c r="M1641" s="4" t="s">
        <v>1904</v>
      </c>
      <c r="R1641" t="s">
        <v>1711</v>
      </c>
    </row>
    <row r="1642" spans="1:18">
      <c r="A1642" t="s">
        <v>6038</v>
      </c>
      <c r="B1642" t="s">
        <v>10958</v>
      </c>
      <c r="C1642" t="s">
        <v>74</v>
      </c>
      <c r="D1642" s="25" t="s">
        <v>1746</v>
      </c>
      <c r="E1642" s="4">
        <v>5</v>
      </c>
      <c r="F1642" s="4">
        <v>2001</v>
      </c>
      <c r="G1642" t="s">
        <v>21</v>
      </c>
      <c r="I1642" t="s">
        <v>11219</v>
      </c>
      <c r="J1642" s="4" t="s">
        <v>529</v>
      </c>
      <c r="K1642" s="4" t="s">
        <v>870</v>
      </c>
      <c r="L1642" s="4">
        <v>0</v>
      </c>
      <c r="M1642" s="4" t="s">
        <v>1623</v>
      </c>
      <c r="R1642" t="s">
        <v>12546</v>
      </c>
    </row>
    <row r="1643" spans="1:18">
      <c r="A1643" t="s">
        <v>98</v>
      </c>
      <c r="B1643" t="s">
        <v>10958</v>
      </c>
      <c r="C1643" t="s">
        <v>20</v>
      </c>
      <c r="D1643" s="25" t="s">
        <v>11291</v>
      </c>
      <c r="E1643" s="4">
        <v>3</v>
      </c>
      <c r="F1643" s="4">
        <v>1982</v>
      </c>
      <c r="G1643" t="s">
        <v>21</v>
      </c>
      <c r="I1643" t="s">
        <v>11219</v>
      </c>
      <c r="J1643" s="4" t="s">
        <v>3867</v>
      </c>
      <c r="K1643" s="4" t="s">
        <v>1495</v>
      </c>
      <c r="L1643" s="4">
        <v>0</v>
      </c>
      <c r="M1643" s="4" t="s">
        <v>1950</v>
      </c>
      <c r="N1643" s="11" t="s">
        <v>12547</v>
      </c>
      <c r="R1643" t="s">
        <v>12548</v>
      </c>
    </row>
    <row r="1644" spans="1:18">
      <c r="A1644" t="s">
        <v>98</v>
      </c>
      <c r="B1644" t="s">
        <v>10958</v>
      </c>
      <c r="C1644" t="s">
        <v>74</v>
      </c>
      <c r="D1644" s="25" t="s">
        <v>10960</v>
      </c>
      <c r="E1644" s="4">
        <v>3</v>
      </c>
      <c r="F1644" s="4">
        <v>1983</v>
      </c>
      <c r="G1644" t="s">
        <v>21</v>
      </c>
      <c r="I1644" t="s">
        <v>11219</v>
      </c>
      <c r="J1644" s="4" t="s">
        <v>1617</v>
      </c>
      <c r="K1644" s="4" t="s">
        <v>3561</v>
      </c>
      <c r="L1644" s="4">
        <v>0</v>
      </c>
      <c r="M1644" s="4" t="s">
        <v>2570</v>
      </c>
      <c r="N1644" s="11" t="s">
        <v>12547</v>
      </c>
      <c r="R1644" t="s">
        <v>3985</v>
      </c>
    </row>
    <row r="1645" spans="1:18">
      <c r="A1645" t="s">
        <v>98</v>
      </c>
      <c r="B1645" t="s">
        <v>10958</v>
      </c>
      <c r="C1645" t="s">
        <v>74</v>
      </c>
      <c r="D1645" s="25" t="s">
        <v>10963</v>
      </c>
      <c r="E1645" s="4">
        <v>3</v>
      </c>
      <c r="F1645" s="4">
        <v>1988</v>
      </c>
      <c r="G1645" t="s">
        <v>21</v>
      </c>
      <c r="I1645" t="s">
        <v>11219</v>
      </c>
      <c r="J1645" s="4" t="s">
        <v>4214</v>
      </c>
      <c r="K1645" s="4" t="s">
        <v>2169</v>
      </c>
      <c r="L1645" s="4">
        <v>0</v>
      </c>
      <c r="M1645" s="4" t="s">
        <v>2719</v>
      </c>
      <c r="N1645" s="11" t="s">
        <v>12547</v>
      </c>
    </row>
    <row r="1646" spans="1:18">
      <c r="A1646" t="s">
        <v>98</v>
      </c>
      <c r="B1646" t="s">
        <v>10958</v>
      </c>
      <c r="C1646" t="s">
        <v>74</v>
      </c>
      <c r="D1646" s="25" t="s">
        <v>10964</v>
      </c>
      <c r="E1646" s="4">
        <v>3</v>
      </c>
      <c r="F1646" s="4">
        <v>1990</v>
      </c>
      <c r="G1646" t="s">
        <v>21</v>
      </c>
      <c r="I1646" t="s">
        <v>11219</v>
      </c>
      <c r="J1646" s="4" t="s">
        <v>988</v>
      </c>
      <c r="K1646" s="4" t="s">
        <v>2169</v>
      </c>
      <c r="L1646" s="4">
        <v>0</v>
      </c>
      <c r="M1646" s="4" t="s">
        <v>3095</v>
      </c>
      <c r="N1646" s="11" t="s">
        <v>12547</v>
      </c>
    </row>
    <row r="1647" spans="1:18">
      <c r="A1647" t="s">
        <v>98</v>
      </c>
      <c r="B1647" t="s">
        <v>10958</v>
      </c>
      <c r="C1647" t="s">
        <v>74</v>
      </c>
      <c r="D1647" s="25" t="s">
        <v>1616</v>
      </c>
      <c r="E1647" s="4">
        <v>3</v>
      </c>
      <c r="F1647" s="4">
        <v>1992</v>
      </c>
      <c r="G1647" t="s">
        <v>21</v>
      </c>
      <c r="I1647" t="s">
        <v>11219</v>
      </c>
      <c r="J1647" s="4" t="s">
        <v>6012</v>
      </c>
      <c r="K1647" s="4" t="s">
        <v>1811</v>
      </c>
      <c r="L1647" s="4">
        <v>0</v>
      </c>
      <c r="M1647" s="4" t="s">
        <v>4666</v>
      </c>
      <c r="N1647" s="11" t="s">
        <v>12547</v>
      </c>
    </row>
    <row r="1648" spans="1:18">
      <c r="A1648" t="s">
        <v>98</v>
      </c>
      <c r="B1648" t="s">
        <v>10958</v>
      </c>
      <c r="C1648" t="s">
        <v>74</v>
      </c>
      <c r="D1648" s="25" t="s">
        <v>10987</v>
      </c>
      <c r="E1648" s="4">
        <v>3</v>
      </c>
      <c r="F1648" s="4">
        <v>1995</v>
      </c>
      <c r="G1648" t="s">
        <v>21</v>
      </c>
      <c r="I1648" t="s">
        <v>11219</v>
      </c>
      <c r="J1648" s="4" t="s">
        <v>958</v>
      </c>
      <c r="K1648" s="4" t="s">
        <v>338</v>
      </c>
      <c r="L1648" s="4">
        <v>0</v>
      </c>
      <c r="M1648" s="4" t="s">
        <v>8328</v>
      </c>
      <c r="N1648" s="11" t="s">
        <v>12547</v>
      </c>
    </row>
    <row r="1649" spans="1:18">
      <c r="A1649" t="s">
        <v>98</v>
      </c>
      <c r="B1649" t="s">
        <v>10958</v>
      </c>
      <c r="C1649" t="s">
        <v>74</v>
      </c>
      <c r="D1649" s="25" t="s">
        <v>10989</v>
      </c>
      <c r="E1649" s="4">
        <v>3</v>
      </c>
      <c r="F1649" s="4">
        <v>1996</v>
      </c>
      <c r="G1649" t="s">
        <v>21</v>
      </c>
      <c r="I1649" t="s">
        <v>11219</v>
      </c>
      <c r="J1649" s="4" t="s">
        <v>870</v>
      </c>
      <c r="K1649" s="4" t="s">
        <v>338</v>
      </c>
      <c r="L1649" s="4">
        <v>0</v>
      </c>
      <c r="M1649" s="4" t="s">
        <v>2447</v>
      </c>
      <c r="N1649" s="11" t="s">
        <v>12547</v>
      </c>
      <c r="R1649" t="s">
        <v>12549</v>
      </c>
    </row>
    <row r="1650" spans="1:18">
      <c r="A1650" t="s">
        <v>98</v>
      </c>
      <c r="B1650" t="s">
        <v>10958</v>
      </c>
      <c r="C1650" t="s">
        <v>74</v>
      </c>
      <c r="D1650" s="25" t="s">
        <v>11083</v>
      </c>
      <c r="E1650" s="4">
        <v>3</v>
      </c>
      <c r="F1650" s="4">
        <v>2000</v>
      </c>
      <c r="G1650" t="s">
        <v>21</v>
      </c>
      <c r="I1650" t="s">
        <v>11219</v>
      </c>
      <c r="J1650" s="4" t="s">
        <v>1160</v>
      </c>
      <c r="K1650" s="4" t="s">
        <v>2609</v>
      </c>
      <c r="L1650" s="4">
        <v>0</v>
      </c>
      <c r="M1650" s="4" t="s">
        <v>3151</v>
      </c>
      <c r="N1650" s="11" t="s">
        <v>12547</v>
      </c>
      <c r="R1650" t="s">
        <v>439</v>
      </c>
    </row>
    <row r="1651" spans="1:18">
      <c r="A1651" t="s">
        <v>98</v>
      </c>
      <c r="B1651" t="s">
        <v>10958</v>
      </c>
      <c r="C1651" t="s">
        <v>74</v>
      </c>
      <c r="D1651" s="25" t="s">
        <v>3055</v>
      </c>
      <c r="E1651" s="4">
        <v>5</v>
      </c>
      <c r="F1651" s="4">
        <v>2001</v>
      </c>
      <c r="G1651" t="s">
        <v>21</v>
      </c>
      <c r="I1651" t="s">
        <v>11219</v>
      </c>
      <c r="J1651" s="4" t="s">
        <v>954</v>
      </c>
      <c r="K1651" s="4" t="s">
        <v>305</v>
      </c>
      <c r="L1651" s="4">
        <v>0</v>
      </c>
      <c r="M1651" s="4" t="s">
        <v>3089</v>
      </c>
      <c r="N1651" s="11" t="s">
        <v>12547</v>
      </c>
      <c r="R1651" t="s">
        <v>11212</v>
      </c>
    </row>
    <row r="1652" spans="1:18">
      <c r="A1652" t="s">
        <v>98</v>
      </c>
      <c r="B1652" t="s">
        <v>10958</v>
      </c>
      <c r="C1652" t="s">
        <v>74</v>
      </c>
      <c r="D1652" s="25" t="s">
        <v>11007</v>
      </c>
      <c r="E1652" s="4">
        <v>5</v>
      </c>
      <c r="F1652" s="4">
        <v>2002</v>
      </c>
      <c r="G1652" t="s">
        <v>21</v>
      </c>
      <c r="I1652" t="s">
        <v>11219</v>
      </c>
      <c r="J1652" s="4" t="s">
        <v>127</v>
      </c>
      <c r="K1652" s="4" t="s">
        <v>305</v>
      </c>
      <c r="L1652" s="4">
        <v>0</v>
      </c>
      <c r="M1652" s="4" t="s">
        <v>5246</v>
      </c>
      <c r="N1652" s="11" t="s">
        <v>12547</v>
      </c>
      <c r="R1652" t="s">
        <v>12550</v>
      </c>
    </row>
    <row r="1653" spans="1:18">
      <c r="A1653" t="s">
        <v>98</v>
      </c>
      <c r="B1653" t="s">
        <v>10958</v>
      </c>
      <c r="C1653" t="s">
        <v>74</v>
      </c>
      <c r="D1653" s="25" t="s">
        <v>8050</v>
      </c>
      <c r="E1653" s="4">
        <v>6</v>
      </c>
      <c r="F1653" s="4">
        <v>2002</v>
      </c>
      <c r="G1653" t="s">
        <v>21</v>
      </c>
      <c r="I1653" t="s">
        <v>11219</v>
      </c>
      <c r="J1653" s="4" t="s">
        <v>127</v>
      </c>
      <c r="N1653" s="11" t="s">
        <v>12547</v>
      </c>
      <c r="R1653" t="s">
        <v>12551</v>
      </c>
    </row>
    <row r="1654" spans="1:18">
      <c r="A1654" t="s">
        <v>98</v>
      </c>
      <c r="B1654" t="s">
        <v>10958</v>
      </c>
      <c r="C1654" t="s">
        <v>74</v>
      </c>
      <c r="D1654" s="25" t="s">
        <v>11038</v>
      </c>
      <c r="E1654" s="4">
        <v>5</v>
      </c>
      <c r="F1654" s="4">
        <v>2003</v>
      </c>
      <c r="G1654" t="s">
        <v>21</v>
      </c>
      <c r="I1654" t="s">
        <v>11219</v>
      </c>
      <c r="J1654" s="4" t="s">
        <v>127</v>
      </c>
      <c r="K1654" s="4" t="s">
        <v>2609</v>
      </c>
      <c r="L1654" s="4">
        <v>0</v>
      </c>
      <c r="M1654" s="4" t="s">
        <v>2590</v>
      </c>
      <c r="N1654" s="11" t="s">
        <v>12547</v>
      </c>
      <c r="R1654" t="s">
        <v>11501</v>
      </c>
    </row>
    <row r="1655" spans="1:18">
      <c r="A1655" t="s">
        <v>98</v>
      </c>
      <c r="B1655" t="s">
        <v>10958</v>
      </c>
      <c r="C1655" t="s">
        <v>74</v>
      </c>
      <c r="D1655" s="25" t="s">
        <v>11060</v>
      </c>
      <c r="E1655" s="4">
        <v>5</v>
      </c>
      <c r="F1655" s="4">
        <v>2005</v>
      </c>
      <c r="G1655" t="s">
        <v>21</v>
      </c>
      <c r="I1655" t="s">
        <v>11219</v>
      </c>
      <c r="J1655" s="4" t="s">
        <v>1282</v>
      </c>
      <c r="K1655" s="4" t="s">
        <v>447</v>
      </c>
      <c r="L1655" s="4">
        <v>0</v>
      </c>
      <c r="M1655" s="4" t="s">
        <v>12552</v>
      </c>
      <c r="N1655" s="11" t="s">
        <v>12547</v>
      </c>
      <c r="R1655" t="s">
        <v>12553</v>
      </c>
    </row>
    <row r="1656" spans="1:18">
      <c r="A1656" t="s">
        <v>957</v>
      </c>
      <c r="B1656" t="s">
        <v>10958</v>
      </c>
      <c r="C1656" t="s">
        <v>20</v>
      </c>
      <c r="D1656" s="25" t="s">
        <v>11132</v>
      </c>
      <c r="E1656" s="4">
        <v>3</v>
      </c>
      <c r="F1656" s="4">
        <v>1995</v>
      </c>
      <c r="G1656" t="s">
        <v>25</v>
      </c>
      <c r="I1656" t="s">
        <v>11219</v>
      </c>
      <c r="J1656" s="4" t="s">
        <v>1861</v>
      </c>
      <c r="K1656" s="4" t="s">
        <v>182</v>
      </c>
      <c r="L1656" s="4">
        <v>0</v>
      </c>
      <c r="M1656" s="4" t="s">
        <v>3182</v>
      </c>
      <c r="R1656" t="s">
        <v>12554</v>
      </c>
    </row>
    <row r="1657" spans="1:18">
      <c r="A1657" t="s">
        <v>6091</v>
      </c>
      <c r="B1657" t="s">
        <v>10958</v>
      </c>
      <c r="C1657" t="s">
        <v>20</v>
      </c>
      <c r="D1657" s="25" t="s">
        <v>11016</v>
      </c>
      <c r="E1657" s="4">
        <v>5</v>
      </c>
      <c r="F1657" s="4">
        <v>2015</v>
      </c>
      <c r="G1657" t="s">
        <v>25</v>
      </c>
      <c r="H1657" s="4" t="s">
        <v>1452</v>
      </c>
      <c r="I1657" t="s">
        <v>1214</v>
      </c>
      <c r="J1657" s="4" t="s">
        <v>5299</v>
      </c>
      <c r="K1657" s="4" t="s">
        <v>546</v>
      </c>
      <c r="L1657" s="4">
        <v>0</v>
      </c>
      <c r="M1657" s="4" t="s">
        <v>4052</v>
      </c>
      <c r="N1657" s="11" t="s">
        <v>12555</v>
      </c>
      <c r="R1657" t="s">
        <v>12503</v>
      </c>
    </row>
    <row r="1658" spans="1:18">
      <c r="A1658" t="s">
        <v>6091</v>
      </c>
      <c r="B1658" t="s">
        <v>10958</v>
      </c>
      <c r="C1658" t="s">
        <v>74</v>
      </c>
      <c r="D1658" s="25" t="s">
        <v>1590</v>
      </c>
      <c r="E1658" s="4">
        <v>5</v>
      </c>
      <c r="F1658" s="4">
        <v>2016</v>
      </c>
      <c r="G1658" t="s">
        <v>25</v>
      </c>
      <c r="H1658" s="4" t="s">
        <v>1456</v>
      </c>
      <c r="I1658" t="s">
        <v>1214</v>
      </c>
      <c r="J1658" s="4" t="s">
        <v>1038</v>
      </c>
      <c r="K1658" s="4" t="s">
        <v>3814</v>
      </c>
      <c r="L1658" s="4">
        <v>0</v>
      </c>
      <c r="M1658" s="4" t="s">
        <v>3835</v>
      </c>
      <c r="N1658" s="11" t="s">
        <v>12555</v>
      </c>
      <c r="R1658" t="s">
        <v>12556</v>
      </c>
    </row>
    <row r="1659" spans="1:18">
      <c r="A1659" t="s">
        <v>6091</v>
      </c>
      <c r="B1659" t="s">
        <v>10958</v>
      </c>
      <c r="C1659" t="s">
        <v>74</v>
      </c>
      <c r="D1659" s="25" t="s">
        <v>1152</v>
      </c>
      <c r="E1659" s="4">
        <v>6</v>
      </c>
      <c r="F1659" s="4">
        <v>2018</v>
      </c>
      <c r="G1659" t="s">
        <v>25</v>
      </c>
      <c r="H1659" s="4" t="s">
        <v>482</v>
      </c>
      <c r="I1659" t="s">
        <v>1214</v>
      </c>
      <c r="J1659" s="4" t="s">
        <v>670</v>
      </c>
      <c r="K1659" s="4" t="s">
        <v>1869</v>
      </c>
      <c r="L1659" s="4">
        <v>0</v>
      </c>
      <c r="M1659" s="4" t="s">
        <v>2414</v>
      </c>
      <c r="N1659" s="11" t="s">
        <v>12555</v>
      </c>
      <c r="R1659" t="s">
        <v>12557</v>
      </c>
    </row>
    <row r="1660" spans="1:18">
      <c r="A1660" t="s">
        <v>6091</v>
      </c>
      <c r="B1660" t="s">
        <v>10958</v>
      </c>
      <c r="C1660" t="s">
        <v>74</v>
      </c>
      <c r="D1660" s="25" t="s">
        <v>2440</v>
      </c>
      <c r="E1660" s="4">
        <v>9</v>
      </c>
      <c r="F1660" s="4">
        <v>2018</v>
      </c>
      <c r="G1660" t="s">
        <v>25</v>
      </c>
      <c r="H1660" s="4" t="s">
        <v>2457</v>
      </c>
      <c r="I1660" t="s">
        <v>1214</v>
      </c>
      <c r="J1660" s="4" t="s">
        <v>388</v>
      </c>
      <c r="K1660" s="4" t="s">
        <v>2413</v>
      </c>
      <c r="L1660" s="4">
        <v>0</v>
      </c>
      <c r="M1660" s="4" t="s">
        <v>2156</v>
      </c>
      <c r="N1660" s="11" t="s">
        <v>12555</v>
      </c>
      <c r="R1660" t="s">
        <v>12558</v>
      </c>
    </row>
    <row r="1661" spans="1:18">
      <c r="A1661" t="s">
        <v>6091</v>
      </c>
      <c r="B1661" t="s">
        <v>10958</v>
      </c>
      <c r="C1661" t="s">
        <v>74</v>
      </c>
      <c r="D1661" s="25" t="s">
        <v>11102</v>
      </c>
      <c r="E1661" s="4">
        <v>5</v>
      </c>
      <c r="F1661" s="4">
        <v>2019</v>
      </c>
      <c r="G1661" t="s">
        <v>25</v>
      </c>
      <c r="H1661" s="4" t="s">
        <v>682</v>
      </c>
      <c r="I1661" t="s">
        <v>1214</v>
      </c>
      <c r="J1661" s="4" t="s">
        <v>565</v>
      </c>
      <c r="K1661" s="4" t="s">
        <v>789</v>
      </c>
      <c r="L1661" s="4">
        <v>0</v>
      </c>
      <c r="M1661" s="4" t="s">
        <v>1857</v>
      </c>
      <c r="N1661" s="11" t="s">
        <v>12555</v>
      </c>
      <c r="R1661" t="s">
        <v>12559</v>
      </c>
    </row>
    <row r="1662" spans="1:18">
      <c r="A1662" t="s">
        <v>6091</v>
      </c>
      <c r="B1662" t="s">
        <v>10958</v>
      </c>
      <c r="C1662" t="s">
        <v>74</v>
      </c>
      <c r="D1662" s="25" t="s">
        <v>11509</v>
      </c>
      <c r="E1662" s="4">
        <v>5</v>
      </c>
      <c r="F1662" s="4">
        <v>2021</v>
      </c>
      <c r="G1662" t="s">
        <v>25</v>
      </c>
      <c r="I1662" t="s">
        <v>11219</v>
      </c>
      <c r="J1662" s="4" t="s">
        <v>3619</v>
      </c>
      <c r="K1662" s="4" t="s">
        <v>954</v>
      </c>
      <c r="L1662" s="4">
        <v>0</v>
      </c>
      <c r="M1662" s="4" t="s">
        <v>1637</v>
      </c>
      <c r="N1662" s="11" t="s">
        <v>12555</v>
      </c>
      <c r="Q1662" t="s">
        <v>12560</v>
      </c>
      <c r="R1662" t="s">
        <v>12561</v>
      </c>
    </row>
    <row r="1663" spans="1:18">
      <c r="A1663" t="s">
        <v>6091</v>
      </c>
      <c r="B1663" t="s">
        <v>10958</v>
      </c>
      <c r="C1663" t="s">
        <v>74</v>
      </c>
      <c r="D1663" s="25" t="s">
        <v>12374</v>
      </c>
      <c r="E1663" s="4">
        <v>4</v>
      </c>
      <c r="F1663" s="4">
        <v>2024</v>
      </c>
      <c r="G1663" t="s">
        <v>25</v>
      </c>
      <c r="H1663" s="4" t="s">
        <v>717</v>
      </c>
      <c r="I1663" t="s">
        <v>1214</v>
      </c>
      <c r="J1663" s="4" t="s">
        <v>278</v>
      </c>
      <c r="K1663" s="4" t="s">
        <v>2609</v>
      </c>
      <c r="L1663" s="4">
        <v>0</v>
      </c>
      <c r="M1663" s="4" t="s">
        <v>4689</v>
      </c>
      <c r="N1663" s="11" t="s">
        <v>12555</v>
      </c>
      <c r="Q1663" t="s">
        <v>12562</v>
      </c>
      <c r="R1663" t="s">
        <v>12563</v>
      </c>
    </row>
    <row r="1664" spans="1:18">
      <c r="A1664" t="s">
        <v>6091</v>
      </c>
      <c r="B1664" t="s">
        <v>10958</v>
      </c>
      <c r="C1664" s="4" t="s">
        <v>74</v>
      </c>
      <c r="D1664" s="25" t="s">
        <v>11031</v>
      </c>
      <c r="E1664" s="4">
        <v>4</v>
      </c>
      <c r="F1664" s="4">
        <v>2026</v>
      </c>
      <c r="G1664" s="4" t="s">
        <v>25</v>
      </c>
      <c r="H1664" s="4">
        <v>14.6</v>
      </c>
      <c r="I1664" t="s">
        <v>1214</v>
      </c>
      <c r="J1664" s="4">
        <v>38</v>
      </c>
      <c r="K1664" s="4">
        <v>49</v>
      </c>
      <c r="L1664" s="4">
        <v>0</v>
      </c>
      <c r="M1664" s="4">
        <v>2915</v>
      </c>
      <c r="N1664" s="11">
        <v>982000409784598</v>
      </c>
      <c r="R1664" s="4" t="s">
        <v>2449</v>
      </c>
    </row>
    <row r="1665" spans="1:18">
      <c r="A1665" t="s">
        <v>6097</v>
      </c>
      <c r="B1665" t="s">
        <v>10958</v>
      </c>
      <c r="C1665" t="s">
        <v>20</v>
      </c>
      <c r="D1665" s="25" t="s">
        <v>11027</v>
      </c>
      <c r="E1665" s="4">
        <v>5</v>
      </c>
      <c r="F1665" s="4">
        <v>2017</v>
      </c>
      <c r="G1665" t="s">
        <v>21</v>
      </c>
      <c r="I1665" t="s">
        <v>11219</v>
      </c>
      <c r="J1665" s="4" t="s">
        <v>401</v>
      </c>
      <c r="K1665" s="4" t="s">
        <v>929</v>
      </c>
      <c r="L1665" s="4">
        <v>0</v>
      </c>
      <c r="M1665" s="4" t="s">
        <v>2622</v>
      </c>
      <c r="R1665" t="s">
        <v>12564</v>
      </c>
    </row>
    <row r="1666" spans="1:18">
      <c r="A1666" t="s">
        <v>6121</v>
      </c>
      <c r="B1666" t="s">
        <v>10958</v>
      </c>
      <c r="C1666" t="s">
        <v>20</v>
      </c>
      <c r="D1666" s="25" t="s">
        <v>10979</v>
      </c>
      <c r="E1666" s="4">
        <v>3</v>
      </c>
      <c r="F1666" s="4">
        <v>1996</v>
      </c>
      <c r="G1666" t="s">
        <v>21</v>
      </c>
      <c r="H1666" s="4" t="s">
        <v>1610</v>
      </c>
      <c r="I1666" t="s">
        <v>1214</v>
      </c>
      <c r="J1666" s="4" t="s">
        <v>739</v>
      </c>
      <c r="K1666" s="4" t="s">
        <v>88</v>
      </c>
      <c r="L1666" s="4">
        <v>0</v>
      </c>
      <c r="M1666" s="4" t="s">
        <v>7986</v>
      </c>
      <c r="N1666" s="11" t="s">
        <v>12565</v>
      </c>
      <c r="R1666" t="s">
        <v>607</v>
      </c>
    </row>
    <row r="1667" spans="1:18">
      <c r="A1667" t="s">
        <v>6121</v>
      </c>
      <c r="B1667" t="s">
        <v>10958</v>
      </c>
      <c r="C1667" t="s">
        <v>74</v>
      </c>
      <c r="D1667" s="25" t="s">
        <v>10972</v>
      </c>
      <c r="E1667" s="4">
        <v>5</v>
      </c>
      <c r="F1667" s="4">
        <v>2003</v>
      </c>
      <c r="G1667" t="s">
        <v>21</v>
      </c>
      <c r="H1667" s="4" t="s">
        <v>609</v>
      </c>
      <c r="I1667" t="s">
        <v>1214</v>
      </c>
      <c r="J1667" s="4" t="s">
        <v>285</v>
      </c>
      <c r="K1667" s="4" t="s">
        <v>1215</v>
      </c>
      <c r="L1667" s="4">
        <v>0</v>
      </c>
      <c r="M1667" s="4" t="s">
        <v>12566</v>
      </c>
      <c r="N1667" s="11" t="s">
        <v>12565</v>
      </c>
      <c r="R1667" t="s">
        <v>12567</v>
      </c>
    </row>
    <row r="1668" spans="1:18">
      <c r="A1668" t="s">
        <v>6121</v>
      </c>
      <c r="B1668" t="s">
        <v>10958</v>
      </c>
      <c r="C1668" t="s">
        <v>74</v>
      </c>
      <c r="D1668" s="25" t="s">
        <v>11016</v>
      </c>
      <c r="E1668" s="4">
        <v>5</v>
      </c>
      <c r="F1668" s="4">
        <v>2015</v>
      </c>
      <c r="G1668" t="s">
        <v>21</v>
      </c>
      <c r="H1668" s="4" t="s">
        <v>293</v>
      </c>
      <c r="I1668" t="s">
        <v>1214</v>
      </c>
      <c r="J1668" s="4" t="s">
        <v>91</v>
      </c>
      <c r="K1668" s="4" t="s">
        <v>946</v>
      </c>
      <c r="L1668" s="4">
        <v>0</v>
      </c>
      <c r="M1668" s="4" t="s">
        <v>8657</v>
      </c>
      <c r="N1668" s="11" t="s">
        <v>12565</v>
      </c>
      <c r="R1668" t="s">
        <v>12568</v>
      </c>
    </row>
    <row r="1669" spans="1:18">
      <c r="A1669" t="s">
        <v>6121</v>
      </c>
      <c r="B1669" t="s">
        <v>10958</v>
      </c>
      <c r="C1669" t="s">
        <v>74</v>
      </c>
      <c r="D1669" s="25" t="s">
        <v>1590</v>
      </c>
      <c r="E1669" s="4">
        <v>5</v>
      </c>
      <c r="F1669" s="4">
        <v>2016</v>
      </c>
      <c r="G1669" t="s">
        <v>21</v>
      </c>
      <c r="H1669" s="4" t="s">
        <v>362</v>
      </c>
      <c r="I1669" t="s">
        <v>1214</v>
      </c>
      <c r="J1669" s="4" t="s">
        <v>529</v>
      </c>
      <c r="K1669" s="4" t="s">
        <v>946</v>
      </c>
      <c r="L1669" s="4">
        <v>0</v>
      </c>
      <c r="M1669" s="4" t="s">
        <v>1944</v>
      </c>
      <c r="N1669" s="11" t="s">
        <v>12565</v>
      </c>
      <c r="R1669" t="s">
        <v>11044</v>
      </c>
    </row>
    <row r="1670" spans="1:18">
      <c r="A1670" t="s">
        <v>6122</v>
      </c>
      <c r="B1670" t="s">
        <v>10958</v>
      </c>
      <c r="C1670" t="s">
        <v>20</v>
      </c>
      <c r="D1670" s="25" t="s">
        <v>11083</v>
      </c>
      <c r="E1670" s="4">
        <v>3</v>
      </c>
      <c r="F1670" s="4">
        <v>2000</v>
      </c>
      <c r="G1670" t="s">
        <v>25</v>
      </c>
      <c r="H1670" s="4" t="s">
        <v>149</v>
      </c>
      <c r="I1670" t="s">
        <v>1214</v>
      </c>
      <c r="J1670" s="4" t="s">
        <v>756</v>
      </c>
      <c r="K1670" s="4" t="s">
        <v>742</v>
      </c>
      <c r="L1670" s="4">
        <v>0</v>
      </c>
      <c r="M1670" s="4" t="s">
        <v>2276</v>
      </c>
      <c r="R1670" t="s">
        <v>607</v>
      </c>
    </row>
    <row r="1671" spans="1:18">
      <c r="A1671" t="s">
        <v>6122</v>
      </c>
      <c r="B1671" t="s">
        <v>10958</v>
      </c>
      <c r="C1671" t="s">
        <v>74</v>
      </c>
      <c r="D1671" s="25" t="s">
        <v>11007</v>
      </c>
      <c r="E1671" s="4">
        <v>5</v>
      </c>
      <c r="F1671" s="4">
        <v>2002</v>
      </c>
      <c r="G1671" t="s">
        <v>25</v>
      </c>
      <c r="H1671" s="4" t="s">
        <v>682</v>
      </c>
      <c r="I1671" t="s">
        <v>1214</v>
      </c>
      <c r="J1671" s="4" t="s">
        <v>2963</v>
      </c>
      <c r="K1671" s="4" t="s">
        <v>582</v>
      </c>
      <c r="L1671" s="4">
        <v>0</v>
      </c>
      <c r="M1671" s="4" t="s">
        <v>1985</v>
      </c>
      <c r="R1671" t="s">
        <v>12569</v>
      </c>
    </row>
    <row r="1672" spans="1:18">
      <c r="A1672" t="s">
        <v>6122</v>
      </c>
      <c r="B1672" t="s">
        <v>10958</v>
      </c>
      <c r="C1672" t="s">
        <v>74</v>
      </c>
      <c r="D1672" s="25" t="s">
        <v>11038</v>
      </c>
      <c r="E1672" s="4">
        <v>5</v>
      </c>
      <c r="F1672" s="4">
        <v>2003</v>
      </c>
      <c r="G1672" t="s">
        <v>25</v>
      </c>
      <c r="H1672" s="4" t="s">
        <v>57</v>
      </c>
      <c r="I1672" t="s">
        <v>1214</v>
      </c>
      <c r="J1672" s="4" t="s">
        <v>6479</v>
      </c>
      <c r="K1672" s="4" t="s">
        <v>709</v>
      </c>
      <c r="L1672" s="4">
        <v>0</v>
      </c>
      <c r="M1672" s="4" t="s">
        <v>1809</v>
      </c>
      <c r="R1672" t="s">
        <v>11039</v>
      </c>
    </row>
    <row r="1673" spans="1:18">
      <c r="A1673" t="s">
        <v>6122</v>
      </c>
      <c r="B1673" t="s">
        <v>10958</v>
      </c>
      <c r="C1673" t="s">
        <v>74</v>
      </c>
      <c r="D1673" s="25" t="s">
        <v>1736</v>
      </c>
      <c r="E1673" s="4">
        <v>5</v>
      </c>
      <c r="F1673" s="4">
        <v>2004</v>
      </c>
      <c r="G1673" t="s">
        <v>25</v>
      </c>
      <c r="H1673" s="4" t="s">
        <v>477</v>
      </c>
      <c r="I1673" t="s">
        <v>1214</v>
      </c>
      <c r="J1673" s="4" t="s">
        <v>1389</v>
      </c>
      <c r="K1673" s="4" t="s">
        <v>508</v>
      </c>
      <c r="L1673" s="4">
        <v>0</v>
      </c>
      <c r="M1673" s="4" t="s">
        <v>1987</v>
      </c>
      <c r="R1673" t="s">
        <v>12570</v>
      </c>
    </row>
    <row r="1674" spans="1:18">
      <c r="A1674" t="s">
        <v>6122</v>
      </c>
      <c r="B1674" t="s">
        <v>10958</v>
      </c>
      <c r="C1674" t="s">
        <v>74</v>
      </c>
      <c r="D1674" s="25" t="s">
        <v>11123</v>
      </c>
      <c r="E1674" s="4">
        <v>5</v>
      </c>
      <c r="F1674" s="4">
        <v>2005</v>
      </c>
      <c r="G1674" t="s">
        <v>25</v>
      </c>
      <c r="H1674" s="4" t="s">
        <v>496</v>
      </c>
      <c r="I1674" t="s">
        <v>1214</v>
      </c>
      <c r="J1674" s="4" t="s">
        <v>1069</v>
      </c>
      <c r="K1674" s="4" t="s">
        <v>508</v>
      </c>
      <c r="L1674" s="4">
        <v>0</v>
      </c>
      <c r="M1674" s="4" t="s">
        <v>1381</v>
      </c>
      <c r="R1674" t="s">
        <v>12571</v>
      </c>
    </row>
    <row r="1675" spans="1:18">
      <c r="A1675" t="s">
        <v>6122</v>
      </c>
      <c r="B1675" t="s">
        <v>10958</v>
      </c>
      <c r="C1675" t="s">
        <v>74</v>
      </c>
      <c r="D1675" s="25" t="s">
        <v>1831</v>
      </c>
      <c r="E1675" s="4">
        <v>5</v>
      </c>
      <c r="F1675" s="4">
        <v>2008</v>
      </c>
      <c r="G1675" t="s">
        <v>25</v>
      </c>
      <c r="H1675" s="4" t="s">
        <v>712</v>
      </c>
      <c r="I1675" t="s">
        <v>1214</v>
      </c>
      <c r="J1675" s="4" t="s">
        <v>264</v>
      </c>
      <c r="K1675" s="4" t="s">
        <v>3312</v>
      </c>
      <c r="L1675" s="4">
        <v>0</v>
      </c>
      <c r="M1675" s="4" t="s">
        <v>2025</v>
      </c>
      <c r="R1675" t="s">
        <v>570</v>
      </c>
    </row>
    <row r="1676" spans="1:18">
      <c r="A1676" t="s">
        <v>6122</v>
      </c>
      <c r="B1676" t="s">
        <v>10958</v>
      </c>
      <c r="C1676" t="s">
        <v>74</v>
      </c>
      <c r="D1676" s="25" t="s">
        <v>11014</v>
      </c>
      <c r="E1676" s="4">
        <v>5</v>
      </c>
      <c r="F1676" s="4">
        <v>2013</v>
      </c>
      <c r="G1676" t="s">
        <v>25</v>
      </c>
      <c r="H1676" s="4" t="s">
        <v>1046</v>
      </c>
      <c r="I1676" t="s">
        <v>1214</v>
      </c>
      <c r="J1676" s="4" t="s">
        <v>312</v>
      </c>
      <c r="K1676" s="4" t="s">
        <v>256</v>
      </c>
      <c r="L1676" s="4">
        <v>0</v>
      </c>
      <c r="M1676" s="4" t="s">
        <v>7344</v>
      </c>
      <c r="R1676" t="s">
        <v>570</v>
      </c>
    </row>
    <row r="1677" spans="1:18">
      <c r="A1677" t="s">
        <v>6122</v>
      </c>
      <c r="B1677" t="s">
        <v>10958</v>
      </c>
      <c r="C1677" t="s">
        <v>74</v>
      </c>
      <c r="D1677" s="25" t="s">
        <v>1590</v>
      </c>
      <c r="E1677" s="4">
        <v>5</v>
      </c>
      <c r="F1677" s="4">
        <v>2016</v>
      </c>
      <c r="G1677" t="s">
        <v>25</v>
      </c>
      <c r="H1677" s="4" t="s">
        <v>772</v>
      </c>
      <c r="I1677" t="s">
        <v>1214</v>
      </c>
      <c r="J1677" s="4" t="s">
        <v>49</v>
      </c>
      <c r="K1677" s="4" t="s">
        <v>166</v>
      </c>
      <c r="L1677" s="4">
        <v>0</v>
      </c>
      <c r="M1677" s="4" t="s">
        <v>7344</v>
      </c>
      <c r="R1677" t="s">
        <v>12572</v>
      </c>
    </row>
    <row r="1678" spans="1:18">
      <c r="A1678" t="s">
        <v>102</v>
      </c>
      <c r="B1678" t="s">
        <v>10958</v>
      </c>
      <c r="C1678" t="s">
        <v>20</v>
      </c>
      <c r="D1678" s="25" t="s">
        <v>11291</v>
      </c>
      <c r="E1678" s="4">
        <v>3</v>
      </c>
      <c r="F1678" s="4">
        <v>1982</v>
      </c>
      <c r="G1678" t="s">
        <v>25</v>
      </c>
      <c r="I1678" t="s">
        <v>11219</v>
      </c>
      <c r="J1678" s="4" t="s">
        <v>4762</v>
      </c>
      <c r="K1678" s="4" t="s">
        <v>2105</v>
      </c>
      <c r="L1678" s="4">
        <v>0</v>
      </c>
      <c r="M1678" s="4" t="s">
        <v>1650</v>
      </c>
      <c r="R1678" t="s">
        <v>12573</v>
      </c>
    </row>
    <row r="1679" spans="1:18">
      <c r="A1679" t="s">
        <v>102</v>
      </c>
      <c r="B1679" t="s">
        <v>10958</v>
      </c>
      <c r="C1679" t="s">
        <v>74</v>
      </c>
      <c r="D1679" s="25" t="s">
        <v>10960</v>
      </c>
      <c r="E1679" s="4">
        <v>3</v>
      </c>
      <c r="F1679" s="4">
        <v>1983</v>
      </c>
      <c r="G1679" t="s">
        <v>25</v>
      </c>
      <c r="I1679" t="s">
        <v>11219</v>
      </c>
      <c r="J1679" s="4" t="s">
        <v>4214</v>
      </c>
      <c r="K1679" s="4" t="s">
        <v>1297</v>
      </c>
      <c r="L1679" s="4">
        <v>0</v>
      </c>
      <c r="M1679" s="4" t="s">
        <v>2610</v>
      </c>
    </row>
    <row r="1680" spans="1:18">
      <c r="A1680" t="s">
        <v>6132</v>
      </c>
      <c r="B1680" t="s">
        <v>10958</v>
      </c>
      <c r="C1680" t="s">
        <v>20</v>
      </c>
      <c r="D1680" s="25" t="s">
        <v>10968</v>
      </c>
      <c r="E1680" s="4">
        <v>3</v>
      </c>
      <c r="F1680" s="4">
        <v>1994</v>
      </c>
      <c r="G1680" t="s">
        <v>21</v>
      </c>
      <c r="I1680" t="s">
        <v>11219</v>
      </c>
      <c r="J1680" s="4" t="s">
        <v>661</v>
      </c>
      <c r="K1680" s="4">
        <v>19.399999999999999</v>
      </c>
      <c r="L1680" s="4">
        <v>4.4000000000000004</v>
      </c>
      <c r="M1680" s="4" t="s">
        <v>6453</v>
      </c>
      <c r="R1680" t="s">
        <v>12574</v>
      </c>
    </row>
    <row r="1681" spans="1:18">
      <c r="A1681" t="s">
        <v>6137</v>
      </c>
      <c r="B1681" t="s">
        <v>10958</v>
      </c>
      <c r="C1681" t="s">
        <v>20</v>
      </c>
      <c r="D1681" s="25" t="s">
        <v>10995</v>
      </c>
      <c r="E1681" s="4">
        <v>5</v>
      </c>
      <c r="F1681" s="4">
        <v>2010</v>
      </c>
      <c r="G1681" t="s">
        <v>21</v>
      </c>
      <c r="I1681" t="s">
        <v>11219</v>
      </c>
      <c r="J1681" s="4" t="s">
        <v>546</v>
      </c>
      <c r="K1681" s="4" t="s">
        <v>1856</v>
      </c>
      <c r="L1681" s="4">
        <v>0</v>
      </c>
      <c r="M1681" s="4" t="s">
        <v>1377</v>
      </c>
      <c r="N1681" s="11" t="s">
        <v>12575</v>
      </c>
      <c r="R1681" t="s">
        <v>12576</v>
      </c>
    </row>
    <row r="1682" spans="1:18">
      <c r="A1682" t="s">
        <v>6137</v>
      </c>
      <c r="B1682" t="s">
        <v>10958</v>
      </c>
      <c r="C1682" t="s">
        <v>74</v>
      </c>
      <c r="D1682" s="25" t="s">
        <v>11014</v>
      </c>
      <c r="E1682" s="4">
        <v>5</v>
      </c>
      <c r="F1682" s="4">
        <v>2013</v>
      </c>
      <c r="G1682" t="s">
        <v>21</v>
      </c>
      <c r="I1682" t="s">
        <v>11219</v>
      </c>
      <c r="J1682" s="4" t="s">
        <v>150</v>
      </c>
      <c r="K1682" s="4" t="s">
        <v>240</v>
      </c>
      <c r="L1682" s="4">
        <v>0</v>
      </c>
      <c r="M1682" s="4" t="s">
        <v>1438</v>
      </c>
      <c r="N1682" s="11" t="s">
        <v>12575</v>
      </c>
      <c r="R1682" t="s">
        <v>12577</v>
      </c>
    </row>
    <row r="1683" spans="1:18">
      <c r="A1683" t="s">
        <v>6137</v>
      </c>
      <c r="B1683" t="s">
        <v>10958</v>
      </c>
      <c r="C1683" t="s">
        <v>74</v>
      </c>
      <c r="D1683" s="25" t="s">
        <v>11068</v>
      </c>
      <c r="E1683" s="4">
        <v>5</v>
      </c>
      <c r="F1683" s="4">
        <v>2015</v>
      </c>
      <c r="G1683" t="s">
        <v>21</v>
      </c>
      <c r="I1683" t="s">
        <v>11219</v>
      </c>
      <c r="J1683" s="4" t="s">
        <v>67</v>
      </c>
      <c r="K1683" s="4" t="s">
        <v>199</v>
      </c>
      <c r="L1683" s="4">
        <v>0</v>
      </c>
      <c r="M1683" s="4" t="s">
        <v>3199</v>
      </c>
      <c r="N1683" s="11" t="s">
        <v>12575</v>
      </c>
      <c r="R1683" t="s">
        <v>11330</v>
      </c>
    </row>
    <row r="1684" spans="1:18">
      <c r="A1684" t="s">
        <v>6137</v>
      </c>
      <c r="B1684" t="s">
        <v>10958</v>
      </c>
      <c r="C1684" t="s">
        <v>74</v>
      </c>
      <c r="D1684" s="25" t="s">
        <v>1590</v>
      </c>
      <c r="E1684" s="4">
        <v>5</v>
      </c>
      <c r="F1684" s="4">
        <v>2016</v>
      </c>
      <c r="G1684" t="s">
        <v>21</v>
      </c>
      <c r="I1684" t="s">
        <v>11219</v>
      </c>
      <c r="J1684" s="4" t="s">
        <v>91</v>
      </c>
      <c r="K1684" s="4" t="s">
        <v>1160</v>
      </c>
      <c r="L1684" s="4">
        <v>0</v>
      </c>
      <c r="M1684" s="4" t="s">
        <v>2729</v>
      </c>
      <c r="N1684" s="11" t="s">
        <v>12575</v>
      </c>
      <c r="R1684" t="s">
        <v>12578</v>
      </c>
    </row>
    <row r="1685" spans="1:18">
      <c r="A1685" t="s">
        <v>6137</v>
      </c>
      <c r="B1685" t="s">
        <v>10958</v>
      </c>
      <c r="C1685" t="s">
        <v>74</v>
      </c>
      <c r="D1685" s="25" t="s">
        <v>11027</v>
      </c>
      <c r="E1685" s="4">
        <v>5</v>
      </c>
      <c r="F1685" s="4">
        <v>2017</v>
      </c>
      <c r="G1685" t="s">
        <v>21</v>
      </c>
      <c r="I1685" t="s">
        <v>11219</v>
      </c>
      <c r="J1685" s="4" t="s">
        <v>521</v>
      </c>
      <c r="K1685" s="4" t="s">
        <v>870</v>
      </c>
      <c r="L1685" s="4">
        <v>0</v>
      </c>
      <c r="M1685" s="4" t="s">
        <v>1904</v>
      </c>
      <c r="N1685" s="11" t="s">
        <v>12575</v>
      </c>
      <c r="R1685" t="s">
        <v>12579</v>
      </c>
    </row>
    <row r="1686" spans="1:18">
      <c r="A1686" t="s">
        <v>6139</v>
      </c>
      <c r="B1686" t="s">
        <v>10958</v>
      </c>
      <c r="C1686" t="s">
        <v>20</v>
      </c>
      <c r="D1686" s="25" t="s">
        <v>11016</v>
      </c>
      <c r="E1686" s="4">
        <v>5</v>
      </c>
      <c r="F1686" s="4">
        <v>2015</v>
      </c>
      <c r="G1686" t="s">
        <v>25</v>
      </c>
      <c r="I1686" t="s">
        <v>11219</v>
      </c>
      <c r="J1686" s="4" t="s">
        <v>818</v>
      </c>
      <c r="K1686" s="4" t="s">
        <v>91</v>
      </c>
      <c r="L1686" s="4">
        <v>0</v>
      </c>
      <c r="M1686" s="4" t="s">
        <v>3127</v>
      </c>
      <c r="N1686" s="11" t="s">
        <v>12580</v>
      </c>
      <c r="R1686" t="s">
        <v>12581</v>
      </c>
    </row>
    <row r="1687" spans="1:18">
      <c r="A1687" t="s">
        <v>6139</v>
      </c>
      <c r="B1687" t="s">
        <v>10958</v>
      </c>
      <c r="C1687" t="s">
        <v>74</v>
      </c>
      <c r="D1687" s="25" t="s">
        <v>1152</v>
      </c>
      <c r="E1687" s="4">
        <v>6</v>
      </c>
      <c r="F1687" s="4">
        <v>2018</v>
      </c>
      <c r="G1687" t="s">
        <v>25</v>
      </c>
      <c r="I1687" t="s">
        <v>11219</v>
      </c>
      <c r="J1687" s="4" t="s">
        <v>1483</v>
      </c>
      <c r="K1687" s="4" t="s">
        <v>190</v>
      </c>
      <c r="L1687" s="4">
        <v>0</v>
      </c>
      <c r="M1687" s="4" t="s">
        <v>1350</v>
      </c>
      <c r="N1687" s="11" t="s">
        <v>12580</v>
      </c>
      <c r="R1687" t="s">
        <v>12582</v>
      </c>
    </row>
    <row r="1688" spans="1:18">
      <c r="A1688" t="s">
        <v>6139</v>
      </c>
      <c r="B1688" t="s">
        <v>10958</v>
      </c>
      <c r="C1688" t="s">
        <v>74</v>
      </c>
      <c r="D1688" s="25" t="s">
        <v>11102</v>
      </c>
      <c r="E1688" s="4">
        <v>5</v>
      </c>
      <c r="F1688" s="4">
        <v>2019</v>
      </c>
      <c r="G1688" t="s">
        <v>25</v>
      </c>
      <c r="I1688" t="s">
        <v>11219</v>
      </c>
      <c r="J1688" s="4" t="s">
        <v>150</v>
      </c>
      <c r="K1688" s="4" t="s">
        <v>2179</v>
      </c>
      <c r="L1688" s="4">
        <v>0</v>
      </c>
      <c r="M1688" s="4" t="s">
        <v>1909</v>
      </c>
      <c r="N1688" s="11" t="s">
        <v>12580</v>
      </c>
      <c r="R1688" t="s">
        <v>12583</v>
      </c>
    </row>
    <row r="1689" spans="1:18">
      <c r="A1689" t="s">
        <v>6157</v>
      </c>
      <c r="B1689" t="s">
        <v>10958</v>
      </c>
      <c r="C1689" t="s">
        <v>20</v>
      </c>
      <c r="D1689" s="25" t="s">
        <v>11001</v>
      </c>
      <c r="E1689" s="4">
        <v>3</v>
      </c>
      <c r="F1689" s="4">
        <v>1998</v>
      </c>
      <c r="G1689" t="s">
        <v>21</v>
      </c>
      <c r="H1689" s="4" t="s">
        <v>1361</v>
      </c>
      <c r="I1689" t="s">
        <v>1214</v>
      </c>
      <c r="J1689" s="4" t="s">
        <v>12584</v>
      </c>
      <c r="K1689" s="4" t="s">
        <v>893</v>
      </c>
      <c r="L1689" s="4">
        <v>0</v>
      </c>
      <c r="M1689" s="4" t="s">
        <v>2153</v>
      </c>
      <c r="N1689" s="11" t="s">
        <v>12585</v>
      </c>
      <c r="R1689" t="s">
        <v>5586</v>
      </c>
    </row>
    <row r="1690" spans="1:18">
      <c r="A1690" t="s">
        <v>6157</v>
      </c>
      <c r="B1690" t="s">
        <v>10958</v>
      </c>
      <c r="C1690" t="s">
        <v>74</v>
      </c>
      <c r="D1690" s="25" t="s">
        <v>10981</v>
      </c>
      <c r="E1690" s="4">
        <v>3</v>
      </c>
      <c r="F1690" s="4">
        <v>2000</v>
      </c>
      <c r="G1690" t="s">
        <v>21</v>
      </c>
      <c r="H1690" s="4" t="s">
        <v>1368</v>
      </c>
      <c r="I1690" t="s">
        <v>1214</v>
      </c>
      <c r="J1690" s="4" t="s">
        <v>196</v>
      </c>
      <c r="K1690" s="4" t="s">
        <v>600</v>
      </c>
      <c r="L1690" s="4">
        <v>0</v>
      </c>
      <c r="M1690" s="4" t="s">
        <v>12586</v>
      </c>
      <c r="N1690" s="11" t="s">
        <v>12585</v>
      </c>
      <c r="R1690" t="s">
        <v>2649</v>
      </c>
    </row>
    <row r="1691" spans="1:18">
      <c r="A1691" t="s">
        <v>6157</v>
      </c>
      <c r="B1691" t="s">
        <v>10958</v>
      </c>
      <c r="C1691" t="s">
        <v>74</v>
      </c>
      <c r="D1691" s="25" t="s">
        <v>3055</v>
      </c>
      <c r="E1691" s="4">
        <v>5</v>
      </c>
      <c r="F1691" s="4">
        <v>2001</v>
      </c>
      <c r="G1691" t="s">
        <v>21</v>
      </c>
      <c r="H1691" s="4" t="s">
        <v>1456</v>
      </c>
      <c r="I1691" t="s">
        <v>1214</v>
      </c>
      <c r="J1691" s="4" t="s">
        <v>7550</v>
      </c>
      <c r="K1691" s="4" t="s">
        <v>529</v>
      </c>
      <c r="L1691" s="4">
        <v>0</v>
      </c>
      <c r="M1691" s="4" t="s">
        <v>2453</v>
      </c>
      <c r="N1691" s="11" t="s">
        <v>12585</v>
      </c>
      <c r="R1691" t="s">
        <v>12587</v>
      </c>
    </row>
    <row r="1692" spans="1:18">
      <c r="A1692" t="s">
        <v>6157</v>
      </c>
      <c r="B1692" t="s">
        <v>10958</v>
      </c>
      <c r="C1692" t="s">
        <v>74</v>
      </c>
      <c r="D1692" s="25" t="s">
        <v>11036</v>
      </c>
      <c r="E1692" s="4">
        <v>5</v>
      </c>
      <c r="F1692" s="4">
        <v>2002</v>
      </c>
      <c r="G1692" t="s">
        <v>21</v>
      </c>
      <c r="H1692" s="4" t="s">
        <v>654</v>
      </c>
      <c r="I1692" t="s">
        <v>1214</v>
      </c>
      <c r="J1692" s="4" t="s">
        <v>407</v>
      </c>
      <c r="K1692" s="4" t="s">
        <v>1215</v>
      </c>
      <c r="L1692" s="4">
        <v>0</v>
      </c>
      <c r="M1692" s="4" t="s">
        <v>7876</v>
      </c>
      <c r="N1692" s="11" t="s">
        <v>12585</v>
      </c>
      <c r="R1692" t="s">
        <v>12164</v>
      </c>
    </row>
    <row r="1693" spans="1:18">
      <c r="A1693" t="s">
        <v>6157</v>
      </c>
      <c r="B1693" t="s">
        <v>10958</v>
      </c>
      <c r="C1693" t="s">
        <v>74</v>
      </c>
      <c r="D1693" s="25" t="s">
        <v>1674</v>
      </c>
      <c r="E1693" s="4">
        <v>5</v>
      </c>
      <c r="F1693" s="4">
        <v>2004</v>
      </c>
      <c r="G1693" t="s">
        <v>21</v>
      </c>
      <c r="H1693" s="4" t="s">
        <v>682</v>
      </c>
      <c r="I1693" t="s">
        <v>1214</v>
      </c>
      <c r="J1693" s="4" t="s">
        <v>169</v>
      </c>
      <c r="K1693" s="4" t="s">
        <v>614</v>
      </c>
      <c r="L1693" s="4">
        <v>0</v>
      </c>
      <c r="M1693" s="4" t="s">
        <v>2443</v>
      </c>
      <c r="N1693" s="11" t="s">
        <v>12585</v>
      </c>
      <c r="R1693" t="s">
        <v>12588</v>
      </c>
    </row>
    <row r="1694" spans="1:18">
      <c r="A1694" t="s">
        <v>6165</v>
      </c>
      <c r="B1694" t="s">
        <v>10958</v>
      </c>
      <c r="C1694" t="s">
        <v>20</v>
      </c>
      <c r="D1694" s="25" t="s">
        <v>11007</v>
      </c>
      <c r="E1694" s="4">
        <v>5</v>
      </c>
      <c r="F1694" s="4">
        <v>2002</v>
      </c>
      <c r="G1694" t="s">
        <v>21</v>
      </c>
      <c r="I1694" t="s">
        <v>11219</v>
      </c>
      <c r="J1694" s="4" t="s">
        <v>2752</v>
      </c>
      <c r="K1694" s="4" t="s">
        <v>199</v>
      </c>
      <c r="L1694" s="4">
        <v>0</v>
      </c>
      <c r="M1694" s="4" t="s">
        <v>2382</v>
      </c>
      <c r="N1694" s="11" t="s">
        <v>12589</v>
      </c>
      <c r="R1694" t="s">
        <v>12590</v>
      </c>
    </row>
    <row r="1695" spans="1:18">
      <c r="A1695" t="s">
        <v>6165</v>
      </c>
      <c r="B1695" t="s">
        <v>10958</v>
      </c>
      <c r="C1695" t="s">
        <v>74</v>
      </c>
      <c r="D1695" s="25" t="s">
        <v>10972</v>
      </c>
      <c r="E1695" s="4">
        <v>5</v>
      </c>
      <c r="F1695" s="4">
        <v>2003</v>
      </c>
      <c r="G1695" t="s">
        <v>21</v>
      </c>
      <c r="I1695" t="s">
        <v>11219</v>
      </c>
      <c r="J1695" s="4" t="s">
        <v>2473</v>
      </c>
      <c r="K1695" s="4" t="s">
        <v>464</v>
      </c>
      <c r="L1695" s="4">
        <v>0</v>
      </c>
      <c r="M1695" s="4" t="s">
        <v>1765</v>
      </c>
      <c r="N1695" s="11" t="s">
        <v>12589</v>
      </c>
      <c r="R1695" t="s">
        <v>12591</v>
      </c>
    </row>
    <row r="1696" spans="1:18">
      <c r="A1696" t="s">
        <v>6165</v>
      </c>
      <c r="B1696" t="s">
        <v>10958</v>
      </c>
      <c r="C1696" t="s">
        <v>74</v>
      </c>
      <c r="D1696" s="25" t="s">
        <v>11123</v>
      </c>
      <c r="E1696" s="4">
        <v>5</v>
      </c>
      <c r="F1696" s="4">
        <v>2005</v>
      </c>
      <c r="G1696" t="s">
        <v>21</v>
      </c>
      <c r="I1696" t="s">
        <v>11219</v>
      </c>
      <c r="J1696" s="4" t="s">
        <v>582</v>
      </c>
      <c r="K1696" s="4" t="s">
        <v>674</v>
      </c>
      <c r="L1696" s="4">
        <v>0</v>
      </c>
      <c r="M1696" s="4" t="s">
        <v>1916</v>
      </c>
      <c r="N1696" s="11" t="s">
        <v>12589</v>
      </c>
      <c r="R1696" t="s">
        <v>12592</v>
      </c>
    </row>
    <row r="1697" spans="1:18">
      <c r="A1697" t="s">
        <v>6165</v>
      </c>
      <c r="B1697" t="s">
        <v>10958</v>
      </c>
      <c r="C1697" t="s">
        <v>74</v>
      </c>
      <c r="D1697" s="25" t="s">
        <v>11064</v>
      </c>
      <c r="E1697" s="4">
        <v>5</v>
      </c>
      <c r="F1697" s="4">
        <v>2009</v>
      </c>
      <c r="G1697" t="s">
        <v>21</v>
      </c>
      <c r="I1697" t="s">
        <v>11219</v>
      </c>
      <c r="J1697" s="4" t="s">
        <v>358</v>
      </c>
      <c r="K1697" s="4" t="s">
        <v>801</v>
      </c>
      <c r="L1697" s="4">
        <v>0</v>
      </c>
      <c r="M1697" s="4" t="s">
        <v>3314</v>
      </c>
      <c r="N1697" s="11" t="s">
        <v>12589</v>
      </c>
      <c r="R1697" t="s">
        <v>439</v>
      </c>
    </row>
    <row r="1698" spans="1:18">
      <c r="A1698" t="s">
        <v>106</v>
      </c>
      <c r="B1698" t="s">
        <v>10958</v>
      </c>
      <c r="C1698" t="s">
        <v>20</v>
      </c>
      <c r="D1698" s="25" t="s">
        <v>11291</v>
      </c>
      <c r="E1698" s="4">
        <v>3</v>
      </c>
      <c r="F1698" s="4">
        <v>1982</v>
      </c>
      <c r="G1698" t="s">
        <v>25</v>
      </c>
      <c r="H1698" s="4" t="s">
        <v>126</v>
      </c>
      <c r="I1698" t="s">
        <v>1214</v>
      </c>
      <c r="J1698" s="4" t="s">
        <v>1373</v>
      </c>
      <c r="K1698" s="4" t="s">
        <v>6012</v>
      </c>
      <c r="L1698" s="4">
        <v>0</v>
      </c>
      <c r="M1698" s="4" t="s">
        <v>1987</v>
      </c>
      <c r="R1698" t="s">
        <v>585</v>
      </c>
    </row>
    <row r="1699" spans="1:18">
      <c r="A1699" t="s">
        <v>6173</v>
      </c>
      <c r="B1699" t="s">
        <v>10958</v>
      </c>
      <c r="C1699" t="s">
        <v>20</v>
      </c>
      <c r="D1699" s="25" t="s">
        <v>10968</v>
      </c>
      <c r="E1699" s="4">
        <v>3</v>
      </c>
      <c r="F1699" s="4">
        <v>1994</v>
      </c>
      <c r="G1699" t="s">
        <v>21</v>
      </c>
      <c r="I1699" t="s">
        <v>11219</v>
      </c>
      <c r="J1699" s="4" t="s">
        <v>591</v>
      </c>
      <c r="K1699" s="4" t="s">
        <v>309</v>
      </c>
      <c r="L1699" s="4">
        <v>0</v>
      </c>
      <c r="M1699" s="4" t="s">
        <v>3657</v>
      </c>
      <c r="R1699" t="s">
        <v>1711</v>
      </c>
    </row>
    <row r="1700" spans="1:18">
      <c r="A1700" t="s">
        <v>6178</v>
      </c>
      <c r="B1700" t="s">
        <v>10958</v>
      </c>
      <c r="C1700" t="s">
        <v>20</v>
      </c>
      <c r="D1700" s="25" t="s">
        <v>11016</v>
      </c>
      <c r="E1700" s="4">
        <v>5</v>
      </c>
      <c r="F1700" s="4">
        <v>2015</v>
      </c>
      <c r="G1700" t="s">
        <v>25</v>
      </c>
      <c r="I1700" t="s">
        <v>11219</v>
      </c>
      <c r="J1700" s="4" t="s">
        <v>3781</v>
      </c>
      <c r="K1700" s="4" t="s">
        <v>988</v>
      </c>
      <c r="L1700" s="4">
        <v>0</v>
      </c>
      <c r="M1700" s="4" t="s">
        <v>1468</v>
      </c>
      <c r="N1700" s="11" t="s">
        <v>12593</v>
      </c>
      <c r="R1700" t="s">
        <v>12594</v>
      </c>
    </row>
    <row r="1701" spans="1:18">
      <c r="A1701" t="s">
        <v>6178</v>
      </c>
      <c r="B1701" t="s">
        <v>10958</v>
      </c>
      <c r="C1701" t="s">
        <v>74</v>
      </c>
      <c r="D1701" s="25" t="s">
        <v>1590</v>
      </c>
      <c r="E1701" s="4">
        <v>5</v>
      </c>
      <c r="F1701" s="4">
        <v>2016</v>
      </c>
      <c r="G1701" t="s">
        <v>25</v>
      </c>
      <c r="I1701" t="s">
        <v>11219</v>
      </c>
      <c r="J1701" s="4" t="s">
        <v>485</v>
      </c>
      <c r="K1701" s="4" t="s">
        <v>312</v>
      </c>
      <c r="L1701" s="4">
        <v>0</v>
      </c>
      <c r="M1701" s="4" t="s">
        <v>1643</v>
      </c>
      <c r="N1701" s="11" t="s">
        <v>12593</v>
      </c>
      <c r="R1701" t="s">
        <v>12595</v>
      </c>
    </row>
    <row r="1702" spans="1:18">
      <c r="A1702" t="s">
        <v>6178</v>
      </c>
      <c r="B1702" t="s">
        <v>10958</v>
      </c>
      <c r="C1702" t="s">
        <v>74</v>
      </c>
      <c r="D1702" s="25" t="s">
        <v>11027</v>
      </c>
      <c r="E1702" s="4">
        <v>5</v>
      </c>
      <c r="F1702" s="4">
        <v>2017</v>
      </c>
      <c r="G1702" t="s">
        <v>25</v>
      </c>
      <c r="I1702" t="s">
        <v>11219</v>
      </c>
      <c r="J1702" s="4" t="s">
        <v>186</v>
      </c>
      <c r="K1702" s="4" t="s">
        <v>960</v>
      </c>
      <c r="L1702" s="4">
        <v>0</v>
      </c>
      <c r="M1702" s="4" t="s">
        <v>2030</v>
      </c>
      <c r="N1702" s="11" t="s">
        <v>12593</v>
      </c>
      <c r="R1702" t="s">
        <v>11181</v>
      </c>
    </row>
    <row r="1703" spans="1:18">
      <c r="A1703" t="s">
        <v>6178</v>
      </c>
      <c r="B1703" t="s">
        <v>10958</v>
      </c>
      <c r="C1703" t="s">
        <v>74</v>
      </c>
      <c r="D1703" s="25" t="s">
        <v>2079</v>
      </c>
      <c r="E1703" s="4">
        <v>6</v>
      </c>
      <c r="F1703" s="4">
        <v>2018</v>
      </c>
      <c r="G1703" t="s">
        <v>25</v>
      </c>
      <c r="I1703" t="s">
        <v>11219</v>
      </c>
      <c r="J1703" s="4" t="s">
        <v>946</v>
      </c>
      <c r="K1703" s="4" t="s">
        <v>1121</v>
      </c>
      <c r="L1703" s="4">
        <v>0</v>
      </c>
      <c r="M1703" s="4" t="s">
        <v>3277</v>
      </c>
      <c r="N1703" s="11" t="s">
        <v>12593</v>
      </c>
      <c r="R1703" t="s">
        <v>12596</v>
      </c>
    </row>
    <row r="1704" spans="1:18">
      <c r="A1704" t="s">
        <v>6186</v>
      </c>
      <c r="B1704" t="s">
        <v>10958</v>
      </c>
      <c r="C1704" t="s">
        <v>20</v>
      </c>
      <c r="D1704" s="25" t="s">
        <v>11068</v>
      </c>
      <c r="E1704" s="4">
        <v>5</v>
      </c>
      <c r="F1704" s="4">
        <v>2015</v>
      </c>
      <c r="G1704" t="s">
        <v>21</v>
      </c>
      <c r="I1704" t="s">
        <v>11219</v>
      </c>
      <c r="J1704" s="4" t="s">
        <v>169</v>
      </c>
      <c r="K1704" s="4" t="s">
        <v>614</v>
      </c>
      <c r="L1704" s="4">
        <v>0</v>
      </c>
      <c r="M1704" s="4" t="s">
        <v>1593</v>
      </c>
      <c r="N1704" s="11" t="s">
        <v>12597</v>
      </c>
      <c r="R1704" t="s">
        <v>12598</v>
      </c>
    </row>
    <row r="1705" spans="1:18">
      <c r="A1705" t="s">
        <v>6186</v>
      </c>
      <c r="B1705" t="s">
        <v>10958</v>
      </c>
      <c r="C1705" t="s">
        <v>74</v>
      </c>
      <c r="D1705" s="25" t="s">
        <v>1590</v>
      </c>
      <c r="E1705" s="4">
        <v>5</v>
      </c>
      <c r="F1705" s="4">
        <v>2016</v>
      </c>
      <c r="G1705" t="s">
        <v>21</v>
      </c>
      <c r="I1705" t="s">
        <v>11219</v>
      </c>
      <c r="J1705" s="4" t="s">
        <v>661</v>
      </c>
      <c r="K1705" s="4" t="s">
        <v>988</v>
      </c>
      <c r="L1705" s="4">
        <v>0</v>
      </c>
      <c r="M1705" s="4" t="s">
        <v>3870</v>
      </c>
      <c r="N1705" s="11" t="s">
        <v>12597</v>
      </c>
      <c r="R1705" t="s">
        <v>12599</v>
      </c>
    </row>
    <row r="1706" spans="1:18">
      <c r="A1706" t="s">
        <v>6208</v>
      </c>
      <c r="B1706" t="s">
        <v>10958</v>
      </c>
      <c r="C1706" t="s">
        <v>20</v>
      </c>
      <c r="D1706" s="25" t="s">
        <v>11001</v>
      </c>
      <c r="E1706" s="4">
        <v>3</v>
      </c>
      <c r="F1706" s="4">
        <v>1998</v>
      </c>
      <c r="G1706" t="s">
        <v>103</v>
      </c>
      <c r="H1706" s="4" t="s">
        <v>2392</v>
      </c>
      <c r="I1706" t="s">
        <v>1214</v>
      </c>
      <c r="J1706" s="4" t="s">
        <v>12600</v>
      </c>
      <c r="K1706" s="4" t="s">
        <v>2410</v>
      </c>
      <c r="L1706" s="4">
        <v>0</v>
      </c>
      <c r="M1706" s="4" t="s">
        <v>150</v>
      </c>
      <c r="R1706" t="s">
        <v>593</v>
      </c>
    </row>
    <row r="1707" spans="1:18">
      <c r="A1707" t="s">
        <v>110</v>
      </c>
      <c r="B1707" t="s">
        <v>10958</v>
      </c>
      <c r="C1707" t="s">
        <v>20</v>
      </c>
      <c r="D1707" s="25" t="s">
        <v>11291</v>
      </c>
      <c r="E1707" s="4">
        <v>3</v>
      </c>
      <c r="F1707" s="4">
        <v>1982</v>
      </c>
      <c r="G1707" t="s">
        <v>25</v>
      </c>
      <c r="I1707" t="s">
        <v>11219</v>
      </c>
      <c r="J1707" s="4" t="s">
        <v>1617</v>
      </c>
      <c r="K1707" s="4" t="s">
        <v>435</v>
      </c>
      <c r="L1707" s="4">
        <v>0</v>
      </c>
      <c r="M1707" s="4" t="s">
        <v>1386</v>
      </c>
      <c r="R1707" t="s">
        <v>12601</v>
      </c>
    </row>
    <row r="1708" spans="1:18">
      <c r="A1708" t="s">
        <v>110</v>
      </c>
      <c r="B1708" t="s">
        <v>10958</v>
      </c>
      <c r="C1708" t="s">
        <v>74</v>
      </c>
      <c r="D1708" s="25" t="s">
        <v>10960</v>
      </c>
      <c r="E1708" s="4">
        <v>3</v>
      </c>
      <c r="F1708" s="4">
        <v>1983</v>
      </c>
      <c r="G1708" t="s">
        <v>25</v>
      </c>
      <c r="I1708" t="s">
        <v>11219</v>
      </c>
      <c r="J1708" s="4" t="s">
        <v>1611</v>
      </c>
      <c r="K1708" s="4" t="s">
        <v>2589</v>
      </c>
      <c r="L1708" s="4">
        <v>0</v>
      </c>
      <c r="M1708" s="4" t="s">
        <v>1293</v>
      </c>
      <c r="R1708" t="s">
        <v>6127</v>
      </c>
    </row>
    <row r="1709" spans="1:18">
      <c r="A1709" t="s">
        <v>110</v>
      </c>
      <c r="B1709" t="s">
        <v>10958</v>
      </c>
      <c r="C1709" t="s">
        <v>74</v>
      </c>
      <c r="D1709" s="25" t="s">
        <v>11077</v>
      </c>
      <c r="E1709" s="4">
        <v>3</v>
      </c>
      <c r="F1709" s="4">
        <v>1986</v>
      </c>
      <c r="G1709" t="s">
        <v>25</v>
      </c>
      <c r="I1709" t="s">
        <v>11219</v>
      </c>
      <c r="J1709" s="4" t="s">
        <v>2925</v>
      </c>
      <c r="K1709" s="4" t="s">
        <v>4246</v>
      </c>
      <c r="L1709" s="4">
        <v>0</v>
      </c>
      <c r="M1709" s="4" t="s">
        <v>12602</v>
      </c>
    </row>
    <row r="1710" spans="1:18">
      <c r="A1710" t="s">
        <v>963</v>
      </c>
      <c r="B1710" t="s">
        <v>10958</v>
      </c>
      <c r="C1710" t="s">
        <v>20</v>
      </c>
      <c r="D1710" s="25" t="s">
        <v>10968</v>
      </c>
      <c r="E1710" s="4">
        <v>3</v>
      </c>
      <c r="F1710" s="4">
        <v>1994</v>
      </c>
      <c r="G1710" t="s">
        <v>21</v>
      </c>
      <c r="I1710" t="s">
        <v>11219</v>
      </c>
      <c r="J1710" s="4" t="s">
        <v>169</v>
      </c>
      <c r="K1710" s="4" t="s">
        <v>1861</v>
      </c>
      <c r="L1710" s="4">
        <v>0</v>
      </c>
      <c r="M1710" s="4" t="s">
        <v>2350</v>
      </c>
      <c r="R1710" t="s">
        <v>1711</v>
      </c>
    </row>
    <row r="1711" spans="1:18">
      <c r="A1711" t="s">
        <v>963</v>
      </c>
      <c r="B1711" t="s">
        <v>10958</v>
      </c>
      <c r="C1711" t="s">
        <v>74</v>
      </c>
      <c r="D1711" s="25" t="s">
        <v>11001</v>
      </c>
      <c r="E1711" s="4">
        <v>3</v>
      </c>
      <c r="F1711" s="4">
        <v>1998</v>
      </c>
      <c r="G1711" t="s">
        <v>21</v>
      </c>
      <c r="I1711" t="s">
        <v>11219</v>
      </c>
      <c r="J1711" s="4" t="s">
        <v>1155</v>
      </c>
      <c r="K1711" s="4" t="s">
        <v>464</v>
      </c>
      <c r="L1711" s="4">
        <v>0</v>
      </c>
      <c r="M1711" s="4" t="s">
        <v>2236</v>
      </c>
      <c r="R1711" t="s">
        <v>2649</v>
      </c>
    </row>
    <row r="1712" spans="1:18">
      <c r="A1712" t="s">
        <v>6219</v>
      </c>
      <c r="B1712" t="s">
        <v>10958</v>
      </c>
      <c r="C1712" t="s">
        <v>20</v>
      </c>
      <c r="D1712" s="25" t="s">
        <v>11068</v>
      </c>
      <c r="E1712" s="4">
        <v>5</v>
      </c>
      <c r="F1712" s="4">
        <v>2015</v>
      </c>
      <c r="G1712" t="s">
        <v>21</v>
      </c>
      <c r="I1712" t="s">
        <v>11219</v>
      </c>
      <c r="J1712" s="4" t="s">
        <v>169</v>
      </c>
      <c r="K1712" s="4" t="s">
        <v>433</v>
      </c>
      <c r="L1712" s="4">
        <v>0</v>
      </c>
      <c r="M1712" s="4" t="s">
        <v>11803</v>
      </c>
      <c r="R1712" t="s">
        <v>12603</v>
      </c>
    </row>
    <row r="1713" spans="1:18">
      <c r="A1713" t="s">
        <v>6220</v>
      </c>
      <c r="B1713" t="s">
        <v>10958</v>
      </c>
      <c r="C1713" t="s">
        <v>20</v>
      </c>
      <c r="D1713" s="25" t="s">
        <v>11016</v>
      </c>
      <c r="E1713" s="4">
        <v>5</v>
      </c>
      <c r="F1713" s="4">
        <v>2015</v>
      </c>
      <c r="G1713" t="s">
        <v>25</v>
      </c>
      <c r="H1713" s="4" t="s">
        <v>1456</v>
      </c>
      <c r="I1713" t="s">
        <v>1214</v>
      </c>
      <c r="J1713" s="4" t="s">
        <v>11394</v>
      </c>
      <c r="K1713" s="4" t="s">
        <v>275</v>
      </c>
      <c r="L1713" s="4">
        <v>0</v>
      </c>
      <c r="M1713" s="4" t="s">
        <v>2263</v>
      </c>
      <c r="N1713" s="11" t="s">
        <v>12604</v>
      </c>
      <c r="R1713" t="s">
        <v>12605</v>
      </c>
    </row>
    <row r="1714" spans="1:18">
      <c r="A1714" t="s">
        <v>6220</v>
      </c>
      <c r="B1714" t="s">
        <v>10958</v>
      </c>
      <c r="C1714" t="s">
        <v>74</v>
      </c>
      <c r="D1714" s="25" t="s">
        <v>11027</v>
      </c>
      <c r="E1714" s="4">
        <v>5</v>
      </c>
      <c r="F1714" s="4">
        <v>2017</v>
      </c>
      <c r="G1714" t="s">
        <v>25</v>
      </c>
      <c r="H1714" s="4" t="s">
        <v>482</v>
      </c>
      <c r="I1714" t="s">
        <v>1214</v>
      </c>
      <c r="J1714" s="4" t="s">
        <v>2929</v>
      </c>
      <c r="K1714" s="4" t="s">
        <v>542</v>
      </c>
      <c r="L1714" s="4">
        <v>0</v>
      </c>
      <c r="M1714" s="4" t="s">
        <v>12606</v>
      </c>
      <c r="N1714" s="11" t="s">
        <v>12604</v>
      </c>
      <c r="R1714" t="s">
        <v>12607</v>
      </c>
    </row>
    <row r="1715" spans="1:18">
      <c r="A1715" t="s">
        <v>6220</v>
      </c>
      <c r="B1715" t="s">
        <v>10958</v>
      </c>
      <c r="C1715" t="s">
        <v>74</v>
      </c>
      <c r="D1715" s="25" t="s">
        <v>11102</v>
      </c>
      <c r="E1715" s="4">
        <v>5</v>
      </c>
      <c r="F1715" s="4">
        <v>2019</v>
      </c>
      <c r="G1715" t="s">
        <v>25</v>
      </c>
      <c r="H1715" s="4" t="s">
        <v>57</v>
      </c>
      <c r="I1715" t="s">
        <v>1214</v>
      </c>
      <c r="J1715" s="4" t="s">
        <v>658</v>
      </c>
      <c r="K1715" s="4" t="s">
        <v>199</v>
      </c>
      <c r="L1715" s="4">
        <v>0</v>
      </c>
      <c r="M1715" s="4" t="s">
        <v>3880</v>
      </c>
      <c r="N1715" s="11" t="s">
        <v>12604</v>
      </c>
      <c r="R1715" t="s">
        <v>12608</v>
      </c>
    </row>
    <row r="1716" spans="1:18">
      <c r="A1716" t="s">
        <v>6220</v>
      </c>
      <c r="B1716" t="s">
        <v>10958</v>
      </c>
      <c r="C1716" s="4" t="s">
        <v>74</v>
      </c>
      <c r="D1716" s="25" t="s">
        <v>11031</v>
      </c>
      <c r="E1716" s="4">
        <v>4</v>
      </c>
      <c r="F1716" s="4">
        <v>2026</v>
      </c>
      <c r="G1716" s="4" t="s">
        <v>25</v>
      </c>
      <c r="H1716" s="4">
        <v>15.6</v>
      </c>
      <c r="I1716" t="s">
        <v>1214</v>
      </c>
      <c r="J1716" s="4">
        <v>40.5</v>
      </c>
      <c r="K1716" s="4">
        <v>50</v>
      </c>
      <c r="L1716" s="4">
        <v>0</v>
      </c>
      <c r="M1716" s="4">
        <v>2895</v>
      </c>
      <c r="N1716" s="11" t="s">
        <v>12609</v>
      </c>
      <c r="R1716" s="4" t="s">
        <v>2449</v>
      </c>
    </row>
    <row r="1717" spans="1:18">
      <c r="A1717" t="s">
        <v>6230</v>
      </c>
      <c r="B1717" t="s">
        <v>10958</v>
      </c>
      <c r="C1717" t="s">
        <v>20</v>
      </c>
      <c r="D1717" s="25" t="s">
        <v>11001</v>
      </c>
      <c r="E1717" s="4">
        <v>3</v>
      </c>
      <c r="F1717" s="4">
        <v>1998</v>
      </c>
      <c r="G1717" t="s">
        <v>103</v>
      </c>
      <c r="H1717" s="4" t="s">
        <v>1368</v>
      </c>
      <c r="I1717" t="s">
        <v>1214</v>
      </c>
      <c r="J1717" s="4" t="s">
        <v>749</v>
      </c>
      <c r="K1717" s="4" t="s">
        <v>4588</v>
      </c>
      <c r="L1717" s="4">
        <v>0</v>
      </c>
      <c r="M1717" s="4" t="s">
        <v>1487</v>
      </c>
      <c r="R1717" t="s">
        <v>593</v>
      </c>
    </row>
    <row r="1718" spans="1:18">
      <c r="A1718" t="s">
        <v>113</v>
      </c>
      <c r="B1718" t="s">
        <v>10958</v>
      </c>
      <c r="C1718" t="s">
        <v>20</v>
      </c>
      <c r="D1718" s="25" t="s">
        <v>11291</v>
      </c>
      <c r="E1718" s="4">
        <v>3</v>
      </c>
      <c r="F1718" s="4">
        <v>1982</v>
      </c>
      <c r="G1718" t="s">
        <v>25</v>
      </c>
      <c r="I1718" t="s">
        <v>11219</v>
      </c>
      <c r="J1718" s="4" t="s">
        <v>933</v>
      </c>
      <c r="K1718" s="4" t="s">
        <v>2589</v>
      </c>
      <c r="L1718" s="4">
        <v>0</v>
      </c>
      <c r="M1718" s="4" t="s">
        <v>4006</v>
      </c>
      <c r="R1718" t="s">
        <v>12610</v>
      </c>
    </row>
    <row r="1719" spans="1:18">
      <c r="A1719" t="s">
        <v>113</v>
      </c>
      <c r="B1719" t="s">
        <v>10958</v>
      </c>
      <c r="C1719" t="s">
        <v>74</v>
      </c>
      <c r="D1719" s="25" t="s">
        <v>11077</v>
      </c>
      <c r="E1719" s="4">
        <v>3</v>
      </c>
      <c r="F1719" s="4">
        <v>1986</v>
      </c>
      <c r="G1719" t="s">
        <v>25</v>
      </c>
      <c r="I1719" t="s">
        <v>11219</v>
      </c>
      <c r="J1719" s="4" t="s">
        <v>2302</v>
      </c>
      <c r="K1719" s="4" t="s">
        <v>404</v>
      </c>
      <c r="L1719" s="4">
        <v>0</v>
      </c>
      <c r="M1719" s="4" t="s">
        <v>12611</v>
      </c>
    </row>
    <row r="1720" spans="1:18">
      <c r="A1720" t="s">
        <v>113</v>
      </c>
      <c r="B1720" t="s">
        <v>10958</v>
      </c>
      <c r="C1720" t="s">
        <v>74</v>
      </c>
      <c r="D1720" s="25" t="s">
        <v>10963</v>
      </c>
      <c r="E1720" s="4">
        <v>3</v>
      </c>
      <c r="F1720" s="4">
        <v>1988</v>
      </c>
      <c r="G1720" t="s">
        <v>25</v>
      </c>
      <c r="I1720" t="s">
        <v>11219</v>
      </c>
      <c r="J1720" s="4" t="s">
        <v>3331</v>
      </c>
      <c r="K1720" s="4">
        <v>45.72</v>
      </c>
      <c r="L1720" s="4">
        <v>0</v>
      </c>
      <c r="M1720" s="4" t="s">
        <v>12612</v>
      </c>
      <c r="R1720" t="s">
        <v>12613</v>
      </c>
    </row>
    <row r="1721" spans="1:18">
      <c r="A1721" t="s">
        <v>113</v>
      </c>
      <c r="B1721" t="s">
        <v>10958</v>
      </c>
      <c r="C1721" t="s">
        <v>74</v>
      </c>
      <c r="D1721" s="25" t="s">
        <v>10964</v>
      </c>
      <c r="E1721" s="4">
        <v>3</v>
      </c>
      <c r="F1721" s="4">
        <v>1990</v>
      </c>
      <c r="G1721" t="s">
        <v>25</v>
      </c>
      <c r="I1721" t="s">
        <v>11219</v>
      </c>
      <c r="J1721" s="4" t="s">
        <v>2302</v>
      </c>
      <c r="K1721" s="4">
        <v>47.63</v>
      </c>
      <c r="L1721" s="4">
        <v>0</v>
      </c>
      <c r="M1721" s="4" t="s">
        <v>12614</v>
      </c>
      <c r="R1721" t="s">
        <v>12615</v>
      </c>
    </row>
    <row r="1722" spans="1:18">
      <c r="A1722" t="s">
        <v>113</v>
      </c>
      <c r="B1722" t="s">
        <v>10958</v>
      </c>
      <c r="C1722" t="s">
        <v>74</v>
      </c>
      <c r="D1722" s="25" t="s">
        <v>11023</v>
      </c>
      <c r="E1722" s="4">
        <v>3</v>
      </c>
      <c r="F1722" s="4">
        <v>1992</v>
      </c>
      <c r="G1722" t="s">
        <v>25</v>
      </c>
      <c r="I1722" t="s">
        <v>11219</v>
      </c>
      <c r="J1722" s="4" t="s">
        <v>1297</v>
      </c>
      <c r="K1722" s="4">
        <v>46.99</v>
      </c>
      <c r="L1722" s="4">
        <v>0</v>
      </c>
      <c r="M1722" s="4" t="s">
        <v>12616</v>
      </c>
      <c r="R1722" t="s">
        <v>12617</v>
      </c>
    </row>
    <row r="1723" spans="1:18">
      <c r="A1723" t="s">
        <v>113</v>
      </c>
      <c r="B1723" t="s">
        <v>10958</v>
      </c>
      <c r="C1723" t="s">
        <v>74</v>
      </c>
      <c r="D1723" s="25" t="s">
        <v>11053</v>
      </c>
      <c r="E1723" s="4">
        <v>3</v>
      </c>
      <c r="F1723" s="4">
        <v>1993</v>
      </c>
      <c r="G1723" t="s">
        <v>25</v>
      </c>
      <c r="I1723" t="s">
        <v>11219</v>
      </c>
      <c r="J1723" s="4" t="s">
        <v>458</v>
      </c>
      <c r="K1723" s="4">
        <v>47.3</v>
      </c>
      <c r="L1723" s="4">
        <v>0</v>
      </c>
      <c r="M1723" s="4" t="s">
        <v>12618</v>
      </c>
      <c r="R1723" t="s">
        <v>6049</v>
      </c>
    </row>
    <row r="1724" spans="1:18">
      <c r="A1724" t="s">
        <v>6236</v>
      </c>
      <c r="B1724" t="s">
        <v>10958</v>
      </c>
      <c r="C1724" t="s">
        <v>20</v>
      </c>
      <c r="D1724" s="25" t="s">
        <v>10968</v>
      </c>
      <c r="E1724" s="4">
        <v>3</v>
      </c>
      <c r="F1724" s="4">
        <v>1994</v>
      </c>
      <c r="G1724" t="s">
        <v>21</v>
      </c>
      <c r="I1724" t="s">
        <v>11219</v>
      </c>
      <c r="J1724" s="4" t="s">
        <v>67</v>
      </c>
      <c r="K1724" s="4" t="s">
        <v>729</v>
      </c>
      <c r="L1724" s="4">
        <v>0</v>
      </c>
      <c r="M1724" s="4" t="s">
        <v>1516</v>
      </c>
      <c r="R1724" t="s">
        <v>12619</v>
      </c>
    </row>
    <row r="1725" spans="1:18">
      <c r="A1725" t="s">
        <v>6236</v>
      </c>
      <c r="B1725" t="s">
        <v>10958</v>
      </c>
      <c r="C1725" t="s">
        <v>74</v>
      </c>
      <c r="D1725" s="25" t="s">
        <v>2028</v>
      </c>
      <c r="E1725" s="4">
        <v>7</v>
      </c>
      <c r="F1725" s="4">
        <v>2001</v>
      </c>
      <c r="G1725" t="s">
        <v>21</v>
      </c>
      <c r="I1725" t="s">
        <v>11219</v>
      </c>
      <c r="J1725" s="4" t="s">
        <v>2176</v>
      </c>
      <c r="K1725" s="4" t="s">
        <v>571</v>
      </c>
      <c r="L1725" s="4">
        <v>0</v>
      </c>
      <c r="R1725" t="s">
        <v>12620</v>
      </c>
    </row>
    <row r="1726" spans="1:18">
      <c r="A1726" t="s">
        <v>6238</v>
      </c>
      <c r="B1726" t="s">
        <v>10958</v>
      </c>
      <c r="C1726" t="s">
        <v>20</v>
      </c>
      <c r="D1726" s="25" t="s">
        <v>11016</v>
      </c>
      <c r="E1726" s="4">
        <v>5</v>
      </c>
      <c r="F1726" s="4">
        <v>2015</v>
      </c>
      <c r="G1726" t="s">
        <v>25</v>
      </c>
      <c r="H1726" s="4" t="s">
        <v>654</v>
      </c>
      <c r="I1726" t="s">
        <v>1214</v>
      </c>
      <c r="J1726" s="4" t="s">
        <v>8293</v>
      </c>
      <c r="K1726" s="4" t="s">
        <v>997</v>
      </c>
      <c r="L1726" s="4">
        <v>0</v>
      </c>
      <c r="M1726" s="4" t="s">
        <v>2764</v>
      </c>
      <c r="N1726" s="11" t="s">
        <v>12621</v>
      </c>
      <c r="R1726" t="s">
        <v>12622</v>
      </c>
    </row>
    <row r="1727" spans="1:18">
      <c r="A1727" t="s">
        <v>6238</v>
      </c>
      <c r="B1727" t="s">
        <v>10958</v>
      </c>
      <c r="C1727" t="s">
        <v>74</v>
      </c>
      <c r="D1727" s="25" t="s">
        <v>1590</v>
      </c>
      <c r="E1727" s="4">
        <v>5</v>
      </c>
      <c r="F1727" s="4">
        <v>2016</v>
      </c>
      <c r="G1727" t="s">
        <v>25</v>
      </c>
      <c r="H1727" s="4" t="s">
        <v>482</v>
      </c>
      <c r="I1727" t="s">
        <v>1214</v>
      </c>
      <c r="J1727" s="4" t="s">
        <v>488</v>
      </c>
      <c r="K1727" s="4" t="s">
        <v>3376</v>
      </c>
      <c r="L1727" s="4">
        <v>0</v>
      </c>
      <c r="M1727" s="4" t="s">
        <v>1957</v>
      </c>
      <c r="N1727" s="11" t="s">
        <v>12621</v>
      </c>
      <c r="R1727" t="s">
        <v>12623</v>
      </c>
    </row>
    <row r="1728" spans="1:18">
      <c r="A1728" t="s">
        <v>6238</v>
      </c>
      <c r="B1728" t="s">
        <v>10958</v>
      </c>
      <c r="C1728" t="s">
        <v>74</v>
      </c>
      <c r="D1728" s="25" t="s">
        <v>5649</v>
      </c>
      <c r="E1728" s="4">
        <v>6</v>
      </c>
      <c r="F1728" s="4">
        <v>2016</v>
      </c>
      <c r="G1728" t="s">
        <v>25</v>
      </c>
      <c r="H1728" s="4" t="s">
        <v>189</v>
      </c>
      <c r="I1728" t="s">
        <v>1214</v>
      </c>
      <c r="J1728" s="4" t="s">
        <v>2608</v>
      </c>
      <c r="K1728" s="4" t="s">
        <v>1818</v>
      </c>
      <c r="L1728" s="4">
        <v>0</v>
      </c>
      <c r="M1728" s="4" t="s">
        <v>5611</v>
      </c>
      <c r="N1728" s="11" t="s">
        <v>12621</v>
      </c>
      <c r="R1728" t="s">
        <v>12624</v>
      </c>
    </row>
    <row r="1729" spans="1:18">
      <c r="A1729" t="s">
        <v>6238</v>
      </c>
      <c r="B1729" t="s">
        <v>10958</v>
      </c>
      <c r="C1729" t="s">
        <v>74</v>
      </c>
      <c r="D1729" s="25" t="s">
        <v>11027</v>
      </c>
      <c r="E1729" s="4">
        <v>5</v>
      </c>
      <c r="F1729" s="4">
        <v>2017</v>
      </c>
      <c r="G1729" t="s">
        <v>25</v>
      </c>
      <c r="H1729" s="4" t="s">
        <v>682</v>
      </c>
      <c r="I1729" t="s">
        <v>1214</v>
      </c>
      <c r="J1729" s="4" t="s">
        <v>1557</v>
      </c>
      <c r="K1729" s="4" t="s">
        <v>521</v>
      </c>
      <c r="L1729" s="4">
        <v>0</v>
      </c>
      <c r="M1729" s="4" t="s">
        <v>3646</v>
      </c>
      <c r="N1729" s="11" t="s">
        <v>12621</v>
      </c>
      <c r="R1729" t="s">
        <v>12625</v>
      </c>
    </row>
    <row r="1730" spans="1:18">
      <c r="A1730" t="s">
        <v>6238</v>
      </c>
      <c r="B1730" t="s">
        <v>10958</v>
      </c>
      <c r="C1730" t="s">
        <v>74</v>
      </c>
      <c r="D1730" s="25" t="s">
        <v>11102</v>
      </c>
      <c r="E1730" s="4">
        <v>5</v>
      </c>
      <c r="F1730" s="4">
        <v>2019</v>
      </c>
      <c r="G1730" t="s">
        <v>25</v>
      </c>
      <c r="H1730" s="4" t="s">
        <v>477</v>
      </c>
      <c r="I1730" t="s">
        <v>1214</v>
      </c>
      <c r="J1730" s="4" t="s">
        <v>3814</v>
      </c>
      <c r="K1730" s="4" t="s">
        <v>385</v>
      </c>
      <c r="L1730" s="4">
        <v>0</v>
      </c>
      <c r="M1730" s="4" t="s">
        <v>1969</v>
      </c>
      <c r="N1730" s="11" t="s">
        <v>12621</v>
      </c>
      <c r="R1730" t="s">
        <v>12626</v>
      </c>
    </row>
    <row r="1731" spans="1:18">
      <c r="A1731" t="s">
        <v>6238</v>
      </c>
      <c r="B1731" t="s">
        <v>10958</v>
      </c>
      <c r="C1731" t="s">
        <v>74</v>
      </c>
      <c r="D1731" s="25" t="s">
        <v>1440</v>
      </c>
      <c r="E1731" s="4">
        <v>5</v>
      </c>
      <c r="F1731" s="4">
        <v>2024</v>
      </c>
      <c r="G1731" t="s">
        <v>25</v>
      </c>
      <c r="H1731" s="4" t="s">
        <v>609</v>
      </c>
      <c r="I1731" t="s">
        <v>1214</v>
      </c>
      <c r="J1731" s="4" t="s">
        <v>1856</v>
      </c>
      <c r="K1731" s="4" t="s">
        <v>571</v>
      </c>
      <c r="L1731" s="4">
        <v>0</v>
      </c>
      <c r="M1731" s="4" t="s">
        <v>2110</v>
      </c>
      <c r="N1731" s="11" t="s">
        <v>12621</v>
      </c>
      <c r="Q1731" t="s">
        <v>12627</v>
      </c>
      <c r="R1731" t="s">
        <v>12628</v>
      </c>
    </row>
    <row r="1732" spans="1:18">
      <c r="A1732" t="s">
        <v>6238</v>
      </c>
      <c r="B1732" t="s">
        <v>10958</v>
      </c>
      <c r="C1732" s="4" t="s">
        <v>74</v>
      </c>
      <c r="D1732" s="25" t="s">
        <v>11031</v>
      </c>
      <c r="E1732" s="4">
        <v>4</v>
      </c>
      <c r="F1732" s="4">
        <v>2026</v>
      </c>
      <c r="G1732" s="4" t="s">
        <v>25</v>
      </c>
      <c r="H1732" s="4">
        <v>16.600000000000001</v>
      </c>
      <c r="I1732" t="s">
        <v>1214</v>
      </c>
      <c r="J1732" s="4">
        <v>31.2</v>
      </c>
      <c r="K1732" s="4">
        <v>38.4</v>
      </c>
      <c r="L1732" s="4">
        <v>0</v>
      </c>
      <c r="M1732" s="4">
        <v>1258</v>
      </c>
      <c r="N1732" s="11" t="s">
        <v>12621</v>
      </c>
      <c r="R1732" s="4" t="s">
        <v>2449</v>
      </c>
    </row>
    <row r="1733" spans="1:18">
      <c r="A1733" t="s">
        <v>6258</v>
      </c>
      <c r="B1733" t="s">
        <v>10958</v>
      </c>
      <c r="C1733" t="s">
        <v>20</v>
      </c>
      <c r="D1733" s="25" t="s">
        <v>2390</v>
      </c>
      <c r="E1733" s="4">
        <v>3</v>
      </c>
      <c r="F1733" s="4">
        <v>1980</v>
      </c>
      <c r="G1733" t="s">
        <v>25</v>
      </c>
      <c r="I1733" t="s">
        <v>11219</v>
      </c>
      <c r="J1733" s="4" t="s">
        <v>2923</v>
      </c>
      <c r="K1733" s="4" t="s">
        <v>2589</v>
      </c>
      <c r="L1733" s="4">
        <v>0</v>
      </c>
      <c r="M1733" s="4" t="s">
        <v>3600</v>
      </c>
      <c r="R1733" t="s">
        <v>12629</v>
      </c>
    </row>
    <row r="1734" spans="1:18">
      <c r="A1734" t="s">
        <v>6258</v>
      </c>
      <c r="B1734" t="s">
        <v>10958</v>
      </c>
      <c r="C1734" t="s">
        <v>74</v>
      </c>
      <c r="D1734" s="25" t="s">
        <v>11291</v>
      </c>
      <c r="E1734" s="4">
        <v>3</v>
      </c>
      <c r="F1734" s="4">
        <v>1982</v>
      </c>
      <c r="G1734" t="s">
        <v>25</v>
      </c>
      <c r="I1734" t="s">
        <v>11219</v>
      </c>
      <c r="J1734" s="4" t="s">
        <v>933</v>
      </c>
      <c r="K1734" s="4" t="s">
        <v>2171</v>
      </c>
      <c r="L1734" s="4">
        <v>0</v>
      </c>
      <c r="M1734" s="4" t="s">
        <v>4666</v>
      </c>
      <c r="R1734" t="s">
        <v>3264</v>
      </c>
    </row>
    <row r="1735" spans="1:18">
      <c r="A1735" t="s">
        <v>6264</v>
      </c>
      <c r="B1735" t="s">
        <v>10958</v>
      </c>
      <c r="C1735" t="s">
        <v>20</v>
      </c>
      <c r="D1735" s="25" t="s">
        <v>10961</v>
      </c>
      <c r="E1735" s="4">
        <v>3</v>
      </c>
      <c r="F1735" s="4">
        <v>1986</v>
      </c>
      <c r="G1735" t="s">
        <v>21</v>
      </c>
      <c r="I1735" t="s">
        <v>11219</v>
      </c>
      <c r="J1735" s="4" t="s">
        <v>1897</v>
      </c>
      <c r="K1735" s="4" t="s">
        <v>3597</v>
      </c>
      <c r="L1735" s="4">
        <v>0</v>
      </c>
      <c r="M1735" s="4" t="s">
        <v>2361</v>
      </c>
      <c r="N1735" s="11" t="s">
        <v>12630</v>
      </c>
      <c r="R1735" t="s">
        <v>12631</v>
      </c>
    </row>
    <row r="1736" spans="1:18">
      <c r="A1736" t="s">
        <v>6264</v>
      </c>
      <c r="B1736" t="s">
        <v>10958</v>
      </c>
      <c r="C1736" t="s">
        <v>74</v>
      </c>
      <c r="D1736" s="25" t="s">
        <v>10963</v>
      </c>
      <c r="E1736" s="4">
        <v>3</v>
      </c>
      <c r="F1736" s="4">
        <v>1988</v>
      </c>
      <c r="G1736" t="s">
        <v>21</v>
      </c>
      <c r="I1736" t="s">
        <v>11219</v>
      </c>
      <c r="J1736" s="4" t="s">
        <v>1861</v>
      </c>
      <c r="K1736" s="4" t="s">
        <v>3561</v>
      </c>
      <c r="L1736" s="4">
        <v>0</v>
      </c>
      <c r="M1736" s="4" t="s">
        <v>3342</v>
      </c>
      <c r="N1736" s="11" t="s">
        <v>12630</v>
      </c>
    </row>
    <row r="1737" spans="1:18">
      <c r="A1737" t="s">
        <v>6264</v>
      </c>
      <c r="B1737" t="s">
        <v>10958</v>
      </c>
      <c r="C1737" t="s">
        <v>74</v>
      </c>
      <c r="D1737" s="25" t="s">
        <v>10964</v>
      </c>
      <c r="E1737" s="4">
        <v>3</v>
      </c>
      <c r="F1737" s="4">
        <v>1990</v>
      </c>
      <c r="G1737" t="s">
        <v>21</v>
      </c>
      <c r="I1737" t="s">
        <v>11219</v>
      </c>
      <c r="J1737" s="4" t="s">
        <v>1897</v>
      </c>
      <c r="K1737" s="4" t="s">
        <v>3080</v>
      </c>
      <c r="L1737" s="4">
        <v>0</v>
      </c>
      <c r="M1737" s="4" t="s">
        <v>1645</v>
      </c>
      <c r="N1737" s="11" t="s">
        <v>12630</v>
      </c>
      <c r="R1737" t="s">
        <v>2070</v>
      </c>
    </row>
    <row r="1738" spans="1:18">
      <c r="A1738" t="s">
        <v>6264</v>
      </c>
      <c r="B1738" t="s">
        <v>10958</v>
      </c>
      <c r="C1738" t="s">
        <v>74</v>
      </c>
      <c r="D1738" s="25" t="s">
        <v>11023</v>
      </c>
      <c r="E1738" s="4">
        <v>3</v>
      </c>
      <c r="F1738" s="4">
        <v>1992</v>
      </c>
      <c r="G1738" t="s">
        <v>21</v>
      </c>
      <c r="I1738" t="s">
        <v>11219</v>
      </c>
      <c r="J1738" s="4" t="s">
        <v>1897</v>
      </c>
      <c r="K1738" s="4" t="s">
        <v>3561</v>
      </c>
      <c r="L1738" s="4">
        <v>0</v>
      </c>
      <c r="M1738" s="4" t="s">
        <v>1815</v>
      </c>
      <c r="N1738" s="11" t="s">
        <v>12630</v>
      </c>
    </row>
    <row r="1739" spans="1:18">
      <c r="A1739" t="s">
        <v>6264</v>
      </c>
      <c r="B1739" t="s">
        <v>10958</v>
      </c>
      <c r="C1739" t="s">
        <v>74</v>
      </c>
      <c r="D1739" s="25" t="s">
        <v>10968</v>
      </c>
      <c r="E1739" s="4">
        <v>3</v>
      </c>
      <c r="F1739" s="4">
        <v>1994</v>
      </c>
      <c r="G1739" t="s">
        <v>21</v>
      </c>
      <c r="I1739" t="s">
        <v>11219</v>
      </c>
      <c r="J1739" s="4" t="s">
        <v>885</v>
      </c>
      <c r="K1739" s="4" t="s">
        <v>298</v>
      </c>
      <c r="L1739" s="4">
        <v>0</v>
      </c>
      <c r="M1739" s="4" t="s">
        <v>12632</v>
      </c>
      <c r="N1739" s="11" t="s">
        <v>12630</v>
      </c>
    </row>
    <row r="1740" spans="1:18">
      <c r="A1740" t="s">
        <v>6264</v>
      </c>
      <c r="B1740" t="s">
        <v>10958</v>
      </c>
      <c r="C1740" t="s">
        <v>74</v>
      </c>
      <c r="D1740" s="25" t="s">
        <v>10987</v>
      </c>
      <c r="E1740" s="4">
        <v>3</v>
      </c>
      <c r="F1740" s="4">
        <v>1995</v>
      </c>
      <c r="G1740" t="s">
        <v>21</v>
      </c>
      <c r="I1740" t="s">
        <v>11219</v>
      </c>
      <c r="J1740" s="4" t="s">
        <v>461</v>
      </c>
      <c r="K1740" s="4" t="s">
        <v>298</v>
      </c>
      <c r="L1740" s="4">
        <v>0</v>
      </c>
      <c r="M1740" s="4" t="s">
        <v>2291</v>
      </c>
      <c r="N1740" s="11" t="s">
        <v>12630</v>
      </c>
      <c r="R1740" t="s">
        <v>12633</v>
      </c>
    </row>
    <row r="1741" spans="1:18">
      <c r="A1741" t="s">
        <v>6264</v>
      </c>
      <c r="B1741" t="s">
        <v>10958</v>
      </c>
      <c r="C1741" t="s">
        <v>74</v>
      </c>
      <c r="D1741" s="25" t="s">
        <v>10989</v>
      </c>
      <c r="E1741" s="4">
        <v>3</v>
      </c>
      <c r="F1741" s="4">
        <v>1996</v>
      </c>
      <c r="G1741" t="s">
        <v>21</v>
      </c>
      <c r="I1741" t="s">
        <v>11219</v>
      </c>
      <c r="J1741" s="4" t="s">
        <v>831</v>
      </c>
      <c r="K1741" s="4" t="s">
        <v>3315</v>
      </c>
      <c r="L1741" s="4">
        <v>0</v>
      </c>
      <c r="M1741" s="4" t="s">
        <v>3082</v>
      </c>
      <c r="N1741" s="11" t="s">
        <v>12630</v>
      </c>
      <c r="R1741" t="s">
        <v>4721</v>
      </c>
    </row>
    <row r="1742" spans="1:18">
      <c r="A1742" t="s">
        <v>6264</v>
      </c>
      <c r="B1742" t="s">
        <v>10958</v>
      </c>
      <c r="C1742" t="s">
        <v>74</v>
      </c>
      <c r="D1742" s="25" t="s">
        <v>11083</v>
      </c>
      <c r="E1742" s="4">
        <v>3</v>
      </c>
      <c r="F1742" s="4">
        <v>2000</v>
      </c>
      <c r="G1742" t="s">
        <v>21</v>
      </c>
      <c r="I1742" t="s">
        <v>11219</v>
      </c>
      <c r="J1742" s="4" t="s">
        <v>881</v>
      </c>
      <c r="K1742" s="4" t="s">
        <v>1393</v>
      </c>
      <c r="L1742" s="4">
        <v>0</v>
      </c>
      <c r="M1742" s="4" t="s">
        <v>2982</v>
      </c>
      <c r="N1742" s="11" t="s">
        <v>12630</v>
      </c>
      <c r="R1742" t="s">
        <v>439</v>
      </c>
    </row>
    <row r="1743" spans="1:18">
      <c r="A1743" t="s">
        <v>6264</v>
      </c>
      <c r="B1743" t="s">
        <v>10958</v>
      </c>
      <c r="C1743" t="s">
        <v>74</v>
      </c>
      <c r="D1743" s="25" t="s">
        <v>2028</v>
      </c>
      <c r="E1743" s="4">
        <v>7</v>
      </c>
      <c r="F1743" s="4">
        <v>2001</v>
      </c>
      <c r="G1743" t="s">
        <v>21</v>
      </c>
      <c r="I1743" t="s">
        <v>11219</v>
      </c>
      <c r="J1743" s="4" t="s">
        <v>1106</v>
      </c>
      <c r="K1743" s="4" t="s">
        <v>230</v>
      </c>
      <c r="L1743" s="4">
        <v>0</v>
      </c>
      <c r="N1743" s="11" t="s">
        <v>12630</v>
      </c>
      <c r="R1743" t="s">
        <v>12634</v>
      </c>
    </row>
    <row r="1744" spans="1:18">
      <c r="A1744" t="s">
        <v>6275</v>
      </c>
      <c r="B1744" t="s">
        <v>10958</v>
      </c>
      <c r="C1744" t="s">
        <v>20</v>
      </c>
      <c r="D1744" s="25" t="s">
        <v>10960</v>
      </c>
      <c r="E1744" s="4">
        <v>3</v>
      </c>
      <c r="F1744" s="4">
        <v>1983</v>
      </c>
      <c r="G1744" t="s">
        <v>25</v>
      </c>
      <c r="I1744" t="s">
        <v>11219</v>
      </c>
      <c r="J1744" s="4" t="s">
        <v>2923</v>
      </c>
      <c r="M1744" s="4" t="s">
        <v>9145</v>
      </c>
      <c r="R1744" t="s">
        <v>12635</v>
      </c>
    </row>
    <row r="1745" spans="1:18">
      <c r="A1745" t="s">
        <v>6275</v>
      </c>
      <c r="B1745" t="s">
        <v>10958</v>
      </c>
      <c r="C1745" t="s">
        <v>74</v>
      </c>
      <c r="D1745" s="25" t="s">
        <v>10963</v>
      </c>
      <c r="E1745" s="4">
        <v>3</v>
      </c>
      <c r="F1745" s="4">
        <v>1988</v>
      </c>
      <c r="G1745" t="s">
        <v>25</v>
      </c>
      <c r="I1745" t="s">
        <v>11219</v>
      </c>
      <c r="J1745" s="4" t="s">
        <v>933</v>
      </c>
      <c r="M1745" s="4" t="s">
        <v>10365</v>
      </c>
      <c r="R1745" t="s">
        <v>12636</v>
      </c>
    </row>
    <row r="1746" spans="1:18">
      <c r="A1746" t="s">
        <v>6275</v>
      </c>
      <c r="B1746" t="s">
        <v>10958</v>
      </c>
      <c r="C1746" t="s">
        <v>74</v>
      </c>
      <c r="D1746" s="25" t="s">
        <v>10964</v>
      </c>
      <c r="E1746" s="4">
        <v>3</v>
      </c>
      <c r="F1746" s="4">
        <v>1990</v>
      </c>
      <c r="G1746" t="s">
        <v>25</v>
      </c>
      <c r="I1746" t="s">
        <v>11219</v>
      </c>
      <c r="J1746" s="4" t="s">
        <v>3079</v>
      </c>
      <c r="M1746" s="4" t="s">
        <v>7049</v>
      </c>
      <c r="R1746" t="s">
        <v>12637</v>
      </c>
    </row>
    <row r="1747" spans="1:18">
      <c r="A1747" t="s">
        <v>6275</v>
      </c>
      <c r="B1747" t="s">
        <v>10958</v>
      </c>
      <c r="C1747" t="s">
        <v>74</v>
      </c>
      <c r="D1747" s="25" t="s">
        <v>11053</v>
      </c>
      <c r="E1747" s="4">
        <v>3</v>
      </c>
      <c r="F1747" s="4">
        <v>1993</v>
      </c>
      <c r="G1747" t="s">
        <v>25</v>
      </c>
      <c r="I1747" t="s">
        <v>11219</v>
      </c>
      <c r="J1747" s="4" t="s">
        <v>704</v>
      </c>
      <c r="K1747" s="4">
        <v>26.8</v>
      </c>
      <c r="L1747" s="4">
        <v>5.5</v>
      </c>
      <c r="M1747" s="4" t="s">
        <v>9212</v>
      </c>
      <c r="R1747" t="s">
        <v>12638</v>
      </c>
    </row>
    <row r="1748" spans="1:18">
      <c r="A1748" t="s">
        <v>6275</v>
      </c>
      <c r="B1748" t="s">
        <v>10958</v>
      </c>
      <c r="C1748" t="s">
        <v>74</v>
      </c>
      <c r="D1748" s="25" t="s">
        <v>11132</v>
      </c>
      <c r="E1748" s="4">
        <v>3</v>
      </c>
      <c r="F1748" s="4">
        <v>1995</v>
      </c>
      <c r="G1748" t="s">
        <v>25</v>
      </c>
      <c r="I1748" t="s">
        <v>11219</v>
      </c>
      <c r="J1748" s="4" t="s">
        <v>40</v>
      </c>
      <c r="K1748" s="4">
        <v>27</v>
      </c>
      <c r="L1748" s="4">
        <v>5.5</v>
      </c>
      <c r="M1748" s="4" t="s">
        <v>4006</v>
      </c>
      <c r="R1748" t="s">
        <v>12639</v>
      </c>
    </row>
    <row r="1749" spans="1:18">
      <c r="A1749" t="s">
        <v>6275</v>
      </c>
      <c r="B1749" t="s">
        <v>10958</v>
      </c>
      <c r="C1749" t="s">
        <v>74</v>
      </c>
      <c r="D1749" s="25" t="s">
        <v>11001</v>
      </c>
      <c r="E1749" s="4">
        <v>3</v>
      </c>
      <c r="F1749" s="4">
        <v>1998</v>
      </c>
      <c r="G1749" t="s">
        <v>25</v>
      </c>
      <c r="I1749" t="s">
        <v>11219</v>
      </c>
      <c r="J1749" s="4" t="s">
        <v>933</v>
      </c>
      <c r="K1749" s="4">
        <v>27.2</v>
      </c>
      <c r="L1749" s="4">
        <v>5.5</v>
      </c>
      <c r="M1749" s="4" t="s">
        <v>5997</v>
      </c>
      <c r="R1749" t="s">
        <v>12640</v>
      </c>
    </row>
    <row r="1750" spans="1:18">
      <c r="A1750" t="s">
        <v>6295</v>
      </c>
      <c r="B1750" t="s">
        <v>10958</v>
      </c>
      <c r="C1750" t="s">
        <v>20</v>
      </c>
      <c r="D1750" s="25" t="s">
        <v>10975</v>
      </c>
      <c r="E1750" s="4">
        <v>3</v>
      </c>
      <c r="F1750" s="4">
        <v>1994</v>
      </c>
      <c r="G1750" t="s">
        <v>21</v>
      </c>
      <c r="I1750" t="s">
        <v>11219</v>
      </c>
      <c r="J1750" s="4" t="s">
        <v>542</v>
      </c>
      <c r="K1750" s="4" t="s">
        <v>1140</v>
      </c>
      <c r="L1750" s="4">
        <v>0</v>
      </c>
      <c r="M1750" s="4" t="s">
        <v>3107</v>
      </c>
      <c r="N1750" s="11" t="s">
        <v>12641</v>
      </c>
      <c r="R1750" t="s">
        <v>6881</v>
      </c>
    </row>
    <row r="1751" spans="1:18">
      <c r="A1751" t="s">
        <v>6295</v>
      </c>
      <c r="B1751" t="s">
        <v>10958</v>
      </c>
      <c r="C1751" t="s">
        <v>74</v>
      </c>
      <c r="D1751" s="25" t="s">
        <v>10989</v>
      </c>
      <c r="E1751" s="4">
        <v>3</v>
      </c>
      <c r="F1751" s="4">
        <v>1996</v>
      </c>
      <c r="G1751" t="s">
        <v>21</v>
      </c>
      <c r="I1751" t="s">
        <v>11219</v>
      </c>
      <c r="J1751" s="4" t="s">
        <v>2176</v>
      </c>
      <c r="K1751" s="4" t="s">
        <v>954</v>
      </c>
      <c r="L1751" s="4">
        <v>0</v>
      </c>
      <c r="M1751" s="4" t="s">
        <v>4675</v>
      </c>
      <c r="N1751" s="11" t="s">
        <v>12641</v>
      </c>
      <c r="R1751" t="s">
        <v>12642</v>
      </c>
    </row>
    <row r="1752" spans="1:18">
      <c r="A1752" t="s">
        <v>6303</v>
      </c>
      <c r="B1752" t="s">
        <v>10958</v>
      </c>
      <c r="C1752" t="s">
        <v>20</v>
      </c>
      <c r="D1752" s="25" t="s">
        <v>11132</v>
      </c>
      <c r="E1752" s="4">
        <v>3</v>
      </c>
      <c r="F1752" s="4">
        <v>1995</v>
      </c>
      <c r="G1752" t="s">
        <v>25</v>
      </c>
      <c r="H1752" s="4" t="s">
        <v>149</v>
      </c>
      <c r="I1752" t="s">
        <v>1214</v>
      </c>
      <c r="J1752" s="4" t="s">
        <v>4493</v>
      </c>
      <c r="K1752" s="4" t="s">
        <v>2473</v>
      </c>
      <c r="L1752" s="4">
        <v>0</v>
      </c>
      <c r="M1752" s="4" t="s">
        <v>2137</v>
      </c>
      <c r="N1752" s="11" t="s">
        <v>12643</v>
      </c>
      <c r="R1752" t="s">
        <v>607</v>
      </c>
    </row>
    <row r="1753" spans="1:18">
      <c r="A1753" t="s">
        <v>6303</v>
      </c>
      <c r="B1753" t="s">
        <v>10958</v>
      </c>
      <c r="C1753" t="s">
        <v>74</v>
      </c>
      <c r="D1753" s="25" t="s">
        <v>11001</v>
      </c>
      <c r="E1753" s="4">
        <v>3</v>
      </c>
      <c r="F1753" s="4">
        <v>1998</v>
      </c>
      <c r="G1753" t="s">
        <v>25</v>
      </c>
      <c r="H1753" s="4" t="s">
        <v>1635</v>
      </c>
      <c r="I1753" t="s">
        <v>1214</v>
      </c>
      <c r="J1753" s="4" t="s">
        <v>5559</v>
      </c>
      <c r="K1753" s="4" t="s">
        <v>1181</v>
      </c>
      <c r="L1753" s="4">
        <v>0</v>
      </c>
      <c r="M1753" s="4" t="s">
        <v>1350</v>
      </c>
      <c r="N1753" s="11" t="s">
        <v>12643</v>
      </c>
    </row>
    <row r="1754" spans="1:18">
      <c r="A1754" t="s">
        <v>6303</v>
      </c>
      <c r="B1754" t="s">
        <v>10958</v>
      </c>
      <c r="C1754" t="s">
        <v>74</v>
      </c>
      <c r="D1754" s="25" t="s">
        <v>3055</v>
      </c>
      <c r="E1754" s="4">
        <v>5</v>
      </c>
      <c r="F1754" s="4">
        <v>2001</v>
      </c>
      <c r="G1754" t="s">
        <v>25</v>
      </c>
      <c r="H1754" s="4" t="s">
        <v>410</v>
      </c>
      <c r="I1754" t="s">
        <v>1214</v>
      </c>
      <c r="J1754" s="4" t="s">
        <v>527</v>
      </c>
      <c r="K1754" s="4" t="s">
        <v>614</v>
      </c>
      <c r="L1754" s="4">
        <v>0</v>
      </c>
      <c r="M1754" s="4" t="s">
        <v>1465</v>
      </c>
      <c r="N1754" s="11" t="s">
        <v>12643</v>
      </c>
      <c r="R1754" t="s">
        <v>12644</v>
      </c>
    </row>
    <row r="1755" spans="1:18">
      <c r="A1755" t="s">
        <v>6303</v>
      </c>
      <c r="B1755" t="s">
        <v>10958</v>
      </c>
      <c r="C1755" t="s">
        <v>74</v>
      </c>
      <c r="D1755" s="25" t="s">
        <v>11036</v>
      </c>
      <c r="E1755" s="4">
        <v>5</v>
      </c>
      <c r="F1755" s="4">
        <v>2002</v>
      </c>
      <c r="G1755" t="s">
        <v>25</v>
      </c>
      <c r="H1755" s="4" t="s">
        <v>717</v>
      </c>
      <c r="I1755" t="s">
        <v>1214</v>
      </c>
      <c r="J1755" s="4" t="s">
        <v>529</v>
      </c>
      <c r="K1755" s="4" t="s">
        <v>444</v>
      </c>
      <c r="L1755" s="4">
        <v>0</v>
      </c>
      <c r="M1755" s="4" t="s">
        <v>2122</v>
      </c>
      <c r="N1755" s="11" t="s">
        <v>12643</v>
      </c>
      <c r="R1755" t="s">
        <v>12645</v>
      </c>
    </row>
    <row r="1756" spans="1:18">
      <c r="A1756" t="s">
        <v>6303</v>
      </c>
      <c r="B1756" t="s">
        <v>10958</v>
      </c>
      <c r="C1756" t="s">
        <v>74</v>
      </c>
      <c r="D1756" s="25" t="s">
        <v>11038</v>
      </c>
      <c r="E1756" s="4">
        <v>5</v>
      </c>
      <c r="F1756" s="4">
        <v>2003</v>
      </c>
      <c r="G1756" t="s">
        <v>25</v>
      </c>
      <c r="H1756" s="4" t="s">
        <v>712</v>
      </c>
      <c r="I1756" t="s">
        <v>1214</v>
      </c>
      <c r="J1756" s="4" t="s">
        <v>929</v>
      </c>
      <c r="K1756" s="4" t="s">
        <v>933</v>
      </c>
      <c r="L1756" s="4">
        <v>0</v>
      </c>
      <c r="M1756" s="4" t="s">
        <v>1614</v>
      </c>
      <c r="N1756" s="11" t="s">
        <v>12643</v>
      </c>
      <c r="R1756" t="s">
        <v>12646</v>
      </c>
    </row>
    <row r="1757" spans="1:18">
      <c r="A1757" t="s">
        <v>6303</v>
      </c>
      <c r="B1757" t="s">
        <v>10958</v>
      </c>
      <c r="C1757" t="s">
        <v>74</v>
      </c>
      <c r="D1757" s="25" t="s">
        <v>1674</v>
      </c>
      <c r="E1757" s="4">
        <v>5</v>
      </c>
      <c r="F1757" s="4">
        <v>2004</v>
      </c>
      <c r="G1757" t="s">
        <v>25</v>
      </c>
      <c r="H1757" s="4" t="s">
        <v>609</v>
      </c>
      <c r="I1757" t="s">
        <v>1214</v>
      </c>
      <c r="J1757" s="4" t="s">
        <v>683</v>
      </c>
      <c r="K1757" s="4" t="s">
        <v>3312</v>
      </c>
      <c r="L1757" s="4">
        <v>0</v>
      </c>
      <c r="M1757" s="4" t="s">
        <v>7328</v>
      </c>
      <c r="N1757" s="11" t="s">
        <v>12643</v>
      </c>
      <c r="R1757" t="s">
        <v>12647</v>
      </c>
    </row>
    <row r="1758" spans="1:18">
      <c r="A1758" t="s">
        <v>6303</v>
      </c>
      <c r="B1758" t="s">
        <v>10958</v>
      </c>
      <c r="C1758" t="s">
        <v>74</v>
      </c>
      <c r="D1758" s="25" t="s">
        <v>11123</v>
      </c>
      <c r="E1758" s="4">
        <v>5</v>
      </c>
      <c r="F1758" s="4">
        <v>2005</v>
      </c>
      <c r="G1758" t="s">
        <v>25</v>
      </c>
      <c r="H1758" s="4" t="s">
        <v>977</v>
      </c>
      <c r="I1758" t="s">
        <v>1214</v>
      </c>
      <c r="J1758" s="4" t="s">
        <v>278</v>
      </c>
      <c r="K1758" s="4" t="s">
        <v>413</v>
      </c>
      <c r="L1758" s="4">
        <v>0</v>
      </c>
      <c r="M1758" s="4" t="s">
        <v>12648</v>
      </c>
      <c r="N1758" s="11" t="s">
        <v>12643</v>
      </c>
      <c r="R1758" t="s">
        <v>12649</v>
      </c>
    </row>
    <row r="1759" spans="1:18">
      <c r="A1759" t="s">
        <v>6303</v>
      </c>
      <c r="B1759" t="s">
        <v>10958</v>
      </c>
      <c r="C1759" t="s">
        <v>74</v>
      </c>
      <c r="D1759" s="25" t="s">
        <v>10985</v>
      </c>
      <c r="E1759" s="4">
        <v>3</v>
      </c>
      <c r="F1759" s="4">
        <v>2008</v>
      </c>
      <c r="G1759" t="s">
        <v>25</v>
      </c>
      <c r="H1759" s="4" t="s">
        <v>345</v>
      </c>
      <c r="I1759" t="s">
        <v>1214</v>
      </c>
      <c r="J1759" s="4" t="s">
        <v>426</v>
      </c>
      <c r="K1759" s="4" t="s">
        <v>3563</v>
      </c>
      <c r="L1759" s="4">
        <v>0</v>
      </c>
      <c r="M1759" s="4" t="s">
        <v>8634</v>
      </c>
      <c r="N1759" s="11" t="s">
        <v>12643</v>
      </c>
      <c r="R1759" t="s">
        <v>11724</v>
      </c>
    </row>
    <row r="1760" spans="1:18">
      <c r="A1760" t="s">
        <v>6303</v>
      </c>
      <c r="B1760" t="s">
        <v>10958</v>
      </c>
      <c r="C1760" t="s">
        <v>74</v>
      </c>
      <c r="D1760" s="25" t="s">
        <v>562</v>
      </c>
      <c r="E1760" s="4">
        <v>5</v>
      </c>
      <c r="F1760" s="4">
        <v>2009</v>
      </c>
      <c r="G1760" t="s">
        <v>25</v>
      </c>
      <c r="H1760" s="4" t="s">
        <v>488</v>
      </c>
      <c r="I1760" t="s">
        <v>1214</v>
      </c>
      <c r="J1760" s="4" t="s">
        <v>227</v>
      </c>
      <c r="K1760" s="4" t="s">
        <v>888</v>
      </c>
      <c r="L1760" s="4">
        <v>0</v>
      </c>
      <c r="M1760" s="4" t="s">
        <v>12650</v>
      </c>
      <c r="N1760" s="11" t="s">
        <v>12643</v>
      </c>
      <c r="R1760" t="s">
        <v>439</v>
      </c>
    </row>
    <row r="1761" spans="1:18">
      <c r="A1761" t="s">
        <v>6311</v>
      </c>
      <c r="B1761" t="s">
        <v>10958</v>
      </c>
      <c r="C1761" t="s">
        <v>20</v>
      </c>
      <c r="D1761" s="25" t="s">
        <v>1674</v>
      </c>
      <c r="E1761" s="4">
        <v>5</v>
      </c>
      <c r="F1761" s="4">
        <v>2004</v>
      </c>
      <c r="G1761" t="s">
        <v>21</v>
      </c>
      <c r="H1761" s="4" t="s">
        <v>1444</v>
      </c>
      <c r="I1761" t="s">
        <v>1214</v>
      </c>
      <c r="J1761" s="4" t="s">
        <v>5945</v>
      </c>
      <c r="K1761" s="4" t="s">
        <v>401</v>
      </c>
      <c r="L1761" s="4">
        <v>0</v>
      </c>
      <c r="M1761" s="4" t="s">
        <v>4052</v>
      </c>
      <c r="N1761" s="11" t="s">
        <v>12651</v>
      </c>
      <c r="R1761" t="s">
        <v>12652</v>
      </c>
    </row>
    <row r="1762" spans="1:18">
      <c r="A1762" t="s">
        <v>6311</v>
      </c>
      <c r="B1762" t="s">
        <v>10958</v>
      </c>
      <c r="C1762" t="s">
        <v>74</v>
      </c>
      <c r="D1762" s="25" t="s">
        <v>10993</v>
      </c>
      <c r="E1762" s="4">
        <v>5</v>
      </c>
      <c r="F1762" s="4">
        <v>2008</v>
      </c>
      <c r="G1762" t="s">
        <v>21</v>
      </c>
      <c r="H1762" s="4" t="s">
        <v>482</v>
      </c>
      <c r="I1762" t="s">
        <v>1214</v>
      </c>
      <c r="J1762" s="4" t="s">
        <v>3419</v>
      </c>
      <c r="K1762" s="4" t="s">
        <v>385</v>
      </c>
      <c r="L1762" s="4">
        <v>0</v>
      </c>
      <c r="M1762" s="4" t="s">
        <v>1461</v>
      </c>
      <c r="N1762" s="11" t="s">
        <v>12651</v>
      </c>
      <c r="R1762" t="s">
        <v>12653</v>
      </c>
    </row>
    <row r="1763" spans="1:18">
      <c r="A1763" t="s">
        <v>6311</v>
      </c>
      <c r="B1763" t="s">
        <v>10958</v>
      </c>
      <c r="C1763" t="s">
        <v>74</v>
      </c>
      <c r="D1763" s="25" t="s">
        <v>11064</v>
      </c>
      <c r="E1763" s="4">
        <v>5</v>
      </c>
      <c r="F1763" s="4">
        <v>2009</v>
      </c>
      <c r="G1763" t="s">
        <v>21</v>
      </c>
      <c r="H1763" s="4" t="s">
        <v>682</v>
      </c>
      <c r="I1763" t="s">
        <v>1214</v>
      </c>
      <c r="J1763" s="4" t="s">
        <v>997</v>
      </c>
      <c r="K1763" s="4" t="s">
        <v>264</v>
      </c>
      <c r="L1763" s="4">
        <v>0</v>
      </c>
      <c r="M1763" s="4" t="s">
        <v>1419</v>
      </c>
      <c r="N1763" s="11" t="s">
        <v>12651</v>
      </c>
      <c r="R1763" t="s">
        <v>585</v>
      </c>
    </row>
    <row r="1764" spans="1:18">
      <c r="A1764" t="s">
        <v>6311</v>
      </c>
      <c r="B1764" t="s">
        <v>10958</v>
      </c>
      <c r="C1764" t="s">
        <v>74</v>
      </c>
      <c r="D1764" s="25" t="s">
        <v>11068</v>
      </c>
      <c r="E1764" s="4">
        <v>5</v>
      </c>
      <c r="F1764" s="4">
        <v>2015</v>
      </c>
      <c r="G1764" t="s">
        <v>21</v>
      </c>
      <c r="H1764" s="4" t="s">
        <v>712</v>
      </c>
      <c r="I1764" t="s">
        <v>1214</v>
      </c>
      <c r="J1764" s="4" t="s">
        <v>582</v>
      </c>
      <c r="K1764" s="4" t="s">
        <v>479</v>
      </c>
      <c r="L1764" s="4">
        <v>0</v>
      </c>
      <c r="M1764" s="4" t="s">
        <v>3963</v>
      </c>
      <c r="N1764" s="11" t="s">
        <v>12651</v>
      </c>
      <c r="R1764" t="s">
        <v>12654</v>
      </c>
    </row>
    <row r="1765" spans="1:18">
      <c r="A1765" t="s">
        <v>6311</v>
      </c>
      <c r="B1765" t="s">
        <v>10958</v>
      </c>
      <c r="C1765" t="s">
        <v>74</v>
      </c>
      <c r="D1765" s="25" t="s">
        <v>1568</v>
      </c>
      <c r="E1765" s="4">
        <v>5</v>
      </c>
      <c r="F1765" s="4">
        <v>2016</v>
      </c>
      <c r="G1765" t="s">
        <v>21</v>
      </c>
      <c r="H1765" s="4" t="s">
        <v>609</v>
      </c>
      <c r="I1765" t="s">
        <v>1214</v>
      </c>
      <c r="J1765" s="4" t="s">
        <v>1782</v>
      </c>
      <c r="K1765" s="4" t="s">
        <v>475</v>
      </c>
      <c r="L1765" s="4">
        <v>0</v>
      </c>
      <c r="M1765" s="4" t="s">
        <v>2625</v>
      </c>
      <c r="N1765" s="11" t="s">
        <v>12651</v>
      </c>
      <c r="R1765" t="s">
        <v>11987</v>
      </c>
    </row>
    <row r="1766" spans="1:18">
      <c r="A1766" t="s">
        <v>6311</v>
      </c>
      <c r="B1766" t="s">
        <v>10958</v>
      </c>
      <c r="C1766" t="s">
        <v>74</v>
      </c>
      <c r="D1766" s="25" t="s">
        <v>11046</v>
      </c>
      <c r="E1766" s="4">
        <v>9</v>
      </c>
      <c r="F1766" s="4">
        <v>2016</v>
      </c>
      <c r="G1766" t="s">
        <v>21</v>
      </c>
      <c r="H1766" s="4" t="s">
        <v>5945</v>
      </c>
      <c r="I1766" t="s">
        <v>1214</v>
      </c>
      <c r="J1766" s="4" t="s">
        <v>929</v>
      </c>
      <c r="K1766" s="4" t="s">
        <v>1879</v>
      </c>
      <c r="L1766" s="4">
        <v>0</v>
      </c>
      <c r="M1766" s="4" t="s">
        <v>1323</v>
      </c>
      <c r="N1766" s="11" t="s">
        <v>12651</v>
      </c>
      <c r="R1766" t="s">
        <v>12655</v>
      </c>
    </row>
    <row r="1767" spans="1:18">
      <c r="A1767" t="s">
        <v>6311</v>
      </c>
      <c r="B1767" t="s">
        <v>10958</v>
      </c>
      <c r="C1767" t="s">
        <v>74</v>
      </c>
      <c r="D1767" s="25" t="s">
        <v>11027</v>
      </c>
      <c r="E1767" s="4">
        <v>5</v>
      </c>
      <c r="F1767" s="4">
        <v>2017</v>
      </c>
      <c r="G1767" t="s">
        <v>21</v>
      </c>
      <c r="H1767" s="4" t="s">
        <v>977</v>
      </c>
      <c r="I1767" t="s">
        <v>1214</v>
      </c>
      <c r="J1767" s="4" t="s">
        <v>582</v>
      </c>
      <c r="K1767" s="4" t="s">
        <v>854</v>
      </c>
      <c r="L1767" s="4">
        <v>0</v>
      </c>
      <c r="M1767" s="4" t="s">
        <v>1825</v>
      </c>
      <c r="N1767" s="11" t="s">
        <v>12651</v>
      </c>
      <c r="R1767" t="s">
        <v>12656</v>
      </c>
    </row>
    <row r="1768" spans="1:18">
      <c r="A1768" t="s">
        <v>12657</v>
      </c>
      <c r="B1768" t="s">
        <v>10958</v>
      </c>
      <c r="C1768" t="s">
        <v>20</v>
      </c>
      <c r="D1768" s="25" t="s">
        <v>10998</v>
      </c>
      <c r="E1768" s="4">
        <v>3</v>
      </c>
      <c r="F1768" s="4">
        <v>1990</v>
      </c>
      <c r="G1768" t="s">
        <v>21</v>
      </c>
      <c r="I1768" t="s">
        <v>11219</v>
      </c>
      <c r="J1768" s="4" t="s">
        <v>5542</v>
      </c>
      <c r="K1768" s="4" t="s">
        <v>4897</v>
      </c>
      <c r="L1768" s="4">
        <v>0</v>
      </c>
      <c r="M1768" s="4" t="s">
        <v>1637</v>
      </c>
      <c r="N1768" s="11" t="s">
        <v>12658</v>
      </c>
    </row>
    <row r="1769" spans="1:18">
      <c r="A1769" t="s">
        <v>12657</v>
      </c>
      <c r="B1769" t="s">
        <v>10958</v>
      </c>
      <c r="C1769" t="s">
        <v>74</v>
      </c>
      <c r="D1769" s="25" t="s">
        <v>10968</v>
      </c>
      <c r="E1769" s="4">
        <v>3</v>
      </c>
      <c r="F1769" s="4">
        <v>1994</v>
      </c>
      <c r="G1769" t="s">
        <v>21</v>
      </c>
      <c r="I1769" t="s">
        <v>11219</v>
      </c>
      <c r="J1769" s="4" t="s">
        <v>186</v>
      </c>
      <c r="K1769" s="4">
        <v>14.5</v>
      </c>
      <c r="L1769" s="4">
        <v>4.2</v>
      </c>
      <c r="M1769" s="4" t="s">
        <v>2651</v>
      </c>
      <c r="N1769" s="11" t="s">
        <v>12658</v>
      </c>
      <c r="R1769" t="s">
        <v>12659</v>
      </c>
    </row>
    <row r="1770" spans="1:18">
      <c r="A1770" t="s">
        <v>12657</v>
      </c>
      <c r="B1770" t="s">
        <v>10958</v>
      </c>
      <c r="C1770" t="s">
        <v>74</v>
      </c>
      <c r="D1770" s="25" t="s">
        <v>11132</v>
      </c>
      <c r="E1770" s="4">
        <v>3</v>
      </c>
      <c r="F1770" s="4">
        <v>1995</v>
      </c>
      <c r="G1770" t="s">
        <v>21</v>
      </c>
      <c r="I1770" t="s">
        <v>11219</v>
      </c>
      <c r="J1770" s="4" t="s">
        <v>1782</v>
      </c>
      <c r="K1770" s="4">
        <v>14.7</v>
      </c>
      <c r="L1770" s="4">
        <v>4.7</v>
      </c>
      <c r="M1770" s="4" t="s">
        <v>9267</v>
      </c>
      <c r="N1770" s="11" t="s">
        <v>12658</v>
      </c>
      <c r="R1770" t="s">
        <v>12660</v>
      </c>
    </row>
    <row r="1771" spans="1:18">
      <c r="A1771" t="s">
        <v>6376</v>
      </c>
      <c r="B1771" t="s">
        <v>10958</v>
      </c>
      <c r="C1771" t="s">
        <v>20</v>
      </c>
      <c r="D1771" s="25" t="s">
        <v>10968</v>
      </c>
      <c r="E1771" s="4">
        <v>3</v>
      </c>
      <c r="F1771" s="4">
        <v>1994</v>
      </c>
      <c r="G1771" t="s">
        <v>25</v>
      </c>
      <c r="I1771" t="s">
        <v>11219</v>
      </c>
      <c r="J1771" s="4" t="s">
        <v>929</v>
      </c>
      <c r="K1771" s="4" t="s">
        <v>350</v>
      </c>
      <c r="L1771" s="4">
        <v>0</v>
      </c>
      <c r="M1771" s="4" t="s">
        <v>8850</v>
      </c>
      <c r="N1771" s="11" t="s">
        <v>12661</v>
      </c>
      <c r="R1771" t="s">
        <v>1319</v>
      </c>
    </row>
    <row r="1772" spans="1:18">
      <c r="A1772" t="s">
        <v>6376</v>
      </c>
      <c r="B1772" t="s">
        <v>10958</v>
      </c>
      <c r="C1772" t="s">
        <v>74</v>
      </c>
      <c r="D1772" s="25" t="s">
        <v>10987</v>
      </c>
      <c r="E1772" s="4">
        <v>3</v>
      </c>
      <c r="F1772" s="4">
        <v>1995</v>
      </c>
      <c r="G1772" t="s">
        <v>25</v>
      </c>
      <c r="I1772" t="s">
        <v>11219</v>
      </c>
      <c r="J1772" s="4" t="s">
        <v>881</v>
      </c>
      <c r="K1772" s="4" t="s">
        <v>206</v>
      </c>
      <c r="L1772" s="4">
        <v>0</v>
      </c>
      <c r="M1772" s="4" t="s">
        <v>2228</v>
      </c>
      <c r="N1772" s="11" t="s">
        <v>12661</v>
      </c>
      <c r="R1772" t="s">
        <v>12662</v>
      </c>
    </row>
    <row r="1773" spans="1:18">
      <c r="A1773" t="s">
        <v>6376</v>
      </c>
      <c r="B1773" t="s">
        <v>10958</v>
      </c>
      <c r="C1773" t="s">
        <v>74</v>
      </c>
      <c r="D1773" s="25" t="s">
        <v>10989</v>
      </c>
      <c r="E1773" s="4">
        <v>3</v>
      </c>
      <c r="F1773" s="4">
        <v>1996</v>
      </c>
      <c r="G1773" t="s">
        <v>25</v>
      </c>
      <c r="I1773" t="s">
        <v>11219</v>
      </c>
      <c r="J1773" s="4" t="s">
        <v>988</v>
      </c>
      <c r="K1773" s="4" t="s">
        <v>1246</v>
      </c>
      <c r="L1773" s="4">
        <v>0</v>
      </c>
      <c r="M1773" s="4" t="s">
        <v>3151</v>
      </c>
      <c r="N1773" s="11" t="s">
        <v>12661</v>
      </c>
      <c r="R1773" t="s">
        <v>4721</v>
      </c>
    </row>
    <row r="1774" spans="1:18">
      <c r="A1774" t="s">
        <v>6376</v>
      </c>
      <c r="B1774" t="s">
        <v>10958</v>
      </c>
      <c r="C1774" t="s">
        <v>74</v>
      </c>
      <c r="D1774" s="25" t="s">
        <v>11001</v>
      </c>
      <c r="E1774" s="4">
        <v>3</v>
      </c>
      <c r="F1774" s="4">
        <v>1998</v>
      </c>
      <c r="G1774" t="s">
        <v>25</v>
      </c>
      <c r="I1774" t="s">
        <v>11219</v>
      </c>
      <c r="J1774" s="4" t="s">
        <v>960</v>
      </c>
      <c r="K1774" s="4" t="s">
        <v>1579</v>
      </c>
      <c r="L1774" s="4">
        <v>0</v>
      </c>
      <c r="M1774" s="4" t="s">
        <v>4904</v>
      </c>
      <c r="N1774" s="11" t="s">
        <v>12661</v>
      </c>
      <c r="R1774" t="s">
        <v>439</v>
      </c>
    </row>
    <row r="1775" spans="1:18">
      <c r="A1775" t="s">
        <v>6376</v>
      </c>
      <c r="B1775" t="s">
        <v>10958</v>
      </c>
      <c r="C1775" t="s">
        <v>74</v>
      </c>
      <c r="D1775" s="25" t="s">
        <v>10981</v>
      </c>
      <c r="E1775" s="4">
        <v>3</v>
      </c>
      <c r="F1775" s="4">
        <v>2000</v>
      </c>
      <c r="G1775" t="s">
        <v>25</v>
      </c>
      <c r="I1775" t="s">
        <v>11219</v>
      </c>
      <c r="J1775" s="4" t="s">
        <v>209</v>
      </c>
      <c r="K1775" s="4" t="s">
        <v>971</v>
      </c>
      <c r="L1775" s="4">
        <v>0</v>
      </c>
      <c r="M1775" s="4" t="s">
        <v>10343</v>
      </c>
      <c r="N1775" s="11" t="s">
        <v>12661</v>
      </c>
      <c r="R1775" t="s">
        <v>439</v>
      </c>
    </row>
    <row r="1776" spans="1:18">
      <c r="A1776" t="s">
        <v>6376</v>
      </c>
      <c r="B1776" t="s">
        <v>10958</v>
      </c>
      <c r="C1776" t="s">
        <v>74</v>
      </c>
      <c r="D1776" s="25" t="s">
        <v>10970</v>
      </c>
      <c r="E1776" s="4">
        <v>5</v>
      </c>
      <c r="F1776" s="4">
        <v>2001</v>
      </c>
      <c r="G1776" t="s">
        <v>25</v>
      </c>
      <c r="I1776" t="s">
        <v>11219</v>
      </c>
      <c r="J1776" s="4" t="s">
        <v>256</v>
      </c>
      <c r="K1776" s="4" t="s">
        <v>7678</v>
      </c>
      <c r="L1776" s="4">
        <v>0</v>
      </c>
      <c r="M1776" s="4" t="s">
        <v>11910</v>
      </c>
      <c r="N1776" s="11" t="s">
        <v>12661</v>
      </c>
      <c r="R1776" t="s">
        <v>12663</v>
      </c>
    </row>
    <row r="1777" spans="1:18">
      <c r="A1777" t="s">
        <v>6376</v>
      </c>
      <c r="B1777" t="s">
        <v>10958</v>
      </c>
      <c r="C1777" t="s">
        <v>74</v>
      </c>
      <c r="D1777" s="25" t="s">
        <v>11036</v>
      </c>
      <c r="E1777" s="4">
        <v>5</v>
      </c>
      <c r="F1777" s="4">
        <v>2002</v>
      </c>
      <c r="G1777" t="s">
        <v>25</v>
      </c>
      <c r="I1777" t="s">
        <v>11219</v>
      </c>
      <c r="J1777" s="4" t="s">
        <v>2609</v>
      </c>
      <c r="K1777" s="4" t="s">
        <v>83</v>
      </c>
      <c r="L1777" s="4">
        <v>0</v>
      </c>
      <c r="M1777" s="4" t="s">
        <v>12664</v>
      </c>
      <c r="N1777" s="11" t="s">
        <v>12661</v>
      </c>
      <c r="R1777" t="s">
        <v>12665</v>
      </c>
    </row>
    <row r="1778" spans="1:18">
      <c r="A1778" t="s">
        <v>6376</v>
      </c>
      <c r="B1778" t="s">
        <v>10958</v>
      </c>
      <c r="C1778" t="s">
        <v>74</v>
      </c>
      <c r="D1778" s="25" t="s">
        <v>11038</v>
      </c>
      <c r="E1778" s="4">
        <v>5</v>
      </c>
      <c r="F1778" s="4">
        <v>2003</v>
      </c>
      <c r="G1778" t="s">
        <v>25</v>
      </c>
      <c r="I1778" t="s">
        <v>11219</v>
      </c>
      <c r="J1778" s="4" t="s">
        <v>309</v>
      </c>
      <c r="K1778" s="4" t="s">
        <v>214</v>
      </c>
      <c r="L1778" s="4">
        <v>0</v>
      </c>
      <c r="M1778" s="4" t="s">
        <v>12666</v>
      </c>
      <c r="N1778" s="11" t="s">
        <v>12661</v>
      </c>
      <c r="R1778" t="s">
        <v>12667</v>
      </c>
    </row>
    <row r="1779" spans="1:18">
      <c r="A1779" t="s">
        <v>6376</v>
      </c>
      <c r="B1779" t="s">
        <v>10958</v>
      </c>
      <c r="C1779" t="s">
        <v>74</v>
      </c>
      <c r="D1779" s="25" t="s">
        <v>1674</v>
      </c>
      <c r="E1779" s="4">
        <v>5</v>
      </c>
      <c r="F1779" s="4">
        <v>2004</v>
      </c>
      <c r="G1779" t="s">
        <v>25</v>
      </c>
      <c r="I1779" t="s">
        <v>11219</v>
      </c>
      <c r="J1779" s="4" t="s">
        <v>248</v>
      </c>
      <c r="K1779" s="4" t="s">
        <v>423</v>
      </c>
      <c r="L1779" s="4">
        <v>0</v>
      </c>
      <c r="M1779" s="4" t="s">
        <v>2530</v>
      </c>
      <c r="N1779" s="11" t="s">
        <v>12661</v>
      </c>
      <c r="R1779" t="s">
        <v>12668</v>
      </c>
    </row>
    <row r="1780" spans="1:18">
      <c r="A1780" t="s">
        <v>6376</v>
      </c>
      <c r="B1780" t="s">
        <v>10958</v>
      </c>
      <c r="C1780" t="s">
        <v>74</v>
      </c>
      <c r="D1780" s="25" t="s">
        <v>11123</v>
      </c>
      <c r="E1780" s="4">
        <v>5</v>
      </c>
      <c r="F1780" s="4">
        <v>2005</v>
      </c>
      <c r="G1780" t="s">
        <v>25</v>
      </c>
      <c r="I1780" t="s">
        <v>11219</v>
      </c>
      <c r="J1780" s="4" t="s">
        <v>572</v>
      </c>
      <c r="K1780" s="4" t="s">
        <v>703</v>
      </c>
      <c r="L1780" s="4">
        <v>0</v>
      </c>
      <c r="M1780" s="4" t="s">
        <v>12669</v>
      </c>
      <c r="N1780" s="11" t="s">
        <v>12661</v>
      </c>
      <c r="R1780" t="s">
        <v>12670</v>
      </c>
    </row>
    <row r="1781" spans="1:18">
      <c r="A1781" t="s">
        <v>6376</v>
      </c>
      <c r="B1781" t="s">
        <v>10958</v>
      </c>
      <c r="C1781" t="s">
        <v>74</v>
      </c>
      <c r="D1781" s="25" t="s">
        <v>10993</v>
      </c>
      <c r="E1781" s="4">
        <v>5</v>
      </c>
      <c r="F1781" s="4">
        <v>2008</v>
      </c>
      <c r="G1781" t="s">
        <v>25</v>
      </c>
      <c r="I1781" t="s">
        <v>11219</v>
      </c>
      <c r="J1781" s="4" t="s">
        <v>341</v>
      </c>
      <c r="K1781" s="4" t="s">
        <v>458</v>
      </c>
      <c r="L1781" s="4">
        <v>0</v>
      </c>
      <c r="M1781" s="4" t="s">
        <v>7616</v>
      </c>
      <c r="N1781" s="11" t="s">
        <v>12661</v>
      </c>
      <c r="R1781" t="s">
        <v>11453</v>
      </c>
    </row>
    <row r="1782" spans="1:18">
      <c r="A1782" t="s">
        <v>6376</v>
      </c>
      <c r="B1782" t="s">
        <v>10958</v>
      </c>
      <c r="C1782" t="s">
        <v>74</v>
      </c>
      <c r="D1782" s="25" t="s">
        <v>10995</v>
      </c>
      <c r="E1782" s="4">
        <v>5</v>
      </c>
      <c r="F1782" s="4">
        <v>2010</v>
      </c>
      <c r="G1782" t="s">
        <v>25</v>
      </c>
      <c r="I1782" t="s">
        <v>11219</v>
      </c>
      <c r="N1782" s="11" t="s">
        <v>12661</v>
      </c>
      <c r="R1782" t="s">
        <v>12671</v>
      </c>
    </row>
    <row r="1783" spans="1:18">
      <c r="A1783" t="s">
        <v>6383</v>
      </c>
      <c r="B1783" t="s">
        <v>10958</v>
      </c>
      <c r="C1783" t="s">
        <v>20</v>
      </c>
      <c r="D1783" s="25" t="s">
        <v>10961</v>
      </c>
      <c r="E1783" s="4">
        <v>3</v>
      </c>
      <c r="F1783" s="4">
        <v>1986</v>
      </c>
      <c r="G1783" t="s">
        <v>21</v>
      </c>
      <c r="I1783" t="s">
        <v>11219</v>
      </c>
      <c r="J1783" s="4" t="s">
        <v>1373</v>
      </c>
      <c r="K1783" s="4" t="s">
        <v>6012</v>
      </c>
      <c r="L1783" s="4">
        <v>0</v>
      </c>
      <c r="M1783" s="4" t="s">
        <v>1383</v>
      </c>
      <c r="R1783" t="s">
        <v>8116</v>
      </c>
    </row>
    <row r="1784" spans="1:18">
      <c r="A1784" t="s">
        <v>12672</v>
      </c>
      <c r="B1784" t="s">
        <v>10958</v>
      </c>
      <c r="C1784" t="s">
        <v>20</v>
      </c>
      <c r="D1784" s="25" t="s">
        <v>1440</v>
      </c>
      <c r="E1784" s="4">
        <v>5</v>
      </c>
      <c r="F1784" s="4">
        <v>2024</v>
      </c>
      <c r="G1784" t="s">
        <v>25</v>
      </c>
      <c r="H1784" s="4" t="s">
        <v>12329</v>
      </c>
      <c r="I1784" t="s">
        <v>1214</v>
      </c>
      <c r="J1784" s="4" t="s">
        <v>648</v>
      </c>
      <c r="K1784" s="4" t="s">
        <v>870</v>
      </c>
      <c r="L1784" s="4">
        <v>0</v>
      </c>
      <c r="M1784" s="4" t="s">
        <v>1947</v>
      </c>
      <c r="N1784" s="11" t="s">
        <v>12673</v>
      </c>
      <c r="Q1784" t="s">
        <v>12674</v>
      </c>
      <c r="R1784" t="s">
        <v>12675</v>
      </c>
    </row>
    <row r="1785" spans="1:18">
      <c r="A1785" t="s">
        <v>115</v>
      </c>
      <c r="B1785" t="s">
        <v>10958</v>
      </c>
      <c r="C1785" t="s">
        <v>20</v>
      </c>
      <c r="D1785" s="25" t="s">
        <v>2390</v>
      </c>
      <c r="E1785" s="4">
        <v>3</v>
      </c>
      <c r="F1785" s="4">
        <v>1980</v>
      </c>
      <c r="G1785" t="s">
        <v>25</v>
      </c>
      <c r="I1785" t="s">
        <v>11219</v>
      </c>
      <c r="J1785" s="4" t="s">
        <v>1297</v>
      </c>
      <c r="K1785" s="4">
        <v>47.63</v>
      </c>
      <c r="L1785" s="4">
        <v>0</v>
      </c>
      <c r="R1785" t="s">
        <v>12676</v>
      </c>
    </row>
    <row r="1786" spans="1:18">
      <c r="A1786" t="s">
        <v>115</v>
      </c>
      <c r="B1786" t="s">
        <v>10958</v>
      </c>
      <c r="C1786" t="s">
        <v>74</v>
      </c>
      <c r="D1786" s="25" t="s">
        <v>11077</v>
      </c>
      <c r="E1786" s="4">
        <v>3</v>
      </c>
      <c r="F1786" s="4">
        <v>1986</v>
      </c>
      <c r="G1786" t="s">
        <v>25</v>
      </c>
      <c r="I1786" t="s">
        <v>11219</v>
      </c>
      <c r="J1786" s="4" t="s">
        <v>840</v>
      </c>
      <c r="K1786" s="4">
        <v>50.8</v>
      </c>
      <c r="L1786" s="4">
        <v>0</v>
      </c>
      <c r="M1786" s="4" t="s">
        <v>12677</v>
      </c>
      <c r="R1786" t="s">
        <v>12678</v>
      </c>
    </row>
    <row r="1787" spans="1:18">
      <c r="A1787" t="s">
        <v>6441</v>
      </c>
      <c r="B1787" t="s">
        <v>10958</v>
      </c>
      <c r="C1787" t="s">
        <v>20</v>
      </c>
      <c r="D1787" s="25" t="s">
        <v>11023</v>
      </c>
      <c r="E1787" s="4">
        <v>3</v>
      </c>
      <c r="F1787" s="4">
        <v>1992</v>
      </c>
      <c r="G1787" t="s">
        <v>21</v>
      </c>
      <c r="H1787" s="4" t="s">
        <v>1635</v>
      </c>
      <c r="I1787" t="s">
        <v>1214</v>
      </c>
      <c r="J1787" s="4" t="s">
        <v>11192</v>
      </c>
      <c r="K1787" s="4" t="s">
        <v>3869</v>
      </c>
      <c r="L1787" s="4">
        <v>0</v>
      </c>
      <c r="M1787" s="4" t="s">
        <v>2788</v>
      </c>
      <c r="N1787" s="11" t="s">
        <v>12679</v>
      </c>
      <c r="R1787" t="s">
        <v>12680</v>
      </c>
    </row>
    <row r="1788" spans="1:18">
      <c r="A1788" t="s">
        <v>6441</v>
      </c>
      <c r="B1788" t="s">
        <v>10958</v>
      </c>
      <c r="C1788" t="s">
        <v>74</v>
      </c>
      <c r="D1788" s="25" t="s">
        <v>10968</v>
      </c>
      <c r="E1788" s="4">
        <v>3</v>
      </c>
      <c r="F1788" s="4">
        <v>1994</v>
      </c>
      <c r="G1788" t="s">
        <v>21</v>
      </c>
      <c r="H1788" s="4" t="s">
        <v>1622</v>
      </c>
      <c r="I1788" t="s">
        <v>1214</v>
      </c>
      <c r="J1788" s="4" t="s">
        <v>521</v>
      </c>
      <c r="K1788" s="4" t="s">
        <v>278</v>
      </c>
      <c r="L1788" s="4">
        <v>0</v>
      </c>
      <c r="M1788" s="4" t="s">
        <v>1637</v>
      </c>
      <c r="N1788" s="11" t="s">
        <v>12679</v>
      </c>
      <c r="R1788" t="s">
        <v>12681</v>
      </c>
    </row>
    <row r="1789" spans="1:18">
      <c r="A1789" t="s">
        <v>6441</v>
      </c>
      <c r="B1789" t="s">
        <v>10958</v>
      </c>
      <c r="C1789" t="s">
        <v>74</v>
      </c>
      <c r="D1789" s="25" t="s">
        <v>10989</v>
      </c>
      <c r="E1789" s="4">
        <v>3</v>
      </c>
      <c r="F1789" s="4">
        <v>1996</v>
      </c>
      <c r="G1789" t="s">
        <v>21</v>
      </c>
      <c r="H1789" s="4" t="s">
        <v>1639</v>
      </c>
      <c r="I1789" t="s">
        <v>1214</v>
      </c>
      <c r="J1789" s="4" t="s">
        <v>1856</v>
      </c>
      <c r="K1789" s="4" t="s">
        <v>577</v>
      </c>
      <c r="L1789" s="4">
        <v>0</v>
      </c>
      <c r="M1789" s="4" t="s">
        <v>1681</v>
      </c>
      <c r="N1789" s="11" t="s">
        <v>12679</v>
      </c>
      <c r="R1789" t="s">
        <v>12682</v>
      </c>
    </row>
    <row r="1790" spans="1:18">
      <c r="A1790" t="s">
        <v>6441</v>
      </c>
      <c r="B1790" t="s">
        <v>10958</v>
      </c>
      <c r="C1790" t="s">
        <v>74</v>
      </c>
      <c r="D1790" s="25" t="s">
        <v>11083</v>
      </c>
      <c r="E1790" s="4">
        <v>3</v>
      </c>
      <c r="F1790" s="4">
        <v>2000</v>
      </c>
      <c r="G1790" t="s">
        <v>21</v>
      </c>
      <c r="H1790" s="4" t="s">
        <v>2927</v>
      </c>
      <c r="I1790" t="s">
        <v>1214</v>
      </c>
      <c r="J1790" s="4" t="s">
        <v>885</v>
      </c>
      <c r="K1790" s="4" t="s">
        <v>209</v>
      </c>
      <c r="L1790" s="4">
        <v>0</v>
      </c>
      <c r="M1790" s="4" t="s">
        <v>3095</v>
      </c>
      <c r="N1790" s="11" t="s">
        <v>12679</v>
      </c>
      <c r="R1790" t="s">
        <v>1628</v>
      </c>
    </row>
    <row r="1791" spans="1:18">
      <c r="A1791" t="s">
        <v>6441</v>
      </c>
      <c r="B1791" t="s">
        <v>10958</v>
      </c>
      <c r="C1791" t="s">
        <v>74</v>
      </c>
      <c r="D1791" s="25" t="s">
        <v>2779</v>
      </c>
      <c r="E1791" s="4">
        <v>6</v>
      </c>
      <c r="F1791" s="4">
        <v>2002</v>
      </c>
      <c r="G1791" t="s">
        <v>21</v>
      </c>
      <c r="H1791" s="4" t="s">
        <v>538</v>
      </c>
      <c r="I1791" t="s">
        <v>1214</v>
      </c>
      <c r="J1791" s="4" t="s">
        <v>591</v>
      </c>
      <c r="K1791" s="4" t="s">
        <v>256</v>
      </c>
      <c r="L1791" s="4">
        <v>0</v>
      </c>
      <c r="M1791" s="4" t="s">
        <v>3657</v>
      </c>
      <c r="N1791" s="11" t="s">
        <v>12679</v>
      </c>
      <c r="R1791" t="s">
        <v>12683</v>
      </c>
    </row>
    <row r="1792" spans="1:18">
      <c r="A1792" t="s">
        <v>6495</v>
      </c>
      <c r="B1792" t="s">
        <v>10958</v>
      </c>
      <c r="C1792" t="s">
        <v>20</v>
      </c>
      <c r="D1792" s="25" t="s">
        <v>10981</v>
      </c>
      <c r="E1792" s="4">
        <v>3</v>
      </c>
      <c r="F1792" s="4">
        <v>2000</v>
      </c>
      <c r="G1792" t="s">
        <v>21</v>
      </c>
      <c r="H1792" s="4" t="s">
        <v>149</v>
      </c>
      <c r="I1792" t="s">
        <v>1214</v>
      </c>
      <c r="J1792" s="4" t="s">
        <v>7550</v>
      </c>
      <c r="K1792" s="4" t="s">
        <v>648</v>
      </c>
      <c r="L1792" s="4">
        <v>0</v>
      </c>
      <c r="M1792" s="4" t="s">
        <v>12684</v>
      </c>
      <c r="N1792" s="11" t="s">
        <v>12685</v>
      </c>
      <c r="R1792" t="s">
        <v>12686</v>
      </c>
    </row>
    <row r="1793" spans="1:18">
      <c r="A1793" t="s">
        <v>6495</v>
      </c>
      <c r="B1793" t="s">
        <v>10958</v>
      </c>
      <c r="C1793" t="s">
        <v>74</v>
      </c>
      <c r="D1793" s="25" t="s">
        <v>11036</v>
      </c>
      <c r="E1793" s="4">
        <v>5</v>
      </c>
      <c r="F1793" s="4">
        <v>2002</v>
      </c>
      <c r="G1793" t="s">
        <v>21</v>
      </c>
      <c r="H1793" s="4" t="s">
        <v>682</v>
      </c>
      <c r="I1793" t="s">
        <v>1214</v>
      </c>
      <c r="J1793" s="4" t="s">
        <v>546</v>
      </c>
      <c r="K1793" s="4" t="s">
        <v>836</v>
      </c>
      <c r="L1793" s="4">
        <v>0</v>
      </c>
      <c r="M1793" s="4" t="s">
        <v>7597</v>
      </c>
      <c r="N1793" s="11" t="s">
        <v>12685</v>
      </c>
      <c r="R1793" t="s">
        <v>12687</v>
      </c>
    </row>
    <row r="1794" spans="1:18">
      <c r="A1794" t="s">
        <v>6495</v>
      </c>
      <c r="B1794" t="s">
        <v>10958</v>
      </c>
      <c r="C1794" t="s">
        <v>74</v>
      </c>
      <c r="D1794" s="25" t="s">
        <v>1674</v>
      </c>
      <c r="E1794" s="4">
        <v>5</v>
      </c>
      <c r="F1794" s="4">
        <v>2004</v>
      </c>
      <c r="G1794" t="s">
        <v>21</v>
      </c>
      <c r="H1794" s="4" t="s">
        <v>477</v>
      </c>
      <c r="I1794" t="s">
        <v>1214</v>
      </c>
      <c r="J1794" s="4" t="s">
        <v>997</v>
      </c>
      <c r="K1794" s="4" t="s">
        <v>885</v>
      </c>
      <c r="L1794" s="4">
        <v>0</v>
      </c>
      <c r="M1794" s="4" t="s">
        <v>4367</v>
      </c>
      <c r="N1794" s="11" t="s">
        <v>12685</v>
      </c>
      <c r="R1794" t="s">
        <v>12688</v>
      </c>
    </row>
    <row r="1795" spans="1:18">
      <c r="A1795" t="s">
        <v>6495</v>
      </c>
      <c r="B1795" t="s">
        <v>10958</v>
      </c>
      <c r="C1795" t="s">
        <v>74</v>
      </c>
      <c r="D1795" s="25" t="s">
        <v>11123</v>
      </c>
      <c r="E1795" s="4">
        <v>5</v>
      </c>
      <c r="F1795" s="4">
        <v>2005</v>
      </c>
      <c r="G1795" t="s">
        <v>21</v>
      </c>
      <c r="H1795" s="4" t="s">
        <v>496</v>
      </c>
      <c r="I1795" t="s">
        <v>1214</v>
      </c>
      <c r="J1795" s="4" t="s">
        <v>150</v>
      </c>
      <c r="K1795" s="4" t="s">
        <v>199</v>
      </c>
      <c r="L1795" s="4">
        <v>0</v>
      </c>
      <c r="M1795" s="4" t="s">
        <v>7771</v>
      </c>
      <c r="N1795" s="11" t="s">
        <v>12685</v>
      </c>
      <c r="R1795" t="s">
        <v>12689</v>
      </c>
    </row>
    <row r="1796" spans="1:18">
      <c r="A1796" t="s">
        <v>6495</v>
      </c>
      <c r="B1796" t="s">
        <v>10958</v>
      </c>
      <c r="C1796" t="s">
        <v>74</v>
      </c>
      <c r="D1796" s="25" t="s">
        <v>1831</v>
      </c>
      <c r="E1796" s="4">
        <v>5</v>
      </c>
      <c r="F1796" s="4">
        <v>2008</v>
      </c>
      <c r="G1796" t="s">
        <v>21</v>
      </c>
      <c r="H1796" s="4" t="s">
        <v>712</v>
      </c>
      <c r="I1796" t="s">
        <v>1214</v>
      </c>
      <c r="J1796" s="4" t="s">
        <v>91</v>
      </c>
      <c r="K1796" s="4" t="s">
        <v>1140</v>
      </c>
      <c r="L1796" s="4">
        <v>0</v>
      </c>
      <c r="M1796" s="4" t="s">
        <v>1607</v>
      </c>
      <c r="N1796" s="11" t="s">
        <v>12685</v>
      </c>
      <c r="R1796" t="s">
        <v>570</v>
      </c>
    </row>
    <row r="1797" spans="1:18">
      <c r="A1797" t="s">
        <v>6495</v>
      </c>
      <c r="B1797" t="s">
        <v>10958</v>
      </c>
      <c r="C1797" t="s">
        <v>74</v>
      </c>
      <c r="D1797" s="25" t="s">
        <v>11064</v>
      </c>
      <c r="E1797" s="4">
        <v>5</v>
      </c>
      <c r="F1797" s="4">
        <v>2009</v>
      </c>
      <c r="G1797" t="s">
        <v>21</v>
      </c>
      <c r="H1797" s="4" t="s">
        <v>609</v>
      </c>
      <c r="I1797" t="s">
        <v>1214</v>
      </c>
      <c r="J1797" s="4" t="s">
        <v>529</v>
      </c>
      <c r="K1797" s="4" t="s">
        <v>127</v>
      </c>
      <c r="L1797" s="4">
        <v>0</v>
      </c>
      <c r="M1797" s="4" t="s">
        <v>2256</v>
      </c>
      <c r="N1797" s="11" t="s">
        <v>12685</v>
      </c>
      <c r="R1797" t="s">
        <v>439</v>
      </c>
    </row>
    <row r="1798" spans="1:18">
      <c r="A1798" t="s">
        <v>6497</v>
      </c>
      <c r="B1798" t="s">
        <v>10958</v>
      </c>
      <c r="C1798" t="s">
        <v>20</v>
      </c>
      <c r="D1798" s="25" t="s">
        <v>11068</v>
      </c>
      <c r="E1798" s="4">
        <v>5</v>
      </c>
      <c r="F1798" s="4">
        <v>2015</v>
      </c>
      <c r="G1798" t="s">
        <v>25</v>
      </c>
      <c r="I1798" t="s">
        <v>11219</v>
      </c>
      <c r="J1798" s="4" t="s">
        <v>739</v>
      </c>
      <c r="K1798" s="4" t="s">
        <v>709</v>
      </c>
      <c r="L1798" s="4">
        <v>0</v>
      </c>
      <c r="M1798" s="4" t="s">
        <v>1809</v>
      </c>
      <c r="N1798" s="11" t="s">
        <v>12690</v>
      </c>
      <c r="R1798" t="s">
        <v>12691</v>
      </c>
    </row>
    <row r="1799" spans="1:18">
      <c r="A1799" t="s">
        <v>6497</v>
      </c>
      <c r="B1799" t="s">
        <v>10958</v>
      </c>
      <c r="C1799" t="s">
        <v>74</v>
      </c>
      <c r="D1799" s="25" t="s">
        <v>1590</v>
      </c>
      <c r="E1799" s="4">
        <v>5</v>
      </c>
      <c r="F1799" s="4">
        <v>2016</v>
      </c>
      <c r="G1799" t="s">
        <v>25</v>
      </c>
      <c r="I1799" t="s">
        <v>11219</v>
      </c>
      <c r="J1799" s="4" t="s">
        <v>1389</v>
      </c>
      <c r="K1799" s="4" t="s">
        <v>729</v>
      </c>
      <c r="L1799" s="4">
        <v>0</v>
      </c>
      <c r="M1799" s="4" t="s">
        <v>1419</v>
      </c>
      <c r="N1799" s="11" t="s">
        <v>12690</v>
      </c>
      <c r="R1799" t="s">
        <v>12692</v>
      </c>
    </row>
    <row r="1800" spans="1:18">
      <c r="A1800" t="s">
        <v>6497</v>
      </c>
      <c r="B1800" t="s">
        <v>10958</v>
      </c>
      <c r="C1800" t="s">
        <v>74</v>
      </c>
      <c r="D1800" s="25" t="s">
        <v>12693</v>
      </c>
      <c r="E1800" s="4">
        <v>6</v>
      </c>
      <c r="F1800" s="4">
        <v>2017</v>
      </c>
      <c r="G1800" t="s">
        <v>25</v>
      </c>
      <c r="I1800" t="s">
        <v>11219</v>
      </c>
      <c r="J1800" s="4" t="s">
        <v>527</v>
      </c>
      <c r="K1800" s="4" t="s">
        <v>444</v>
      </c>
      <c r="L1800" s="4">
        <v>0</v>
      </c>
      <c r="M1800" s="4" t="s">
        <v>3383</v>
      </c>
      <c r="N1800" s="11" t="s">
        <v>12690</v>
      </c>
      <c r="R1800" t="s">
        <v>12694</v>
      </c>
    </row>
    <row r="1801" spans="1:18">
      <c r="A1801" t="s">
        <v>6497</v>
      </c>
      <c r="B1801" t="s">
        <v>10958</v>
      </c>
      <c r="C1801" t="s">
        <v>74</v>
      </c>
      <c r="D1801" s="25" t="s">
        <v>1515</v>
      </c>
      <c r="E1801" s="4">
        <v>5</v>
      </c>
      <c r="F1801" s="4">
        <v>2019</v>
      </c>
      <c r="G1801" t="s">
        <v>25</v>
      </c>
      <c r="I1801" t="s">
        <v>11219</v>
      </c>
      <c r="J1801" s="4" t="s">
        <v>421</v>
      </c>
      <c r="K1801" s="4" t="s">
        <v>643</v>
      </c>
      <c r="L1801" s="4">
        <v>0</v>
      </c>
      <c r="M1801" s="4" t="s">
        <v>8184</v>
      </c>
      <c r="N1801" s="11" t="s">
        <v>12690</v>
      </c>
      <c r="R1801" t="s">
        <v>12695</v>
      </c>
    </row>
    <row r="1802" spans="1:18">
      <c r="A1802" t="s">
        <v>6497</v>
      </c>
      <c r="B1802" t="s">
        <v>10958</v>
      </c>
      <c r="C1802" t="s">
        <v>74</v>
      </c>
      <c r="D1802" s="25" t="s">
        <v>1440</v>
      </c>
      <c r="E1802" s="4">
        <v>5</v>
      </c>
      <c r="F1802" s="4">
        <v>2024</v>
      </c>
      <c r="G1802" t="s">
        <v>25</v>
      </c>
      <c r="H1802" s="4" t="s">
        <v>12329</v>
      </c>
      <c r="I1802" t="s">
        <v>1214</v>
      </c>
      <c r="J1802" s="4" t="s">
        <v>885</v>
      </c>
      <c r="K1802" s="4">
        <v>36</v>
      </c>
      <c r="L1802" s="4">
        <v>0</v>
      </c>
      <c r="M1802" s="4" t="s">
        <v>2830</v>
      </c>
      <c r="N1802" s="11" t="s">
        <v>12690</v>
      </c>
      <c r="R1802" t="s">
        <v>12696</v>
      </c>
    </row>
    <row r="1803" spans="1:18">
      <c r="A1803" t="s">
        <v>6497</v>
      </c>
      <c r="B1803" t="s">
        <v>10958</v>
      </c>
      <c r="C1803" s="4" t="s">
        <v>74</v>
      </c>
      <c r="D1803" s="25" t="s">
        <v>11031</v>
      </c>
      <c r="E1803" s="4">
        <v>4</v>
      </c>
      <c r="F1803" s="4">
        <v>2026</v>
      </c>
      <c r="G1803" s="4" t="s">
        <v>25</v>
      </c>
      <c r="I1803" t="s">
        <v>11219</v>
      </c>
      <c r="J1803" s="4">
        <v>31.5</v>
      </c>
      <c r="K1803" s="4">
        <v>37.200000000000003</v>
      </c>
      <c r="L1803" s="4">
        <v>0</v>
      </c>
      <c r="M1803" s="4">
        <v>1410</v>
      </c>
      <c r="N1803" s="11" t="s">
        <v>12690</v>
      </c>
      <c r="R1803" s="4" t="s">
        <v>12697</v>
      </c>
    </row>
    <row r="1804" spans="1:18">
      <c r="A1804" t="s">
        <v>119</v>
      </c>
      <c r="B1804" t="s">
        <v>10958</v>
      </c>
      <c r="C1804" t="s">
        <v>20</v>
      </c>
      <c r="D1804" s="25" t="s">
        <v>11291</v>
      </c>
      <c r="E1804" s="4">
        <v>3</v>
      </c>
      <c r="F1804" s="4">
        <v>1982</v>
      </c>
      <c r="G1804" t="s">
        <v>25</v>
      </c>
      <c r="I1804" t="s">
        <v>11219</v>
      </c>
      <c r="J1804" s="4" t="s">
        <v>3867</v>
      </c>
      <c r="K1804" s="4" t="s">
        <v>933</v>
      </c>
      <c r="L1804" s="4">
        <v>0</v>
      </c>
      <c r="M1804" s="4" t="s">
        <v>2080</v>
      </c>
      <c r="R1804" t="s">
        <v>12698</v>
      </c>
    </row>
    <row r="1805" spans="1:18">
      <c r="A1805" t="s">
        <v>974</v>
      </c>
      <c r="B1805" t="s">
        <v>10958</v>
      </c>
      <c r="C1805" t="s">
        <v>20</v>
      </c>
      <c r="D1805" s="25" t="s">
        <v>10968</v>
      </c>
      <c r="E1805" s="4">
        <v>3</v>
      </c>
      <c r="F1805" s="4">
        <v>1994</v>
      </c>
      <c r="G1805" t="s">
        <v>21</v>
      </c>
      <c r="H1805" s="4" t="s">
        <v>1635</v>
      </c>
      <c r="I1805" t="s">
        <v>1214</v>
      </c>
      <c r="J1805" s="4" t="s">
        <v>275</v>
      </c>
      <c r="K1805" s="4" t="s">
        <v>244</v>
      </c>
      <c r="L1805" s="4">
        <v>0</v>
      </c>
      <c r="M1805" s="4" t="s">
        <v>6919</v>
      </c>
      <c r="N1805" s="11" t="s">
        <v>12699</v>
      </c>
      <c r="R1805" t="s">
        <v>593</v>
      </c>
    </row>
    <row r="1806" spans="1:18">
      <c r="A1806" t="s">
        <v>974</v>
      </c>
      <c r="B1806" t="s">
        <v>10958</v>
      </c>
      <c r="C1806" t="s">
        <v>74</v>
      </c>
      <c r="D1806" s="25" t="s">
        <v>10987</v>
      </c>
      <c r="E1806" s="4">
        <v>3</v>
      </c>
      <c r="F1806" s="4">
        <v>1995</v>
      </c>
      <c r="G1806" t="s">
        <v>21</v>
      </c>
      <c r="H1806" s="4" t="s">
        <v>126</v>
      </c>
      <c r="I1806" t="s">
        <v>1214</v>
      </c>
      <c r="J1806" s="4" t="s">
        <v>733</v>
      </c>
      <c r="K1806" s="4" t="s">
        <v>264</v>
      </c>
      <c r="L1806" s="4">
        <v>0</v>
      </c>
      <c r="M1806" s="4" t="s">
        <v>1987</v>
      </c>
      <c r="N1806" s="11" t="s">
        <v>12699</v>
      </c>
    </row>
    <row r="1807" spans="1:18">
      <c r="A1807" t="s">
        <v>974</v>
      </c>
      <c r="B1807" t="s">
        <v>10958</v>
      </c>
      <c r="C1807" t="s">
        <v>74</v>
      </c>
      <c r="D1807" s="25" t="s">
        <v>11001</v>
      </c>
      <c r="E1807" s="4">
        <v>3</v>
      </c>
      <c r="F1807" s="4">
        <v>1998</v>
      </c>
      <c r="G1807" t="s">
        <v>21</v>
      </c>
      <c r="H1807" s="4" t="s">
        <v>1639</v>
      </c>
      <c r="I1807" t="s">
        <v>1214</v>
      </c>
      <c r="J1807" s="4" t="s">
        <v>169</v>
      </c>
      <c r="K1807" s="4" t="s">
        <v>870</v>
      </c>
      <c r="L1807" s="4">
        <v>0</v>
      </c>
      <c r="M1807" s="4" t="s">
        <v>1350</v>
      </c>
      <c r="N1807" s="11" t="s">
        <v>12699</v>
      </c>
    </row>
    <row r="1808" spans="1:18">
      <c r="A1808" t="s">
        <v>974</v>
      </c>
      <c r="B1808" t="s">
        <v>10958</v>
      </c>
      <c r="C1808" t="s">
        <v>74</v>
      </c>
      <c r="D1808" s="25" t="s">
        <v>10981</v>
      </c>
      <c r="E1808" s="4">
        <v>3</v>
      </c>
      <c r="F1808" s="4">
        <v>2000</v>
      </c>
      <c r="G1808" t="s">
        <v>21</v>
      </c>
      <c r="H1808" s="4" t="s">
        <v>2924</v>
      </c>
      <c r="I1808" t="s">
        <v>1214</v>
      </c>
      <c r="J1808" s="4" t="s">
        <v>529</v>
      </c>
      <c r="K1808" s="4" t="s">
        <v>715</v>
      </c>
      <c r="L1808" s="4">
        <v>0</v>
      </c>
      <c r="M1808" s="4" t="s">
        <v>2145</v>
      </c>
      <c r="N1808" s="11" t="s">
        <v>12699</v>
      </c>
      <c r="R1808" t="s">
        <v>12700</v>
      </c>
    </row>
    <row r="1809" spans="1:18">
      <c r="A1809" t="s">
        <v>974</v>
      </c>
      <c r="B1809" t="s">
        <v>10958</v>
      </c>
      <c r="C1809" t="s">
        <v>74</v>
      </c>
      <c r="D1809" s="25" t="s">
        <v>5416</v>
      </c>
      <c r="E1809" s="4">
        <v>6</v>
      </c>
      <c r="F1809" s="4">
        <v>2001</v>
      </c>
      <c r="G1809" t="s">
        <v>21</v>
      </c>
      <c r="H1809" s="4" t="s">
        <v>431</v>
      </c>
      <c r="I1809" t="s">
        <v>1214</v>
      </c>
      <c r="J1809" s="4" t="s">
        <v>521</v>
      </c>
      <c r="K1809" s="4" t="s">
        <v>127</v>
      </c>
      <c r="L1809" s="4">
        <v>0</v>
      </c>
      <c r="N1809" s="11" t="s">
        <v>12699</v>
      </c>
      <c r="R1809" t="s">
        <v>12701</v>
      </c>
    </row>
    <row r="1810" spans="1:18">
      <c r="A1810" t="s">
        <v>974</v>
      </c>
      <c r="B1810" t="s">
        <v>10958</v>
      </c>
      <c r="C1810" t="s">
        <v>74</v>
      </c>
      <c r="D1810" s="25" t="s">
        <v>11036</v>
      </c>
      <c r="E1810" s="4">
        <v>5</v>
      </c>
      <c r="F1810" s="4">
        <v>2002</v>
      </c>
      <c r="G1810" t="s">
        <v>21</v>
      </c>
      <c r="H1810" s="4" t="s">
        <v>893</v>
      </c>
      <c r="I1810" t="s">
        <v>1214</v>
      </c>
      <c r="J1810" s="4" t="s">
        <v>293</v>
      </c>
      <c r="K1810" s="4" t="s">
        <v>958</v>
      </c>
      <c r="L1810" s="4">
        <v>0</v>
      </c>
      <c r="M1810" s="4" t="s">
        <v>3199</v>
      </c>
      <c r="N1810" s="11" t="s">
        <v>12699</v>
      </c>
      <c r="R1810" t="s">
        <v>12702</v>
      </c>
    </row>
    <row r="1811" spans="1:18">
      <c r="A1811" t="s">
        <v>974</v>
      </c>
      <c r="B1811" t="s">
        <v>10958</v>
      </c>
      <c r="C1811" t="s">
        <v>74</v>
      </c>
      <c r="D1811" s="25" t="s">
        <v>11038</v>
      </c>
      <c r="E1811" s="4">
        <v>5</v>
      </c>
      <c r="F1811" s="4">
        <v>2003</v>
      </c>
      <c r="G1811" t="s">
        <v>21</v>
      </c>
      <c r="H1811" s="4" t="s">
        <v>1038</v>
      </c>
      <c r="I1811" t="s">
        <v>1214</v>
      </c>
      <c r="J1811" s="4" t="s">
        <v>2176</v>
      </c>
      <c r="K1811" s="4" t="s">
        <v>870</v>
      </c>
      <c r="L1811" s="4">
        <v>0</v>
      </c>
      <c r="M1811" s="4" t="s">
        <v>2320</v>
      </c>
      <c r="N1811" s="11" t="s">
        <v>12699</v>
      </c>
      <c r="R1811" t="s">
        <v>11501</v>
      </c>
    </row>
    <row r="1812" spans="1:18">
      <c r="A1812" t="s">
        <v>6569</v>
      </c>
      <c r="B1812" t="s">
        <v>10958</v>
      </c>
      <c r="C1812" t="s">
        <v>20</v>
      </c>
      <c r="D1812" s="25" t="s">
        <v>11016</v>
      </c>
      <c r="E1812" s="4">
        <v>5</v>
      </c>
      <c r="F1812" s="4">
        <v>2015</v>
      </c>
      <c r="G1812" t="s">
        <v>25</v>
      </c>
      <c r="I1812" t="s">
        <v>11219</v>
      </c>
      <c r="J1812" s="4" t="s">
        <v>563</v>
      </c>
      <c r="K1812" s="4" t="s">
        <v>358</v>
      </c>
      <c r="L1812" s="4">
        <v>0</v>
      </c>
      <c r="M1812" s="4" t="s">
        <v>1347</v>
      </c>
      <c r="N1812" s="11" t="s">
        <v>12703</v>
      </c>
      <c r="R1812" t="s">
        <v>12503</v>
      </c>
    </row>
    <row r="1813" spans="1:18">
      <c r="A1813" t="s">
        <v>6569</v>
      </c>
      <c r="B1813" t="s">
        <v>10958</v>
      </c>
      <c r="C1813" t="s">
        <v>74</v>
      </c>
      <c r="D1813" s="25" t="s">
        <v>1590</v>
      </c>
      <c r="E1813" s="4">
        <v>5</v>
      </c>
      <c r="F1813" s="4">
        <v>2016</v>
      </c>
      <c r="G1813" t="s">
        <v>25</v>
      </c>
      <c r="I1813" t="s">
        <v>11219</v>
      </c>
      <c r="J1813" s="4" t="s">
        <v>285</v>
      </c>
      <c r="K1813" s="4" t="s">
        <v>116</v>
      </c>
      <c r="L1813" s="4">
        <v>0</v>
      </c>
      <c r="M1813" s="4" t="s">
        <v>8773</v>
      </c>
      <c r="N1813" s="11" t="s">
        <v>12703</v>
      </c>
      <c r="R1813" t="s">
        <v>12704</v>
      </c>
    </row>
    <row r="1814" spans="1:18">
      <c r="A1814" t="s">
        <v>6569</v>
      </c>
      <c r="B1814" t="s">
        <v>10958</v>
      </c>
      <c r="C1814" t="s">
        <v>74</v>
      </c>
      <c r="D1814" s="25" t="s">
        <v>11020</v>
      </c>
      <c r="E1814" s="4">
        <v>5</v>
      </c>
      <c r="F1814" s="4">
        <v>2017</v>
      </c>
      <c r="G1814" t="s">
        <v>25</v>
      </c>
      <c r="I1814" t="s">
        <v>11219</v>
      </c>
      <c r="J1814" s="4" t="s">
        <v>529</v>
      </c>
      <c r="K1814" s="4" t="s">
        <v>433</v>
      </c>
      <c r="L1814" s="4">
        <v>0</v>
      </c>
      <c r="M1814" s="4" t="s">
        <v>2281</v>
      </c>
      <c r="N1814" s="11" t="s">
        <v>12703</v>
      </c>
      <c r="R1814" t="s">
        <v>12482</v>
      </c>
    </row>
    <row r="1815" spans="1:18">
      <c r="A1815" t="s">
        <v>6569</v>
      </c>
      <c r="B1815" t="s">
        <v>10958</v>
      </c>
      <c r="C1815" t="s">
        <v>74</v>
      </c>
      <c r="D1815" s="25" t="s">
        <v>1992</v>
      </c>
      <c r="E1815" s="4">
        <v>5</v>
      </c>
      <c r="F1815" s="4">
        <v>2021</v>
      </c>
      <c r="G1815" t="s">
        <v>25</v>
      </c>
      <c r="I1815" t="s">
        <v>11219</v>
      </c>
      <c r="J1815" s="4" t="s">
        <v>2179</v>
      </c>
      <c r="K1815" s="4" t="s">
        <v>309</v>
      </c>
      <c r="L1815" s="4">
        <v>0</v>
      </c>
      <c r="M1815" s="4" t="s">
        <v>4133</v>
      </c>
      <c r="N1815" s="11" t="s">
        <v>12703</v>
      </c>
      <c r="Q1815" t="s">
        <v>12705</v>
      </c>
      <c r="R1815" t="s">
        <v>12706</v>
      </c>
    </row>
    <row r="1816" spans="1:18">
      <c r="A1816" t="s">
        <v>6569</v>
      </c>
      <c r="B1816" t="s">
        <v>10958</v>
      </c>
      <c r="C1816" t="s">
        <v>74</v>
      </c>
      <c r="D1816" s="25" t="s">
        <v>12374</v>
      </c>
      <c r="E1816" s="4">
        <v>4</v>
      </c>
      <c r="F1816" s="4">
        <v>2024</v>
      </c>
      <c r="G1816" t="s">
        <v>25</v>
      </c>
      <c r="H1816" s="4" t="s">
        <v>12329</v>
      </c>
      <c r="I1816" t="s">
        <v>1214</v>
      </c>
      <c r="J1816" s="4" t="s">
        <v>674</v>
      </c>
      <c r="K1816" s="4" t="s">
        <v>888</v>
      </c>
      <c r="L1816" s="4">
        <v>0</v>
      </c>
      <c r="M1816" s="4" t="s">
        <v>11722</v>
      </c>
      <c r="N1816" s="11" t="s">
        <v>12703</v>
      </c>
      <c r="Q1816" t="s">
        <v>12707</v>
      </c>
      <c r="R1816" t="s">
        <v>12708</v>
      </c>
    </row>
    <row r="1817" spans="1:18">
      <c r="A1817" t="s">
        <v>6569</v>
      </c>
      <c r="B1817" t="s">
        <v>10958</v>
      </c>
      <c r="C1817" s="4" t="s">
        <v>74</v>
      </c>
      <c r="D1817" s="25" t="s">
        <v>11031</v>
      </c>
      <c r="E1817" s="4">
        <v>4</v>
      </c>
      <c r="F1817" s="4">
        <v>2026</v>
      </c>
      <c r="G1817" s="4" t="s">
        <v>25</v>
      </c>
      <c r="I1817" t="s">
        <v>11219</v>
      </c>
      <c r="J1817" s="4">
        <v>38</v>
      </c>
      <c r="K1817" s="4">
        <v>44.3</v>
      </c>
      <c r="L1817" s="4">
        <v>0</v>
      </c>
      <c r="M1817" s="4">
        <v>2190</v>
      </c>
      <c r="N1817" s="18" t="s">
        <v>12703</v>
      </c>
      <c r="R1817" s="4" t="s">
        <v>12709</v>
      </c>
    </row>
    <row r="1818" spans="1:18">
      <c r="A1818" t="s">
        <v>6577</v>
      </c>
      <c r="B1818" t="s">
        <v>10958</v>
      </c>
      <c r="C1818" t="s">
        <v>20</v>
      </c>
      <c r="D1818" s="25" t="s">
        <v>11027</v>
      </c>
      <c r="E1818" s="4">
        <v>5</v>
      </c>
      <c r="F1818" s="4">
        <v>2017</v>
      </c>
      <c r="G1818" t="s">
        <v>21</v>
      </c>
      <c r="I1818" t="s">
        <v>11219</v>
      </c>
      <c r="J1818" s="4" t="s">
        <v>3259</v>
      </c>
      <c r="K1818" s="4" t="s">
        <v>285</v>
      </c>
      <c r="L1818" s="4">
        <v>0</v>
      </c>
      <c r="M1818" s="4" t="s">
        <v>6861</v>
      </c>
      <c r="N1818" s="11" t="s">
        <v>12710</v>
      </c>
      <c r="R1818" t="s">
        <v>12711</v>
      </c>
    </row>
    <row r="1819" spans="1:18">
      <c r="A1819" t="s">
        <v>6577</v>
      </c>
      <c r="B1819" t="s">
        <v>10958</v>
      </c>
      <c r="C1819" t="s">
        <v>74</v>
      </c>
      <c r="D1819" s="25" t="s">
        <v>11102</v>
      </c>
      <c r="E1819" s="4">
        <v>5</v>
      </c>
      <c r="F1819" s="4">
        <v>2019</v>
      </c>
      <c r="G1819" t="s">
        <v>21</v>
      </c>
      <c r="I1819" t="s">
        <v>11219</v>
      </c>
      <c r="J1819" s="4" t="s">
        <v>2608</v>
      </c>
      <c r="K1819" s="4" t="s">
        <v>611</v>
      </c>
      <c r="L1819" s="4">
        <v>0</v>
      </c>
      <c r="M1819" s="4" t="s">
        <v>1546</v>
      </c>
      <c r="N1819" s="11" t="s">
        <v>12710</v>
      </c>
      <c r="R1819" t="s">
        <v>12712</v>
      </c>
    </row>
    <row r="1820" spans="1:18">
      <c r="A1820" t="s">
        <v>6581</v>
      </c>
      <c r="B1820" t="s">
        <v>10958</v>
      </c>
      <c r="C1820" t="s">
        <v>20</v>
      </c>
      <c r="D1820" s="25" t="s">
        <v>11083</v>
      </c>
      <c r="E1820" s="4">
        <v>3</v>
      </c>
      <c r="F1820" s="4">
        <v>2000</v>
      </c>
      <c r="G1820" t="s">
        <v>21</v>
      </c>
      <c r="H1820" s="4" t="s">
        <v>2274</v>
      </c>
      <c r="I1820" t="s">
        <v>1214</v>
      </c>
      <c r="J1820" s="4" t="s">
        <v>752</v>
      </c>
      <c r="K1820" s="4">
        <v>18.5</v>
      </c>
      <c r="L1820" s="4">
        <v>1.2</v>
      </c>
      <c r="M1820" s="4" t="s">
        <v>2975</v>
      </c>
      <c r="N1820" s="11" t="s">
        <v>12713</v>
      </c>
      <c r="O1820" t="s">
        <v>12714</v>
      </c>
      <c r="R1820" t="s">
        <v>12715</v>
      </c>
    </row>
    <row r="1821" spans="1:18">
      <c r="A1821" t="s">
        <v>6581</v>
      </c>
      <c r="B1821" t="s">
        <v>10958</v>
      </c>
      <c r="C1821" t="s">
        <v>74</v>
      </c>
      <c r="D1821" s="25" t="s">
        <v>1736</v>
      </c>
      <c r="E1821" s="4">
        <v>5</v>
      </c>
      <c r="F1821" s="4">
        <v>2004</v>
      </c>
      <c r="G1821" t="s">
        <v>21</v>
      </c>
      <c r="H1821" s="4" t="s">
        <v>57</v>
      </c>
      <c r="I1821" t="s">
        <v>1214</v>
      </c>
      <c r="J1821" s="4" t="s">
        <v>2160</v>
      </c>
      <c r="K1821" s="4">
        <v>23</v>
      </c>
      <c r="L1821" s="4">
        <v>1.4</v>
      </c>
      <c r="M1821" s="4" t="s">
        <v>3359</v>
      </c>
      <c r="N1821" s="11" t="s">
        <v>12713</v>
      </c>
      <c r="O1821" t="s">
        <v>12714</v>
      </c>
      <c r="R1821" t="s">
        <v>12716</v>
      </c>
    </row>
    <row r="1822" spans="1:18">
      <c r="A1822" t="s">
        <v>6581</v>
      </c>
      <c r="B1822" t="s">
        <v>10958</v>
      </c>
      <c r="C1822" t="s">
        <v>74</v>
      </c>
      <c r="D1822" s="25" t="s">
        <v>11123</v>
      </c>
      <c r="E1822" s="4">
        <v>5</v>
      </c>
      <c r="F1822" s="4">
        <v>2005</v>
      </c>
      <c r="G1822" t="s">
        <v>21</v>
      </c>
      <c r="H1822" s="4" t="s">
        <v>477</v>
      </c>
      <c r="I1822" t="s">
        <v>1214</v>
      </c>
      <c r="J1822" s="4" t="s">
        <v>1557</v>
      </c>
      <c r="K1822" s="4">
        <v>24.6</v>
      </c>
      <c r="L1822" s="4">
        <v>0.9</v>
      </c>
      <c r="M1822" s="4" t="s">
        <v>1857</v>
      </c>
      <c r="N1822" s="11" t="s">
        <v>12713</v>
      </c>
      <c r="O1822" t="s">
        <v>12714</v>
      </c>
      <c r="R1822" t="s">
        <v>12717</v>
      </c>
    </row>
    <row r="1823" spans="1:18">
      <c r="A1823" t="s">
        <v>6581</v>
      </c>
      <c r="B1823" t="s">
        <v>10958</v>
      </c>
      <c r="C1823" t="s">
        <v>74</v>
      </c>
      <c r="D1823" s="25" t="s">
        <v>10993</v>
      </c>
      <c r="E1823" s="4">
        <v>5</v>
      </c>
      <c r="F1823" s="4">
        <v>2008</v>
      </c>
      <c r="G1823" t="s">
        <v>21</v>
      </c>
      <c r="H1823" s="4" t="s">
        <v>717</v>
      </c>
      <c r="I1823" t="s">
        <v>1214</v>
      </c>
      <c r="J1823" s="4" t="s">
        <v>285</v>
      </c>
      <c r="K1823" s="4">
        <v>28</v>
      </c>
      <c r="L1823" s="4">
        <v>1.4</v>
      </c>
      <c r="M1823" s="4" t="s">
        <v>12718</v>
      </c>
      <c r="N1823" s="11" t="s">
        <v>12713</v>
      </c>
      <c r="O1823" t="s">
        <v>12714</v>
      </c>
      <c r="R1823" t="s">
        <v>12719</v>
      </c>
    </row>
    <row r="1824" spans="1:18">
      <c r="A1824" t="s">
        <v>6581</v>
      </c>
      <c r="B1824" t="s">
        <v>10958</v>
      </c>
      <c r="C1824" t="s">
        <v>74</v>
      </c>
      <c r="D1824" s="25" t="s">
        <v>11064</v>
      </c>
      <c r="E1824" s="4">
        <v>5</v>
      </c>
      <c r="F1824" s="4">
        <v>2009</v>
      </c>
      <c r="G1824" t="s">
        <v>21</v>
      </c>
      <c r="H1824" s="4" t="s">
        <v>712</v>
      </c>
      <c r="I1824" t="s">
        <v>1214</v>
      </c>
      <c r="J1824" s="4" t="s">
        <v>150</v>
      </c>
      <c r="K1824" s="4">
        <v>29</v>
      </c>
      <c r="L1824" s="4">
        <v>1.3</v>
      </c>
      <c r="M1824" s="4" t="s">
        <v>2382</v>
      </c>
      <c r="N1824" s="11" t="s">
        <v>12713</v>
      </c>
      <c r="O1824" t="s">
        <v>12714</v>
      </c>
      <c r="R1824" t="s">
        <v>12720</v>
      </c>
    </row>
    <row r="1825" spans="1:18">
      <c r="A1825" t="s">
        <v>6581</v>
      </c>
      <c r="B1825" t="s">
        <v>10958</v>
      </c>
      <c r="C1825" t="s">
        <v>74</v>
      </c>
      <c r="D1825" s="25" t="s">
        <v>11107</v>
      </c>
      <c r="E1825" s="4">
        <v>4</v>
      </c>
      <c r="F1825" s="4">
        <v>2010</v>
      </c>
      <c r="G1825" t="s">
        <v>21</v>
      </c>
      <c r="H1825" s="4" t="s">
        <v>2924</v>
      </c>
      <c r="I1825" t="s">
        <v>1214</v>
      </c>
      <c r="J1825" s="4" t="s">
        <v>91</v>
      </c>
      <c r="K1825" s="4">
        <v>29.6</v>
      </c>
      <c r="L1825" s="4">
        <v>1.6</v>
      </c>
      <c r="M1825" s="4" t="s">
        <v>2729</v>
      </c>
      <c r="N1825" s="11" t="s">
        <v>12713</v>
      </c>
      <c r="O1825" t="s">
        <v>12714</v>
      </c>
      <c r="R1825" t="s">
        <v>12721</v>
      </c>
    </row>
    <row r="1826" spans="1:18">
      <c r="A1826" t="s">
        <v>6581</v>
      </c>
      <c r="B1826" t="s">
        <v>10958</v>
      </c>
      <c r="C1826" t="s">
        <v>74</v>
      </c>
      <c r="D1826" s="25" t="s">
        <v>10995</v>
      </c>
      <c r="E1826" s="4">
        <v>5</v>
      </c>
      <c r="F1826" s="4">
        <v>2010</v>
      </c>
      <c r="G1826" t="s">
        <v>21</v>
      </c>
      <c r="H1826" s="4" t="s">
        <v>609</v>
      </c>
      <c r="I1826" t="s">
        <v>1214</v>
      </c>
      <c r="J1826" s="4" t="s">
        <v>67</v>
      </c>
      <c r="K1826" s="4">
        <v>29.5</v>
      </c>
      <c r="L1826" s="4">
        <v>1.4</v>
      </c>
      <c r="M1826" s="4" t="s">
        <v>1907</v>
      </c>
      <c r="N1826" s="11" t="s">
        <v>12713</v>
      </c>
      <c r="O1826" t="s">
        <v>12714</v>
      </c>
      <c r="R1826" t="s">
        <v>12722</v>
      </c>
    </row>
    <row r="1827" spans="1:18">
      <c r="A1827" t="s">
        <v>6581</v>
      </c>
      <c r="B1827" t="s">
        <v>10958</v>
      </c>
      <c r="C1827" t="s">
        <v>74</v>
      </c>
      <c r="D1827" s="25" t="s">
        <v>11012</v>
      </c>
      <c r="E1827" s="4">
        <v>5</v>
      </c>
      <c r="F1827" s="4">
        <v>2011</v>
      </c>
      <c r="G1827" t="s">
        <v>21</v>
      </c>
      <c r="H1827" s="4" t="s">
        <v>977</v>
      </c>
      <c r="I1827" t="s">
        <v>1214</v>
      </c>
      <c r="J1827" s="4" t="s">
        <v>511</v>
      </c>
      <c r="K1827" s="4">
        <v>29.5</v>
      </c>
      <c r="L1827" s="4">
        <v>1.4</v>
      </c>
      <c r="M1827" s="4" t="s">
        <v>2223</v>
      </c>
      <c r="N1827" s="11" t="s">
        <v>12713</v>
      </c>
      <c r="O1827" t="s">
        <v>12714</v>
      </c>
      <c r="R1827" t="s">
        <v>12723</v>
      </c>
    </row>
    <row r="1828" spans="1:18">
      <c r="A1828" t="s">
        <v>6581</v>
      </c>
      <c r="B1828" t="s">
        <v>10958</v>
      </c>
      <c r="C1828" t="s">
        <v>74</v>
      </c>
      <c r="D1828" s="25" t="s">
        <v>11042</v>
      </c>
      <c r="E1828" s="4">
        <v>5</v>
      </c>
      <c r="F1828" s="4">
        <v>2013</v>
      </c>
      <c r="G1828" t="s">
        <v>21</v>
      </c>
      <c r="H1828" s="4" t="s">
        <v>1038</v>
      </c>
      <c r="I1828" t="s">
        <v>1214</v>
      </c>
      <c r="J1828" s="4" t="s">
        <v>2176</v>
      </c>
      <c r="K1828" s="4">
        <v>30.2</v>
      </c>
      <c r="L1828" s="4">
        <v>1.4</v>
      </c>
      <c r="M1828" s="4" t="s">
        <v>3443</v>
      </c>
      <c r="N1828" s="11" t="s">
        <v>12713</v>
      </c>
      <c r="O1828" t="s">
        <v>12714</v>
      </c>
      <c r="R1828" t="s">
        <v>12724</v>
      </c>
    </row>
    <row r="1829" spans="1:18">
      <c r="A1829" t="s">
        <v>6581</v>
      </c>
      <c r="B1829" t="s">
        <v>10958</v>
      </c>
      <c r="C1829" t="s">
        <v>74</v>
      </c>
      <c r="D1829" s="25" t="s">
        <v>11016</v>
      </c>
      <c r="E1829" s="4">
        <v>5</v>
      </c>
      <c r="F1829" s="4">
        <v>2015</v>
      </c>
      <c r="G1829" t="s">
        <v>21</v>
      </c>
      <c r="H1829" s="4" t="s">
        <v>488</v>
      </c>
      <c r="I1829" t="s">
        <v>1214</v>
      </c>
      <c r="J1829" s="4" t="s">
        <v>582</v>
      </c>
      <c r="K1829" s="4">
        <v>31.5</v>
      </c>
      <c r="L1829" s="4">
        <v>1.9</v>
      </c>
      <c r="M1829" s="4" t="s">
        <v>6082</v>
      </c>
      <c r="N1829" s="11" t="s">
        <v>12713</v>
      </c>
      <c r="O1829" t="s">
        <v>12714</v>
      </c>
      <c r="R1829" t="s">
        <v>12725</v>
      </c>
    </row>
    <row r="1830" spans="1:18">
      <c r="A1830" t="s">
        <v>6581</v>
      </c>
      <c r="B1830" t="s">
        <v>10958</v>
      </c>
      <c r="C1830" t="s">
        <v>74</v>
      </c>
      <c r="D1830" s="25" t="s">
        <v>1590</v>
      </c>
      <c r="E1830" s="4">
        <v>5</v>
      </c>
      <c r="F1830" s="4">
        <v>2016</v>
      </c>
      <c r="G1830" t="s">
        <v>21</v>
      </c>
      <c r="H1830" s="4" t="s">
        <v>401</v>
      </c>
      <c r="I1830" t="s">
        <v>1214</v>
      </c>
      <c r="J1830" s="4" t="s">
        <v>836</v>
      </c>
      <c r="K1830" s="4">
        <v>32.299999999999997</v>
      </c>
      <c r="L1830" s="4">
        <v>1.4</v>
      </c>
      <c r="M1830" s="4" t="s">
        <v>3899</v>
      </c>
      <c r="N1830" s="11" t="s">
        <v>12713</v>
      </c>
      <c r="O1830" t="s">
        <v>12714</v>
      </c>
      <c r="R1830" t="s">
        <v>12726</v>
      </c>
    </row>
    <row r="1831" spans="1:18">
      <c r="A1831" t="s">
        <v>6581</v>
      </c>
      <c r="B1831" t="s">
        <v>10958</v>
      </c>
      <c r="C1831" t="s">
        <v>74</v>
      </c>
      <c r="D1831" s="25" t="s">
        <v>11027</v>
      </c>
      <c r="E1831" s="4">
        <v>5</v>
      </c>
      <c r="F1831" s="4">
        <v>2017</v>
      </c>
      <c r="G1831" t="s">
        <v>21</v>
      </c>
      <c r="H1831" s="4" t="s">
        <v>772</v>
      </c>
      <c r="I1831" t="s">
        <v>1214</v>
      </c>
      <c r="J1831" s="4" t="s">
        <v>683</v>
      </c>
      <c r="K1831" s="4">
        <v>32.799999999999997</v>
      </c>
      <c r="L1831" s="4">
        <v>1.5</v>
      </c>
      <c r="M1831" s="4" t="s">
        <v>3150</v>
      </c>
      <c r="N1831" s="11" t="s">
        <v>12713</v>
      </c>
      <c r="O1831" t="s">
        <v>12714</v>
      </c>
      <c r="R1831" t="s">
        <v>12727</v>
      </c>
    </row>
    <row r="1832" spans="1:18">
      <c r="A1832" t="s">
        <v>6583</v>
      </c>
      <c r="B1832" t="s">
        <v>10958</v>
      </c>
      <c r="C1832" t="s">
        <v>20</v>
      </c>
      <c r="D1832" s="25" t="s">
        <v>11068</v>
      </c>
      <c r="E1832" s="4">
        <v>5</v>
      </c>
      <c r="F1832" s="4">
        <v>2015</v>
      </c>
      <c r="G1832" t="s">
        <v>25</v>
      </c>
      <c r="I1832" t="s">
        <v>11219</v>
      </c>
      <c r="J1832" s="4" t="s">
        <v>492</v>
      </c>
      <c r="K1832" s="4" t="s">
        <v>1072</v>
      </c>
      <c r="L1832" s="4">
        <v>0</v>
      </c>
      <c r="M1832" s="4" t="s">
        <v>1734</v>
      </c>
      <c r="N1832" s="11" t="s">
        <v>12728</v>
      </c>
      <c r="R1832" t="s">
        <v>12729</v>
      </c>
    </row>
    <row r="1833" spans="1:18">
      <c r="A1833" t="s">
        <v>6583</v>
      </c>
      <c r="B1833" t="s">
        <v>10958</v>
      </c>
      <c r="C1833" t="s">
        <v>74</v>
      </c>
      <c r="D1833" s="25" t="s">
        <v>1590</v>
      </c>
      <c r="E1833" s="4">
        <v>5</v>
      </c>
      <c r="F1833" s="4">
        <v>2016</v>
      </c>
      <c r="G1833" t="s">
        <v>25</v>
      </c>
      <c r="I1833" t="s">
        <v>11219</v>
      </c>
      <c r="J1833" s="4" t="s">
        <v>358</v>
      </c>
      <c r="K1833" s="4" t="s">
        <v>1699</v>
      </c>
      <c r="L1833" s="4">
        <v>0</v>
      </c>
      <c r="M1833" s="4" t="s">
        <v>4215</v>
      </c>
      <c r="N1833" s="11" t="s">
        <v>12728</v>
      </c>
      <c r="R1833" t="s">
        <v>11044</v>
      </c>
    </row>
    <row r="1834" spans="1:18">
      <c r="A1834" t="s">
        <v>6583</v>
      </c>
      <c r="B1834" t="s">
        <v>10958</v>
      </c>
      <c r="C1834" t="s">
        <v>74</v>
      </c>
      <c r="D1834" s="25" t="s">
        <v>1440</v>
      </c>
      <c r="E1834" s="4">
        <v>5</v>
      </c>
      <c r="F1834" s="4">
        <v>2024</v>
      </c>
      <c r="G1834" t="s">
        <v>21</v>
      </c>
      <c r="H1834" s="4" t="s">
        <v>12329</v>
      </c>
      <c r="I1834" t="s">
        <v>1214</v>
      </c>
      <c r="J1834" s="4" t="s">
        <v>278</v>
      </c>
      <c r="K1834" s="4">
        <v>39</v>
      </c>
      <c r="L1834" s="4">
        <v>0</v>
      </c>
      <c r="M1834" s="4" t="s">
        <v>3600</v>
      </c>
      <c r="N1834" s="11" t="s">
        <v>12728</v>
      </c>
      <c r="R1834" t="s">
        <v>12730</v>
      </c>
    </row>
    <row r="1835" spans="1:18">
      <c r="A1835" t="s">
        <v>6583</v>
      </c>
      <c r="B1835" t="s">
        <v>10958</v>
      </c>
      <c r="C1835" s="4" t="s">
        <v>74</v>
      </c>
      <c r="D1835" s="25" t="s">
        <v>1780</v>
      </c>
      <c r="E1835" s="4">
        <v>4</v>
      </c>
      <c r="F1835" s="4">
        <v>2026</v>
      </c>
      <c r="G1835" s="4" t="s">
        <v>25</v>
      </c>
      <c r="I1835" t="s">
        <v>11219</v>
      </c>
      <c r="J1835" s="4">
        <v>33.6</v>
      </c>
      <c r="K1835" s="4">
        <v>39.6</v>
      </c>
      <c r="L1835" s="4">
        <v>0</v>
      </c>
      <c r="M1835" s="4">
        <f>1750-210</f>
        <v>1540</v>
      </c>
      <c r="N1835" s="11" t="s">
        <v>12728</v>
      </c>
      <c r="R1835" s="4" t="s">
        <v>2243</v>
      </c>
    </row>
    <row r="1836" spans="1:18">
      <c r="A1836" t="s">
        <v>125</v>
      </c>
      <c r="B1836" t="s">
        <v>10958</v>
      </c>
      <c r="C1836" t="s">
        <v>20</v>
      </c>
      <c r="D1836" s="25" t="s">
        <v>11291</v>
      </c>
      <c r="E1836" s="4">
        <v>3</v>
      </c>
      <c r="F1836" s="4">
        <v>1982</v>
      </c>
      <c r="G1836" t="s">
        <v>21</v>
      </c>
      <c r="I1836" t="s">
        <v>11219</v>
      </c>
      <c r="J1836" s="4" t="s">
        <v>1611</v>
      </c>
      <c r="K1836" s="4" t="s">
        <v>3561</v>
      </c>
      <c r="L1836" s="4">
        <v>0</v>
      </c>
      <c r="M1836" s="4" t="s">
        <v>3883</v>
      </c>
      <c r="N1836" s="11" t="s">
        <v>12731</v>
      </c>
      <c r="R1836" t="s">
        <v>12732</v>
      </c>
    </row>
    <row r="1837" spans="1:18">
      <c r="A1837" t="s">
        <v>125</v>
      </c>
      <c r="B1837" t="s">
        <v>10958</v>
      </c>
      <c r="C1837" t="s">
        <v>74</v>
      </c>
      <c r="D1837" s="25" t="s">
        <v>11083</v>
      </c>
      <c r="E1837" s="4">
        <v>3</v>
      </c>
      <c r="F1837" s="4">
        <v>2000</v>
      </c>
      <c r="G1837" t="s">
        <v>21</v>
      </c>
      <c r="I1837" t="s">
        <v>11219</v>
      </c>
      <c r="J1837" s="4" t="s">
        <v>933</v>
      </c>
      <c r="K1837" s="4">
        <v>26.7</v>
      </c>
      <c r="L1837" s="4">
        <v>5.6</v>
      </c>
      <c r="M1837" s="4" t="s">
        <v>6099</v>
      </c>
      <c r="N1837" s="11" t="s">
        <v>12731</v>
      </c>
      <c r="R1837" t="s">
        <v>12733</v>
      </c>
    </row>
    <row r="1838" spans="1:18">
      <c r="A1838" t="s">
        <v>125</v>
      </c>
      <c r="B1838" t="s">
        <v>10958</v>
      </c>
      <c r="C1838" t="s">
        <v>74</v>
      </c>
      <c r="D1838" s="25" t="s">
        <v>3055</v>
      </c>
      <c r="E1838" s="4">
        <v>5</v>
      </c>
      <c r="F1838" s="4">
        <v>2001</v>
      </c>
      <c r="G1838" t="s">
        <v>21</v>
      </c>
      <c r="I1838" t="s">
        <v>11219</v>
      </c>
      <c r="J1838" s="4" t="s">
        <v>312</v>
      </c>
      <c r="K1838" s="4">
        <v>27.5</v>
      </c>
      <c r="L1838" s="4">
        <v>5.6</v>
      </c>
      <c r="M1838" s="4" t="s">
        <v>4689</v>
      </c>
      <c r="N1838" s="11" t="s">
        <v>12731</v>
      </c>
      <c r="R1838" t="s">
        <v>12734</v>
      </c>
    </row>
    <row r="1839" spans="1:18">
      <c r="A1839" t="s">
        <v>125</v>
      </c>
      <c r="B1839" t="s">
        <v>10958</v>
      </c>
      <c r="C1839" t="s">
        <v>74</v>
      </c>
      <c r="D1839" s="25" t="s">
        <v>11036</v>
      </c>
      <c r="E1839" s="4">
        <v>5</v>
      </c>
      <c r="F1839" s="4">
        <v>2002</v>
      </c>
      <c r="G1839" t="s">
        <v>21</v>
      </c>
      <c r="I1839" t="s">
        <v>11219</v>
      </c>
      <c r="J1839" s="4" t="s">
        <v>842</v>
      </c>
      <c r="K1839" s="4">
        <v>28.2</v>
      </c>
      <c r="L1839" s="4">
        <v>5.9</v>
      </c>
      <c r="M1839" s="4" t="s">
        <v>3521</v>
      </c>
      <c r="N1839" s="11" t="s">
        <v>12731</v>
      </c>
      <c r="R1839" t="s">
        <v>12735</v>
      </c>
    </row>
    <row r="1840" spans="1:18">
      <c r="A1840" t="s">
        <v>987</v>
      </c>
      <c r="B1840" t="s">
        <v>10958</v>
      </c>
      <c r="C1840" t="s">
        <v>20</v>
      </c>
      <c r="D1840" s="25" t="s">
        <v>11053</v>
      </c>
      <c r="E1840" s="4">
        <v>3</v>
      </c>
      <c r="F1840" s="4">
        <v>1993</v>
      </c>
      <c r="G1840" t="s">
        <v>25</v>
      </c>
      <c r="I1840" t="s">
        <v>11219</v>
      </c>
      <c r="J1840" s="4" t="s">
        <v>497</v>
      </c>
      <c r="K1840" s="4" t="s">
        <v>218</v>
      </c>
      <c r="L1840" s="4">
        <v>0</v>
      </c>
      <c r="M1840" s="4" t="s">
        <v>6063</v>
      </c>
      <c r="N1840" s="11" t="s">
        <v>12736</v>
      </c>
      <c r="R1840" t="s">
        <v>12737</v>
      </c>
    </row>
    <row r="1841" spans="1:18">
      <c r="A1841" t="s">
        <v>987</v>
      </c>
      <c r="B1841" t="s">
        <v>10958</v>
      </c>
      <c r="C1841" t="s">
        <v>74</v>
      </c>
      <c r="D1841" s="25" t="s">
        <v>10968</v>
      </c>
      <c r="E1841" s="4">
        <v>3</v>
      </c>
      <c r="F1841" s="4">
        <v>1994</v>
      </c>
      <c r="G1841" t="s">
        <v>25</v>
      </c>
      <c r="I1841" t="s">
        <v>11219</v>
      </c>
      <c r="J1841" s="4" t="s">
        <v>312</v>
      </c>
      <c r="K1841" s="4" t="s">
        <v>2609</v>
      </c>
      <c r="L1841" s="4">
        <v>0</v>
      </c>
      <c r="M1841" s="4" t="s">
        <v>4880</v>
      </c>
      <c r="N1841" s="11" t="s">
        <v>12736</v>
      </c>
      <c r="R1841" t="s">
        <v>12738</v>
      </c>
    </row>
    <row r="1842" spans="1:18">
      <c r="A1842" t="s">
        <v>987</v>
      </c>
      <c r="B1842" t="s">
        <v>10958</v>
      </c>
      <c r="C1842" t="s">
        <v>74</v>
      </c>
      <c r="D1842" s="25" t="s">
        <v>10970</v>
      </c>
      <c r="E1842" s="4">
        <v>5</v>
      </c>
      <c r="F1842" s="4">
        <v>2001</v>
      </c>
      <c r="G1842" t="s">
        <v>25</v>
      </c>
      <c r="I1842" t="s">
        <v>11219</v>
      </c>
      <c r="J1842" s="4" t="s">
        <v>341</v>
      </c>
      <c r="K1842" s="4" t="s">
        <v>2013</v>
      </c>
      <c r="L1842" s="4">
        <v>0</v>
      </c>
      <c r="M1842" s="4" t="s">
        <v>12739</v>
      </c>
      <c r="N1842" s="11" t="s">
        <v>12736</v>
      </c>
      <c r="R1842" t="s">
        <v>11006</v>
      </c>
    </row>
    <row r="1843" spans="1:18">
      <c r="A1843" t="s">
        <v>6642</v>
      </c>
      <c r="B1843" t="s">
        <v>10958</v>
      </c>
      <c r="C1843" t="s">
        <v>20</v>
      </c>
      <c r="D1843" s="25" t="s">
        <v>11023</v>
      </c>
      <c r="E1843" s="4">
        <v>3</v>
      </c>
      <c r="F1843" s="4">
        <v>1992</v>
      </c>
      <c r="G1843" t="s">
        <v>25</v>
      </c>
      <c r="H1843" s="4" t="s">
        <v>1635</v>
      </c>
      <c r="I1843" t="s">
        <v>1214</v>
      </c>
      <c r="J1843" s="4" t="s">
        <v>4959</v>
      </c>
      <c r="K1843" s="4" t="s">
        <v>1861</v>
      </c>
      <c r="L1843" s="4">
        <v>0</v>
      </c>
      <c r="M1843" s="4" t="s">
        <v>9662</v>
      </c>
      <c r="N1843" s="11" t="s">
        <v>12740</v>
      </c>
      <c r="R1843" t="s">
        <v>593</v>
      </c>
    </row>
    <row r="1844" spans="1:18">
      <c r="A1844" t="s">
        <v>6642</v>
      </c>
      <c r="B1844" t="s">
        <v>10958</v>
      </c>
      <c r="C1844" t="s">
        <v>74</v>
      </c>
      <c r="D1844" s="25" t="s">
        <v>10968</v>
      </c>
      <c r="E1844" s="4">
        <v>3</v>
      </c>
      <c r="F1844" s="4">
        <v>1994</v>
      </c>
      <c r="G1844" t="s">
        <v>25</v>
      </c>
      <c r="H1844" s="4" t="s">
        <v>1622</v>
      </c>
      <c r="I1844" t="s">
        <v>1214</v>
      </c>
      <c r="J1844" s="4" t="s">
        <v>1155</v>
      </c>
      <c r="K1844" s="4" t="s">
        <v>842</v>
      </c>
      <c r="L1844" s="4">
        <v>0</v>
      </c>
      <c r="M1844" s="4" t="s">
        <v>3570</v>
      </c>
      <c r="N1844" s="11" t="s">
        <v>12740</v>
      </c>
    </row>
    <row r="1845" spans="1:18">
      <c r="A1845" t="s">
        <v>6642</v>
      </c>
      <c r="B1845" t="s">
        <v>10958</v>
      </c>
      <c r="C1845" t="s">
        <v>74</v>
      </c>
      <c r="D1845" s="25" t="s">
        <v>10987</v>
      </c>
      <c r="E1845" s="4">
        <v>3</v>
      </c>
      <c r="F1845" s="4">
        <v>1995</v>
      </c>
      <c r="G1845" t="s">
        <v>25</v>
      </c>
      <c r="H1845" s="4" t="s">
        <v>1376</v>
      </c>
      <c r="I1845" t="s">
        <v>1214</v>
      </c>
      <c r="J1845" s="4" t="s">
        <v>358</v>
      </c>
      <c r="K1845" s="4" t="s">
        <v>3312</v>
      </c>
      <c r="L1845" s="4">
        <v>0</v>
      </c>
      <c r="M1845" s="4" t="s">
        <v>2430</v>
      </c>
      <c r="N1845" s="11" t="s">
        <v>12740</v>
      </c>
    </row>
    <row r="1846" spans="1:18">
      <c r="A1846" t="s">
        <v>6642</v>
      </c>
      <c r="B1846" t="s">
        <v>10958</v>
      </c>
      <c r="C1846" t="s">
        <v>74</v>
      </c>
      <c r="D1846" s="25" t="s">
        <v>10989</v>
      </c>
      <c r="E1846" s="4">
        <v>3</v>
      </c>
      <c r="F1846" s="4">
        <v>1996</v>
      </c>
      <c r="G1846" t="s">
        <v>25</v>
      </c>
      <c r="H1846" s="4" t="s">
        <v>1639</v>
      </c>
      <c r="I1846" t="s">
        <v>1214</v>
      </c>
      <c r="J1846" s="4" t="s">
        <v>127</v>
      </c>
      <c r="K1846" s="4" t="s">
        <v>1575</v>
      </c>
      <c r="L1846" s="4">
        <v>0</v>
      </c>
      <c r="M1846" s="4" t="s">
        <v>12741</v>
      </c>
      <c r="N1846" s="11" t="s">
        <v>12740</v>
      </c>
      <c r="R1846" t="s">
        <v>12742</v>
      </c>
    </row>
    <row r="1847" spans="1:18">
      <c r="A1847" t="s">
        <v>6642</v>
      </c>
      <c r="B1847" t="s">
        <v>10958</v>
      </c>
      <c r="C1847" t="s">
        <v>74</v>
      </c>
      <c r="D1847" s="25" t="s">
        <v>11001</v>
      </c>
      <c r="E1847" s="4">
        <v>3</v>
      </c>
      <c r="F1847" s="4">
        <v>1998</v>
      </c>
      <c r="G1847" t="s">
        <v>25</v>
      </c>
      <c r="H1847" s="4" t="s">
        <v>2924</v>
      </c>
      <c r="I1847" t="s">
        <v>1214</v>
      </c>
      <c r="J1847" s="4" t="s">
        <v>1393</v>
      </c>
      <c r="K1847" s="4" t="s">
        <v>8533</v>
      </c>
      <c r="L1847" s="4">
        <v>0</v>
      </c>
      <c r="M1847" s="4" t="s">
        <v>12743</v>
      </c>
      <c r="N1847" s="11" t="s">
        <v>12740</v>
      </c>
      <c r="R1847" t="s">
        <v>225</v>
      </c>
    </row>
    <row r="1848" spans="1:18">
      <c r="A1848" t="s">
        <v>6642</v>
      </c>
      <c r="B1848" t="s">
        <v>10958</v>
      </c>
      <c r="C1848" t="s">
        <v>74</v>
      </c>
      <c r="D1848" s="25" t="s">
        <v>10981</v>
      </c>
      <c r="E1848" s="4">
        <v>3</v>
      </c>
      <c r="F1848" s="4">
        <v>2000</v>
      </c>
      <c r="G1848" t="s">
        <v>25</v>
      </c>
      <c r="H1848" s="4" t="s">
        <v>2927</v>
      </c>
      <c r="I1848" t="s">
        <v>1214</v>
      </c>
      <c r="J1848" s="4" t="s">
        <v>2609</v>
      </c>
      <c r="K1848" s="4" t="s">
        <v>53</v>
      </c>
      <c r="L1848" s="4">
        <v>0</v>
      </c>
      <c r="M1848" s="4" t="s">
        <v>12744</v>
      </c>
      <c r="N1848" s="11" t="s">
        <v>12740</v>
      </c>
      <c r="R1848" t="s">
        <v>439</v>
      </c>
    </row>
    <row r="1849" spans="1:18">
      <c r="A1849" t="s">
        <v>6642</v>
      </c>
      <c r="B1849" t="s">
        <v>10958</v>
      </c>
      <c r="C1849" t="s">
        <v>74</v>
      </c>
      <c r="D1849" s="25" t="s">
        <v>11036</v>
      </c>
      <c r="E1849" s="4">
        <v>5</v>
      </c>
      <c r="F1849" s="4">
        <v>2002</v>
      </c>
      <c r="G1849" t="s">
        <v>25</v>
      </c>
      <c r="H1849" s="4" t="s">
        <v>1046</v>
      </c>
      <c r="I1849" t="s">
        <v>1214</v>
      </c>
      <c r="J1849" s="4" t="s">
        <v>2609</v>
      </c>
      <c r="K1849" s="4" t="s">
        <v>468</v>
      </c>
      <c r="L1849" s="4">
        <v>0</v>
      </c>
      <c r="M1849" s="4" t="s">
        <v>12745</v>
      </c>
      <c r="N1849" s="11" t="s">
        <v>12740</v>
      </c>
      <c r="R1849" t="s">
        <v>12746</v>
      </c>
    </row>
    <row r="1850" spans="1:18">
      <c r="A1850" t="s">
        <v>6642</v>
      </c>
      <c r="B1850" t="s">
        <v>10958</v>
      </c>
      <c r="C1850" t="s">
        <v>74</v>
      </c>
      <c r="D1850" s="25" t="s">
        <v>11038</v>
      </c>
      <c r="E1850" s="4">
        <v>5</v>
      </c>
      <c r="F1850" s="4">
        <v>2003</v>
      </c>
      <c r="G1850" t="s">
        <v>25</v>
      </c>
      <c r="H1850" s="4" t="s">
        <v>488</v>
      </c>
      <c r="I1850" t="s">
        <v>1214</v>
      </c>
      <c r="J1850" s="4" t="s">
        <v>332</v>
      </c>
      <c r="K1850" s="4" t="s">
        <v>2013</v>
      </c>
      <c r="L1850" s="4">
        <v>0</v>
      </c>
      <c r="M1850" s="4" t="s">
        <v>12747</v>
      </c>
      <c r="N1850" s="11" t="s">
        <v>12740</v>
      </c>
      <c r="R1850" t="s">
        <v>11501</v>
      </c>
    </row>
    <row r="1851" spans="1:18">
      <c r="A1851" t="s">
        <v>6642</v>
      </c>
      <c r="B1851" t="s">
        <v>10958</v>
      </c>
      <c r="C1851" t="s">
        <v>74</v>
      </c>
      <c r="D1851" s="25" t="s">
        <v>1674</v>
      </c>
      <c r="E1851" s="4">
        <v>5</v>
      </c>
      <c r="F1851" s="4">
        <v>2004</v>
      </c>
      <c r="G1851" t="s">
        <v>25</v>
      </c>
      <c r="H1851" s="4" t="s">
        <v>401</v>
      </c>
      <c r="I1851" t="s">
        <v>1214</v>
      </c>
      <c r="J1851" s="4" t="s">
        <v>307</v>
      </c>
      <c r="K1851" s="4" t="s">
        <v>6135</v>
      </c>
      <c r="L1851" s="4">
        <v>0</v>
      </c>
      <c r="M1851" s="4" t="s">
        <v>11293</v>
      </c>
      <c r="N1851" s="11" t="s">
        <v>12740</v>
      </c>
      <c r="R1851" t="s">
        <v>11915</v>
      </c>
    </row>
    <row r="1852" spans="1:18">
      <c r="A1852" t="s">
        <v>6642</v>
      </c>
      <c r="B1852" t="s">
        <v>10958</v>
      </c>
      <c r="C1852" t="s">
        <v>74</v>
      </c>
      <c r="D1852" s="25" t="s">
        <v>11123</v>
      </c>
      <c r="E1852" s="4">
        <v>5</v>
      </c>
      <c r="F1852" s="4">
        <v>2005</v>
      </c>
      <c r="G1852" t="s">
        <v>25</v>
      </c>
      <c r="H1852" s="4" t="s">
        <v>772</v>
      </c>
      <c r="I1852" t="s">
        <v>1214</v>
      </c>
      <c r="J1852" s="4" t="s">
        <v>2609</v>
      </c>
      <c r="K1852" s="4" t="s">
        <v>468</v>
      </c>
      <c r="L1852" s="4">
        <v>0</v>
      </c>
      <c r="M1852" s="4" t="s">
        <v>12748</v>
      </c>
      <c r="N1852" s="11" t="s">
        <v>12740</v>
      </c>
      <c r="R1852" t="s">
        <v>12749</v>
      </c>
    </row>
    <row r="1853" spans="1:18">
      <c r="A1853" t="s">
        <v>6642</v>
      </c>
      <c r="B1853" t="s">
        <v>10958</v>
      </c>
      <c r="C1853" t="s">
        <v>74</v>
      </c>
      <c r="D1853" s="25" t="s">
        <v>1313</v>
      </c>
      <c r="E1853" s="4">
        <v>3</v>
      </c>
      <c r="F1853" s="4">
        <v>2006</v>
      </c>
      <c r="G1853" t="s">
        <v>25</v>
      </c>
      <c r="H1853" s="4" t="s">
        <v>563</v>
      </c>
      <c r="I1853" t="s">
        <v>1214</v>
      </c>
      <c r="N1853" s="11" t="s">
        <v>12740</v>
      </c>
      <c r="R1853" t="s">
        <v>799</v>
      </c>
    </row>
    <row r="1854" spans="1:18">
      <c r="A1854" t="s">
        <v>6642</v>
      </c>
      <c r="B1854" t="s">
        <v>10958</v>
      </c>
      <c r="C1854" t="s">
        <v>74</v>
      </c>
      <c r="D1854" s="25" t="s">
        <v>10985</v>
      </c>
      <c r="E1854" s="4">
        <v>3</v>
      </c>
      <c r="F1854" s="4">
        <v>2008</v>
      </c>
      <c r="G1854" t="s">
        <v>25</v>
      </c>
      <c r="H1854" s="4" t="s">
        <v>285</v>
      </c>
      <c r="I1854" t="s">
        <v>1214</v>
      </c>
      <c r="J1854" s="4" t="s">
        <v>320</v>
      </c>
      <c r="M1854" s="4" t="s">
        <v>12750</v>
      </c>
      <c r="N1854" s="11" t="s">
        <v>12740</v>
      </c>
      <c r="R1854" t="s">
        <v>12751</v>
      </c>
    </row>
    <row r="1855" spans="1:18">
      <c r="A1855" t="s">
        <v>6642</v>
      </c>
      <c r="B1855" t="s">
        <v>10958</v>
      </c>
      <c r="C1855" t="s">
        <v>74</v>
      </c>
      <c r="D1855" s="25" t="s">
        <v>11064</v>
      </c>
      <c r="E1855" s="4">
        <v>5</v>
      </c>
      <c r="F1855" s="4">
        <v>2009</v>
      </c>
      <c r="G1855" t="s">
        <v>25</v>
      </c>
      <c r="H1855" s="4" t="s">
        <v>742</v>
      </c>
      <c r="I1855" t="s">
        <v>1214</v>
      </c>
      <c r="J1855" s="4" t="s">
        <v>341</v>
      </c>
      <c r="K1855" s="4">
        <v>52.6</v>
      </c>
      <c r="L1855" s="4">
        <v>0</v>
      </c>
      <c r="M1855" s="4" t="s">
        <v>12752</v>
      </c>
      <c r="N1855" s="11" t="s">
        <v>12740</v>
      </c>
      <c r="R1855" t="s">
        <v>12753</v>
      </c>
    </row>
    <row r="1856" spans="1:18">
      <c r="A1856" t="s">
        <v>6642</v>
      </c>
      <c r="B1856" t="s">
        <v>10958</v>
      </c>
      <c r="C1856" t="s">
        <v>74</v>
      </c>
      <c r="D1856" s="25" t="s">
        <v>1863</v>
      </c>
      <c r="E1856" s="4">
        <v>4</v>
      </c>
      <c r="F1856" s="4">
        <v>2010</v>
      </c>
      <c r="G1856" t="s">
        <v>25</v>
      </c>
      <c r="H1856" s="4" t="s">
        <v>648</v>
      </c>
      <c r="I1856" t="s">
        <v>1214</v>
      </c>
      <c r="J1856" s="4" t="s">
        <v>332</v>
      </c>
      <c r="K1856" s="4" t="s">
        <v>829</v>
      </c>
      <c r="L1856" s="4">
        <v>0</v>
      </c>
      <c r="M1856" s="4" t="s">
        <v>9773</v>
      </c>
      <c r="N1856" s="11" t="s">
        <v>12740</v>
      </c>
      <c r="R1856" t="s">
        <v>12754</v>
      </c>
    </row>
    <row r="1857" spans="1:18">
      <c r="A1857" t="s">
        <v>6642</v>
      </c>
      <c r="B1857" t="s">
        <v>10958</v>
      </c>
      <c r="C1857" t="s">
        <v>74</v>
      </c>
      <c r="D1857" s="25" t="s">
        <v>10995</v>
      </c>
      <c r="E1857" s="4">
        <v>5</v>
      </c>
      <c r="F1857" s="4">
        <v>2010</v>
      </c>
      <c r="G1857" t="s">
        <v>25</v>
      </c>
      <c r="H1857" s="4" t="s">
        <v>293</v>
      </c>
      <c r="I1857" t="s">
        <v>1214</v>
      </c>
      <c r="J1857" s="4" t="s">
        <v>338</v>
      </c>
      <c r="K1857" s="4" t="s">
        <v>942</v>
      </c>
      <c r="L1857" s="4">
        <v>0</v>
      </c>
      <c r="M1857" s="4" t="s">
        <v>12755</v>
      </c>
      <c r="N1857" s="11" t="s">
        <v>12740</v>
      </c>
      <c r="R1857" t="s">
        <v>634</v>
      </c>
    </row>
    <row r="1858" spans="1:18">
      <c r="A1858" t="s">
        <v>6642</v>
      </c>
      <c r="B1858" t="s">
        <v>10958</v>
      </c>
      <c r="C1858" t="s">
        <v>74</v>
      </c>
      <c r="D1858" s="25" t="s">
        <v>11012</v>
      </c>
      <c r="E1858" s="4">
        <v>5</v>
      </c>
      <c r="F1858" s="4">
        <v>2011</v>
      </c>
      <c r="G1858" t="s">
        <v>25</v>
      </c>
      <c r="H1858" s="4" t="s">
        <v>362</v>
      </c>
      <c r="I1858" t="s">
        <v>1214</v>
      </c>
      <c r="J1858" s="4" t="s">
        <v>2609</v>
      </c>
      <c r="K1858" s="4" t="s">
        <v>7678</v>
      </c>
      <c r="L1858" s="4">
        <v>0</v>
      </c>
      <c r="M1858" s="4" t="s">
        <v>12756</v>
      </c>
      <c r="N1858" s="11" t="s">
        <v>12740</v>
      </c>
      <c r="R1858" t="s">
        <v>439</v>
      </c>
    </row>
    <row r="1859" spans="1:18">
      <c r="A1859" t="s">
        <v>6654</v>
      </c>
      <c r="B1859" t="s">
        <v>10958</v>
      </c>
      <c r="C1859" t="s">
        <v>20</v>
      </c>
      <c r="D1859" s="25" t="s">
        <v>11083</v>
      </c>
      <c r="E1859" s="4">
        <v>3</v>
      </c>
      <c r="F1859" s="4">
        <v>2000</v>
      </c>
      <c r="G1859" t="s">
        <v>25</v>
      </c>
      <c r="H1859" s="4" t="s">
        <v>1361</v>
      </c>
      <c r="I1859" t="s">
        <v>1214</v>
      </c>
      <c r="J1859" s="4" t="s">
        <v>1639</v>
      </c>
      <c r="K1859" s="4" t="s">
        <v>2927</v>
      </c>
      <c r="L1859" s="4">
        <v>0</v>
      </c>
      <c r="M1859" s="4" t="s">
        <v>3260</v>
      </c>
      <c r="N1859" s="11" t="s">
        <v>12757</v>
      </c>
      <c r="R1859" t="s">
        <v>607</v>
      </c>
    </row>
    <row r="1860" spans="1:18">
      <c r="A1860" t="s">
        <v>6654</v>
      </c>
      <c r="B1860" t="s">
        <v>10958</v>
      </c>
      <c r="C1860" t="s">
        <v>74</v>
      </c>
      <c r="D1860" s="25" t="s">
        <v>11036</v>
      </c>
      <c r="E1860" s="4">
        <v>5</v>
      </c>
      <c r="F1860" s="4">
        <v>2002</v>
      </c>
      <c r="G1860" t="s">
        <v>25</v>
      </c>
      <c r="H1860" s="4" t="s">
        <v>1452</v>
      </c>
      <c r="I1860" t="s">
        <v>1214</v>
      </c>
      <c r="J1860" s="4" t="s">
        <v>431</v>
      </c>
      <c r="K1860" s="4" t="s">
        <v>388</v>
      </c>
      <c r="L1860" s="4">
        <v>0</v>
      </c>
      <c r="M1860" s="4" t="s">
        <v>1487</v>
      </c>
      <c r="N1860" s="11" t="s">
        <v>12757</v>
      </c>
      <c r="R1860" t="s">
        <v>12164</v>
      </c>
    </row>
    <row r="1861" spans="1:18">
      <c r="A1861" t="s">
        <v>6654</v>
      </c>
      <c r="B1861" t="s">
        <v>10958</v>
      </c>
      <c r="C1861" t="s">
        <v>74</v>
      </c>
      <c r="D1861" s="25" t="s">
        <v>11038</v>
      </c>
      <c r="E1861" s="4">
        <v>5</v>
      </c>
      <c r="F1861" s="4">
        <v>2003</v>
      </c>
      <c r="G1861" t="s">
        <v>25</v>
      </c>
      <c r="H1861" s="4" t="s">
        <v>1456</v>
      </c>
      <c r="I1861" t="s">
        <v>1214</v>
      </c>
      <c r="J1861" s="4" t="s">
        <v>538</v>
      </c>
      <c r="K1861" s="4" t="s">
        <v>742</v>
      </c>
      <c r="L1861" s="4">
        <v>0</v>
      </c>
      <c r="M1861" s="4" t="s">
        <v>1957</v>
      </c>
      <c r="N1861" s="11" t="s">
        <v>12757</v>
      </c>
      <c r="R1861" t="s">
        <v>11039</v>
      </c>
    </row>
    <row r="1862" spans="1:18">
      <c r="A1862" t="s">
        <v>6654</v>
      </c>
      <c r="B1862" t="s">
        <v>10958</v>
      </c>
      <c r="C1862" t="s">
        <v>74</v>
      </c>
      <c r="D1862" s="25" t="s">
        <v>1674</v>
      </c>
      <c r="E1862" s="4">
        <v>5</v>
      </c>
      <c r="F1862" s="4">
        <v>2004</v>
      </c>
      <c r="G1862" t="s">
        <v>25</v>
      </c>
      <c r="H1862" s="4" t="s">
        <v>654</v>
      </c>
      <c r="I1862" t="s">
        <v>1214</v>
      </c>
      <c r="J1862" s="4" t="s">
        <v>2608</v>
      </c>
      <c r="K1862" s="4" t="s">
        <v>542</v>
      </c>
      <c r="L1862" s="4">
        <v>0</v>
      </c>
      <c r="M1862" s="4" t="s">
        <v>3274</v>
      </c>
      <c r="N1862" s="11" t="s">
        <v>12757</v>
      </c>
      <c r="R1862" t="s">
        <v>12758</v>
      </c>
    </row>
    <row r="1863" spans="1:18">
      <c r="A1863" t="s">
        <v>6654</v>
      </c>
      <c r="B1863" t="s">
        <v>10958</v>
      </c>
      <c r="C1863" t="s">
        <v>74</v>
      </c>
      <c r="D1863" s="25" t="s">
        <v>11123</v>
      </c>
      <c r="E1863" s="4">
        <v>5</v>
      </c>
      <c r="F1863" s="4">
        <v>2005</v>
      </c>
      <c r="G1863" t="s">
        <v>25</v>
      </c>
      <c r="H1863" s="4" t="s">
        <v>482</v>
      </c>
      <c r="I1863" t="s">
        <v>1214</v>
      </c>
      <c r="J1863" s="4" t="s">
        <v>1094</v>
      </c>
      <c r="K1863" s="4" t="s">
        <v>885</v>
      </c>
      <c r="L1863" s="4">
        <v>0</v>
      </c>
      <c r="M1863" s="4" t="s">
        <v>1987</v>
      </c>
      <c r="N1863" s="11" t="s">
        <v>12757</v>
      </c>
      <c r="R1863" t="s">
        <v>11875</v>
      </c>
    </row>
    <row r="1864" spans="1:18">
      <c r="A1864" t="s">
        <v>6654</v>
      </c>
      <c r="B1864" t="s">
        <v>10958</v>
      </c>
      <c r="C1864" t="s">
        <v>74</v>
      </c>
      <c r="D1864" s="25" t="s">
        <v>10993</v>
      </c>
      <c r="E1864" s="4">
        <v>5</v>
      </c>
      <c r="F1864" s="4">
        <v>2008</v>
      </c>
      <c r="G1864" t="s">
        <v>25</v>
      </c>
      <c r="H1864" s="4" t="s">
        <v>477</v>
      </c>
      <c r="I1864" t="s">
        <v>1214</v>
      </c>
      <c r="J1864" s="4" t="s">
        <v>350</v>
      </c>
      <c r="K1864" s="4" t="s">
        <v>1023</v>
      </c>
      <c r="L1864" s="4">
        <v>0</v>
      </c>
      <c r="M1864" s="4" t="s">
        <v>12759</v>
      </c>
      <c r="N1864" s="11" t="s">
        <v>12757</v>
      </c>
      <c r="R1864" t="s">
        <v>12760</v>
      </c>
    </row>
    <row r="1865" spans="1:18">
      <c r="A1865" t="s">
        <v>6654</v>
      </c>
      <c r="B1865" t="s">
        <v>10958</v>
      </c>
      <c r="C1865" t="s">
        <v>74</v>
      </c>
      <c r="D1865" s="25" t="s">
        <v>11064</v>
      </c>
      <c r="E1865" s="4">
        <v>5</v>
      </c>
      <c r="F1865" s="4">
        <v>2009</v>
      </c>
      <c r="G1865" t="s">
        <v>25</v>
      </c>
      <c r="H1865" s="4" t="s">
        <v>496</v>
      </c>
      <c r="I1865" t="s">
        <v>1214</v>
      </c>
      <c r="J1865" s="4" t="s">
        <v>36</v>
      </c>
      <c r="K1865" s="4" t="s">
        <v>3563</v>
      </c>
      <c r="L1865" s="4">
        <v>0</v>
      </c>
      <c r="M1865" s="4" t="s">
        <v>12761</v>
      </c>
      <c r="N1865" s="11" t="s">
        <v>12757</v>
      </c>
      <c r="R1865" t="s">
        <v>439</v>
      </c>
    </row>
    <row r="1866" spans="1:18">
      <c r="A1866" t="s">
        <v>6654</v>
      </c>
      <c r="B1866" t="s">
        <v>10958</v>
      </c>
      <c r="C1866" t="s">
        <v>74</v>
      </c>
      <c r="D1866" s="25" t="s">
        <v>10995</v>
      </c>
      <c r="E1866" s="4">
        <v>5</v>
      </c>
      <c r="F1866" s="4">
        <v>2010</v>
      </c>
      <c r="G1866" t="s">
        <v>25</v>
      </c>
      <c r="H1866" s="4" t="s">
        <v>410</v>
      </c>
      <c r="I1866" t="s">
        <v>1214</v>
      </c>
      <c r="J1866" s="4" t="s">
        <v>828</v>
      </c>
      <c r="K1866" s="4" t="s">
        <v>1405</v>
      </c>
      <c r="L1866" s="4">
        <v>0</v>
      </c>
      <c r="M1866" s="4" t="s">
        <v>12762</v>
      </c>
      <c r="N1866" s="11" t="s">
        <v>12757</v>
      </c>
      <c r="R1866" t="s">
        <v>12763</v>
      </c>
    </row>
    <row r="1867" spans="1:18">
      <c r="A1867" t="s">
        <v>6658</v>
      </c>
      <c r="B1867" t="s">
        <v>10958</v>
      </c>
      <c r="C1867" t="s">
        <v>20</v>
      </c>
      <c r="D1867" s="25" t="s">
        <v>10987</v>
      </c>
      <c r="E1867" s="4">
        <v>3</v>
      </c>
      <c r="F1867" s="4">
        <v>1995</v>
      </c>
      <c r="G1867" t="s">
        <v>21</v>
      </c>
      <c r="H1867" s="4" t="s">
        <v>1635</v>
      </c>
      <c r="I1867" t="s">
        <v>1214</v>
      </c>
      <c r="J1867" s="4" t="s">
        <v>1094</v>
      </c>
      <c r="K1867" s="4" t="s">
        <v>1875</v>
      </c>
      <c r="L1867" s="4">
        <v>0</v>
      </c>
      <c r="M1867" s="4" t="s">
        <v>2493</v>
      </c>
      <c r="N1867" s="11" t="s">
        <v>12764</v>
      </c>
      <c r="R1867" t="s">
        <v>12765</v>
      </c>
    </row>
    <row r="1868" spans="1:18">
      <c r="A1868" t="s">
        <v>6658</v>
      </c>
      <c r="B1868" t="s">
        <v>10958</v>
      </c>
      <c r="C1868" t="s">
        <v>74</v>
      </c>
      <c r="D1868" s="25" t="s">
        <v>11001</v>
      </c>
      <c r="E1868" s="4">
        <v>3</v>
      </c>
      <c r="F1868" s="4">
        <v>1998</v>
      </c>
      <c r="G1868" t="s">
        <v>21</v>
      </c>
      <c r="H1868" s="4" t="s">
        <v>1376</v>
      </c>
      <c r="I1868" t="s">
        <v>1214</v>
      </c>
      <c r="J1868" s="4" t="s">
        <v>3781</v>
      </c>
      <c r="K1868" s="4" t="s">
        <v>240</v>
      </c>
      <c r="L1868" s="4">
        <v>0</v>
      </c>
      <c r="M1868" s="4" t="s">
        <v>1752</v>
      </c>
      <c r="N1868" s="11" t="s">
        <v>12764</v>
      </c>
    </row>
    <row r="1869" spans="1:18">
      <c r="A1869" t="s">
        <v>6658</v>
      </c>
      <c r="B1869" t="s">
        <v>10958</v>
      </c>
      <c r="C1869" t="s">
        <v>74</v>
      </c>
      <c r="D1869" s="25" t="s">
        <v>11083</v>
      </c>
      <c r="E1869" s="4">
        <v>3</v>
      </c>
      <c r="F1869" s="4">
        <v>2000</v>
      </c>
      <c r="G1869" t="s">
        <v>21</v>
      </c>
      <c r="H1869" s="4" t="s">
        <v>137</v>
      </c>
      <c r="I1869" t="s">
        <v>1214</v>
      </c>
      <c r="J1869" s="4" t="s">
        <v>169</v>
      </c>
      <c r="K1869" s="4" t="s">
        <v>116</v>
      </c>
      <c r="L1869" s="4">
        <v>0</v>
      </c>
      <c r="M1869" s="4" t="s">
        <v>1671</v>
      </c>
      <c r="N1869" s="11" t="s">
        <v>12764</v>
      </c>
      <c r="R1869" t="s">
        <v>564</v>
      </c>
    </row>
    <row r="1870" spans="1:18">
      <c r="A1870" t="s">
        <v>6658</v>
      </c>
      <c r="B1870" t="s">
        <v>10958</v>
      </c>
      <c r="C1870" t="s">
        <v>74</v>
      </c>
      <c r="D1870" s="25" t="s">
        <v>3348</v>
      </c>
      <c r="E1870" s="4">
        <v>6</v>
      </c>
      <c r="F1870" s="4">
        <v>2002</v>
      </c>
      <c r="G1870" t="s">
        <v>21</v>
      </c>
      <c r="H1870" s="4" t="s">
        <v>431</v>
      </c>
      <c r="I1870" t="s">
        <v>1214</v>
      </c>
      <c r="J1870" s="4" t="s">
        <v>521</v>
      </c>
      <c r="K1870" s="4" t="s">
        <v>1160</v>
      </c>
      <c r="L1870" s="4">
        <v>0</v>
      </c>
      <c r="M1870" s="4" t="s">
        <v>8607</v>
      </c>
      <c r="N1870" s="11" t="s">
        <v>12764</v>
      </c>
      <c r="R1870" t="s">
        <v>585</v>
      </c>
    </row>
    <row r="1871" spans="1:18">
      <c r="A1871" t="s">
        <v>6658</v>
      </c>
      <c r="B1871" t="s">
        <v>10958</v>
      </c>
      <c r="C1871" t="s">
        <v>74</v>
      </c>
      <c r="D1871" s="25" t="s">
        <v>11038</v>
      </c>
      <c r="E1871" s="4">
        <v>5</v>
      </c>
      <c r="F1871" s="4">
        <v>2003</v>
      </c>
      <c r="G1871" t="s">
        <v>21</v>
      </c>
      <c r="H1871" s="4" t="s">
        <v>893</v>
      </c>
      <c r="I1871" t="s">
        <v>1214</v>
      </c>
      <c r="J1871" s="4" t="s">
        <v>511</v>
      </c>
      <c r="K1871" s="4" t="s">
        <v>1160</v>
      </c>
      <c r="L1871" s="4">
        <v>0</v>
      </c>
      <c r="M1871" s="4" t="s">
        <v>1907</v>
      </c>
      <c r="N1871" s="11" t="s">
        <v>12764</v>
      </c>
      <c r="R1871" t="s">
        <v>11039</v>
      </c>
    </row>
    <row r="1872" spans="1:18">
      <c r="A1872" t="s">
        <v>6658</v>
      </c>
      <c r="B1872" t="s">
        <v>10958</v>
      </c>
      <c r="C1872" t="s">
        <v>74</v>
      </c>
      <c r="D1872" s="25" t="s">
        <v>1674</v>
      </c>
      <c r="E1872" s="4">
        <v>5</v>
      </c>
      <c r="F1872" s="4">
        <v>2004</v>
      </c>
      <c r="G1872" t="s">
        <v>21</v>
      </c>
      <c r="H1872" s="4" t="s">
        <v>1038</v>
      </c>
      <c r="I1872" t="s">
        <v>1214</v>
      </c>
      <c r="J1872" s="4" t="s">
        <v>511</v>
      </c>
      <c r="K1872" s="4" t="s">
        <v>729</v>
      </c>
      <c r="L1872" s="4">
        <v>0</v>
      </c>
      <c r="M1872" s="4" t="s">
        <v>1790</v>
      </c>
      <c r="N1872" s="11" t="s">
        <v>12764</v>
      </c>
      <c r="R1872" t="s">
        <v>12766</v>
      </c>
    </row>
    <row r="1873" spans="1:18">
      <c r="A1873" t="s">
        <v>6658</v>
      </c>
      <c r="B1873" t="s">
        <v>10958</v>
      </c>
      <c r="C1873" t="s">
        <v>74</v>
      </c>
      <c r="D1873" s="25" t="s">
        <v>10985</v>
      </c>
      <c r="E1873" s="4">
        <v>3</v>
      </c>
      <c r="F1873" s="4">
        <v>2008</v>
      </c>
      <c r="G1873" t="s">
        <v>21</v>
      </c>
      <c r="H1873" s="4" t="s">
        <v>1557</v>
      </c>
      <c r="I1873" t="s">
        <v>1214</v>
      </c>
      <c r="J1873" s="4" t="s">
        <v>542</v>
      </c>
      <c r="K1873" s="4" t="s">
        <v>898</v>
      </c>
      <c r="L1873" s="4">
        <v>0</v>
      </c>
      <c r="M1873" s="4" t="s">
        <v>2259</v>
      </c>
      <c r="N1873" s="11" t="s">
        <v>12764</v>
      </c>
      <c r="R1873" t="s">
        <v>11724</v>
      </c>
    </row>
    <row r="1874" spans="1:18">
      <c r="A1874" t="s">
        <v>6658</v>
      </c>
      <c r="B1874" t="s">
        <v>10958</v>
      </c>
      <c r="C1874" t="s">
        <v>74</v>
      </c>
      <c r="D1874" s="25" t="s">
        <v>11012</v>
      </c>
      <c r="E1874" s="4">
        <v>5</v>
      </c>
      <c r="F1874" s="4">
        <v>2011</v>
      </c>
      <c r="G1874" t="s">
        <v>21</v>
      </c>
      <c r="H1874" s="4" t="s">
        <v>1389</v>
      </c>
      <c r="I1874" t="s">
        <v>1214</v>
      </c>
      <c r="J1874" s="4" t="s">
        <v>1782</v>
      </c>
      <c r="K1874" s="4" t="s">
        <v>842</v>
      </c>
      <c r="L1874" s="4">
        <v>0</v>
      </c>
      <c r="M1874" s="4" t="s">
        <v>6119</v>
      </c>
      <c r="N1874" s="11" t="s">
        <v>12764</v>
      </c>
      <c r="R1874" t="s">
        <v>12767</v>
      </c>
    </row>
    <row r="1875" spans="1:18">
      <c r="A1875" t="s">
        <v>6658</v>
      </c>
      <c r="B1875" t="s">
        <v>10958</v>
      </c>
      <c r="C1875" t="s">
        <v>74</v>
      </c>
      <c r="D1875" s="25" t="s">
        <v>11016</v>
      </c>
      <c r="E1875" s="4">
        <v>5</v>
      </c>
      <c r="F1875" s="4">
        <v>2015</v>
      </c>
      <c r="G1875" t="s">
        <v>21</v>
      </c>
      <c r="H1875" s="4" t="s">
        <v>172</v>
      </c>
      <c r="I1875" t="s">
        <v>1214</v>
      </c>
      <c r="J1875" s="4" t="s">
        <v>186</v>
      </c>
      <c r="K1875" s="4" t="s">
        <v>1282</v>
      </c>
      <c r="L1875" s="4">
        <v>0</v>
      </c>
      <c r="M1875" s="4" t="s">
        <v>4352</v>
      </c>
      <c r="N1875" s="11" t="s">
        <v>12764</v>
      </c>
      <c r="R1875" t="s">
        <v>12768</v>
      </c>
    </row>
    <row r="1876" spans="1:18">
      <c r="A1876" t="s">
        <v>6658</v>
      </c>
      <c r="B1876" t="s">
        <v>10958</v>
      </c>
      <c r="C1876" t="s">
        <v>74</v>
      </c>
      <c r="D1876" s="25" t="s">
        <v>1590</v>
      </c>
      <c r="E1876" s="4">
        <v>5</v>
      </c>
      <c r="F1876" s="4">
        <v>2016</v>
      </c>
      <c r="G1876" t="s">
        <v>21</v>
      </c>
      <c r="H1876" s="4" t="s">
        <v>492</v>
      </c>
      <c r="I1876" t="s">
        <v>1214</v>
      </c>
      <c r="J1876" s="4" t="s">
        <v>1782</v>
      </c>
      <c r="K1876" s="4" t="s">
        <v>350</v>
      </c>
      <c r="L1876" s="4">
        <v>0</v>
      </c>
      <c r="M1876" s="4" t="s">
        <v>2651</v>
      </c>
      <c r="N1876" s="11" t="s">
        <v>12764</v>
      </c>
      <c r="R1876" t="s">
        <v>11850</v>
      </c>
    </row>
    <row r="1877" spans="1:18">
      <c r="A1877" t="s">
        <v>130</v>
      </c>
      <c r="B1877" t="s">
        <v>10958</v>
      </c>
      <c r="C1877" t="s">
        <v>20</v>
      </c>
      <c r="D1877" s="25" t="s">
        <v>11291</v>
      </c>
      <c r="E1877" s="4">
        <v>3</v>
      </c>
      <c r="F1877" s="4">
        <v>1982</v>
      </c>
      <c r="G1877" t="s">
        <v>25</v>
      </c>
      <c r="I1877" t="s">
        <v>11219</v>
      </c>
      <c r="J1877" s="4" t="s">
        <v>5125</v>
      </c>
      <c r="K1877" s="4" t="s">
        <v>3561</v>
      </c>
      <c r="L1877" s="4">
        <v>0</v>
      </c>
      <c r="M1877" s="4" t="s">
        <v>1638</v>
      </c>
      <c r="R1877" t="s">
        <v>12769</v>
      </c>
    </row>
    <row r="1878" spans="1:18">
      <c r="A1878" t="s">
        <v>130</v>
      </c>
      <c r="B1878" t="s">
        <v>10958</v>
      </c>
      <c r="C1878" t="s">
        <v>74</v>
      </c>
      <c r="D1878" s="25" t="s">
        <v>11656</v>
      </c>
      <c r="E1878" s="4">
        <v>3</v>
      </c>
      <c r="F1878" s="4">
        <v>1983</v>
      </c>
      <c r="G1878" t="s">
        <v>25</v>
      </c>
      <c r="I1878" t="s">
        <v>11219</v>
      </c>
      <c r="J1878" s="4" t="s">
        <v>2923</v>
      </c>
      <c r="K1878" s="4" t="s">
        <v>2299</v>
      </c>
      <c r="L1878" s="4">
        <v>0</v>
      </c>
      <c r="M1878" s="4" t="s">
        <v>3806</v>
      </c>
    </row>
    <row r="1879" spans="1:18">
      <c r="A1879" t="s">
        <v>130</v>
      </c>
      <c r="B1879" t="s">
        <v>10958</v>
      </c>
      <c r="C1879" t="s">
        <v>74</v>
      </c>
      <c r="D1879" s="25" t="s">
        <v>11077</v>
      </c>
      <c r="E1879" s="4">
        <v>3</v>
      </c>
      <c r="F1879" s="4">
        <v>1986</v>
      </c>
      <c r="G1879" t="s">
        <v>25</v>
      </c>
      <c r="I1879" t="s">
        <v>11219</v>
      </c>
      <c r="J1879" s="4" t="s">
        <v>5713</v>
      </c>
      <c r="K1879" s="4" t="s">
        <v>829</v>
      </c>
      <c r="L1879" s="4">
        <v>0</v>
      </c>
      <c r="M1879" s="4" t="s">
        <v>12770</v>
      </c>
    </row>
    <row r="1880" spans="1:18">
      <c r="A1880" t="s">
        <v>130</v>
      </c>
      <c r="B1880" t="s">
        <v>10958</v>
      </c>
      <c r="C1880" t="s">
        <v>74</v>
      </c>
      <c r="D1880" s="25" t="s">
        <v>10963</v>
      </c>
      <c r="E1880" s="4">
        <v>3</v>
      </c>
      <c r="F1880" s="4">
        <v>1988</v>
      </c>
      <c r="G1880" t="s">
        <v>25</v>
      </c>
      <c r="I1880" t="s">
        <v>11219</v>
      </c>
      <c r="J1880" s="4" t="s">
        <v>2171</v>
      </c>
      <c r="K1880" s="4" t="s">
        <v>2310</v>
      </c>
      <c r="L1880" s="4">
        <v>0</v>
      </c>
      <c r="M1880" s="4" t="s">
        <v>12771</v>
      </c>
    </row>
    <row r="1881" spans="1:18">
      <c r="A1881" t="s">
        <v>995</v>
      </c>
      <c r="B1881" t="s">
        <v>10958</v>
      </c>
      <c r="C1881" t="s">
        <v>20</v>
      </c>
      <c r="D1881" s="25" t="s">
        <v>10975</v>
      </c>
      <c r="E1881" s="4">
        <v>3</v>
      </c>
      <c r="F1881" s="4">
        <v>1994</v>
      </c>
      <c r="G1881" t="s">
        <v>21</v>
      </c>
      <c r="I1881" t="s">
        <v>11219</v>
      </c>
      <c r="J1881" s="4" t="s">
        <v>5493</v>
      </c>
      <c r="K1881" s="4" t="s">
        <v>1061</v>
      </c>
      <c r="L1881" s="4">
        <v>0</v>
      </c>
      <c r="M1881" s="4" t="s">
        <v>1550</v>
      </c>
      <c r="N1881" s="11" t="s">
        <v>12772</v>
      </c>
      <c r="R1881" t="s">
        <v>5904</v>
      </c>
    </row>
    <row r="1882" spans="1:18">
      <c r="A1882" t="s">
        <v>995</v>
      </c>
      <c r="B1882" t="s">
        <v>10958</v>
      </c>
      <c r="C1882" t="s">
        <v>74</v>
      </c>
      <c r="D1882" s="25" t="s">
        <v>3055</v>
      </c>
      <c r="E1882" s="4">
        <v>5</v>
      </c>
      <c r="F1882" s="4">
        <v>2001</v>
      </c>
      <c r="G1882" t="s">
        <v>21</v>
      </c>
      <c r="I1882" t="s">
        <v>11219</v>
      </c>
      <c r="J1882" s="4" t="s">
        <v>1215</v>
      </c>
      <c r="K1882" s="4" t="s">
        <v>40</v>
      </c>
      <c r="L1882" s="4">
        <v>0</v>
      </c>
      <c r="M1882" s="4" t="s">
        <v>1638</v>
      </c>
      <c r="N1882" s="11" t="s">
        <v>12772</v>
      </c>
      <c r="R1882" t="s">
        <v>12773</v>
      </c>
    </row>
    <row r="1883" spans="1:18">
      <c r="A1883" t="s">
        <v>6671</v>
      </c>
      <c r="B1883" t="s">
        <v>10958</v>
      </c>
      <c r="C1883" t="s">
        <v>20</v>
      </c>
      <c r="D1883" s="25" t="s">
        <v>11068</v>
      </c>
      <c r="E1883" s="4">
        <v>5</v>
      </c>
      <c r="F1883" s="4">
        <v>2015</v>
      </c>
      <c r="G1883" t="s">
        <v>25</v>
      </c>
      <c r="I1883" t="s">
        <v>11219</v>
      </c>
      <c r="J1883" s="4" t="s">
        <v>1000</v>
      </c>
      <c r="K1883" s="4" t="s">
        <v>369</v>
      </c>
      <c r="L1883" s="4">
        <v>0</v>
      </c>
      <c r="M1883" s="4" t="s">
        <v>4820</v>
      </c>
      <c r="N1883" s="11" t="s">
        <v>12774</v>
      </c>
      <c r="R1883" t="s">
        <v>12775</v>
      </c>
    </row>
    <row r="1884" spans="1:18">
      <c r="A1884" t="s">
        <v>6671</v>
      </c>
      <c r="B1884" t="s">
        <v>10958</v>
      </c>
      <c r="C1884" t="s">
        <v>74</v>
      </c>
      <c r="D1884" s="25" t="s">
        <v>859</v>
      </c>
      <c r="E1884" s="4">
        <v>5</v>
      </c>
      <c r="F1884" s="4">
        <v>2016</v>
      </c>
      <c r="G1884" t="s">
        <v>25</v>
      </c>
      <c r="I1884" t="s">
        <v>11219</v>
      </c>
      <c r="J1884" s="4" t="s">
        <v>866</v>
      </c>
      <c r="K1884" s="4" t="s">
        <v>378</v>
      </c>
      <c r="L1884" s="4">
        <v>0</v>
      </c>
      <c r="M1884" s="4" t="s">
        <v>1528</v>
      </c>
      <c r="N1884" s="11" t="s">
        <v>12774</v>
      </c>
      <c r="R1884" t="s">
        <v>12776</v>
      </c>
    </row>
    <row r="1885" spans="1:18">
      <c r="A1885" t="s">
        <v>6671</v>
      </c>
      <c r="B1885" t="s">
        <v>10958</v>
      </c>
      <c r="C1885" t="s">
        <v>74</v>
      </c>
      <c r="D1885" s="25" t="s">
        <v>11020</v>
      </c>
      <c r="E1885" s="4">
        <v>5</v>
      </c>
      <c r="F1885" s="4">
        <v>2017</v>
      </c>
      <c r="G1885" t="s">
        <v>25</v>
      </c>
      <c r="I1885" t="s">
        <v>11219</v>
      </c>
      <c r="J1885" s="4" t="s">
        <v>836</v>
      </c>
      <c r="K1885" s="4" t="s">
        <v>426</v>
      </c>
      <c r="L1885" s="4">
        <v>0</v>
      </c>
      <c r="M1885" s="4" t="s">
        <v>2030</v>
      </c>
      <c r="N1885" s="11" t="s">
        <v>12774</v>
      </c>
      <c r="R1885" t="s">
        <v>12482</v>
      </c>
    </row>
    <row r="1886" spans="1:18">
      <c r="A1886" t="s">
        <v>6671</v>
      </c>
      <c r="B1886" t="s">
        <v>10958</v>
      </c>
      <c r="C1886" t="s">
        <v>74</v>
      </c>
      <c r="D1886" s="25" t="s">
        <v>11102</v>
      </c>
      <c r="E1886" s="4">
        <v>5</v>
      </c>
      <c r="F1886" s="4">
        <v>2019</v>
      </c>
      <c r="G1886" t="s">
        <v>25</v>
      </c>
      <c r="I1886" t="s">
        <v>11219</v>
      </c>
      <c r="J1886" s="4" t="s">
        <v>479</v>
      </c>
      <c r="K1886" s="4" t="s">
        <v>429</v>
      </c>
      <c r="L1886" s="4">
        <v>0</v>
      </c>
      <c r="M1886" s="4" t="s">
        <v>12168</v>
      </c>
      <c r="N1886" s="11" t="s">
        <v>12774</v>
      </c>
      <c r="R1886" t="s">
        <v>12777</v>
      </c>
    </row>
    <row r="1887" spans="1:18">
      <c r="A1887" t="s">
        <v>6671</v>
      </c>
      <c r="B1887" t="s">
        <v>10958</v>
      </c>
      <c r="C1887" t="s">
        <v>74</v>
      </c>
      <c r="D1887" s="25" t="s">
        <v>11509</v>
      </c>
      <c r="E1887" s="4">
        <v>5</v>
      </c>
      <c r="F1887" s="4">
        <v>2021</v>
      </c>
      <c r="G1887" t="s">
        <v>25</v>
      </c>
      <c r="I1887" t="s">
        <v>11219</v>
      </c>
      <c r="J1887" s="4" t="s">
        <v>341</v>
      </c>
      <c r="K1887" s="4" t="s">
        <v>829</v>
      </c>
      <c r="L1887" s="4">
        <v>0</v>
      </c>
      <c r="M1887" s="4" t="s">
        <v>12778</v>
      </c>
      <c r="N1887" s="11" t="s">
        <v>12774</v>
      </c>
      <c r="Q1887" t="s">
        <v>12779</v>
      </c>
      <c r="R1887" t="s">
        <v>12780</v>
      </c>
    </row>
    <row r="1888" spans="1:18">
      <c r="A1888" t="s">
        <v>6675</v>
      </c>
      <c r="B1888" t="s">
        <v>10958</v>
      </c>
      <c r="C1888" t="s">
        <v>20</v>
      </c>
      <c r="D1888" s="25" t="s">
        <v>11027</v>
      </c>
      <c r="E1888" s="4">
        <v>5</v>
      </c>
      <c r="F1888" s="4">
        <v>2017</v>
      </c>
      <c r="G1888" t="s">
        <v>21</v>
      </c>
      <c r="I1888" t="s">
        <v>11219</v>
      </c>
      <c r="J1888" s="4" t="s">
        <v>114</v>
      </c>
      <c r="K1888" s="4" t="s">
        <v>866</v>
      </c>
      <c r="L1888" s="4">
        <v>0</v>
      </c>
      <c r="M1888" s="4" t="s">
        <v>2156</v>
      </c>
      <c r="N1888" s="11" t="s">
        <v>12781</v>
      </c>
      <c r="R1888" t="s">
        <v>12782</v>
      </c>
    </row>
    <row r="1889" spans="1:18">
      <c r="A1889" t="s">
        <v>6675</v>
      </c>
      <c r="B1889" t="s">
        <v>10958</v>
      </c>
      <c r="C1889" t="s">
        <v>74</v>
      </c>
      <c r="D1889" s="25" t="s">
        <v>1992</v>
      </c>
      <c r="E1889" s="4">
        <v>5</v>
      </c>
      <c r="F1889" s="4">
        <v>2021</v>
      </c>
      <c r="G1889" t="s">
        <v>21</v>
      </c>
      <c r="I1889" t="s">
        <v>11219</v>
      </c>
      <c r="J1889" s="4" t="s">
        <v>1886</v>
      </c>
      <c r="K1889" s="4" t="s">
        <v>831</v>
      </c>
      <c r="L1889" s="4">
        <v>0</v>
      </c>
      <c r="M1889" s="4" t="s">
        <v>2209</v>
      </c>
      <c r="N1889" s="11" t="s">
        <v>12781</v>
      </c>
      <c r="Q1889" t="s">
        <v>12783</v>
      </c>
      <c r="R1889" t="s">
        <v>12784</v>
      </c>
    </row>
    <row r="1890" spans="1:18">
      <c r="A1890" t="s">
        <v>6675</v>
      </c>
      <c r="B1890" t="s">
        <v>10958</v>
      </c>
      <c r="C1890" t="s">
        <v>74</v>
      </c>
      <c r="D1890" s="25" t="s">
        <v>1440</v>
      </c>
      <c r="E1890" s="4">
        <v>5</v>
      </c>
      <c r="F1890" s="4">
        <v>2024</v>
      </c>
      <c r="G1890" t="s">
        <v>21</v>
      </c>
      <c r="H1890" s="4" t="s">
        <v>12329</v>
      </c>
      <c r="I1890" t="s">
        <v>1214</v>
      </c>
      <c r="J1890" s="4" t="s">
        <v>521</v>
      </c>
      <c r="K1890" s="4" t="s">
        <v>814</v>
      </c>
      <c r="L1890" s="4">
        <v>0</v>
      </c>
      <c r="M1890" s="4" t="s">
        <v>2485</v>
      </c>
      <c r="N1890" s="11" t="s">
        <v>12781</v>
      </c>
      <c r="Q1890" t="s">
        <v>12785</v>
      </c>
      <c r="R1890" t="s">
        <v>12786</v>
      </c>
    </row>
    <row r="1891" spans="1:18">
      <c r="A1891" t="s">
        <v>6684</v>
      </c>
      <c r="B1891" t="s">
        <v>10958</v>
      </c>
      <c r="C1891" t="s">
        <v>20</v>
      </c>
      <c r="D1891" s="25" t="s">
        <v>11083</v>
      </c>
      <c r="E1891" s="4">
        <v>3</v>
      </c>
      <c r="F1891" s="4">
        <v>2000</v>
      </c>
      <c r="G1891" t="s">
        <v>25</v>
      </c>
      <c r="H1891" s="4" t="s">
        <v>1368</v>
      </c>
      <c r="I1891" t="s">
        <v>1214</v>
      </c>
      <c r="J1891" s="4" t="s">
        <v>2927</v>
      </c>
      <c r="K1891" s="4" t="s">
        <v>739</v>
      </c>
      <c r="L1891" s="4">
        <v>0</v>
      </c>
      <c r="M1891" s="4" t="s">
        <v>1562</v>
      </c>
      <c r="R1891" t="s">
        <v>2175</v>
      </c>
    </row>
    <row r="1892" spans="1:18">
      <c r="A1892" t="s">
        <v>6684</v>
      </c>
      <c r="B1892" t="s">
        <v>10958</v>
      </c>
      <c r="C1892" t="s">
        <v>74</v>
      </c>
      <c r="D1892" s="25" t="s">
        <v>1674</v>
      </c>
      <c r="E1892" s="4">
        <v>5</v>
      </c>
      <c r="F1892" s="4">
        <v>2004</v>
      </c>
      <c r="G1892" t="s">
        <v>25</v>
      </c>
      <c r="H1892" s="4" t="s">
        <v>682</v>
      </c>
      <c r="I1892" t="s">
        <v>1214</v>
      </c>
      <c r="J1892" s="4" t="s">
        <v>388</v>
      </c>
      <c r="K1892" s="4" t="s">
        <v>604</v>
      </c>
      <c r="L1892" s="4">
        <v>0</v>
      </c>
      <c r="M1892" s="4" t="s">
        <v>3148</v>
      </c>
      <c r="R1892" t="s">
        <v>12787</v>
      </c>
    </row>
    <row r="1893" spans="1:18">
      <c r="A1893" t="s">
        <v>6684</v>
      </c>
      <c r="B1893" t="s">
        <v>10958</v>
      </c>
      <c r="C1893" t="s">
        <v>74</v>
      </c>
      <c r="D1893" s="25" t="s">
        <v>11123</v>
      </c>
      <c r="E1893" s="4">
        <v>5</v>
      </c>
      <c r="F1893" s="4">
        <v>2005</v>
      </c>
      <c r="G1893" t="s">
        <v>25</v>
      </c>
      <c r="H1893" s="4" t="s">
        <v>57</v>
      </c>
      <c r="I1893" t="s">
        <v>1214</v>
      </c>
      <c r="J1893" s="4" t="s">
        <v>746</v>
      </c>
      <c r="K1893" s="4" t="s">
        <v>2176</v>
      </c>
      <c r="L1893" s="4">
        <v>0</v>
      </c>
      <c r="M1893" s="4" t="s">
        <v>2491</v>
      </c>
      <c r="R1893" t="s">
        <v>12788</v>
      </c>
    </row>
    <row r="1894" spans="1:18">
      <c r="A1894" t="s">
        <v>136</v>
      </c>
      <c r="B1894" t="s">
        <v>10958</v>
      </c>
      <c r="C1894" t="s">
        <v>20</v>
      </c>
      <c r="D1894" s="25" t="s">
        <v>11291</v>
      </c>
      <c r="E1894" s="4">
        <v>3</v>
      </c>
      <c r="F1894" s="4">
        <v>1982</v>
      </c>
      <c r="G1894" t="s">
        <v>25</v>
      </c>
      <c r="I1894" t="s">
        <v>11219</v>
      </c>
      <c r="J1894" s="4" t="s">
        <v>1297</v>
      </c>
      <c r="M1894" s="4" t="s">
        <v>6879</v>
      </c>
      <c r="R1894" t="s">
        <v>12789</v>
      </c>
    </row>
    <row r="1895" spans="1:18">
      <c r="A1895" t="s">
        <v>999</v>
      </c>
      <c r="B1895" t="s">
        <v>10958</v>
      </c>
      <c r="C1895" t="s">
        <v>20</v>
      </c>
      <c r="D1895" s="25" t="s">
        <v>10968</v>
      </c>
      <c r="E1895" s="4">
        <v>3</v>
      </c>
      <c r="F1895" s="4">
        <v>1994</v>
      </c>
      <c r="G1895" t="s">
        <v>21</v>
      </c>
      <c r="H1895" s="4" t="s">
        <v>126</v>
      </c>
      <c r="I1895" t="s">
        <v>1214</v>
      </c>
      <c r="J1895" s="4" t="s">
        <v>3619</v>
      </c>
      <c r="K1895" s="4" t="s">
        <v>614</v>
      </c>
      <c r="L1895" s="4">
        <v>0</v>
      </c>
      <c r="M1895" s="4" t="s">
        <v>1321</v>
      </c>
      <c r="R1895" t="s">
        <v>12790</v>
      </c>
    </row>
    <row r="1896" spans="1:18">
      <c r="A1896" t="s">
        <v>6713</v>
      </c>
      <c r="B1896" t="s">
        <v>10958</v>
      </c>
      <c r="C1896" t="s">
        <v>20</v>
      </c>
      <c r="D1896" s="25" t="s">
        <v>10995</v>
      </c>
      <c r="E1896" s="4">
        <v>5</v>
      </c>
      <c r="F1896" s="4">
        <v>2010</v>
      </c>
      <c r="G1896" t="s">
        <v>21</v>
      </c>
      <c r="H1896" s="4" t="s">
        <v>1444</v>
      </c>
      <c r="I1896" t="s">
        <v>1214</v>
      </c>
      <c r="J1896" s="4" t="s">
        <v>3064</v>
      </c>
      <c r="K1896" s="4" t="s">
        <v>3874</v>
      </c>
      <c r="L1896" s="4">
        <v>0</v>
      </c>
      <c r="M1896" s="4" t="s">
        <v>5939</v>
      </c>
      <c r="N1896" s="11" t="s">
        <v>12791</v>
      </c>
      <c r="R1896" t="s">
        <v>12792</v>
      </c>
    </row>
    <row r="1897" spans="1:18">
      <c r="A1897" t="s">
        <v>6713</v>
      </c>
      <c r="B1897" t="s">
        <v>10958</v>
      </c>
      <c r="C1897" t="s">
        <v>74</v>
      </c>
      <c r="D1897" s="25" t="s">
        <v>11014</v>
      </c>
      <c r="E1897" s="4">
        <v>5</v>
      </c>
      <c r="F1897" s="4">
        <v>2013</v>
      </c>
      <c r="G1897" t="s">
        <v>21</v>
      </c>
      <c r="H1897" s="4" t="s">
        <v>654</v>
      </c>
      <c r="I1897" t="s">
        <v>1214</v>
      </c>
      <c r="J1897" s="4" t="s">
        <v>4493</v>
      </c>
      <c r="K1897" s="4" t="s">
        <v>421</v>
      </c>
      <c r="L1897" s="4">
        <v>0</v>
      </c>
      <c r="M1897" s="4" t="s">
        <v>1773</v>
      </c>
      <c r="N1897" s="11" t="s">
        <v>12791</v>
      </c>
      <c r="R1897" t="s">
        <v>12793</v>
      </c>
    </row>
    <row r="1898" spans="1:18">
      <c r="A1898" t="s">
        <v>6713</v>
      </c>
      <c r="B1898" t="s">
        <v>10958</v>
      </c>
      <c r="C1898" t="s">
        <v>74</v>
      </c>
      <c r="D1898" s="25" t="s">
        <v>11016</v>
      </c>
      <c r="E1898" s="4">
        <v>5</v>
      </c>
      <c r="F1898" s="4">
        <v>2015</v>
      </c>
      <c r="G1898" t="s">
        <v>21</v>
      </c>
      <c r="H1898" s="4" t="s">
        <v>682</v>
      </c>
      <c r="I1898" t="s">
        <v>1214</v>
      </c>
      <c r="J1898" s="4" t="s">
        <v>401</v>
      </c>
      <c r="K1898" s="4" t="s">
        <v>1856</v>
      </c>
      <c r="L1898" s="4">
        <v>0</v>
      </c>
      <c r="M1898" s="4" t="s">
        <v>3722</v>
      </c>
      <c r="N1898" s="11" t="s">
        <v>12791</v>
      </c>
      <c r="R1898" t="s">
        <v>12794</v>
      </c>
    </row>
    <row r="1899" spans="1:18">
      <c r="A1899" t="s">
        <v>6713</v>
      </c>
      <c r="B1899" t="s">
        <v>10958</v>
      </c>
      <c r="C1899" t="s">
        <v>74</v>
      </c>
      <c r="D1899" s="25" t="s">
        <v>1590</v>
      </c>
      <c r="E1899" s="4">
        <v>5</v>
      </c>
      <c r="F1899" s="4">
        <v>2016</v>
      </c>
      <c r="G1899" t="s">
        <v>21</v>
      </c>
      <c r="H1899" s="4" t="s">
        <v>57</v>
      </c>
      <c r="I1899" t="s">
        <v>1214</v>
      </c>
      <c r="J1899" s="4" t="s">
        <v>563</v>
      </c>
      <c r="K1899" s="4" t="s">
        <v>1875</v>
      </c>
      <c r="L1899" s="4">
        <v>0</v>
      </c>
      <c r="M1899" s="4" t="s">
        <v>1587</v>
      </c>
      <c r="N1899" s="11" t="s">
        <v>12791</v>
      </c>
      <c r="R1899" t="s">
        <v>12795</v>
      </c>
    </row>
    <row r="1900" spans="1:18">
      <c r="A1900" t="s">
        <v>6713</v>
      </c>
      <c r="B1900" t="s">
        <v>10958</v>
      </c>
      <c r="C1900" t="s">
        <v>74</v>
      </c>
      <c r="D1900" s="25" t="s">
        <v>11046</v>
      </c>
      <c r="E1900" s="4">
        <v>9</v>
      </c>
      <c r="F1900" s="4">
        <v>2016</v>
      </c>
      <c r="G1900" t="s">
        <v>21</v>
      </c>
      <c r="H1900" s="4" t="s">
        <v>5653</v>
      </c>
      <c r="I1900" t="s">
        <v>1214</v>
      </c>
      <c r="J1900" s="4" t="s">
        <v>2234</v>
      </c>
      <c r="K1900" s="4" t="s">
        <v>885</v>
      </c>
      <c r="L1900" s="4">
        <v>0</v>
      </c>
      <c r="M1900" s="4" t="s">
        <v>1752</v>
      </c>
      <c r="N1900" s="11" t="s">
        <v>12791</v>
      </c>
      <c r="R1900" t="s">
        <v>12796</v>
      </c>
    </row>
    <row r="1901" spans="1:18">
      <c r="A1901" t="s">
        <v>6713</v>
      </c>
      <c r="B1901" t="s">
        <v>10958</v>
      </c>
      <c r="C1901" t="s">
        <v>74</v>
      </c>
      <c r="D1901" s="25" t="s">
        <v>11102</v>
      </c>
      <c r="E1901" s="4">
        <v>5</v>
      </c>
      <c r="F1901" s="4">
        <v>2019</v>
      </c>
      <c r="G1901" t="s">
        <v>21</v>
      </c>
      <c r="H1901" s="4" t="s">
        <v>410</v>
      </c>
      <c r="I1901" t="s">
        <v>1214</v>
      </c>
      <c r="J1901" s="4" t="s">
        <v>1094</v>
      </c>
      <c r="K1901" s="4" t="s">
        <v>1160</v>
      </c>
      <c r="L1901" s="4">
        <v>0</v>
      </c>
      <c r="M1901" s="4" t="s">
        <v>1969</v>
      </c>
      <c r="N1901" s="11" t="s">
        <v>12791</v>
      </c>
      <c r="R1901" t="s">
        <v>12797</v>
      </c>
    </row>
    <row r="1902" spans="1:18">
      <c r="A1902" t="s">
        <v>6713</v>
      </c>
      <c r="B1902" t="s">
        <v>10958</v>
      </c>
      <c r="C1902" t="s">
        <v>74</v>
      </c>
      <c r="D1902" s="25" t="s">
        <v>1992</v>
      </c>
      <c r="E1902" s="4">
        <v>5</v>
      </c>
      <c r="F1902" s="4">
        <v>2021</v>
      </c>
      <c r="G1902" t="s">
        <v>21</v>
      </c>
      <c r="I1902" t="s">
        <v>11219</v>
      </c>
      <c r="J1902" s="4" t="s">
        <v>285</v>
      </c>
      <c r="K1902" s="4" t="s">
        <v>1140</v>
      </c>
      <c r="L1902" s="4">
        <v>0</v>
      </c>
      <c r="M1902" s="4" t="s">
        <v>2139</v>
      </c>
      <c r="N1902" s="11" t="s">
        <v>12791</v>
      </c>
      <c r="Q1902" t="s">
        <v>12798</v>
      </c>
      <c r="R1902" t="s">
        <v>12799</v>
      </c>
    </row>
    <row r="1903" spans="1:18">
      <c r="A1903" t="s">
        <v>6713</v>
      </c>
      <c r="B1903" t="s">
        <v>10958</v>
      </c>
      <c r="C1903" t="s">
        <v>74</v>
      </c>
      <c r="D1903" s="25" t="s">
        <v>1440</v>
      </c>
      <c r="E1903" s="4">
        <v>5</v>
      </c>
      <c r="F1903" s="4">
        <v>2024</v>
      </c>
      <c r="G1903" t="s">
        <v>21</v>
      </c>
      <c r="H1903" s="4" t="s">
        <v>893</v>
      </c>
      <c r="I1903" t="s">
        <v>1214</v>
      </c>
      <c r="J1903" s="4" t="s">
        <v>529</v>
      </c>
      <c r="K1903" s="4" t="s">
        <v>954</v>
      </c>
      <c r="L1903" s="4">
        <v>0</v>
      </c>
      <c r="M1903" s="4" t="s">
        <v>1438</v>
      </c>
      <c r="N1903" s="11" t="s">
        <v>12791</v>
      </c>
      <c r="R1903" t="s">
        <v>439</v>
      </c>
    </row>
    <row r="1904" spans="1:18">
      <c r="A1904" t="s">
        <v>6713</v>
      </c>
      <c r="B1904" t="s">
        <v>10958</v>
      </c>
      <c r="C1904" s="4" t="s">
        <v>74</v>
      </c>
      <c r="D1904" s="25" t="s">
        <v>11031</v>
      </c>
      <c r="E1904" s="4">
        <v>4</v>
      </c>
      <c r="F1904" s="4">
        <v>2026</v>
      </c>
      <c r="G1904" s="4" t="s">
        <v>21</v>
      </c>
      <c r="H1904" s="4">
        <v>18.600000000000001</v>
      </c>
      <c r="I1904" t="s">
        <v>1214</v>
      </c>
      <c r="J1904" s="4">
        <v>25.5</v>
      </c>
      <c r="K1904" s="4">
        <v>35.6</v>
      </c>
      <c r="L1904" s="4">
        <v>0</v>
      </c>
      <c r="M1904" s="4">
        <v>745</v>
      </c>
      <c r="N1904" s="11" t="s">
        <v>12791</v>
      </c>
      <c r="R1904" s="4" t="s">
        <v>2449</v>
      </c>
    </row>
    <row r="1905" spans="1:18">
      <c r="A1905" t="s">
        <v>6727</v>
      </c>
      <c r="B1905" t="s">
        <v>10958</v>
      </c>
      <c r="C1905" t="s">
        <v>20</v>
      </c>
      <c r="D1905" s="25" t="s">
        <v>11083</v>
      </c>
      <c r="E1905" s="4">
        <v>3</v>
      </c>
      <c r="F1905" s="4">
        <v>2000</v>
      </c>
      <c r="G1905" t="s">
        <v>25</v>
      </c>
      <c r="H1905" s="4" t="s">
        <v>1368</v>
      </c>
      <c r="I1905" t="s">
        <v>1214</v>
      </c>
      <c r="J1905" s="4" t="s">
        <v>568</v>
      </c>
      <c r="K1905" s="4" t="s">
        <v>563</v>
      </c>
      <c r="L1905" s="4">
        <v>0</v>
      </c>
      <c r="M1905" s="4" t="s">
        <v>1942</v>
      </c>
      <c r="R1905" t="s">
        <v>2175</v>
      </c>
    </row>
    <row r="1906" spans="1:18">
      <c r="A1906" t="s">
        <v>6727</v>
      </c>
      <c r="B1906" t="s">
        <v>10958</v>
      </c>
      <c r="C1906" t="s">
        <v>74</v>
      </c>
      <c r="D1906" s="25" t="s">
        <v>1736</v>
      </c>
      <c r="E1906" s="4">
        <v>5</v>
      </c>
      <c r="F1906" s="4">
        <v>2004</v>
      </c>
      <c r="G1906" t="s">
        <v>25</v>
      </c>
      <c r="H1906" s="4" t="s">
        <v>682</v>
      </c>
      <c r="I1906" t="s">
        <v>1214</v>
      </c>
      <c r="J1906" s="4" t="s">
        <v>107</v>
      </c>
      <c r="K1906" s="4" t="s">
        <v>1886</v>
      </c>
      <c r="L1906" s="4">
        <v>0</v>
      </c>
      <c r="M1906" s="4" t="s">
        <v>1942</v>
      </c>
      <c r="R1906" t="s">
        <v>12800</v>
      </c>
    </row>
    <row r="1907" spans="1:18">
      <c r="A1907" t="s">
        <v>6727</v>
      </c>
      <c r="B1907" t="s">
        <v>10958</v>
      </c>
      <c r="C1907" t="s">
        <v>74</v>
      </c>
      <c r="D1907" s="25" t="s">
        <v>11060</v>
      </c>
      <c r="E1907" s="4">
        <v>5</v>
      </c>
      <c r="F1907" s="4">
        <v>2005</v>
      </c>
      <c r="G1907" t="s">
        <v>25</v>
      </c>
      <c r="H1907" s="4" t="s">
        <v>57</v>
      </c>
      <c r="I1907" t="s">
        <v>1214</v>
      </c>
      <c r="J1907" s="4" t="s">
        <v>3067</v>
      </c>
      <c r="K1907" s="4" t="s">
        <v>1389</v>
      </c>
      <c r="L1907" s="4">
        <v>0</v>
      </c>
      <c r="M1907" s="4" t="s">
        <v>3021</v>
      </c>
      <c r="R1907" t="s">
        <v>12474</v>
      </c>
    </row>
    <row r="1908" spans="1:18">
      <c r="A1908" t="s">
        <v>144</v>
      </c>
      <c r="B1908" t="s">
        <v>10958</v>
      </c>
      <c r="C1908" t="s">
        <v>20</v>
      </c>
      <c r="D1908" s="25" t="s">
        <v>11291</v>
      </c>
      <c r="E1908" s="4">
        <v>3</v>
      </c>
      <c r="F1908" s="4">
        <v>1982</v>
      </c>
      <c r="G1908" t="s">
        <v>25</v>
      </c>
      <c r="H1908" s="4" t="s">
        <v>1635</v>
      </c>
      <c r="I1908" t="s">
        <v>1214</v>
      </c>
      <c r="J1908" s="4" t="s">
        <v>1094</v>
      </c>
      <c r="K1908" s="4">
        <v>26.04</v>
      </c>
      <c r="L1908" s="4">
        <v>0</v>
      </c>
      <c r="M1908" s="4" t="s">
        <v>2041</v>
      </c>
      <c r="R1908" t="s">
        <v>12801</v>
      </c>
    </row>
    <row r="1909" spans="1:18">
      <c r="A1909" t="s">
        <v>144</v>
      </c>
      <c r="B1909" t="s">
        <v>10958</v>
      </c>
      <c r="C1909" t="s">
        <v>74</v>
      </c>
      <c r="D1909" s="25" t="s">
        <v>10960</v>
      </c>
      <c r="E1909" s="4">
        <v>3</v>
      </c>
      <c r="F1909" s="4">
        <v>1983</v>
      </c>
      <c r="G1909" t="s">
        <v>25</v>
      </c>
      <c r="H1909" s="4" t="s">
        <v>126</v>
      </c>
      <c r="I1909" t="s">
        <v>1214</v>
      </c>
      <c r="J1909" s="4" t="s">
        <v>6762</v>
      </c>
      <c r="K1909" s="4">
        <v>29.85</v>
      </c>
      <c r="L1909" s="4">
        <v>0</v>
      </c>
      <c r="M1909" s="4" t="s">
        <v>2422</v>
      </c>
      <c r="R1909" t="s">
        <v>12802</v>
      </c>
    </row>
    <row r="1910" spans="1:18">
      <c r="A1910" t="s">
        <v>144</v>
      </c>
      <c r="B1910" t="s">
        <v>10958</v>
      </c>
      <c r="C1910" t="s">
        <v>74</v>
      </c>
      <c r="D1910" s="25" t="s">
        <v>11077</v>
      </c>
      <c r="E1910" s="4">
        <v>3</v>
      </c>
      <c r="F1910" s="4">
        <v>1986</v>
      </c>
      <c r="G1910" t="s">
        <v>25</v>
      </c>
      <c r="H1910" s="4" t="s">
        <v>1639</v>
      </c>
      <c r="I1910" t="s">
        <v>1214</v>
      </c>
      <c r="J1910" s="4" t="s">
        <v>3079</v>
      </c>
      <c r="K1910" s="4">
        <v>38.74</v>
      </c>
      <c r="L1910" s="4">
        <v>0</v>
      </c>
      <c r="M1910" s="4" t="s">
        <v>1640</v>
      </c>
      <c r="R1910" t="s">
        <v>12803</v>
      </c>
    </row>
    <row r="1911" spans="1:18">
      <c r="A1911" t="s">
        <v>144</v>
      </c>
      <c r="B1911" t="s">
        <v>10958</v>
      </c>
      <c r="C1911" t="s">
        <v>74</v>
      </c>
      <c r="D1911" s="25" t="s">
        <v>10963</v>
      </c>
      <c r="E1911" s="4">
        <v>3</v>
      </c>
      <c r="F1911" s="4">
        <v>1988</v>
      </c>
      <c r="G1911" t="s">
        <v>25</v>
      </c>
      <c r="H1911" s="4" t="s">
        <v>2924</v>
      </c>
      <c r="I1911" t="s">
        <v>1214</v>
      </c>
      <c r="J1911" s="4" t="s">
        <v>1811</v>
      </c>
      <c r="K1911" s="4">
        <v>43.82</v>
      </c>
      <c r="L1911" s="4">
        <v>0</v>
      </c>
      <c r="M1911" s="4" t="s">
        <v>5548</v>
      </c>
      <c r="R1911" t="s">
        <v>12804</v>
      </c>
    </row>
    <row r="1912" spans="1:18">
      <c r="A1912" t="s">
        <v>144</v>
      </c>
      <c r="B1912" t="s">
        <v>10958</v>
      </c>
      <c r="C1912" t="s">
        <v>74</v>
      </c>
      <c r="D1912" s="25" t="s">
        <v>10964</v>
      </c>
      <c r="E1912" s="4">
        <v>3</v>
      </c>
      <c r="F1912" s="4">
        <v>1990</v>
      </c>
      <c r="G1912" t="s">
        <v>25</v>
      </c>
      <c r="H1912" s="4" t="s">
        <v>2927</v>
      </c>
      <c r="I1912" t="s">
        <v>1214</v>
      </c>
      <c r="J1912" s="4" t="s">
        <v>1297</v>
      </c>
      <c r="K1912" s="4">
        <v>45.72</v>
      </c>
      <c r="L1912" s="4">
        <v>0</v>
      </c>
      <c r="M1912" s="4" t="s">
        <v>12752</v>
      </c>
      <c r="R1912" t="s">
        <v>12805</v>
      </c>
    </row>
    <row r="1913" spans="1:18">
      <c r="A1913" t="s">
        <v>144</v>
      </c>
      <c r="B1913" t="s">
        <v>10958</v>
      </c>
      <c r="C1913" t="s">
        <v>74</v>
      </c>
      <c r="D1913" s="25" t="s">
        <v>11023</v>
      </c>
      <c r="E1913" s="4">
        <v>3</v>
      </c>
      <c r="F1913" s="4">
        <v>1992</v>
      </c>
      <c r="G1913" t="s">
        <v>25</v>
      </c>
      <c r="H1913" s="4" t="s">
        <v>345</v>
      </c>
      <c r="I1913" t="s">
        <v>1214</v>
      </c>
      <c r="J1913" s="4" t="s">
        <v>2302</v>
      </c>
      <c r="K1913" s="4">
        <v>44.77</v>
      </c>
      <c r="L1913" s="4">
        <v>0</v>
      </c>
      <c r="M1913" s="4" t="s">
        <v>12806</v>
      </c>
      <c r="R1913" t="s">
        <v>12807</v>
      </c>
    </row>
    <row r="1914" spans="1:18">
      <c r="A1914" t="s">
        <v>1006</v>
      </c>
      <c r="B1914" t="s">
        <v>10958</v>
      </c>
      <c r="C1914" t="s">
        <v>20</v>
      </c>
      <c r="D1914" s="25" t="s">
        <v>10975</v>
      </c>
      <c r="E1914" s="4">
        <v>3</v>
      </c>
      <c r="F1914" s="4">
        <v>1994</v>
      </c>
      <c r="G1914" t="s">
        <v>21</v>
      </c>
      <c r="H1914" s="4" t="s">
        <v>1635</v>
      </c>
      <c r="I1914" t="s">
        <v>1214</v>
      </c>
      <c r="J1914" s="4" t="s">
        <v>3814</v>
      </c>
      <c r="K1914" s="4" t="s">
        <v>303</v>
      </c>
      <c r="L1914" s="4">
        <v>0</v>
      </c>
      <c r="M1914" s="4" t="s">
        <v>2493</v>
      </c>
      <c r="N1914" s="11" t="s">
        <v>12808</v>
      </c>
      <c r="R1914" t="s">
        <v>607</v>
      </c>
    </row>
    <row r="1915" spans="1:18">
      <c r="A1915" t="s">
        <v>1006</v>
      </c>
      <c r="B1915" t="s">
        <v>10958</v>
      </c>
      <c r="C1915" t="s">
        <v>74</v>
      </c>
      <c r="D1915" s="25" t="s">
        <v>11083</v>
      </c>
      <c r="E1915" s="4">
        <v>3</v>
      </c>
      <c r="F1915" s="4">
        <v>2000</v>
      </c>
      <c r="G1915" t="s">
        <v>21</v>
      </c>
      <c r="H1915" s="4" t="s">
        <v>2924</v>
      </c>
      <c r="I1915" t="s">
        <v>1214</v>
      </c>
      <c r="J1915" s="4" t="s">
        <v>150</v>
      </c>
      <c r="K1915" s="4" t="s">
        <v>954</v>
      </c>
      <c r="L1915" s="4">
        <v>0</v>
      </c>
      <c r="M1915" s="4" t="s">
        <v>1907</v>
      </c>
      <c r="N1915" s="11" t="s">
        <v>12808</v>
      </c>
      <c r="R1915" t="s">
        <v>12809</v>
      </c>
    </row>
    <row r="1916" spans="1:18">
      <c r="A1916" t="s">
        <v>1006</v>
      </c>
      <c r="B1916" t="s">
        <v>10958</v>
      </c>
      <c r="C1916" t="s">
        <v>74</v>
      </c>
      <c r="D1916" s="25" t="s">
        <v>11060</v>
      </c>
      <c r="E1916" s="4">
        <v>5</v>
      </c>
      <c r="F1916" s="4">
        <v>2005</v>
      </c>
      <c r="G1916" t="s">
        <v>21</v>
      </c>
      <c r="H1916" s="4" t="s">
        <v>488</v>
      </c>
      <c r="I1916" t="s">
        <v>1214</v>
      </c>
      <c r="J1916" s="4" t="s">
        <v>293</v>
      </c>
      <c r="K1916" s="4" t="s">
        <v>312</v>
      </c>
      <c r="L1916" s="4">
        <v>0</v>
      </c>
      <c r="M1916" s="4" t="s">
        <v>2443</v>
      </c>
      <c r="N1916" s="11" t="s">
        <v>12808</v>
      </c>
      <c r="R1916" t="s">
        <v>12810</v>
      </c>
    </row>
    <row r="1917" spans="1:18">
      <c r="A1917" t="s">
        <v>1006</v>
      </c>
      <c r="B1917" t="s">
        <v>10958</v>
      </c>
      <c r="C1917" t="s">
        <v>74</v>
      </c>
      <c r="D1917" s="25" t="s">
        <v>11064</v>
      </c>
      <c r="E1917" s="4">
        <v>5</v>
      </c>
      <c r="F1917" s="4">
        <v>2009</v>
      </c>
      <c r="G1917" t="s">
        <v>21</v>
      </c>
      <c r="H1917" s="4" t="s">
        <v>997</v>
      </c>
      <c r="I1917" t="s">
        <v>1214</v>
      </c>
      <c r="J1917" s="4" t="s">
        <v>1155</v>
      </c>
      <c r="K1917" s="4" t="s">
        <v>715</v>
      </c>
      <c r="L1917" s="4">
        <v>0</v>
      </c>
      <c r="M1917" s="4" t="s">
        <v>3640</v>
      </c>
      <c r="N1917" s="11" t="s">
        <v>12808</v>
      </c>
      <c r="R1917" t="s">
        <v>12811</v>
      </c>
    </row>
    <row r="1918" spans="1:18">
      <c r="A1918" t="s">
        <v>1006</v>
      </c>
      <c r="B1918" t="s">
        <v>10958</v>
      </c>
      <c r="C1918" t="s">
        <v>74</v>
      </c>
      <c r="D1918" s="25" t="s">
        <v>10995</v>
      </c>
      <c r="E1918" s="4">
        <v>5</v>
      </c>
      <c r="F1918" s="4">
        <v>2010</v>
      </c>
      <c r="G1918" t="s">
        <v>21</v>
      </c>
      <c r="H1918" s="4" t="s">
        <v>1389</v>
      </c>
      <c r="I1918" t="s">
        <v>1214</v>
      </c>
      <c r="J1918" s="4" t="s">
        <v>542</v>
      </c>
      <c r="K1918" s="4" t="s">
        <v>1160</v>
      </c>
      <c r="L1918" s="4">
        <v>0</v>
      </c>
      <c r="M1918" s="4" t="s">
        <v>3669</v>
      </c>
      <c r="N1918" s="11" t="s">
        <v>12808</v>
      </c>
      <c r="R1918" t="s">
        <v>12812</v>
      </c>
    </row>
    <row r="1919" spans="1:18">
      <c r="A1919" t="s">
        <v>1006</v>
      </c>
      <c r="B1919" t="s">
        <v>10958</v>
      </c>
      <c r="C1919" t="s">
        <v>74</v>
      </c>
      <c r="D1919" s="25" t="s">
        <v>11068</v>
      </c>
      <c r="E1919" s="4">
        <v>5</v>
      </c>
      <c r="F1919" s="4">
        <v>2015</v>
      </c>
      <c r="G1919" t="s">
        <v>21</v>
      </c>
      <c r="H1919" s="4" t="s">
        <v>492</v>
      </c>
      <c r="I1919" t="s">
        <v>1214</v>
      </c>
      <c r="M1919" s="4" t="s">
        <v>1797</v>
      </c>
      <c r="N1919" s="11" t="s">
        <v>12808</v>
      </c>
      <c r="R1919" t="s">
        <v>12813</v>
      </c>
    </row>
    <row r="1920" spans="1:18">
      <c r="A1920" t="s">
        <v>1006</v>
      </c>
      <c r="B1920" t="s">
        <v>10958</v>
      </c>
      <c r="C1920" t="s">
        <v>74</v>
      </c>
      <c r="D1920" s="25" t="s">
        <v>1590</v>
      </c>
      <c r="E1920" s="4">
        <v>5</v>
      </c>
      <c r="F1920" s="4">
        <v>2016</v>
      </c>
      <c r="G1920" t="s">
        <v>21</v>
      </c>
      <c r="H1920" s="4" t="s">
        <v>358</v>
      </c>
      <c r="I1920" t="s">
        <v>1214</v>
      </c>
      <c r="J1920" s="4" t="s">
        <v>521</v>
      </c>
      <c r="K1920" s="4" t="s">
        <v>919</v>
      </c>
      <c r="L1920" s="4">
        <v>0</v>
      </c>
      <c r="M1920" s="4" t="s">
        <v>1433</v>
      </c>
      <c r="N1920" s="11" t="s">
        <v>12808</v>
      </c>
      <c r="R1920" t="s">
        <v>12814</v>
      </c>
    </row>
    <row r="1921" spans="1:18">
      <c r="A1921" t="s">
        <v>6766</v>
      </c>
      <c r="B1921" t="s">
        <v>10958</v>
      </c>
      <c r="C1921" t="s">
        <v>20</v>
      </c>
      <c r="D1921" s="25" t="s">
        <v>11068</v>
      </c>
      <c r="E1921" s="4">
        <v>5</v>
      </c>
      <c r="F1921" s="4">
        <v>2015</v>
      </c>
      <c r="G1921" t="s">
        <v>25</v>
      </c>
      <c r="I1921" t="s">
        <v>11219</v>
      </c>
      <c r="J1921" s="4" t="s">
        <v>1094</v>
      </c>
      <c r="K1921" s="4" t="s">
        <v>881</v>
      </c>
      <c r="L1921" s="4">
        <v>0</v>
      </c>
      <c r="M1921" s="4" t="s">
        <v>8588</v>
      </c>
      <c r="N1921" s="11" t="s">
        <v>12815</v>
      </c>
      <c r="R1921" t="s">
        <v>12816</v>
      </c>
    </row>
    <row r="1922" spans="1:18">
      <c r="A1922" t="s">
        <v>6766</v>
      </c>
      <c r="B1922" t="s">
        <v>10958</v>
      </c>
      <c r="C1922" t="s">
        <v>74</v>
      </c>
      <c r="D1922" s="25" t="s">
        <v>1590</v>
      </c>
      <c r="E1922" s="4">
        <v>5</v>
      </c>
      <c r="F1922" s="4">
        <v>2016</v>
      </c>
      <c r="G1922" t="s">
        <v>25</v>
      </c>
      <c r="I1922" t="s">
        <v>11219</v>
      </c>
      <c r="J1922" s="4" t="s">
        <v>3619</v>
      </c>
      <c r="K1922" s="4" t="s">
        <v>199</v>
      </c>
      <c r="L1922" s="4">
        <v>0</v>
      </c>
      <c r="M1922" s="4" t="s">
        <v>1623</v>
      </c>
      <c r="N1922" s="11" t="s">
        <v>12815</v>
      </c>
      <c r="R1922" t="s">
        <v>12817</v>
      </c>
    </row>
    <row r="1923" spans="1:18">
      <c r="A1923" t="s">
        <v>6766</v>
      </c>
      <c r="B1923" t="s">
        <v>10958</v>
      </c>
      <c r="C1923" t="s">
        <v>74</v>
      </c>
      <c r="D1923" s="25" t="s">
        <v>11020</v>
      </c>
      <c r="E1923" s="4">
        <v>5</v>
      </c>
      <c r="F1923" s="4">
        <v>2017</v>
      </c>
      <c r="G1923" t="s">
        <v>25</v>
      </c>
      <c r="I1923" t="s">
        <v>11219</v>
      </c>
      <c r="J1923" s="4" t="s">
        <v>521</v>
      </c>
      <c r="K1923" s="4" t="s">
        <v>715</v>
      </c>
      <c r="L1923" s="4">
        <v>0</v>
      </c>
      <c r="M1923" s="4" t="s">
        <v>1739</v>
      </c>
      <c r="N1923" s="11" t="s">
        <v>12815</v>
      </c>
      <c r="R1923" t="s">
        <v>12291</v>
      </c>
    </row>
    <row r="1924" spans="1:18">
      <c r="A1924" t="s">
        <v>6766</v>
      </c>
      <c r="B1924" t="s">
        <v>10958</v>
      </c>
      <c r="C1924" t="s">
        <v>74</v>
      </c>
      <c r="D1924" s="25" t="s">
        <v>11102</v>
      </c>
      <c r="E1924" s="4">
        <v>5</v>
      </c>
      <c r="F1924" s="4">
        <v>2019</v>
      </c>
      <c r="G1924" t="s">
        <v>25</v>
      </c>
      <c r="I1924" t="s">
        <v>11219</v>
      </c>
      <c r="J1924" s="4" t="s">
        <v>806</v>
      </c>
      <c r="K1924" s="4" t="s">
        <v>854</v>
      </c>
      <c r="L1924" s="4">
        <v>0</v>
      </c>
      <c r="M1924" s="4" t="s">
        <v>2710</v>
      </c>
      <c r="N1924" s="11" t="s">
        <v>12815</v>
      </c>
      <c r="R1924" t="s">
        <v>12818</v>
      </c>
    </row>
    <row r="1925" spans="1:18">
      <c r="A1925" t="s">
        <v>6766</v>
      </c>
      <c r="B1925" t="s">
        <v>10958</v>
      </c>
      <c r="C1925" t="s">
        <v>74</v>
      </c>
      <c r="D1925" s="25" t="s">
        <v>1992</v>
      </c>
      <c r="E1925" s="4">
        <v>5</v>
      </c>
      <c r="F1925" s="4">
        <v>2021</v>
      </c>
      <c r="G1925" t="s">
        <v>25</v>
      </c>
      <c r="I1925" t="s">
        <v>11219</v>
      </c>
      <c r="J1925" s="4" t="s">
        <v>116</v>
      </c>
      <c r="K1925" s="4" t="s">
        <v>298</v>
      </c>
      <c r="L1925" s="4">
        <v>0</v>
      </c>
      <c r="M1925" s="4" t="s">
        <v>3182</v>
      </c>
      <c r="N1925" s="11" t="s">
        <v>12815</v>
      </c>
      <c r="R1925" t="s">
        <v>12819</v>
      </c>
    </row>
    <row r="1926" spans="1:18">
      <c r="A1926" t="s">
        <v>6766</v>
      </c>
      <c r="B1926" t="s">
        <v>10958</v>
      </c>
      <c r="C1926" s="4" t="s">
        <v>74</v>
      </c>
      <c r="D1926" s="25" t="s">
        <v>11031</v>
      </c>
      <c r="E1926" s="4">
        <v>4</v>
      </c>
      <c r="F1926" s="4">
        <v>2026</v>
      </c>
      <c r="G1926" s="4" t="s">
        <v>25</v>
      </c>
      <c r="I1926" t="s">
        <v>11219</v>
      </c>
      <c r="J1926" s="4">
        <v>35.200000000000003</v>
      </c>
      <c r="K1926" s="4">
        <v>42</v>
      </c>
      <c r="L1926" s="4">
        <v>0</v>
      </c>
      <c r="M1926" s="4">
        <v>1910</v>
      </c>
      <c r="N1926" s="18" t="s">
        <v>12815</v>
      </c>
      <c r="R1926" s="4" t="s">
        <v>2449</v>
      </c>
    </row>
    <row r="1927" spans="1:18">
      <c r="A1927" t="s">
        <v>6781</v>
      </c>
      <c r="B1927" t="s">
        <v>10958</v>
      </c>
      <c r="C1927" t="s">
        <v>20</v>
      </c>
      <c r="D1927" s="25" t="s">
        <v>11083</v>
      </c>
      <c r="E1927" s="4">
        <v>3</v>
      </c>
      <c r="F1927" s="4">
        <v>2000</v>
      </c>
      <c r="G1927" t="s">
        <v>21</v>
      </c>
      <c r="I1927" t="s">
        <v>11219</v>
      </c>
      <c r="J1927" s="4" t="s">
        <v>929</v>
      </c>
      <c r="K1927" s="4" t="s">
        <v>154</v>
      </c>
      <c r="L1927" s="4">
        <v>0</v>
      </c>
      <c r="M1927" s="4" t="s">
        <v>2980</v>
      </c>
      <c r="R1927" t="s">
        <v>12820</v>
      </c>
    </row>
    <row r="1928" spans="1:18">
      <c r="A1928" t="s">
        <v>6783</v>
      </c>
      <c r="B1928" t="s">
        <v>10958</v>
      </c>
      <c r="C1928" t="s">
        <v>20</v>
      </c>
      <c r="D1928" s="25" t="s">
        <v>11060</v>
      </c>
      <c r="E1928" s="4">
        <v>5</v>
      </c>
      <c r="F1928" s="4">
        <v>2005</v>
      </c>
      <c r="G1928" t="s">
        <v>25</v>
      </c>
      <c r="I1928" t="s">
        <v>11219</v>
      </c>
      <c r="J1928" s="4" t="s">
        <v>1155</v>
      </c>
      <c r="K1928" s="4" t="s">
        <v>715</v>
      </c>
      <c r="L1928" s="4">
        <v>0</v>
      </c>
      <c r="M1928" s="4" t="s">
        <v>2485</v>
      </c>
      <c r="N1928" s="11" t="s">
        <v>12821</v>
      </c>
      <c r="R1928" t="s">
        <v>12822</v>
      </c>
    </row>
    <row r="1929" spans="1:18">
      <c r="A1929" t="s">
        <v>148</v>
      </c>
      <c r="B1929" t="s">
        <v>10958</v>
      </c>
      <c r="C1929" t="s">
        <v>20</v>
      </c>
      <c r="D1929" s="25" t="s">
        <v>11291</v>
      </c>
      <c r="E1929" s="4">
        <v>3</v>
      </c>
      <c r="F1929" s="4">
        <v>1982</v>
      </c>
      <c r="G1929" t="s">
        <v>25</v>
      </c>
      <c r="H1929" s="4" t="s">
        <v>87</v>
      </c>
      <c r="I1929" t="s">
        <v>1214</v>
      </c>
      <c r="J1929" s="4" t="s">
        <v>6298</v>
      </c>
      <c r="K1929" s="4" t="s">
        <v>1373</v>
      </c>
      <c r="L1929" s="4">
        <v>0</v>
      </c>
      <c r="M1929" s="4" t="s">
        <v>1357</v>
      </c>
      <c r="R1929" t="s">
        <v>2921</v>
      </c>
    </row>
    <row r="1930" spans="1:18">
      <c r="A1930" t="s">
        <v>148</v>
      </c>
      <c r="B1930" t="s">
        <v>10958</v>
      </c>
      <c r="C1930" t="s">
        <v>74</v>
      </c>
      <c r="D1930" s="25" t="s">
        <v>10960</v>
      </c>
      <c r="E1930" s="4">
        <v>3</v>
      </c>
      <c r="F1930" s="4">
        <v>1983</v>
      </c>
      <c r="G1930" t="s">
        <v>25</v>
      </c>
      <c r="H1930" s="4" t="s">
        <v>1610</v>
      </c>
      <c r="I1930" t="s">
        <v>1214</v>
      </c>
      <c r="J1930" s="4" t="s">
        <v>6947</v>
      </c>
      <c r="K1930" s="4" t="s">
        <v>3451</v>
      </c>
      <c r="L1930" s="4">
        <v>0</v>
      </c>
      <c r="M1930" s="4" t="s">
        <v>2139</v>
      </c>
      <c r="R1930" t="s">
        <v>6127</v>
      </c>
    </row>
    <row r="1931" spans="1:18">
      <c r="A1931" t="s">
        <v>148</v>
      </c>
      <c r="B1931" t="s">
        <v>10958</v>
      </c>
      <c r="C1931" t="s">
        <v>74</v>
      </c>
      <c r="D1931" s="25" t="s">
        <v>11077</v>
      </c>
      <c r="E1931" s="4">
        <v>3</v>
      </c>
      <c r="F1931" s="4">
        <v>1986</v>
      </c>
      <c r="G1931" t="s">
        <v>25</v>
      </c>
      <c r="H1931" s="4" t="s">
        <v>1622</v>
      </c>
      <c r="I1931" t="s">
        <v>1214</v>
      </c>
      <c r="J1931" s="4" t="s">
        <v>4214</v>
      </c>
      <c r="K1931" s="4" t="s">
        <v>2589</v>
      </c>
      <c r="L1931" s="4">
        <v>0</v>
      </c>
      <c r="M1931" s="4" t="s">
        <v>12823</v>
      </c>
    </row>
    <row r="1932" spans="1:18">
      <c r="A1932" t="s">
        <v>1010</v>
      </c>
      <c r="B1932" t="s">
        <v>10958</v>
      </c>
      <c r="C1932" t="s">
        <v>20</v>
      </c>
      <c r="D1932" s="25" t="s">
        <v>10975</v>
      </c>
      <c r="E1932" s="4">
        <v>3</v>
      </c>
      <c r="F1932" s="4">
        <v>1994</v>
      </c>
      <c r="G1932" t="s">
        <v>25</v>
      </c>
      <c r="I1932" t="s">
        <v>11219</v>
      </c>
      <c r="J1932" s="4" t="s">
        <v>704</v>
      </c>
      <c r="K1932" s="4" t="s">
        <v>341</v>
      </c>
      <c r="L1932" s="4">
        <v>0</v>
      </c>
      <c r="M1932" s="4" t="s">
        <v>11322</v>
      </c>
      <c r="R1932" t="s">
        <v>12824</v>
      </c>
    </row>
    <row r="1933" spans="1:18">
      <c r="A1933" t="s">
        <v>6801</v>
      </c>
      <c r="B1933" t="s">
        <v>10958</v>
      </c>
      <c r="C1933" t="s">
        <v>20</v>
      </c>
      <c r="D1933" s="25" t="s">
        <v>11083</v>
      </c>
      <c r="E1933" s="4">
        <v>3</v>
      </c>
      <c r="F1933" s="4">
        <v>2000</v>
      </c>
      <c r="G1933" t="s">
        <v>21</v>
      </c>
      <c r="H1933" s="4" t="s">
        <v>87</v>
      </c>
      <c r="I1933" t="s">
        <v>1214</v>
      </c>
      <c r="J1933" s="4" t="s">
        <v>1756</v>
      </c>
      <c r="K1933" s="4" t="s">
        <v>67</v>
      </c>
      <c r="L1933" s="4">
        <v>0</v>
      </c>
      <c r="M1933" s="4" t="s">
        <v>2276</v>
      </c>
      <c r="N1933" s="11" t="s">
        <v>12825</v>
      </c>
      <c r="R1933" t="s">
        <v>2175</v>
      </c>
    </row>
    <row r="1934" spans="1:18">
      <c r="A1934" t="s">
        <v>6801</v>
      </c>
      <c r="B1934" t="s">
        <v>10958</v>
      </c>
      <c r="C1934" t="s">
        <v>74</v>
      </c>
      <c r="D1934" s="25" t="s">
        <v>3055</v>
      </c>
      <c r="E1934" s="4">
        <v>5</v>
      </c>
      <c r="F1934" s="4">
        <v>2001</v>
      </c>
      <c r="G1934" t="s">
        <v>21</v>
      </c>
      <c r="H1934" s="4" t="s">
        <v>682</v>
      </c>
      <c r="I1934" t="s">
        <v>1214</v>
      </c>
      <c r="J1934" s="4" t="s">
        <v>114</v>
      </c>
      <c r="K1934" s="4" t="s">
        <v>1155</v>
      </c>
      <c r="L1934" s="4">
        <v>0</v>
      </c>
      <c r="M1934" s="4" t="s">
        <v>2622</v>
      </c>
      <c r="N1934" s="11" t="s">
        <v>12825</v>
      </c>
      <c r="R1934" t="s">
        <v>12826</v>
      </c>
    </row>
    <row r="1935" spans="1:18">
      <c r="A1935" t="s">
        <v>6801</v>
      </c>
      <c r="B1935" t="s">
        <v>10958</v>
      </c>
      <c r="C1935" t="s">
        <v>74</v>
      </c>
      <c r="D1935" s="25" t="s">
        <v>1674</v>
      </c>
      <c r="E1935" s="4">
        <v>5</v>
      </c>
      <c r="F1935" s="4">
        <v>2004</v>
      </c>
      <c r="G1935" t="s">
        <v>21</v>
      </c>
      <c r="H1935" s="4" t="s">
        <v>496</v>
      </c>
      <c r="I1935" t="s">
        <v>1214</v>
      </c>
      <c r="J1935" s="4" t="s">
        <v>451</v>
      </c>
      <c r="K1935" s="4" t="s">
        <v>946</v>
      </c>
      <c r="L1935" s="4">
        <v>0</v>
      </c>
      <c r="M1935" s="4" t="s">
        <v>2785</v>
      </c>
      <c r="N1935" s="11" t="s">
        <v>12825</v>
      </c>
      <c r="R1935" t="s">
        <v>12827</v>
      </c>
    </row>
    <row r="1936" spans="1:18">
      <c r="A1936" t="s">
        <v>6801</v>
      </c>
      <c r="B1936" t="s">
        <v>10958</v>
      </c>
      <c r="C1936" t="s">
        <v>74</v>
      </c>
      <c r="D1936" s="25" t="s">
        <v>10993</v>
      </c>
      <c r="E1936" s="4">
        <v>5</v>
      </c>
      <c r="F1936" s="4">
        <v>2008</v>
      </c>
      <c r="G1936" t="s">
        <v>21</v>
      </c>
      <c r="H1936" s="4" t="s">
        <v>609</v>
      </c>
      <c r="I1936" t="s">
        <v>1214</v>
      </c>
      <c r="J1936" s="4" t="s">
        <v>293</v>
      </c>
      <c r="K1936" s="4" t="s">
        <v>715</v>
      </c>
      <c r="L1936" s="4">
        <v>0</v>
      </c>
      <c r="M1936" s="4" t="s">
        <v>3505</v>
      </c>
      <c r="N1936" s="11" t="s">
        <v>12825</v>
      </c>
      <c r="R1936" t="s">
        <v>12828</v>
      </c>
    </row>
    <row r="1937" spans="1:18">
      <c r="A1937" t="s">
        <v>6805</v>
      </c>
      <c r="B1937" t="s">
        <v>10958</v>
      </c>
      <c r="C1937" t="s">
        <v>20</v>
      </c>
      <c r="D1937" s="25" t="s">
        <v>11060</v>
      </c>
      <c r="E1937" s="4">
        <v>5</v>
      </c>
      <c r="F1937" s="4">
        <v>2005</v>
      </c>
      <c r="G1937" t="s">
        <v>25</v>
      </c>
      <c r="H1937" s="4" t="s">
        <v>682</v>
      </c>
      <c r="I1937" t="s">
        <v>1214</v>
      </c>
      <c r="J1937" s="4" t="s">
        <v>739</v>
      </c>
      <c r="K1937" s="4" t="s">
        <v>683</v>
      </c>
      <c r="L1937" s="4">
        <v>0</v>
      </c>
      <c r="M1937" s="4" t="s">
        <v>2441</v>
      </c>
      <c r="N1937" s="11" t="s">
        <v>12829</v>
      </c>
      <c r="R1937" t="s">
        <v>12830</v>
      </c>
    </row>
    <row r="1938" spans="1:18">
      <c r="A1938" t="s">
        <v>6805</v>
      </c>
      <c r="B1938" t="s">
        <v>10958</v>
      </c>
      <c r="C1938" t="s">
        <v>74</v>
      </c>
      <c r="D1938" s="25" t="s">
        <v>12831</v>
      </c>
      <c r="E1938" s="4">
        <v>5</v>
      </c>
      <c r="F1938" s="4">
        <v>2005</v>
      </c>
      <c r="G1938" t="s">
        <v>25</v>
      </c>
      <c r="H1938" s="4" t="s">
        <v>977</v>
      </c>
      <c r="I1938" t="s">
        <v>1214</v>
      </c>
      <c r="J1938" s="4" t="s">
        <v>1875</v>
      </c>
      <c r="K1938" s="4" t="s">
        <v>854</v>
      </c>
      <c r="L1938" s="4">
        <v>0</v>
      </c>
      <c r="M1938" s="4" t="s">
        <v>2287</v>
      </c>
      <c r="N1938" s="11" t="s">
        <v>12829</v>
      </c>
      <c r="R1938" t="s">
        <v>12832</v>
      </c>
    </row>
    <row r="1939" spans="1:18">
      <c r="A1939" t="s">
        <v>153</v>
      </c>
      <c r="B1939" t="s">
        <v>10958</v>
      </c>
      <c r="C1939" t="s">
        <v>20</v>
      </c>
      <c r="D1939" s="25" t="s">
        <v>11291</v>
      </c>
      <c r="E1939" s="4">
        <v>3</v>
      </c>
      <c r="F1939" s="4">
        <v>1982</v>
      </c>
      <c r="G1939" t="s">
        <v>25</v>
      </c>
      <c r="I1939" t="s">
        <v>11219</v>
      </c>
      <c r="J1939" s="4" t="s">
        <v>6762</v>
      </c>
      <c r="K1939" s="4" t="s">
        <v>2103</v>
      </c>
      <c r="L1939" s="4">
        <v>0</v>
      </c>
      <c r="M1939" s="4" t="s">
        <v>2256</v>
      </c>
      <c r="R1939" t="s">
        <v>12833</v>
      </c>
    </row>
    <row r="1940" spans="1:18">
      <c r="A1940" t="s">
        <v>153</v>
      </c>
      <c r="B1940" t="s">
        <v>10958</v>
      </c>
      <c r="C1940" t="s">
        <v>74</v>
      </c>
      <c r="D1940" s="25" t="s">
        <v>11656</v>
      </c>
      <c r="E1940" s="4">
        <v>3</v>
      </c>
      <c r="F1940" s="4">
        <v>1983</v>
      </c>
      <c r="G1940" t="s">
        <v>25</v>
      </c>
      <c r="I1940" t="s">
        <v>11219</v>
      </c>
      <c r="J1940" s="4" t="s">
        <v>5125</v>
      </c>
      <c r="K1940" s="4" t="s">
        <v>3561</v>
      </c>
      <c r="L1940" s="4">
        <v>0</v>
      </c>
      <c r="M1940" s="4" t="s">
        <v>2723</v>
      </c>
      <c r="R1940" t="s">
        <v>6127</v>
      </c>
    </row>
    <row r="1941" spans="1:18">
      <c r="A1941" t="s">
        <v>153</v>
      </c>
      <c r="B1941" t="s">
        <v>10958</v>
      </c>
      <c r="C1941" t="s">
        <v>74</v>
      </c>
      <c r="D1941" s="25" t="s">
        <v>10961</v>
      </c>
      <c r="E1941" s="4">
        <v>3</v>
      </c>
      <c r="F1941" s="4">
        <v>1986</v>
      </c>
      <c r="G1941" t="s">
        <v>25</v>
      </c>
      <c r="I1941" t="s">
        <v>11219</v>
      </c>
      <c r="J1941" s="4" t="s">
        <v>3597</v>
      </c>
      <c r="K1941" s="4" t="s">
        <v>2299</v>
      </c>
      <c r="L1941" s="4">
        <v>0</v>
      </c>
      <c r="M1941" s="4" t="s">
        <v>11157</v>
      </c>
    </row>
    <row r="1942" spans="1:18">
      <c r="A1942" t="s">
        <v>1126</v>
      </c>
      <c r="B1942" t="s">
        <v>10958</v>
      </c>
      <c r="C1942" t="s">
        <v>20</v>
      </c>
      <c r="D1942" s="25" t="s">
        <v>10987</v>
      </c>
      <c r="E1942" s="4">
        <v>3</v>
      </c>
      <c r="F1942" s="4">
        <v>1995</v>
      </c>
      <c r="G1942" t="s">
        <v>21</v>
      </c>
      <c r="I1942" t="s">
        <v>11219</v>
      </c>
      <c r="J1942" s="4" t="s">
        <v>924</v>
      </c>
      <c r="K1942" s="4" t="s">
        <v>138</v>
      </c>
      <c r="L1942" s="4">
        <v>0</v>
      </c>
      <c r="M1942" s="4" t="s">
        <v>3285</v>
      </c>
      <c r="N1942" s="11" t="s">
        <v>12834</v>
      </c>
      <c r="R1942" t="s">
        <v>12835</v>
      </c>
    </row>
    <row r="1943" spans="1:18">
      <c r="A1943" t="s">
        <v>1126</v>
      </c>
      <c r="B1943" t="s">
        <v>10958</v>
      </c>
      <c r="C1943" t="s">
        <v>74</v>
      </c>
      <c r="D1943" s="25" t="s">
        <v>3055</v>
      </c>
      <c r="E1943" s="4">
        <v>5</v>
      </c>
      <c r="F1943" s="4">
        <v>2001</v>
      </c>
      <c r="G1943" t="s">
        <v>21</v>
      </c>
      <c r="I1943" t="s">
        <v>11219</v>
      </c>
      <c r="J1943" s="4" t="s">
        <v>240</v>
      </c>
      <c r="K1943" s="4" t="s">
        <v>620</v>
      </c>
      <c r="L1943" s="4">
        <v>0</v>
      </c>
      <c r="M1943" s="4" t="s">
        <v>12836</v>
      </c>
      <c r="N1943" s="11" t="s">
        <v>12834</v>
      </c>
      <c r="R1943" t="s">
        <v>12837</v>
      </c>
    </row>
    <row r="1944" spans="1:18">
      <c r="A1944" t="s">
        <v>6814</v>
      </c>
      <c r="B1944" t="s">
        <v>10958</v>
      </c>
      <c r="C1944" t="s">
        <v>20</v>
      </c>
      <c r="D1944" s="25" t="s">
        <v>11068</v>
      </c>
      <c r="E1944" s="4">
        <v>5</v>
      </c>
      <c r="F1944" s="4">
        <v>2015</v>
      </c>
      <c r="G1944" t="s">
        <v>25</v>
      </c>
      <c r="H1944" s="4" t="s">
        <v>654</v>
      </c>
      <c r="I1944" t="s">
        <v>1214</v>
      </c>
      <c r="J1944" s="4" t="s">
        <v>538</v>
      </c>
      <c r="K1944" s="4">
        <v>15.7</v>
      </c>
      <c r="L1944" s="4">
        <v>1.7</v>
      </c>
      <c r="M1944" s="4" t="s">
        <v>1894</v>
      </c>
      <c r="N1944" s="11">
        <v>7810575</v>
      </c>
      <c r="R1944" t="s">
        <v>12838</v>
      </c>
    </row>
    <row r="1945" spans="1:18">
      <c r="A1945" t="s">
        <v>6814</v>
      </c>
      <c r="B1945" t="s">
        <v>10958</v>
      </c>
      <c r="C1945" t="s">
        <v>74</v>
      </c>
      <c r="D1945" s="25" t="s">
        <v>1590</v>
      </c>
      <c r="E1945" s="4">
        <v>5</v>
      </c>
      <c r="F1945" s="4">
        <v>2016</v>
      </c>
      <c r="G1945" t="s">
        <v>25</v>
      </c>
      <c r="H1945" s="4" t="s">
        <v>482</v>
      </c>
      <c r="I1945" t="s">
        <v>1214</v>
      </c>
      <c r="J1945" s="4" t="s">
        <v>388</v>
      </c>
      <c r="K1945" s="4">
        <v>17.5</v>
      </c>
      <c r="L1945" s="4">
        <v>1.7</v>
      </c>
      <c r="M1945" s="4" t="s">
        <v>2156</v>
      </c>
      <c r="N1945" s="11">
        <v>7810575</v>
      </c>
      <c r="R1945" t="s">
        <v>12839</v>
      </c>
    </row>
    <row r="1946" spans="1:18">
      <c r="A1946" t="s">
        <v>6814</v>
      </c>
      <c r="B1946" t="s">
        <v>10958</v>
      </c>
      <c r="C1946" t="s">
        <v>74</v>
      </c>
      <c r="D1946" s="25" t="s">
        <v>901</v>
      </c>
      <c r="E1946" s="4">
        <v>9</v>
      </c>
      <c r="F1946" s="4">
        <v>2016</v>
      </c>
      <c r="G1946" t="s">
        <v>25</v>
      </c>
      <c r="H1946" s="4" t="s">
        <v>2457</v>
      </c>
      <c r="I1946" t="s">
        <v>1214</v>
      </c>
      <c r="J1946" s="4" t="s">
        <v>388</v>
      </c>
      <c r="K1946" s="4">
        <v>18.399999999999999</v>
      </c>
      <c r="L1946" s="4">
        <v>2.2000000000000002</v>
      </c>
      <c r="M1946" s="4" t="s">
        <v>2049</v>
      </c>
      <c r="N1946" s="11">
        <v>7810575</v>
      </c>
      <c r="R1946" t="s">
        <v>12840</v>
      </c>
    </row>
    <row r="1947" spans="1:18">
      <c r="A1947" t="s">
        <v>6814</v>
      </c>
      <c r="B1947" t="s">
        <v>10958</v>
      </c>
      <c r="C1947" t="s">
        <v>74</v>
      </c>
      <c r="D1947" s="25" t="s">
        <v>11020</v>
      </c>
      <c r="E1947" s="4">
        <v>5</v>
      </c>
      <c r="F1947" s="4">
        <v>2017</v>
      </c>
      <c r="G1947" t="s">
        <v>25</v>
      </c>
      <c r="H1947" s="4" t="s">
        <v>682</v>
      </c>
      <c r="I1947" t="s">
        <v>1214</v>
      </c>
      <c r="J1947" s="4" t="s">
        <v>451</v>
      </c>
      <c r="K1947" s="4">
        <v>18.899999999999999</v>
      </c>
      <c r="L1947" s="4">
        <v>2</v>
      </c>
      <c r="M1947" s="4" t="s">
        <v>3323</v>
      </c>
      <c r="N1947" s="11">
        <v>7810575</v>
      </c>
      <c r="R1947" t="s">
        <v>12841</v>
      </c>
    </row>
    <row r="1948" spans="1:18">
      <c r="A1948" t="s">
        <v>6814</v>
      </c>
      <c r="B1948" t="s">
        <v>10958</v>
      </c>
      <c r="C1948" t="s">
        <v>74</v>
      </c>
      <c r="D1948" s="25" t="s">
        <v>1152</v>
      </c>
      <c r="E1948" s="4">
        <v>6</v>
      </c>
      <c r="F1948" s="4">
        <v>2018</v>
      </c>
      <c r="G1948" t="s">
        <v>25</v>
      </c>
      <c r="H1948" s="4" t="s">
        <v>57</v>
      </c>
      <c r="I1948" t="s">
        <v>1214</v>
      </c>
      <c r="J1948" s="4" t="s">
        <v>6479</v>
      </c>
      <c r="K1948" s="4">
        <v>20.8</v>
      </c>
      <c r="L1948" s="4">
        <v>2.5</v>
      </c>
      <c r="M1948" s="4" t="s">
        <v>2139</v>
      </c>
      <c r="N1948" s="11">
        <v>7810575</v>
      </c>
      <c r="R1948" t="s">
        <v>12842</v>
      </c>
    </row>
    <row r="1949" spans="1:18">
      <c r="A1949" t="s">
        <v>6814</v>
      </c>
      <c r="B1949" t="s">
        <v>10958</v>
      </c>
      <c r="C1949" t="s">
        <v>74</v>
      </c>
      <c r="D1949" s="25" t="s">
        <v>2440</v>
      </c>
      <c r="E1949" s="4">
        <v>9</v>
      </c>
      <c r="F1949" s="4">
        <v>2018</v>
      </c>
      <c r="G1949" t="s">
        <v>25</v>
      </c>
      <c r="H1949" s="4" t="s">
        <v>5653</v>
      </c>
      <c r="I1949" t="s">
        <v>1214</v>
      </c>
      <c r="J1949" s="4" t="s">
        <v>3781</v>
      </c>
      <c r="K1949" s="4">
        <v>22</v>
      </c>
      <c r="L1949" s="4">
        <v>2.5</v>
      </c>
      <c r="M1949" s="4" t="s">
        <v>2920</v>
      </c>
      <c r="N1949" s="11">
        <v>7810575</v>
      </c>
      <c r="R1949" t="s">
        <v>12843</v>
      </c>
    </row>
    <row r="1950" spans="1:18">
      <c r="A1950" t="s">
        <v>6814</v>
      </c>
      <c r="B1950" t="s">
        <v>10958</v>
      </c>
      <c r="C1950" t="s">
        <v>74</v>
      </c>
      <c r="D1950" s="25" t="s">
        <v>11102</v>
      </c>
      <c r="E1950" s="4">
        <v>5</v>
      </c>
      <c r="F1950" s="4">
        <v>2019</v>
      </c>
      <c r="G1950" t="s">
        <v>25</v>
      </c>
      <c r="H1950" s="4" t="s">
        <v>477</v>
      </c>
      <c r="I1950" t="s">
        <v>1214</v>
      </c>
      <c r="J1950" s="4" t="s">
        <v>648</v>
      </c>
      <c r="K1950" s="4">
        <v>22.1</v>
      </c>
      <c r="L1950" s="4">
        <v>2</v>
      </c>
      <c r="M1950" s="4" t="s">
        <v>1797</v>
      </c>
      <c r="N1950" s="11">
        <v>7810575</v>
      </c>
      <c r="R1950" t="s">
        <v>12844</v>
      </c>
    </row>
    <row r="1951" spans="1:18">
      <c r="A1951" t="s">
        <v>6814</v>
      </c>
      <c r="B1951" t="s">
        <v>10958</v>
      </c>
      <c r="C1951" t="s">
        <v>74</v>
      </c>
      <c r="D1951" s="25" t="s">
        <v>1992</v>
      </c>
      <c r="E1951" s="4">
        <v>5</v>
      </c>
      <c r="F1951" s="4">
        <v>2021</v>
      </c>
      <c r="G1951" t="s">
        <v>25</v>
      </c>
      <c r="I1951" t="s">
        <v>11219</v>
      </c>
      <c r="J1951" s="4" t="s">
        <v>794</v>
      </c>
      <c r="K1951" s="4">
        <v>27.5</v>
      </c>
      <c r="L1951" s="4">
        <v>3</v>
      </c>
      <c r="M1951" s="4" t="s">
        <v>4261</v>
      </c>
      <c r="N1951" s="11">
        <v>7810575</v>
      </c>
      <c r="Q1951" t="s">
        <v>12845</v>
      </c>
      <c r="R1951" t="s">
        <v>12846</v>
      </c>
    </row>
    <row r="1952" spans="1:18">
      <c r="A1952" t="s">
        <v>6814</v>
      </c>
      <c r="B1952" t="s">
        <v>10958</v>
      </c>
      <c r="C1952" t="s">
        <v>74</v>
      </c>
      <c r="D1952" s="25" t="s">
        <v>12374</v>
      </c>
      <c r="E1952" s="4">
        <v>4</v>
      </c>
      <c r="F1952" s="4">
        <v>2024</v>
      </c>
      <c r="G1952" t="s">
        <v>25</v>
      </c>
      <c r="H1952" s="4" t="s">
        <v>609</v>
      </c>
      <c r="I1952" t="s">
        <v>1214</v>
      </c>
      <c r="J1952" s="4" t="s">
        <v>193</v>
      </c>
      <c r="K1952" s="4">
        <v>33.799999999999997</v>
      </c>
      <c r="L1952" s="4">
        <v>3.5</v>
      </c>
      <c r="M1952" s="4" t="s">
        <v>12847</v>
      </c>
      <c r="N1952" s="11">
        <v>7810575</v>
      </c>
      <c r="R1952" t="s">
        <v>12848</v>
      </c>
    </row>
    <row r="1953" spans="1:18">
      <c r="A1953" t="s">
        <v>6814</v>
      </c>
      <c r="B1953" t="s">
        <v>10958</v>
      </c>
      <c r="C1953" s="4" t="s">
        <v>74</v>
      </c>
      <c r="D1953" s="25" t="s">
        <v>11031</v>
      </c>
      <c r="E1953" s="4">
        <v>4</v>
      </c>
      <c r="F1953" s="4">
        <v>2026</v>
      </c>
      <c r="G1953" s="4" t="s">
        <v>25</v>
      </c>
      <c r="H1953" s="4">
        <v>16.600000000000001</v>
      </c>
      <c r="I1953" t="s">
        <v>1214</v>
      </c>
      <c r="J1953" s="4">
        <v>40.700000000000003</v>
      </c>
      <c r="K1953" s="4">
        <v>33.799999999999997</v>
      </c>
      <c r="L1953" s="4">
        <v>2.8</v>
      </c>
      <c r="M1953" s="4">
        <v>3083</v>
      </c>
      <c r="N1953" s="11">
        <v>7810575</v>
      </c>
      <c r="R1953" s="4" t="s">
        <v>2449</v>
      </c>
    </row>
    <row r="1954" spans="1:18">
      <c r="A1954" t="s">
        <v>6825</v>
      </c>
      <c r="B1954" t="s">
        <v>10958</v>
      </c>
      <c r="C1954" t="s">
        <v>20</v>
      </c>
      <c r="D1954" s="25" t="s">
        <v>11102</v>
      </c>
      <c r="E1954" s="4">
        <v>5</v>
      </c>
      <c r="F1954" s="4">
        <v>2019</v>
      </c>
      <c r="G1954" t="s">
        <v>21</v>
      </c>
      <c r="I1954" t="s">
        <v>11219</v>
      </c>
      <c r="J1954" s="4" t="s">
        <v>997</v>
      </c>
      <c r="K1954" s="4" t="s">
        <v>1861</v>
      </c>
      <c r="L1954" s="4">
        <v>0</v>
      </c>
      <c r="M1954" s="4" t="s">
        <v>2350</v>
      </c>
      <c r="R1954" t="s">
        <v>12849</v>
      </c>
    </row>
    <row r="1955" spans="1:18">
      <c r="A1955" t="s">
        <v>6833</v>
      </c>
      <c r="B1955" t="s">
        <v>10958</v>
      </c>
      <c r="C1955" t="s">
        <v>20</v>
      </c>
      <c r="D1955" s="25" t="s">
        <v>11102</v>
      </c>
      <c r="E1955" s="4">
        <v>5</v>
      </c>
      <c r="F1955" s="4">
        <v>2019</v>
      </c>
      <c r="G1955" t="s">
        <v>21</v>
      </c>
      <c r="I1955" t="s">
        <v>11219</v>
      </c>
      <c r="J1955" s="4" t="s">
        <v>3814</v>
      </c>
      <c r="K1955" s="4" t="s">
        <v>1875</v>
      </c>
      <c r="L1955" s="4">
        <v>0</v>
      </c>
      <c r="M1955" s="4" t="s">
        <v>2041</v>
      </c>
      <c r="N1955" s="11" t="s">
        <v>12850</v>
      </c>
      <c r="R1955" t="s">
        <v>12851</v>
      </c>
    </row>
    <row r="1956" spans="1:18">
      <c r="A1956" t="s">
        <v>6835</v>
      </c>
      <c r="B1956" t="s">
        <v>10958</v>
      </c>
      <c r="C1956" t="s">
        <v>20</v>
      </c>
      <c r="D1956" s="25" t="s">
        <v>11083</v>
      </c>
      <c r="E1956" s="4">
        <v>3</v>
      </c>
      <c r="F1956" s="4">
        <v>2000</v>
      </c>
      <c r="G1956" t="s">
        <v>25</v>
      </c>
      <c r="H1956" s="4" t="s">
        <v>149</v>
      </c>
      <c r="I1956" t="s">
        <v>1214</v>
      </c>
      <c r="J1956" s="4" t="s">
        <v>7550</v>
      </c>
      <c r="K1956" s="4" t="s">
        <v>169</v>
      </c>
      <c r="L1956" s="4">
        <v>0</v>
      </c>
      <c r="M1956" s="4" t="s">
        <v>2764</v>
      </c>
      <c r="N1956" s="11" t="s">
        <v>12852</v>
      </c>
      <c r="R1956" t="s">
        <v>607</v>
      </c>
    </row>
    <row r="1957" spans="1:18">
      <c r="A1957" t="s">
        <v>6835</v>
      </c>
      <c r="B1957" t="s">
        <v>10958</v>
      </c>
      <c r="C1957" t="s">
        <v>74</v>
      </c>
      <c r="D1957" s="25" t="s">
        <v>3055</v>
      </c>
      <c r="E1957" s="4">
        <v>5</v>
      </c>
      <c r="F1957" s="4">
        <v>2001</v>
      </c>
      <c r="G1957" t="s">
        <v>25</v>
      </c>
      <c r="H1957" s="4" t="s">
        <v>482</v>
      </c>
      <c r="I1957" t="s">
        <v>1214</v>
      </c>
      <c r="J1957" s="4" t="s">
        <v>2160</v>
      </c>
      <c r="K1957" s="4" t="s">
        <v>354</v>
      </c>
      <c r="L1957" s="4">
        <v>0</v>
      </c>
      <c r="M1957" s="4" t="s">
        <v>1357</v>
      </c>
      <c r="N1957" s="11" t="s">
        <v>12852</v>
      </c>
      <c r="R1957" t="s">
        <v>12853</v>
      </c>
    </row>
    <row r="1958" spans="1:18">
      <c r="A1958" t="s">
        <v>6835</v>
      </c>
      <c r="B1958" t="s">
        <v>10958</v>
      </c>
      <c r="C1958" t="s">
        <v>74</v>
      </c>
      <c r="D1958" s="25" t="s">
        <v>11036</v>
      </c>
      <c r="E1958" s="4">
        <v>5</v>
      </c>
      <c r="F1958" s="4">
        <v>2002</v>
      </c>
      <c r="G1958" t="s">
        <v>25</v>
      </c>
      <c r="H1958" s="4" t="s">
        <v>682</v>
      </c>
      <c r="I1958" t="s">
        <v>1214</v>
      </c>
      <c r="J1958" s="4" t="s">
        <v>565</v>
      </c>
      <c r="K1958" s="4" t="s">
        <v>806</v>
      </c>
      <c r="L1958" s="4">
        <v>0</v>
      </c>
      <c r="M1958" s="4" t="s">
        <v>2817</v>
      </c>
      <c r="N1958" s="11" t="s">
        <v>12852</v>
      </c>
      <c r="R1958" t="s">
        <v>12854</v>
      </c>
    </row>
    <row r="1959" spans="1:18">
      <c r="A1959" t="s">
        <v>6835</v>
      </c>
      <c r="B1959" t="s">
        <v>10958</v>
      </c>
      <c r="C1959" t="s">
        <v>74</v>
      </c>
      <c r="D1959" s="25" t="s">
        <v>11038</v>
      </c>
      <c r="E1959" s="4">
        <v>5</v>
      </c>
      <c r="F1959" s="4">
        <v>2003</v>
      </c>
      <c r="G1959" t="s">
        <v>25</v>
      </c>
      <c r="H1959" s="4" t="s">
        <v>57</v>
      </c>
      <c r="I1959" t="s">
        <v>1214</v>
      </c>
      <c r="J1959" s="4" t="s">
        <v>527</v>
      </c>
      <c r="K1959" s="4">
        <v>11.8</v>
      </c>
      <c r="L1959" s="4">
        <v>4.4000000000000004</v>
      </c>
      <c r="M1959" s="4" t="s">
        <v>5420</v>
      </c>
      <c r="N1959" s="11" t="s">
        <v>12852</v>
      </c>
      <c r="R1959" t="s">
        <v>12855</v>
      </c>
    </row>
    <row r="1960" spans="1:18">
      <c r="A1960" t="s">
        <v>6835</v>
      </c>
      <c r="B1960" t="s">
        <v>10958</v>
      </c>
      <c r="C1960" t="s">
        <v>74</v>
      </c>
      <c r="D1960" s="25" t="s">
        <v>1674</v>
      </c>
      <c r="E1960" s="4">
        <v>5</v>
      </c>
      <c r="F1960" s="4">
        <v>2004</v>
      </c>
      <c r="G1960" t="s">
        <v>25</v>
      </c>
      <c r="H1960" s="4" t="s">
        <v>477</v>
      </c>
      <c r="I1960" t="s">
        <v>1214</v>
      </c>
      <c r="J1960" s="4" t="s">
        <v>582</v>
      </c>
      <c r="K1960" s="4">
        <v>13</v>
      </c>
      <c r="L1960" s="4">
        <v>7.1</v>
      </c>
      <c r="M1960" s="4" t="s">
        <v>4466</v>
      </c>
      <c r="N1960" s="11" t="s">
        <v>12852</v>
      </c>
      <c r="R1960" t="s">
        <v>12856</v>
      </c>
    </row>
    <row r="1961" spans="1:18">
      <c r="A1961" t="s">
        <v>6835</v>
      </c>
      <c r="B1961" t="s">
        <v>10958</v>
      </c>
      <c r="C1961" t="s">
        <v>74</v>
      </c>
      <c r="D1961" s="25" t="s">
        <v>11123</v>
      </c>
      <c r="E1961" s="4">
        <v>5</v>
      </c>
      <c r="F1961" s="4">
        <v>2005</v>
      </c>
      <c r="G1961" t="s">
        <v>25</v>
      </c>
      <c r="H1961" s="4" t="s">
        <v>496</v>
      </c>
      <c r="I1961" t="s">
        <v>1214</v>
      </c>
      <c r="J1961" s="4" t="s">
        <v>116</v>
      </c>
      <c r="K1961" s="4">
        <v>15.4</v>
      </c>
      <c r="L1961" s="4">
        <v>8</v>
      </c>
      <c r="M1961" s="4" t="s">
        <v>12857</v>
      </c>
      <c r="N1961" s="11" t="s">
        <v>12852</v>
      </c>
      <c r="R1961" t="s">
        <v>12858</v>
      </c>
    </row>
    <row r="1962" spans="1:18">
      <c r="A1962" t="s">
        <v>6835</v>
      </c>
      <c r="B1962" t="s">
        <v>10958</v>
      </c>
      <c r="C1962" t="s">
        <v>74</v>
      </c>
      <c r="D1962" s="25" t="s">
        <v>10985</v>
      </c>
      <c r="E1962" s="4">
        <v>3</v>
      </c>
      <c r="F1962" s="4">
        <v>2008</v>
      </c>
      <c r="G1962" t="s">
        <v>25</v>
      </c>
      <c r="H1962" s="4" t="s">
        <v>137</v>
      </c>
      <c r="I1962" t="s">
        <v>1214</v>
      </c>
      <c r="J1962" s="4" t="s">
        <v>233</v>
      </c>
      <c r="K1962" s="4">
        <v>18.899999999999999</v>
      </c>
      <c r="L1962" s="4">
        <v>10</v>
      </c>
      <c r="M1962" s="4" t="s">
        <v>11916</v>
      </c>
      <c r="N1962" s="11" t="s">
        <v>12852</v>
      </c>
      <c r="R1962" t="s">
        <v>12859</v>
      </c>
    </row>
    <row r="1963" spans="1:18">
      <c r="A1963" t="s">
        <v>6835</v>
      </c>
      <c r="B1963" t="s">
        <v>10958</v>
      </c>
      <c r="C1963" t="s">
        <v>74</v>
      </c>
      <c r="D1963" s="25" t="s">
        <v>11064</v>
      </c>
      <c r="E1963" s="4">
        <v>5</v>
      </c>
      <c r="F1963" s="4">
        <v>2009</v>
      </c>
      <c r="G1963" t="s">
        <v>25</v>
      </c>
      <c r="H1963" s="4" t="s">
        <v>2924</v>
      </c>
      <c r="I1963" t="s">
        <v>1214</v>
      </c>
      <c r="J1963" s="4" t="s">
        <v>30</v>
      </c>
      <c r="K1963" s="4">
        <v>22</v>
      </c>
      <c r="L1963" s="4">
        <v>10.6</v>
      </c>
      <c r="M1963" s="4" t="s">
        <v>12860</v>
      </c>
      <c r="N1963" s="11" t="s">
        <v>12852</v>
      </c>
      <c r="R1963" t="s">
        <v>12861</v>
      </c>
    </row>
    <row r="1964" spans="1:18">
      <c r="A1964" t="s">
        <v>6837</v>
      </c>
      <c r="B1964" t="s">
        <v>10958</v>
      </c>
      <c r="C1964" t="s">
        <v>20</v>
      </c>
      <c r="D1964" s="25" t="s">
        <v>11060</v>
      </c>
      <c r="E1964" s="4">
        <v>5</v>
      </c>
      <c r="F1964" s="4">
        <v>2005</v>
      </c>
      <c r="G1964" t="s">
        <v>25</v>
      </c>
      <c r="H1964" s="4" t="s">
        <v>682</v>
      </c>
      <c r="I1964" t="s">
        <v>1214</v>
      </c>
      <c r="J1964" s="4" t="s">
        <v>451</v>
      </c>
      <c r="K1964" s="4" t="s">
        <v>385</v>
      </c>
      <c r="L1964" s="4">
        <v>0</v>
      </c>
      <c r="M1964" s="4" t="s">
        <v>3214</v>
      </c>
      <c r="N1964" s="11" t="s">
        <v>12862</v>
      </c>
      <c r="R1964" t="s">
        <v>12863</v>
      </c>
    </row>
    <row r="1965" spans="1:18">
      <c r="A1965" t="s">
        <v>6837</v>
      </c>
      <c r="B1965" t="s">
        <v>10958</v>
      </c>
      <c r="C1965" t="s">
        <v>74</v>
      </c>
      <c r="D1965" s="25" t="s">
        <v>10993</v>
      </c>
      <c r="E1965" s="4">
        <v>5</v>
      </c>
      <c r="F1965" s="4">
        <v>2008</v>
      </c>
      <c r="G1965" t="s">
        <v>25</v>
      </c>
      <c r="H1965" s="4" t="s">
        <v>496</v>
      </c>
      <c r="I1965" t="s">
        <v>1214</v>
      </c>
      <c r="J1965" s="4" t="s">
        <v>362</v>
      </c>
      <c r="K1965" s="4" t="s">
        <v>933</v>
      </c>
      <c r="L1965" s="4">
        <v>0</v>
      </c>
      <c r="M1965" s="4" t="s">
        <v>2145</v>
      </c>
      <c r="N1965" s="11" t="s">
        <v>12862</v>
      </c>
      <c r="R1965" t="s">
        <v>12864</v>
      </c>
    </row>
    <row r="1966" spans="1:18">
      <c r="A1966" t="s">
        <v>6837</v>
      </c>
      <c r="B1966" t="s">
        <v>10958</v>
      </c>
      <c r="C1966" t="s">
        <v>74</v>
      </c>
      <c r="D1966" s="25" t="s">
        <v>11064</v>
      </c>
      <c r="E1966" s="4">
        <v>5</v>
      </c>
      <c r="F1966" s="4">
        <v>2009</v>
      </c>
      <c r="G1966" t="s">
        <v>25</v>
      </c>
      <c r="H1966" s="4" t="s">
        <v>410</v>
      </c>
      <c r="I1966" t="s">
        <v>1214</v>
      </c>
      <c r="J1966" s="4" t="s">
        <v>1875</v>
      </c>
      <c r="K1966" s="4" t="s">
        <v>620</v>
      </c>
      <c r="L1966" s="4">
        <v>0</v>
      </c>
      <c r="M1966" s="4" t="s">
        <v>8710</v>
      </c>
      <c r="N1966" s="11" t="s">
        <v>12862</v>
      </c>
    </row>
    <row r="1967" spans="1:18">
      <c r="A1967" t="s">
        <v>156</v>
      </c>
      <c r="B1967" t="s">
        <v>10958</v>
      </c>
      <c r="C1967" t="s">
        <v>20</v>
      </c>
      <c r="D1967" s="25" t="s">
        <v>11291</v>
      </c>
      <c r="E1967" s="4">
        <v>3</v>
      </c>
      <c r="F1967" s="4">
        <v>1982</v>
      </c>
      <c r="G1967" t="s">
        <v>25</v>
      </c>
      <c r="I1967" t="s">
        <v>11219</v>
      </c>
      <c r="J1967" s="4" t="s">
        <v>6762</v>
      </c>
      <c r="M1967" s="4" t="s">
        <v>1593</v>
      </c>
      <c r="R1967" t="s">
        <v>12865</v>
      </c>
    </row>
    <row r="1968" spans="1:18">
      <c r="A1968" t="s">
        <v>156</v>
      </c>
      <c r="B1968" t="s">
        <v>10958</v>
      </c>
      <c r="C1968" t="s">
        <v>74</v>
      </c>
      <c r="D1968" s="25" t="s">
        <v>10960</v>
      </c>
      <c r="E1968" s="4">
        <v>3</v>
      </c>
      <c r="F1968" s="4">
        <v>1983</v>
      </c>
      <c r="G1968" t="s">
        <v>25</v>
      </c>
      <c r="I1968" t="s">
        <v>11219</v>
      </c>
      <c r="J1968" s="4" t="s">
        <v>4762</v>
      </c>
      <c r="K1968" s="4">
        <v>33.020000000000003</v>
      </c>
      <c r="L1968" s="4">
        <v>0</v>
      </c>
      <c r="M1968" s="4" t="s">
        <v>2228</v>
      </c>
      <c r="R1968" t="s">
        <v>12866</v>
      </c>
    </row>
    <row r="1969" spans="1:18">
      <c r="A1969" t="s">
        <v>1129</v>
      </c>
      <c r="B1969" t="s">
        <v>10958</v>
      </c>
      <c r="C1969" t="s">
        <v>20</v>
      </c>
      <c r="D1969" s="25" t="s">
        <v>11132</v>
      </c>
      <c r="E1969" s="4">
        <v>3</v>
      </c>
      <c r="F1969" s="4">
        <v>1995</v>
      </c>
      <c r="G1969" t="s">
        <v>21</v>
      </c>
      <c r="I1969" t="s">
        <v>11219</v>
      </c>
      <c r="J1969" s="4" t="s">
        <v>3781</v>
      </c>
      <c r="K1969" s="4" t="s">
        <v>885</v>
      </c>
      <c r="L1969" s="4">
        <v>0</v>
      </c>
      <c r="M1969" s="4" t="s">
        <v>6571</v>
      </c>
      <c r="N1969" s="11" t="s">
        <v>12867</v>
      </c>
      <c r="R1969" t="s">
        <v>1725</v>
      </c>
    </row>
    <row r="1970" spans="1:18">
      <c r="A1970" t="s">
        <v>1129</v>
      </c>
      <c r="B1970" t="s">
        <v>10958</v>
      </c>
      <c r="C1970" t="s">
        <v>74</v>
      </c>
      <c r="D1970" s="25" t="s">
        <v>3935</v>
      </c>
      <c r="E1970" s="4">
        <v>6</v>
      </c>
      <c r="F1970" s="4">
        <v>2001</v>
      </c>
      <c r="G1970" t="s">
        <v>21</v>
      </c>
      <c r="I1970" t="s">
        <v>11219</v>
      </c>
      <c r="J1970" s="4" t="s">
        <v>1000</v>
      </c>
      <c r="K1970" s="4" t="s">
        <v>199</v>
      </c>
      <c r="L1970" s="4">
        <v>0</v>
      </c>
      <c r="N1970" s="11" t="s">
        <v>12867</v>
      </c>
      <c r="R1970" t="s">
        <v>12868</v>
      </c>
    </row>
    <row r="1971" spans="1:18">
      <c r="A1971" t="s">
        <v>1129</v>
      </c>
      <c r="B1971" t="s">
        <v>10958</v>
      </c>
      <c r="C1971" t="s">
        <v>74</v>
      </c>
      <c r="D1971" s="25" t="s">
        <v>10972</v>
      </c>
      <c r="E1971" s="4">
        <v>5</v>
      </c>
      <c r="F1971" s="4">
        <v>2003</v>
      </c>
      <c r="G1971" t="s">
        <v>21</v>
      </c>
      <c r="I1971" t="s">
        <v>11219</v>
      </c>
      <c r="J1971" s="4" t="s">
        <v>3619</v>
      </c>
      <c r="K1971" s="4" t="s">
        <v>924</v>
      </c>
      <c r="L1971" s="4">
        <v>0</v>
      </c>
      <c r="M1971" s="4" t="s">
        <v>4450</v>
      </c>
      <c r="N1971" s="11" t="s">
        <v>12867</v>
      </c>
      <c r="R1971" t="s">
        <v>12869</v>
      </c>
    </row>
    <row r="1972" spans="1:18">
      <c r="A1972" t="s">
        <v>1129</v>
      </c>
      <c r="B1972" t="s">
        <v>10958</v>
      </c>
      <c r="C1972" t="s">
        <v>74</v>
      </c>
      <c r="D1972" s="25" t="s">
        <v>1674</v>
      </c>
      <c r="E1972" s="4">
        <v>5</v>
      </c>
      <c r="F1972" s="4">
        <v>2004</v>
      </c>
      <c r="G1972" t="s">
        <v>21</v>
      </c>
      <c r="I1972" t="s">
        <v>11219</v>
      </c>
      <c r="J1972" s="4" t="s">
        <v>3619</v>
      </c>
      <c r="K1972" s="4" t="s">
        <v>924</v>
      </c>
      <c r="L1972" s="4">
        <v>0</v>
      </c>
      <c r="M1972" s="4" t="s">
        <v>2439</v>
      </c>
      <c r="N1972" s="11" t="s">
        <v>12867</v>
      </c>
      <c r="R1972" t="s">
        <v>12870</v>
      </c>
    </row>
    <row r="1973" spans="1:18">
      <c r="A1973" t="s">
        <v>6852</v>
      </c>
      <c r="B1973" t="s">
        <v>10958</v>
      </c>
      <c r="C1973" t="s">
        <v>20</v>
      </c>
      <c r="D1973" s="25" t="s">
        <v>11014</v>
      </c>
      <c r="E1973" s="4">
        <v>5</v>
      </c>
      <c r="F1973" s="4">
        <v>2013</v>
      </c>
      <c r="G1973" t="s">
        <v>25</v>
      </c>
      <c r="I1973" t="s">
        <v>11219</v>
      </c>
      <c r="J1973" s="4" t="s">
        <v>1782</v>
      </c>
      <c r="K1973" s="4" t="s">
        <v>958</v>
      </c>
      <c r="L1973" s="4">
        <v>0</v>
      </c>
      <c r="M1973" s="4" t="s">
        <v>6011</v>
      </c>
      <c r="N1973" s="11" t="s">
        <v>12871</v>
      </c>
      <c r="R1973" t="s">
        <v>12872</v>
      </c>
    </row>
    <row r="1974" spans="1:18">
      <c r="A1974" t="s">
        <v>6873</v>
      </c>
      <c r="B1974" t="s">
        <v>10958</v>
      </c>
      <c r="C1974" t="s">
        <v>20</v>
      </c>
      <c r="D1974" s="25" t="s">
        <v>11083</v>
      </c>
      <c r="E1974" s="4">
        <v>3</v>
      </c>
      <c r="F1974" s="4">
        <v>2000</v>
      </c>
      <c r="G1974" t="s">
        <v>21</v>
      </c>
      <c r="H1974" s="4" t="s">
        <v>1368</v>
      </c>
      <c r="I1974" t="s">
        <v>1214</v>
      </c>
      <c r="J1974" s="4" t="s">
        <v>667</v>
      </c>
      <c r="K1974" s="4" t="s">
        <v>5534</v>
      </c>
      <c r="L1974" s="4">
        <v>0</v>
      </c>
      <c r="M1974" s="4" t="s">
        <v>3720</v>
      </c>
      <c r="N1974" s="11" t="s">
        <v>12873</v>
      </c>
      <c r="R1974" t="s">
        <v>12874</v>
      </c>
    </row>
    <row r="1975" spans="1:18">
      <c r="A1975" t="s">
        <v>6873</v>
      </c>
      <c r="B1975" t="s">
        <v>10958</v>
      </c>
      <c r="C1975" t="s">
        <v>74</v>
      </c>
      <c r="D1975" s="25" t="s">
        <v>10972</v>
      </c>
      <c r="E1975" s="4">
        <v>5</v>
      </c>
      <c r="F1975" s="4">
        <v>2003</v>
      </c>
      <c r="G1975" t="s">
        <v>21</v>
      </c>
      <c r="H1975" s="4" t="s">
        <v>482</v>
      </c>
      <c r="I1975" t="s">
        <v>1214</v>
      </c>
      <c r="J1975" s="4" t="s">
        <v>3534</v>
      </c>
      <c r="K1975" s="4" t="s">
        <v>1000</v>
      </c>
      <c r="L1975" s="4">
        <v>0</v>
      </c>
      <c r="M1975" s="4" t="s">
        <v>1510</v>
      </c>
      <c r="N1975" s="11" t="s">
        <v>12873</v>
      </c>
      <c r="R1975" t="s">
        <v>12875</v>
      </c>
    </row>
    <row r="1976" spans="1:18">
      <c r="A1976" t="s">
        <v>6873</v>
      </c>
      <c r="B1976" t="s">
        <v>10958</v>
      </c>
      <c r="C1976" t="s">
        <v>74</v>
      </c>
      <c r="D1976" s="25" t="s">
        <v>11060</v>
      </c>
      <c r="E1976" s="4">
        <v>5</v>
      </c>
      <c r="F1976" s="4">
        <v>2005</v>
      </c>
      <c r="G1976" t="s">
        <v>21</v>
      </c>
      <c r="H1976" s="4" t="s">
        <v>57</v>
      </c>
      <c r="I1976" t="s">
        <v>1214</v>
      </c>
      <c r="J1976" s="4" t="s">
        <v>2608</v>
      </c>
      <c r="K1976" s="4" t="s">
        <v>293</v>
      </c>
      <c r="L1976" s="4">
        <v>0</v>
      </c>
      <c r="M1976" s="4" t="s">
        <v>7486</v>
      </c>
      <c r="N1976" s="11" t="s">
        <v>12873</v>
      </c>
      <c r="R1976" t="s">
        <v>12876</v>
      </c>
    </row>
    <row r="1977" spans="1:18">
      <c r="A1977" t="s">
        <v>6873</v>
      </c>
      <c r="B1977" t="s">
        <v>10958</v>
      </c>
      <c r="C1977" t="s">
        <v>74</v>
      </c>
      <c r="D1977" s="25" t="s">
        <v>10993</v>
      </c>
      <c r="E1977" s="4">
        <v>5</v>
      </c>
      <c r="F1977" s="4">
        <v>2008</v>
      </c>
      <c r="G1977" t="s">
        <v>21</v>
      </c>
      <c r="H1977" s="4" t="s">
        <v>410</v>
      </c>
      <c r="I1977" t="s">
        <v>1214</v>
      </c>
      <c r="J1977" s="4" t="s">
        <v>6479</v>
      </c>
      <c r="K1977" s="4" t="s">
        <v>718</v>
      </c>
      <c r="L1977" s="4">
        <v>0</v>
      </c>
      <c r="M1977" s="4" t="s">
        <v>4164</v>
      </c>
      <c r="N1977" s="11" t="s">
        <v>12873</v>
      </c>
      <c r="R1977" t="s">
        <v>12877</v>
      </c>
    </row>
    <row r="1978" spans="1:18">
      <c r="A1978" t="s">
        <v>6873</v>
      </c>
      <c r="B1978" t="s">
        <v>10958</v>
      </c>
      <c r="C1978" t="s">
        <v>74</v>
      </c>
      <c r="D1978" s="25" t="s">
        <v>11064</v>
      </c>
      <c r="E1978" s="4">
        <v>5</v>
      </c>
      <c r="F1978" s="4">
        <v>2009</v>
      </c>
      <c r="G1978" t="s">
        <v>21</v>
      </c>
      <c r="H1978" s="4" t="s">
        <v>717</v>
      </c>
      <c r="I1978" t="s">
        <v>1214</v>
      </c>
      <c r="J1978" s="4" t="s">
        <v>529</v>
      </c>
      <c r="K1978" s="4" t="s">
        <v>508</v>
      </c>
      <c r="L1978" s="4">
        <v>0</v>
      </c>
      <c r="M1978" s="4" t="s">
        <v>8184</v>
      </c>
      <c r="N1978" s="11" t="s">
        <v>12873</v>
      </c>
      <c r="R1978" t="s">
        <v>439</v>
      </c>
    </row>
    <row r="1979" spans="1:18">
      <c r="A1979" t="s">
        <v>6873</v>
      </c>
      <c r="B1979" t="s">
        <v>10958</v>
      </c>
      <c r="C1979" t="s">
        <v>74</v>
      </c>
      <c r="D1979" s="25" t="s">
        <v>10995</v>
      </c>
      <c r="E1979" s="4">
        <v>5</v>
      </c>
      <c r="F1979" s="4">
        <v>2010</v>
      </c>
      <c r="G1979" t="s">
        <v>21</v>
      </c>
      <c r="H1979" s="4" t="s">
        <v>712</v>
      </c>
      <c r="I1979" t="s">
        <v>1214</v>
      </c>
      <c r="J1979" s="4" t="s">
        <v>648</v>
      </c>
      <c r="K1979" s="4" t="s">
        <v>814</v>
      </c>
      <c r="L1979" s="4">
        <v>0</v>
      </c>
      <c r="M1979" s="4" t="s">
        <v>9267</v>
      </c>
      <c r="N1979" s="11" t="s">
        <v>12873</v>
      </c>
      <c r="R1979" t="s">
        <v>12878</v>
      </c>
    </row>
    <row r="1980" spans="1:18">
      <c r="A1980" t="s">
        <v>6873</v>
      </c>
      <c r="B1980" t="s">
        <v>10958</v>
      </c>
      <c r="C1980" t="s">
        <v>74</v>
      </c>
      <c r="D1980" s="25" t="s">
        <v>11012</v>
      </c>
      <c r="E1980" s="4">
        <v>5</v>
      </c>
      <c r="F1980" s="4">
        <v>2011</v>
      </c>
      <c r="G1980" t="s">
        <v>21</v>
      </c>
      <c r="H1980" s="4" t="s">
        <v>609</v>
      </c>
      <c r="I1980" t="s">
        <v>1214</v>
      </c>
      <c r="J1980" s="4" t="s">
        <v>929</v>
      </c>
      <c r="K1980" s="4" t="s">
        <v>870</v>
      </c>
      <c r="L1980" s="4">
        <v>0</v>
      </c>
      <c r="M1980" s="4" t="s">
        <v>2291</v>
      </c>
      <c r="N1980" s="11" t="s">
        <v>12873</v>
      </c>
      <c r="R1980" t="s">
        <v>89</v>
      </c>
    </row>
    <row r="1981" spans="1:18">
      <c r="A1981" t="s">
        <v>6873</v>
      </c>
      <c r="B1981" t="s">
        <v>10958</v>
      </c>
      <c r="C1981" t="s">
        <v>74</v>
      </c>
      <c r="D1981" s="25" t="s">
        <v>11014</v>
      </c>
      <c r="E1981" s="4">
        <v>5</v>
      </c>
      <c r="F1981" s="4">
        <v>2013</v>
      </c>
      <c r="G1981" t="s">
        <v>21</v>
      </c>
      <c r="H1981" s="4" t="s">
        <v>893</v>
      </c>
      <c r="I1981" t="s">
        <v>1214</v>
      </c>
      <c r="J1981" s="4" t="s">
        <v>1181</v>
      </c>
      <c r="K1981" s="4" t="s">
        <v>933</v>
      </c>
      <c r="L1981" s="4">
        <v>0</v>
      </c>
      <c r="M1981" s="4" t="s">
        <v>12099</v>
      </c>
      <c r="N1981" s="11" t="s">
        <v>12873</v>
      </c>
      <c r="R1981" t="s">
        <v>12879</v>
      </c>
    </row>
    <row r="1982" spans="1:18">
      <c r="A1982" t="s">
        <v>6873</v>
      </c>
      <c r="B1982" t="s">
        <v>10958</v>
      </c>
      <c r="C1982" t="s">
        <v>74</v>
      </c>
      <c r="D1982" s="25" t="s">
        <v>11068</v>
      </c>
      <c r="E1982" s="4">
        <v>5</v>
      </c>
      <c r="F1982" s="4">
        <v>2015</v>
      </c>
      <c r="G1982" t="s">
        <v>21</v>
      </c>
      <c r="H1982" s="4" t="s">
        <v>1046</v>
      </c>
      <c r="I1982" t="s">
        <v>1214</v>
      </c>
      <c r="J1982" s="4" t="s">
        <v>2179</v>
      </c>
      <c r="K1982" s="4" t="s">
        <v>800</v>
      </c>
      <c r="L1982" s="4">
        <v>0</v>
      </c>
      <c r="M1982" s="4" t="s">
        <v>8250</v>
      </c>
      <c r="N1982" s="11" t="s">
        <v>12873</v>
      </c>
      <c r="R1982" t="s">
        <v>11330</v>
      </c>
    </row>
    <row r="1983" spans="1:18">
      <c r="A1983" t="s">
        <v>6873</v>
      </c>
      <c r="B1983" t="s">
        <v>10958</v>
      </c>
      <c r="C1983" t="s">
        <v>74</v>
      </c>
      <c r="D1983" s="25" t="s">
        <v>1568</v>
      </c>
      <c r="E1983" s="4">
        <v>5</v>
      </c>
      <c r="F1983" s="4">
        <v>2016</v>
      </c>
      <c r="G1983" t="s">
        <v>21</v>
      </c>
      <c r="H1983" s="4" t="s">
        <v>488</v>
      </c>
      <c r="I1983" t="s">
        <v>1214</v>
      </c>
      <c r="J1983" s="4" t="s">
        <v>240</v>
      </c>
      <c r="K1983" s="4" t="s">
        <v>674</v>
      </c>
      <c r="L1983" s="4">
        <v>0</v>
      </c>
      <c r="M1983" s="4" t="s">
        <v>8430</v>
      </c>
      <c r="N1983" s="11" t="s">
        <v>12873</v>
      </c>
      <c r="R1983" t="s">
        <v>12880</v>
      </c>
    </row>
    <row r="1984" spans="1:18">
      <c r="A1984" t="s">
        <v>6873</v>
      </c>
      <c r="B1984" t="s">
        <v>10958</v>
      </c>
      <c r="C1984" t="s">
        <v>74</v>
      </c>
      <c r="D1984" s="25" t="s">
        <v>841</v>
      </c>
      <c r="E1984" s="4">
        <v>6</v>
      </c>
      <c r="F1984" s="4">
        <v>2016</v>
      </c>
      <c r="G1984" t="s">
        <v>21</v>
      </c>
      <c r="H1984" s="4" t="s">
        <v>3874</v>
      </c>
      <c r="I1984" t="s">
        <v>1214</v>
      </c>
      <c r="J1984" s="4" t="s">
        <v>831</v>
      </c>
      <c r="K1984" s="4" t="s">
        <v>854</v>
      </c>
      <c r="L1984" s="4">
        <v>0</v>
      </c>
      <c r="M1984" s="4" t="s">
        <v>2034</v>
      </c>
      <c r="N1984" s="11" t="s">
        <v>12873</v>
      </c>
      <c r="R1984" t="s">
        <v>12881</v>
      </c>
    </row>
    <row r="1985" spans="1:18">
      <c r="A1985" t="s">
        <v>6873</v>
      </c>
      <c r="B1985" t="s">
        <v>10958</v>
      </c>
      <c r="C1985" t="s">
        <v>74</v>
      </c>
      <c r="D1985" s="25" t="s">
        <v>11027</v>
      </c>
      <c r="E1985" s="4">
        <v>5</v>
      </c>
      <c r="F1985" s="4">
        <v>2017</v>
      </c>
      <c r="G1985" t="s">
        <v>21</v>
      </c>
      <c r="H1985" s="4" t="s">
        <v>401</v>
      </c>
      <c r="I1985" t="s">
        <v>1214</v>
      </c>
      <c r="J1985" s="4" t="s">
        <v>924</v>
      </c>
      <c r="K1985" s="4" t="s">
        <v>674</v>
      </c>
      <c r="L1985" s="4">
        <v>0</v>
      </c>
      <c r="M1985" s="4" t="s">
        <v>2691</v>
      </c>
      <c r="N1985" s="11" t="s">
        <v>12873</v>
      </c>
      <c r="R1985" t="s">
        <v>12271</v>
      </c>
    </row>
    <row r="1986" spans="1:18">
      <c r="A1986" t="s">
        <v>6873</v>
      </c>
      <c r="B1986" t="s">
        <v>10958</v>
      </c>
      <c r="C1986" s="4" t="s">
        <v>74</v>
      </c>
      <c r="D1986" s="25" t="s">
        <v>11031</v>
      </c>
      <c r="E1986" s="4">
        <v>4</v>
      </c>
      <c r="F1986" s="4">
        <v>2026</v>
      </c>
      <c r="G1986" s="4" t="s">
        <v>21</v>
      </c>
      <c r="H1986" s="4">
        <v>29.6</v>
      </c>
      <c r="I1986" t="s">
        <v>1214</v>
      </c>
      <c r="J1986" s="4">
        <v>33</v>
      </c>
      <c r="K1986" s="4">
        <v>37.4</v>
      </c>
      <c r="L1986" s="4">
        <v>0</v>
      </c>
      <c r="M1986" s="4">
        <v>1301</v>
      </c>
      <c r="N1986" s="11" t="s">
        <v>12873</v>
      </c>
      <c r="R1986" s="4" t="s">
        <v>2449</v>
      </c>
    </row>
    <row r="1987" spans="1:18">
      <c r="A1987" t="s">
        <v>162</v>
      </c>
      <c r="B1987" t="s">
        <v>10958</v>
      </c>
      <c r="C1987" t="s">
        <v>20</v>
      </c>
      <c r="D1987" s="25" t="s">
        <v>11291</v>
      </c>
      <c r="E1987" s="4">
        <v>3</v>
      </c>
      <c r="F1987" s="4">
        <v>1982</v>
      </c>
      <c r="G1987" t="s">
        <v>21</v>
      </c>
      <c r="I1987" t="s">
        <v>11219</v>
      </c>
      <c r="J1987" s="4" t="s">
        <v>3046</v>
      </c>
      <c r="M1987" s="4" t="s">
        <v>1765</v>
      </c>
      <c r="R1987" t="s">
        <v>7806</v>
      </c>
    </row>
    <row r="1988" spans="1:18">
      <c r="A1988" t="s">
        <v>1271</v>
      </c>
      <c r="B1988" t="s">
        <v>10958</v>
      </c>
      <c r="C1988" t="s">
        <v>74</v>
      </c>
      <c r="D1988" s="25" t="s">
        <v>10987</v>
      </c>
      <c r="E1988" s="4">
        <v>3</v>
      </c>
      <c r="F1988" s="4">
        <v>1995</v>
      </c>
      <c r="G1988" t="s">
        <v>21</v>
      </c>
      <c r="H1988" s="4" t="s">
        <v>1368</v>
      </c>
      <c r="I1988" t="s">
        <v>1214</v>
      </c>
      <c r="J1988" s="4" t="s">
        <v>597</v>
      </c>
      <c r="K1988" s="4" t="s">
        <v>4588</v>
      </c>
      <c r="L1988" s="4">
        <v>0</v>
      </c>
      <c r="M1988" s="4" t="s">
        <v>4589</v>
      </c>
      <c r="R1988" t="s">
        <v>2175</v>
      </c>
    </row>
    <row r="1989" spans="1:18">
      <c r="A1989" t="s">
        <v>1271</v>
      </c>
      <c r="B1989" t="s">
        <v>10958</v>
      </c>
      <c r="C1989" t="s">
        <v>20</v>
      </c>
      <c r="D1989" s="25" t="s">
        <v>11083</v>
      </c>
      <c r="E1989" s="4">
        <v>3</v>
      </c>
      <c r="F1989" s="4">
        <v>2000</v>
      </c>
      <c r="G1989" t="s">
        <v>21</v>
      </c>
      <c r="H1989" s="4" t="s">
        <v>1635</v>
      </c>
      <c r="I1989" t="s">
        <v>1214</v>
      </c>
      <c r="J1989" s="4" t="s">
        <v>563</v>
      </c>
      <c r="K1989" s="4" t="s">
        <v>1875</v>
      </c>
      <c r="L1989" s="4">
        <v>0</v>
      </c>
      <c r="M1989" s="4" t="s">
        <v>1463</v>
      </c>
      <c r="N1989" s="11" t="s">
        <v>12882</v>
      </c>
      <c r="R1989" t="s">
        <v>585</v>
      </c>
    </row>
    <row r="1990" spans="1:18">
      <c r="A1990" t="s">
        <v>1271</v>
      </c>
      <c r="B1990" t="s">
        <v>10958</v>
      </c>
      <c r="C1990" t="s">
        <v>74</v>
      </c>
      <c r="D1990" s="25" t="s">
        <v>11926</v>
      </c>
      <c r="E1990" s="4">
        <v>10</v>
      </c>
      <c r="F1990" s="4">
        <v>2001</v>
      </c>
      <c r="G1990" t="s">
        <v>21</v>
      </c>
      <c r="H1990" s="4">
        <v>10.1</v>
      </c>
      <c r="I1990" t="s">
        <v>1214</v>
      </c>
      <c r="J1990" s="4" t="s">
        <v>6479</v>
      </c>
      <c r="K1990" s="4" t="s">
        <v>988</v>
      </c>
      <c r="L1990" s="4">
        <v>0</v>
      </c>
      <c r="N1990" s="11" t="s">
        <v>12882</v>
      </c>
      <c r="R1990" t="s">
        <v>12883</v>
      </c>
    </row>
    <row r="1991" spans="1:18">
      <c r="A1991" t="s">
        <v>6883</v>
      </c>
      <c r="B1991" t="s">
        <v>10958</v>
      </c>
      <c r="C1991" t="s">
        <v>20</v>
      </c>
      <c r="D1991" s="25" t="s">
        <v>11014</v>
      </c>
      <c r="E1991" s="4">
        <v>5</v>
      </c>
      <c r="F1991" s="4">
        <v>2013</v>
      </c>
      <c r="G1991" t="s">
        <v>25</v>
      </c>
      <c r="I1991" t="s">
        <v>11219</v>
      </c>
      <c r="J1991" s="4" t="s">
        <v>550</v>
      </c>
      <c r="K1991" s="4" t="s">
        <v>190</v>
      </c>
      <c r="L1991" s="4">
        <v>0</v>
      </c>
      <c r="M1991" s="4" t="s">
        <v>1633</v>
      </c>
      <c r="N1991" s="11" t="s">
        <v>12884</v>
      </c>
      <c r="R1991" t="s">
        <v>12885</v>
      </c>
    </row>
    <row r="1992" spans="1:18">
      <c r="A1992" t="s">
        <v>6883</v>
      </c>
      <c r="B1992" t="s">
        <v>10958</v>
      </c>
      <c r="C1992" t="s">
        <v>74</v>
      </c>
      <c r="D1992" s="25" t="s">
        <v>859</v>
      </c>
      <c r="E1992" s="4">
        <v>5</v>
      </c>
      <c r="F1992" s="4">
        <v>2016</v>
      </c>
      <c r="G1992" t="s">
        <v>25</v>
      </c>
      <c r="I1992" t="s">
        <v>11219</v>
      </c>
      <c r="J1992" s="4" t="s">
        <v>742</v>
      </c>
      <c r="K1992" s="4" t="s">
        <v>154</v>
      </c>
      <c r="L1992" s="4">
        <v>0</v>
      </c>
      <c r="M1992" s="4" t="s">
        <v>1607</v>
      </c>
      <c r="N1992" s="11" t="s">
        <v>12884</v>
      </c>
      <c r="R1992" t="s">
        <v>12886</v>
      </c>
    </row>
    <row r="1993" spans="1:18">
      <c r="A1993" t="s">
        <v>6883</v>
      </c>
      <c r="B1993" t="s">
        <v>10958</v>
      </c>
      <c r="C1993" t="s">
        <v>74</v>
      </c>
      <c r="D1993" s="25" t="s">
        <v>11027</v>
      </c>
      <c r="E1993" s="4">
        <v>5</v>
      </c>
      <c r="F1993" s="4">
        <v>2017</v>
      </c>
      <c r="G1993" t="s">
        <v>25</v>
      </c>
      <c r="I1993" t="s">
        <v>11219</v>
      </c>
      <c r="J1993" s="4" t="s">
        <v>421</v>
      </c>
      <c r="K1993" s="4" t="s">
        <v>571</v>
      </c>
      <c r="L1993" s="4">
        <v>0</v>
      </c>
      <c r="M1993" s="4" t="s">
        <v>2940</v>
      </c>
      <c r="N1993" s="11" t="s">
        <v>12884</v>
      </c>
      <c r="R1993" t="s">
        <v>11316</v>
      </c>
    </row>
    <row r="1994" spans="1:18">
      <c r="A1994" t="s">
        <v>6899</v>
      </c>
      <c r="B1994" t="s">
        <v>10958</v>
      </c>
      <c r="C1994" t="s">
        <v>20</v>
      </c>
      <c r="D1994" s="25" t="s">
        <v>2390</v>
      </c>
      <c r="E1994" s="4">
        <v>3</v>
      </c>
      <c r="F1994" s="4">
        <v>1980</v>
      </c>
      <c r="G1994" t="s">
        <v>25</v>
      </c>
      <c r="I1994" t="s">
        <v>11219</v>
      </c>
      <c r="J1994" s="4" t="s">
        <v>6012</v>
      </c>
      <c r="K1994" s="4" t="s">
        <v>3080</v>
      </c>
      <c r="L1994" s="4">
        <v>0</v>
      </c>
      <c r="M1994" s="4" t="s">
        <v>3687</v>
      </c>
      <c r="R1994" t="s">
        <v>2001</v>
      </c>
    </row>
    <row r="1995" spans="1:18">
      <c r="A1995" t="s">
        <v>6899</v>
      </c>
      <c r="B1995" t="s">
        <v>10958</v>
      </c>
      <c r="C1995" t="s">
        <v>74</v>
      </c>
      <c r="D1995" s="25" t="s">
        <v>11291</v>
      </c>
      <c r="E1995" s="4">
        <v>3</v>
      </c>
      <c r="F1995" s="4">
        <v>1982</v>
      </c>
      <c r="G1995" t="s">
        <v>25</v>
      </c>
      <c r="I1995" t="s">
        <v>11219</v>
      </c>
      <c r="J1995" s="4" t="s">
        <v>2103</v>
      </c>
      <c r="K1995" s="4" t="s">
        <v>1292</v>
      </c>
      <c r="L1995" s="4">
        <v>0</v>
      </c>
      <c r="M1995" s="4" t="s">
        <v>3809</v>
      </c>
      <c r="R1995" t="s">
        <v>12887</v>
      </c>
    </row>
    <row r="1996" spans="1:18">
      <c r="A1996" t="s">
        <v>6899</v>
      </c>
      <c r="B1996" t="s">
        <v>10958</v>
      </c>
      <c r="C1996" t="s">
        <v>74</v>
      </c>
      <c r="D1996" s="25" t="s">
        <v>10960</v>
      </c>
      <c r="E1996" s="4">
        <v>3</v>
      </c>
      <c r="F1996" s="4">
        <v>1983</v>
      </c>
      <c r="G1996" t="s">
        <v>25</v>
      </c>
      <c r="I1996" t="s">
        <v>11219</v>
      </c>
      <c r="J1996" s="4" t="s">
        <v>3079</v>
      </c>
      <c r="K1996" s="4" t="s">
        <v>638</v>
      </c>
      <c r="L1996" s="4">
        <v>0</v>
      </c>
      <c r="M1996" s="4" t="s">
        <v>5997</v>
      </c>
    </row>
    <row r="1997" spans="1:18">
      <c r="A1997" t="s">
        <v>6899</v>
      </c>
      <c r="B1997" t="s">
        <v>10958</v>
      </c>
      <c r="C1997" t="s">
        <v>74</v>
      </c>
      <c r="D1997" s="25" t="s">
        <v>11077</v>
      </c>
      <c r="E1997" s="4">
        <v>3</v>
      </c>
      <c r="F1997" s="4">
        <v>1986</v>
      </c>
      <c r="G1997" t="s">
        <v>25</v>
      </c>
      <c r="I1997" t="s">
        <v>11219</v>
      </c>
      <c r="J1997" s="4" t="s">
        <v>933</v>
      </c>
      <c r="K1997" s="4" t="s">
        <v>2171</v>
      </c>
      <c r="L1997" s="4">
        <v>0</v>
      </c>
      <c r="M1997" s="4" t="s">
        <v>2759</v>
      </c>
      <c r="R1997" t="s">
        <v>12888</v>
      </c>
    </row>
    <row r="1998" spans="1:18">
      <c r="A1998" t="s">
        <v>6902</v>
      </c>
      <c r="B1998" t="s">
        <v>10958</v>
      </c>
      <c r="C1998" t="s">
        <v>20</v>
      </c>
      <c r="D1998" s="25" t="s">
        <v>10968</v>
      </c>
      <c r="E1998" s="4">
        <v>3</v>
      </c>
      <c r="F1998" s="4">
        <v>1994</v>
      </c>
      <c r="G1998" t="s">
        <v>21</v>
      </c>
      <c r="I1998" t="s">
        <v>11219</v>
      </c>
      <c r="J1998" s="4" t="s">
        <v>611</v>
      </c>
      <c r="K1998" s="4" t="s">
        <v>186</v>
      </c>
      <c r="L1998" s="4">
        <v>0</v>
      </c>
      <c r="M1998" s="4" t="s">
        <v>3072</v>
      </c>
      <c r="N1998" s="11" t="s">
        <v>12889</v>
      </c>
      <c r="R1998" t="s">
        <v>1319</v>
      </c>
    </row>
    <row r="1999" spans="1:18">
      <c r="A1999" t="s">
        <v>6902</v>
      </c>
      <c r="B1999" t="s">
        <v>10958</v>
      </c>
      <c r="C1999" t="s">
        <v>74</v>
      </c>
      <c r="D1999" s="25" t="s">
        <v>10970</v>
      </c>
      <c r="E1999" s="4">
        <v>5</v>
      </c>
      <c r="F1999" s="4">
        <v>2001</v>
      </c>
      <c r="G1999" t="s">
        <v>21</v>
      </c>
      <c r="I1999" t="s">
        <v>11219</v>
      </c>
      <c r="J1999" s="4" t="s">
        <v>542</v>
      </c>
      <c r="K1999" s="4" t="s">
        <v>591</v>
      </c>
      <c r="L1999" s="4">
        <v>0</v>
      </c>
      <c r="M1999" s="4" t="s">
        <v>1468</v>
      </c>
      <c r="N1999" s="11" t="s">
        <v>12889</v>
      </c>
      <c r="R1999" t="s">
        <v>12890</v>
      </c>
    </row>
    <row r="2000" spans="1:18">
      <c r="A2000" t="s">
        <v>6902</v>
      </c>
      <c r="B2000" t="s">
        <v>10958</v>
      </c>
      <c r="C2000" t="s">
        <v>74</v>
      </c>
      <c r="D2000" s="25" t="s">
        <v>11036</v>
      </c>
      <c r="E2000" s="4">
        <v>5</v>
      </c>
      <c r="F2000" s="4">
        <v>2002</v>
      </c>
      <c r="G2000" t="s">
        <v>21</v>
      </c>
      <c r="I2000" t="s">
        <v>11219</v>
      </c>
      <c r="J2000" s="4" t="s">
        <v>67</v>
      </c>
      <c r="K2000" s="4" t="s">
        <v>988</v>
      </c>
      <c r="L2000" s="4">
        <v>0</v>
      </c>
      <c r="M2000" s="4" t="s">
        <v>3638</v>
      </c>
      <c r="N2000" s="11" t="s">
        <v>12889</v>
      </c>
      <c r="R2000" t="s">
        <v>12891</v>
      </c>
    </row>
    <row r="2001" spans="1:18">
      <c r="A2001" t="s">
        <v>6902</v>
      </c>
      <c r="B2001" t="s">
        <v>10958</v>
      </c>
      <c r="C2001" t="s">
        <v>74</v>
      </c>
      <c r="D2001" s="25" t="s">
        <v>11038</v>
      </c>
      <c r="E2001" s="4">
        <v>5</v>
      </c>
      <c r="F2001" s="4">
        <v>2003</v>
      </c>
      <c r="G2001" t="s">
        <v>21</v>
      </c>
      <c r="I2001" t="s">
        <v>11219</v>
      </c>
      <c r="J2001" s="4" t="s">
        <v>529</v>
      </c>
      <c r="K2001" s="4" t="s">
        <v>199</v>
      </c>
      <c r="L2001" s="4">
        <v>0</v>
      </c>
      <c r="M2001" s="4" t="s">
        <v>2145</v>
      </c>
      <c r="N2001" s="11" t="s">
        <v>12889</v>
      </c>
      <c r="R2001" t="s">
        <v>12646</v>
      </c>
    </row>
    <row r="2002" spans="1:18">
      <c r="A2002" t="s">
        <v>6902</v>
      </c>
      <c r="B2002" t="s">
        <v>10958</v>
      </c>
      <c r="C2002" t="s">
        <v>74</v>
      </c>
      <c r="D2002" s="25" t="s">
        <v>1674</v>
      </c>
      <c r="E2002" s="4">
        <v>5</v>
      </c>
      <c r="F2002" s="4">
        <v>2004</v>
      </c>
      <c r="G2002" t="s">
        <v>21</v>
      </c>
      <c r="I2002" t="s">
        <v>11219</v>
      </c>
      <c r="J2002" s="4" t="s">
        <v>1155</v>
      </c>
      <c r="K2002" s="4" t="s">
        <v>988</v>
      </c>
      <c r="L2002" s="4">
        <v>0</v>
      </c>
      <c r="M2002" s="4" t="s">
        <v>1436</v>
      </c>
      <c r="N2002" s="11" t="s">
        <v>12889</v>
      </c>
      <c r="R2002" t="s">
        <v>12892</v>
      </c>
    </row>
    <row r="2003" spans="1:18">
      <c r="A2003" t="s">
        <v>6902</v>
      </c>
      <c r="B2003" t="s">
        <v>10958</v>
      </c>
      <c r="C2003" t="s">
        <v>74</v>
      </c>
      <c r="D2003" s="25" t="s">
        <v>11123</v>
      </c>
      <c r="E2003" s="4">
        <v>5</v>
      </c>
      <c r="F2003" s="4">
        <v>2005</v>
      </c>
      <c r="G2003" t="s">
        <v>21</v>
      </c>
      <c r="I2003" t="s">
        <v>11219</v>
      </c>
      <c r="J2003" s="4" t="s">
        <v>1869</v>
      </c>
      <c r="K2003" s="4" t="s">
        <v>919</v>
      </c>
      <c r="L2003" s="4">
        <v>0</v>
      </c>
      <c r="M2003" s="4" t="s">
        <v>8564</v>
      </c>
      <c r="N2003" s="11" t="s">
        <v>12889</v>
      </c>
      <c r="R2003" t="s">
        <v>12893</v>
      </c>
    </row>
    <row r="2004" spans="1:18">
      <c r="A2004" t="s">
        <v>6902</v>
      </c>
      <c r="B2004" t="s">
        <v>10958</v>
      </c>
      <c r="C2004" t="s">
        <v>74</v>
      </c>
      <c r="D2004" s="25" t="s">
        <v>10985</v>
      </c>
      <c r="E2004" s="4">
        <v>3</v>
      </c>
      <c r="F2004" s="4">
        <v>2008</v>
      </c>
      <c r="G2004" t="s">
        <v>21</v>
      </c>
      <c r="I2004" t="s">
        <v>11219</v>
      </c>
      <c r="J2004" s="4" t="s">
        <v>521</v>
      </c>
      <c r="K2004" s="4" t="s">
        <v>794</v>
      </c>
      <c r="L2004" s="4">
        <v>0</v>
      </c>
      <c r="M2004" s="4" t="s">
        <v>1833</v>
      </c>
      <c r="N2004" s="11" t="s">
        <v>12889</v>
      </c>
      <c r="R2004" t="s">
        <v>11724</v>
      </c>
    </row>
    <row r="2005" spans="1:18">
      <c r="A2005" t="s">
        <v>6902</v>
      </c>
      <c r="B2005" t="s">
        <v>10958</v>
      </c>
      <c r="C2005" t="s">
        <v>74</v>
      </c>
      <c r="D2005" s="25" t="s">
        <v>11064</v>
      </c>
      <c r="E2005" s="4">
        <v>5</v>
      </c>
      <c r="F2005" s="4">
        <v>2009</v>
      </c>
      <c r="G2005" t="s">
        <v>21</v>
      </c>
      <c r="I2005" t="s">
        <v>11219</v>
      </c>
      <c r="J2005" s="4" t="s">
        <v>172</v>
      </c>
      <c r="K2005" s="4" t="s">
        <v>958</v>
      </c>
      <c r="L2005" s="4">
        <v>0</v>
      </c>
      <c r="M2005" s="4" t="s">
        <v>5958</v>
      </c>
      <c r="N2005" s="11" t="s">
        <v>12889</v>
      </c>
      <c r="R2005" t="s">
        <v>439</v>
      </c>
    </row>
    <row r="2006" spans="1:18">
      <c r="A2006" t="s">
        <v>6902</v>
      </c>
      <c r="B2006" t="s">
        <v>10958</v>
      </c>
      <c r="C2006" t="s">
        <v>74</v>
      </c>
      <c r="D2006" s="25" t="s">
        <v>10995</v>
      </c>
      <c r="E2006" s="4">
        <v>5</v>
      </c>
      <c r="F2006" s="4">
        <v>2010</v>
      </c>
      <c r="G2006" t="s">
        <v>21</v>
      </c>
      <c r="I2006" t="s">
        <v>11219</v>
      </c>
      <c r="J2006" s="4" t="s">
        <v>1782</v>
      </c>
      <c r="K2006" s="4" t="s">
        <v>444</v>
      </c>
      <c r="L2006" s="4">
        <v>0</v>
      </c>
      <c r="M2006" s="4" t="s">
        <v>8781</v>
      </c>
      <c r="N2006" s="11" t="s">
        <v>12889</v>
      </c>
      <c r="R2006" t="s">
        <v>634</v>
      </c>
    </row>
    <row r="2007" spans="1:18">
      <c r="A2007" t="s">
        <v>6902</v>
      </c>
      <c r="B2007" t="s">
        <v>10958</v>
      </c>
      <c r="C2007" t="s">
        <v>74</v>
      </c>
      <c r="D2007" s="25" t="s">
        <v>11012</v>
      </c>
      <c r="E2007" s="4">
        <v>5</v>
      </c>
      <c r="F2007" s="4">
        <v>2011</v>
      </c>
      <c r="G2007" t="s">
        <v>21</v>
      </c>
      <c r="I2007" t="s">
        <v>11219</v>
      </c>
      <c r="J2007" s="4" t="s">
        <v>1782</v>
      </c>
      <c r="K2007" s="4" t="s">
        <v>350</v>
      </c>
      <c r="L2007" s="4">
        <v>0</v>
      </c>
      <c r="M2007" s="4" t="s">
        <v>1666</v>
      </c>
      <c r="N2007" s="11" t="s">
        <v>12889</v>
      </c>
      <c r="R2007" t="s">
        <v>12894</v>
      </c>
    </row>
    <row r="2008" spans="1:18">
      <c r="A2008" t="s">
        <v>6902</v>
      </c>
      <c r="B2008" t="s">
        <v>10958</v>
      </c>
      <c r="C2008" t="s">
        <v>74</v>
      </c>
      <c r="D2008" s="25" t="s">
        <v>1568</v>
      </c>
      <c r="E2008" s="4">
        <v>5</v>
      </c>
      <c r="F2008" s="4">
        <v>2016</v>
      </c>
      <c r="G2008" t="s">
        <v>21</v>
      </c>
      <c r="I2008" t="s">
        <v>11219</v>
      </c>
      <c r="J2008" s="4" t="s">
        <v>186</v>
      </c>
      <c r="K2008" s="4" t="s">
        <v>312</v>
      </c>
      <c r="L2008" s="4">
        <v>0</v>
      </c>
      <c r="M2008" s="4" t="s">
        <v>5057</v>
      </c>
      <c r="N2008" s="11" t="s">
        <v>12889</v>
      </c>
      <c r="R2008" t="s">
        <v>12895</v>
      </c>
    </row>
    <row r="2009" spans="1:18">
      <c r="A2009" t="s">
        <v>6902</v>
      </c>
      <c r="B2009" t="s">
        <v>10958</v>
      </c>
      <c r="C2009" t="s">
        <v>74</v>
      </c>
      <c r="D2009" s="25" t="s">
        <v>11027</v>
      </c>
      <c r="E2009" s="4">
        <v>5</v>
      </c>
      <c r="F2009" s="4">
        <v>2017</v>
      </c>
      <c r="G2009" t="s">
        <v>21</v>
      </c>
      <c r="I2009" t="s">
        <v>11219</v>
      </c>
      <c r="J2009" s="4" t="s">
        <v>853</v>
      </c>
      <c r="K2009" s="4" t="s">
        <v>369</v>
      </c>
      <c r="L2009" s="4">
        <v>0</v>
      </c>
      <c r="M2009" s="4" t="s">
        <v>1904</v>
      </c>
      <c r="N2009" s="11" t="s">
        <v>12889</v>
      </c>
      <c r="R2009" t="s">
        <v>12896</v>
      </c>
    </row>
    <row r="2010" spans="1:18">
      <c r="A2010" t="s">
        <v>6902</v>
      </c>
      <c r="B2010" t="s">
        <v>10958</v>
      </c>
      <c r="C2010" t="s">
        <v>74</v>
      </c>
      <c r="D2010" s="25" t="s">
        <v>1515</v>
      </c>
      <c r="E2010" s="4">
        <v>5</v>
      </c>
      <c r="F2010" s="4">
        <v>2019</v>
      </c>
      <c r="G2010" t="s">
        <v>21</v>
      </c>
      <c r="I2010" t="s">
        <v>11219</v>
      </c>
      <c r="J2010" s="4" t="s">
        <v>186</v>
      </c>
      <c r="K2010" s="4" t="s">
        <v>441</v>
      </c>
      <c r="L2010" s="4">
        <v>0</v>
      </c>
      <c r="M2010" s="4" t="s">
        <v>1323</v>
      </c>
      <c r="N2010" s="11" t="s">
        <v>12889</v>
      </c>
      <c r="R2010" t="s">
        <v>12897</v>
      </c>
    </row>
    <row r="2011" spans="1:18">
      <c r="A2011" t="s">
        <v>6902</v>
      </c>
      <c r="B2011" t="s">
        <v>10958</v>
      </c>
      <c r="C2011" t="s">
        <v>74</v>
      </c>
      <c r="D2011" s="25" t="s">
        <v>1992</v>
      </c>
      <c r="E2011" s="4">
        <v>5</v>
      </c>
      <c r="F2011" s="4">
        <v>2021</v>
      </c>
      <c r="G2011" t="s">
        <v>21</v>
      </c>
      <c r="I2011" t="s">
        <v>11219</v>
      </c>
      <c r="J2011" s="4" t="s">
        <v>186</v>
      </c>
      <c r="K2011" s="4" t="s">
        <v>958</v>
      </c>
      <c r="L2011" s="4">
        <v>0</v>
      </c>
      <c r="M2011" s="4" t="s">
        <v>2226</v>
      </c>
      <c r="N2011" s="11" t="s">
        <v>12889</v>
      </c>
      <c r="Q2011" t="s">
        <v>12898</v>
      </c>
      <c r="R2011" t="s">
        <v>12899</v>
      </c>
    </row>
    <row r="2012" spans="1:18">
      <c r="A2012" t="s">
        <v>6910</v>
      </c>
      <c r="B2012" t="s">
        <v>10958</v>
      </c>
      <c r="C2012" t="s">
        <v>20</v>
      </c>
      <c r="D2012" s="25" t="s">
        <v>3055</v>
      </c>
      <c r="E2012" s="4">
        <v>5</v>
      </c>
      <c r="F2012" s="4">
        <v>2001</v>
      </c>
      <c r="G2012" t="s">
        <v>21</v>
      </c>
      <c r="I2012" t="s">
        <v>11219</v>
      </c>
      <c r="J2012" s="4" t="s">
        <v>604</v>
      </c>
      <c r="K2012" s="4" t="s">
        <v>326</v>
      </c>
      <c r="L2012" s="4">
        <v>0</v>
      </c>
      <c r="M2012" s="4" t="s">
        <v>2441</v>
      </c>
      <c r="N2012" s="11" t="s">
        <v>12900</v>
      </c>
      <c r="R2012" t="s">
        <v>12901</v>
      </c>
    </row>
    <row r="2013" spans="1:18">
      <c r="A2013" t="s">
        <v>6910</v>
      </c>
      <c r="B2013" t="s">
        <v>10958</v>
      </c>
      <c r="C2013" t="s">
        <v>74</v>
      </c>
      <c r="D2013" s="25" t="s">
        <v>11036</v>
      </c>
      <c r="E2013" s="4">
        <v>5</v>
      </c>
      <c r="F2013" s="4">
        <v>2002</v>
      </c>
      <c r="G2013" t="s">
        <v>21</v>
      </c>
      <c r="I2013" t="s">
        <v>11219</v>
      </c>
      <c r="J2013" s="4" t="s">
        <v>150</v>
      </c>
      <c r="K2013" s="4" t="s">
        <v>278</v>
      </c>
      <c r="L2013" s="4">
        <v>0</v>
      </c>
      <c r="M2013" s="4" t="s">
        <v>1468</v>
      </c>
      <c r="N2013" s="11" t="s">
        <v>12900</v>
      </c>
      <c r="R2013" t="s">
        <v>12902</v>
      </c>
    </row>
    <row r="2014" spans="1:18">
      <c r="A2014" t="s">
        <v>6910</v>
      </c>
      <c r="B2014" t="s">
        <v>10958</v>
      </c>
      <c r="C2014" t="s">
        <v>74</v>
      </c>
      <c r="D2014" s="25" t="s">
        <v>11038</v>
      </c>
      <c r="E2014" s="4">
        <v>5</v>
      </c>
      <c r="F2014" s="4">
        <v>2003</v>
      </c>
      <c r="G2014" t="s">
        <v>21</v>
      </c>
      <c r="I2014" t="s">
        <v>11219</v>
      </c>
      <c r="J2014" s="4" t="s">
        <v>648</v>
      </c>
      <c r="K2014" s="4" t="s">
        <v>715</v>
      </c>
      <c r="L2014" s="4">
        <v>0</v>
      </c>
      <c r="M2014" s="4" t="s">
        <v>1430</v>
      </c>
      <c r="N2014" s="11" t="s">
        <v>12900</v>
      </c>
      <c r="R2014" t="s">
        <v>12646</v>
      </c>
    </row>
    <row r="2015" spans="1:18">
      <c r="A2015" t="s">
        <v>6910</v>
      </c>
      <c r="B2015" t="s">
        <v>10958</v>
      </c>
      <c r="C2015" t="s">
        <v>74</v>
      </c>
      <c r="D2015" s="25" t="s">
        <v>1674</v>
      </c>
      <c r="E2015" s="4">
        <v>5</v>
      </c>
      <c r="F2015" s="4">
        <v>2004</v>
      </c>
      <c r="G2015" t="s">
        <v>21</v>
      </c>
      <c r="I2015" t="s">
        <v>11219</v>
      </c>
      <c r="J2015" s="4" t="s">
        <v>648</v>
      </c>
      <c r="K2015" s="4" t="s">
        <v>278</v>
      </c>
      <c r="L2015" s="4">
        <v>0</v>
      </c>
      <c r="M2015" s="4" t="s">
        <v>1425</v>
      </c>
      <c r="N2015" s="11" t="s">
        <v>12900</v>
      </c>
      <c r="R2015" t="s">
        <v>12903</v>
      </c>
    </row>
    <row r="2016" spans="1:18">
      <c r="A2016" t="s">
        <v>6910</v>
      </c>
      <c r="B2016" t="s">
        <v>10958</v>
      </c>
      <c r="C2016" t="s">
        <v>74</v>
      </c>
      <c r="D2016" s="25" t="s">
        <v>11123</v>
      </c>
      <c r="E2016" s="4">
        <v>5</v>
      </c>
      <c r="F2016" s="4">
        <v>2005</v>
      </c>
      <c r="G2016" t="s">
        <v>21</v>
      </c>
      <c r="I2016" t="s">
        <v>11219</v>
      </c>
      <c r="J2016" s="4" t="s">
        <v>542</v>
      </c>
      <c r="K2016" s="4" t="s">
        <v>715</v>
      </c>
      <c r="L2016" s="4">
        <v>0</v>
      </c>
      <c r="M2016" s="4" t="s">
        <v>8850</v>
      </c>
      <c r="N2016" s="11" t="s">
        <v>12900</v>
      </c>
      <c r="R2016" t="s">
        <v>12904</v>
      </c>
    </row>
    <row r="2017" spans="1:18">
      <c r="A2017" t="s">
        <v>6910</v>
      </c>
      <c r="B2017" t="s">
        <v>10958</v>
      </c>
      <c r="C2017" t="s">
        <v>74</v>
      </c>
      <c r="D2017" s="25" t="s">
        <v>10985</v>
      </c>
      <c r="E2017" s="4">
        <v>3</v>
      </c>
      <c r="F2017" s="4">
        <v>2008</v>
      </c>
      <c r="G2017" t="s">
        <v>21</v>
      </c>
      <c r="I2017" t="s">
        <v>11219</v>
      </c>
      <c r="J2017" s="4" t="s">
        <v>1155</v>
      </c>
      <c r="K2017" s="4" t="s">
        <v>154</v>
      </c>
      <c r="L2017" s="4">
        <v>0</v>
      </c>
      <c r="M2017" s="4" t="s">
        <v>1676</v>
      </c>
      <c r="N2017" s="11" t="s">
        <v>12900</v>
      </c>
      <c r="R2017" t="s">
        <v>12905</v>
      </c>
    </row>
    <row r="2018" spans="1:18">
      <c r="A2018" t="s">
        <v>6910</v>
      </c>
      <c r="B2018" t="s">
        <v>10958</v>
      </c>
      <c r="C2018" t="s">
        <v>74</v>
      </c>
      <c r="D2018" s="25" t="s">
        <v>10993</v>
      </c>
      <c r="E2018" s="4">
        <v>5</v>
      </c>
      <c r="F2018" s="4">
        <v>2008</v>
      </c>
      <c r="G2018" t="s">
        <v>21</v>
      </c>
      <c r="I2018" t="s">
        <v>11219</v>
      </c>
      <c r="J2018" s="4" t="s">
        <v>88</v>
      </c>
      <c r="K2018" s="4" t="s">
        <v>842</v>
      </c>
      <c r="L2018" s="4">
        <v>0</v>
      </c>
      <c r="M2018" s="4" t="s">
        <v>6054</v>
      </c>
      <c r="N2018" s="11" t="s">
        <v>12900</v>
      </c>
      <c r="R2018" t="s">
        <v>12906</v>
      </c>
    </row>
    <row r="2019" spans="1:18">
      <c r="A2019" t="s">
        <v>6910</v>
      </c>
      <c r="B2019" t="s">
        <v>10958</v>
      </c>
      <c r="C2019" t="s">
        <v>74</v>
      </c>
      <c r="D2019" s="25" t="s">
        <v>11064</v>
      </c>
      <c r="E2019" s="4">
        <v>5</v>
      </c>
      <c r="F2019" s="4">
        <v>2009</v>
      </c>
      <c r="G2019" t="s">
        <v>21</v>
      </c>
      <c r="I2019" t="s">
        <v>11219</v>
      </c>
      <c r="J2019" s="4" t="s">
        <v>582</v>
      </c>
      <c r="K2019" s="4" t="s">
        <v>1061</v>
      </c>
      <c r="L2019" s="4">
        <v>0</v>
      </c>
      <c r="M2019" s="4" t="s">
        <v>1950</v>
      </c>
      <c r="N2019" s="11" t="s">
        <v>12900</v>
      </c>
      <c r="R2019" t="s">
        <v>12907</v>
      </c>
    </row>
    <row r="2020" spans="1:18">
      <c r="A2020" t="s">
        <v>6910</v>
      </c>
      <c r="B2020" t="s">
        <v>10958</v>
      </c>
      <c r="C2020" t="s">
        <v>74</v>
      </c>
      <c r="D2020" s="25" t="s">
        <v>10995</v>
      </c>
      <c r="E2020" s="4">
        <v>5</v>
      </c>
      <c r="F2020" s="4">
        <v>2010</v>
      </c>
      <c r="G2020" t="s">
        <v>21</v>
      </c>
      <c r="I2020" t="s">
        <v>11219</v>
      </c>
      <c r="J2020" s="4" t="s">
        <v>866</v>
      </c>
      <c r="K2020" s="4" t="s">
        <v>312</v>
      </c>
      <c r="L2020" s="4">
        <v>0</v>
      </c>
      <c r="M2020" s="4" t="s">
        <v>6784</v>
      </c>
      <c r="N2020" s="11" t="s">
        <v>12900</v>
      </c>
      <c r="R2020" t="s">
        <v>634</v>
      </c>
    </row>
    <row r="2021" spans="1:18">
      <c r="A2021" t="s">
        <v>6910</v>
      </c>
      <c r="B2021" t="s">
        <v>10958</v>
      </c>
      <c r="C2021" t="s">
        <v>74</v>
      </c>
      <c r="D2021" s="25" t="s">
        <v>11012</v>
      </c>
      <c r="E2021" s="4">
        <v>5</v>
      </c>
      <c r="F2021" s="4">
        <v>2011</v>
      </c>
      <c r="G2021" t="s">
        <v>21</v>
      </c>
      <c r="I2021" t="s">
        <v>11219</v>
      </c>
      <c r="J2021" s="4" t="s">
        <v>1782</v>
      </c>
      <c r="K2021" s="4" t="s">
        <v>49</v>
      </c>
      <c r="L2021" s="4">
        <v>0</v>
      </c>
      <c r="M2021" s="4" t="s">
        <v>1952</v>
      </c>
      <c r="N2021" s="11" t="s">
        <v>12900</v>
      </c>
      <c r="R2021" t="s">
        <v>89</v>
      </c>
    </row>
    <row r="2022" spans="1:18">
      <c r="A2022" t="s">
        <v>6910</v>
      </c>
      <c r="B2022" t="s">
        <v>10958</v>
      </c>
      <c r="C2022" t="s">
        <v>74</v>
      </c>
      <c r="D2022" s="25" t="s">
        <v>11014</v>
      </c>
      <c r="E2022" s="4">
        <v>5</v>
      </c>
      <c r="F2022" s="4">
        <v>2013</v>
      </c>
      <c r="G2022" t="s">
        <v>21</v>
      </c>
      <c r="I2022" t="s">
        <v>11219</v>
      </c>
      <c r="J2022" s="4" t="s">
        <v>1215</v>
      </c>
      <c r="K2022" s="4" t="s">
        <v>40</v>
      </c>
      <c r="L2022" s="4">
        <v>0</v>
      </c>
      <c r="M2022" s="4" t="s">
        <v>1952</v>
      </c>
      <c r="N2022" s="11" t="s">
        <v>12900</v>
      </c>
      <c r="R2022" t="s">
        <v>11329</v>
      </c>
    </row>
    <row r="2023" spans="1:18">
      <c r="A2023" t="s">
        <v>6910</v>
      </c>
      <c r="B2023" t="s">
        <v>10958</v>
      </c>
      <c r="C2023" t="s">
        <v>74</v>
      </c>
      <c r="D2023" s="25" t="s">
        <v>11016</v>
      </c>
      <c r="E2023" s="4">
        <v>5</v>
      </c>
      <c r="F2023" s="4">
        <v>2015</v>
      </c>
      <c r="G2023" t="s">
        <v>21</v>
      </c>
      <c r="I2023" t="s">
        <v>11219</v>
      </c>
      <c r="J2023" s="4" t="s">
        <v>492</v>
      </c>
      <c r="K2023" s="4" t="s">
        <v>854</v>
      </c>
      <c r="L2023" s="4">
        <v>0</v>
      </c>
      <c r="M2023" s="4" t="s">
        <v>2226</v>
      </c>
      <c r="N2023" s="11" t="s">
        <v>12900</v>
      </c>
      <c r="R2023" t="s">
        <v>12480</v>
      </c>
    </row>
    <row r="2024" spans="1:18">
      <c r="A2024" t="s">
        <v>6910</v>
      </c>
      <c r="B2024" t="s">
        <v>10958</v>
      </c>
      <c r="C2024" t="s">
        <v>74</v>
      </c>
      <c r="D2024" s="25" t="s">
        <v>1590</v>
      </c>
      <c r="E2024" s="4">
        <v>5</v>
      </c>
      <c r="F2024" s="4">
        <v>2016</v>
      </c>
      <c r="G2024" t="s">
        <v>21</v>
      </c>
      <c r="I2024" t="s">
        <v>11219</v>
      </c>
      <c r="J2024" s="4" t="s">
        <v>789</v>
      </c>
      <c r="K2024" s="4" t="s">
        <v>854</v>
      </c>
      <c r="L2024" s="4">
        <v>0</v>
      </c>
      <c r="M2024" s="4" t="s">
        <v>2504</v>
      </c>
      <c r="N2024" s="11" t="s">
        <v>12900</v>
      </c>
      <c r="R2024" t="s">
        <v>12908</v>
      </c>
    </row>
    <row r="2025" spans="1:18">
      <c r="A2025" t="s">
        <v>6910</v>
      </c>
      <c r="B2025" t="s">
        <v>10958</v>
      </c>
      <c r="C2025" t="s">
        <v>74</v>
      </c>
      <c r="D2025" s="25" t="s">
        <v>901</v>
      </c>
      <c r="E2025" s="4">
        <v>9</v>
      </c>
      <c r="F2025" s="4">
        <v>2016</v>
      </c>
      <c r="G2025" t="s">
        <v>21</v>
      </c>
      <c r="I2025" t="s">
        <v>11219</v>
      </c>
      <c r="J2025" s="4" t="s">
        <v>172</v>
      </c>
      <c r="K2025" s="4" t="s">
        <v>1061</v>
      </c>
      <c r="L2025" s="4">
        <v>0</v>
      </c>
      <c r="M2025" s="4" t="s">
        <v>2145</v>
      </c>
      <c r="N2025" s="11" t="s">
        <v>12900</v>
      </c>
      <c r="R2025" t="s">
        <v>12909</v>
      </c>
    </row>
    <row r="2026" spans="1:18">
      <c r="A2026" t="s">
        <v>6910</v>
      </c>
      <c r="B2026" t="s">
        <v>10958</v>
      </c>
      <c r="C2026" t="s">
        <v>74</v>
      </c>
      <c r="D2026" s="25" t="s">
        <v>11027</v>
      </c>
      <c r="E2026" s="4">
        <v>5</v>
      </c>
      <c r="F2026" s="4">
        <v>2017</v>
      </c>
      <c r="G2026" t="s">
        <v>21</v>
      </c>
      <c r="I2026" t="s">
        <v>11219</v>
      </c>
      <c r="J2026" s="4" t="s">
        <v>806</v>
      </c>
      <c r="K2026" s="4" t="s">
        <v>854</v>
      </c>
      <c r="L2026" s="4">
        <v>0</v>
      </c>
      <c r="M2026" s="4" t="s">
        <v>2090</v>
      </c>
      <c r="N2026" s="11" t="s">
        <v>12900</v>
      </c>
      <c r="R2026" t="s">
        <v>11332</v>
      </c>
    </row>
    <row r="2027" spans="1:18">
      <c r="A2027" t="s">
        <v>6910</v>
      </c>
      <c r="B2027" t="s">
        <v>10958</v>
      </c>
      <c r="C2027" t="s">
        <v>74</v>
      </c>
      <c r="D2027" s="25" t="s">
        <v>1152</v>
      </c>
      <c r="E2027" s="4">
        <v>6</v>
      </c>
      <c r="F2027" s="4">
        <v>2018</v>
      </c>
      <c r="G2027" t="s">
        <v>21</v>
      </c>
      <c r="I2027" t="s">
        <v>11219</v>
      </c>
      <c r="J2027" s="4" t="s">
        <v>1155</v>
      </c>
      <c r="K2027" s="4" t="s">
        <v>397</v>
      </c>
      <c r="L2027" s="4">
        <v>0</v>
      </c>
      <c r="M2027" s="4" t="s">
        <v>2120</v>
      </c>
      <c r="N2027" s="11" t="s">
        <v>12900</v>
      </c>
      <c r="R2027" t="s">
        <v>12910</v>
      </c>
    </row>
    <row r="2028" spans="1:18">
      <c r="A2028" t="s">
        <v>6914</v>
      </c>
      <c r="B2028" t="s">
        <v>10958</v>
      </c>
      <c r="C2028" t="s">
        <v>20</v>
      </c>
      <c r="D2028" s="25" t="s">
        <v>1992</v>
      </c>
      <c r="E2028" s="4">
        <v>5</v>
      </c>
      <c r="F2028" s="4">
        <v>2021</v>
      </c>
      <c r="G2028" t="s">
        <v>21</v>
      </c>
      <c r="I2028" t="s">
        <v>11219</v>
      </c>
      <c r="J2028" s="4" t="s">
        <v>2234</v>
      </c>
      <c r="K2028" s="4" t="s">
        <v>358</v>
      </c>
      <c r="L2028" s="4">
        <v>0</v>
      </c>
      <c r="M2028" s="4" t="s">
        <v>1347</v>
      </c>
      <c r="N2028" s="11" t="s">
        <v>12911</v>
      </c>
      <c r="Q2028" t="s">
        <v>12912</v>
      </c>
      <c r="R2028" t="s">
        <v>12913</v>
      </c>
    </row>
    <row r="2029" spans="1:18">
      <c r="A2029" t="s">
        <v>6914</v>
      </c>
      <c r="B2029" t="s">
        <v>10958</v>
      </c>
      <c r="C2029" t="s">
        <v>74</v>
      </c>
      <c r="D2029" s="25" t="s">
        <v>1440</v>
      </c>
      <c r="E2029" s="4">
        <v>5</v>
      </c>
      <c r="F2029" s="4">
        <v>2024</v>
      </c>
      <c r="G2029" t="s">
        <v>21</v>
      </c>
      <c r="H2029" s="4" t="s">
        <v>12329</v>
      </c>
      <c r="I2029" t="s">
        <v>1214</v>
      </c>
      <c r="J2029" s="4" t="s">
        <v>150</v>
      </c>
      <c r="K2029" s="4" t="s">
        <v>127</v>
      </c>
      <c r="L2029" s="4">
        <v>0</v>
      </c>
      <c r="M2029" s="4" t="s">
        <v>2120</v>
      </c>
      <c r="N2029" s="11" t="s">
        <v>12911</v>
      </c>
      <c r="Q2029" t="s">
        <v>12914</v>
      </c>
      <c r="R2029" t="s">
        <v>12915</v>
      </c>
    </row>
    <row r="2030" spans="1:18">
      <c r="A2030" t="s">
        <v>6914</v>
      </c>
      <c r="B2030" t="s">
        <v>10958</v>
      </c>
      <c r="C2030" s="4" t="s">
        <v>74</v>
      </c>
      <c r="D2030" s="25" t="s">
        <v>11031</v>
      </c>
      <c r="E2030" s="4">
        <v>4</v>
      </c>
      <c r="F2030" s="4">
        <v>2026</v>
      </c>
      <c r="G2030" s="4" t="s">
        <v>21</v>
      </c>
      <c r="I2030" t="s">
        <v>11219</v>
      </c>
      <c r="J2030" s="4">
        <v>27.5</v>
      </c>
      <c r="K2030" s="4">
        <v>36.6</v>
      </c>
      <c r="L2030" s="4">
        <v>0</v>
      </c>
      <c r="M2030" s="4">
        <v>885</v>
      </c>
      <c r="N2030" s="11" t="s">
        <v>12911</v>
      </c>
      <c r="R2030" s="4" t="s">
        <v>2449</v>
      </c>
    </row>
    <row r="2031" spans="1:18">
      <c r="A2031" t="s">
        <v>12916</v>
      </c>
      <c r="B2031" t="s">
        <v>10958</v>
      </c>
      <c r="C2031" t="s">
        <v>20</v>
      </c>
      <c r="D2031" s="25" t="s">
        <v>11023</v>
      </c>
      <c r="E2031" s="4">
        <v>3</v>
      </c>
      <c r="F2031" s="4">
        <v>1992</v>
      </c>
      <c r="G2031" t="s">
        <v>21</v>
      </c>
      <c r="I2031" t="s">
        <v>11219</v>
      </c>
      <c r="J2031" s="4" t="s">
        <v>7766</v>
      </c>
      <c r="K2031" s="4" t="s">
        <v>1617</v>
      </c>
      <c r="L2031" s="4">
        <v>0</v>
      </c>
      <c r="M2031" s="4" t="s">
        <v>1857</v>
      </c>
      <c r="R2031" t="s">
        <v>12917</v>
      </c>
    </row>
    <row r="2032" spans="1:18">
      <c r="A2032" t="s">
        <v>12916</v>
      </c>
      <c r="B2032" t="s">
        <v>10958</v>
      </c>
      <c r="C2032" t="s">
        <v>74</v>
      </c>
      <c r="D2032" s="25" t="s">
        <v>10968</v>
      </c>
      <c r="E2032" s="4">
        <v>3</v>
      </c>
      <c r="F2032" s="4">
        <v>1994</v>
      </c>
      <c r="G2032" t="s">
        <v>21</v>
      </c>
      <c r="I2032" t="s">
        <v>11219</v>
      </c>
      <c r="J2032" s="4" t="s">
        <v>611</v>
      </c>
      <c r="K2032" s="4" t="s">
        <v>385</v>
      </c>
      <c r="L2032" s="4">
        <v>0</v>
      </c>
      <c r="M2032" s="4" t="s">
        <v>12918</v>
      </c>
    </row>
    <row r="2033" spans="1:18">
      <c r="A2033" t="s">
        <v>12916</v>
      </c>
      <c r="B2033" t="s">
        <v>10958</v>
      </c>
      <c r="C2033" t="s">
        <v>74</v>
      </c>
      <c r="D2033" s="25" t="s">
        <v>10987</v>
      </c>
      <c r="E2033" s="4">
        <v>3</v>
      </c>
      <c r="F2033" s="4">
        <v>1995</v>
      </c>
      <c r="G2033" t="s">
        <v>21</v>
      </c>
      <c r="I2033" t="s">
        <v>11219</v>
      </c>
      <c r="J2033" s="4" t="s">
        <v>1886</v>
      </c>
      <c r="K2033" s="4" t="s">
        <v>358</v>
      </c>
      <c r="L2033" s="4">
        <v>0</v>
      </c>
      <c r="M2033" s="4" t="s">
        <v>1347</v>
      </c>
      <c r="R2033" t="s">
        <v>2070</v>
      </c>
    </row>
    <row r="2034" spans="1:18">
      <c r="A2034" t="s">
        <v>12916</v>
      </c>
      <c r="B2034" t="s">
        <v>10958</v>
      </c>
      <c r="C2034" t="s">
        <v>74</v>
      </c>
      <c r="D2034" s="25" t="s">
        <v>10979</v>
      </c>
      <c r="E2034" s="4">
        <v>3</v>
      </c>
      <c r="F2034" s="4">
        <v>1996</v>
      </c>
      <c r="G2034" t="s">
        <v>21</v>
      </c>
      <c r="I2034" t="s">
        <v>11219</v>
      </c>
      <c r="J2034" s="4" t="s">
        <v>285</v>
      </c>
      <c r="K2034" s="4" t="s">
        <v>885</v>
      </c>
      <c r="L2034" s="4">
        <v>0</v>
      </c>
      <c r="M2034" s="4" t="s">
        <v>2788</v>
      </c>
      <c r="R2034" t="s">
        <v>585</v>
      </c>
    </row>
    <row r="2035" spans="1:18">
      <c r="A2035" t="s">
        <v>12916</v>
      </c>
      <c r="B2035" t="s">
        <v>10958</v>
      </c>
      <c r="C2035" t="s">
        <v>74</v>
      </c>
      <c r="D2035" s="25" t="s">
        <v>11001</v>
      </c>
      <c r="E2035" s="4">
        <v>3</v>
      </c>
      <c r="F2035" s="4">
        <v>1998</v>
      </c>
      <c r="G2035" t="s">
        <v>21</v>
      </c>
      <c r="I2035" t="s">
        <v>11219</v>
      </c>
      <c r="J2035" s="4" t="s">
        <v>1389</v>
      </c>
      <c r="K2035" s="4" t="s">
        <v>2381</v>
      </c>
      <c r="L2035" s="4">
        <v>0</v>
      </c>
      <c r="M2035" s="4" t="s">
        <v>1623</v>
      </c>
      <c r="R2035" t="s">
        <v>2070</v>
      </c>
    </row>
    <row r="2036" spans="1:18">
      <c r="A2036" t="s">
        <v>12916</v>
      </c>
      <c r="B2036" t="s">
        <v>10958</v>
      </c>
      <c r="C2036" t="s">
        <v>74</v>
      </c>
      <c r="D2036" s="25" t="s">
        <v>10981</v>
      </c>
      <c r="E2036" s="4">
        <v>3</v>
      </c>
      <c r="F2036" s="4">
        <v>2000</v>
      </c>
      <c r="G2036" t="s">
        <v>21</v>
      </c>
      <c r="I2036" t="s">
        <v>11219</v>
      </c>
      <c r="J2036" s="4" t="s">
        <v>648</v>
      </c>
      <c r="K2036" s="4" t="s">
        <v>988</v>
      </c>
      <c r="L2036" s="4">
        <v>0</v>
      </c>
      <c r="M2036" s="4" t="s">
        <v>2083</v>
      </c>
      <c r="R2036" t="s">
        <v>585</v>
      </c>
    </row>
    <row r="2037" spans="1:18">
      <c r="A2037" t="s">
        <v>12916</v>
      </c>
      <c r="B2037" t="s">
        <v>10958</v>
      </c>
      <c r="C2037" t="s">
        <v>74</v>
      </c>
      <c r="D2037" s="25" t="s">
        <v>10970</v>
      </c>
      <c r="E2037" s="4">
        <v>5</v>
      </c>
      <c r="F2037" s="4">
        <v>2001</v>
      </c>
      <c r="G2037" t="s">
        <v>21</v>
      </c>
      <c r="I2037" t="s">
        <v>11219</v>
      </c>
      <c r="J2037" s="4" t="s">
        <v>542</v>
      </c>
      <c r="K2037" s="4" t="s">
        <v>614</v>
      </c>
      <c r="L2037" s="4">
        <v>0</v>
      </c>
      <c r="M2037" s="4" t="s">
        <v>2090</v>
      </c>
      <c r="R2037" t="s">
        <v>12919</v>
      </c>
    </row>
    <row r="2038" spans="1:18">
      <c r="A2038" t="s">
        <v>12916</v>
      </c>
      <c r="B2038" t="s">
        <v>10958</v>
      </c>
      <c r="C2038" t="s">
        <v>74</v>
      </c>
      <c r="D2038" s="25" t="s">
        <v>11036</v>
      </c>
      <c r="E2038" s="4">
        <v>5</v>
      </c>
      <c r="F2038" s="4">
        <v>2002</v>
      </c>
      <c r="G2038" t="s">
        <v>21</v>
      </c>
      <c r="I2038" t="s">
        <v>11219</v>
      </c>
      <c r="J2038" s="4" t="s">
        <v>1075</v>
      </c>
      <c r="K2038" s="4" t="s">
        <v>919</v>
      </c>
      <c r="L2038" s="4">
        <v>0</v>
      </c>
      <c r="M2038" s="4" t="s">
        <v>3175</v>
      </c>
      <c r="R2038" t="s">
        <v>12920</v>
      </c>
    </row>
    <row r="2039" spans="1:18">
      <c r="A2039" t="s">
        <v>12916</v>
      </c>
      <c r="B2039" t="s">
        <v>10958</v>
      </c>
      <c r="C2039" t="s">
        <v>74</v>
      </c>
      <c r="D2039" s="25" t="s">
        <v>11038</v>
      </c>
      <c r="E2039" s="4">
        <v>5</v>
      </c>
      <c r="F2039" s="4">
        <v>2003</v>
      </c>
      <c r="G2039" t="s">
        <v>21</v>
      </c>
      <c r="I2039" t="s">
        <v>11219</v>
      </c>
      <c r="J2039" s="4" t="s">
        <v>542</v>
      </c>
      <c r="K2039" s="4" t="s">
        <v>715</v>
      </c>
      <c r="L2039" s="4">
        <v>0</v>
      </c>
      <c r="M2039" s="4" t="s">
        <v>2090</v>
      </c>
      <c r="R2039" t="s">
        <v>11039</v>
      </c>
    </row>
    <row r="2040" spans="1:18">
      <c r="A2040" t="s">
        <v>12916</v>
      </c>
      <c r="B2040" t="s">
        <v>10958</v>
      </c>
      <c r="C2040" t="s">
        <v>74</v>
      </c>
      <c r="D2040" s="25" t="s">
        <v>1674</v>
      </c>
      <c r="E2040" s="4">
        <v>5</v>
      </c>
      <c r="F2040" s="4">
        <v>2004</v>
      </c>
      <c r="G2040" t="s">
        <v>21</v>
      </c>
      <c r="I2040" t="s">
        <v>11219</v>
      </c>
      <c r="J2040" s="4" t="s">
        <v>929</v>
      </c>
      <c r="K2040" s="4" t="s">
        <v>1140</v>
      </c>
      <c r="L2040" s="4">
        <v>0</v>
      </c>
      <c r="M2040" s="4" t="s">
        <v>5253</v>
      </c>
      <c r="R2040" t="s">
        <v>12921</v>
      </c>
    </row>
    <row r="2041" spans="1:18">
      <c r="A2041" t="s">
        <v>12916</v>
      </c>
      <c r="B2041" t="s">
        <v>10958</v>
      </c>
      <c r="C2041" t="s">
        <v>74</v>
      </c>
      <c r="D2041" s="25" t="s">
        <v>11123</v>
      </c>
      <c r="E2041" s="4">
        <v>5</v>
      </c>
      <c r="F2041" s="4">
        <v>2005</v>
      </c>
      <c r="G2041" t="s">
        <v>21</v>
      </c>
      <c r="I2041" t="s">
        <v>11219</v>
      </c>
      <c r="J2041" s="4" t="s">
        <v>1215</v>
      </c>
      <c r="K2041" s="4" t="s">
        <v>127</v>
      </c>
      <c r="L2041" s="4">
        <v>0</v>
      </c>
      <c r="M2041" s="4" t="s">
        <v>4352</v>
      </c>
      <c r="R2041" t="s">
        <v>12922</v>
      </c>
    </row>
    <row r="2042" spans="1:18">
      <c r="A2042" t="s">
        <v>12923</v>
      </c>
      <c r="B2042" t="s">
        <v>10958</v>
      </c>
      <c r="C2042" t="s">
        <v>20</v>
      </c>
      <c r="D2042" s="25" t="s">
        <v>2390</v>
      </c>
      <c r="E2042" s="4">
        <v>3</v>
      </c>
      <c r="F2042" s="4">
        <v>1980</v>
      </c>
      <c r="G2042" t="s">
        <v>103</v>
      </c>
      <c r="I2042" t="s">
        <v>11219</v>
      </c>
      <c r="J2042" s="4" t="s">
        <v>4214</v>
      </c>
      <c r="K2042" s="4" t="s">
        <v>2589</v>
      </c>
      <c r="L2042" s="4">
        <v>0</v>
      </c>
      <c r="M2042" s="4" t="s">
        <v>4259</v>
      </c>
      <c r="R2042" t="s">
        <v>12924</v>
      </c>
    </row>
    <row r="2043" spans="1:18">
      <c r="A2043" t="s">
        <v>6945</v>
      </c>
      <c r="B2043" t="s">
        <v>10958</v>
      </c>
      <c r="C2043" t="s">
        <v>20</v>
      </c>
      <c r="D2043" s="25" t="s">
        <v>10975</v>
      </c>
      <c r="E2043" s="4">
        <v>3</v>
      </c>
      <c r="F2043" s="4">
        <v>1994</v>
      </c>
      <c r="G2043" t="s">
        <v>21</v>
      </c>
      <c r="H2043" s="4" t="s">
        <v>1635</v>
      </c>
      <c r="I2043" t="s">
        <v>1214</v>
      </c>
      <c r="J2043" s="4" t="s">
        <v>3399</v>
      </c>
      <c r="K2043" s="4" t="s">
        <v>946</v>
      </c>
      <c r="L2043" s="4">
        <v>0</v>
      </c>
      <c r="M2043" s="4" t="s">
        <v>1985</v>
      </c>
      <c r="N2043" s="11" t="s">
        <v>12925</v>
      </c>
      <c r="R2043" t="s">
        <v>607</v>
      </c>
    </row>
    <row r="2044" spans="1:18">
      <c r="A2044" t="s">
        <v>6945</v>
      </c>
      <c r="B2044" t="s">
        <v>10958</v>
      </c>
      <c r="C2044" t="s">
        <v>74</v>
      </c>
      <c r="D2044" s="25" t="s">
        <v>11132</v>
      </c>
      <c r="E2044" s="4">
        <v>3</v>
      </c>
      <c r="F2044" s="4">
        <v>1995</v>
      </c>
      <c r="G2044" t="s">
        <v>21</v>
      </c>
      <c r="H2044" s="4" t="s">
        <v>126</v>
      </c>
      <c r="I2044" t="s">
        <v>1214</v>
      </c>
      <c r="J2044" s="4" t="s">
        <v>285</v>
      </c>
      <c r="K2044" s="4" t="s">
        <v>709</v>
      </c>
      <c r="L2044" s="4">
        <v>0</v>
      </c>
      <c r="M2044" s="4" t="s">
        <v>1350</v>
      </c>
      <c r="N2044" s="11" t="s">
        <v>12925</v>
      </c>
      <c r="R2044" t="s">
        <v>12926</v>
      </c>
    </row>
    <row r="2045" spans="1:18">
      <c r="A2045" t="s">
        <v>6945</v>
      </c>
      <c r="B2045" t="s">
        <v>10958</v>
      </c>
      <c r="C2045" t="s">
        <v>74</v>
      </c>
      <c r="D2045" s="25" t="s">
        <v>10989</v>
      </c>
      <c r="E2045" s="4">
        <v>3</v>
      </c>
      <c r="F2045" s="4">
        <v>1996</v>
      </c>
      <c r="G2045" t="s">
        <v>21</v>
      </c>
      <c r="H2045" s="4" t="s">
        <v>1622</v>
      </c>
      <c r="I2045" t="s">
        <v>1214</v>
      </c>
      <c r="J2045" s="4" t="s">
        <v>485</v>
      </c>
      <c r="K2045" s="4" t="s">
        <v>497</v>
      </c>
      <c r="L2045" s="4">
        <v>0</v>
      </c>
      <c r="M2045" s="4" t="s">
        <v>2236</v>
      </c>
      <c r="N2045" s="11" t="s">
        <v>12925</v>
      </c>
      <c r="R2045" t="s">
        <v>4721</v>
      </c>
    </row>
    <row r="2046" spans="1:18">
      <c r="A2046" t="s">
        <v>6945</v>
      </c>
      <c r="B2046" t="s">
        <v>10958</v>
      </c>
      <c r="C2046" t="s">
        <v>74</v>
      </c>
      <c r="D2046" s="25" t="s">
        <v>11001</v>
      </c>
      <c r="E2046" s="4">
        <v>3</v>
      </c>
      <c r="F2046" s="4">
        <v>1998</v>
      </c>
      <c r="G2046" t="s">
        <v>21</v>
      </c>
      <c r="H2046" s="4" t="s">
        <v>1639</v>
      </c>
      <c r="I2046" t="s">
        <v>1214</v>
      </c>
      <c r="J2046" s="4" t="s">
        <v>1215</v>
      </c>
      <c r="K2046" s="4" t="s">
        <v>58</v>
      </c>
      <c r="L2046" s="4">
        <v>0</v>
      </c>
      <c r="M2046" s="4" t="s">
        <v>1394</v>
      </c>
      <c r="N2046" s="11" t="s">
        <v>12925</v>
      </c>
      <c r="R2046" t="s">
        <v>225</v>
      </c>
    </row>
    <row r="2047" spans="1:18">
      <c r="A2047" t="s">
        <v>6945</v>
      </c>
      <c r="B2047" t="s">
        <v>10958</v>
      </c>
      <c r="C2047" t="s">
        <v>74</v>
      </c>
      <c r="D2047" s="25" t="s">
        <v>10981</v>
      </c>
      <c r="E2047" s="4">
        <v>3</v>
      </c>
      <c r="F2047" s="4">
        <v>2000</v>
      </c>
      <c r="G2047" t="s">
        <v>21</v>
      </c>
      <c r="H2047" s="4" t="s">
        <v>2924</v>
      </c>
      <c r="I2047" t="s">
        <v>1214</v>
      </c>
      <c r="J2047" s="4" t="s">
        <v>591</v>
      </c>
      <c r="K2047" s="4" t="s">
        <v>642</v>
      </c>
      <c r="L2047" s="4">
        <v>0</v>
      </c>
      <c r="M2047" s="4" t="s">
        <v>3687</v>
      </c>
      <c r="N2047" s="11" t="s">
        <v>12925</v>
      </c>
      <c r="R2047" t="s">
        <v>439</v>
      </c>
    </row>
    <row r="2048" spans="1:18">
      <c r="A2048" t="s">
        <v>6945</v>
      </c>
      <c r="B2048" t="s">
        <v>10958</v>
      </c>
      <c r="C2048" t="s">
        <v>74</v>
      </c>
      <c r="D2048" s="25" t="s">
        <v>10970</v>
      </c>
      <c r="E2048" s="4">
        <v>5</v>
      </c>
      <c r="F2048" s="4">
        <v>2001</v>
      </c>
      <c r="G2048" t="s">
        <v>21</v>
      </c>
      <c r="H2048" s="4" t="s">
        <v>977</v>
      </c>
      <c r="I2048" t="s">
        <v>1214</v>
      </c>
      <c r="J2048" s="4" t="s">
        <v>1160</v>
      </c>
      <c r="K2048" s="4" t="s">
        <v>1246</v>
      </c>
      <c r="L2048" s="4">
        <v>0</v>
      </c>
      <c r="M2048" s="4" t="s">
        <v>3809</v>
      </c>
      <c r="N2048" s="11" t="s">
        <v>12925</v>
      </c>
      <c r="R2048" t="s">
        <v>12927</v>
      </c>
    </row>
    <row r="2049" spans="1:18">
      <c r="A2049" t="s">
        <v>6945</v>
      </c>
      <c r="B2049" t="s">
        <v>10958</v>
      </c>
      <c r="C2049" t="s">
        <v>74</v>
      </c>
      <c r="D2049" s="25" t="s">
        <v>10126</v>
      </c>
      <c r="E2049" s="4">
        <v>7</v>
      </c>
      <c r="F2049" s="4">
        <v>2001</v>
      </c>
      <c r="G2049" t="s">
        <v>21</v>
      </c>
      <c r="H2049" s="4" t="s">
        <v>431</v>
      </c>
      <c r="I2049" t="s">
        <v>1214</v>
      </c>
      <c r="J2049" s="4" t="s">
        <v>1160</v>
      </c>
      <c r="N2049" s="11" t="s">
        <v>12925</v>
      </c>
      <c r="R2049" t="s">
        <v>12928</v>
      </c>
    </row>
    <row r="2050" spans="1:18">
      <c r="A2050" t="s">
        <v>6945</v>
      </c>
      <c r="B2050" t="s">
        <v>10958</v>
      </c>
      <c r="C2050" t="s">
        <v>74</v>
      </c>
      <c r="D2050" s="25" t="s">
        <v>11036</v>
      </c>
      <c r="E2050" s="4">
        <v>5</v>
      </c>
      <c r="F2050" s="4">
        <v>2002</v>
      </c>
      <c r="G2050" t="s">
        <v>21</v>
      </c>
      <c r="H2050" s="4" t="s">
        <v>893</v>
      </c>
      <c r="I2050" t="s">
        <v>1214</v>
      </c>
      <c r="J2050" s="4" t="s">
        <v>278</v>
      </c>
      <c r="K2050" s="4" t="s">
        <v>2252</v>
      </c>
      <c r="L2050" s="4">
        <v>0</v>
      </c>
      <c r="M2050" s="4" t="s">
        <v>12929</v>
      </c>
      <c r="N2050" s="11" t="s">
        <v>12925</v>
      </c>
      <c r="R2050" t="s">
        <v>12930</v>
      </c>
    </row>
    <row r="2051" spans="1:18">
      <c r="A2051" t="s">
        <v>6945</v>
      </c>
      <c r="B2051" t="s">
        <v>10958</v>
      </c>
      <c r="C2051" t="s">
        <v>74</v>
      </c>
      <c r="D2051" s="25" t="s">
        <v>11038</v>
      </c>
      <c r="E2051" s="4">
        <v>5</v>
      </c>
      <c r="F2051" s="4">
        <v>2003</v>
      </c>
      <c r="G2051" t="s">
        <v>21</v>
      </c>
      <c r="H2051" s="4" t="s">
        <v>1038</v>
      </c>
      <c r="I2051" t="s">
        <v>1214</v>
      </c>
      <c r="J2051" s="4" t="s">
        <v>154</v>
      </c>
      <c r="K2051" s="4" t="s">
        <v>1162</v>
      </c>
      <c r="L2051" s="4">
        <v>0</v>
      </c>
      <c r="M2051" s="4" t="s">
        <v>10365</v>
      </c>
      <c r="N2051" s="11" t="s">
        <v>12925</v>
      </c>
      <c r="R2051" t="s">
        <v>11501</v>
      </c>
    </row>
    <row r="2052" spans="1:18">
      <c r="A2052" t="s">
        <v>6945</v>
      </c>
      <c r="B2052" t="s">
        <v>10958</v>
      </c>
      <c r="C2052" t="s">
        <v>74</v>
      </c>
      <c r="D2052" s="25" t="s">
        <v>1674</v>
      </c>
      <c r="E2052" s="4">
        <v>5</v>
      </c>
      <c r="F2052" s="4">
        <v>2004</v>
      </c>
      <c r="G2052" t="s">
        <v>21</v>
      </c>
      <c r="H2052" s="4" t="s">
        <v>1046</v>
      </c>
      <c r="I2052" t="s">
        <v>1214</v>
      </c>
      <c r="J2052" s="4" t="s">
        <v>842</v>
      </c>
      <c r="K2052" s="4" t="s">
        <v>1158</v>
      </c>
      <c r="L2052" s="4">
        <v>0</v>
      </c>
      <c r="M2052" s="4" t="s">
        <v>12931</v>
      </c>
      <c r="N2052" s="11" t="s">
        <v>12925</v>
      </c>
      <c r="R2052" t="s">
        <v>12932</v>
      </c>
    </row>
    <row r="2053" spans="1:18">
      <c r="A2053" t="s">
        <v>6945</v>
      </c>
      <c r="B2053" t="s">
        <v>10958</v>
      </c>
      <c r="C2053" t="s">
        <v>74</v>
      </c>
      <c r="D2053" s="25" t="s">
        <v>11123</v>
      </c>
      <c r="E2053" s="4">
        <v>5</v>
      </c>
      <c r="F2053" s="4">
        <v>2005</v>
      </c>
      <c r="G2053" t="s">
        <v>21</v>
      </c>
      <c r="H2053" s="4" t="s">
        <v>488</v>
      </c>
      <c r="I2053" t="s">
        <v>1214</v>
      </c>
      <c r="J2053" s="4" t="s">
        <v>584</v>
      </c>
      <c r="K2053" s="4" t="s">
        <v>256</v>
      </c>
      <c r="L2053" s="4">
        <v>0</v>
      </c>
      <c r="M2053" s="4" t="s">
        <v>12933</v>
      </c>
      <c r="N2053" s="11" t="s">
        <v>12925</v>
      </c>
      <c r="R2053" t="s">
        <v>12934</v>
      </c>
    </row>
    <row r="2054" spans="1:18">
      <c r="A2054" t="s">
        <v>6945</v>
      </c>
      <c r="B2054" t="s">
        <v>10958</v>
      </c>
      <c r="C2054" t="s">
        <v>74</v>
      </c>
      <c r="D2054" s="25" t="s">
        <v>1313</v>
      </c>
      <c r="E2054" s="4">
        <v>3</v>
      </c>
      <c r="F2054" s="4">
        <v>2006</v>
      </c>
      <c r="G2054" t="s">
        <v>21</v>
      </c>
      <c r="H2054" s="4" t="s">
        <v>2929</v>
      </c>
      <c r="I2054" t="s">
        <v>1214</v>
      </c>
      <c r="N2054" s="11" t="s">
        <v>12925</v>
      </c>
      <c r="R2054" t="s">
        <v>799</v>
      </c>
    </row>
    <row r="2055" spans="1:18">
      <c r="A2055" t="s">
        <v>6945</v>
      </c>
      <c r="B2055" t="s">
        <v>10958</v>
      </c>
      <c r="C2055" t="s">
        <v>74</v>
      </c>
      <c r="D2055" s="25" t="s">
        <v>10993</v>
      </c>
      <c r="E2055" s="4">
        <v>5</v>
      </c>
      <c r="F2055" s="4">
        <v>2008</v>
      </c>
      <c r="G2055" t="s">
        <v>21</v>
      </c>
      <c r="H2055" s="4" t="s">
        <v>600</v>
      </c>
      <c r="I2055" t="s">
        <v>1214</v>
      </c>
      <c r="J2055" s="4" t="s">
        <v>142</v>
      </c>
      <c r="K2055" s="4" t="s">
        <v>1712</v>
      </c>
      <c r="L2055" s="4">
        <v>0</v>
      </c>
      <c r="M2055" s="4" t="s">
        <v>3566</v>
      </c>
      <c r="N2055" s="11" t="s">
        <v>12925</v>
      </c>
      <c r="R2055" t="s">
        <v>11252</v>
      </c>
    </row>
    <row r="2056" spans="1:18">
      <c r="A2056" t="s">
        <v>6945</v>
      </c>
      <c r="B2056" t="s">
        <v>10958</v>
      </c>
      <c r="C2056" t="s">
        <v>74</v>
      </c>
      <c r="D2056" s="25" t="s">
        <v>10995</v>
      </c>
      <c r="E2056" s="4">
        <v>5</v>
      </c>
      <c r="F2056" s="4">
        <v>2010</v>
      </c>
      <c r="G2056" t="s">
        <v>21</v>
      </c>
      <c r="H2056" s="4" t="s">
        <v>1389</v>
      </c>
      <c r="I2056" t="s">
        <v>1214</v>
      </c>
      <c r="J2056" s="4" t="s">
        <v>203</v>
      </c>
      <c r="K2056" s="4">
        <v>38.799999999999997</v>
      </c>
      <c r="L2056" s="4">
        <v>0</v>
      </c>
      <c r="M2056" s="4" t="s">
        <v>4286</v>
      </c>
      <c r="N2056" s="11" t="s">
        <v>12925</v>
      </c>
      <c r="R2056" t="s">
        <v>12935</v>
      </c>
    </row>
    <row r="2057" spans="1:18">
      <c r="A2057" t="s">
        <v>6945</v>
      </c>
      <c r="B2057" t="s">
        <v>10958</v>
      </c>
      <c r="C2057" t="s">
        <v>74</v>
      </c>
      <c r="D2057" s="25" t="s">
        <v>11012</v>
      </c>
      <c r="E2057" s="4">
        <v>5</v>
      </c>
      <c r="F2057" s="4">
        <v>2011</v>
      </c>
      <c r="G2057" t="s">
        <v>21</v>
      </c>
      <c r="H2057" s="4" t="s">
        <v>742</v>
      </c>
      <c r="I2057" t="s">
        <v>1214</v>
      </c>
      <c r="J2057" s="4" t="s">
        <v>36</v>
      </c>
      <c r="K2057" s="4">
        <v>38.5</v>
      </c>
      <c r="L2057" s="4">
        <v>0</v>
      </c>
      <c r="M2057" s="4" t="s">
        <v>12936</v>
      </c>
      <c r="N2057" s="11" t="s">
        <v>12925</v>
      </c>
      <c r="R2057" t="s">
        <v>12937</v>
      </c>
    </row>
    <row r="2058" spans="1:18">
      <c r="A2058" t="s">
        <v>6945</v>
      </c>
      <c r="B2058" t="s">
        <v>10958</v>
      </c>
      <c r="C2058" t="s">
        <v>74</v>
      </c>
      <c r="D2058" s="25" t="s">
        <v>11042</v>
      </c>
      <c r="E2058" s="4">
        <v>5</v>
      </c>
      <c r="F2058" s="4">
        <v>2013</v>
      </c>
      <c r="G2058" t="s">
        <v>21</v>
      </c>
      <c r="H2058" s="4" t="s">
        <v>362</v>
      </c>
      <c r="I2058" t="s">
        <v>1214</v>
      </c>
      <c r="J2058" s="4" t="s">
        <v>182</v>
      </c>
      <c r="K2058" s="4">
        <v>38.5</v>
      </c>
      <c r="L2058" s="4">
        <v>0</v>
      </c>
      <c r="M2058" s="4" t="s">
        <v>2172</v>
      </c>
      <c r="N2058" s="11" t="s">
        <v>12925</v>
      </c>
      <c r="R2058" t="s">
        <v>12938</v>
      </c>
    </row>
    <row r="2059" spans="1:18">
      <c r="A2059" t="s">
        <v>6946</v>
      </c>
      <c r="B2059" t="s">
        <v>10958</v>
      </c>
      <c r="C2059" t="s">
        <v>20</v>
      </c>
      <c r="D2059" s="25" t="s">
        <v>11132</v>
      </c>
      <c r="E2059" s="4">
        <v>3</v>
      </c>
      <c r="F2059" s="4">
        <v>1995</v>
      </c>
      <c r="G2059" t="s">
        <v>21</v>
      </c>
      <c r="H2059" s="4" t="s">
        <v>1610</v>
      </c>
      <c r="I2059" t="s">
        <v>1214</v>
      </c>
      <c r="J2059" s="4" t="s">
        <v>550</v>
      </c>
      <c r="K2059" s="4" t="s">
        <v>1782</v>
      </c>
      <c r="L2059" s="4">
        <v>0</v>
      </c>
      <c r="M2059" s="4" t="s">
        <v>1461</v>
      </c>
      <c r="R2059" t="s">
        <v>607</v>
      </c>
    </row>
    <row r="2060" spans="1:18">
      <c r="A2060" t="s">
        <v>6961</v>
      </c>
      <c r="B2060" t="s">
        <v>10958</v>
      </c>
      <c r="C2060" t="s">
        <v>20</v>
      </c>
      <c r="D2060" s="25" t="s">
        <v>10995</v>
      </c>
      <c r="E2060" s="4">
        <v>5</v>
      </c>
      <c r="F2060" s="4">
        <v>2010</v>
      </c>
      <c r="G2060" t="s">
        <v>21</v>
      </c>
      <c r="I2060" t="s">
        <v>11219</v>
      </c>
      <c r="J2060" s="4" t="s">
        <v>2929</v>
      </c>
      <c r="K2060" s="4" t="s">
        <v>2176</v>
      </c>
      <c r="L2060" s="4">
        <v>0</v>
      </c>
      <c r="M2060" s="4" t="s">
        <v>3274</v>
      </c>
      <c r="N2060" s="11" t="s">
        <v>12939</v>
      </c>
      <c r="R2060" t="s">
        <v>12940</v>
      </c>
    </row>
    <row r="2061" spans="1:18">
      <c r="A2061" t="s">
        <v>6961</v>
      </c>
      <c r="B2061" t="s">
        <v>10958</v>
      </c>
      <c r="C2061" t="s">
        <v>74</v>
      </c>
      <c r="D2061" s="25" t="s">
        <v>11102</v>
      </c>
      <c r="E2061" s="4">
        <v>5</v>
      </c>
      <c r="F2061" s="4">
        <v>2019</v>
      </c>
      <c r="G2061" t="s">
        <v>21</v>
      </c>
      <c r="I2061" t="s">
        <v>11219</v>
      </c>
      <c r="J2061" s="4" t="s">
        <v>529</v>
      </c>
      <c r="K2061" s="4" t="s">
        <v>954</v>
      </c>
      <c r="L2061" s="4">
        <v>0</v>
      </c>
      <c r="M2061" s="4" t="s">
        <v>1637</v>
      </c>
      <c r="N2061" s="11" t="s">
        <v>12939</v>
      </c>
      <c r="R2061" t="s">
        <v>12941</v>
      </c>
    </row>
    <row r="2062" spans="1:18">
      <c r="A2062" t="s">
        <v>12942</v>
      </c>
      <c r="B2062" t="s">
        <v>10958</v>
      </c>
      <c r="C2062" s="4" t="s">
        <v>20</v>
      </c>
      <c r="D2062" s="25" t="s">
        <v>11031</v>
      </c>
      <c r="E2062" s="4">
        <v>4</v>
      </c>
      <c r="F2062" s="4">
        <v>2026</v>
      </c>
      <c r="G2062" s="4" t="s">
        <v>10586</v>
      </c>
      <c r="H2062" s="4">
        <v>6.6</v>
      </c>
      <c r="I2062" t="s">
        <v>1214</v>
      </c>
      <c r="J2062" s="4">
        <v>21.2</v>
      </c>
      <c r="K2062" s="4">
        <v>29.6</v>
      </c>
      <c r="L2062" s="4">
        <v>0</v>
      </c>
      <c r="M2062" s="4">
        <v>361</v>
      </c>
      <c r="N2062" s="11" t="s">
        <v>12943</v>
      </c>
      <c r="R2062" s="4" t="s">
        <v>12944</v>
      </c>
    </row>
    <row r="2063" spans="1:18">
      <c r="A2063" t="s">
        <v>7010</v>
      </c>
      <c r="B2063" t="s">
        <v>10958</v>
      </c>
      <c r="C2063" t="s">
        <v>20</v>
      </c>
      <c r="D2063" s="25" t="s">
        <v>10961</v>
      </c>
      <c r="E2063" s="4">
        <v>3</v>
      </c>
      <c r="F2063" s="4">
        <v>1986</v>
      </c>
      <c r="G2063" t="s">
        <v>21</v>
      </c>
      <c r="I2063" t="s">
        <v>11219</v>
      </c>
      <c r="J2063" s="4" t="s">
        <v>4660</v>
      </c>
      <c r="K2063" s="4" t="s">
        <v>1613</v>
      </c>
      <c r="L2063" s="4">
        <v>0</v>
      </c>
      <c r="M2063" s="4" t="s">
        <v>12945</v>
      </c>
    </row>
    <row r="2064" spans="1:18">
      <c r="A2064" t="s">
        <v>7010</v>
      </c>
      <c r="B2064" t="s">
        <v>10958</v>
      </c>
      <c r="C2064" t="s">
        <v>74</v>
      </c>
      <c r="D2064" s="25" t="s">
        <v>10964</v>
      </c>
      <c r="E2064" s="4">
        <v>3</v>
      </c>
      <c r="F2064" s="4">
        <v>1990</v>
      </c>
      <c r="G2064" t="s">
        <v>21</v>
      </c>
      <c r="I2064" t="s">
        <v>11219</v>
      </c>
      <c r="J2064" s="4" t="s">
        <v>4660</v>
      </c>
      <c r="K2064" s="4" t="s">
        <v>1811</v>
      </c>
      <c r="L2064" s="4">
        <v>0</v>
      </c>
      <c r="M2064" s="4" t="s">
        <v>1925</v>
      </c>
    </row>
    <row r="2065" spans="1:18">
      <c r="A2065" t="s">
        <v>7010</v>
      </c>
      <c r="B2065" t="s">
        <v>10958</v>
      </c>
      <c r="C2065" t="s">
        <v>74</v>
      </c>
      <c r="D2065" s="25" t="s">
        <v>10975</v>
      </c>
      <c r="E2065" s="4">
        <v>3</v>
      </c>
      <c r="F2065" s="4">
        <v>1994</v>
      </c>
      <c r="G2065" t="s">
        <v>21</v>
      </c>
      <c r="I2065" t="s">
        <v>11219</v>
      </c>
      <c r="J2065" s="4" t="s">
        <v>40</v>
      </c>
      <c r="K2065" s="4" t="s">
        <v>2252</v>
      </c>
      <c r="L2065" s="4">
        <v>0</v>
      </c>
      <c r="M2065" s="4" t="s">
        <v>9814</v>
      </c>
    </row>
    <row r="2066" spans="1:18">
      <c r="A2066" t="s">
        <v>7014</v>
      </c>
      <c r="B2066" t="s">
        <v>10958</v>
      </c>
      <c r="C2066" t="s">
        <v>20</v>
      </c>
      <c r="D2066" s="25" t="s">
        <v>10968</v>
      </c>
      <c r="E2066" s="4">
        <v>3</v>
      </c>
      <c r="F2066" s="4">
        <v>1994</v>
      </c>
      <c r="G2066" t="s">
        <v>25</v>
      </c>
      <c r="I2066" t="s">
        <v>11219</v>
      </c>
      <c r="J2066" s="4" t="s">
        <v>169</v>
      </c>
      <c r="K2066" s="4" t="s">
        <v>591</v>
      </c>
      <c r="L2066" s="4">
        <v>0</v>
      </c>
      <c r="M2066" s="4" t="s">
        <v>2441</v>
      </c>
      <c r="R2066" t="s">
        <v>12946</v>
      </c>
    </row>
    <row r="2067" spans="1:18">
      <c r="A2067" t="s">
        <v>168</v>
      </c>
      <c r="B2067" t="s">
        <v>10958</v>
      </c>
      <c r="C2067" t="s">
        <v>20</v>
      </c>
      <c r="D2067" s="25" t="s">
        <v>2390</v>
      </c>
      <c r="E2067" s="4">
        <v>3</v>
      </c>
      <c r="F2067" s="4">
        <v>1980</v>
      </c>
      <c r="G2067" t="s">
        <v>25</v>
      </c>
      <c r="H2067" s="4" t="s">
        <v>126</v>
      </c>
      <c r="I2067" t="s">
        <v>1214</v>
      </c>
      <c r="J2067" s="4" t="s">
        <v>1373</v>
      </c>
      <c r="K2067" s="4" t="s">
        <v>1611</v>
      </c>
      <c r="L2067" s="4">
        <v>0</v>
      </c>
      <c r="M2067" s="4" t="s">
        <v>2350</v>
      </c>
      <c r="N2067" s="11" t="s">
        <v>12947</v>
      </c>
      <c r="R2067" t="s">
        <v>2070</v>
      </c>
    </row>
    <row r="2068" spans="1:18">
      <c r="A2068" t="s">
        <v>168</v>
      </c>
      <c r="B2068" t="s">
        <v>10958</v>
      </c>
      <c r="C2068" t="s">
        <v>74</v>
      </c>
      <c r="D2068" s="25" t="s">
        <v>11291</v>
      </c>
      <c r="E2068" s="4">
        <v>3</v>
      </c>
      <c r="F2068" s="4">
        <v>1982</v>
      </c>
      <c r="G2068" t="s">
        <v>25</v>
      </c>
      <c r="H2068" s="4" t="s">
        <v>1376</v>
      </c>
      <c r="I2068" t="s">
        <v>1214</v>
      </c>
      <c r="J2068" s="4" t="s">
        <v>5542</v>
      </c>
      <c r="K2068" s="4" t="s">
        <v>2923</v>
      </c>
      <c r="L2068" s="4">
        <v>0</v>
      </c>
      <c r="M2068" s="4" t="s">
        <v>2443</v>
      </c>
      <c r="N2068" s="11" t="s">
        <v>12947</v>
      </c>
      <c r="R2068" t="s">
        <v>12948</v>
      </c>
    </row>
    <row r="2069" spans="1:18">
      <c r="A2069" t="s">
        <v>168</v>
      </c>
      <c r="B2069" t="s">
        <v>10958</v>
      </c>
      <c r="C2069" t="s">
        <v>74</v>
      </c>
      <c r="D2069" s="25" t="s">
        <v>11077</v>
      </c>
      <c r="E2069" s="4">
        <v>3</v>
      </c>
      <c r="F2069" s="4">
        <v>1986</v>
      </c>
      <c r="G2069" t="s">
        <v>25</v>
      </c>
      <c r="H2069" s="4" t="s">
        <v>597</v>
      </c>
      <c r="I2069" t="s">
        <v>1214</v>
      </c>
      <c r="J2069" s="4" t="s">
        <v>3509</v>
      </c>
      <c r="K2069" s="4" t="s">
        <v>3597</v>
      </c>
      <c r="L2069" s="4">
        <v>0</v>
      </c>
      <c r="M2069" s="4" t="s">
        <v>1598</v>
      </c>
      <c r="N2069" s="11" t="s">
        <v>12947</v>
      </c>
    </row>
    <row r="2070" spans="1:18">
      <c r="A2070" t="s">
        <v>168</v>
      </c>
      <c r="B2070" t="s">
        <v>10958</v>
      </c>
      <c r="C2070" t="s">
        <v>74</v>
      </c>
      <c r="D2070" s="25" t="s">
        <v>10963</v>
      </c>
      <c r="E2070" s="4">
        <v>3</v>
      </c>
      <c r="F2070" s="4">
        <v>1988</v>
      </c>
      <c r="G2070" t="s">
        <v>25</v>
      </c>
      <c r="H2070" s="4" t="s">
        <v>1110</v>
      </c>
      <c r="I2070" t="s">
        <v>1214</v>
      </c>
      <c r="J2070" s="4" t="s">
        <v>4660</v>
      </c>
      <c r="K2070" s="4" t="s">
        <v>1811</v>
      </c>
      <c r="L2070" s="4">
        <v>0</v>
      </c>
      <c r="M2070" s="4" t="s">
        <v>3456</v>
      </c>
      <c r="N2070" s="11" t="s">
        <v>12947</v>
      </c>
      <c r="R2070" t="s">
        <v>12949</v>
      </c>
    </row>
    <row r="2071" spans="1:18">
      <c r="A2071" t="s">
        <v>168</v>
      </c>
      <c r="B2071" t="s">
        <v>10958</v>
      </c>
      <c r="C2071" t="s">
        <v>74</v>
      </c>
      <c r="D2071" s="25" t="s">
        <v>10998</v>
      </c>
      <c r="E2071" s="4">
        <v>3</v>
      </c>
      <c r="F2071" s="4">
        <v>1990</v>
      </c>
      <c r="G2071" t="s">
        <v>25</v>
      </c>
      <c r="H2071" s="4" t="s">
        <v>1756</v>
      </c>
      <c r="I2071" t="s">
        <v>1214</v>
      </c>
      <c r="J2071" s="4" t="s">
        <v>3049</v>
      </c>
      <c r="K2071" s="4" t="s">
        <v>1292</v>
      </c>
      <c r="L2071" s="4">
        <v>0</v>
      </c>
      <c r="M2071" s="4" t="s">
        <v>12950</v>
      </c>
      <c r="N2071" s="11" t="s">
        <v>12947</v>
      </c>
      <c r="R2071" t="s">
        <v>12951</v>
      </c>
    </row>
    <row r="2072" spans="1:18">
      <c r="A2072" t="s">
        <v>168</v>
      </c>
      <c r="B2072" t="s">
        <v>10958</v>
      </c>
      <c r="C2072" t="s">
        <v>74</v>
      </c>
      <c r="D2072" s="25" t="s">
        <v>10981</v>
      </c>
      <c r="E2072" s="4">
        <v>3</v>
      </c>
      <c r="F2072" s="4">
        <v>2000</v>
      </c>
      <c r="G2072" t="s">
        <v>25</v>
      </c>
      <c r="H2072" s="4" t="s">
        <v>1215</v>
      </c>
      <c r="I2072" t="s">
        <v>1214</v>
      </c>
      <c r="J2072" s="4" t="s">
        <v>40</v>
      </c>
      <c r="K2072" s="4" t="s">
        <v>2609</v>
      </c>
      <c r="L2072" s="4">
        <v>0</v>
      </c>
      <c r="M2072" s="4" t="s">
        <v>2062</v>
      </c>
      <c r="N2072" s="11" t="s">
        <v>12947</v>
      </c>
      <c r="R2072" t="s">
        <v>12952</v>
      </c>
    </row>
    <row r="2073" spans="1:18">
      <c r="A2073" t="s">
        <v>168</v>
      </c>
      <c r="B2073" t="s">
        <v>10958</v>
      </c>
      <c r="C2073" t="s">
        <v>74</v>
      </c>
      <c r="D2073" s="25" t="s">
        <v>5416</v>
      </c>
      <c r="E2073" s="4">
        <v>6</v>
      </c>
      <c r="F2073" s="4">
        <v>2001</v>
      </c>
      <c r="G2073" t="s">
        <v>25</v>
      </c>
      <c r="H2073" s="4" t="s">
        <v>1861</v>
      </c>
      <c r="I2073" t="s">
        <v>1214</v>
      </c>
      <c r="J2073" s="4" t="s">
        <v>40</v>
      </c>
      <c r="K2073" s="4" t="s">
        <v>307</v>
      </c>
      <c r="L2073" s="4">
        <v>0</v>
      </c>
      <c r="N2073" s="11" t="s">
        <v>12947</v>
      </c>
      <c r="R2073" t="s">
        <v>12953</v>
      </c>
    </row>
    <row r="2074" spans="1:18">
      <c r="A2074" t="s">
        <v>168</v>
      </c>
      <c r="B2074" t="s">
        <v>10958</v>
      </c>
      <c r="C2074" t="s">
        <v>74</v>
      </c>
      <c r="D2074" s="25" t="s">
        <v>2779</v>
      </c>
      <c r="E2074" s="4">
        <v>6</v>
      </c>
      <c r="F2074" s="4">
        <v>2002</v>
      </c>
      <c r="G2074" t="s">
        <v>25</v>
      </c>
      <c r="H2074" s="4" t="s">
        <v>831</v>
      </c>
      <c r="I2074" t="s">
        <v>1214</v>
      </c>
      <c r="J2074" s="4" t="s">
        <v>577</v>
      </c>
      <c r="K2074" s="4" t="s">
        <v>95</v>
      </c>
      <c r="L2074" s="4">
        <v>0</v>
      </c>
      <c r="M2074" s="4" t="s">
        <v>1716</v>
      </c>
      <c r="N2074" s="11" t="s">
        <v>12947</v>
      </c>
      <c r="R2074" t="s">
        <v>11039</v>
      </c>
    </row>
    <row r="2075" spans="1:18">
      <c r="A2075" t="s">
        <v>1132</v>
      </c>
      <c r="B2075" t="s">
        <v>10958</v>
      </c>
      <c r="C2075" t="s">
        <v>20</v>
      </c>
      <c r="D2075" s="25" t="s">
        <v>10963</v>
      </c>
      <c r="E2075" s="4">
        <v>3</v>
      </c>
      <c r="F2075" s="4">
        <v>1988</v>
      </c>
      <c r="G2075" t="s">
        <v>25</v>
      </c>
      <c r="I2075" t="s">
        <v>11219</v>
      </c>
      <c r="J2075" s="4" t="s">
        <v>2299</v>
      </c>
      <c r="K2075" s="4" t="s">
        <v>8474</v>
      </c>
      <c r="L2075" s="4">
        <v>0</v>
      </c>
      <c r="M2075" s="4" t="s">
        <v>12954</v>
      </c>
      <c r="N2075" s="11" t="s">
        <v>12955</v>
      </c>
      <c r="R2075" t="s">
        <v>12956</v>
      </c>
    </row>
    <row r="2076" spans="1:18">
      <c r="A2076" t="s">
        <v>1132</v>
      </c>
      <c r="B2076" t="s">
        <v>10958</v>
      </c>
      <c r="C2076" t="s">
        <v>74</v>
      </c>
      <c r="D2076" s="25" t="s">
        <v>10964</v>
      </c>
      <c r="E2076" s="4">
        <v>3</v>
      </c>
      <c r="F2076" s="4">
        <v>1990</v>
      </c>
      <c r="G2076" t="s">
        <v>25</v>
      </c>
      <c r="I2076" t="s">
        <v>11219</v>
      </c>
      <c r="J2076" s="4" t="s">
        <v>1297</v>
      </c>
      <c r="K2076" s="4" t="s">
        <v>829</v>
      </c>
      <c r="L2076" s="4">
        <v>0</v>
      </c>
      <c r="M2076" s="4" t="s">
        <v>12957</v>
      </c>
      <c r="N2076" s="11" t="s">
        <v>12955</v>
      </c>
    </row>
    <row r="2077" spans="1:18">
      <c r="A2077" t="s">
        <v>1132</v>
      </c>
      <c r="B2077" t="s">
        <v>10958</v>
      </c>
      <c r="C2077" t="s">
        <v>74</v>
      </c>
      <c r="D2077" s="25" t="s">
        <v>11023</v>
      </c>
      <c r="E2077" s="4">
        <v>3</v>
      </c>
      <c r="F2077" s="4">
        <v>1992</v>
      </c>
      <c r="G2077" t="s">
        <v>25</v>
      </c>
      <c r="I2077" t="s">
        <v>11219</v>
      </c>
      <c r="J2077" s="4" t="s">
        <v>2299</v>
      </c>
      <c r="K2077" s="4" t="s">
        <v>2397</v>
      </c>
      <c r="L2077" s="4">
        <v>0</v>
      </c>
      <c r="M2077" s="4" t="s">
        <v>12958</v>
      </c>
      <c r="N2077" s="11" t="s">
        <v>12955</v>
      </c>
    </row>
    <row r="2078" spans="1:18">
      <c r="A2078" t="s">
        <v>1132</v>
      </c>
      <c r="B2078" t="s">
        <v>10958</v>
      </c>
      <c r="C2078" t="s">
        <v>74</v>
      </c>
      <c r="D2078" s="25" t="s">
        <v>10968</v>
      </c>
      <c r="E2078" s="4">
        <v>3</v>
      </c>
      <c r="F2078" s="4">
        <v>1994</v>
      </c>
      <c r="G2078" t="s">
        <v>25</v>
      </c>
      <c r="I2078" t="s">
        <v>11219</v>
      </c>
      <c r="J2078" s="4" t="s">
        <v>1575</v>
      </c>
      <c r="K2078" s="4" t="s">
        <v>2529</v>
      </c>
      <c r="L2078" s="4">
        <v>0</v>
      </c>
      <c r="M2078" s="4" t="s">
        <v>12959</v>
      </c>
      <c r="N2078" s="11" t="s">
        <v>12955</v>
      </c>
      <c r="R2078" t="s">
        <v>2070</v>
      </c>
    </row>
    <row r="2079" spans="1:18">
      <c r="A2079" t="s">
        <v>1132</v>
      </c>
      <c r="B2079" t="s">
        <v>10958</v>
      </c>
      <c r="C2079" t="s">
        <v>74</v>
      </c>
      <c r="D2079" s="25" t="s">
        <v>11132</v>
      </c>
      <c r="E2079" s="4">
        <v>3</v>
      </c>
      <c r="F2079" s="4">
        <v>1995</v>
      </c>
      <c r="G2079" t="s">
        <v>25</v>
      </c>
      <c r="I2079" t="s">
        <v>11219</v>
      </c>
      <c r="J2079" s="4" t="s">
        <v>2609</v>
      </c>
      <c r="K2079" s="4" t="s">
        <v>468</v>
      </c>
      <c r="L2079" s="4">
        <v>0</v>
      </c>
      <c r="M2079" s="4" t="s">
        <v>12756</v>
      </c>
      <c r="N2079" s="11" t="s">
        <v>12955</v>
      </c>
      <c r="R2079" t="s">
        <v>12960</v>
      </c>
    </row>
    <row r="2080" spans="1:18">
      <c r="A2080" t="s">
        <v>1132</v>
      </c>
      <c r="B2080" t="s">
        <v>10958</v>
      </c>
      <c r="C2080" t="s">
        <v>74</v>
      </c>
      <c r="D2080" s="25" t="s">
        <v>10989</v>
      </c>
      <c r="E2080" s="4">
        <v>3</v>
      </c>
      <c r="F2080" s="4">
        <v>1996</v>
      </c>
      <c r="G2080" t="s">
        <v>25</v>
      </c>
      <c r="I2080" t="s">
        <v>11219</v>
      </c>
      <c r="J2080" s="4" t="s">
        <v>341</v>
      </c>
      <c r="K2080" s="4" t="s">
        <v>4576</v>
      </c>
      <c r="L2080" s="4">
        <v>0</v>
      </c>
      <c r="M2080" s="4" t="s">
        <v>4279</v>
      </c>
      <c r="N2080" s="11" t="s">
        <v>12955</v>
      </c>
      <c r="R2080" t="s">
        <v>4721</v>
      </c>
    </row>
    <row r="2081" spans="1:18">
      <c r="A2081" t="s">
        <v>7076</v>
      </c>
      <c r="B2081" t="s">
        <v>10958</v>
      </c>
      <c r="C2081" t="s">
        <v>20</v>
      </c>
      <c r="D2081" s="25" t="s">
        <v>11132</v>
      </c>
      <c r="E2081" s="4">
        <v>3</v>
      </c>
      <c r="F2081" s="4">
        <v>1995</v>
      </c>
      <c r="G2081" t="s">
        <v>21</v>
      </c>
      <c r="H2081" s="4" t="s">
        <v>1635</v>
      </c>
      <c r="I2081" t="s">
        <v>1214</v>
      </c>
      <c r="J2081" s="4" t="s">
        <v>1389</v>
      </c>
      <c r="K2081" s="4" t="s">
        <v>1106</v>
      </c>
      <c r="L2081" s="4">
        <v>0</v>
      </c>
      <c r="M2081" s="4" t="s">
        <v>1419</v>
      </c>
      <c r="N2081" s="11" t="s">
        <v>12961</v>
      </c>
      <c r="R2081" t="s">
        <v>12962</v>
      </c>
    </row>
    <row r="2082" spans="1:18">
      <c r="A2082" t="s">
        <v>7076</v>
      </c>
      <c r="B2082" t="s">
        <v>10958</v>
      </c>
      <c r="C2082" t="s">
        <v>74</v>
      </c>
      <c r="D2082" s="25" t="s">
        <v>3055</v>
      </c>
      <c r="E2082" s="4">
        <v>5</v>
      </c>
      <c r="F2082" s="4">
        <v>2001</v>
      </c>
      <c r="G2082" t="s">
        <v>21</v>
      </c>
      <c r="H2082" s="4" t="s">
        <v>609</v>
      </c>
      <c r="I2082" t="s">
        <v>1214</v>
      </c>
      <c r="J2082" s="4" t="s">
        <v>742</v>
      </c>
      <c r="K2082" s="4" t="s">
        <v>831</v>
      </c>
      <c r="L2082" s="4">
        <v>0</v>
      </c>
      <c r="M2082" s="4" t="s">
        <v>1623</v>
      </c>
      <c r="N2082" s="11" t="s">
        <v>12961</v>
      </c>
      <c r="R2082" t="s">
        <v>12963</v>
      </c>
    </row>
    <row r="2083" spans="1:18">
      <c r="A2083" t="s">
        <v>7088</v>
      </c>
      <c r="B2083" t="s">
        <v>10958</v>
      </c>
      <c r="C2083" t="s">
        <v>20</v>
      </c>
      <c r="D2083" s="25" t="s">
        <v>11083</v>
      </c>
      <c r="E2083" s="4">
        <v>3</v>
      </c>
      <c r="F2083" s="4">
        <v>2000</v>
      </c>
      <c r="G2083" t="s">
        <v>25</v>
      </c>
      <c r="H2083" s="4" t="s">
        <v>2274</v>
      </c>
      <c r="I2083" t="s">
        <v>1214</v>
      </c>
      <c r="J2083" s="4" t="s">
        <v>1038</v>
      </c>
      <c r="K2083" s="4" t="s">
        <v>6479</v>
      </c>
      <c r="L2083" s="4">
        <v>0</v>
      </c>
      <c r="M2083" s="4" t="s">
        <v>2598</v>
      </c>
      <c r="N2083" s="11" t="s">
        <v>12964</v>
      </c>
      <c r="R2083" t="s">
        <v>2175</v>
      </c>
    </row>
    <row r="2084" spans="1:18">
      <c r="A2084" t="s">
        <v>7088</v>
      </c>
      <c r="B2084" t="s">
        <v>10958</v>
      </c>
      <c r="C2084" t="s">
        <v>74</v>
      </c>
      <c r="D2084" s="25" t="s">
        <v>3055</v>
      </c>
      <c r="E2084" s="4">
        <v>5</v>
      </c>
      <c r="F2084" s="4">
        <v>2001</v>
      </c>
      <c r="G2084" t="s">
        <v>25</v>
      </c>
      <c r="H2084" s="4" t="s">
        <v>654</v>
      </c>
      <c r="I2084" t="s">
        <v>1214</v>
      </c>
      <c r="J2084" s="4" t="s">
        <v>1756</v>
      </c>
      <c r="K2084" s="4" t="s">
        <v>421</v>
      </c>
      <c r="L2084" s="4">
        <v>0</v>
      </c>
      <c r="M2084" s="4" t="s">
        <v>1473</v>
      </c>
      <c r="N2084" s="11" t="s">
        <v>12964</v>
      </c>
      <c r="R2084" t="s">
        <v>12587</v>
      </c>
    </row>
    <row r="2085" spans="1:18">
      <c r="A2085" t="s">
        <v>7088</v>
      </c>
      <c r="B2085" t="s">
        <v>10958</v>
      </c>
      <c r="C2085" t="s">
        <v>74</v>
      </c>
      <c r="D2085" s="25" t="s">
        <v>11926</v>
      </c>
      <c r="E2085" s="4">
        <v>10</v>
      </c>
      <c r="F2085" s="4">
        <v>2001</v>
      </c>
      <c r="G2085" t="s">
        <v>25</v>
      </c>
      <c r="H2085" s="4" t="s">
        <v>12965</v>
      </c>
      <c r="I2085" t="s">
        <v>1214</v>
      </c>
      <c r="J2085" s="4" t="s">
        <v>1557</v>
      </c>
      <c r="K2085" s="4" t="s">
        <v>1856</v>
      </c>
      <c r="L2085" s="4">
        <v>0</v>
      </c>
      <c r="N2085" s="11" t="s">
        <v>12964</v>
      </c>
      <c r="R2085" t="s">
        <v>12966</v>
      </c>
    </row>
    <row r="2086" spans="1:18">
      <c r="A2086" t="s">
        <v>7088</v>
      </c>
      <c r="B2086" t="s">
        <v>10958</v>
      </c>
      <c r="C2086" t="s">
        <v>74</v>
      </c>
      <c r="D2086" s="25" t="s">
        <v>11036</v>
      </c>
      <c r="E2086" s="4">
        <v>5</v>
      </c>
      <c r="F2086" s="4">
        <v>2002</v>
      </c>
      <c r="G2086" t="s">
        <v>25</v>
      </c>
      <c r="H2086" s="4" t="s">
        <v>482</v>
      </c>
      <c r="I2086" t="s">
        <v>1214</v>
      </c>
      <c r="J2086" s="4" t="s">
        <v>611</v>
      </c>
      <c r="K2086" s="4" t="s">
        <v>885</v>
      </c>
      <c r="L2086" s="4">
        <v>0</v>
      </c>
      <c r="M2086" s="4" t="s">
        <v>1806</v>
      </c>
      <c r="N2086" s="11" t="s">
        <v>12964</v>
      </c>
      <c r="R2086" t="s">
        <v>12967</v>
      </c>
    </row>
    <row r="2087" spans="1:18">
      <c r="A2087" t="s">
        <v>7088</v>
      </c>
      <c r="B2087" t="s">
        <v>10958</v>
      </c>
      <c r="C2087" t="s">
        <v>74</v>
      </c>
      <c r="D2087" s="25" t="s">
        <v>10972</v>
      </c>
      <c r="E2087" s="4">
        <v>5</v>
      </c>
      <c r="F2087" s="4">
        <v>2003</v>
      </c>
      <c r="G2087" t="s">
        <v>25</v>
      </c>
      <c r="H2087" s="4" t="s">
        <v>682</v>
      </c>
      <c r="I2087" t="s">
        <v>1214</v>
      </c>
      <c r="J2087" s="4" t="s">
        <v>91</v>
      </c>
      <c r="K2087" s="4" t="s">
        <v>1282</v>
      </c>
      <c r="L2087" s="4">
        <v>0</v>
      </c>
      <c r="M2087" s="4" t="s">
        <v>1788</v>
      </c>
      <c r="N2087" s="11" t="s">
        <v>12964</v>
      </c>
      <c r="R2087" t="s">
        <v>11662</v>
      </c>
    </row>
    <row r="2088" spans="1:18">
      <c r="A2088" t="s">
        <v>7088</v>
      </c>
      <c r="B2088" t="s">
        <v>10958</v>
      </c>
      <c r="C2088" t="s">
        <v>74</v>
      </c>
      <c r="D2088" s="25" t="s">
        <v>1674</v>
      </c>
      <c r="E2088" s="4">
        <v>5</v>
      </c>
      <c r="F2088" s="4">
        <v>2004</v>
      </c>
      <c r="G2088" t="s">
        <v>25</v>
      </c>
      <c r="H2088" s="4" t="s">
        <v>57</v>
      </c>
      <c r="I2088" t="s">
        <v>1214</v>
      </c>
      <c r="J2088" s="4" t="s">
        <v>521</v>
      </c>
      <c r="K2088" s="4" t="s">
        <v>206</v>
      </c>
      <c r="L2088" s="4">
        <v>0</v>
      </c>
      <c r="M2088" s="4" t="s">
        <v>2150</v>
      </c>
      <c r="N2088" s="11" t="s">
        <v>12964</v>
      </c>
      <c r="R2088" t="s">
        <v>12968</v>
      </c>
    </row>
    <row r="2089" spans="1:18">
      <c r="A2089" t="s">
        <v>7088</v>
      </c>
      <c r="B2089" t="s">
        <v>10958</v>
      </c>
      <c r="C2089" t="s">
        <v>74</v>
      </c>
      <c r="D2089" s="25" t="s">
        <v>11060</v>
      </c>
      <c r="E2089" s="4">
        <v>5</v>
      </c>
      <c r="F2089" s="4">
        <v>2005</v>
      </c>
      <c r="G2089" t="s">
        <v>25</v>
      </c>
      <c r="H2089" s="4" t="s">
        <v>477</v>
      </c>
      <c r="I2089" t="s">
        <v>1214</v>
      </c>
      <c r="J2089" s="4" t="s">
        <v>186</v>
      </c>
      <c r="K2089" s="4" t="s">
        <v>1699</v>
      </c>
      <c r="L2089" s="4">
        <v>0</v>
      </c>
      <c r="M2089" s="4" t="s">
        <v>1700</v>
      </c>
      <c r="N2089" s="11" t="s">
        <v>12964</v>
      </c>
      <c r="R2089" t="s">
        <v>12969</v>
      </c>
    </row>
    <row r="2090" spans="1:18">
      <c r="A2090" t="s">
        <v>7088</v>
      </c>
      <c r="B2090" t="s">
        <v>10958</v>
      </c>
      <c r="C2090" t="s">
        <v>74</v>
      </c>
      <c r="D2090" s="25" t="s">
        <v>10993</v>
      </c>
      <c r="E2090" s="4">
        <v>5</v>
      </c>
      <c r="F2090" s="4">
        <v>2008</v>
      </c>
      <c r="G2090" t="s">
        <v>25</v>
      </c>
      <c r="H2090" s="4" t="s">
        <v>717</v>
      </c>
      <c r="I2090" t="s">
        <v>1214</v>
      </c>
      <c r="J2090" s="4" t="s">
        <v>436</v>
      </c>
      <c r="K2090" s="4" t="s">
        <v>419</v>
      </c>
      <c r="L2090" s="4">
        <v>0</v>
      </c>
      <c r="M2090" s="4" t="s">
        <v>12970</v>
      </c>
      <c r="N2090" s="11" t="s">
        <v>12964</v>
      </c>
      <c r="R2090" t="s">
        <v>11252</v>
      </c>
    </row>
    <row r="2091" spans="1:18">
      <c r="A2091" t="s">
        <v>7088</v>
      </c>
      <c r="B2091" t="s">
        <v>10958</v>
      </c>
      <c r="C2091" t="s">
        <v>74</v>
      </c>
      <c r="D2091" s="25" t="s">
        <v>1863</v>
      </c>
      <c r="E2091" s="4">
        <v>4</v>
      </c>
      <c r="F2091" s="4">
        <v>2010</v>
      </c>
      <c r="G2091" t="s">
        <v>25</v>
      </c>
      <c r="H2091" s="4" t="s">
        <v>2924</v>
      </c>
      <c r="I2091" t="s">
        <v>1214</v>
      </c>
      <c r="J2091" s="4" t="s">
        <v>1712</v>
      </c>
      <c r="K2091" s="4" t="s">
        <v>289</v>
      </c>
      <c r="L2091" s="4">
        <v>0</v>
      </c>
      <c r="M2091" s="4" t="s">
        <v>3485</v>
      </c>
      <c r="N2091" s="11" t="s">
        <v>12964</v>
      </c>
      <c r="R2091" t="s">
        <v>12971</v>
      </c>
    </row>
    <row r="2092" spans="1:18">
      <c r="A2092" t="s">
        <v>7088</v>
      </c>
      <c r="B2092" t="s">
        <v>10958</v>
      </c>
      <c r="C2092" t="s">
        <v>74</v>
      </c>
      <c r="D2092" s="25" t="s">
        <v>10995</v>
      </c>
      <c r="E2092" s="4">
        <v>5</v>
      </c>
      <c r="F2092" s="4">
        <v>2010</v>
      </c>
      <c r="G2092" t="s">
        <v>25</v>
      </c>
      <c r="H2092" s="4" t="s">
        <v>609</v>
      </c>
      <c r="I2092" t="s">
        <v>1214</v>
      </c>
      <c r="J2092" s="4" t="s">
        <v>1393</v>
      </c>
      <c r="K2092" s="4" t="s">
        <v>1332</v>
      </c>
      <c r="L2092" s="4">
        <v>0</v>
      </c>
      <c r="M2092" s="4" t="s">
        <v>12972</v>
      </c>
      <c r="N2092" s="11" t="s">
        <v>12964</v>
      </c>
      <c r="R2092" t="s">
        <v>634</v>
      </c>
    </row>
    <row r="2093" spans="1:18">
      <c r="A2093" t="s">
        <v>7088</v>
      </c>
      <c r="B2093" t="s">
        <v>10958</v>
      </c>
      <c r="C2093" t="s">
        <v>74</v>
      </c>
      <c r="D2093" s="25" t="s">
        <v>11014</v>
      </c>
      <c r="E2093" s="4">
        <v>5</v>
      </c>
      <c r="F2093" s="4">
        <v>2013</v>
      </c>
      <c r="G2093" t="s">
        <v>25</v>
      </c>
      <c r="H2093" s="4" t="s">
        <v>1038</v>
      </c>
      <c r="I2093" t="s">
        <v>1214</v>
      </c>
      <c r="J2093" s="4" t="s">
        <v>638</v>
      </c>
      <c r="K2093" s="4" t="s">
        <v>81</v>
      </c>
      <c r="L2093" s="4">
        <v>0</v>
      </c>
      <c r="M2093" s="4" t="s">
        <v>11390</v>
      </c>
      <c r="N2093" s="11" t="s">
        <v>12964</v>
      </c>
      <c r="R2093" t="s">
        <v>570</v>
      </c>
    </row>
    <row r="2094" spans="1:18">
      <c r="A2094" t="s">
        <v>7092</v>
      </c>
      <c r="B2094" t="s">
        <v>10958</v>
      </c>
      <c r="C2094" t="s">
        <v>20</v>
      </c>
      <c r="D2094" s="25" t="s">
        <v>11007</v>
      </c>
      <c r="E2094" s="4">
        <v>5</v>
      </c>
      <c r="F2094" s="4">
        <v>2002</v>
      </c>
      <c r="G2094" t="s">
        <v>21</v>
      </c>
      <c r="I2094" t="s">
        <v>11219</v>
      </c>
      <c r="J2094" s="4" t="s">
        <v>1890</v>
      </c>
      <c r="K2094" s="4" t="s">
        <v>929</v>
      </c>
      <c r="L2094" s="4">
        <v>0</v>
      </c>
      <c r="M2094" s="4" t="s">
        <v>3751</v>
      </c>
      <c r="N2094" s="11" t="s">
        <v>12973</v>
      </c>
      <c r="R2094" t="s">
        <v>12974</v>
      </c>
    </row>
    <row r="2095" spans="1:18">
      <c r="A2095" t="s">
        <v>7092</v>
      </c>
      <c r="B2095" t="s">
        <v>10958</v>
      </c>
      <c r="C2095" t="s">
        <v>74</v>
      </c>
      <c r="D2095" s="25" t="s">
        <v>1674</v>
      </c>
      <c r="E2095" s="4">
        <v>5</v>
      </c>
      <c r="F2095" s="4">
        <v>2004</v>
      </c>
      <c r="G2095" t="s">
        <v>21</v>
      </c>
      <c r="I2095" t="s">
        <v>11219</v>
      </c>
      <c r="J2095" s="4" t="s">
        <v>739</v>
      </c>
      <c r="K2095" s="4" t="s">
        <v>492</v>
      </c>
      <c r="L2095" s="4">
        <v>0</v>
      </c>
      <c r="M2095" s="4" t="s">
        <v>12975</v>
      </c>
      <c r="N2095" s="11" t="s">
        <v>12973</v>
      </c>
      <c r="R2095" t="s">
        <v>12976</v>
      </c>
    </row>
    <row r="2096" spans="1:18">
      <c r="A2096" t="s">
        <v>7092</v>
      </c>
      <c r="B2096" t="s">
        <v>10958</v>
      </c>
      <c r="C2096" t="s">
        <v>74</v>
      </c>
      <c r="D2096" s="25" t="s">
        <v>11123</v>
      </c>
      <c r="E2096" s="4">
        <v>5</v>
      </c>
      <c r="F2096" s="4">
        <v>2005</v>
      </c>
      <c r="G2096" t="s">
        <v>21</v>
      </c>
      <c r="I2096" t="s">
        <v>11219</v>
      </c>
      <c r="J2096" s="4" t="s">
        <v>3399</v>
      </c>
      <c r="K2096" s="4" t="s">
        <v>1875</v>
      </c>
      <c r="L2096" s="4">
        <v>0</v>
      </c>
      <c r="M2096" s="4" t="s">
        <v>1623</v>
      </c>
      <c r="N2096" s="11" t="s">
        <v>12973</v>
      </c>
      <c r="R2096" t="s">
        <v>12977</v>
      </c>
    </row>
    <row r="2097" spans="1:18">
      <c r="A2097" t="s">
        <v>7092</v>
      </c>
      <c r="B2097" t="s">
        <v>10958</v>
      </c>
      <c r="C2097" t="s">
        <v>74</v>
      </c>
      <c r="D2097" s="25" t="s">
        <v>10995</v>
      </c>
      <c r="E2097" s="4">
        <v>5</v>
      </c>
      <c r="F2097" s="4">
        <v>2010</v>
      </c>
      <c r="G2097" t="s">
        <v>21</v>
      </c>
      <c r="I2097" t="s">
        <v>11219</v>
      </c>
      <c r="J2097" s="4" t="s">
        <v>67</v>
      </c>
      <c r="K2097" s="4" t="s">
        <v>497</v>
      </c>
      <c r="L2097" s="4">
        <v>0</v>
      </c>
      <c r="M2097" s="4" t="s">
        <v>3175</v>
      </c>
      <c r="N2097" s="11" t="s">
        <v>12973</v>
      </c>
      <c r="R2097" t="s">
        <v>12978</v>
      </c>
    </row>
    <row r="2098" spans="1:18">
      <c r="A2098" t="s">
        <v>7092</v>
      </c>
      <c r="B2098" t="s">
        <v>10958</v>
      </c>
      <c r="C2098" t="s">
        <v>74</v>
      </c>
      <c r="D2098" s="25" t="s">
        <v>11014</v>
      </c>
      <c r="E2098" s="4">
        <v>5</v>
      </c>
      <c r="F2098" s="4">
        <v>2013</v>
      </c>
      <c r="G2098" t="s">
        <v>21</v>
      </c>
      <c r="I2098" t="s">
        <v>11219</v>
      </c>
      <c r="J2098" s="4" t="s">
        <v>929</v>
      </c>
      <c r="K2098" s="4" t="s">
        <v>898</v>
      </c>
      <c r="L2098" s="4">
        <v>0</v>
      </c>
      <c r="M2098" s="4" t="s">
        <v>1904</v>
      </c>
      <c r="N2098" s="11" t="s">
        <v>12973</v>
      </c>
      <c r="R2098" t="s">
        <v>570</v>
      </c>
    </row>
    <row r="2099" spans="1:18">
      <c r="A2099" t="s">
        <v>7092</v>
      </c>
      <c r="B2099" t="s">
        <v>10958</v>
      </c>
      <c r="C2099" t="s">
        <v>74</v>
      </c>
      <c r="D2099" s="25" t="s">
        <v>11068</v>
      </c>
      <c r="E2099" s="4">
        <v>5</v>
      </c>
      <c r="F2099" s="4">
        <v>2015</v>
      </c>
      <c r="G2099" t="s">
        <v>21</v>
      </c>
      <c r="I2099" t="s">
        <v>11219</v>
      </c>
      <c r="J2099" s="4" t="s">
        <v>617</v>
      </c>
      <c r="K2099" s="4" t="s">
        <v>954</v>
      </c>
      <c r="L2099" s="4">
        <v>0</v>
      </c>
      <c r="M2099" s="4" t="s">
        <v>1833</v>
      </c>
      <c r="N2099" s="11" t="s">
        <v>12973</v>
      </c>
      <c r="R2099" t="s">
        <v>12979</v>
      </c>
    </row>
    <row r="2100" spans="1:18">
      <c r="A2100" t="s">
        <v>171</v>
      </c>
      <c r="B2100" t="s">
        <v>10958</v>
      </c>
      <c r="C2100" t="s">
        <v>20</v>
      </c>
      <c r="D2100" s="25" t="s">
        <v>10959</v>
      </c>
      <c r="E2100" s="4">
        <v>3</v>
      </c>
      <c r="F2100" s="4">
        <v>1982</v>
      </c>
      <c r="G2100" t="s">
        <v>21</v>
      </c>
      <c r="I2100" t="s">
        <v>11219</v>
      </c>
      <c r="J2100" s="4" t="s">
        <v>3376</v>
      </c>
      <c r="M2100" s="4" t="s">
        <v>1350</v>
      </c>
      <c r="R2100" t="s">
        <v>12980</v>
      </c>
    </row>
    <row r="2101" spans="1:18">
      <c r="A2101" t="s">
        <v>171</v>
      </c>
      <c r="B2101" t="s">
        <v>10958</v>
      </c>
      <c r="C2101" t="s">
        <v>74</v>
      </c>
      <c r="D2101" s="25" t="s">
        <v>10963</v>
      </c>
      <c r="E2101" s="4">
        <v>3</v>
      </c>
      <c r="F2101" s="4">
        <v>1988</v>
      </c>
      <c r="G2101" t="s">
        <v>21</v>
      </c>
      <c r="I2101" t="s">
        <v>11219</v>
      </c>
      <c r="J2101" s="4" t="s">
        <v>1611</v>
      </c>
      <c r="M2101" s="4" t="s">
        <v>3880</v>
      </c>
      <c r="R2101" t="s">
        <v>12981</v>
      </c>
    </row>
    <row r="2102" spans="1:18">
      <c r="A2102" t="s">
        <v>7136</v>
      </c>
      <c r="B2102" t="s">
        <v>10958</v>
      </c>
      <c r="C2102" t="s">
        <v>20</v>
      </c>
      <c r="D2102" s="25" t="s">
        <v>11023</v>
      </c>
      <c r="E2102" s="4">
        <v>3</v>
      </c>
      <c r="F2102" s="4">
        <v>1992</v>
      </c>
      <c r="G2102" t="s">
        <v>25</v>
      </c>
      <c r="H2102" s="4" t="s">
        <v>1610</v>
      </c>
      <c r="I2102" t="s">
        <v>1214</v>
      </c>
      <c r="J2102" s="4" t="s">
        <v>1094</v>
      </c>
      <c r="K2102" s="4" t="s">
        <v>4214</v>
      </c>
      <c r="L2102" s="4">
        <v>0</v>
      </c>
      <c r="M2102" s="4" t="s">
        <v>7827</v>
      </c>
      <c r="N2102" s="11" t="s">
        <v>12982</v>
      </c>
      <c r="R2102" t="s">
        <v>607</v>
      </c>
    </row>
    <row r="2103" spans="1:18">
      <c r="A2103" t="s">
        <v>7136</v>
      </c>
      <c r="B2103" t="s">
        <v>10958</v>
      </c>
      <c r="C2103" t="s">
        <v>74</v>
      </c>
      <c r="D2103" s="25" t="s">
        <v>11053</v>
      </c>
      <c r="E2103" s="4">
        <v>3</v>
      </c>
      <c r="F2103" s="4">
        <v>1993</v>
      </c>
      <c r="G2103" t="s">
        <v>25</v>
      </c>
      <c r="H2103" s="4" t="s">
        <v>1635</v>
      </c>
      <c r="I2103" t="s">
        <v>1214</v>
      </c>
      <c r="J2103" s="4" t="s">
        <v>169</v>
      </c>
      <c r="K2103" s="4" t="s">
        <v>433</v>
      </c>
      <c r="L2103" s="4">
        <v>0</v>
      </c>
      <c r="N2103" s="11" t="s">
        <v>12982</v>
      </c>
      <c r="R2103" t="s">
        <v>12983</v>
      </c>
    </row>
    <row r="2104" spans="1:18">
      <c r="A2104" t="s">
        <v>7136</v>
      </c>
      <c r="B2104" t="s">
        <v>10958</v>
      </c>
      <c r="C2104" t="s">
        <v>74</v>
      </c>
      <c r="D2104" s="25" t="s">
        <v>10968</v>
      </c>
      <c r="E2104" s="4">
        <v>3</v>
      </c>
      <c r="F2104" s="4">
        <v>1994</v>
      </c>
      <c r="G2104" t="s">
        <v>25</v>
      </c>
      <c r="H2104" s="4" t="s">
        <v>126</v>
      </c>
      <c r="I2104" t="s">
        <v>1214</v>
      </c>
      <c r="J2104" s="4" t="s">
        <v>617</v>
      </c>
      <c r="K2104" s="4" t="s">
        <v>854</v>
      </c>
      <c r="L2104" s="4">
        <v>0</v>
      </c>
      <c r="M2104" s="4" t="s">
        <v>4466</v>
      </c>
      <c r="N2104" s="11" t="s">
        <v>12982</v>
      </c>
      <c r="R2104" t="s">
        <v>12984</v>
      </c>
    </row>
    <row r="2105" spans="1:18">
      <c r="A2105" t="s">
        <v>7136</v>
      </c>
      <c r="B2105" t="s">
        <v>10958</v>
      </c>
      <c r="C2105" t="s">
        <v>74</v>
      </c>
      <c r="D2105" s="25" t="s">
        <v>10987</v>
      </c>
      <c r="E2105" s="4">
        <v>3</v>
      </c>
      <c r="F2105" s="4">
        <v>1995</v>
      </c>
      <c r="G2105" t="s">
        <v>25</v>
      </c>
      <c r="H2105" s="4" t="s">
        <v>1622</v>
      </c>
      <c r="I2105" t="s">
        <v>1214</v>
      </c>
      <c r="J2105" s="4" t="s">
        <v>1215</v>
      </c>
      <c r="K2105" s="4" t="s">
        <v>620</v>
      </c>
      <c r="L2105" s="4">
        <v>0</v>
      </c>
      <c r="M2105" s="4" t="s">
        <v>3082</v>
      </c>
      <c r="N2105" s="11" t="s">
        <v>12982</v>
      </c>
      <c r="R2105" t="s">
        <v>12985</v>
      </c>
    </row>
    <row r="2106" spans="1:18">
      <c r="A2106" t="s">
        <v>7136</v>
      </c>
      <c r="B2106" t="s">
        <v>10958</v>
      </c>
      <c r="C2106" t="s">
        <v>74</v>
      </c>
      <c r="D2106" s="25" t="s">
        <v>10979</v>
      </c>
      <c r="E2106" s="4">
        <v>3</v>
      </c>
      <c r="F2106" s="4">
        <v>1996</v>
      </c>
      <c r="G2106" t="s">
        <v>25</v>
      </c>
      <c r="H2106" s="4" t="s">
        <v>1376</v>
      </c>
      <c r="I2106" t="s">
        <v>1214</v>
      </c>
      <c r="J2106" s="4" t="s">
        <v>885</v>
      </c>
      <c r="K2106" s="4" t="s">
        <v>230</v>
      </c>
      <c r="L2106" s="4">
        <v>0</v>
      </c>
      <c r="M2106" s="4" t="s">
        <v>2366</v>
      </c>
      <c r="N2106" s="11" t="s">
        <v>12982</v>
      </c>
      <c r="R2106" t="s">
        <v>4721</v>
      </c>
    </row>
    <row r="2107" spans="1:18">
      <c r="A2107" t="s">
        <v>7136</v>
      </c>
      <c r="B2107" t="s">
        <v>10958</v>
      </c>
      <c r="C2107" t="s">
        <v>74</v>
      </c>
      <c r="D2107" s="25" t="s">
        <v>11001</v>
      </c>
      <c r="E2107" s="4">
        <v>3</v>
      </c>
      <c r="F2107" s="4">
        <v>1998</v>
      </c>
      <c r="G2107" t="s">
        <v>25</v>
      </c>
      <c r="H2107" s="4" t="s">
        <v>137</v>
      </c>
      <c r="I2107" t="s">
        <v>1214</v>
      </c>
      <c r="J2107" s="4" t="s">
        <v>127</v>
      </c>
      <c r="K2107" s="4" t="s">
        <v>2462</v>
      </c>
      <c r="L2107" s="4">
        <v>0</v>
      </c>
      <c r="M2107" s="4" t="s">
        <v>4666</v>
      </c>
      <c r="N2107" s="11" t="s">
        <v>12982</v>
      </c>
      <c r="R2107" t="s">
        <v>439</v>
      </c>
    </row>
    <row r="2108" spans="1:18">
      <c r="A2108" t="s">
        <v>7136</v>
      </c>
      <c r="B2108" t="s">
        <v>10958</v>
      </c>
      <c r="C2108" t="s">
        <v>74</v>
      </c>
      <c r="D2108" s="25" t="s">
        <v>10981</v>
      </c>
      <c r="E2108" s="4">
        <v>3</v>
      </c>
      <c r="F2108" s="4">
        <v>2000</v>
      </c>
      <c r="G2108" t="s">
        <v>25</v>
      </c>
      <c r="H2108" s="4" t="s">
        <v>597</v>
      </c>
      <c r="I2108" t="s">
        <v>1214</v>
      </c>
      <c r="J2108" s="4" t="s">
        <v>182</v>
      </c>
      <c r="K2108" s="4" t="s">
        <v>123</v>
      </c>
      <c r="L2108" s="4">
        <v>0</v>
      </c>
      <c r="M2108" s="4" t="s">
        <v>3971</v>
      </c>
      <c r="N2108" s="11" t="s">
        <v>12982</v>
      </c>
      <c r="R2108" t="s">
        <v>439</v>
      </c>
    </row>
    <row r="2109" spans="1:18">
      <c r="A2109" t="s">
        <v>7136</v>
      </c>
      <c r="B2109" t="s">
        <v>10958</v>
      </c>
      <c r="C2109" t="s">
        <v>74</v>
      </c>
      <c r="D2109" s="25" t="s">
        <v>10970</v>
      </c>
      <c r="E2109" s="4">
        <v>5</v>
      </c>
      <c r="F2109" s="4">
        <v>2001</v>
      </c>
      <c r="G2109" t="s">
        <v>25</v>
      </c>
      <c r="H2109" s="4" t="s">
        <v>893</v>
      </c>
      <c r="I2109" t="s">
        <v>1214</v>
      </c>
      <c r="J2109" s="4" t="s">
        <v>3315</v>
      </c>
      <c r="K2109" s="4" t="s">
        <v>1332</v>
      </c>
      <c r="L2109" s="4">
        <v>0</v>
      </c>
      <c r="M2109" s="4" t="s">
        <v>5688</v>
      </c>
      <c r="N2109" s="11" t="s">
        <v>12982</v>
      </c>
      <c r="R2109" t="s">
        <v>10991</v>
      </c>
    </row>
    <row r="2110" spans="1:18">
      <c r="A2110" t="s">
        <v>7136</v>
      </c>
      <c r="B2110" t="s">
        <v>10958</v>
      </c>
      <c r="C2110" t="s">
        <v>74</v>
      </c>
      <c r="D2110" s="25" t="s">
        <v>11007</v>
      </c>
      <c r="E2110" s="4">
        <v>5</v>
      </c>
      <c r="F2110" s="4">
        <v>2002</v>
      </c>
      <c r="G2110" t="s">
        <v>25</v>
      </c>
      <c r="H2110" s="4" t="s">
        <v>1038</v>
      </c>
      <c r="I2110" t="s">
        <v>1214</v>
      </c>
      <c r="J2110" s="4" t="s">
        <v>209</v>
      </c>
      <c r="K2110" s="4" t="s">
        <v>6135</v>
      </c>
      <c r="L2110" s="4">
        <v>0</v>
      </c>
      <c r="M2110" s="4" t="s">
        <v>4130</v>
      </c>
      <c r="N2110" s="11" t="s">
        <v>12982</v>
      </c>
      <c r="R2110" t="s">
        <v>12986</v>
      </c>
    </row>
    <row r="2111" spans="1:18">
      <c r="A2111" t="s">
        <v>7141</v>
      </c>
      <c r="B2111" t="s">
        <v>10958</v>
      </c>
      <c r="C2111" t="s">
        <v>20</v>
      </c>
      <c r="D2111" s="25" t="s">
        <v>11007</v>
      </c>
      <c r="E2111" s="4">
        <v>5</v>
      </c>
      <c r="F2111" s="4">
        <v>2002</v>
      </c>
      <c r="G2111" t="s">
        <v>25</v>
      </c>
      <c r="H2111" s="4" t="s">
        <v>1444</v>
      </c>
      <c r="I2111" t="s">
        <v>1214</v>
      </c>
      <c r="J2111" s="4" t="s">
        <v>810</v>
      </c>
      <c r="K2111" s="4" t="s">
        <v>772</v>
      </c>
      <c r="L2111" s="4">
        <v>0</v>
      </c>
      <c r="M2111" s="4" t="s">
        <v>2967</v>
      </c>
      <c r="N2111" s="11" t="s">
        <v>12987</v>
      </c>
      <c r="R2111" t="s">
        <v>12988</v>
      </c>
    </row>
    <row r="2112" spans="1:18">
      <c r="A2112" t="s">
        <v>7141</v>
      </c>
      <c r="B2112" t="s">
        <v>10958</v>
      </c>
      <c r="C2112" t="s">
        <v>74</v>
      </c>
      <c r="D2112" s="25" t="s">
        <v>10993</v>
      </c>
      <c r="E2112" s="4">
        <v>5</v>
      </c>
      <c r="F2112" s="4">
        <v>2008</v>
      </c>
      <c r="G2112" t="s">
        <v>25</v>
      </c>
      <c r="H2112" s="4" t="s">
        <v>57</v>
      </c>
      <c r="I2112" t="s">
        <v>1214</v>
      </c>
      <c r="J2112" s="4" t="s">
        <v>150</v>
      </c>
      <c r="K2112" s="4" t="s">
        <v>1875</v>
      </c>
      <c r="L2112" s="4">
        <v>0</v>
      </c>
      <c r="M2112" s="4" t="s">
        <v>7851</v>
      </c>
      <c r="N2112" s="11" t="s">
        <v>12987</v>
      </c>
      <c r="R2112" t="s">
        <v>12989</v>
      </c>
    </row>
    <row r="2113" spans="1:18">
      <c r="A2113" t="s">
        <v>7141</v>
      </c>
      <c r="B2113" t="s">
        <v>10958</v>
      </c>
      <c r="C2113" t="s">
        <v>74</v>
      </c>
      <c r="D2113" s="25" t="s">
        <v>11016</v>
      </c>
      <c r="E2113" s="4">
        <v>5</v>
      </c>
      <c r="F2113" s="4">
        <v>2015</v>
      </c>
      <c r="G2113" t="s">
        <v>25</v>
      </c>
      <c r="H2113" s="4" t="s">
        <v>977</v>
      </c>
      <c r="I2113" t="s">
        <v>1214</v>
      </c>
      <c r="J2113" s="4" t="s">
        <v>988</v>
      </c>
      <c r="K2113" s="4" t="s">
        <v>584</v>
      </c>
      <c r="L2113" s="4">
        <v>0</v>
      </c>
      <c r="M2113" s="4" t="s">
        <v>1850</v>
      </c>
      <c r="N2113" s="11" t="s">
        <v>12987</v>
      </c>
      <c r="R2113" t="s">
        <v>12990</v>
      </c>
    </row>
    <row r="2114" spans="1:18">
      <c r="A2114" t="s">
        <v>7141</v>
      </c>
      <c r="B2114" t="s">
        <v>10958</v>
      </c>
      <c r="C2114" t="s">
        <v>74</v>
      </c>
      <c r="D2114" s="25" t="s">
        <v>1590</v>
      </c>
      <c r="E2114" s="4">
        <v>5</v>
      </c>
      <c r="F2114" s="4">
        <v>2016</v>
      </c>
      <c r="G2114" t="s">
        <v>25</v>
      </c>
      <c r="H2114" s="4" t="s">
        <v>893</v>
      </c>
      <c r="I2114" t="s">
        <v>1214</v>
      </c>
      <c r="J2114" s="4" t="s">
        <v>591</v>
      </c>
      <c r="K2114" s="4" t="s">
        <v>1072</v>
      </c>
      <c r="L2114" s="4">
        <v>0</v>
      </c>
      <c r="M2114" s="4" t="s">
        <v>2248</v>
      </c>
      <c r="N2114" s="11" t="s">
        <v>12987</v>
      </c>
      <c r="R2114" t="s">
        <v>12991</v>
      </c>
    </row>
    <row r="2115" spans="1:18">
      <c r="A2115" t="s">
        <v>7156</v>
      </c>
      <c r="B2115" t="s">
        <v>10958</v>
      </c>
      <c r="C2115" t="s">
        <v>20</v>
      </c>
      <c r="D2115" s="25" t="s">
        <v>11083</v>
      </c>
      <c r="E2115" s="4">
        <v>3</v>
      </c>
      <c r="F2115" s="4">
        <v>2000</v>
      </c>
      <c r="G2115" t="s">
        <v>25</v>
      </c>
      <c r="H2115" s="4" t="s">
        <v>2274</v>
      </c>
      <c r="I2115" t="s">
        <v>1214</v>
      </c>
      <c r="J2115" s="4" t="s">
        <v>4644</v>
      </c>
      <c r="K2115" s="4" t="s">
        <v>169</v>
      </c>
      <c r="L2115" s="4">
        <v>0</v>
      </c>
      <c r="M2115" s="4" t="s">
        <v>1546</v>
      </c>
      <c r="N2115" s="11" t="s">
        <v>11860</v>
      </c>
      <c r="R2115" t="s">
        <v>2823</v>
      </c>
    </row>
    <row r="2116" spans="1:18">
      <c r="A2116" t="s">
        <v>7156</v>
      </c>
      <c r="B2116" t="s">
        <v>10958</v>
      </c>
      <c r="C2116" t="s">
        <v>74</v>
      </c>
      <c r="D2116" s="25" t="s">
        <v>3055</v>
      </c>
      <c r="E2116" s="4">
        <v>5</v>
      </c>
      <c r="F2116" s="4">
        <v>2001</v>
      </c>
      <c r="G2116" t="s">
        <v>25</v>
      </c>
      <c r="H2116" s="4" t="s">
        <v>654</v>
      </c>
      <c r="I2116" t="s">
        <v>1214</v>
      </c>
      <c r="J2116" s="4" t="s">
        <v>756</v>
      </c>
      <c r="K2116" s="4" t="s">
        <v>929</v>
      </c>
      <c r="L2116" s="4">
        <v>0</v>
      </c>
      <c r="M2116" s="4" t="s">
        <v>2276</v>
      </c>
      <c r="N2116" s="11" t="s">
        <v>11860</v>
      </c>
      <c r="R2116" t="s">
        <v>2151</v>
      </c>
    </row>
    <row r="2117" spans="1:18">
      <c r="A2117" t="s">
        <v>7156</v>
      </c>
      <c r="B2117" t="s">
        <v>10958</v>
      </c>
      <c r="C2117" t="s">
        <v>74</v>
      </c>
      <c r="D2117" s="25" t="s">
        <v>2642</v>
      </c>
      <c r="E2117" s="4">
        <v>7</v>
      </c>
      <c r="F2117" s="4">
        <v>2002</v>
      </c>
      <c r="G2117" t="s">
        <v>25</v>
      </c>
      <c r="H2117" s="4" t="s">
        <v>189</v>
      </c>
      <c r="I2117" t="s">
        <v>1214</v>
      </c>
      <c r="J2117" s="4" t="s">
        <v>3139</v>
      </c>
      <c r="K2117" s="4" t="s">
        <v>836</v>
      </c>
      <c r="L2117" s="4">
        <v>0</v>
      </c>
      <c r="M2117" s="4" t="s">
        <v>1857</v>
      </c>
      <c r="N2117" s="11" t="s">
        <v>11860</v>
      </c>
      <c r="R2117" t="s">
        <v>12992</v>
      </c>
    </row>
    <row r="2118" spans="1:18">
      <c r="A2118" t="s">
        <v>7156</v>
      </c>
      <c r="B2118" t="s">
        <v>10958</v>
      </c>
      <c r="C2118" t="s">
        <v>74</v>
      </c>
      <c r="D2118" s="25" t="s">
        <v>10972</v>
      </c>
      <c r="E2118" s="4">
        <v>5</v>
      </c>
      <c r="F2118" s="4">
        <v>2003</v>
      </c>
      <c r="G2118" t="s">
        <v>25</v>
      </c>
      <c r="H2118" s="4" t="s">
        <v>682</v>
      </c>
      <c r="I2118" t="s">
        <v>1214</v>
      </c>
      <c r="J2118" s="4" t="s">
        <v>407</v>
      </c>
      <c r="K2118" s="4" t="s">
        <v>1875</v>
      </c>
      <c r="L2118" s="4">
        <v>0</v>
      </c>
      <c r="M2118" s="4" t="s">
        <v>8704</v>
      </c>
      <c r="N2118" s="11" t="s">
        <v>11860</v>
      </c>
      <c r="R2118" t="s">
        <v>12875</v>
      </c>
    </row>
    <row r="2119" spans="1:18">
      <c r="A2119" t="s">
        <v>7156</v>
      </c>
      <c r="B2119" t="s">
        <v>10958</v>
      </c>
      <c r="C2119" t="s">
        <v>74</v>
      </c>
      <c r="D2119" s="25" t="s">
        <v>1674</v>
      </c>
      <c r="E2119" s="4">
        <v>5</v>
      </c>
      <c r="F2119" s="4">
        <v>2004</v>
      </c>
      <c r="G2119" t="s">
        <v>25</v>
      </c>
      <c r="H2119" s="4" t="s">
        <v>57</v>
      </c>
      <c r="I2119" t="s">
        <v>1214</v>
      </c>
      <c r="J2119" s="4" t="s">
        <v>2234</v>
      </c>
      <c r="K2119" s="4" t="s">
        <v>461</v>
      </c>
      <c r="L2119" s="4">
        <v>0</v>
      </c>
      <c r="M2119" s="4" t="s">
        <v>2350</v>
      </c>
      <c r="N2119" s="11" t="s">
        <v>11860</v>
      </c>
      <c r="R2119" t="s">
        <v>12993</v>
      </c>
    </row>
    <row r="2120" spans="1:18">
      <c r="A2120" t="s">
        <v>7156</v>
      </c>
      <c r="B2120" t="s">
        <v>10958</v>
      </c>
      <c r="C2120" t="s">
        <v>74</v>
      </c>
      <c r="D2120" s="25" t="s">
        <v>44</v>
      </c>
      <c r="E2120" s="4">
        <v>5</v>
      </c>
      <c r="F2120" s="4">
        <v>2005</v>
      </c>
      <c r="G2120" t="s">
        <v>25</v>
      </c>
      <c r="H2120" s="4" t="s">
        <v>477</v>
      </c>
      <c r="I2120" t="s">
        <v>1214</v>
      </c>
      <c r="J2120" s="4" t="s">
        <v>739</v>
      </c>
      <c r="K2120" s="4" t="s">
        <v>326</v>
      </c>
      <c r="L2120" s="4">
        <v>0</v>
      </c>
      <c r="M2120" s="4" t="s">
        <v>3788</v>
      </c>
      <c r="N2120" s="11" t="s">
        <v>11860</v>
      </c>
      <c r="R2120" t="s">
        <v>1086</v>
      </c>
    </row>
    <row r="2121" spans="1:18">
      <c r="A2121" t="s">
        <v>7156</v>
      </c>
      <c r="B2121" t="s">
        <v>10958</v>
      </c>
      <c r="C2121" t="s">
        <v>74</v>
      </c>
      <c r="D2121" s="25" t="s">
        <v>10993</v>
      </c>
      <c r="E2121" s="4">
        <v>5</v>
      </c>
      <c r="F2121" s="4">
        <v>2008</v>
      </c>
      <c r="G2121" t="s">
        <v>25</v>
      </c>
      <c r="H2121" s="4" t="s">
        <v>717</v>
      </c>
      <c r="I2121" t="s">
        <v>1214</v>
      </c>
      <c r="J2121" s="4" t="s">
        <v>1220</v>
      </c>
      <c r="K2121" s="4" t="s">
        <v>569</v>
      </c>
      <c r="L2121" s="4">
        <v>0</v>
      </c>
      <c r="M2121" s="4" t="s">
        <v>1989</v>
      </c>
      <c r="N2121" s="11" t="s">
        <v>11860</v>
      </c>
      <c r="R2121" t="s">
        <v>12994</v>
      </c>
    </row>
    <row r="2122" spans="1:18">
      <c r="A2122" t="s">
        <v>7156</v>
      </c>
      <c r="B2122" t="s">
        <v>10958</v>
      </c>
      <c r="C2122" t="s">
        <v>74</v>
      </c>
      <c r="D2122" s="25" t="s">
        <v>11064</v>
      </c>
      <c r="E2122" s="4">
        <v>5</v>
      </c>
      <c r="F2122" s="4">
        <v>2009</v>
      </c>
      <c r="G2122" t="s">
        <v>25</v>
      </c>
      <c r="H2122" s="4" t="s">
        <v>712</v>
      </c>
      <c r="I2122" t="s">
        <v>1214</v>
      </c>
      <c r="J2122" s="4" t="s">
        <v>885</v>
      </c>
      <c r="K2122" s="4" t="s">
        <v>166</v>
      </c>
      <c r="L2122" s="4">
        <v>0</v>
      </c>
      <c r="M2122" s="4" t="s">
        <v>4259</v>
      </c>
      <c r="N2122" s="11" t="s">
        <v>11860</v>
      </c>
      <c r="R2122" t="s">
        <v>439</v>
      </c>
    </row>
    <row r="2123" spans="1:18">
      <c r="A2123" t="s">
        <v>7166</v>
      </c>
      <c r="B2123" t="s">
        <v>10958</v>
      </c>
      <c r="C2123" t="s">
        <v>20</v>
      </c>
      <c r="D2123" s="25" t="s">
        <v>11007</v>
      </c>
      <c r="E2123" s="4">
        <v>5</v>
      </c>
      <c r="F2123" s="4">
        <v>2002</v>
      </c>
      <c r="G2123" t="s">
        <v>21</v>
      </c>
      <c r="I2123" t="s">
        <v>11219</v>
      </c>
      <c r="J2123" s="4" t="s">
        <v>150</v>
      </c>
      <c r="K2123" s="4" t="s">
        <v>1106</v>
      </c>
      <c r="L2123" s="4">
        <v>0</v>
      </c>
      <c r="M2123" s="4" t="s">
        <v>1909</v>
      </c>
      <c r="N2123" s="11" t="s">
        <v>12995</v>
      </c>
      <c r="R2123" t="s">
        <v>12996</v>
      </c>
    </row>
    <row r="2124" spans="1:18">
      <c r="A2124" t="s">
        <v>7166</v>
      </c>
      <c r="B2124" t="s">
        <v>10958</v>
      </c>
      <c r="C2124" t="s">
        <v>74</v>
      </c>
      <c r="D2124" s="25" t="s">
        <v>1863</v>
      </c>
      <c r="E2124" s="4">
        <v>4</v>
      </c>
      <c r="F2124" s="4">
        <v>2010</v>
      </c>
      <c r="G2124" t="s">
        <v>21</v>
      </c>
      <c r="I2124" t="s">
        <v>11219</v>
      </c>
      <c r="J2124" s="4" t="s">
        <v>354</v>
      </c>
      <c r="K2124" s="4" t="s">
        <v>1160</v>
      </c>
      <c r="L2124" s="4">
        <v>0</v>
      </c>
      <c r="M2124" s="4" t="s">
        <v>4259</v>
      </c>
      <c r="N2124" s="11" t="s">
        <v>12995</v>
      </c>
      <c r="R2124" t="s">
        <v>12997</v>
      </c>
    </row>
    <row r="2125" spans="1:18">
      <c r="A2125" t="s">
        <v>7166</v>
      </c>
      <c r="B2125" t="s">
        <v>10958</v>
      </c>
      <c r="C2125" t="s">
        <v>74</v>
      </c>
      <c r="D2125" s="25" t="s">
        <v>10995</v>
      </c>
      <c r="E2125" s="4">
        <v>5</v>
      </c>
      <c r="F2125" s="4">
        <v>2010</v>
      </c>
      <c r="G2125" t="s">
        <v>21</v>
      </c>
      <c r="I2125" t="s">
        <v>11219</v>
      </c>
      <c r="J2125" s="4" t="s">
        <v>293</v>
      </c>
      <c r="K2125" s="4" t="s">
        <v>814</v>
      </c>
      <c r="L2125" s="4">
        <v>0</v>
      </c>
      <c r="M2125" s="4" t="s">
        <v>1907</v>
      </c>
      <c r="N2125" s="11" t="s">
        <v>12995</v>
      </c>
      <c r="R2125" t="s">
        <v>12998</v>
      </c>
    </row>
    <row r="2126" spans="1:18">
      <c r="A2126" t="s">
        <v>7166</v>
      </c>
      <c r="B2126" t="s">
        <v>10958</v>
      </c>
      <c r="C2126" t="s">
        <v>74</v>
      </c>
      <c r="D2126" s="25" t="s">
        <v>11068</v>
      </c>
      <c r="E2126" s="4">
        <v>5</v>
      </c>
      <c r="F2126" s="4">
        <v>2015</v>
      </c>
      <c r="G2126" t="s">
        <v>21</v>
      </c>
      <c r="I2126" t="s">
        <v>11219</v>
      </c>
      <c r="J2126" s="4" t="s">
        <v>929</v>
      </c>
      <c r="K2126" s="4" t="s">
        <v>1140</v>
      </c>
      <c r="L2126" s="4">
        <v>0</v>
      </c>
      <c r="M2126" s="4" t="s">
        <v>5515</v>
      </c>
      <c r="N2126" s="11" t="s">
        <v>12995</v>
      </c>
      <c r="R2126" t="s">
        <v>11310</v>
      </c>
    </row>
    <row r="2127" spans="1:18">
      <c r="A2127" t="s">
        <v>175</v>
      </c>
      <c r="B2127" t="s">
        <v>10958</v>
      </c>
      <c r="C2127" t="s">
        <v>20</v>
      </c>
      <c r="D2127" s="25" t="s">
        <v>10959</v>
      </c>
      <c r="E2127" s="4">
        <v>3</v>
      </c>
      <c r="F2127" s="4">
        <v>1982</v>
      </c>
      <c r="G2127" t="s">
        <v>21</v>
      </c>
      <c r="I2127" t="s">
        <v>11219</v>
      </c>
      <c r="J2127" s="4" t="s">
        <v>6762</v>
      </c>
      <c r="K2127" s="4" t="s">
        <v>2103</v>
      </c>
      <c r="L2127" s="4">
        <v>0</v>
      </c>
      <c r="M2127" s="4" t="s">
        <v>2120</v>
      </c>
      <c r="R2127" t="s">
        <v>12999</v>
      </c>
    </row>
    <row r="2128" spans="1:18">
      <c r="A2128" t="s">
        <v>175</v>
      </c>
      <c r="B2128" t="s">
        <v>10958</v>
      </c>
      <c r="C2128" t="s">
        <v>74</v>
      </c>
      <c r="D2128" s="25" t="s">
        <v>10960</v>
      </c>
      <c r="E2128" s="4">
        <v>3</v>
      </c>
      <c r="F2128" s="4">
        <v>1983</v>
      </c>
      <c r="G2128" t="s">
        <v>21</v>
      </c>
      <c r="I2128" t="s">
        <v>11219</v>
      </c>
      <c r="J2128" s="4" t="s">
        <v>3867</v>
      </c>
      <c r="K2128" s="4" t="s">
        <v>3079</v>
      </c>
      <c r="L2128" s="4">
        <v>0</v>
      </c>
      <c r="M2128" s="4" t="s">
        <v>4352</v>
      </c>
    </row>
    <row r="2129" spans="1:19">
      <c r="A2129" t="s">
        <v>175</v>
      </c>
      <c r="B2129" t="s">
        <v>10958</v>
      </c>
      <c r="C2129" t="s">
        <v>74</v>
      </c>
      <c r="D2129" s="25" t="s">
        <v>11077</v>
      </c>
      <c r="E2129" s="4">
        <v>3</v>
      </c>
      <c r="F2129" s="4">
        <v>1986</v>
      </c>
      <c r="G2129" t="s">
        <v>21</v>
      </c>
      <c r="I2129" t="s">
        <v>11219</v>
      </c>
      <c r="J2129" s="4" t="s">
        <v>1617</v>
      </c>
      <c r="K2129" s="4" t="s">
        <v>435</v>
      </c>
      <c r="L2129" s="4">
        <v>0</v>
      </c>
      <c r="M2129" s="4" t="s">
        <v>4791</v>
      </c>
    </row>
    <row r="2130" spans="1:19">
      <c r="A2130" t="s">
        <v>7222</v>
      </c>
      <c r="B2130" t="s">
        <v>10958</v>
      </c>
      <c r="C2130" t="s">
        <v>20</v>
      </c>
      <c r="D2130" s="25" t="s">
        <v>11023</v>
      </c>
      <c r="E2130" s="4">
        <v>3</v>
      </c>
      <c r="F2130" s="4">
        <v>1992</v>
      </c>
      <c r="G2130" t="s">
        <v>25</v>
      </c>
      <c r="H2130" s="4" t="s">
        <v>1635</v>
      </c>
      <c r="I2130" t="s">
        <v>1214</v>
      </c>
      <c r="J2130" s="4" t="s">
        <v>11192</v>
      </c>
      <c r="K2130" s="4" t="s">
        <v>1611</v>
      </c>
      <c r="L2130" s="4">
        <v>0</v>
      </c>
      <c r="M2130" s="4" t="s">
        <v>1969</v>
      </c>
      <c r="N2130" s="11" t="s">
        <v>13000</v>
      </c>
      <c r="R2130" t="s">
        <v>607</v>
      </c>
    </row>
    <row r="2131" spans="1:19">
      <c r="A2131" t="s">
        <v>7222</v>
      </c>
      <c r="B2131" t="s">
        <v>10958</v>
      </c>
      <c r="C2131" t="s">
        <v>74</v>
      </c>
      <c r="D2131" s="25" t="s">
        <v>10979</v>
      </c>
      <c r="E2131" s="4">
        <v>3</v>
      </c>
      <c r="F2131" s="4">
        <v>1996</v>
      </c>
      <c r="G2131" t="s">
        <v>25</v>
      </c>
      <c r="H2131" s="4" t="s">
        <v>1639</v>
      </c>
      <c r="I2131" t="s">
        <v>1214</v>
      </c>
      <c r="J2131" s="4" t="s">
        <v>709</v>
      </c>
      <c r="K2131" s="4" t="s">
        <v>230</v>
      </c>
      <c r="L2131" s="4">
        <v>0</v>
      </c>
      <c r="M2131" s="4" t="s">
        <v>2723</v>
      </c>
      <c r="N2131" s="11" t="s">
        <v>13000</v>
      </c>
      <c r="R2131" t="s">
        <v>13001</v>
      </c>
    </row>
    <row r="2132" spans="1:19">
      <c r="A2132" t="s">
        <v>7222</v>
      </c>
      <c r="B2132" t="s">
        <v>10958</v>
      </c>
      <c r="C2132" t="s">
        <v>74</v>
      </c>
      <c r="D2132" s="25" t="s">
        <v>11007</v>
      </c>
      <c r="E2132" s="4">
        <v>5</v>
      </c>
      <c r="F2132" s="4">
        <v>2002</v>
      </c>
      <c r="G2132" t="s">
        <v>25</v>
      </c>
      <c r="H2132" s="4" t="s">
        <v>1046</v>
      </c>
      <c r="I2132" t="s">
        <v>1214</v>
      </c>
      <c r="J2132" s="4" t="s">
        <v>933</v>
      </c>
      <c r="K2132" s="4" t="s">
        <v>30</v>
      </c>
      <c r="L2132" s="4">
        <v>0</v>
      </c>
      <c r="M2132" s="4" t="s">
        <v>4177</v>
      </c>
      <c r="N2132" s="11" t="s">
        <v>13000</v>
      </c>
      <c r="R2132" t="s">
        <v>13002</v>
      </c>
    </row>
    <row r="2133" spans="1:19">
      <c r="A2133" t="s">
        <v>7223</v>
      </c>
      <c r="B2133" t="s">
        <v>10958</v>
      </c>
      <c r="C2133" t="s">
        <v>20</v>
      </c>
      <c r="D2133" s="25" t="s">
        <v>11012</v>
      </c>
      <c r="E2133" s="4">
        <v>5</v>
      </c>
      <c r="F2133" s="4">
        <v>2011</v>
      </c>
      <c r="G2133" t="s">
        <v>25</v>
      </c>
      <c r="H2133" s="4" t="s">
        <v>654</v>
      </c>
      <c r="I2133" t="s">
        <v>1214</v>
      </c>
      <c r="J2133" s="4" t="s">
        <v>3067</v>
      </c>
      <c r="K2133" s="4" t="s">
        <v>617</v>
      </c>
      <c r="L2133" s="4">
        <v>0</v>
      </c>
      <c r="M2133" s="4" t="s">
        <v>6357</v>
      </c>
      <c r="N2133" s="11" t="s">
        <v>13003</v>
      </c>
      <c r="R2133" t="s">
        <v>13004</v>
      </c>
    </row>
    <row r="2134" spans="1:19">
      <c r="A2134" t="s">
        <v>7223</v>
      </c>
      <c r="B2134" t="s">
        <v>10958</v>
      </c>
      <c r="C2134" t="s">
        <v>74</v>
      </c>
      <c r="D2134" s="25" t="s">
        <v>11014</v>
      </c>
      <c r="E2134" s="4">
        <v>5</v>
      </c>
      <c r="F2134" s="4">
        <v>2013</v>
      </c>
      <c r="G2134" t="s">
        <v>25</v>
      </c>
      <c r="H2134" s="4" t="s">
        <v>682</v>
      </c>
      <c r="I2134" t="s">
        <v>1214</v>
      </c>
      <c r="J2134" s="4" t="s">
        <v>6479</v>
      </c>
      <c r="K2134" s="4" t="s">
        <v>794</v>
      </c>
      <c r="L2134" s="4">
        <v>0</v>
      </c>
      <c r="M2134" s="4" t="s">
        <v>5222</v>
      </c>
      <c r="N2134" s="11" t="s">
        <v>13003</v>
      </c>
      <c r="R2134" t="s">
        <v>13005</v>
      </c>
    </row>
    <row r="2135" spans="1:19">
      <c r="A2135" t="s">
        <v>7223</v>
      </c>
      <c r="B2135" t="s">
        <v>10958</v>
      </c>
      <c r="C2135" t="s">
        <v>74</v>
      </c>
      <c r="D2135" s="25" t="s">
        <v>11068</v>
      </c>
      <c r="E2135" s="4">
        <v>5</v>
      </c>
      <c r="F2135" s="4">
        <v>2015</v>
      </c>
      <c r="G2135" t="s">
        <v>25</v>
      </c>
      <c r="H2135" s="4" t="s">
        <v>477</v>
      </c>
      <c r="I2135" t="s">
        <v>1214</v>
      </c>
      <c r="J2135" s="4" t="s">
        <v>582</v>
      </c>
      <c r="K2135" s="4" t="s">
        <v>298</v>
      </c>
      <c r="L2135" s="4">
        <v>0</v>
      </c>
      <c r="M2135" s="4" t="s">
        <v>2190</v>
      </c>
      <c r="N2135" s="11" t="s">
        <v>13003</v>
      </c>
      <c r="R2135" t="s">
        <v>13006</v>
      </c>
    </row>
    <row r="2136" spans="1:19">
      <c r="A2136" t="s">
        <v>7223</v>
      </c>
      <c r="B2136" t="s">
        <v>10958</v>
      </c>
      <c r="C2136" s="4" t="s">
        <v>74</v>
      </c>
      <c r="D2136" s="25" t="s">
        <v>11031</v>
      </c>
      <c r="E2136" s="4">
        <v>4</v>
      </c>
      <c r="F2136" s="4">
        <v>2026</v>
      </c>
      <c r="G2136" s="4" t="s">
        <v>25</v>
      </c>
      <c r="H2136" s="4">
        <v>20.6</v>
      </c>
      <c r="I2136" t="s">
        <v>1214</v>
      </c>
      <c r="J2136" s="4">
        <v>38.200000000000003</v>
      </c>
      <c r="K2136" s="4">
        <v>47.1</v>
      </c>
      <c r="L2136" s="4">
        <v>0</v>
      </c>
      <c r="M2136" s="4">
        <v>2795</v>
      </c>
      <c r="N2136" s="11" t="s">
        <v>13003</v>
      </c>
      <c r="R2136" s="4" t="s">
        <v>2449</v>
      </c>
    </row>
    <row r="2137" spans="1:19">
      <c r="A2137" t="s">
        <v>7226</v>
      </c>
      <c r="B2137" t="s">
        <v>10958</v>
      </c>
      <c r="C2137" t="s">
        <v>20</v>
      </c>
      <c r="D2137" s="25" t="s">
        <v>11102</v>
      </c>
      <c r="E2137" s="4">
        <v>5</v>
      </c>
      <c r="F2137" s="4">
        <v>2019</v>
      </c>
      <c r="G2137" t="s">
        <v>25</v>
      </c>
      <c r="H2137" s="4">
        <v>3.7</v>
      </c>
      <c r="I2137" t="s">
        <v>1214</v>
      </c>
      <c r="J2137" s="4" t="s">
        <v>810</v>
      </c>
      <c r="K2137" s="4" t="s">
        <v>565</v>
      </c>
      <c r="L2137" s="4">
        <v>0</v>
      </c>
      <c r="M2137" s="4" t="s">
        <v>1449</v>
      </c>
      <c r="N2137" s="11" t="s">
        <v>13007</v>
      </c>
      <c r="R2137" t="s">
        <v>13008</v>
      </c>
      <c r="S2137" t="s">
        <v>13009</v>
      </c>
    </row>
    <row r="2138" spans="1:19">
      <c r="A2138" t="s">
        <v>7226</v>
      </c>
      <c r="B2138" t="s">
        <v>10958</v>
      </c>
      <c r="C2138" t="s">
        <v>74</v>
      </c>
      <c r="D2138" s="25" t="s">
        <v>1992</v>
      </c>
      <c r="E2138" s="4">
        <v>5</v>
      </c>
      <c r="F2138" s="4">
        <v>2021</v>
      </c>
      <c r="G2138" t="s">
        <v>25</v>
      </c>
      <c r="H2138" s="4">
        <v>5.7</v>
      </c>
      <c r="I2138" t="s">
        <v>1214</v>
      </c>
      <c r="J2138" s="4" t="s">
        <v>2963</v>
      </c>
      <c r="K2138" s="4" t="s">
        <v>806</v>
      </c>
      <c r="L2138" s="4">
        <v>0</v>
      </c>
      <c r="M2138" s="4" t="s">
        <v>2386</v>
      </c>
      <c r="N2138" s="11" t="s">
        <v>13007</v>
      </c>
      <c r="Q2138" t="s">
        <v>13010</v>
      </c>
      <c r="R2138" t="s">
        <v>13011</v>
      </c>
    </row>
    <row r="2139" spans="1:19">
      <c r="A2139" t="s">
        <v>7226</v>
      </c>
      <c r="B2139" t="s">
        <v>10958</v>
      </c>
      <c r="C2139" t="s">
        <v>74</v>
      </c>
      <c r="D2139" s="25" t="s">
        <v>12374</v>
      </c>
      <c r="E2139" s="4">
        <v>4</v>
      </c>
      <c r="F2139" s="4">
        <v>2024</v>
      </c>
      <c r="G2139" t="s">
        <v>25</v>
      </c>
      <c r="H2139" s="4" t="s">
        <v>57</v>
      </c>
      <c r="I2139" t="s">
        <v>1214</v>
      </c>
      <c r="J2139" s="4" t="s">
        <v>881</v>
      </c>
      <c r="K2139" s="4" t="s">
        <v>1712</v>
      </c>
      <c r="L2139" s="4">
        <v>0</v>
      </c>
      <c r="M2139" s="4" t="s">
        <v>2775</v>
      </c>
      <c r="N2139" s="11" t="s">
        <v>13007</v>
      </c>
      <c r="Q2139" t="s">
        <v>13012</v>
      </c>
      <c r="R2139" t="s">
        <v>13013</v>
      </c>
    </row>
    <row r="2140" spans="1:19">
      <c r="A2140" t="s">
        <v>7226</v>
      </c>
      <c r="B2140" t="s">
        <v>10958</v>
      </c>
      <c r="C2140" s="4" t="s">
        <v>74</v>
      </c>
      <c r="D2140" s="25" t="s">
        <v>11031</v>
      </c>
      <c r="E2140" s="4">
        <v>4</v>
      </c>
      <c r="F2140" s="4">
        <v>2026</v>
      </c>
      <c r="G2140" s="4" t="s">
        <v>25</v>
      </c>
      <c r="H2140" s="4">
        <v>10.6</v>
      </c>
      <c r="I2140" t="s">
        <v>1214</v>
      </c>
      <c r="J2140" s="4">
        <v>33.6</v>
      </c>
      <c r="K2140" s="4">
        <v>47.2</v>
      </c>
      <c r="L2140" s="4">
        <v>0</v>
      </c>
      <c r="M2140" s="4">
        <v>1975</v>
      </c>
      <c r="N2140" s="11" t="s">
        <v>13007</v>
      </c>
      <c r="R2140" s="4" t="s">
        <v>2449</v>
      </c>
    </row>
    <row r="2141" spans="1:19">
      <c r="A2141" t="s">
        <v>13014</v>
      </c>
      <c r="B2141" t="s">
        <v>10958</v>
      </c>
      <c r="C2141" t="s">
        <v>74</v>
      </c>
      <c r="D2141" s="25" t="s">
        <v>11509</v>
      </c>
      <c r="E2141" s="4">
        <v>5</v>
      </c>
      <c r="F2141" s="4">
        <v>2021</v>
      </c>
      <c r="G2141" t="s">
        <v>25</v>
      </c>
      <c r="I2141" t="s">
        <v>11219</v>
      </c>
      <c r="J2141" s="4" t="s">
        <v>341</v>
      </c>
      <c r="K2141" s="4">
        <v>29.5</v>
      </c>
      <c r="L2141" s="4">
        <v>9.1999999999999993</v>
      </c>
      <c r="M2141" s="4" t="s">
        <v>13015</v>
      </c>
      <c r="Q2141" t="s">
        <v>13016</v>
      </c>
      <c r="R2141" t="s">
        <v>13017</v>
      </c>
    </row>
    <row r="2142" spans="1:19">
      <c r="A2142" t="s">
        <v>7234</v>
      </c>
      <c r="B2142" t="s">
        <v>10958</v>
      </c>
      <c r="C2142" t="s">
        <v>20</v>
      </c>
      <c r="D2142" s="25" t="s">
        <v>11083</v>
      </c>
      <c r="E2142" s="4">
        <v>3</v>
      </c>
      <c r="F2142" s="4">
        <v>2000</v>
      </c>
      <c r="G2142" t="s">
        <v>25</v>
      </c>
      <c r="H2142" s="4" t="s">
        <v>1368</v>
      </c>
      <c r="I2142" t="s">
        <v>1214</v>
      </c>
      <c r="J2142" s="4" t="s">
        <v>749</v>
      </c>
      <c r="K2142" s="4">
        <v>10.5</v>
      </c>
      <c r="L2142" s="4">
        <v>1.5</v>
      </c>
      <c r="M2142" s="4" t="s">
        <v>2263</v>
      </c>
      <c r="N2142" s="11" t="s">
        <v>13018</v>
      </c>
      <c r="R2142" t="s">
        <v>13019</v>
      </c>
    </row>
    <row r="2143" spans="1:19">
      <c r="A2143" t="s">
        <v>7234</v>
      </c>
      <c r="B2143" t="s">
        <v>10958</v>
      </c>
      <c r="C2143" t="s">
        <v>74</v>
      </c>
      <c r="D2143" s="25" t="s">
        <v>10970</v>
      </c>
      <c r="E2143" s="4">
        <v>5</v>
      </c>
      <c r="F2143" s="4">
        <v>2001</v>
      </c>
      <c r="G2143" t="s">
        <v>25</v>
      </c>
      <c r="H2143" s="4" t="s">
        <v>1456</v>
      </c>
      <c r="I2143" t="s">
        <v>1214</v>
      </c>
      <c r="J2143" s="4" t="s">
        <v>176</v>
      </c>
      <c r="K2143" s="4">
        <v>10.7</v>
      </c>
      <c r="L2143" s="4">
        <v>4</v>
      </c>
      <c r="M2143" s="4" t="s">
        <v>4589</v>
      </c>
      <c r="N2143" s="11" t="s">
        <v>13018</v>
      </c>
      <c r="R2143" t="s">
        <v>13020</v>
      </c>
    </row>
    <row r="2144" spans="1:19">
      <c r="A2144" t="s">
        <v>7234</v>
      </c>
      <c r="B2144" t="s">
        <v>10958</v>
      </c>
      <c r="C2144" t="s">
        <v>74</v>
      </c>
      <c r="D2144" s="25" t="s">
        <v>11036</v>
      </c>
      <c r="E2144" s="4">
        <v>5</v>
      </c>
      <c r="F2144" s="4">
        <v>2002</v>
      </c>
      <c r="G2144" t="s">
        <v>25</v>
      </c>
      <c r="H2144" s="4" t="s">
        <v>654</v>
      </c>
      <c r="I2144" t="s">
        <v>1214</v>
      </c>
      <c r="J2144" s="4" t="s">
        <v>597</v>
      </c>
      <c r="K2144" s="4">
        <v>11.1</v>
      </c>
      <c r="L2144" s="4">
        <v>4.4000000000000004</v>
      </c>
      <c r="M2144" s="4" t="s">
        <v>4589</v>
      </c>
      <c r="N2144" s="11" t="s">
        <v>13018</v>
      </c>
      <c r="R2144" t="s">
        <v>13021</v>
      </c>
    </row>
    <row r="2145" spans="1:18">
      <c r="A2145" t="s">
        <v>7234</v>
      </c>
      <c r="B2145" t="s">
        <v>10958</v>
      </c>
      <c r="C2145" t="s">
        <v>74</v>
      </c>
      <c r="D2145" s="25" t="s">
        <v>11123</v>
      </c>
      <c r="E2145" s="4">
        <v>5</v>
      </c>
      <c r="F2145" s="4">
        <v>2005</v>
      </c>
      <c r="G2145" t="s">
        <v>25</v>
      </c>
      <c r="H2145" s="4" t="s">
        <v>57</v>
      </c>
      <c r="I2145" t="s">
        <v>1214</v>
      </c>
      <c r="J2145" s="4" t="s">
        <v>107</v>
      </c>
      <c r="K2145" s="4">
        <v>13.2</v>
      </c>
      <c r="L2145" s="4">
        <v>5</v>
      </c>
      <c r="M2145" s="4" t="s">
        <v>5356</v>
      </c>
      <c r="N2145" s="11" t="s">
        <v>13018</v>
      </c>
      <c r="R2145" t="s">
        <v>13022</v>
      </c>
    </row>
    <row r="2146" spans="1:18">
      <c r="A2146" t="s">
        <v>7234</v>
      </c>
      <c r="B2146" t="s">
        <v>10958</v>
      </c>
      <c r="C2146" t="s">
        <v>74</v>
      </c>
      <c r="D2146" s="25" t="s">
        <v>10993</v>
      </c>
      <c r="E2146" s="4">
        <v>5</v>
      </c>
      <c r="F2146" s="4">
        <v>2008</v>
      </c>
      <c r="G2146" t="s">
        <v>25</v>
      </c>
      <c r="H2146" s="4" t="s">
        <v>410</v>
      </c>
      <c r="I2146" t="s">
        <v>1214</v>
      </c>
      <c r="J2146" s="4" t="s">
        <v>1886</v>
      </c>
      <c r="K2146" s="4">
        <v>18.5</v>
      </c>
      <c r="L2146" s="4">
        <v>6.2</v>
      </c>
      <c r="M2146" s="4" t="s">
        <v>1419</v>
      </c>
      <c r="N2146" s="11" t="s">
        <v>13018</v>
      </c>
      <c r="R2146" t="s">
        <v>13023</v>
      </c>
    </row>
    <row r="2147" spans="1:18">
      <c r="A2147" t="s">
        <v>7234</v>
      </c>
      <c r="B2147" t="s">
        <v>10958</v>
      </c>
      <c r="C2147" t="s">
        <v>74</v>
      </c>
      <c r="D2147" s="25" t="s">
        <v>10995</v>
      </c>
      <c r="E2147" s="4">
        <v>5</v>
      </c>
      <c r="F2147" s="4">
        <v>2010</v>
      </c>
      <c r="G2147" t="s">
        <v>25</v>
      </c>
      <c r="H2147" s="4" t="s">
        <v>712</v>
      </c>
      <c r="I2147" t="s">
        <v>1214</v>
      </c>
      <c r="J2147" s="4" t="s">
        <v>929</v>
      </c>
      <c r="K2147" s="4">
        <v>21</v>
      </c>
      <c r="L2147" s="4">
        <v>6.6</v>
      </c>
      <c r="M2147" s="4" t="s">
        <v>3025</v>
      </c>
      <c r="N2147" s="11" t="s">
        <v>13018</v>
      </c>
      <c r="R2147" t="s">
        <v>13024</v>
      </c>
    </row>
    <row r="2148" spans="1:18">
      <c r="A2148" t="s">
        <v>7234</v>
      </c>
      <c r="B2148" t="s">
        <v>10958</v>
      </c>
      <c r="C2148" t="s">
        <v>74</v>
      </c>
      <c r="D2148" s="25" t="s">
        <v>11397</v>
      </c>
      <c r="E2148" s="4">
        <v>5</v>
      </c>
      <c r="F2148" s="4">
        <v>2011</v>
      </c>
      <c r="G2148" t="s">
        <v>25</v>
      </c>
      <c r="H2148" s="4" t="s">
        <v>609</v>
      </c>
      <c r="I2148" t="s">
        <v>1214</v>
      </c>
      <c r="J2148" s="4" t="s">
        <v>1215</v>
      </c>
      <c r="K2148" s="4">
        <v>22.3</v>
      </c>
      <c r="L2148" s="4">
        <v>7.1</v>
      </c>
      <c r="M2148" s="4" t="s">
        <v>5867</v>
      </c>
      <c r="N2148" s="11" t="s">
        <v>13018</v>
      </c>
      <c r="R2148" t="s">
        <v>13025</v>
      </c>
    </row>
    <row r="2149" spans="1:18">
      <c r="A2149" t="s">
        <v>7234</v>
      </c>
      <c r="B2149" t="s">
        <v>10958</v>
      </c>
      <c r="C2149" t="s">
        <v>74</v>
      </c>
      <c r="D2149" s="25" t="s">
        <v>11042</v>
      </c>
      <c r="E2149" s="4">
        <v>5</v>
      </c>
      <c r="F2149" s="4">
        <v>2013</v>
      </c>
      <c r="G2149" t="s">
        <v>25</v>
      </c>
      <c r="H2149" s="4" t="s">
        <v>893</v>
      </c>
      <c r="I2149" t="s">
        <v>1214</v>
      </c>
      <c r="J2149" s="4" t="s">
        <v>116</v>
      </c>
      <c r="K2149" s="4">
        <v>24.4</v>
      </c>
      <c r="L2149" s="4">
        <v>7.8</v>
      </c>
      <c r="M2149" s="4" t="s">
        <v>2361</v>
      </c>
      <c r="N2149" s="11" t="s">
        <v>13018</v>
      </c>
      <c r="R2149" t="s">
        <v>13026</v>
      </c>
    </row>
    <row r="2150" spans="1:18">
      <c r="A2150" t="s">
        <v>7234</v>
      </c>
      <c r="B2150" t="s">
        <v>10958</v>
      </c>
      <c r="C2150" t="s">
        <v>74</v>
      </c>
      <c r="D2150" s="25" t="s">
        <v>11068</v>
      </c>
      <c r="E2150" s="4">
        <v>5</v>
      </c>
      <c r="F2150" s="4">
        <v>2015</v>
      </c>
      <c r="G2150" t="s">
        <v>25</v>
      </c>
      <c r="H2150" s="4" t="s">
        <v>1046</v>
      </c>
      <c r="I2150" t="s">
        <v>1214</v>
      </c>
      <c r="J2150" s="4" t="s">
        <v>1160</v>
      </c>
      <c r="K2150" s="4">
        <v>25</v>
      </c>
      <c r="L2150" s="4">
        <v>8</v>
      </c>
      <c r="M2150" s="4" t="s">
        <v>4603</v>
      </c>
      <c r="N2150" s="11" t="s">
        <v>13018</v>
      </c>
      <c r="R2150" t="s">
        <v>13027</v>
      </c>
    </row>
    <row r="2151" spans="1:18">
      <c r="A2151" t="s">
        <v>7234</v>
      </c>
      <c r="B2151" t="s">
        <v>10958</v>
      </c>
      <c r="C2151" t="s">
        <v>74</v>
      </c>
      <c r="D2151" s="25" t="s">
        <v>1590</v>
      </c>
      <c r="E2151" s="4">
        <v>5</v>
      </c>
      <c r="F2151" s="4">
        <v>2016</v>
      </c>
      <c r="G2151" t="s">
        <v>25</v>
      </c>
      <c r="H2151" s="4" t="s">
        <v>488</v>
      </c>
      <c r="I2151" t="s">
        <v>1214</v>
      </c>
      <c r="J2151" s="4" t="s">
        <v>350</v>
      </c>
      <c r="M2151" s="4" t="s">
        <v>4603</v>
      </c>
      <c r="N2151" s="11" t="s">
        <v>13018</v>
      </c>
      <c r="R2151" t="s">
        <v>13028</v>
      </c>
    </row>
    <row r="2152" spans="1:18">
      <c r="A2152" t="s">
        <v>7234</v>
      </c>
      <c r="B2152" t="s">
        <v>10958</v>
      </c>
      <c r="C2152" t="s">
        <v>74</v>
      </c>
      <c r="D2152" s="25" t="s">
        <v>841</v>
      </c>
      <c r="E2152" s="4">
        <v>6</v>
      </c>
      <c r="F2152" s="4">
        <v>2016</v>
      </c>
      <c r="G2152" t="s">
        <v>25</v>
      </c>
      <c r="H2152" s="4" t="s">
        <v>3874</v>
      </c>
      <c r="I2152" t="s">
        <v>1214</v>
      </c>
      <c r="J2152" s="4" t="s">
        <v>350</v>
      </c>
      <c r="K2152" s="4">
        <v>25</v>
      </c>
      <c r="L2152" s="4">
        <v>8.41</v>
      </c>
      <c r="M2152" s="4" t="s">
        <v>4666</v>
      </c>
      <c r="N2152" s="11" t="s">
        <v>13018</v>
      </c>
      <c r="R2152" t="s">
        <v>13029</v>
      </c>
    </row>
    <row r="2153" spans="1:18">
      <c r="A2153" t="s">
        <v>7234</v>
      </c>
      <c r="B2153" t="s">
        <v>10958</v>
      </c>
      <c r="C2153" t="s">
        <v>74</v>
      </c>
      <c r="D2153" s="25" t="s">
        <v>901</v>
      </c>
      <c r="E2153" s="4">
        <v>9</v>
      </c>
      <c r="F2153" s="4">
        <v>2016</v>
      </c>
      <c r="G2153" t="s">
        <v>25</v>
      </c>
      <c r="H2153" s="4" t="s">
        <v>670</v>
      </c>
      <c r="I2153" t="s">
        <v>1214</v>
      </c>
      <c r="J2153" s="4" t="s">
        <v>350</v>
      </c>
      <c r="K2153" s="4">
        <v>26</v>
      </c>
      <c r="L2153" s="4">
        <v>8.6999999999999993</v>
      </c>
      <c r="M2153" s="4" t="s">
        <v>1716</v>
      </c>
      <c r="N2153" s="11" t="s">
        <v>13018</v>
      </c>
      <c r="R2153" t="s">
        <v>13030</v>
      </c>
    </row>
    <row r="2154" spans="1:18">
      <c r="A2154" t="s">
        <v>7234</v>
      </c>
      <c r="B2154" t="s">
        <v>10958</v>
      </c>
      <c r="C2154" t="s">
        <v>74</v>
      </c>
      <c r="D2154" s="25" t="s">
        <v>11020</v>
      </c>
      <c r="E2154" s="4">
        <v>5</v>
      </c>
      <c r="F2154" s="4">
        <v>2017</v>
      </c>
      <c r="G2154" t="s">
        <v>25</v>
      </c>
      <c r="H2154" s="4" t="s">
        <v>401</v>
      </c>
      <c r="I2154" t="s">
        <v>1214</v>
      </c>
      <c r="J2154" s="4" t="s">
        <v>933</v>
      </c>
      <c r="K2154" s="4">
        <v>27</v>
      </c>
      <c r="L2154" s="4">
        <v>8.1</v>
      </c>
      <c r="M2154" s="4" t="s">
        <v>2985</v>
      </c>
      <c r="N2154" s="11" t="s">
        <v>13018</v>
      </c>
      <c r="R2154" t="s">
        <v>13031</v>
      </c>
    </row>
    <row r="2155" spans="1:18">
      <c r="A2155" t="s">
        <v>7234</v>
      </c>
      <c r="B2155" t="s">
        <v>10958</v>
      </c>
      <c r="C2155" t="s">
        <v>74</v>
      </c>
      <c r="D2155" s="25" t="s">
        <v>1152</v>
      </c>
      <c r="E2155" s="4">
        <v>6</v>
      </c>
      <c r="F2155" s="4">
        <v>2018</v>
      </c>
      <c r="G2155" t="s">
        <v>25</v>
      </c>
      <c r="H2155" s="4" t="s">
        <v>772</v>
      </c>
      <c r="I2155" t="s">
        <v>1214</v>
      </c>
      <c r="J2155" s="4" t="s">
        <v>435</v>
      </c>
      <c r="K2155" s="4">
        <v>28.2</v>
      </c>
      <c r="L2155" s="4">
        <v>8.8000000000000007</v>
      </c>
      <c r="M2155" s="4" t="s">
        <v>5414</v>
      </c>
      <c r="N2155" s="11" t="s">
        <v>13018</v>
      </c>
      <c r="R2155" t="s">
        <v>13032</v>
      </c>
    </row>
    <row r="2156" spans="1:18">
      <c r="A2156" t="s">
        <v>7234</v>
      </c>
      <c r="B2156" t="s">
        <v>10958</v>
      </c>
      <c r="C2156" t="s">
        <v>74</v>
      </c>
      <c r="D2156" s="25" t="s">
        <v>2440</v>
      </c>
      <c r="E2156" s="4">
        <v>9</v>
      </c>
      <c r="F2156" s="4">
        <v>2018</v>
      </c>
      <c r="G2156" t="s">
        <v>25</v>
      </c>
      <c r="H2156" s="4" t="s">
        <v>3232</v>
      </c>
      <c r="I2156" t="s">
        <v>1214</v>
      </c>
      <c r="J2156" s="4" t="s">
        <v>142</v>
      </c>
      <c r="M2156" s="4" t="s">
        <v>5869</v>
      </c>
      <c r="N2156" s="11" t="s">
        <v>13018</v>
      </c>
      <c r="R2156" t="s">
        <v>13033</v>
      </c>
    </row>
    <row r="2157" spans="1:18">
      <c r="A2157" t="s">
        <v>7234</v>
      </c>
      <c r="B2157" t="s">
        <v>10958</v>
      </c>
      <c r="C2157" t="s">
        <v>74</v>
      </c>
      <c r="D2157" s="25" t="s">
        <v>11102</v>
      </c>
      <c r="E2157" s="4">
        <v>5</v>
      </c>
      <c r="F2157" s="4">
        <v>2019</v>
      </c>
      <c r="G2157" t="s">
        <v>25</v>
      </c>
      <c r="H2157" s="4" t="s">
        <v>600</v>
      </c>
      <c r="I2157" t="s">
        <v>1214</v>
      </c>
      <c r="J2157" s="4" t="s">
        <v>3312</v>
      </c>
      <c r="K2157" s="4">
        <v>28.2</v>
      </c>
      <c r="L2157" s="4">
        <v>8.9</v>
      </c>
      <c r="M2157" s="4" t="s">
        <v>4290</v>
      </c>
      <c r="N2157" s="11" t="s">
        <v>13018</v>
      </c>
      <c r="R2157" t="s">
        <v>13034</v>
      </c>
    </row>
    <row r="2158" spans="1:18">
      <c r="A2158" t="s">
        <v>7235</v>
      </c>
      <c r="B2158" t="s">
        <v>10958</v>
      </c>
      <c r="C2158" t="s">
        <v>20</v>
      </c>
      <c r="D2158" s="25" t="s">
        <v>11012</v>
      </c>
      <c r="E2158" s="4">
        <v>5</v>
      </c>
      <c r="F2158" s="4">
        <v>2011</v>
      </c>
      <c r="G2158" t="s">
        <v>25</v>
      </c>
      <c r="I2158" t="s">
        <v>11219</v>
      </c>
      <c r="J2158" s="4" t="s">
        <v>929</v>
      </c>
      <c r="K2158" s="4" t="s">
        <v>842</v>
      </c>
      <c r="L2158" s="4">
        <v>0</v>
      </c>
      <c r="M2158" s="4" t="s">
        <v>5657</v>
      </c>
      <c r="N2158" s="11" t="s">
        <v>13035</v>
      </c>
      <c r="R2158" t="s">
        <v>13036</v>
      </c>
    </row>
    <row r="2159" spans="1:18">
      <c r="A2159" t="s">
        <v>7235</v>
      </c>
      <c r="B2159" t="s">
        <v>10958</v>
      </c>
      <c r="C2159" t="s">
        <v>74</v>
      </c>
      <c r="D2159" s="25" t="s">
        <v>11014</v>
      </c>
      <c r="E2159" s="4">
        <v>5</v>
      </c>
      <c r="F2159" s="4">
        <v>2013</v>
      </c>
      <c r="G2159" t="s">
        <v>25</v>
      </c>
      <c r="I2159" t="s">
        <v>11219</v>
      </c>
      <c r="J2159" s="4" t="s">
        <v>1875</v>
      </c>
      <c r="K2159" s="4" t="s">
        <v>577</v>
      </c>
      <c r="L2159" s="4">
        <v>0</v>
      </c>
      <c r="M2159" s="4" t="s">
        <v>2570</v>
      </c>
      <c r="N2159" s="11" t="s">
        <v>13035</v>
      </c>
      <c r="R2159" t="s">
        <v>11329</v>
      </c>
    </row>
    <row r="2160" spans="1:18">
      <c r="A2160" t="s">
        <v>7235</v>
      </c>
      <c r="B2160" t="s">
        <v>10958</v>
      </c>
      <c r="C2160" t="s">
        <v>74</v>
      </c>
      <c r="D2160" s="25" t="s">
        <v>11016</v>
      </c>
      <c r="E2160" s="4">
        <v>5</v>
      </c>
      <c r="F2160" s="4">
        <v>2015</v>
      </c>
      <c r="G2160" t="s">
        <v>25</v>
      </c>
      <c r="I2160" t="s">
        <v>11219</v>
      </c>
      <c r="J2160" s="4" t="s">
        <v>264</v>
      </c>
      <c r="K2160" s="4" t="s">
        <v>1121</v>
      </c>
      <c r="L2160" s="4">
        <v>0</v>
      </c>
      <c r="M2160" s="4" t="s">
        <v>1521</v>
      </c>
      <c r="N2160" s="11" t="s">
        <v>13035</v>
      </c>
      <c r="R2160" t="s">
        <v>11043</v>
      </c>
    </row>
    <row r="2161" spans="1:18">
      <c r="A2161" t="s">
        <v>7235</v>
      </c>
      <c r="B2161" t="s">
        <v>10958</v>
      </c>
      <c r="C2161" t="s">
        <v>74</v>
      </c>
      <c r="D2161" s="25" t="s">
        <v>1590</v>
      </c>
      <c r="E2161" s="4">
        <v>5</v>
      </c>
      <c r="F2161" s="4">
        <v>2016</v>
      </c>
      <c r="G2161" t="s">
        <v>25</v>
      </c>
      <c r="I2161" t="s">
        <v>11219</v>
      </c>
      <c r="J2161" s="4" t="s">
        <v>464</v>
      </c>
      <c r="K2161" s="4" t="s">
        <v>620</v>
      </c>
      <c r="L2161" s="4">
        <v>0</v>
      </c>
      <c r="M2161" s="4" t="s">
        <v>4189</v>
      </c>
      <c r="N2161" s="11" t="s">
        <v>13035</v>
      </c>
      <c r="R2161" t="s">
        <v>11044</v>
      </c>
    </row>
    <row r="2162" spans="1:18">
      <c r="A2162" t="s">
        <v>7235</v>
      </c>
      <c r="B2162" t="s">
        <v>10958</v>
      </c>
      <c r="C2162" t="s">
        <v>74</v>
      </c>
      <c r="D2162" s="25" t="s">
        <v>11027</v>
      </c>
      <c r="E2162" s="4">
        <v>5</v>
      </c>
      <c r="F2162" s="4">
        <v>2017</v>
      </c>
      <c r="G2162" t="s">
        <v>25</v>
      </c>
      <c r="I2162" t="s">
        <v>11219</v>
      </c>
      <c r="J2162" s="4" t="s">
        <v>464</v>
      </c>
      <c r="K2162" s="4" t="s">
        <v>138</v>
      </c>
      <c r="L2162" s="4">
        <v>0</v>
      </c>
      <c r="M2162" s="4" t="s">
        <v>4088</v>
      </c>
      <c r="N2162" s="11" t="s">
        <v>13035</v>
      </c>
      <c r="R2162" t="s">
        <v>12694</v>
      </c>
    </row>
    <row r="2163" spans="1:18">
      <c r="A2163" t="s">
        <v>7235</v>
      </c>
      <c r="B2163" t="s">
        <v>10958</v>
      </c>
      <c r="C2163" t="s">
        <v>74</v>
      </c>
      <c r="D2163" s="25" t="s">
        <v>11102</v>
      </c>
      <c r="E2163" s="4">
        <v>5</v>
      </c>
      <c r="F2163" s="4">
        <v>2019</v>
      </c>
      <c r="G2163" t="s">
        <v>25</v>
      </c>
      <c r="I2163" t="s">
        <v>11219</v>
      </c>
      <c r="J2163" s="4" t="s">
        <v>464</v>
      </c>
      <c r="K2163" s="4" t="s">
        <v>828</v>
      </c>
      <c r="L2163" s="4">
        <v>0</v>
      </c>
      <c r="M2163" s="4" t="s">
        <v>4439</v>
      </c>
      <c r="N2163" s="11" t="s">
        <v>13035</v>
      </c>
      <c r="R2163" t="s">
        <v>12314</v>
      </c>
    </row>
    <row r="2164" spans="1:18">
      <c r="A2164" t="s">
        <v>177</v>
      </c>
      <c r="B2164" t="s">
        <v>10958</v>
      </c>
      <c r="C2164" t="s">
        <v>20</v>
      </c>
      <c r="D2164" s="25" t="s">
        <v>10959</v>
      </c>
      <c r="E2164" s="4">
        <v>3</v>
      </c>
      <c r="F2164" s="4">
        <v>1982</v>
      </c>
      <c r="G2164" t="s">
        <v>21</v>
      </c>
      <c r="I2164" t="s">
        <v>11219</v>
      </c>
      <c r="J2164" s="4" t="s">
        <v>3376</v>
      </c>
      <c r="K2164" s="4" t="s">
        <v>3967</v>
      </c>
      <c r="L2164" s="4">
        <v>0</v>
      </c>
      <c r="M2164" s="4" t="s">
        <v>1465</v>
      </c>
      <c r="N2164" s="11" t="s">
        <v>13037</v>
      </c>
      <c r="R2164" t="s">
        <v>2001</v>
      </c>
    </row>
    <row r="2165" spans="1:18">
      <c r="A2165" t="s">
        <v>177</v>
      </c>
      <c r="B2165" t="s">
        <v>10958</v>
      </c>
      <c r="C2165" t="s">
        <v>74</v>
      </c>
      <c r="D2165" s="25" t="s">
        <v>11656</v>
      </c>
      <c r="E2165" s="4">
        <v>3</v>
      </c>
      <c r="F2165" s="4">
        <v>1983</v>
      </c>
      <c r="G2165" t="s">
        <v>21</v>
      </c>
      <c r="I2165" t="s">
        <v>11219</v>
      </c>
      <c r="J2165" s="4" t="s">
        <v>4538</v>
      </c>
      <c r="N2165" s="11" t="s">
        <v>13037</v>
      </c>
      <c r="R2165" t="s">
        <v>13038</v>
      </c>
    </row>
    <row r="2166" spans="1:18">
      <c r="A2166" t="s">
        <v>177</v>
      </c>
      <c r="B2166" t="s">
        <v>10958</v>
      </c>
      <c r="C2166" t="s">
        <v>74</v>
      </c>
      <c r="D2166" s="25" t="s">
        <v>11077</v>
      </c>
      <c r="E2166" s="4">
        <v>3</v>
      </c>
      <c r="F2166" s="4">
        <v>1986</v>
      </c>
      <c r="G2166" t="s">
        <v>21</v>
      </c>
      <c r="I2166" t="s">
        <v>11219</v>
      </c>
      <c r="J2166" s="4" t="s">
        <v>5125</v>
      </c>
      <c r="K2166" s="4" t="s">
        <v>3561</v>
      </c>
      <c r="L2166" s="4">
        <v>0</v>
      </c>
      <c r="M2166" s="4" t="s">
        <v>12836</v>
      </c>
      <c r="N2166" s="11" t="s">
        <v>13037</v>
      </c>
    </row>
    <row r="2167" spans="1:18">
      <c r="A2167" t="s">
        <v>177</v>
      </c>
      <c r="B2167" t="s">
        <v>10958</v>
      </c>
      <c r="C2167" t="s">
        <v>74</v>
      </c>
      <c r="D2167" s="25" t="s">
        <v>10963</v>
      </c>
      <c r="E2167" s="4">
        <v>3</v>
      </c>
      <c r="F2167" s="4">
        <v>1988</v>
      </c>
      <c r="G2167" t="s">
        <v>21</v>
      </c>
      <c r="I2167" t="s">
        <v>11219</v>
      </c>
      <c r="J2167" s="4" t="s">
        <v>1611</v>
      </c>
      <c r="K2167" s="4" t="s">
        <v>3453</v>
      </c>
      <c r="L2167" s="4">
        <v>0</v>
      </c>
      <c r="M2167" s="4" t="s">
        <v>1853</v>
      </c>
      <c r="N2167" s="11" t="s">
        <v>13037</v>
      </c>
      <c r="R2167" t="s">
        <v>13039</v>
      </c>
    </row>
    <row r="2168" spans="1:18">
      <c r="A2168" t="s">
        <v>177</v>
      </c>
      <c r="B2168" t="s">
        <v>10958</v>
      </c>
      <c r="C2168" t="s">
        <v>74</v>
      </c>
      <c r="D2168" s="25" t="s">
        <v>10964</v>
      </c>
      <c r="E2168" s="4">
        <v>3</v>
      </c>
      <c r="F2168" s="4">
        <v>1990</v>
      </c>
      <c r="G2168" t="s">
        <v>21</v>
      </c>
      <c r="I2168" t="s">
        <v>11219</v>
      </c>
      <c r="J2168" s="4" t="s">
        <v>3079</v>
      </c>
      <c r="K2168" s="4" t="s">
        <v>1811</v>
      </c>
      <c r="L2168" s="4">
        <v>0</v>
      </c>
      <c r="M2168" s="4" t="s">
        <v>1685</v>
      </c>
      <c r="N2168" s="11" t="s">
        <v>13037</v>
      </c>
    </row>
    <row r="2169" spans="1:18">
      <c r="A2169" t="s">
        <v>177</v>
      </c>
      <c r="B2169" t="s">
        <v>10958</v>
      </c>
      <c r="C2169" t="s">
        <v>74</v>
      </c>
      <c r="D2169" s="25" t="s">
        <v>1616</v>
      </c>
      <c r="E2169" s="4">
        <v>3</v>
      </c>
      <c r="F2169" s="4">
        <v>1992</v>
      </c>
      <c r="G2169" t="s">
        <v>21</v>
      </c>
      <c r="I2169" t="s">
        <v>11219</v>
      </c>
      <c r="J2169" s="4" t="s">
        <v>2103</v>
      </c>
      <c r="K2169" s="4" t="s">
        <v>1292</v>
      </c>
      <c r="L2169" s="4">
        <v>0</v>
      </c>
      <c r="M2169" s="4" t="s">
        <v>11624</v>
      </c>
      <c r="N2169" s="11" t="s">
        <v>13037</v>
      </c>
    </row>
    <row r="2170" spans="1:18">
      <c r="A2170" t="s">
        <v>177</v>
      </c>
      <c r="B2170" t="s">
        <v>10958</v>
      </c>
      <c r="C2170" t="s">
        <v>74</v>
      </c>
      <c r="D2170" s="25" t="s">
        <v>10975</v>
      </c>
      <c r="E2170" s="4">
        <v>3</v>
      </c>
      <c r="F2170" s="4">
        <v>1994</v>
      </c>
      <c r="G2170" t="s">
        <v>21</v>
      </c>
      <c r="I2170" t="s">
        <v>11219</v>
      </c>
      <c r="J2170" s="4" t="s">
        <v>154</v>
      </c>
      <c r="K2170" s="4" t="s">
        <v>230</v>
      </c>
      <c r="L2170" s="4">
        <v>0</v>
      </c>
      <c r="M2170" s="4" t="s">
        <v>6531</v>
      </c>
      <c r="N2170" s="11" t="s">
        <v>13037</v>
      </c>
    </row>
    <row r="2171" spans="1:18">
      <c r="A2171" t="s">
        <v>177</v>
      </c>
      <c r="B2171" t="s">
        <v>10958</v>
      </c>
      <c r="C2171" t="s">
        <v>74</v>
      </c>
      <c r="D2171" s="25" t="s">
        <v>11132</v>
      </c>
      <c r="E2171" s="4">
        <v>3</v>
      </c>
      <c r="F2171" s="4">
        <v>1995</v>
      </c>
      <c r="G2171" t="s">
        <v>21</v>
      </c>
      <c r="I2171" t="s">
        <v>11219</v>
      </c>
      <c r="J2171" s="4" t="s">
        <v>842</v>
      </c>
      <c r="K2171" s="4" t="s">
        <v>825</v>
      </c>
      <c r="L2171" s="4">
        <v>0</v>
      </c>
      <c r="M2171" s="4" t="s">
        <v>2682</v>
      </c>
      <c r="N2171" s="11" t="s">
        <v>13037</v>
      </c>
      <c r="R2171" t="s">
        <v>13040</v>
      </c>
    </row>
    <row r="2172" spans="1:18">
      <c r="A2172" t="s">
        <v>177</v>
      </c>
      <c r="B2172" t="s">
        <v>10958</v>
      </c>
      <c r="C2172" t="s">
        <v>74</v>
      </c>
      <c r="D2172" s="25" t="s">
        <v>11083</v>
      </c>
      <c r="E2172" s="4">
        <v>3</v>
      </c>
      <c r="F2172" s="4">
        <v>2000</v>
      </c>
      <c r="G2172" t="s">
        <v>21</v>
      </c>
      <c r="I2172" t="s">
        <v>11219</v>
      </c>
      <c r="J2172" s="4" t="s">
        <v>127</v>
      </c>
      <c r="K2172" s="4" t="s">
        <v>227</v>
      </c>
      <c r="L2172" s="4">
        <v>0</v>
      </c>
      <c r="M2172" s="4" t="s">
        <v>3806</v>
      </c>
      <c r="N2172" s="11" t="s">
        <v>13037</v>
      </c>
      <c r="R2172" t="s">
        <v>439</v>
      </c>
    </row>
    <row r="2173" spans="1:18">
      <c r="A2173" t="s">
        <v>177</v>
      </c>
      <c r="B2173" t="s">
        <v>10958</v>
      </c>
      <c r="C2173" t="s">
        <v>74</v>
      </c>
      <c r="D2173" s="25" t="s">
        <v>11036</v>
      </c>
      <c r="E2173" s="4">
        <v>5</v>
      </c>
      <c r="F2173" s="4">
        <v>2002</v>
      </c>
      <c r="G2173" t="s">
        <v>21</v>
      </c>
      <c r="I2173" t="s">
        <v>11219</v>
      </c>
      <c r="J2173" s="4" t="s">
        <v>278</v>
      </c>
      <c r="K2173" s="4" t="s">
        <v>801</v>
      </c>
      <c r="L2173" s="4">
        <v>0</v>
      </c>
      <c r="M2173" s="4" t="s">
        <v>6531</v>
      </c>
      <c r="N2173" s="11" t="s">
        <v>13037</v>
      </c>
      <c r="R2173" t="s">
        <v>13041</v>
      </c>
    </row>
    <row r="2174" spans="1:18">
      <c r="A2174" t="s">
        <v>177</v>
      </c>
      <c r="B2174" t="s">
        <v>10958</v>
      </c>
      <c r="C2174" t="s">
        <v>74</v>
      </c>
      <c r="D2174" s="25" t="s">
        <v>11038</v>
      </c>
      <c r="E2174" s="4">
        <v>5</v>
      </c>
      <c r="F2174" s="4">
        <v>2003</v>
      </c>
      <c r="G2174" t="s">
        <v>21</v>
      </c>
      <c r="I2174" t="s">
        <v>11219</v>
      </c>
      <c r="J2174" s="4" t="s">
        <v>350</v>
      </c>
      <c r="K2174" s="4" t="s">
        <v>1393</v>
      </c>
      <c r="L2174" s="4">
        <v>0</v>
      </c>
      <c r="M2174" s="4" t="s">
        <v>2682</v>
      </c>
      <c r="N2174" s="11" t="s">
        <v>13037</v>
      </c>
      <c r="R2174" t="s">
        <v>11501</v>
      </c>
    </row>
    <row r="2175" spans="1:18">
      <c r="A2175" t="s">
        <v>7278</v>
      </c>
      <c r="B2175" t="s">
        <v>10958</v>
      </c>
      <c r="C2175" t="s">
        <v>20</v>
      </c>
      <c r="D2175" s="25" t="s">
        <v>10968</v>
      </c>
      <c r="E2175" s="4">
        <v>3</v>
      </c>
      <c r="F2175" s="4">
        <v>1994</v>
      </c>
      <c r="G2175" t="s">
        <v>25</v>
      </c>
      <c r="I2175" t="s">
        <v>11219</v>
      </c>
      <c r="J2175" s="4" t="s">
        <v>67</v>
      </c>
      <c r="K2175" s="4" t="s">
        <v>199</v>
      </c>
      <c r="L2175" s="4">
        <v>0</v>
      </c>
      <c r="N2175" s="11" t="s">
        <v>13042</v>
      </c>
      <c r="R2175" t="s">
        <v>13043</v>
      </c>
    </row>
    <row r="2176" spans="1:18">
      <c r="A2176" t="s">
        <v>7278</v>
      </c>
      <c r="B2176" t="s">
        <v>10958</v>
      </c>
      <c r="C2176" t="s">
        <v>74</v>
      </c>
      <c r="D2176" s="25" t="s">
        <v>10987</v>
      </c>
      <c r="E2176" s="4">
        <v>3</v>
      </c>
      <c r="F2176" s="4">
        <v>1995</v>
      </c>
      <c r="G2176" t="s">
        <v>25</v>
      </c>
      <c r="I2176" t="s">
        <v>11219</v>
      </c>
      <c r="J2176" s="4" t="s">
        <v>648</v>
      </c>
      <c r="K2176" s="4" t="s">
        <v>919</v>
      </c>
      <c r="L2176" s="4">
        <v>0</v>
      </c>
      <c r="M2176" s="4" t="s">
        <v>5514</v>
      </c>
      <c r="N2176" s="11" t="s">
        <v>13042</v>
      </c>
    </row>
    <row r="2177" spans="1:18">
      <c r="A2177" t="s">
        <v>7278</v>
      </c>
      <c r="B2177" t="s">
        <v>10958</v>
      </c>
      <c r="C2177" t="s">
        <v>74</v>
      </c>
      <c r="D2177" s="25" t="s">
        <v>11083</v>
      </c>
      <c r="E2177" s="4">
        <v>3</v>
      </c>
      <c r="F2177" s="4">
        <v>2000</v>
      </c>
      <c r="G2177" t="s">
        <v>25</v>
      </c>
      <c r="I2177" t="s">
        <v>11219</v>
      </c>
      <c r="J2177" s="4" t="s">
        <v>885</v>
      </c>
      <c r="K2177" s="4" t="s">
        <v>704</v>
      </c>
      <c r="L2177" s="4">
        <v>0</v>
      </c>
      <c r="M2177" s="4" t="s">
        <v>1571</v>
      </c>
      <c r="N2177" s="11" t="s">
        <v>13042</v>
      </c>
      <c r="R2177" t="s">
        <v>13044</v>
      </c>
    </row>
    <row r="2178" spans="1:18">
      <c r="A2178" t="s">
        <v>7278</v>
      </c>
      <c r="B2178" t="s">
        <v>10958</v>
      </c>
      <c r="C2178" t="s">
        <v>74</v>
      </c>
      <c r="D2178" s="25" t="s">
        <v>3055</v>
      </c>
      <c r="E2178" s="4">
        <v>5</v>
      </c>
      <c r="F2178" s="4">
        <v>2001</v>
      </c>
      <c r="G2178" t="s">
        <v>25</v>
      </c>
      <c r="I2178" t="s">
        <v>11219</v>
      </c>
      <c r="J2178" s="4" t="s">
        <v>988</v>
      </c>
      <c r="K2178" s="4" t="s">
        <v>193</v>
      </c>
      <c r="L2178" s="4">
        <v>0</v>
      </c>
      <c r="M2178" s="4" t="s">
        <v>3600</v>
      </c>
      <c r="N2178" s="11" t="s">
        <v>13042</v>
      </c>
      <c r="R2178" t="s">
        <v>13045</v>
      </c>
    </row>
    <row r="2179" spans="1:18">
      <c r="A2179" t="s">
        <v>7278</v>
      </c>
      <c r="B2179" t="s">
        <v>10958</v>
      </c>
      <c r="C2179" t="s">
        <v>74</v>
      </c>
      <c r="D2179" s="25" t="s">
        <v>11675</v>
      </c>
      <c r="E2179" s="4">
        <v>5</v>
      </c>
      <c r="F2179" s="4">
        <v>2002</v>
      </c>
      <c r="G2179" t="s">
        <v>25</v>
      </c>
      <c r="I2179" t="s">
        <v>11219</v>
      </c>
      <c r="J2179" s="4" t="s">
        <v>127</v>
      </c>
      <c r="K2179" s="4" t="s">
        <v>1158</v>
      </c>
      <c r="L2179" s="4">
        <v>0</v>
      </c>
      <c r="M2179" s="4" t="s">
        <v>13046</v>
      </c>
      <c r="N2179" s="11" t="s">
        <v>13042</v>
      </c>
      <c r="R2179" t="s">
        <v>13047</v>
      </c>
    </row>
    <row r="2180" spans="1:18">
      <c r="A2180" t="s">
        <v>7278</v>
      </c>
      <c r="B2180" t="s">
        <v>10958</v>
      </c>
      <c r="C2180" t="s">
        <v>74</v>
      </c>
      <c r="D2180" s="25" t="s">
        <v>10972</v>
      </c>
      <c r="E2180" s="4">
        <v>5</v>
      </c>
      <c r="F2180" s="4">
        <v>2003</v>
      </c>
      <c r="G2180" t="s">
        <v>25</v>
      </c>
      <c r="I2180" t="s">
        <v>11219</v>
      </c>
      <c r="J2180" s="4" t="s">
        <v>49</v>
      </c>
      <c r="K2180" s="4" t="s">
        <v>413</v>
      </c>
      <c r="L2180" s="4">
        <v>0</v>
      </c>
      <c r="M2180" s="4" t="s">
        <v>4981</v>
      </c>
      <c r="N2180" s="11" t="s">
        <v>13042</v>
      </c>
      <c r="R2180" t="s">
        <v>13048</v>
      </c>
    </row>
    <row r="2181" spans="1:18">
      <c r="A2181" t="s">
        <v>7278</v>
      </c>
      <c r="B2181" t="s">
        <v>10958</v>
      </c>
      <c r="C2181" t="s">
        <v>74</v>
      </c>
      <c r="D2181" s="25" t="s">
        <v>1736</v>
      </c>
      <c r="E2181" s="4">
        <v>5</v>
      </c>
      <c r="F2181" s="4">
        <v>2004</v>
      </c>
      <c r="G2181" t="s">
        <v>25</v>
      </c>
      <c r="I2181" t="s">
        <v>11219</v>
      </c>
      <c r="J2181" s="4" t="s">
        <v>1072</v>
      </c>
      <c r="K2181" s="4" t="s">
        <v>1158</v>
      </c>
      <c r="L2181" s="4">
        <v>0</v>
      </c>
      <c r="M2181" s="4" t="s">
        <v>13046</v>
      </c>
      <c r="N2181" s="11" t="s">
        <v>13042</v>
      </c>
      <c r="R2181" t="s">
        <v>13049</v>
      </c>
    </row>
    <row r="2182" spans="1:18">
      <c r="A2182" t="s">
        <v>7283</v>
      </c>
      <c r="B2182" t="s">
        <v>10958</v>
      </c>
      <c r="C2182" t="s">
        <v>20</v>
      </c>
      <c r="D2182" s="25" t="s">
        <v>11083</v>
      </c>
      <c r="E2182" s="4">
        <v>3</v>
      </c>
      <c r="F2182" s="4">
        <v>2000</v>
      </c>
      <c r="G2182" t="s">
        <v>21</v>
      </c>
      <c r="H2182" s="4" t="s">
        <v>149</v>
      </c>
      <c r="I2182" t="s">
        <v>1214</v>
      </c>
      <c r="J2182" s="4" t="s">
        <v>345</v>
      </c>
      <c r="K2182" s="4" t="s">
        <v>150</v>
      </c>
      <c r="L2182" s="4">
        <v>0</v>
      </c>
      <c r="M2182" s="4" t="s">
        <v>2598</v>
      </c>
      <c r="R2182" t="s">
        <v>2175</v>
      </c>
    </row>
    <row r="2183" spans="1:18">
      <c r="A2183" t="s">
        <v>7283</v>
      </c>
      <c r="B2183" t="s">
        <v>10958</v>
      </c>
      <c r="C2183" t="s">
        <v>74</v>
      </c>
      <c r="D2183" s="25" t="s">
        <v>11036</v>
      </c>
      <c r="E2183" s="4">
        <v>5</v>
      </c>
      <c r="F2183" s="4">
        <v>2002</v>
      </c>
      <c r="G2183" t="s">
        <v>21</v>
      </c>
      <c r="H2183" s="4" t="s">
        <v>682</v>
      </c>
      <c r="I2183" t="s">
        <v>1214</v>
      </c>
      <c r="J2183" s="4" t="s">
        <v>2166</v>
      </c>
      <c r="K2183" s="4" t="s">
        <v>511</v>
      </c>
      <c r="L2183" s="4">
        <v>0</v>
      </c>
      <c r="M2183" s="4" t="s">
        <v>3782</v>
      </c>
      <c r="R2183" t="s">
        <v>13050</v>
      </c>
    </row>
    <row r="2184" spans="1:18">
      <c r="A2184" t="s">
        <v>7283</v>
      </c>
      <c r="B2184" t="s">
        <v>10958</v>
      </c>
      <c r="C2184" t="s">
        <v>74</v>
      </c>
      <c r="D2184" s="25" t="s">
        <v>10993</v>
      </c>
      <c r="E2184" s="4">
        <v>5</v>
      </c>
      <c r="F2184" s="4">
        <v>2008</v>
      </c>
      <c r="G2184" t="s">
        <v>21</v>
      </c>
      <c r="H2184" s="4" t="s">
        <v>712</v>
      </c>
      <c r="I2184" t="s">
        <v>1214</v>
      </c>
      <c r="J2184" s="4" t="s">
        <v>604</v>
      </c>
      <c r="K2184" s="4" t="s">
        <v>924</v>
      </c>
      <c r="L2184" s="4">
        <v>0</v>
      </c>
      <c r="M2184" s="4" t="s">
        <v>13051</v>
      </c>
      <c r="R2184" t="s">
        <v>13052</v>
      </c>
    </row>
    <row r="2185" spans="1:18">
      <c r="A2185" t="s">
        <v>181</v>
      </c>
      <c r="B2185" t="s">
        <v>10958</v>
      </c>
      <c r="C2185" t="s">
        <v>20</v>
      </c>
      <c r="D2185" s="25" t="s">
        <v>10959</v>
      </c>
      <c r="E2185" s="4">
        <v>3</v>
      </c>
      <c r="F2185" s="4">
        <v>1982</v>
      </c>
      <c r="G2185" t="s">
        <v>25</v>
      </c>
      <c r="I2185" t="s">
        <v>11219</v>
      </c>
      <c r="J2185" s="4" t="s">
        <v>1613</v>
      </c>
      <c r="K2185" s="4" t="s">
        <v>4285</v>
      </c>
      <c r="L2185" s="4">
        <v>0</v>
      </c>
      <c r="M2185" s="4" t="s">
        <v>11103</v>
      </c>
      <c r="R2185" t="s">
        <v>11290</v>
      </c>
    </row>
    <row r="2186" spans="1:18">
      <c r="A2186" t="s">
        <v>7301</v>
      </c>
      <c r="B2186" t="s">
        <v>10958</v>
      </c>
      <c r="C2186" t="s">
        <v>20</v>
      </c>
      <c r="D2186" s="25" t="s">
        <v>11083</v>
      </c>
      <c r="E2186" s="4">
        <v>3</v>
      </c>
      <c r="F2186" s="4">
        <v>2000</v>
      </c>
      <c r="G2186" t="s">
        <v>21</v>
      </c>
      <c r="H2186" s="4" t="s">
        <v>2274</v>
      </c>
      <c r="I2186" t="s">
        <v>1214</v>
      </c>
      <c r="J2186" s="4" t="s">
        <v>1110</v>
      </c>
      <c r="K2186" s="4" t="s">
        <v>275</v>
      </c>
      <c r="L2186" s="4">
        <v>0</v>
      </c>
      <c r="M2186" s="4" t="s">
        <v>4714</v>
      </c>
      <c r="N2186" s="11" t="s">
        <v>13053</v>
      </c>
      <c r="R2186" t="s">
        <v>607</v>
      </c>
    </row>
    <row r="2187" spans="1:18">
      <c r="A2187" t="s">
        <v>7301</v>
      </c>
      <c r="B2187" t="s">
        <v>10958</v>
      </c>
      <c r="C2187" t="s">
        <v>74</v>
      </c>
      <c r="D2187" s="25" t="s">
        <v>1674</v>
      </c>
      <c r="E2187" s="4">
        <v>5</v>
      </c>
      <c r="F2187" s="4">
        <v>2004</v>
      </c>
      <c r="G2187" t="s">
        <v>21</v>
      </c>
      <c r="H2187" s="4" t="s">
        <v>57</v>
      </c>
      <c r="I2187" t="s">
        <v>1214</v>
      </c>
      <c r="J2187" s="4" t="s">
        <v>407</v>
      </c>
      <c r="K2187" s="4" t="s">
        <v>929</v>
      </c>
      <c r="L2187" s="4">
        <v>0</v>
      </c>
      <c r="M2187" s="4" t="s">
        <v>5611</v>
      </c>
      <c r="N2187" s="11" t="s">
        <v>13053</v>
      </c>
      <c r="R2187" t="s">
        <v>13054</v>
      </c>
    </row>
    <row r="2188" spans="1:18">
      <c r="A2188" t="s">
        <v>7301</v>
      </c>
      <c r="B2188" t="s">
        <v>10958</v>
      </c>
      <c r="C2188" t="s">
        <v>74</v>
      </c>
      <c r="D2188" s="25" t="s">
        <v>11060</v>
      </c>
      <c r="E2188" s="4">
        <v>5</v>
      </c>
      <c r="F2188" s="4">
        <v>2005</v>
      </c>
      <c r="G2188" t="s">
        <v>21</v>
      </c>
      <c r="H2188" s="4" t="s">
        <v>477</v>
      </c>
      <c r="I2188" t="s">
        <v>1214</v>
      </c>
      <c r="J2188" s="4" t="s">
        <v>739</v>
      </c>
      <c r="K2188" s="4" t="s">
        <v>789</v>
      </c>
      <c r="L2188" s="4">
        <v>0</v>
      </c>
      <c r="M2188" s="4" t="s">
        <v>1633</v>
      </c>
      <c r="N2188" s="11" t="s">
        <v>13053</v>
      </c>
      <c r="R2188" t="s">
        <v>12876</v>
      </c>
    </row>
    <row r="2189" spans="1:18">
      <c r="A2189" t="s">
        <v>7301</v>
      </c>
      <c r="B2189" t="s">
        <v>10958</v>
      </c>
      <c r="C2189" t="s">
        <v>74</v>
      </c>
      <c r="D2189" s="25" t="s">
        <v>10993</v>
      </c>
      <c r="E2189" s="4">
        <v>5</v>
      </c>
      <c r="F2189" s="4">
        <v>2008</v>
      </c>
      <c r="G2189" t="s">
        <v>21</v>
      </c>
      <c r="H2189" s="4" t="s">
        <v>717</v>
      </c>
      <c r="I2189" t="s">
        <v>1214</v>
      </c>
      <c r="J2189" s="4" t="s">
        <v>421</v>
      </c>
      <c r="K2189" s="4" t="s">
        <v>794</v>
      </c>
      <c r="L2189" s="4">
        <v>0</v>
      </c>
      <c r="M2189" s="4" t="s">
        <v>1907</v>
      </c>
      <c r="N2189" s="11" t="s">
        <v>13053</v>
      </c>
      <c r="R2189" t="s">
        <v>13055</v>
      </c>
    </row>
    <row r="2190" spans="1:18">
      <c r="A2190" t="s">
        <v>7301</v>
      </c>
      <c r="B2190" t="s">
        <v>10958</v>
      </c>
      <c r="C2190" t="s">
        <v>74</v>
      </c>
      <c r="D2190" s="25" t="s">
        <v>562</v>
      </c>
      <c r="E2190" s="4">
        <v>5</v>
      </c>
      <c r="F2190" s="4">
        <v>2009</v>
      </c>
      <c r="G2190" t="s">
        <v>21</v>
      </c>
      <c r="H2190" s="4" t="s">
        <v>712</v>
      </c>
      <c r="I2190" t="s">
        <v>1214</v>
      </c>
      <c r="J2190" s="4" t="s">
        <v>511</v>
      </c>
      <c r="K2190" s="4" t="s">
        <v>954</v>
      </c>
      <c r="L2190" s="4">
        <v>0</v>
      </c>
      <c r="N2190" s="11" t="s">
        <v>13053</v>
      </c>
      <c r="R2190" t="s">
        <v>225</v>
      </c>
    </row>
    <row r="2191" spans="1:18">
      <c r="A2191" t="s">
        <v>7301</v>
      </c>
      <c r="B2191" t="s">
        <v>10958</v>
      </c>
      <c r="C2191" t="s">
        <v>74</v>
      </c>
      <c r="D2191" s="25" t="s">
        <v>1863</v>
      </c>
      <c r="E2191" s="4">
        <v>4</v>
      </c>
      <c r="F2191" s="4">
        <v>2010</v>
      </c>
      <c r="G2191" t="s">
        <v>21</v>
      </c>
      <c r="H2191" s="4" t="s">
        <v>2924</v>
      </c>
      <c r="I2191" t="s">
        <v>1214</v>
      </c>
      <c r="J2191" s="4" t="s">
        <v>354</v>
      </c>
      <c r="K2191" s="4" t="s">
        <v>369</v>
      </c>
      <c r="L2191" s="4">
        <v>0</v>
      </c>
      <c r="M2191" s="4" t="s">
        <v>1532</v>
      </c>
      <c r="N2191" s="11" t="s">
        <v>13053</v>
      </c>
      <c r="R2191" t="s">
        <v>13056</v>
      </c>
    </row>
    <row r="2192" spans="1:18">
      <c r="A2192" t="s">
        <v>7308</v>
      </c>
      <c r="B2192" t="s">
        <v>10958</v>
      </c>
      <c r="C2192" t="s">
        <v>20</v>
      </c>
      <c r="D2192" s="25" t="s">
        <v>10995</v>
      </c>
      <c r="E2192" s="4">
        <v>5</v>
      </c>
      <c r="F2192" s="4">
        <v>2010</v>
      </c>
      <c r="G2192" t="s">
        <v>25</v>
      </c>
      <c r="I2192" t="s">
        <v>11219</v>
      </c>
      <c r="J2192" s="4" t="s">
        <v>2963</v>
      </c>
      <c r="K2192" s="4" t="s">
        <v>582</v>
      </c>
      <c r="L2192" s="4">
        <v>0</v>
      </c>
      <c r="M2192" s="4" t="s">
        <v>1347</v>
      </c>
      <c r="N2192" s="11" t="s">
        <v>13057</v>
      </c>
      <c r="R2192" t="s">
        <v>13058</v>
      </c>
    </row>
    <row r="2193" spans="1:18">
      <c r="A2193" t="s">
        <v>7308</v>
      </c>
      <c r="B2193" t="s">
        <v>10958</v>
      </c>
      <c r="C2193" t="s">
        <v>74</v>
      </c>
      <c r="D2193" s="25" t="s">
        <v>11012</v>
      </c>
      <c r="E2193" s="4">
        <v>5</v>
      </c>
      <c r="F2193" s="4">
        <v>2011</v>
      </c>
      <c r="G2193" t="s">
        <v>25</v>
      </c>
      <c r="I2193" t="s">
        <v>11219</v>
      </c>
      <c r="J2193" s="4" t="s">
        <v>739</v>
      </c>
      <c r="K2193" s="4" t="s">
        <v>1875</v>
      </c>
      <c r="L2193" s="4">
        <v>0</v>
      </c>
      <c r="M2193" s="4" t="s">
        <v>2439</v>
      </c>
      <c r="N2193" s="11" t="s">
        <v>13057</v>
      </c>
      <c r="R2193" t="s">
        <v>13059</v>
      </c>
    </row>
    <row r="2194" spans="1:18">
      <c r="A2194" t="s">
        <v>7308</v>
      </c>
      <c r="B2194" t="s">
        <v>10958</v>
      </c>
      <c r="C2194" t="s">
        <v>74</v>
      </c>
      <c r="D2194" s="25" t="s">
        <v>11042</v>
      </c>
      <c r="E2194" s="4">
        <v>5</v>
      </c>
      <c r="F2194" s="4">
        <v>2013</v>
      </c>
      <c r="G2194" t="s">
        <v>25</v>
      </c>
      <c r="I2194" t="s">
        <v>11219</v>
      </c>
      <c r="J2194" s="4" t="s">
        <v>293</v>
      </c>
      <c r="K2194" s="4" t="s">
        <v>58</v>
      </c>
      <c r="L2194" s="4">
        <v>0</v>
      </c>
      <c r="M2194" s="4" t="s">
        <v>1932</v>
      </c>
      <c r="N2194" s="11" t="s">
        <v>13057</v>
      </c>
      <c r="R2194" t="s">
        <v>570</v>
      </c>
    </row>
    <row r="2195" spans="1:18">
      <c r="A2195" t="s">
        <v>7308</v>
      </c>
      <c r="B2195" t="s">
        <v>10958</v>
      </c>
      <c r="C2195" t="s">
        <v>74</v>
      </c>
      <c r="D2195" s="25" t="s">
        <v>11068</v>
      </c>
      <c r="E2195" s="4">
        <v>5</v>
      </c>
      <c r="F2195" s="4">
        <v>2015</v>
      </c>
      <c r="G2195" t="s">
        <v>25</v>
      </c>
      <c r="I2195" t="s">
        <v>11219</v>
      </c>
      <c r="J2195" s="4" t="s">
        <v>1782</v>
      </c>
      <c r="K2195" s="4" t="s">
        <v>584</v>
      </c>
      <c r="L2195" s="4">
        <v>0</v>
      </c>
      <c r="M2195" s="4" t="s">
        <v>1989</v>
      </c>
      <c r="N2195" s="11" t="s">
        <v>13057</v>
      </c>
      <c r="R2195" t="s">
        <v>13060</v>
      </c>
    </row>
    <row r="2196" spans="1:18">
      <c r="A2196" t="s">
        <v>7308</v>
      </c>
      <c r="B2196" t="s">
        <v>10958</v>
      </c>
      <c r="C2196" t="s">
        <v>74</v>
      </c>
      <c r="D2196" s="25" t="s">
        <v>1568</v>
      </c>
      <c r="E2196" s="4">
        <v>5</v>
      </c>
      <c r="F2196" s="4">
        <v>2016</v>
      </c>
      <c r="G2196" t="s">
        <v>25</v>
      </c>
      <c r="I2196" t="s">
        <v>11219</v>
      </c>
      <c r="J2196" s="4" t="s">
        <v>358</v>
      </c>
      <c r="K2196" s="4" t="s">
        <v>828</v>
      </c>
      <c r="L2196" s="4">
        <v>0</v>
      </c>
      <c r="M2196" s="4" t="s">
        <v>1398</v>
      </c>
      <c r="N2196" s="11" t="s">
        <v>13057</v>
      </c>
      <c r="R2196" t="s">
        <v>13061</v>
      </c>
    </row>
    <row r="2197" spans="1:18">
      <c r="A2197" t="s">
        <v>7308</v>
      </c>
      <c r="B2197" t="s">
        <v>10958</v>
      </c>
      <c r="C2197" t="s">
        <v>74</v>
      </c>
      <c r="D2197" s="25" t="s">
        <v>901</v>
      </c>
      <c r="E2197" s="4">
        <v>9</v>
      </c>
      <c r="F2197" s="4">
        <v>2016</v>
      </c>
      <c r="G2197" t="s">
        <v>25</v>
      </c>
      <c r="I2197" t="s">
        <v>11219</v>
      </c>
      <c r="J2197" s="4" t="s">
        <v>2381</v>
      </c>
      <c r="K2197" s="4" t="s">
        <v>230</v>
      </c>
      <c r="L2197" s="4">
        <v>0</v>
      </c>
      <c r="M2197" s="4" t="s">
        <v>1648</v>
      </c>
      <c r="N2197" s="11" t="s">
        <v>13057</v>
      </c>
      <c r="R2197" t="s">
        <v>13062</v>
      </c>
    </row>
    <row r="2198" spans="1:18">
      <c r="A2198" t="s">
        <v>7308</v>
      </c>
      <c r="B2198" t="s">
        <v>10958</v>
      </c>
      <c r="C2198" t="s">
        <v>74</v>
      </c>
      <c r="D2198" s="25" t="s">
        <v>1152</v>
      </c>
      <c r="E2198" s="4">
        <v>6</v>
      </c>
      <c r="F2198" s="4">
        <v>2018</v>
      </c>
      <c r="G2198" t="s">
        <v>25</v>
      </c>
      <c r="I2198" t="s">
        <v>11219</v>
      </c>
      <c r="J2198" s="4" t="s">
        <v>312</v>
      </c>
      <c r="K2198" s="4" t="s">
        <v>823</v>
      </c>
      <c r="L2198" s="4">
        <v>0</v>
      </c>
      <c r="M2198" s="4" t="s">
        <v>6757</v>
      </c>
      <c r="N2198" s="11" t="s">
        <v>13057</v>
      </c>
      <c r="R2198" t="s">
        <v>12537</v>
      </c>
    </row>
    <row r="2199" spans="1:18">
      <c r="A2199" t="s">
        <v>7308</v>
      </c>
      <c r="B2199" t="s">
        <v>10958</v>
      </c>
      <c r="C2199" t="s">
        <v>74</v>
      </c>
      <c r="D2199" s="25" t="s">
        <v>11102</v>
      </c>
      <c r="E2199" s="4">
        <v>5</v>
      </c>
      <c r="F2199" s="4">
        <v>2019</v>
      </c>
      <c r="G2199" t="s">
        <v>25</v>
      </c>
      <c r="I2199" t="s">
        <v>11219</v>
      </c>
      <c r="J2199" s="4" t="s">
        <v>206</v>
      </c>
      <c r="K2199" s="4" t="s">
        <v>134</v>
      </c>
      <c r="L2199" s="4">
        <v>0</v>
      </c>
      <c r="M2199" s="4" t="s">
        <v>7976</v>
      </c>
      <c r="N2199" s="11" t="s">
        <v>13057</v>
      </c>
      <c r="R2199" t="s">
        <v>13063</v>
      </c>
    </row>
    <row r="2200" spans="1:18">
      <c r="A2200" t="s">
        <v>13064</v>
      </c>
      <c r="B2200" t="s">
        <v>10958</v>
      </c>
      <c r="C2200" t="s">
        <v>20</v>
      </c>
      <c r="D2200" s="25" t="s">
        <v>11083</v>
      </c>
      <c r="E2200" s="4">
        <v>3</v>
      </c>
      <c r="F2200" s="4">
        <v>2000</v>
      </c>
      <c r="G2200" t="s">
        <v>21</v>
      </c>
      <c r="I2200" t="s">
        <v>11219</v>
      </c>
      <c r="J2200" s="4" t="s">
        <v>542</v>
      </c>
      <c r="K2200" s="4" t="s">
        <v>312</v>
      </c>
      <c r="L2200" s="4">
        <v>0</v>
      </c>
      <c r="M2200" s="4" t="s">
        <v>2323</v>
      </c>
      <c r="R2200" t="s">
        <v>585</v>
      </c>
    </row>
    <row r="2201" spans="1:18">
      <c r="A2201" t="s">
        <v>7325</v>
      </c>
      <c r="B2201" t="s">
        <v>10958</v>
      </c>
      <c r="C2201" t="s">
        <v>20</v>
      </c>
      <c r="D2201" s="25" t="s">
        <v>11042</v>
      </c>
      <c r="E2201" s="4">
        <v>5</v>
      </c>
      <c r="F2201" s="4">
        <v>2013</v>
      </c>
      <c r="G2201" t="s">
        <v>21</v>
      </c>
      <c r="I2201" t="s">
        <v>11219</v>
      </c>
      <c r="M2201" s="4" t="s">
        <v>8560</v>
      </c>
      <c r="N2201" s="11" t="s">
        <v>13065</v>
      </c>
      <c r="R2201" t="s">
        <v>13066</v>
      </c>
    </row>
    <row r="2202" spans="1:18">
      <c r="A2202" t="s">
        <v>7325</v>
      </c>
      <c r="B2202" t="s">
        <v>10958</v>
      </c>
      <c r="C2202" t="s">
        <v>74</v>
      </c>
      <c r="D2202" s="25" t="s">
        <v>11068</v>
      </c>
      <c r="E2202" s="4">
        <v>5</v>
      </c>
      <c r="F2202" s="4">
        <v>2015</v>
      </c>
      <c r="G2202" t="s">
        <v>21</v>
      </c>
      <c r="I2202" t="s">
        <v>11219</v>
      </c>
      <c r="J2202" s="4" t="s">
        <v>421</v>
      </c>
      <c r="K2202" s="4" t="s">
        <v>988</v>
      </c>
      <c r="L2202" s="4">
        <v>0</v>
      </c>
      <c r="M2202" s="4" t="s">
        <v>2732</v>
      </c>
      <c r="N2202" s="11" t="s">
        <v>13065</v>
      </c>
      <c r="R2202" t="s">
        <v>13067</v>
      </c>
    </row>
    <row r="2203" spans="1:18">
      <c r="A2203" t="s">
        <v>7325</v>
      </c>
      <c r="B2203" t="s">
        <v>10958</v>
      </c>
      <c r="C2203" t="s">
        <v>74</v>
      </c>
      <c r="D2203" s="25" t="s">
        <v>1590</v>
      </c>
      <c r="E2203" s="4">
        <v>5</v>
      </c>
      <c r="F2203" s="4">
        <v>2016</v>
      </c>
      <c r="G2203" t="s">
        <v>21</v>
      </c>
      <c r="I2203" t="s">
        <v>11219</v>
      </c>
      <c r="J2203" s="4" t="s">
        <v>485</v>
      </c>
      <c r="K2203" s="4" t="s">
        <v>1160</v>
      </c>
      <c r="L2203" s="4">
        <v>0</v>
      </c>
      <c r="M2203" s="4" t="s">
        <v>4844</v>
      </c>
      <c r="N2203" s="11" t="s">
        <v>13065</v>
      </c>
      <c r="R2203" t="s">
        <v>13068</v>
      </c>
    </row>
    <row r="2204" spans="1:18">
      <c r="A2204" t="s">
        <v>7325</v>
      </c>
      <c r="B2204" t="s">
        <v>10958</v>
      </c>
      <c r="C2204" t="s">
        <v>74</v>
      </c>
      <c r="D2204" s="25" t="s">
        <v>11027</v>
      </c>
      <c r="E2204" s="4">
        <v>5</v>
      </c>
      <c r="F2204" s="4">
        <v>2017</v>
      </c>
      <c r="G2204" t="s">
        <v>21</v>
      </c>
      <c r="I2204" t="s">
        <v>11219</v>
      </c>
      <c r="J2204" s="4" t="s">
        <v>511</v>
      </c>
      <c r="K2204" s="4" t="s">
        <v>1160</v>
      </c>
      <c r="L2204" s="4">
        <v>0</v>
      </c>
      <c r="M2204" s="4" t="s">
        <v>1430</v>
      </c>
      <c r="N2204" s="11" t="s">
        <v>13065</v>
      </c>
      <c r="R2204" t="s">
        <v>13069</v>
      </c>
    </row>
    <row r="2205" spans="1:18">
      <c r="A2205" t="s">
        <v>7325</v>
      </c>
      <c r="B2205" t="s">
        <v>10958</v>
      </c>
      <c r="C2205" t="s">
        <v>74</v>
      </c>
      <c r="D2205" s="25" t="s">
        <v>11102</v>
      </c>
      <c r="E2205" s="4">
        <v>5</v>
      </c>
      <c r="F2205" s="4">
        <v>2019</v>
      </c>
      <c r="G2205" t="s">
        <v>21</v>
      </c>
      <c r="I2205" t="s">
        <v>11219</v>
      </c>
      <c r="J2205" s="4" t="s">
        <v>542</v>
      </c>
      <c r="K2205" s="4" t="s">
        <v>729</v>
      </c>
      <c r="L2205" s="4">
        <v>0</v>
      </c>
      <c r="M2205" s="4" t="s">
        <v>2729</v>
      </c>
      <c r="N2205" s="11" t="s">
        <v>13065</v>
      </c>
      <c r="R2205" t="s">
        <v>13070</v>
      </c>
    </row>
    <row r="2206" spans="1:18">
      <c r="A2206" t="s">
        <v>7325</v>
      </c>
      <c r="B2206" t="s">
        <v>10958</v>
      </c>
      <c r="C2206" t="s">
        <v>74</v>
      </c>
      <c r="D2206" s="25" t="s">
        <v>1440</v>
      </c>
      <c r="E2206" s="4">
        <v>5</v>
      </c>
      <c r="F2206" s="4">
        <v>2024</v>
      </c>
      <c r="G2206" t="s">
        <v>21</v>
      </c>
      <c r="H2206" s="4" t="s">
        <v>12329</v>
      </c>
      <c r="I2206" t="s">
        <v>1214</v>
      </c>
      <c r="J2206" s="4" t="s">
        <v>582</v>
      </c>
      <c r="K2206" s="4">
        <v>18</v>
      </c>
      <c r="L2206" s="4">
        <v>5.7</v>
      </c>
      <c r="M2206" s="4" t="s">
        <v>2422</v>
      </c>
      <c r="N2206" s="11" t="s">
        <v>13065</v>
      </c>
      <c r="Q2206" t="s">
        <v>13071</v>
      </c>
      <c r="R2206" t="s">
        <v>13072</v>
      </c>
    </row>
    <row r="2207" spans="1:18">
      <c r="A2207" t="s">
        <v>7325</v>
      </c>
      <c r="B2207" t="s">
        <v>10958</v>
      </c>
      <c r="C2207" s="4" t="s">
        <v>74</v>
      </c>
      <c r="D2207" s="25" t="s">
        <v>11031</v>
      </c>
      <c r="E2207" s="4">
        <v>4</v>
      </c>
      <c r="F2207" s="4">
        <v>2026</v>
      </c>
      <c r="G2207" s="4" t="s">
        <v>21</v>
      </c>
      <c r="I2207" t="s">
        <v>11219</v>
      </c>
      <c r="J2207" s="4">
        <v>28.7</v>
      </c>
      <c r="K2207" s="4">
        <v>18.2</v>
      </c>
      <c r="L2207" s="4">
        <v>5.8</v>
      </c>
      <c r="M2207" s="4">
        <v>955</v>
      </c>
      <c r="N2207" s="11" t="s">
        <v>13065</v>
      </c>
      <c r="R2207" s="4" t="s">
        <v>2449</v>
      </c>
    </row>
    <row r="2208" spans="1:18">
      <c r="A2208" t="s">
        <v>7334</v>
      </c>
      <c r="B2208" t="s">
        <v>10958</v>
      </c>
      <c r="C2208" t="s">
        <v>20</v>
      </c>
      <c r="D2208" s="25" t="s">
        <v>11016</v>
      </c>
      <c r="E2208" s="4">
        <v>5</v>
      </c>
      <c r="F2208" s="4">
        <v>2015</v>
      </c>
      <c r="G2208" t="s">
        <v>25</v>
      </c>
      <c r="H2208" s="4" t="s">
        <v>1452</v>
      </c>
      <c r="I2208" t="s">
        <v>1214</v>
      </c>
      <c r="J2208" s="4" t="s">
        <v>5299</v>
      </c>
      <c r="K2208" s="4" t="s">
        <v>5763</v>
      </c>
      <c r="L2208" s="4">
        <v>0</v>
      </c>
      <c r="M2208" s="4" t="s">
        <v>4364</v>
      </c>
      <c r="N2208" s="11" t="s">
        <v>13073</v>
      </c>
      <c r="R2208" t="s">
        <v>13074</v>
      </c>
    </row>
    <row r="2209" spans="1:18">
      <c r="A2209" t="s">
        <v>7334</v>
      </c>
      <c r="B2209" t="s">
        <v>10958</v>
      </c>
      <c r="C2209" t="s">
        <v>74</v>
      </c>
      <c r="D2209" s="25" t="s">
        <v>11408</v>
      </c>
      <c r="E2209" s="4">
        <v>5</v>
      </c>
      <c r="F2209" s="4">
        <v>2016</v>
      </c>
      <c r="G2209" t="s">
        <v>25</v>
      </c>
      <c r="H2209" s="4" t="s">
        <v>1456</v>
      </c>
      <c r="I2209" t="s">
        <v>1214</v>
      </c>
      <c r="J2209" s="4" t="s">
        <v>595</v>
      </c>
      <c r="K2209" s="4" t="s">
        <v>5559</v>
      </c>
      <c r="L2209" s="4">
        <v>0</v>
      </c>
      <c r="N2209" s="11" t="s">
        <v>13073</v>
      </c>
      <c r="R2209" t="s">
        <v>13075</v>
      </c>
    </row>
    <row r="2210" spans="1:18">
      <c r="A2210" t="s">
        <v>7334</v>
      </c>
      <c r="B2210" t="s">
        <v>10958</v>
      </c>
      <c r="C2210" t="s">
        <v>74</v>
      </c>
      <c r="D2210" s="25" t="s">
        <v>5649</v>
      </c>
      <c r="E2210" s="4">
        <v>6</v>
      </c>
      <c r="F2210" s="4">
        <v>2016</v>
      </c>
      <c r="G2210" t="s">
        <v>25</v>
      </c>
      <c r="H2210" s="4" t="s">
        <v>2658</v>
      </c>
      <c r="I2210" t="s">
        <v>1214</v>
      </c>
      <c r="J2210" s="4" t="s">
        <v>1110</v>
      </c>
      <c r="K2210" s="4" t="s">
        <v>739</v>
      </c>
      <c r="L2210" s="4">
        <v>0</v>
      </c>
      <c r="M2210" s="4" t="s">
        <v>1887</v>
      </c>
      <c r="N2210" s="11" t="s">
        <v>13073</v>
      </c>
      <c r="R2210" t="s">
        <v>13076</v>
      </c>
    </row>
    <row r="2211" spans="1:18">
      <c r="A2211" t="s">
        <v>7334</v>
      </c>
      <c r="B2211" t="s">
        <v>10958</v>
      </c>
      <c r="C2211" t="s">
        <v>74</v>
      </c>
      <c r="D2211" s="25" t="s">
        <v>1515</v>
      </c>
      <c r="E2211" s="4">
        <v>5</v>
      </c>
      <c r="F2211" s="4">
        <v>2019</v>
      </c>
      <c r="G2211" t="s">
        <v>25</v>
      </c>
      <c r="H2211" s="4" t="s">
        <v>682</v>
      </c>
      <c r="I2211" t="s">
        <v>1214</v>
      </c>
      <c r="J2211" s="4" t="s">
        <v>600</v>
      </c>
      <c r="K2211" s="4" t="s">
        <v>582</v>
      </c>
      <c r="L2211" s="4">
        <v>0</v>
      </c>
      <c r="M2211" s="4" t="s">
        <v>1809</v>
      </c>
      <c r="N2211" s="11" t="s">
        <v>13073</v>
      </c>
      <c r="R2211" t="s">
        <v>13077</v>
      </c>
    </row>
    <row r="2212" spans="1:18">
      <c r="A2212" t="s">
        <v>185</v>
      </c>
      <c r="B2212" t="s">
        <v>10958</v>
      </c>
      <c r="C2212" t="s">
        <v>20</v>
      </c>
      <c r="D2212" s="25" t="s">
        <v>10959</v>
      </c>
      <c r="E2212" s="4">
        <v>3</v>
      </c>
      <c r="F2212" s="4">
        <v>1982</v>
      </c>
      <c r="G2212" t="s">
        <v>21</v>
      </c>
      <c r="I2212" t="s">
        <v>11219</v>
      </c>
      <c r="J2212" s="4" t="s">
        <v>3451</v>
      </c>
      <c r="K2212" s="4" t="s">
        <v>435</v>
      </c>
      <c r="L2212" s="4">
        <v>0</v>
      </c>
      <c r="M2212" s="4" t="s">
        <v>1507</v>
      </c>
      <c r="R2212" t="s">
        <v>13078</v>
      </c>
    </row>
    <row r="2213" spans="1:18">
      <c r="A2213" t="s">
        <v>7346</v>
      </c>
      <c r="B2213" t="s">
        <v>10958</v>
      </c>
      <c r="C2213" t="s">
        <v>20</v>
      </c>
      <c r="D2213" s="25" t="s">
        <v>11023</v>
      </c>
      <c r="E2213" s="4">
        <v>3</v>
      </c>
      <c r="F2213" s="4">
        <v>1992</v>
      </c>
      <c r="G2213" t="s">
        <v>25</v>
      </c>
      <c r="H2213" s="4" t="s">
        <v>87</v>
      </c>
      <c r="I2213" t="s">
        <v>1214</v>
      </c>
      <c r="J2213" s="4" t="s">
        <v>11838</v>
      </c>
      <c r="K2213" s="4" t="s">
        <v>2275</v>
      </c>
      <c r="L2213" s="4">
        <v>0</v>
      </c>
      <c r="M2213" s="4" t="s">
        <v>1473</v>
      </c>
      <c r="N2213" s="11" t="s">
        <v>13079</v>
      </c>
      <c r="R2213" t="s">
        <v>593</v>
      </c>
    </row>
    <row r="2214" spans="1:18">
      <c r="A2214" t="s">
        <v>7346</v>
      </c>
      <c r="B2214" t="s">
        <v>10958</v>
      </c>
      <c r="C2214" t="s">
        <v>74</v>
      </c>
      <c r="D2214" s="25" t="s">
        <v>10979</v>
      </c>
      <c r="E2214" s="4">
        <v>3</v>
      </c>
      <c r="F2214" s="4">
        <v>1996</v>
      </c>
      <c r="G2214" t="s">
        <v>25</v>
      </c>
      <c r="H2214" s="4" t="s">
        <v>1622</v>
      </c>
      <c r="I2214" t="s">
        <v>1214</v>
      </c>
      <c r="J2214" s="4" t="s">
        <v>542</v>
      </c>
      <c r="K2214" s="4" t="s">
        <v>591</v>
      </c>
      <c r="L2214" s="4">
        <v>0</v>
      </c>
      <c r="M2214" s="4" t="s">
        <v>1904</v>
      </c>
      <c r="N2214" s="11" t="s">
        <v>13079</v>
      </c>
      <c r="R2214" t="s">
        <v>13080</v>
      </c>
    </row>
    <row r="2215" spans="1:18">
      <c r="A2215" t="s">
        <v>7346</v>
      </c>
      <c r="B2215" t="s">
        <v>10958</v>
      </c>
      <c r="C2215" t="s">
        <v>74</v>
      </c>
      <c r="D2215" s="25" t="s">
        <v>11001</v>
      </c>
      <c r="E2215" s="4">
        <v>3</v>
      </c>
      <c r="F2215" s="4">
        <v>1998</v>
      </c>
      <c r="G2215" t="s">
        <v>25</v>
      </c>
      <c r="H2215" s="4" t="s">
        <v>1639</v>
      </c>
      <c r="I2215" t="s">
        <v>1214</v>
      </c>
      <c r="J2215" s="4" t="s">
        <v>1875</v>
      </c>
      <c r="K2215" s="4" t="s">
        <v>854</v>
      </c>
      <c r="L2215" s="4">
        <v>0</v>
      </c>
      <c r="M2215" s="4" t="s">
        <v>1507</v>
      </c>
      <c r="N2215" s="11" t="s">
        <v>13079</v>
      </c>
    </row>
    <row r="2216" spans="1:18">
      <c r="A2216" t="s">
        <v>7346</v>
      </c>
      <c r="B2216" t="s">
        <v>10958</v>
      </c>
      <c r="C2216" t="s">
        <v>74</v>
      </c>
      <c r="D2216" s="25" t="s">
        <v>3709</v>
      </c>
      <c r="E2216" s="4">
        <v>6</v>
      </c>
      <c r="F2216" s="4">
        <v>2001</v>
      </c>
      <c r="G2216" t="s">
        <v>25</v>
      </c>
      <c r="H2216" s="4" t="s">
        <v>431</v>
      </c>
      <c r="I2216" t="s">
        <v>1214</v>
      </c>
      <c r="J2216" s="4" t="s">
        <v>40</v>
      </c>
      <c r="K2216" s="4" t="s">
        <v>233</v>
      </c>
      <c r="L2216" s="4">
        <v>0</v>
      </c>
      <c r="N2216" s="11" t="s">
        <v>13079</v>
      </c>
      <c r="R2216" t="s">
        <v>12254</v>
      </c>
    </row>
    <row r="2217" spans="1:18">
      <c r="A2217" t="s">
        <v>7346</v>
      </c>
      <c r="B2217" t="s">
        <v>10958</v>
      </c>
      <c r="C2217" t="s">
        <v>74</v>
      </c>
      <c r="D2217" s="25" t="s">
        <v>11036</v>
      </c>
      <c r="E2217" s="4">
        <v>5</v>
      </c>
      <c r="F2217" s="4">
        <v>2002</v>
      </c>
      <c r="G2217" t="s">
        <v>25</v>
      </c>
      <c r="H2217" s="4" t="s">
        <v>893</v>
      </c>
      <c r="I2217" t="s">
        <v>1214</v>
      </c>
      <c r="J2217" s="4" t="s">
        <v>182</v>
      </c>
      <c r="K2217" s="4" t="s">
        <v>1575</v>
      </c>
      <c r="L2217" s="4">
        <v>0</v>
      </c>
      <c r="M2217" s="4" t="s">
        <v>4567</v>
      </c>
      <c r="N2217" s="11" t="s">
        <v>13079</v>
      </c>
      <c r="R2217" t="s">
        <v>13081</v>
      </c>
    </row>
    <row r="2218" spans="1:18">
      <c r="A2218" t="s">
        <v>7346</v>
      </c>
      <c r="B2218" t="s">
        <v>10958</v>
      </c>
      <c r="C2218" t="s">
        <v>74</v>
      </c>
      <c r="D2218" s="25" t="s">
        <v>11038</v>
      </c>
      <c r="E2218" s="4">
        <v>5</v>
      </c>
      <c r="F2218" s="4">
        <v>2003</v>
      </c>
      <c r="G2218" t="s">
        <v>25</v>
      </c>
      <c r="H2218" s="4" t="s">
        <v>1038</v>
      </c>
      <c r="I2218" t="s">
        <v>1214</v>
      </c>
      <c r="J2218" s="4" t="s">
        <v>426</v>
      </c>
      <c r="K2218" s="4" t="s">
        <v>1579</v>
      </c>
      <c r="L2218" s="4">
        <v>0</v>
      </c>
      <c r="M2218" s="4" t="s">
        <v>13082</v>
      </c>
      <c r="N2218" s="11" t="s">
        <v>13079</v>
      </c>
      <c r="R2218" t="s">
        <v>13083</v>
      </c>
    </row>
    <row r="2219" spans="1:18">
      <c r="A2219" t="s">
        <v>7349</v>
      </c>
      <c r="B2219" t="s">
        <v>10958</v>
      </c>
      <c r="C2219" t="s">
        <v>20</v>
      </c>
      <c r="D2219" s="25" t="s">
        <v>11132</v>
      </c>
      <c r="E2219" s="4">
        <v>3</v>
      </c>
      <c r="F2219" s="4">
        <v>1995</v>
      </c>
      <c r="G2219" t="s">
        <v>21</v>
      </c>
      <c r="I2219" t="s">
        <v>11219</v>
      </c>
      <c r="J2219" s="4" t="s">
        <v>661</v>
      </c>
      <c r="K2219" s="4" t="s">
        <v>958</v>
      </c>
      <c r="L2219" s="4">
        <v>0</v>
      </c>
      <c r="M2219" s="4" t="s">
        <v>4746</v>
      </c>
      <c r="N2219" s="11" t="s">
        <v>13084</v>
      </c>
      <c r="R2219" t="s">
        <v>3248</v>
      </c>
    </row>
    <row r="2220" spans="1:18">
      <c r="A2220" t="s">
        <v>7349</v>
      </c>
      <c r="B2220" t="s">
        <v>10958</v>
      </c>
      <c r="C2220" t="s">
        <v>74</v>
      </c>
      <c r="D2220" s="25" t="s">
        <v>11007</v>
      </c>
      <c r="E2220" s="4">
        <v>5</v>
      </c>
      <c r="F2220" s="4">
        <v>2002</v>
      </c>
      <c r="G2220" t="s">
        <v>21</v>
      </c>
      <c r="I2220" t="s">
        <v>11219</v>
      </c>
      <c r="J2220" s="4" t="s">
        <v>929</v>
      </c>
      <c r="K2220" s="4" t="s">
        <v>1072</v>
      </c>
      <c r="L2220" s="4">
        <v>0</v>
      </c>
      <c r="M2220" s="4" t="s">
        <v>4305</v>
      </c>
      <c r="N2220" s="11" t="s">
        <v>13084</v>
      </c>
      <c r="R2220" t="s">
        <v>13085</v>
      </c>
    </row>
    <row r="2221" spans="1:18">
      <c r="A2221" t="s">
        <v>7349</v>
      </c>
      <c r="B2221" t="s">
        <v>10958</v>
      </c>
      <c r="C2221" t="s">
        <v>74</v>
      </c>
      <c r="D2221" s="25" t="s">
        <v>1674</v>
      </c>
      <c r="E2221" s="4">
        <v>5</v>
      </c>
      <c r="F2221" s="4">
        <v>2004</v>
      </c>
      <c r="G2221" t="s">
        <v>21</v>
      </c>
      <c r="I2221" t="s">
        <v>11219</v>
      </c>
      <c r="J2221" s="4" t="s">
        <v>542</v>
      </c>
      <c r="K2221" s="4" t="s">
        <v>842</v>
      </c>
      <c r="L2221" s="4">
        <v>0</v>
      </c>
      <c r="M2221" s="4" t="s">
        <v>4841</v>
      </c>
      <c r="N2221" s="11" t="s">
        <v>13084</v>
      </c>
      <c r="R2221" t="s">
        <v>13086</v>
      </c>
    </row>
    <row r="2222" spans="1:18">
      <c r="A2222" t="s">
        <v>192</v>
      </c>
      <c r="B2222" t="s">
        <v>10958</v>
      </c>
      <c r="C2222" t="s">
        <v>20</v>
      </c>
      <c r="D2222" s="25" t="s">
        <v>10959</v>
      </c>
      <c r="E2222" s="4">
        <v>3</v>
      </c>
      <c r="F2222" s="4">
        <v>1982</v>
      </c>
      <c r="G2222" t="s">
        <v>21</v>
      </c>
      <c r="I2222" t="s">
        <v>11219</v>
      </c>
      <c r="J2222" s="4" t="s">
        <v>1495</v>
      </c>
      <c r="K2222" s="4" t="s">
        <v>2302</v>
      </c>
      <c r="L2222" s="4">
        <v>0</v>
      </c>
      <c r="M2222" s="4" t="s">
        <v>11374</v>
      </c>
      <c r="N2222" s="11" t="s">
        <v>13087</v>
      </c>
      <c r="R2222" t="s">
        <v>8843</v>
      </c>
    </row>
    <row r="2223" spans="1:18">
      <c r="A2223" t="s">
        <v>192</v>
      </c>
      <c r="B2223" t="s">
        <v>10958</v>
      </c>
      <c r="C2223" t="s">
        <v>74</v>
      </c>
      <c r="D2223" s="25" t="s">
        <v>10960</v>
      </c>
      <c r="E2223" s="4">
        <v>3</v>
      </c>
      <c r="F2223" s="4">
        <v>1983</v>
      </c>
      <c r="G2223" t="s">
        <v>21</v>
      </c>
      <c r="I2223" t="s">
        <v>11219</v>
      </c>
      <c r="J2223" s="4" t="s">
        <v>1613</v>
      </c>
      <c r="K2223" s="4" t="s">
        <v>11333</v>
      </c>
      <c r="L2223" s="4">
        <v>0</v>
      </c>
      <c r="M2223" s="4" t="s">
        <v>13088</v>
      </c>
      <c r="N2223" s="11" t="s">
        <v>13087</v>
      </c>
      <c r="R2223" t="s">
        <v>8880</v>
      </c>
    </row>
    <row r="2224" spans="1:18">
      <c r="A2224" t="s">
        <v>192</v>
      </c>
      <c r="B2224" t="s">
        <v>10958</v>
      </c>
      <c r="C2224" t="s">
        <v>74</v>
      </c>
      <c r="D2224" s="25" t="s">
        <v>11077</v>
      </c>
      <c r="E2224" s="4">
        <v>3</v>
      </c>
      <c r="F2224" s="4">
        <v>1986</v>
      </c>
      <c r="G2224" t="s">
        <v>21</v>
      </c>
      <c r="I2224" t="s">
        <v>11219</v>
      </c>
      <c r="J2224" s="4" t="s">
        <v>2925</v>
      </c>
      <c r="K2224" s="4" t="s">
        <v>2302</v>
      </c>
      <c r="L2224" s="4">
        <v>0</v>
      </c>
      <c r="M2224" s="4" t="s">
        <v>5851</v>
      </c>
      <c r="N2224" s="11" t="s">
        <v>13087</v>
      </c>
      <c r="R2224" t="s">
        <v>13089</v>
      </c>
    </row>
    <row r="2225" spans="1:18">
      <c r="A2225" t="s">
        <v>192</v>
      </c>
      <c r="B2225" t="s">
        <v>10958</v>
      </c>
      <c r="C2225" t="s">
        <v>74</v>
      </c>
      <c r="D2225" s="25" t="s">
        <v>1367</v>
      </c>
      <c r="E2225" s="4">
        <v>3</v>
      </c>
      <c r="F2225" s="4">
        <v>1988</v>
      </c>
      <c r="G2225" t="s">
        <v>21</v>
      </c>
      <c r="I2225" t="s">
        <v>11219</v>
      </c>
      <c r="J2225" s="4" t="s">
        <v>3561</v>
      </c>
      <c r="K2225" s="4" t="s">
        <v>2302</v>
      </c>
      <c r="L2225" s="4">
        <v>0</v>
      </c>
      <c r="M2225" s="4" t="s">
        <v>11103</v>
      </c>
      <c r="N2225" s="11" t="s">
        <v>13087</v>
      </c>
      <c r="R2225" t="s">
        <v>2070</v>
      </c>
    </row>
    <row r="2226" spans="1:18">
      <c r="A2226" t="s">
        <v>192</v>
      </c>
      <c r="B2226" t="s">
        <v>10958</v>
      </c>
      <c r="C2226" t="s">
        <v>74</v>
      </c>
      <c r="D2226" s="25" t="s">
        <v>10964</v>
      </c>
      <c r="E2226" s="4">
        <v>3</v>
      </c>
      <c r="F2226" s="4">
        <v>1990</v>
      </c>
      <c r="G2226" t="s">
        <v>21</v>
      </c>
      <c r="I2226" t="s">
        <v>11219</v>
      </c>
      <c r="J2226" s="4" t="s">
        <v>3080</v>
      </c>
      <c r="K2226" s="4" t="s">
        <v>2219</v>
      </c>
      <c r="L2226" s="4">
        <v>0</v>
      </c>
      <c r="M2226" s="4" t="s">
        <v>4290</v>
      </c>
      <c r="N2226" s="11" t="s">
        <v>13087</v>
      </c>
      <c r="R2226" t="s">
        <v>13090</v>
      </c>
    </row>
    <row r="2227" spans="1:18">
      <c r="A2227" t="s">
        <v>192</v>
      </c>
      <c r="B2227" t="s">
        <v>10958</v>
      </c>
      <c r="C2227" t="s">
        <v>74</v>
      </c>
      <c r="D2227" s="25" t="s">
        <v>11023</v>
      </c>
      <c r="E2227" s="4">
        <v>3</v>
      </c>
      <c r="F2227" s="4">
        <v>1992</v>
      </c>
      <c r="G2227" t="s">
        <v>21</v>
      </c>
      <c r="I2227" t="s">
        <v>11219</v>
      </c>
      <c r="J2227" s="4" t="s">
        <v>3080</v>
      </c>
      <c r="K2227" s="4" t="s">
        <v>3482</v>
      </c>
      <c r="L2227" s="4">
        <v>0</v>
      </c>
      <c r="M2227" s="4" t="s">
        <v>13091</v>
      </c>
      <c r="N2227" s="11" t="s">
        <v>13087</v>
      </c>
      <c r="R2227" t="s">
        <v>8880</v>
      </c>
    </row>
    <row r="2228" spans="1:18">
      <c r="A2228" t="s">
        <v>192</v>
      </c>
      <c r="B2228" t="s">
        <v>10958</v>
      </c>
      <c r="C2228" t="s">
        <v>74</v>
      </c>
      <c r="D2228" s="25" t="s">
        <v>11053</v>
      </c>
      <c r="E2228" s="4">
        <v>3</v>
      </c>
      <c r="F2228" s="4">
        <v>1993</v>
      </c>
      <c r="G2228" t="s">
        <v>21</v>
      </c>
      <c r="I2228" t="s">
        <v>11219</v>
      </c>
      <c r="J2228" s="4" t="s">
        <v>1121</v>
      </c>
      <c r="K2228" s="4" t="s">
        <v>429</v>
      </c>
      <c r="L2228" s="4">
        <v>0</v>
      </c>
      <c r="M2228" s="4" t="s">
        <v>13088</v>
      </c>
      <c r="N2228" s="11" t="s">
        <v>13087</v>
      </c>
      <c r="R2228" t="s">
        <v>2070</v>
      </c>
    </row>
    <row r="2229" spans="1:18">
      <c r="A2229" t="s">
        <v>192</v>
      </c>
      <c r="B2229" t="s">
        <v>10958</v>
      </c>
      <c r="C2229" t="s">
        <v>74</v>
      </c>
      <c r="D2229" s="25" t="s">
        <v>10975</v>
      </c>
      <c r="E2229" s="4">
        <v>3</v>
      </c>
      <c r="F2229" s="4">
        <v>1994</v>
      </c>
      <c r="G2229" t="s">
        <v>21</v>
      </c>
      <c r="I2229" t="s">
        <v>11219</v>
      </c>
      <c r="J2229" s="4" t="s">
        <v>690</v>
      </c>
      <c r="K2229" s="4" t="s">
        <v>971</v>
      </c>
      <c r="L2229" s="4">
        <v>0</v>
      </c>
      <c r="M2229" s="4" t="s">
        <v>3910</v>
      </c>
      <c r="N2229" s="11" t="s">
        <v>13087</v>
      </c>
      <c r="R2229" t="s">
        <v>2649</v>
      </c>
    </row>
    <row r="2230" spans="1:18">
      <c r="A2230" t="s">
        <v>192</v>
      </c>
      <c r="B2230" t="s">
        <v>10958</v>
      </c>
      <c r="C2230" t="s">
        <v>74</v>
      </c>
      <c r="D2230" s="25" t="s">
        <v>11132</v>
      </c>
      <c r="E2230" s="4">
        <v>3</v>
      </c>
      <c r="F2230" s="4">
        <v>1995</v>
      </c>
      <c r="G2230" t="s">
        <v>21</v>
      </c>
      <c r="I2230" t="s">
        <v>11219</v>
      </c>
      <c r="J2230" s="4" t="s">
        <v>828</v>
      </c>
      <c r="K2230" s="4" t="s">
        <v>971</v>
      </c>
      <c r="L2230" s="4">
        <v>0</v>
      </c>
      <c r="M2230" s="4" t="s">
        <v>5521</v>
      </c>
      <c r="N2230" s="11" t="s">
        <v>13087</v>
      </c>
      <c r="R2230" t="s">
        <v>13092</v>
      </c>
    </row>
    <row r="2231" spans="1:18">
      <c r="A2231" t="s">
        <v>192</v>
      </c>
      <c r="B2231" t="s">
        <v>10958</v>
      </c>
      <c r="C2231" t="s">
        <v>74</v>
      </c>
      <c r="D2231" s="25" t="s">
        <v>1744</v>
      </c>
      <c r="E2231" s="4">
        <v>3</v>
      </c>
      <c r="F2231" s="4">
        <v>1998</v>
      </c>
      <c r="G2231" t="s">
        <v>21</v>
      </c>
      <c r="I2231" t="s">
        <v>11219</v>
      </c>
      <c r="J2231" s="4" t="s">
        <v>182</v>
      </c>
      <c r="K2231" s="4" t="s">
        <v>1121</v>
      </c>
      <c r="L2231" s="4">
        <v>0</v>
      </c>
      <c r="M2231" s="4" t="s">
        <v>11103</v>
      </c>
      <c r="N2231" s="11" t="s">
        <v>13087</v>
      </c>
      <c r="R2231" t="s">
        <v>13093</v>
      </c>
    </row>
    <row r="2232" spans="1:18">
      <c r="A2232" t="s">
        <v>192</v>
      </c>
      <c r="B2232" t="s">
        <v>10958</v>
      </c>
      <c r="C2232" t="s">
        <v>74</v>
      </c>
      <c r="D2232" s="25" t="s">
        <v>11083</v>
      </c>
      <c r="E2232" s="4">
        <v>3</v>
      </c>
      <c r="F2232" s="4">
        <v>2000</v>
      </c>
      <c r="G2232" t="s">
        <v>21</v>
      </c>
      <c r="I2232" t="s">
        <v>11219</v>
      </c>
      <c r="J2232" s="4" t="s">
        <v>138</v>
      </c>
      <c r="K2232" s="4">
        <v>38.5</v>
      </c>
      <c r="L2232" s="4">
        <v>0</v>
      </c>
      <c r="M2232" s="4" t="s">
        <v>7011</v>
      </c>
      <c r="N2232" s="11" t="s">
        <v>13087</v>
      </c>
      <c r="R2232" t="s">
        <v>13094</v>
      </c>
    </row>
    <row r="2233" spans="1:18">
      <c r="A2233" t="s">
        <v>192</v>
      </c>
      <c r="B2233" t="s">
        <v>10958</v>
      </c>
      <c r="C2233" t="s">
        <v>74</v>
      </c>
      <c r="D2233" s="25" t="s">
        <v>3055</v>
      </c>
      <c r="E2233" s="4">
        <v>5</v>
      </c>
      <c r="F2233" s="4">
        <v>2001</v>
      </c>
      <c r="G2233" t="s">
        <v>21</v>
      </c>
      <c r="I2233" t="s">
        <v>11219</v>
      </c>
      <c r="J2233" s="4" t="s">
        <v>577</v>
      </c>
      <c r="K2233" s="4" t="s">
        <v>193</v>
      </c>
      <c r="L2233" s="4">
        <v>0</v>
      </c>
      <c r="M2233" s="4" t="s">
        <v>13095</v>
      </c>
      <c r="N2233" s="11" t="s">
        <v>13087</v>
      </c>
      <c r="R2233" t="s">
        <v>13096</v>
      </c>
    </row>
    <row r="2234" spans="1:18">
      <c r="A2234" t="s">
        <v>192</v>
      </c>
      <c r="B2234" t="s">
        <v>10958</v>
      </c>
      <c r="C2234" t="s">
        <v>74</v>
      </c>
      <c r="D2234" s="25" t="s">
        <v>2028</v>
      </c>
      <c r="E2234" s="4">
        <v>7</v>
      </c>
      <c r="F2234" s="4">
        <v>2001</v>
      </c>
      <c r="G2234" t="s">
        <v>21</v>
      </c>
      <c r="I2234" t="s">
        <v>11219</v>
      </c>
      <c r="J2234" s="4" t="s">
        <v>577</v>
      </c>
      <c r="N2234" s="11" t="s">
        <v>13087</v>
      </c>
      <c r="R2234" t="s">
        <v>13097</v>
      </c>
    </row>
    <row r="2235" spans="1:18">
      <c r="A2235" t="s">
        <v>192</v>
      </c>
      <c r="B2235" t="s">
        <v>10958</v>
      </c>
      <c r="C2235" t="s">
        <v>74</v>
      </c>
      <c r="D2235" s="25" t="s">
        <v>2779</v>
      </c>
      <c r="E2235" s="4">
        <v>6</v>
      </c>
      <c r="F2235" s="4">
        <v>2002</v>
      </c>
      <c r="G2235" t="s">
        <v>21</v>
      </c>
      <c r="I2235" t="s">
        <v>11219</v>
      </c>
      <c r="J2235" s="4" t="s">
        <v>1699</v>
      </c>
      <c r="K2235" s="4">
        <v>39.200000000000003</v>
      </c>
      <c r="L2235" s="4">
        <v>0</v>
      </c>
      <c r="M2235" s="4" t="s">
        <v>2200</v>
      </c>
      <c r="N2235" s="11" t="s">
        <v>13087</v>
      </c>
      <c r="R2235" t="s">
        <v>13098</v>
      </c>
    </row>
    <row r="2236" spans="1:18">
      <c r="A2236" t="s">
        <v>192</v>
      </c>
      <c r="B2236" t="s">
        <v>10958</v>
      </c>
      <c r="C2236" t="s">
        <v>74</v>
      </c>
      <c r="D2236" s="25" t="s">
        <v>2365</v>
      </c>
      <c r="E2236" s="4">
        <v>6</v>
      </c>
      <c r="F2236" s="4">
        <v>2002</v>
      </c>
      <c r="G2236" t="s">
        <v>21</v>
      </c>
      <c r="I2236" t="s">
        <v>11219</v>
      </c>
      <c r="J2236" s="4" t="s">
        <v>1699</v>
      </c>
      <c r="N2236" s="11" t="s">
        <v>13087</v>
      </c>
      <c r="R2236" t="s">
        <v>13099</v>
      </c>
    </row>
    <row r="2237" spans="1:18">
      <c r="A2237" t="s">
        <v>192</v>
      </c>
      <c r="B2237" t="s">
        <v>10958</v>
      </c>
      <c r="C2237" t="s">
        <v>74</v>
      </c>
      <c r="D2237" s="25" t="s">
        <v>1674</v>
      </c>
      <c r="E2237" s="4">
        <v>5</v>
      </c>
      <c r="F2237" s="4">
        <v>2004</v>
      </c>
      <c r="G2237" t="s">
        <v>21</v>
      </c>
      <c r="I2237" t="s">
        <v>11219</v>
      </c>
      <c r="J2237" s="4" t="s">
        <v>674</v>
      </c>
      <c r="K2237" s="4">
        <v>39.4</v>
      </c>
      <c r="L2237" s="4">
        <v>0</v>
      </c>
      <c r="M2237" s="4" t="s">
        <v>1685</v>
      </c>
      <c r="N2237" s="11" t="s">
        <v>13087</v>
      </c>
      <c r="R2237" t="s">
        <v>13100</v>
      </c>
    </row>
    <row r="2238" spans="1:18">
      <c r="A2238" t="s">
        <v>192</v>
      </c>
      <c r="B2238" t="s">
        <v>10958</v>
      </c>
      <c r="C2238" t="s">
        <v>74</v>
      </c>
      <c r="D2238" s="25" t="s">
        <v>11123</v>
      </c>
      <c r="E2238" s="4">
        <v>5</v>
      </c>
      <c r="F2238" s="4">
        <v>2005</v>
      </c>
      <c r="G2238" t="s">
        <v>21</v>
      </c>
      <c r="I2238" t="s">
        <v>11219</v>
      </c>
      <c r="J2238" s="4" t="s">
        <v>1699</v>
      </c>
      <c r="K2238" s="4" t="s">
        <v>1699</v>
      </c>
      <c r="L2238" s="4">
        <v>0</v>
      </c>
      <c r="M2238" s="4" t="s">
        <v>2996</v>
      </c>
      <c r="N2238" s="11" t="s">
        <v>13087</v>
      </c>
      <c r="R2238" t="s">
        <v>13101</v>
      </c>
    </row>
    <row r="2239" spans="1:18">
      <c r="A2239" t="s">
        <v>7374</v>
      </c>
      <c r="B2239" t="s">
        <v>10958</v>
      </c>
      <c r="C2239" t="s">
        <v>20</v>
      </c>
      <c r="D2239" s="25" t="s">
        <v>11107</v>
      </c>
      <c r="E2239" s="4">
        <v>4</v>
      </c>
      <c r="F2239" s="4">
        <v>2010</v>
      </c>
      <c r="G2239" t="s">
        <v>25</v>
      </c>
      <c r="I2239" t="s">
        <v>11219</v>
      </c>
      <c r="J2239" s="4" t="s">
        <v>275</v>
      </c>
      <c r="K2239" s="4" t="s">
        <v>190</v>
      </c>
      <c r="L2239" s="4">
        <v>0</v>
      </c>
      <c r="M2239" s="4" t="s">
        <v>1809</v>
      </c>
      <c r="R2239" t="s">
        <v>13102</v>
      </c>
    </row>
    <row r="2240" spans="1:18">
      <c r="A2240" t="s">
        <v>195</v>
      </c>
      <c r="B2240" t="s">
        <v>10958</v>
      </c>
      <c r="C2240" t="s">
        <v>20</v>
      </c>
      <c r="D2240" s="25" t="s">
        <v>10959</v>
      </c>
      <c r="E2240" s="4">
        <v>3</v>
      </c>
      <c r="F2240" s="4">
        <v>1982</v>
      </c>
      <c r="G2240" t="s">
        <v>25</v>
      </c>
      <c r="H2240" s="4" t="s">
        <v>87</v>
      </c>
      <c r="I2240" t="s">
        <v>1214</v>
      </c>
      <c r="J2240" s="4" t="s">
        <v>6298</v>
      </c>
      <c r="K2240" s="4" t="s">
        <v>4762</v>
      </c>
      <c r="L2240" s="4">
        <v>0</v>
      </c>
      <c r="M2240" s="4" t="s">
        <v>1820</v>
      </c>
      <c r="R2240" t="s">
        <v>8880</v>
      </c>
    </row>
    <row r="2241" spans="1:18">
      <c r="A2241" t="s">
        <v>195</v>
      </c>
      <c r="B2241" t="s">
        <v>10958</v>
      </c>
      <c r="C2241" t="s">
        <v>74</v>
      </c>
      <c r="D2241" s="25" t="s">
        <v>11077</v>
      </c>
      <c r="E2241" s="4">
        <v>3</v>
      </c>
      <c r="F2241" s="4">
        <v>1986</v>
      </c>
      <c r="G2241" t="s">
        <v>25</v>
      </c>
      <c r="H2241" s="4" t="s">
        <v>1622</v>
      </c>
      <c r="I2241" t="s">
        <v>1214</v>
      </c>
      <c r="J2241" s="4" t="s">
        <v>1617</v>
      </c>
      <c r="K2241" s="4" t="s">
        <v>1495</v>
      </c>
      <c r="L2241" s="4">
        <v>0</v>
      </c>
      <c r="M2241" s="4" t="s">
        <v>7865</v>
      </c>
      <c r="R2241" t="s">
        <v>635</v>
      </c>
    </row>
    <row r="2242" spans="1:18">
      <c r="A2242" t="s">
        <v>195</v>
      </c>
      <c r="B2242" t="s">
        <v>10958</v>
      </c>
      <c r="C2242" t="s">
        <v>74</v>
      </c>
      <c r="D2242" s="25" t="s">
        <v>10963</v>
      </c>
      <c r="E2242" s="4">
        <v>3</v>
      </c>
      <c r="F2242" s="4">
        <v>1988</v>
      </c>
      <c r="G2242" t="s">
        <v>25</v>
      </c>
      <c r="H2242" s="4" t="s">
        <v>1639</v>
      </c>
      <c r="I2242" t="s">
        <v>1214</v>
      </c>
      <c r="J2242" s="4" t="s">
        <v>3967</v>
      </c>
      <c r="K2242" s="4" t="s">
        <v>1613</v>
      </c>
      <c r="L2242" s="4">
        <v>0</v>
      </c>
      <c r="M2242" s="4" t="s">
        <v>2057</v>
      </c>
      <c r="R2242" t="s">
        <v>13103</v>
      </c>
    </row>
    <row r="2243" spans="1:18">
      <c r="A2243" t="s">
        <v>195</v>
      </c>
      <c r="B2243" t="s">
        <v>10958</v>
      </c>
      <c r="C2243" t="s">
        <v>74</v>
      </c>
      <c r="D2243" s="25" t="s">
        <v>10964</v>
      </c>
      <c r="E2243" s="4">
        <v>3</v>
      </c>
      <c r="F2243" s="4">
        <v>1990</v>
      </c>
      <c r="G2243" t="s">
        <v>25</v>
      </c>
      <c r="H2243" s="4" t="s">
        <v>2924</v>
      </c>
      <c r="I2243" t="s">
        <v>1214</v>
      </c>
      <c r="J2243" s="4" t="s">
        <v>3079</v>
      </c>
      <c r="K2243" s="4" t="s">
        <v>1292</v>
      </c>
      <c r="L2243" s="4">
        <v>0</v>
      </c>
      <c r="M2243" s="4" t="s">
        <v>4665</v>
      </c>
    </row>
    <row r="2244" spans="1:18">
      <c r="A2244" t="s">
        <v>7393</v>
      </c>
      <c r="B2244" t="s">
        <v>10958</v>
      </c>
      <c r="C2244" t="s">
        <v>20</v>
      </c>
      <c r="D2244" s="25" t="s">
        <v>11083</v>
      </c>
      <c r="E2244" s="4">
        <v>3</v>
      </c>
      <c r="F2244" s="4">
        <v>2000</v>
      </c>
      <c r="G2244" t="s">
        <v>21</v>
      </c>
      <c r="I2244" t="s">
        <v>11219</v>
      </c>
      <c r="J2244" s="4" t="s">
        <v>582</v>
      </c>
      <c r="K2244" s="4" t="s">
        <v>40</v>
      </c>
      <c r="L2244" s="4">
        <v>0</v>
      </c>
      <c r="M2244" s="4" t="s">
        <v>4352</v>
      </c>
      <c r="R2244" t="s">
        <v>2336</v>
      </c>
    </row>
    <row r="2245" spans="1:18">
      <c r="A2245" t="s">
        <v>7404</v>
      </c>
      <c r="B2245" t="s">
        <v>10958</v>
      </c>
      <c r="C2245" t="s">
        <v>20</v>
      </c>
      <c r="D2245" s="25" t="s">
        <v>562</v>
      </c>
      <c r="E2245" s="4">
        <v>5</v>
      </c>
      <c r="F2245" s="4">
        <v>2009</v>
      </c>
      <c r="G2245" t="s">
        <v>25</v>
      </c>
      <c r="H2245" s="4" t="s">
        <v>1456</v>
      </c>
      <c r="I2245" t="s">
        <v>1214</v>
      </c>
      <c r="J2245" s="4" t="s">
        <v>1110</v>
      </c>
      <c r="K2245" s="4" t="s">
        <v>733</v>
      </c>
      <c r="L2245" s="4">
        <v>0</v>
      </c>
      <c r="M2245" s="4" t="s">
        <v>1457</v>
      </c>
      <c r="N2245" s="11" t="s">
        <v>13104</v>
      </c>
      <c r="R2245" t="s">
        <v>607</v>
      </c>
    </row>
    <row r="2246" spans="1:18">
      <c r="A2246" t="s">
        <v>7404</v>
      </c>
      <c r="B2246" t="s">
        <v>10958</v>
      </c>
      <c r="C2246" t="s">
        <v>74</v>
      </c>
      <c r="D2246" s="25" t="s">
        <v>11012</v>
      </c>
      <c r="E2246" s="4">
        <v>5</v>
      </c>
      <c r="F2246" s="4">
        <v>2011</v>
      </c>
      <c r="G2246" t="s">
        <v>25</v>
      </c>
      <c r="H2246" s="4" t="s">
        <v>482</v>
      </c>
      <c r="I2246" t="s">
        <v>1214</v>
      </c>
      <c r="J2246" s="4" t="s">
        <v>1094</v>
      </c>
      <c r="K2246" s="4" t="s">
        <v>303</v>
      </c>
      <c r="L2246" s="4">
        <v>0</v>
      </c>
      <c r="M2246" s="4" t="s">
        <v>8143</v>
      </c>
      <c r="N2246" s="11" t="s">
        <v>13104</v>
      </c>
      <c r="R2246" t="s">
        <v>13105</v>
      </c>
    </row>
    <row r="2247" spans="1:18">
      <c r="A2247" t="s">
        <v>7404</v>
      </c>
      <c r="B2247" t="s">
        <v>10958</v>
      </c>
      <c r="C2247" t="s">
        <v>74</v>
      </c>
      <c r="D2247" s="25" t="s">
        <v>11014</v>
      </c>
      <c r="E2247" s="4">
        <v>5</v>
      </c>
      <c r="F2247" s="4">
        <v>2013</v>
      </c>
      <c r="G2247" t="s">
        <v>25</v>
      </c>
      <c r="H2247" s="4" t="s">
        <v>57</v>
      </c>
      <c r="I2247" t="s">
        <v>1214</v>
      </c>
      <c r="J2247" s="4" t="s">
        <v>929</v>
      </c>
      <c r="K2247" s="4" t="s">
        <v>949</v>
      </c>
      <c r="L2247" s="4">
        <v>0</v>
      </c>
      <c r="M2247" s="4" t="s">
        <v>2090</v>
      </c>
      <c r="N2247" s="11" t="s">
        <v>13104</v>
      </c>
      <c r="R2247" t="s">
        <v>570</v>
      </c>
    </row>
    <row r="2248" spans="1:18">
      <c r="A2248" t="s">
        <v>7404</v>
      </c>
      <c r="B2248" t="s">
        <v>10958</v>
      </c>
      <c r="C2248" t="s">
        <v>74</v>
      </c>
      <c r="D2248" s="25" t="s">
        <v>11016</v>
      </c>
      <c r="E2248" s="4">
        <v>5</v>
      </c>
      <c r="F2248" s="4">
        <v>2015</v>
      </c>
      <c r="G2248" t="s">
        <v>25</v>
      </c>
      <c r="H2248" s="4" t="s">
        <v>496</v>
      </c>
      <c r="I2248" t="s">
        <v>1214</v>
      </c>
      <c r="J2248" s="4" t="s">
        <v>924</v>
      </c>
      <c r="K2248" s="4" t="s">
        <v>2609</v>
      </c>
      <c r="L2248" s="4">
        <v>0</v>
      </c>
      <c r="M2248" s="4" t="s">
        <v>4261</v>
      </c>
      <c r="N2248" s="11" t="s">
        <v>13104</v>
      </c>
      <c r="R2248" t="s">
        <v>12268</v>
      </c>
    </row>
    <row r="2249" spans="1:18">
      <c r="A2249" t="s">
        <v>7404</v>
      </c>
      <c r="B2249" t="s">
        <v>10958</v>
      </c>
      <c r="C2249" t="s">
        <v>74</v>
      </c>
      <c r="D2249" s="25" t="s">
        <v>1590</v>
      </c>
      <c r="E2249" s="4">
        <v>5</v>
      </c>
      <c r="F2249" s="4">
        <v>2016</v>
      </c>
      <c r="G2249" t="s">
        <v>25</v>
      </c>
      <c r="H2249" s="4" t="s">
        <v>410</v>
      </c>
      <c r="I2249" t="s">
        <v>1214</v>
      </c>
      <c r="J2249" s="4" t="s">
        <v>958</v>
      </c>
      <c r="K2249" s="4" t="s">
        <v>30</v>
      </c>
      <c r="L2249" s="4">
        <v>0</v>
      </c>
      <c r="M2249" s="4" t="s">
        <v>1962</v>
      </c>
      <c r="N2249" s="11" t="s">
        <v>13104</v>
      </c>
      <c r="R2249" t="s">
        <v>11613</v>
      </c>
    </row>
    <row r="2250" spans="1:18">
      <c r="A2250" t="s">
        <v>7404</v>
      </c>
      <c r="B2250" t="s">
        <v>10958</v>
      </c>
      <c r="C2250" t="s">
        <v>74</v>
      </c>
      <c r="D2250" s="25" t="s">
        <v>901</v>
      </c>
      <c r="E2250" s="4">
        <v>9</v>
      </c>
      <c r="F2250" s="4">
        <v>2016</v>
      </c>
      <c r="G2250" t="s">
        <v>25</v>
      </c>
      <c r="H2250" s="4" t="s">
        <v>1083</v>
      </c>
      <c r="I2250" t="s">
        <v>1214</v>
      </c>
      <c r="J2250" s="4" t="s">
        <v>49</v>
      </c>
      <c r="K2250" s="4" t="s">
        <v>2462</v>
      </c>
      <c r="L2250" s="4">
        <v>0</v>
      </c>
      <c r="M2250" s="4" t="s">
        <v>7049</v>
      </c>
      <c r="N2250" s="11" t="s">
        <v>13104</v>
      </c>
      <c r="R2250" t="s">
        <v>13106</v>
      </c>
    </row>
    <row r="2251" spans="1:18">
      <c r="A2251" t="s">
        <v>7408</v>
      </c>
      <c r="B2251" t="s">
        <v>10958</v>
      </c>
      <c r="C2251" t="s">
        <v>20</v>
      </c>
      <c r="D2251" s="25" t="s">
        <v>11068</v>
      </c>
      <c r="E2251" s="4">
        <v>5</v>
      </c>
      <c r="F2251" s="4">
        <v>2015</v>
      </c>
      <c r="G2251" t="s">
        <v>21</v>
      </c>
      <c r="I2251" t="s">
        <v>11219</v>
      </c>
      <c r="J2251" s="4" t="s">
        <v>1818</v>
      </c>
      <c r="K2251" s="4" t="s">
        <v>1140</v>
      </c>
      <c r="L2251" s="4">
        <v>0</v>
      </c>
      <c r="M2251" s="4" t="s">
        <v>3489</v>
      </c>
      <c r="N2251" s="11" t="s">
        <v>13107</v>
      </c>
      <c r="R2251" t="s">
        <v>13108</v>
      </c>
    </row>
    <row r="2252" spans="1:18">
      <c r="A2252" t="s">
        <v>7408</v>
      </c>
      <c r="B2252" t="s">
        <v>10958</v>
      </c>
      <c r="C2252" t="s">
        <v>74</v>
      </c>
      <c r="D2252" s="25" t="s">
        <v>1590</v>
      </c>
      <c r="E2252" s="4">
        <v>5</v>
      </c>
      <c r="F2252" s="4">
        <v>2016</v>
      </c>
      <c r="G2252" t="s">
        <v>21</v>
      </c>
      <c r="I2252" t="s">
        <v>11219</v>
      </c>
      <c r="J2252" s="4" t="s">
        <v>2176</v>
      </c>
      <c r="K2252" s="4" t="s">
        <v>954</v>
      </c>
      <c r="L2252" s="4">
        <v>0</v>
      </c>
      <c r="M2252" s="4" t="s">
        <v>1765</v>
      </c>
      <c r="N2252" s="11" t="s">
        <v>13107</v>
      </c>
      <c r="R2252" t="s">
        <v>13109</v>
      </c>
    </row>
    <row r="2253" spans="1:18">
      <c r="A2253" t="s">
        <v>198</v>
      </c>
      <c r="B2253" t="s">
        <v>10958</v>
      </c>
      <c r="C2253" t="s">
        <v>20</v>
      </c>
      <c r="D2253" s="25" t="s">
        <v>10959</v>
      </c>
      <c r="E2253" s="4">
        <v>3</v>
      </c>
      <c r="F2253" s="4">
        <v>1982</v>
      </c>
      <c r="G2253" t="s">
        <v>25</v>
      </c>
      <c r="I2253" t="s">
        <v>11219</v>
      </c>
      <c r="J2253" s="4" t="s">
        <v>2103</v>
      </c>
      <c r="M2253" s="4" t="s">
        <v>2691</v>
      </c>
      <c r="R2253" t="s">
        <v>13110</v>
      </c>
    </row>
    <row r="2254" spans="1:18">
      <c r="A2254" t="s">
        <v>1134</v>
      </c>
      <c r="B2254" t="s">
        <v>10958</v>
      </c>
      <c r="C2254" t="s">
        <v>20</v>
      </c>
      <c r="D2254" s="25" t="s">
        <v>11083</v>
      </c>
      <c r="E2254" s="4">
        <v>3</v>
      </c>
      <c r="F2254" s="4">
        <v>2000</v>
      </c>
      <c r="G2254" t="s">
        <v>21</v>
      </c>
      <c r="H2254" s="4" t="s">
        <v>1635</v>
      </c>
      <c r="I2254" t="s">
        <v>1214</v>
      </c>
      <c r="J2254" s="4" t="s">
        <v>6479</v>
      </c>
      <c r="M2254" s="4" t="s">
        <v>1463</v>
      </c>
      <c r="N2254" s="11" t="s">
        <v>13111</v>
      </c>
      <c r="R2254" t="s">
        <v>13112</v>
      </c>
    </row>
    <row r="2255" spans="1:18">
      <c r="A2255" t="s">
        <v>1134</v>
      </c>
      <c r="B2255" t="s">
        <v>10958</v>
      </c>
      <c r="C2255" t="s">
        <v>74</v>
      </c>
      <c r="D2255" s="25" t="s">
        <v>1736</v>
      </c>
      <c r="E2255" s="4">
        <v>5</v>
      </c>
      <c r="F2255" s="4">
        <v>2004</v>
      </c>
      <c r="G2255" t="s">
        <v>21</v>
      </c>
      <c r="H2255" s="4" t="s">
        <v>717</v>
      </c>
      <c r="I2255" t="s">
        <v>1214</v>
      </c>
      <c r="J2255" s="4" t="s">
        <v>1000</v>
      </c>
      <c r="K2255" s="4">
        <v>17.8</v>
      </c>
      <c r="L2255" s="4">
        <v>4.4000000000000004</v>
      </c>
      <c r="M2255" s="4" t="s">
        <v>1987</v>
      </c>
      <c r="N2255" s="11" t="s">
        <v>13111</v>
      </c>
      <c r="R2255" t="s">
        <v>13113</v>
      </c>
    </row>
    <row r="2256" spans="1:18">
      <c r="A2256" t="s">
        <v>1134</v>
      </c>
      <c r="B2256" t="s">
        <v>10958</v>
      </c>
      <c r="C2256" t="s">
        <v>74</v>
      </c>
      <c r="D2256" s="25" t="s">
        <v>11068</v>
      </c>
      <c r="E2256" s="4">
        <v>5</v>
      </c>
      <c r="F2256" s="4">
        <v>2015</v>
      </c>
      <c r="G2256" t="s">
        <v>21</v>
      </c>
      <c r="H2256" s="4" t="s">
        <v>997</v>
      </c>
      <c r="I2256" t="s">
        <v>1214</v>
      </c>
      <c r="J2256" s="4" t="s">
        <v>169</v>
      </c>
      <c r="K2256" s="4">
        <v>18.7</v>
      </c>
      <c r="L2256" s="4">
        <v>4.4000000000000004</v>
      </c>
      <c r="M2256" s="4" t="s">
        <v>1593</v>
      </c>
      <c r="N2256" s="11" t="s">
        <v>13111</v>
      </c>
      <c r="R2256" t="s">
        <v>13114</v>
      </c>
    </row>
    <row r="2257" spans="1:18">
      <c r="A2257" t="s">
        <v>1134</v>
      </c>
      <c r="B2257" t="s">
        <v>10958</v>
      </c>
      <c r="C2257" t="s">
        <v>74</v>
      </c>
      <c r="D2257" s="25" t="s">
        <v>1590</v>
      </c>
      <c r="E2257" s="4">
        <v>5</v>
      </c>
      <c r="F2257" s="4">
        <v>2016</v>
      </c>
      <c r="G2257" t="s">
        <v>21</v>
      </c>
      <c r="H2257" s="4" t="s">
        <v>1389</v>
      </c>
      <c r="I2257" t="s">
        <v>1214</v>
      </c>
      <c r="J2257" s="4" t="s">
        <v>67</v>
      </c>
      <c r="K2257" s="4">
        <v>19</v>
      </c>
      <c r="L2257" s="4">
        <v>4.5</v>
      </c>
      <c r="M2257" s="4" t="s">
        <v>2419</v>
      </c>
      <c r="N2257" s="11" t="s">
        <v>13111</v>
      </c>
      <c r="R2257" t="s">
        <v>13115</v>
      </c>
    </row>
    <row r="2258" spans="1:18">
      <c r="A2258" t="s">
        <v>1134</v>
      </c>
      <c r="B2258" t="s">
        <v>10958</v>
      </c>
      <c r="C2258" t="s">
        <v>74</v>
      </c>
      <c r="D2258" s="25" t="s">
        <v>2079</v>
      </c>
      <c r="E2258" s="4">
        <v>6</v>
      </c>
      <c r="F2258" s="4">
        <v>2018</v>
      </c>
      <c r="G2258" t="s">
        <v>21</v>
      </c>
      <c r="H2258" s="4" t="s">
        <v>293</v>
      </c>
      <c r="I2258" t="s">
        <v>1214</v>
      </c>
      <c r="J2258" s="4" t="s">
        <v>779</v>
      </c>
      <c r="K2258" s="4">
        <v>18.8</v>
      </c>
      <c r="L2258" s="4">
        <v>4.7</v>
      </c>
      <c r="M2258" s="4" t="s">
        <v>2441</v>
      </c>
      <c r="N2258" s="11" t="s">
        <v>13111</v>
      </c>
      <c r="R2258" t="s">
        <v>13116</v>
      </c>
    </row>
    <row r="2259" spans="1:18">
      <c r="A2259" t="s">
        <v>7433</v>
      </c>
      <c r="B2259" t="s">
        <v>10958</v>
      </c>
      <c r="C2259" t="s">
        <v>20</v>
      </c>
      <c r="D2259" s="25" t="s">
        <v>13117</v>
      </c>
      <c r="E2259" s="4">
        <v>3</v>
      </c>
      <c r="F2259" s="4">
        <v>2006</v>
      </c>
      <c r="G2259" t="s">
        <v>25</v>
      </c>
      <c r="H2259" s="4" t="s">
        <v>2274</v>
      </c>
      <c r="I2259" t="s">
        <v>1214</v>
      </c>
      <c r="J2259" s="4" t="s">
        <v>752</v>
      </c>
      <c r="K2259" s="4" t="s">
        <v>746</v>
      </c>
      <c r="L2259" s="4">
        <v>0</v>
      </c>
      <c r="M2259" s="4" t="s">
        <v>3720</v>
      </c>
      <c r="N2259" s="11" t="s">
        <v>13118</v>
      </c>
      <c r="R2259" t="s">
        <v>13119</v>
      </c>
    </row>
    <row r="2260" spans="1:18">
      <c r="A2260" t="s">
        <v>7433</v>
      </c>
      <c r="B2260" t="s">
        <v>10958</v>
      </c>
      <c r="C2260" t="s">
        <v>74</v>
      </c>
      <c r="D2260" s="25" t="s">
        <v>10993</v>
      </c>
      <c r="E2260" s="4">
        <v>5</v>
      </c>
      <c r="F2260" s="4">
        <v>2008</v>
      </c>
      <c r="G2260" t="s">
        <v>25</v>
      </c>
      <c r="H2260" s="4" t="s">
        <v>482</v>
      </c>
      <c r="I2260" t="s">
        <v>1214</v>
      </c>
      <c r="J2260" s="4" t="s">
        <v>285</v>
      </c>
      <c r="K2260" s="4" t="s">
        <v>614</v>
      </c>
      <c r="L2260" s="4">
        <v>0</v>
      </c>
      <c r="M2260" s="4" t="s">
        <v>2350</v>
      </c>
      <c r="N2260" s="11" t="s">
        <v>13118</v>
      </c>
      <c r="R2260" t="s">
        <v>13120</v>
      </c>
    </row>
    <row r="2261" spans="1:18">
      <c r="A2261" t="s">
        <v>7433</v>
      </c>
      <c r="B2261" t="s">
        <v>10958</v>
      </c>
      <c r="C2261" t="s">
        <v>74</v>
      </c>
      <c r="D2261" s="25" t="s">
        <v>11064</v>
      </c>
      <c r="E2261" s="4">
        <v>5</v>
      </c>
      <c r="F2261" s="4">
        <v>2009</v>
      </c>
      <c r="G2261" t="s">
        <v>25</v>
      </c>
      <c r="H2261" s="4" t="s">
        <v>682</v>
      </c>
      <c r="I2261" t="s">
        <v>1214</v>
      </c>
      <c r="J2261" s="4" t="s">
        <v>866</v>
      </c>
      <c r="K2261" s="4" t="s">
        <v>435</v>
      </c>
      <c r="L2261" s="4">
        <v>0</v>
      </c>
      <c r="M2261" s="4" t="s">
        <v>8781</v>
      </c>
      <c r="N2261" s="11" t="s">
        <v>13118</v>
      </c>
      <c r="R2261" t="s">
        <v>11971</v>
      </c>
    </row>
    <row r="2262" spans="1:18">
      <c r="A2262" t="s">
        <v>7433</v>
      </c>
      <c r="B2262" t="s">
        <v>10958</v>
      </c>
      <c r="C2262" t="s">
        <v>74</v>
      </c>
      <c r="D2262" s="25" t="s">
        <v>11107</v>
      </c>
      <c r="E2262" s="4">
        <v>4</v>
      </c>
      <c r="F2262" s="4">
        <v>2010</v>
      </c>
      <c r="G2262" t="s">
        <v>25</v>
      </c>
      <c r="H2262" s="4" t="s">
        <v>415</v>
      </c>
      <c r="I2262" t="s">
        <v>1214</v>
      </c>
      <c r="J2262" s="4" t="s">
        <v>1181</v>
      </c>
      <c r="K2262" s="4" t="s">
        <v>163</v>
      </c>
      <c r="L2262" s="4">
        <v>0</v>
      </c>
      <c r="M2262" s="4" t="s">
        <v>2218</v>
      </c>
      <c r="N2262" s="11" t="s">
        <v>13118</v>
      </c>
      <c r="R2262" t="s">
        <v>13121</v>
      </c>
    </row>
    <row r="2263" spans="1:18">
      <c r="A2263" t="s">
        <v>7433</v>
      </c>
      <c r="B2263" t="s">
        <v>10958</v>
      </c>
      <c r="C2263" t="s">
        <v>74</v>
      </c>
      <c r="D2263" s="25" t="s">
        <v>10995</v>
      </c>
      <c r="E2263" s="4">
        <v>5</v>
      </c>
      <c r="F2263" s="4">
        <v>2010</v>
      </c>
      <c r="G2263" t="s">
        <v>25</v>
      </c>
      <c r="H2263" s="4" t="s">
        <v>57</v>
      </c>
      <c r="I2263" t="s">
        <v>1214</v>
      </c>
      <c r="J2263" s="4" t="s">
        <v>190</v>
      </c>
      <c r="K2263" s="4" t="s">
        <v>178</v>
      </c>
      <c r="L2263" s="4">
        <v>0</v>
      </c>
      <c r="M2263" s="4" t="s">
        <v>1687</v>
      </c>
      <c r="N2263" s="11" t="s">
        <v>13118</v>
      </c>
      <c r="R2263" t="s">
        <v>13122</v>
      </c>
    </row>
    <row r="2264" spans="1:18">
      <c r="A2264" t="s">
        <v>7433</v>
      </c>
      <c r="B2264" t="s">
        <v>10958</v>
      </c>
      <c r="C2264" t="s">
        <v>74</v>
      </c>
      <c r="D2264" s="25" t="s">
        <v>11012</v>
      </c>
      <c r="E2264" s="4">
        <v>5</v>
      </c>
      <c r="F2264" s="4">
        <v>2011</v>
      </c>
      <c r="G2264" t="s">
        <v>25</v>
      </c>
      <c r="H2264" s="4" t="s">
        <v>477</v>
      </c>
      <c r="I2264" t="s">
        <v>1214</v>
      </c>
      <c r="J2264" s="4" t="s">
        <v>350</v>
      </c>
      <c r="K2264" s="4" t="s">
        <v>2813</v>
      </c>
      <c r="L2264" s="4">
        <v>0</v>
      </c>
      <c r="M2264" s="4" t="s">
        <v>13123</v>
      </c>
      <c r="N2264" s="11" t="s">
        <v>13118</v>
      </c>
      <c r="R2264" t="s">
        <v>11971</v>
      </c>
    </row>
    <row r="2265" spans="1:18">
      <c r="A2265" t="s">
        <v>7433</v>
      </c>
      <c r="B2265" t="s">
        <v>10958</v>
      </c>
      <c r="C2265" t="s">
        <v>74</v>
      </c>
      <c r="D2265" s="25" t="s">
        <v>11016</v>
      </c>
      <c r="E2265" s="4">
        <v>5</v>
      </c>
      <c r="F2265" s="4">
        <v>2015</v>
      </c>
      <c r="G2265" t="s">
        <v>25</v>
      </c>
      <c r="H2265" s="4" t="s">
        <v>712</v>
      </c>
      <c r="I2265" t="s">
        <v>1214</v>
      </c>
      <c r="J2265" s="4" t="s">
        <v>2609</v>
      </c>
      <c r="K2265" s="4" t="s">
        <v>45</v>
      </c>
      <c r="L2265" s="4">
        <v>0</v>
      </c>
      <c r="M2265" s="4" t="s">
        <v>13124</v>
      </c>
      <c r="N2265" s="11" t="s">
        <v>13118</v>
      </c>
      <c r="R2265" t="s">
        <v>13125</v>
      </c>
    </row>
    <row r="2266" spans="1:18">
      <c r="A2266" t="s">
        <v>7433</v>
      </c>
      <c r="B2266" t="s">
        <v>10958</v>
      </c>
      <c r="C2266" t="s">
        <v>74</v>
      </c>
      <c r="D2266" s="25" t="s">
        <v>1590</v>
      </c>
      <c r="E2266" s="4">
        <v>5</v>
      </c>
      <c r="F2266" s="4">
        <v>2016</v>
      </c>
      <c r="G2266" t="s">
        <v>25</v>
      </c>
      <c r="H2266" s="4" t="s">
        <v>609</v>
      </c>
      <c r="I2266" t="s">
        <v>1214</v>
      </c>
      <c r="J2266" s="4" t="s">
        <v>166</v>
      </c>
      <c r="K2266" s="4" t="s">
        <v>145</v>
      </c>
      <c r="L2266" s="4">
        <v>0</v>
      </c>
      <c r="M2266" s="4" t="s">
        <v>13126</v>
      </c>
      <c r="N2266" s="11" t="s">
        <v>13118</v>
      </c>
      <c r="R2266" t="s">
        <v>13127</v>
      </c>
    </row>
    <row r="2267" spans="1:18">
      <c r="A2267" t="s">
        <v>7433</v>
      </c>
      <c r="B2267" t="s">
        <v>10958</v>
      </c>
      <c r="C2267" t="s">
        <v>74</v>
      </c>
      <c r="D2267" s="25" t="s">
        <v>11027</v>
      </c>
      <c r="E2267" s="4">
        <v>5</v>
      </c>
      <c r="F2267" s="4">
        <v>2017</v>
      </c>
      <c r="G2267" t="s">
        <v>25</v>
      </c>
      <c r="H2267" s="4" t="s">
        <v>977</v>
      </c>
      <c r="I2267" t="s">
        <v>1214</v>
      </c>
      <c r="J2267" s="4" t="s">
        <v>640</v>
      </c>
      <c r="K2267" s="4" t="s">
        <v>53</v>
      </c>
      <c r="L2267" s="4">
        <v>0</v>
      </c>
      <c r="M2267" s="4" t="s">
        <v>13128</v>
      </c>
      <c r="N2267" s="11" t="s">
        <v>13118</v>
      </c>
      <c r="R2267" t="s">
        <v>13129</v>
      </c>
    </row>
    <row r="2268" spans="1:18">
      <c r="A2268" t="s">
        <v>7433</v>
      </c>
      <c r="B2268" t="s">
        <v>10958</v>
      </c>
      <c r="C2268" t="s">
        <v>74</v>
      </c>
      <c r="D2268" s="25" t="s">
        <v>2440</v>
      </c>
      <c r="E2268" s="4">
        <v>9</v>
      </c>
      <c r="F2268" s="4">
        <v>2018</v>
      </c>
      <c r="G2268" t="s">
        <v>25</v>
      </c>
      <c r="H2268" s="4" t="s">
        <v>1540</v>
      </c>
      <c r="I2268" t="s">
        <v>1214</v>
      </c>
      <c r="J2268" s="4" t="s">
        <v>840</v>
      </c>
      <c r="K2268" s="4" t="s">
        <v>969</v>
      </c>
      <c r="L2268" s="4">
        <v>0</v>
      </c>
      <c r="M2268" s="4" t="s">
        <v>13130</v>
      </c>
      <c r="N2268" s="11" t="s">
        <v>13118</v>
      </c>
      <c r="R2268" t="s">
        <v>13131</v>
      </c>
    </row>
    <row r="2269" spans="1:18">
      <c r="A2269" t="s">
        <v>202</v>
      </c>
      <c r="B2269" t="s">
        <v>10958</v>
      </c>
      <c r="C2269" t="s">
        <v>20</v>
      </c>
      <c r="D2269" s="25" t="s">
        <v>10959</v>
      </c>
      <c r="E2269" s="4">
        <v>3</v>
      </c>
      <c r="F2269" s="4">
        <v>1982</v>
      </c>
      <c r="G2269" t="s">
        <v>21</v>
      </c>
      <c r="H2269" s="4" t="s">
        <v>87</v>
      </c>
      <c r="I2269" t="s">
        <v>1214</v>
      </c>
      <c r="J2269" s="4" t="s">
        <v>2166</v>
      </c>
      <c r="M2269" s="4" t="s">
        <v>3127</v>
      </c>
      <c r="N2269" s="11" t="s">
        <v>13132</v>
      </c>
      <c r="R2269" t="s">
        <v>8670</v>
      </c>
    </row>
    <row r="2270" spans="1:18">
      <c r="A2270" t="s">
        <v>202</v>
      </c>
      <c r="B2270" t="s">
        <v>10958</v>
      </c>
      <c r="C2270" t="s">
        <v>74</v>
      </c>
      <c r="D2270" s="25" t="s">
        <v>11656</v>
      </c>
      <c r="E2270" s="4">
        <v>3</v>
      </c>
      <c r="F2270" s="4">
        <v>1983</v>
      </c>
      <c r="G2270" t="s">
        <v>21</v>
      </c>
      <c r="H2270" s="4" t="s">
        <v>1610</v>
      </c>
      <c r="I2270" t="s">
        <v>1214</v>
      </c>
      <c r="J2270" s="4" t="s">
        <v>11191</v>
      </c>
      <c r="M2270" s="4" t="s">
        <v>2041</v>
      </c>
      <c r="N2270" s="11" t="s">
        <v>13132</v>
      </c>
      <c r="R2270" t="s">
        <v>8670</v>
      </c>
    </row>
    <row r="2271" spans="1:18">
      <c r="A2271" t="s">
        <v>202</v>
      </c>
      <c r="B2271" t="s">
        <v>10958</v>
      </c>
      <c r="C2271" t="s">
        <v>74</v>
      </c>
      <c r="D2271" s="25" t="s">
        <v>11077</v>
      </c>
      <c r="E2271" s="4">
        <v>3</v>
      </c>
      <c r="F2271" s="4">
        <v>1986</v>
      </c>
      <c r="G2271" t="s">
        <v>21</v>
      </c>
      <c r="H2271" s="4" t="s">
        <v>1622</v>
      </c>
      <c r="I2271" t="s">
        <v>1214</v>
      </c>
      <c r="J2271" s="4" t="s">
        <v>11716</v>
      </c>
      <c r="M2271" s="4" t="s">
        <v>13133</v>
      </c>
      <c r="N2271" s="11" t="s">
        <v>13132</v>
      </c>
      <c r="R2271" t="s">
        <v>8670</v>
      </c>
    </row>
    <row r="2272" spans="1:18">
      <c r="A2272" t="s">
        <v>202</v>
      </c>
      <c r="B2272" t="s">
        <v>10958</v>
      </c>
      <c r="C2272" t="s">
        <v>74</v>
      </c>
      <c r="D2272" s="25" t="s">
        <v>10963</v>
      </c>
      <c r="E2272" s="4">
        <v>3</v>
      </c>
      <c r="F2272" s="4">
        <v>1988</v>
      </c>
      <c r="G2272" t="s">
        <v>21</v>
      </c>
      <c r="H2272" s="4" t="s">
        <v>1639</v>
      </c>
      <c r="I2272" t="s">
        <v>1214</v>
      </c>
      <c r="J2272" s="4" t="s">
        <v>4639</v>
      </c>
      <c r="K2272" s="4">
        <v>34.93</v>
      </c>
      <c r="L2272" s="4">
        <v>0</v>
      </c>
      <c r="M2272" s="4" t="s">
        <v>2573</v>
      </c>
      <c r="N2272" s="11" t="s">
        <v>13132</v>
      </c>
      <c r="R2272" t="s">
        <v>13134</v>
      </c>
    </row>
    <row r="2273" spans="1:18">
      <c r="A2273" t="s">
        <v>202</v>
      </c>
      <c r="B2273" t="s">
        <v>10958</v>
      </c>
      <c r="C2273" t="s">
        <v>74</v>
      </c>
      <c r="D2273" s="25" t="s">
        <v>10964</v>
      </c>
      <c r="E2273" s="4">
        <v>3</v>
      </c>
      <c r="F2273" s="4">
        <v>1990</v>
      </c>
      <c r="G2273" t="s">
        <v>21</v>
      </c>
      <c r="H2273" s="4" t="s">
        <v>2924</v>
      </c>
      <c r="I2273" t="s">
        <v>1214</v>
      </c>
      <c r="J2273" s="4" t="s">
        <v>1897</v>
      </c>
      <c r="K2273" s="4">
        <v>34.93</v>
      </c>
      <c r="L2273" s="4">
        <v>0</v>
      </c>
      <c r="M2273" s="4" t="s">
        <v>3306</v>
      </c>
      <c r="N2273" s="11" t="s">
        <v>13132</v>
      </c>
      <c r="R2273" t="s">
        <v>13134</v>
      </c>
    </row>
    <row r="2274" spans="1:18">
      <c r="A2274" t="s">
        <v>202</v>
      </c>
      <c r="B2274" t="s">
        <v>10958</v>
      </c>
      <c r="C2274" t="s">
        <v>74</v>
      </c>
      <c r="D2274" s="25" t="s">
        <v>11023</v>
      </c>
      <c r="E2274" s="4">
        <v>3</v>
      </c>
      <c r="F2274" s="4">
        <v>1992</v>
      </c>
      <c r="G2274" t="s">
        <v>21</v>
      </c>
      <c r="H2274" s="4" t="s">
        <v>2927</v>
      </c>
      <c r="I2274" t="s">
        <v>1214</v>
      </c>
      <c r="J2274" s="4" t="s">
        <v>3451</v>
      </c>
      <c r="K2274" s="4">
        <v>36.200000000000003</v>
      </c>
      <c r="L2274" s="4">
        <v>0</v>
      </c>
      <c r="M2274" s="4" t="s">
        <v>4088</v>
      </c>
      <c r="N2274" s="11" t="s">
        <v>13132</v>
      </c>
      <c r="R2274" t="s">
        <v>13135</v>
      </c>
    </row>
    <row r="2275" spans="1:18">
      <c r="A2275" t="s">
        <v>202</v>
      </c>
      <c r="B2275" t="s">
        <v>10958</v>
      </c>
      <c r="C2275" t="s">
        <v>74</v>
      </c>
      <c r="D2275" s="25" t="s">
        <v>10975</v>
      </c>
      <c r="E2275" s="4">
        <v>3</v>
      </c>
      <c r="F2275" s="4">
        <v>1994</v>
      </c>
      <c r="G2275" t="s">
        <v>21</v>
      </c>
      <c r="H2275" s="4" t="s">
        <v>345</v>
      </c>
      <c r="I2275" t="s">
        <v>1214</v>
      </c>
      <c r="J2275" s="4" t="s">
        <v>870</v>
      </c>
      <c r="K2275" s="4">
        <v>37</v>
      </c>
      <c r="L2275" s="4">
        <v>0</v>
      </c>
      <c r="M2275" s="4" t="s">
        <v>9369</v>
      </c>
      <c r="N2275" s="11" t="s">
        <v>13132</v>
      </c>
      <c r="R2275" t="s">
        <v>13136</v>
      </c>
    </row>
    <row r="2276" spans="1:18">
      <c r="A2276" t="s">
        <v>202</v>
      </c>
      <c r="B2276" t="s">
        <v>10958</v>
      </c>
      <c r="C2276" t="s">
        <v>74</v>
      </c>
      <c r="D2276" s="25" t="s">
        <v>11132</v>
      </c>
      <c r="E2276" s="4">
        <v>3</v>
      </c>
      <c r="F2276" s="4">
        <v>1995</v>
      </c>
      <c r="G2276" t="s">
        <v>21</v>
      </c>
      <c r="H2276" s="4" t="s">
        <v>1756</v>
      </c>
      <c r="I2276" t="s">
        <v>1214</v>
      </c>
      <c r="J2276" s="4" t="s">
        <v>614</v>
      </c>
      <c r="K2276" s="4">
        <v>37</v>
      </c>
      <c r="L2276" s="4">
        <v>0</v>
      </c>
      <c r="M2276" s="4" t="s">
        <v>3099</v>
      </c>
      <c r="N2276" s="11" t="s">
        <v>13132</v>
      </c>
      <c r="R2276" t="s">
        <v>13137</v>
      </c>
    </row>
    <row r="2277" spans="1:18">
      <c r="A2277" t="s">
        <v>202</v>
      </c>
      <c r="B2277" t="s">
        <v>10958</v>
      </c>
      <c r="C2277" t="s">
        <v>74</v>
      </c>
      <c r="D2277" s="25" t="s">
        <v>10979</v>
      </c>
      <c r="E2277" s="4">
        <v>3</v>
      </c>
      <c r="F2277" s="4">
        <v>1996</v>
      </c>
      <c r="G2277" t="s">
        <v>21</v>
      </c>
      <c r="H2277" s="4" t="s">
        <v>2929</v>
      </c>
      <c r="I2277" t="s">
        <v>1214</v>
      </c>
      <c r="J2277" s="4" t="s">
        <v>614</v>
      </c>
      <c r="K2277" s="4">
        <v>37.200000000000003</v>
      </c>
      <c r="L2277" s="4">
        <v>0</v>
      </c>
      <c r="M2277" s="4" t="s">
        <v>1713</v>
      </c>
      <c r="N2277" s="11" t="s">
        <v>13132</v>
      </c>
      <c r="R2277" t="s">
        <v>13138</v>
      </c>
    </row>
    <row r="2278" spans="1:18">
      <c r="A2278" t="s">
        <v>202</v>
      </c>
      <c r="B2278" t="s">
        <v>10958</v>
      </c>
      <c r="C2278" t="s">
        <v>74</v>
      </c>
      <c r="D2278" s="25" t="s">
        <v>11001</v>
      </c>
      <c r="E2278" s="4">
        <v>3</v>
      </c>
      <c r="F2278" s="4">
        <v>1998</v>
      </c>
      <c r="G2278" t="s">
        <v>21</v>
      </c>
      <c r="H2278" s="4" t="s">
        <v>563</v>
      </c>
      <c r="I2278" t="s">
        <v>1214</v>
      </c>
      <c r="J2278" s="4" t="s">
        <v>278</v>
      </c>
      <c r="K2278" s="4">
        <v>38</v>
      </c>
      <c r="L2278" s="4">
        <v>0</v>
      </c>
      <c r="M2278" s="4" t="s">
        <v>1298</v>
      </c>
      <c r="N2278" s="11" t="s">
        <v>13132</v>
      </c>
      <c r="R2278" t="s">
        <v>13139</v>
      </c>
    </row>
    <row r="2279" spans="1:18">
      <c r="A2279" t="s">
        <v>1274</v>
      </c>
      <c r="B2279" t="s">
        <v>10958</v>
      </c>
      <c r="C2279" t="s">
        <v>20</v>
      </c>
      <c r="D2279" s="25" t="s">
        <v>11023</v>
      </c>
      <c r="E2279" s="4">
        <v>3</v>
      </c>
      <c r="F2279" s="4">
        <v>1992</v>
      </c>
      <c r="G2279" t="s">
        <v>25</v>
      </c>
      <c r="H2279" s="4" t="s">
        <v>1610</v>
      </c>
      <c r="I2279" t="s">
        <v>1214</v>
      </c>
      <c r="J2279" s="4" t="s">
        <v>11191</v>
      </c>
      <c r="K2279" s="4" t="s">
        <v>4538</v>
      </c>
      <c r="L2279" s="4">
        <v>0</v>
      </c>
      <c r="M2279" s="4" t="s">
        <v>1618</v>
      </c>
      <c r="N2279" s="11" t="s">
        <v>13140</v>
      </c>
      <c r="R2279" t="s">
        <v>607</v>
      </c>
    </row>
    <row r="2280" spans="1:18">
      <c r="A2280" t="s">
        <v>1274</v>
      </c>
      <c r="B2280" t="s">
        <v>10958</v>
      </c>
      <c r="C2280" t="s">
        <v>74</v>
      </c>
      <c r="D2280" s="25" t="s">
        <v>10989</v>
      </c>
      <c r="E2280" s="4">
        <v>3</v>
      </c>
      <c r="F2280" s="4">
        <v>1996</v>
      </c>
      <c r="G2280" t="s">
        <v>25</v>
      </c>
      <c r="H2280" s="4" t="s">
        <v>1376</v>
      </c>
      <c r="I2280" t="s">
        <v>1214</v>
      </c>
      <c r="J2280" s="4" t="s">
        <v>1000</v>
      </c>
      <c r="K2280" s="4" t="s">
        <v>614</v>
      </c>
      <c r="L2280" s="4">
        <v>0</v>
      </c>
      <c r="M2280" s="4" t="s">
        <v>2920</v>
      </c>
      <c r="N2280" s="11" t="s">
        <v>13140</v>
      </c>
      <c r="R2280" t="s">
        <v>13141</v>
      </c>
    </row>
    <row r="2281" spans="1:18">
      <c r="A2281" t="s">
        <v>1274</v>
      </c>
      <c r="B2281" t="s">
        <v>10958</v>
      </c>
      <c r="C2281" t="s">
        <v>74</v>
      </c>
      <c r="D2281" s="25" t="s">
        <v>11036</v>
      </c>
      <c r="E2281" s="4">
        <v>5</v>
      </c>
      <c r="F2281" s="4">
        <v>2002</v>
      </c>
      <c r="G2281" t="s">
        <v>25</v>
      </c>
      <c r="H2281" s="4" t="s">
        <v>1038</v>
      </c>
      <c r="I2281" t="s">
        <v>1214</v>
      </c>
      <c r="J2281" s="4" t="s">
        <v>1869</v>
      </c>
      <c r="K2281" s="4" t="s">
        <v>958</v>
      </c>
      <c r="L2281" s="4">
        <v>0</v>
      </c>
      <c r="M2281" s="4" t="s">
        <v>5514</v>
      </c>
      <c r="N2281" s="11" t="s">
        <v>13140</v>
      </c>
      <c r="R2281" t="s">
        <v>13142</v>
      </c>
    </row>
    <row r="2282" spans="1:18">
      <c r="A2282" t="s">
        <v>7474</v>
      </c>
      <c r="B2282" t="s">
        <v>10958</v>
      </c>
      <c r="C2282" t="s">
        <v>20</v>
      </c>
      <c r="D2282" s="25" t="s">
        <v>2390</v>
      </c>
      <c r="E2282" s="4">
        <v>3</v>
      </c>
      <c r="F2282" s="4">
        <v>1980</v>
      </c>
      <c r="G2282" t="s">
        <v>21</v>
      </c>
      <c r="H2282" s="4" t="s">
        <v>126</v>
      </c>
      <c r="I2282" t="s">
        <v>1214</v>
      </c>
      <c r="J2282" s="4" t="s">
        <v>3376</v>
      </c>
      <c r="K2282" s="4" t="s">
        <v>2103</v>
      </c>
      <c r="L2282" s="4">
        <v>0</v>
      </c>
      <c r="M2282" s="4" t="s">
        <v>1623</v>
      </c>
      <c r="N2282" s="11" t="s">
        <v>13143</v>
      </c>
      <c r="R2282" t="s">
        <v>2921</v>
      </c>
    </row>
    <row r="2283" spans="1:18">
      <c r="A2283" t="s">
        <v>7474</v>
      </c>
      <c r="B2283" t="s">
        <v>10958</v>
      </c>
      <c r="C2283" t="s">
        <v>74</v>
      </c>
      <c r="D2283" s="25" t="s">
        <v>10960</v>
      </c>
      <c r="E2283" s="4">
        <v>3</v>
      </c>
      <c r="F2283" s="4">
        <v>1983</v>
      </c>
      <c r="G2283" t="s">
        <v>21</v>
      </c>
      <c r="H2283" s="4" t="s">
        <v>1639</v>
      </c>
      <c r="I2283" t="s">
        <v>1214</v>
      </c>
      <c r="J2283" s="4" t="s">
        <v>1897</v>
      </c>
      <c r="K2283" s="4" t="s">
        <v>1613</v>
      </c>
      <c r="L2283" s="4">
        <v>0</v>
      </c>
      <c r="M2283" s="4" t="s">
        <v>3150</v>
      </c>
      <c r="N2283" s="11" t="s">
        <v>13143</v>
      </c>
    </row>
    <row r="2284" spans="1:18">
      <c r="A2284" t="s">
        <v>7474</v>
      </c>
      <c r="B2284" t="s">
        <v>10958</v>
      </c>
      <c r="C2284" t="s">
        <v>74</v>
      </c>
      <c r="D2284" s="25" t="s">
        <v>10963</v>
      </c>
      <c r="E2284" s="4">
        <v>3</v>
      </c>
      <c r="F2284" s="4">
        <v>1988</v>
      </c>
      <c r="G2284" t="s">
        <v>21</v>
      </c>
      <c r="H2284" s="4" t="s">
        <v>1110</v>
      </c>
      <c r="I2284" t="s">
        <v>1214</v>
      </c>
      <c r="J2284" s="4" t="s">
        <v>1611</v>
      </c>
      <c r="K2284" s="4" t="s">
        <v>5713</v>
      </c>
      <c r="L2284" s="4">
        <v>0</v>
      </c>
      <c r="M2284" s="4" t="s">
        <v>2917</v>
      </c>
      <c r="N2284" s="11" t="s">
        <v>13143</v>
      </c>
    </row>
    <row r="2285" spans="1:18">
      <c r="A2285" t="s">
        <v>7474</v>
      </c>
      <c r="B2285" t="s">
        <v>10958</v>
      </c>
      <c r="C2285" t="s">
        <v>74</v>
      </c>
      <c r="D2285" s="25" t="s">
        <v>10998</v>
      </c>
      <c r="E2285" s="4">
        <v>3</v>
      </c>
      <c r="F2285" s="4">
        <v>1990</v>
      </c>
      <c r="G2285" t="s">
        <v>21</v>
      </c>
      <c r="H2285" s="4" t="s">
        <v>1756</v>
      </c>
      <c r="I2285" t="s">
        <v>1214</v>
      </c>
      <c r="J2285" s="4" t="s">
        <v>2586</v>
      </c>
      <c r="K2285" s="4" t="s">
        <v>2299</v>
      </c>
      <c r="L2285" s="4">
        <v>0</v>
      </c>
      <c r="M2285" s="4" t="s">
        <v>1812</v>
      </c>
      <c r="N2285" s="11" t="s">
        <v>13143</v>
      </c>
      <c r="R2285" t="s">
        <v>3985</v>
      </c>
    </row>
    <row r="2286" spans="1:18">
      <c r="A2286" t="s">
        <v>7474</v>
      </c>
      <c r="B2286" t="s">
        <v>10958</v>
      </c>
      <c r="C2286" t="s">
        <v>74</v>
      </c>
      <c r="D2286" s="25" t="s">
        <v>11023</v>
      </c>
      <c r="E2286" s="4">
        <v>3</v>
      </c>
      <c r="F2286" s="4">
        <v>1992</v>
      </c>
      <c r="G2286" t="s">
        <v>21</v>
      </c>
      <c r="H2286" s="4" t="s">
        <v>1557</v>
      </c>
      <c r="I2286" t="s">
        <v>1214</v>
      </c>
      <c r="J2286" s="4" t="s">
        <v>2923</v>
      </c>
      <c r="K2286" s="4" t="s">
        <v>2171</v>
      </c>
      <c r="L2286" s="4">
        <v>0</v>
      </c>
      <c r="M2286" s="4" t="s">
        <v>3371</v>
      </c>
      <c r="N2286" s="11" t="s">
        <v>13143</v>
      </c>
      <c r="R2286" t="s">
        <v>585</v>
      </c>
    </row>
    <row r="2287" spans="1:18">
      <c r="A2287" t="s">
        <v>7474</v>
      </c>
      <c r="B2287" t="s">
        <v>10958</v>
      </c>
      <c r="C2287" t="s">
        <v>74</v>
      </c>
      <c r="D2287" s="25" t="s">
        <v>10968</v>
      </c>
      <c r="E2287" s="4">
        <v>3</v>
      </c>
      <c r="F2287" s="4">
        <v>1994</v>
      </c>
      <c r="G2287" t="s">
        <v>21</v>
      </c>
      <c r="H2287" s="4" t="s">
        <v>1094</v>
      </c>
      <c r="I2287" t="s">
        <v>1214</v>
      </c>
      <c r="J2287" s="4" t="s">
        <v>842</v>
      </c>
      <c r="K2287" s="4" t="s">
        <v>30</v>
      </c>
      <c r="L2287" s="4">
        <v>0</v>
      </c>
      <c r="M2287" s="4" t="s">
        <v>2957</v>
      </c>
      <c r="N2287" s="11" t="s">
        <v>13143</v>
      </c>
      <c r="R2287" t="s">
        <v>13144</v>
      </c>
    </row>
    <row r="2288" spans="1:18">
      <c r="A2288" t="s">
        <v>7474</v>
      </c>
      <c r="B2288" t="s">
        <v>10958</v>
      </c>
      <c r="C2288" t="s">
        <v>74</v>
      </c>
      <c r="D2288" s="25" t="s">
        <v>11132</v>
      </c>
      <c r="E2288" s="4">
        <v>3</v>
      </c>
      <c r="F2288" s="4">
        <v>1995</v>
      </c>
      <c r="G2288" t="s">
        <v>21</v>
      </c>
      <c r="H2288" s="4" t="s">
        <v>285</v>
      </c>
      <c r="I2288" t="s">
        <v>1214</v>
      </c>
      <c r="J2288" s="4" t="s">
        <v>1282</v>
      </c>
      <c r="K2288" s="4" t="s">
        <v>332</v>
      </c>
      <c r="L2288" s="4">
        <v>0</v>
      </c>
      <c r="M2288" s="4" t="s">
        <v>2638</v>
      </c>
      <c r="N2288" s="11" t="s">
        <v>13143</v>
      </c>
      <c r="R2288" t="s">
        <v>13145</v>
      </c>
    </row>
    <row r="2289" spans="1:18">
      <c r="A2289" t="s">
        <v>7474</v>
      </c>
      <c r="B2289" t="s">
        <v>10958</v>
      </c>
      <c r="C2289" t="s">
        <v>74</v>
      </c>
      <c r="D2289" s="25" t="s">
        <v>2779</v>
      </c>
      <c r="E2289" s="4">
        <v>6</v>
      </c>
      <c r="F2289" s="4">
        <v>2002</v>
      </c>
      <c r="G2289" t="s">
        <v>21</v>
      </c>
      <c r="H2289" s="4" t="s">
        <v>831</v>
      </c>
      <c r="I2289" t="s">
        <v>1214</v>
      </c>
      <c r="J2289" s="4" t="s">
        <v>456</v>
      </c>
      <c r="K2289" s="4" t="s">
        <v>438</v>
      </c>
      <c r="L2289" s="4">
        <v>0</v>
      </c>
      <c r="M2289" s="4" t="s">
        <v>3809</v>
      </c>
      <c r="N2289" s="11" t="s">
        <v>13143</v>
      </c>
      <c r="R2289" t="s">
        <v>11058</v>
      </c>
    </row>
    <row r="2290" spans="1:18">
      <c r="A2290" t="s">
        <v>7479</v>
      </c>
      <c r="B2290" t="s">
        <v>10958</v>
      </c>
      <c r="C2290" t="s">
        <v>20</v>
      </c>
      <c r="D2290" s="25" t="s">
        <v>10968</v>
      </c>
      <c r="E2290" s="4">
        <v>3</v>
      </c>
      <c r="F2290" s="4">
        <v>1994</v>
      </c>
      <c r="G2290" t="s">
        <v>25</v>
      </c>
      <c r="H2290" s="4" t="s">
        <v>1635</v>
      </c>
      <c r="I2290" t="s">
        <v>1214</v>
      </c>
      <c r="J2290" s="4" t="s">
        <v>285</v>
      </c>
      <c r="K2290" s="4" t="s">
        <v>116</v>
      </c>
      <c r="L2290" s="4">
        <v>0</v>
      </c>
      <c r="M2290" s="4" t="s">
        <v>7219</v>
      </c>
      <c r="N2290" s="11" t="s">
        <v>13146</v>
      </c>
      <c r="R2290" t="s">
        <v>607</v>
      </c>
    </row>
    <row r="2291" spans="1:18">
      <c r="A2291" t="s">
        <v>7479</v>
      </c>
      <c r="B2291" t="s">
        <v>10958</v>
      </c>
      <c r="C2291" t="s">
        <v>74</v>
      </c>
      <c r="D2291" s="25" t="s">
        <v>10979</v>
      </c>
      <c r="E2291" s="4">
        <v>3</v>
      </c>
      <c r="F2291" s="4">
        <v>1996</v>
      </c>
      <c r="G2291" t="s">
        <v>25</v>
      </c>
      <c r="H2291" s="4" t="s">
        <v>1622</v>
      </c>
      <c r="I2291" t="s">
        <v>1214</v>
      </c>
      <c r="J2291" s="4" t="s">
        <v>2752</v>
      </c>
      <c r="K2291" s="4" t="s">
        <v>127</v>
      </c>
      <c r="L2291" s="4">
        <v>0</v>
      </c>
      <c r="M2291" s="4" t="s">
        <v>1909</v>
      </c>
      <c r="N2291" s="11" t="s">
        <v>13146</v>
      </c>
      <c r="R2291" t="s">
        <v>13147</v>
      </c>
    </row>
    <row r="2292" spans="1:18">
      <c r="A2292" t="s">
        <v>7479</v>
      </c>
      <c r="B2292" t="s">
        <v>10958</v>
      </c>
      <c r="C2292" t="s">
        <v>74</v>
      </c>
      <c r="D2292" s="25" t="s">
        <v>10970</v>
      </c>
      <c r="E2292" s="4">
        <v>5</v>
      </c>
      <c r="F2292" s="4">
        <v>2001</v>
      </c>
      <c r="G2292" t="s">
        <v>25</v>
      </c>
      <c r="H2292" s="4" t="s">
        <v>977</v>
      </c>
      <c r="I2292" t="s">
        <v>1214</v>
      </c>
      <c r="J2292" s="4" t="s">
        <v>836</v>
      </c>
      <c r="K2292" s="4" t="s">
        <v>182</v>
      </c>
      <c r="L2292" s="4">
        <v>0</v>
      </c>
      <c r="M2292" s="4" t="s">
        <v>2181</v>
      </c>
      <c r="N2292" s="11" t="s">
        <v>13146</v>
      </c>
      <c r="R2292" t="s">
        <v>13148</v>
      </c>
    </row>
    <row r="2293" spans="1:18">
      <c r="A2293" t="s">
        <v>7479</v>
      </c>
      <c r="B2293" t="s">
        <v>10958</v>
      </c>
      <c r="C2293" t="s">
        <v>74</v>
      </c>
      <c r="D2293" s="25" t="s">
        <v>11036</v>
      </c>
      <c r="E2293" s="4">
        <v>5</v>
      </c>
      <c r="F2293" s="4">
        <v>2002</v>
      </c>
      <c r="G2293" t="s">
        <v>25</v>
      </c>
      <c r="H2293" s="4" t="s">
        <v>893</v>
      </c>
      <c r="I2293" t="s">
        <v>1214</v>
      </c>
      <c r="J2293" s="4" t="s">
        <v>723</v>
      </c>
      <c r="K2293" s="4" t="s">
        <v>138</v>
      </c>
      <c r="L2293" s="4">
        <v>0</v>
      </c>
      <c r="M2293" s="4" t="s">
        <v>2150</v>
      </c>
      <c r="N2293" s="11" t="s">
        <v>13146</v>
      </c>
      <c r="R2293" t="s">
        <v>13149</v>
      </c>
    </row>
    <row r="2294" spans="1:18">
      <c r="A2294" t="s">
        <v>7479</v>
      </c>
      <c r="B2294" t="s">
        <v>10958</v>
      </c>
      <c r="C2294" t="s">
        <v>74</v>
      </c>
      <c r="D2294" s="25" t="s">
        <v>11038</v>
      </c>
      <c r="E2294" s="4">
        <v>5</v>
      </c>
      <c r="F2294" s="4">
        <v>2003</v>
      </c>
      <c r="G2294" t="s">
        <v>25</v>
      </c>
      <c r="H2294" s="4" t="s">
        <v>1038</v>
      </c>
      <c r="I2294" t="s">
        <v>1214</v>
      </c>
      <c r="J2294" s="4" t="s">
        <v>186</v>
      </c>
      <c r="K2294" s="4">
        <v>18</v>
      </c>
      <c r="L2294" s="4">
        <v>6.1</v>
      </c>
      <c r="M2294" s="4" t="s">
        <v>1548</v>
      </c>
      <c r="N2294" s="11" t="s">
        <v>13146</v>
      </c>
      <c r="R2294" t="s">
        <v>13150</v>
      </c>
    </row>
    <row r="2295" spans="1:18">
      <c r="A2295" t="s">
        <v>7479</v>
      </c>
      <c r="B2295" t="s">
        <v>10958</v>
      </c>
      <c r="C2295" t="s">
        <v>74</v>
      </c>
      <c r="D2295" s="25" t="s">
        <v>1674</v>
      </c>
      <c r="E2295" s="4">
        <v>5</v>
      </c>
      <c r="F2295" s="4">
        <v>2004</v>
      </c>
      <c r="G2295" t="s">
        <v>25</v>
      </c>
      <c r="H2295" s="4" t="s">
        <v>1046</v>
      </c>
      <c r="I2295" t="s">
        <v>1214</v>
      </c>
      <c r="J2295" s="4" t="s">
        <v>2739</v>
      </c>
      <c r="K2295" s="4">
        <v>18.399999999999999</v>
      </c>
      <c r="L2295" s="4">
        <v>6.5</v>
      </c>
      <c r="M2295" s="4" t="s">
        <v>2945</v>
      </c>
      <c r="N2295" s="11" t="s">
        <v>13146</v>
      </c>
      <c r="R2295" t="s">
        <v>13151</v>
      </c>
    </row>
    <row r="2296" spans="1:18">
      <c r="A2296" t="s">
        <v>7479</v>
      </c>
      <c r="B2296" t="s">
        <v>10958</v>
      </c>
      <c r="C2296" t="s">
        <v>74</v>
      </c>
      <c r="D2296" s="25" t="s">
        <v>11060</v>
      </c>
      <c r="E2296" s="4">
        <v>5</v>
      </c>
      <c r="F2296" s="4">
        <v>2005</v>
      </c>
      <c r="G2296" t="s">
        <v>25</v>
      </c>
      <c r="H2296" s="4" t="s">
        <v>488</v>
      </c>
      <c r="I2296" t="s">
        <v>1214</v>
      </c>
      <c r="J2296" s="4" t="s">
        <v>1782</v>
      </c>
      <c r="K2296" s="4">
        <v>18.2</v>
      </c>
      <c r="L2296" s="4">
        <v>6.7</v>
      </c>
      <c r="M2296" s="4" t="s">
        <v>13152</v>
      </c>
      <c r="N2296" s="11" t="s">
        <v>13146</v>
      </c>
      <c r="R2296" t="s">
        <v>13153</v>
      </c>
    </row>
    <row r="2297" spans="1:18">
      <c r="A2297" t="s">
        <v>7479</v>
      </c>
      <c r="B2297" t="s">
        <v>10958</v>
      </c>
      <c r="C2297" t="s">
        <v>74</v>
      </c>
      <c r="D2297" s="25" t="s">
        <v>10993</v>
      </c>
      <c r="E2297" s="4">
        <v>5</v>
      </c>
      <c r="F2297" s="4">
        <v>2008</v>
      </c>
      <c r="G2297" t="s">
        <v>25</v>
      </c>
      <c r="H2297" s="4" t="s">
        <v>600</v>
      </c>
      <c r="I2297" t="s">
        <v>1214</v>
      </c>
      <c r="J2297" s="4" t="s">
        <v>1215</v>
      </c>
      <c r="K2297" s="4">
        <v>18.7</v>
      </c>
      <c r="L2297" s="4">
        <v>6.9</v>
      </c>
      <c r="M2297" s="4" t="s">
        <v>4746</v>
      </c>
      <c r="N2297" s="11" t="s">
        <v>13146</v>
      </c>
      <c r="R2297" t="s">
        <v>13154</v>
      </c>
    </row>
    <row r="2298" spans="1:18">
      <c r="A2298" t="s">
        <v>7479</v>
      </c>
      <c r="B2298" t="s">
        <v>10958</v>
      </c>
      <c r="C2298" t="s">
        <v>74</v>
      </c>
      <c r="D2298" s="25" t="s">
        <v>11064</v>
      </c>
      <c r="E2298" s="4">
        <v>5</v>
      </c>
      <c r="F2298" s="4">
        <v>2009</v>
      </c>
      <c r="G2298" t="s">
        <v>25</v>
      </c>
      <c r="H2298" s="4" t="s">
        <v>997</v>
      </c>
      <c r="I2298" t="s">
        <v>1214</v>
      </c>
      <c r="J2298" s="4" t="s">
        <v>1782</v>
      </c>
      <c r="K2298" s="4">
        <v>18.5</v>
      </c>
      <c r="L2298" s="4">
        <v>7</v>
      </c>
      <c r="M2298" s="4" t="s">
        <v>2127</v>
      </c>
      <c r="N2298" s="11" t="s">
        <v>13146</v>
      </c>
      <c r="R2298" t="s">
        <v>13155</v>
      </c>
    </row>
    <row r="2299" spans="1:18">
      <c r="A2299" t="s">
        <v>7479</v>
      </c>
      <c r="B2299" t="s">
        <v>10958</v>
      </c>
      <c r="C2299" t="s">
        <v>74</v>
      </c>
      <c r="D2299" s="25" t="s">
        <v>11012</v>
      </c>
      <c r="E2299" s="4">
        <v>5</v>
      </c>
      <c r="F2299" s="4">
        <v>2011</v>
      </c>
      <c r="G2299" t="s">
        <v>25</v>
      </c>
      <c r="H2299" s="4" t="s">
        <v>742</v>
      </c>
      <c r="I2299" t="s">
        <v>1214</v>
      </c>
      <c r="J2299" s="4" t="s">
        <v>1782</v>
      </c>
      <c r="K2299" s="4">
        <v>18.5</v>
      </c>
      <c r="L2299" s="4">
        <v>6.7</v>
      </c>
      <c r="M2299" s="4" t="s">
        <v>1323</v>
      </c>
      <c r="N2299" s="11" t="s">
        <v>13146</v>
      </c>
      <c r="R2299" t="s">
        <v>13156</v>
      </c>
    </row>
    <row r="2300" spans="1:18">
      <c r="A2300" t="s">
        <v>7482</v>
      </c>
      <c r="B2300" t="s">
        <v>10958</v>
      </c>
      <c r="C2300" t="s">
        <v>20</v>
      </c>
      <c r="D2300" s="25" t="s">
        <v>11001</v>
      </c>
      <c r="E2300" s="4">
        <v>3</v>
      </c>
      <c r="F2300" s="4">
        <v>1998</v>
      </c>
      <c r="G2300" t="s">
        <v>25</v>
      </c>
      <c r="I2300" t="s">
        <v>11219</v>
      </c>
      <c r="J2300" s="4" t="s">
        <v>441</v>
      </c>
      <c r="K2300" s="4" t="s">
        <v>828</v>
      </c>
      <c r="L2300" s="4">
        <v>0</v>
      </c>
      <c r="M2300" s="4" t="s">
        <v>3333</v>
      </c>
      <c r="N2300" s="11" t="s">
        <v>13157</v>
      </c>
      <c r="R2300" t="s">
        <v>13158</v>
      </c>
    </row>
    <row r="2301" spans="1:18">
      <c r="A2301" t="s">
        <v>7482</v>
      </c>
      <c r="B2301" t="s">
        <v>10958</v>
      </c>
      <c r="C2301" t="s">
        <v>74</v>
      </c>
      <c r="D2301" s="25" t="s">
        <v>11083</v>
      </c>
      <c r="E2301" s="4">
        <v>3</v>
      </c>
      <c r="F2301" s="4">
        <v>2000</v>
      </c>
      <c r="G2301" t="s">
        <v>25</v>
      </c>
      <c r="I2301" t="s">
        <v>11219</v>
      </c>
      <c r="J2301" s="4" t="s">
        <v>350</v>
      </c>
      <c r="K2301" s="4" t="s">
        <v>690</v>
      </c>
      <c r="L2301" s="4">
        <v>0</v>
      </c>
      <c r="M2301" s="4" t="s">
        <v>8553</v>
      </c>
      <c r="N2301" s="11" t="s">
        <v>13157</v>
      </c>
      <c r="R2301" t="s">
        <v>13159</v>
      </c>
    </row>
    <row r="2302" spans="1:18">
      <c r="A2302" t="s">
        <v>7482</v>
      </c>
      <c r="B2302" t="s">
        <v>10958</v>
      </c>
      <c r="C2302" t="s">
        <v>74</v>
      </c>
      <c r="D2302" s="25" t="s">
        <v>1746</v>
      </c>
      <c r="E2302" s="4">
        <v>5</v>
      </c>
      <c r="F2302" s="4">
        <v>2001</v>
      </c>
      <c r="G2302" t="s">
        <v>25</v>
      </c>
      <c r="I2302" t="s">
        <v>11219</v>
      </c>
      <c r="J2302" s="4" t="s">
        <v>350</v>
      </c>
      <c r="K2302" s="4" t="s">
        <v>3315</v>
      </c>
      <c r="L2302" s="4">
        <v>0</v>
      </c>
      <c r="M2302" s="4" t="s">
        <v>4613</v>
      </c>
      <c r="N2302" s="11" t="s">
        <v>13157</v>
      </c>
      <c r="R2302" t="s">
        <v>13160</v>
      </c>
    </row>
    <row r="2303" spans="1:18">
      <c r="A2303" t="s">
        <v>7496</v>
      </c>
      <c r="B2303" t="s">
        <v>10958</v>
      </c>
      <c r="C2303" t="s">
        <v>20</v>
      </c>
      <c r="D2303" s="25" t="s">
        <v>10975</v>
      </c>
      <c r="E2303" s="4">
        <v>3</v>
      </c>
      <c r="F2303" s="4">
        <v>1994</v>
      </c>
      <c r="G2303" t="s">
        <v>21</v>
      </c>
      <c r="H2303" s="4" t="s">
        <v>87</v>
      </c>
      <c r="I2303" t="s">
        <v>1214</v>
      </c>
      <c r="J2303" s="4" t="s">
        <v>114</v>
      </c>
      <c r="K2303" s="4" t="s">
        <v>723</v>
      </c>
      <c r="L2303" s="4">
        <v>0</v>
      </c>
      <c r="M2303" s="4" t="s">
        <v>7486</v>
      </c>
      <c r="N2303" s="11" t="s">
        <v>13161</v>
      </c>
      <c r="R2303" t="s">
        <v>607</v>
      </c>
    </row>
    <row r="2304" spans="1:18">
      <c r="A2304" t="s">
        <v>7496</v>
      </c>
      <c r="B2304" t="s">
        <v>10958</v>
      </c>
      <c r="C2304" t="s">
        <v>74</v>
      </c>
      <c r="D2304" s="25" t="s">
        <v>10987</v>
      </c>
      <c r="E2304" s="4">
        <v>3</v>
      </c>
      <c r="F2304" s="4">
        <v>1995</v>
      </c>
      <c r="G2304" t="s">
        <v>21</v>
      </c>
      <c r="H2304" s="4" t="s">
        <v>1610</v>
      </c>
      <c r="I2304" t="s">
        <v>1214</v>
      </c>
      <c r="J2304" s="4" t="s">
        <v>388</v>
      </c>
      <c r="K2304" s="4" t="s">
        <v>881</v>
      </c>
      <c r="L2304" s="4">
        <v>0</v>
      </c>
      <c r="M2304" s="4" t="s">
        <v>8227</v>
      </c>
      <c r="N2304" s="11" t="s">
        <v>13161</v>
      </c>
    </row>
    <row r="2305" spans="1:18">
      <c r="A2305" t="s">
        <v>7496</v>
      </c>
      <c r="B2305" t="s">
        <v>10958</v>
      </c>
      <c r="C2305" t="s">
        <v>74</v>
      </c>
      <c r="D2305" s="25" t="s">
        <v>11001</v>
      </c>
      <c r="E2305" s="4">
        <v>3</v>
      </c>
      <c r="F2305" s="4">
        <v>1998</v>
      </c>
      <c r="G2305" t="s">
        <v>21</v>
      </c>
      <c r="H2305" s="4" t="s">
        <v>1622</v>
      </c>
      <c r="I2305" t="s">
        <v>1214</v>
      </c>
      <c r="J2305" s="4" t="s">
        <v>169</v>
      </c>
      <c r="K2305" s="4" t="s">
        <v>1072</v>
      </c>
      <c r="L2305" s="4">
        <v>0</v>
      </c>
      <c r="M2305" s="4" t="s">
        <v>2120</v>
      </c>
      <c r="N2305" s="11" t="s">
        <v>13161</v>
      </c>
      <c r="R2305" t="s">
        <v>564</v>
      </c>
    </row>
    <row r="2306" spans="1:18">
      <c r="A2306" t="s">
        <v>7496</v>
      </c>
      <c r="B2306" t="s">
        <v>10958</v>
      </c>
      <c r="C2306" t="s">
        <v>74</v>
      </c>
      <c r="D2306" s="25" t="s">
        <v>10981</v>
      </c>
      <c r="E2306" s="4">
        <v>3</v>
      </c>
      <c r="F2306" s="4">
        <v>2000</v>
      </c>
      <c r="G2306" t="s">
        <v>21</v>
      </c>
      <c r="H2306" s="4" t="s">
        <v>1639</v>
      </c>
      <c r="I2306" t="s">
        <v>1214</v>
      </c>
      <c r="J2306" s="4" t="s">
        <v>929</v>
      </c>
      <c r="K2306" s="4" t="s">
        <v>436</v>
      </c>
      <c r="L2306" s="4">
        <v>0</v>
      </c>
      <c r="M2306" s="4" t="s">
        <v>1734</v>
      </c>
      <c r="N2306" s="11" t="s">
        <v>13161</v>
      </c>
      <c r="R2306" t="s">
        <v>13162</v>
      </c>
    </row>
    <row r="2307" spans="1:18">
      <c r="A2307" t="s">
        <v>7496</v>
      </c>
      <c r="B2307" t="s">
        <v>10958</v>
      </c>
      <c r="C2307" t="s">
        <v>74</v>
      </c>
      <c r="D2307" s="25" t="s">
        <v>3055</v>
      </c>
      <c r="E2307" s="4">
        <v>5</v>
      </c>
      <c r="F2307" s="4">
        <v>2001</v>
      </c>
      <c r="G2307" t="s">
        <v>21</v>
      </c>
      <c r="H2307" s="4" t="s">
        <v>712</v>
      </c>
      <c r="I2307" t="s">
        <v>1214</v>
      </c>
      <c r="J2307" s="4" t="s">
        <v>1782</v>
      </c>
      <c r="K2307" s="4" t="s">
        <v>138</v>
      </c>
      <c r="L2307" s="4">
        <v>0</v>
      </c>
      <c r="M2307" s="4" t="s">
        <v>4352</v>
      </c>
      <c r="N2307" s="11" t="s">
        <v>13161</v>
      </c>
      <c r="R2307" t="s">
        <v>13163</v>
      </c>
    </row>
    <row r="2308" spans="1:18">
      <c r="A2308" t="s">
        <v>7496</v>
      </c>
      <c r="B2308" t="s">
        <v>10958</v>
      </c>
      <c r="C2308" t="s">
        <v>74</v>
      </c>
      <c r="D2308" s="25" t="s">
        <v>11036</v>
      </c>
      <c r="E2308" s="4">
        <v>5</v>
      </c>
      <c r="F2308" s="4">
        <v>2002</v>
      </c>
      <c r="G2308" t="s">
        <v>21</v>
      </c>
      <c r="H2308" s="4" t="s">
        <v>609</v>
      </c>
      <c r="I2308" t="s">
        <v>1214</v>
      </c>
      <c r="J2308" s="4" t="s">
        <v>853</v>
      </c>
      <c r="K2308" s="4" t="s">
        <v>227</v>
      </c>
      <c r="L2308" s="4">
        <v>0</v>
      </c>
      <c r="M2308" s="4" t="s">
        <v>2723</v>
      </c>
      <c r="N2308" s="11" t="s">
        <v>13161</v>
      </c>
      <c r="R2308" t="s">
        <v>13164</v>
      </c>
    </row>
    <row r="2309" spans="1:18">
      <c r="A2309" t="s">
        <v>7496</v>
      </c>
      <c r="B2309" t="s">
        <v>10958</v>
      </c>
      <c r="C2309" t="s">
        <v>74</v>
      </c>
      <c r="D2309" s="25" t="s">
        <v>11038</v>
      </c>
      <c r="E2309" s="4">
        <v>5</v>
      </c>
      <c r="F2309" s="4">
        <v>2003</v>
      </c>
      <c r="G2309" t="s">
        <v>21</v>
      </c>
      <c r="H2309" s="4" t="s">
        <v>977</v>
      </c>
      <c r="I2309" t="s">
        <v>1214</v>
      </c>
      <c r="J2309" s="4" t="s">
        <v>709</v>
      </c>
      <c r="K2309" s="4" t="s">
        <v>1158</v>
      </c>
      <c r="L2309" s="4">
        <v>0</v>
      </c>
      <c r="M2309" s="4" t="s">
        <v>3703</v>
      </c>
      <c r="N2309" s="11" t="s">
        <v>13161</v>
      </c>
      <c r="R2309" t="s">
        <v>13165</v>
      </c>
    </row>
    <row r="2310" spans="1:18">
      <c r="A2310" t="s">
        <v>7496</v>
      </c>
      <c r="B2310" t="s">
        <v>10958</v>
      </c>
      <c r="C2310" t="s">
        <v>74</v>
      </c>
      <c r="D2310" s="25" t="s">
        <v>1674</v>
      </c>
      <c r="E2310" s="4">
        <v>5</v>
      </c>
      <c r="F2310" s="4">
        <v>2004</v>
      </c>
      <c r="G2310" t="s">
        <v>21</v>
      </c>
      <c r="H2310" s="4" t="s">
        <v>893</v>
      </c>
      <c r="I2310" t="s">
        <v>1214</v>
      </c>
      <c r="J2310" s="4" t="s">
        <v>1106</v>
      </c>
      <c r="K2310" s="4" t="s">
        <v>426</v>
      </c>
      <c r="L2310" s="4">
        <v>0</v>
      </c>
      <c r="M2310" s="4" t="s">
        <v>2719</v>
      </c>
      <c r="N2310" s="11" t="s">
        <v>13161</v>
      </c>
      <c r="R2310" t="s">
        <v>13166</v>
      </c>
    </row>
    <row r="2311" spans="1:18">
      <c r="A2311" t="s">
        <v>7496</v>
      </c>
      <c r="B2311" t="s">
        <v>10958</v>
      </c>
      <c r="C2311" t="s">
        <v>74</v>
      </c>
      <c r="D2311" s="25" t="s">
        <v>11123</v>
      </c>
      <c r="E2311" s="4">
        <v>5</v>
      </c>
      <c r="F2311" s="4">
        <v>2005</v>
      </c>
      <c r="G2311" t="s">
        <v>21</v>
      </c>
      <c r="H2311" s="4" t="s">
        <v>1038</v>
      </c>
      <c r="I2311" t="s">
        <v>1214</v>
      </c>
      <c r="J2311" s="4" t="s">
        <v>264</v>
      </c>
      <c r="K2311" s="4" t="s">
        <v>309</v>
      </c>
      <c r="L2311" s="4">
        <v>0</v>
      </c>
      <c r="M2311" s="4" t="s">
        <v>13167</v>
      </c>
      <c r="N2311" s="11" t="s">
        <v>13161</v>
      </c>
      <c r="R2311" t="s">
        <v>13168</v>
      </c>
    </row>
    <row r="2312" spans="1:18">
      <c r="A2312" t="s">
        <v>7496</v>
      </c>
      <c r="B2312" t="s">
        <v>10958</v>
      </c>
      <c r="C2312" t="s">
        <v>74</v>
      </c>
      <c r="D2312" s="25" t="s">
        <v>10985</v>
      </c>
      <c r="E2312" s="4">
        <v>3</v>
      </c>
      <c r="F2312" s="4">
        <v>2008</v>
      </c>
      <c r="G2312" t="s">
        <v>21</v>
      </c>
      <c r="H2312" s="4" t="s">
        <v>2929</v>
      </c>
      <c r="I2312" t="s">
        <v>1214</v>
      </c>
      <c r="J2312" s="4" t="s">
        <v>924</v>
      </c>
      <c r="K2312" s="4" t="s">
        <v>95</v>
      </c>
      <c r="L2312" s="4">
        <v>0</v>
      </c>
      <c r="M2312" s="4" t="s">
        <v>1713</v>
      </c>
      <c r="N2312" s="11" t="s">
        <v>13161</v>
      </c>
      <c r="R2312" t="s">
        <v>11981</v>
      </c>
    </row>
    <row r="2313" spans="1:18">
      <c r="A2313" t="s">
        <v>7496</v>
      </c>
      <c r="B2313" t="s">
        <v>10958</v>
      </c>
      <c r="C2313" t="s">
        <v>74</v>
      </c>
      <c r="D2313" s="25" t="s">
        <v>11064</v>
      </c>
      <c r="E2313" s="4">
        <v>5</v>
      </c>
      <c r="F2313" s="4">
        <v>2009</v>
      </c>
      <c r="G2313" t="s">
        <v>21</v>
      </c>
      <c r="H2313" s="4" t="s">
        <v>772</v>
      </c>
      <c r="I2313" t="s">
        <v>1214</v>
      </c>
      <c r="J2313" s="4" t="s">
        <v>278</v>
      </c>
      <c r="K2313" s="4" t="s">
        <v>825</v>
      </c>
      <c r="L2313" s="4">
        <v>0</v>
      </c>
      <c r="M2313" s="4" t="s">
        <v>13169</v>
      </c>
      <c r="N2313" s="11" t="s">
        <v>13161</v>
      </c>
      <c r="R2313" t="s">
        <v>439</v>
      </c>
    </row>
    <row r="2314" spans="1:18">
      <c r="A2314" t="s">
        <v>7507</v>
      </c>
      <c r="B2314" t="s">
        <v>10958</v>
      </c>
      <c r="C2314" t="s">
        <v>20</v>
      </c>
      <c r="D2314" s="25" t="s">
        <v>11132</v>
      </c>
      <c r="E2314" s="4">
        <v>3</v>
      </c>
      <c r="F2314" s="4">
        <v>1995</v>
      </c>
      <c r="G2314" t="s">
        <v>25</v>
      </c>
      <c r="I2314" t="s">
        <v>11219</v>
      </c>
      <c r="J2314" s="4" t="s">
        <v>542</v>
      </c>
      <c r="K2314" s="4" t="s">
        <v>1160</v>
      </c>
      <c r="L2314" s="4">
        <v>0</v>
      </c>
      <c r="M2314" s="4" t="s">
        <v>7636</v>
      </c>
      <c r="N2314" s="11" t="s">
        <v>13170</v>
      </c>
      <c r="R2314" t="s">
        <v>13171</v>
      </c>
    </row>
    <row r="2315" spans="1:18">
      <c r="A2315" t="s">
        <v>7507</v>
      </c>
      <c r="B2315" t="s">
        <v>10958</v>
      </c>
      <c r="C2315" t="s">
        <v>74</v>
      </c>
      <c r="D2315" s="25" t="s">
        <v>11036</v>
      </c>
      <c r="E2315" s="4">
        <v>5</v>
      </c>
      <c r="F2315" s="4">
        <v>2002</v>
      </c>
      <c r="G2315" t="s">
        <v>25</v>
      </c>
      <c r="I2315" t="s">
        <v>11219</v>
      </c>
      <c r="J2315" s="4" t="s">
        <v>521</v>
      </c>
      <c r="K2315" s="4">
        <v>21.5</v>
      </c>
      <c r="L2315" s="4">
        <v>2.1</v>
      </c>
      <c r="M2315" s="4" t="s">
        <v>1532</v>
      </c>
      <c r="N2315" s="11" t="s">
        <v>13170</v>
      </c>
      <c r="R2315" t="s">
        <v>13172</v>
      </c>
    </row>
    <row r="2316" spans="1:18">
      <c r="A2316" t="s">
        <v>13173</v>
      </c>
      <c r="B2316" t="s">
        <v>10958</v>
      </c>
      <c r="C2316" t="s">
        <v>20</v>
      </c>
      <c r="D2316" s="25" t="s">
        <v>11016</v>
      </c>
      <c r="E2316" s="4">
        <v>5</v>
      </c>
      <c r="F2316" s="4">
        <v>2015</v>
      </c>
      <c r="G2316" t="s">
        <v>25</v>
      </c>
      <c r="I2316" t="s">
        <v>11219</v>
      </c>
      <c r="J2316" s="4" t="s">
        <v>997</v>
      </c>
      <c r="K2316" s="4" t="s">
        <v>190</v>
      </c>
      <c r="L2316" s="4">
        <v>0</v>
      </c>
      <c r="M2316" s="4" t="s">
        <v>3788</v>
      </c>
      <c r="N2316" s="11" t="s">
        <v>13174</v>
      </c>
      <c r="R2316" t="s">
        <v>13175</v>
      </c>
    </row>
    <row r="2317" spans="1:18">
      <c r="A2317" t="s">
        <v>13173</v>
      </c>
      <c r="B2317" t="s">
        <v>10958</v>
      </c>
      <c r="C2317" t="s">
        <v>74</v>
      </c>
      <c r="D2317" s="25" t="s">
        <v>1568</v>
      </c>
      <c r="E2317" s="4">
        <v>5</v>
      </c>
      <c r="F2317" s="4">
        <v>2016</v>
      </c>
      <c r="G2317" t="s">
        <v>25</v>
      </c>
      <c r="I2317" t="s">
        <v>11219</v>
      </c>
      <c r="J2317" s="4" t="s">
        <v>527</v>
      </c>
      <c r="K2317" s="4" t="s">
        <v>278</v>
      </c>
      <c r="L2317" s="4">
        <v>0</v>
      </c>
      <c r="M2317" s="4" t="s">
        <v>1427</v>
      </c>
      <c r="N2317" s="11" t="s">
        <v>13174</v>
      </c>
      <c r="R2317" t="s">
        <v>13176</v>
      </c>
    </row>
    <row r="2318" spans="1:18">
      <c r="A2318" t="s">
        <v>13173</v>
      </c>
      <c r="B2318" t="s">
        <v>10958</v>
      </c>
      <c r="C2318" t="s">
        <v>74</v>
      </c>
      <c r="D2318" s="25" t="s">
        <v>841</v>
      </c>
      <c r="E2318" s="4">
        <v>6</v>
      </c>
      <c r="F2318" s="4">
        <v>2016</v>
      </c>
      <c r="G2318" t="s">
        <v>25</v>
      </c>
      <c r="I2318" t="s">
        <v>11219</v>
      </c>
      <c r="J2318" s="4" t="s">
        <v>529</v>
      </c>
      <c r="K2318" s="4" t="s">
        <v>954</v>
      </c>
      <c r="L2318" s="4">
        <v>0</v>
      </c>
      <c r="M2318" s="4" t="s">
        <v>1593</v>
      </c>
      <c r="N2318" s="11" t="s">
        <v>13174</v>
      </c>
      <c r="R2318" t="s">
        <v>13177</v>
      </c>
    </row>
    <row r="2319" spans="1:18">
      <c r="A2319" t="s">
        <v>13173</v>
      </c>
      <c r="B2319" t="s">
        <v>10958</v>
      </c>
      <c r="C2319" t="s">
        <v>74</v>
      </c>
      <c r="D2319" s="25" t="s">
        <v>1152</v>
      </c>
      <c r="E2319" s="4">
        <v>6</v>
      </c>
      <c r="F2319" s="4">
        <v>2018</v>
      </c>
      <c r="G2319" t="s">
        <v>25</v>
      </c>
      <c r="I2319" t="s">
        <v>11219</v>
      </c>
      <c r="J2319" s="4" t="s">
        <v>1075</v>
      </c>
      <c r="K2319" s="4" t="s">
        <v>378</v>
      </c>
      <c r="L2319" s="4">
        <v>0</v>
      </c>
      <c r="M2319" s="4" t="s">
        <v>1528</v>
      </c>
      <c r="N2319" s="11" t="s">
        <v>13174</v>
      </c>
      <c r="R2319" t="s">
        <v>13178</v>
      </c>
    </row>
    <row r="2320" spans="1:18">
      <c r="A2320" t="s">
        <v>13179</v>
      </c>
      <c r="B2320" t="s">
        <v>10958</v>
      </c>
      <c r="C2320" t="s">
        <v>20</v>
      </c>
      <c r="D2320" s="25" t="s">
        <v>1590</v>
      </c>
      <c r="E2320" s="4">
        <v>5</v>
      </c>
      <c r="F2320" s="4">
        <v>2016</v>
      </c>
      <c r="G2320" t="s">
        <v>21</v>
      </c>
      <c r="H2320" s="4" t="s">
        <v>477</v>
      </c>
      <c r="I2320" t="s">
        <v>1214</v>
      </c>
      <c r="J2320" s="4" t="s">
        <v>1094</v>
      </c>
      <c r="K2320" s="4" t="s">
        <v>1875</v>
      </c>
      <c r="L2320" s="4">
        <v>0</v>
      </c>
      <c r="M2320" s="4" t="s">
        <v>11365</v>
      </c>
      <c r="R2320" t="s">
        <v>13180</v>
      </c>
    </row>
    <row r="2321" spans="1:18">
      <c r="A2321" t="s">
        <v>13179</v>
      </c>
      <c r="B2321" t="s">
        <v>10958</v>
      </c>
      <c r="C2321" t="s">
        <v>74</v>
      </c>
      <c r="D2321" s="25" t="s">
        <v>11027</v>
      </c>
      <c r="E2321" s="4">
        <v>5</v>
      </c>
      <c r="F2321" s="4">
        <v>2017</v>
      </c>
      <c r="G2321" t="s">
        <v>21</v>
      </c>
      <c r="H2321" s="4" t="s">
        <v>496</v>
      </c>
      <c r="I2321" t="s">
        <v>1214</v>
      </c>
      <c r="J2321" s="4" t="s">
        <v>150</v>
      </c>
      <c r="K2321" s="4" t="s">
        <v>591</v>
      </c>
      <c r="L2321" s="4">
        <v>0</v>
      </c>
      <c r="M2321" s="4" t="s">
        <v>1591</v>
      </c>
      <c r="R2321" t="s">
        <v>11316</v>
      </c>
    </row>
    <row r="2322" spans="1:18">
      <c r="A2322" t="s">
        <v>13179</v>
      </c>
      <c r="B2322" t="s">
        <v>10958</v>
      </c>
      <c r="C2322" t="s">
        <v>74</v>
      </c>
      <c r="D2322" s="25" t="s">
        <v>11102</v>
      </c>
      <c r="E2322" s="4">
        <v>5</v>
      </c>
      <c r="F2322" s="4">
        <v>2019</v>
      </c>
      <c r="G2322" t="s">
        <v>21</v>
      </c>
      <c r="H2322" s="4" t="s">
        <v>717</v>
      </c>
      <c r="I2322" t="s">
        <v>1214</v>
      </c>
      <c r="J2322" s="4" t="s">
        <v>529</v>
      </c>
      <c r="K2322" s="4" t="s">
        <v>444</v>
      </c>
      <c r="L2322" s="4">
        <v>0</v>
      </c>
      <c r="M2322" s="4" t="s">
        <v>2145</v>
      </c>
      <c r="R2322" t="s">
        <v>13181</v>
      </c>
    </row>
    <row r="2323" spans="1:18">
      <c r="A2323" t="s">
        <v>7558</v>
      </c>
      <c r="B2323" t="s">
        <v>10958</v>
      </c>
      <c r="C2323" t="s">
        <v>20</v>
      </c>
      <c r="D2323" s="25" t="s">
        <v>11042</v>
      </c>
      <c r="E2323" s="4">
        <v>5</v>
      </c>
      <c r="F2323" s="4">
        <v>2013</v>
      </c>
      <c r="G2323" t="s">
        <v>21</v>
      </c>
      <c r="H2323" s="4" t="s">
        <v>482</v>
      </c>
      <c r="I2323" t="s">
        <v>1214</v>
      </c>
      <c r="J2323" s="4" t="s">
        <v>3874</v>
      </c>
      <c r="K2323" s="4" t="s">
        <v>2413</v>
      </c>
      <c r="L2323" s="4">
        <v>0</v>
      </c>
      <c r="M2323" s="4" t="s">
        <v>3782</v>
      </c>
      <c r="N2323" s="11" t="s">
        <v>13182</v>
      </c>
      <c r="R2323" t="s">
        <v>13183</v>
      </c>
    </row>
    <row r="2324" spans="1:18">
      <c r="A2324" t="s">
        <v>7558</v>
      </c>
      <c r="B2324" t="s">
        <v>10958</v>
      </c>
      <c r="C2324" t="s">
        <v>74</v>
      </c>
      <c r="D2324" s="25" t="s">
        <v>11068</v>
      </c>
      <c r="E2324" s="4">
        <v>5</v>
      </c>
      <c r="F2324" s="4">
        <v>2015</v>
      </c>
      <c r="G2324" t="s">
        <v>21</v>
      </c>
      <c r="H2324" s="4" t="s">
        <v>57</v>
      </c>
      <c r="I2324" t="s">
        <v>1214</v>
      </c>
      <c r="J2324" s="4" t="s">
        <v>2234</v>
      </c>
      <c r="K2324" s="4" t="s">
        <v>1181</v>
      </c>
      <c r="L2324" s="4">
        <v>0</v>
      </c>
      <c r="M2324" s="4" t="s">
        <v>1353</v>
      </c>
      <c r="N2324" s="11" t="s">
        <v>13182</v>
      </c>
      <c r="R2324" t="s">
        <v>13184</v>
      </c>
    </row>
    <row r="2325" spans="1:18">
      <c r="A2325" t="s">
        <v>7558</v>
      </c>
      <c r="B2325" t="s">
        <v>10958</v>
      </c>
      <c r="C2325" t="s">
        <v>74</v>
      </c>
      <c r="D2325" s="25" t="s">
        <v>12374</v>
      </c>
      <c r="E2325" s="4">
        <v>4</v>
      </c>
      <c r="F2325" s="4">
        <v>2024</v>
      </c>
      <c r="G2325" t="s">
        <v>21</v>
      </c>
      <c r="H2325" s="4" t="s">
        <v>1038</v>
      </c>
      <c r="I2325" t="s">
        <v>1214</v>
      </c>
      <c r="J2325" s="4" t="s">
        <v>885</v>
      </c>
      <c r="K2325" s="4" t="s">
        <v>1814</v>
      </c>
      <c r="L2325" s="4">
        <v>0</v>
      </c>
      <c r="M2325" s="4" t="s">
        <v>4133</v>
      </c>
      <c r="N2325" s="11" t="s">
        <v>13182</v>
      </c>
      <c r="Q2325" t="s">
        <v>13185</v>
      </c>
      <c r="R2325" t="s">
        <v>13186</v>
      </c>
    </row>
    <row r="2326" spans="1:18">
      <c r="A2326" t="s">
        <v>7558</v>
      </c>
      <c r="B2326" t="s">
        <v>10958</v>
      </c>
      <c r="C2326" s="4" t="s">
        <v>74</v>
      </c>
      <c r="D2326" s="25" t="s">
        <v>11031</v>
      </c>
      <c r="E2326" s="4">
        <v>4</v>
      </c>
      <c r="F2326" s="4">
        <v>2026</v>
      </c>
      <c r="G2326" s="4" t="s">
        <v>21</v>
      </c>
      <c r="H2326" s="4">
        <v>19.600000000000001</v>
      </c>
      <c r="I2326" t="s">
        <v>1214</v>
      </c>
      <c r="J2326" s="4">
        <v>31.3</v>
      </c>
      <c r="K2326" s="4">
        <v>39.4</v>
      </c>
      <c r="L2326" s="4">
        <v>0</v>
      </c>
      <c r="M2326" s="4">
        <v>1150</v>
      </c>
      <c r="N2326" s="11" t="s">
        <v>13182</v>
      </c>
      <c r="R2326" s="4" t="s">
        <v>2449</v>
      </c>
    </row>
    <row r="2327" spans="1:18">
      <c r="A2327" t="s">
        <v>7559</v>
      </c>
      <c r="B2327" t="s">
        <v>10958</v>
      </c>
      <c r="C2327" t="s">
        <v>20</v>
      </c>
      <c r="D2327" s="25" t="s">
        <v>1590</v>
      </c>
      <c r="E2327" s="4">
        <v>5</v>
      </c>
      <c r="F2327" s="4">
        <v>2016</v>
      </c>
      <c r="G2327" t="s">
        <v>25</v>
      </c>
      <c r="H2327" s="4" t="s">
        <v>1456</v>
      </c>
      <c r="I2327" t="s">
        <v>1214</v>
      </c>
      <c r="J2327" s="4" t="s">
        <v>1110</v>
      </c>
      <c r="K2327" s="4" t="s">
        <v>7550</v>
      </c>
      <c r="L2327" s="4">
        <v>0</v>
      </c>
      <c r="M2327" s="4" t="s">
        <v>3720</v>
      </c>
      <c r="N2327" s="11" t="s">
        <v>13187</v>
      </c>
      <c r="R2327" t="s">
        <v>13188</v>
      </c>
    </row>
    <row r="2328" spans="1:18">
      <c r="A2328" t="s">
        <v>7559</v>
      </c>
      <c r="B2328" t="s">
        <v>10958</v>
      </c>
      <c r="C2328" t="s">
        <v>74</v>
      </c>
      <c r="D2328" s="25" t="s">
        <v>11102</v>
      </c>
      <c r="E2328" s="4">
        <v>5</v>
      </c>
      <c r="F2328" s="4">
        <v>2019</v>
      </c>
      <c r="G2328" t="s">
        <v>25</v>
      </c>
      <c r="H2328" s="4" t="s">
        <v>682</v>
      </c>
      <c r="I2328" t="s">
        <v>1214</v>
      </c>
      <c r="J2328" s="4" t="s">
        <v>1890</v>
      </c>
      <c r="K2328" s="4">
        <v>22.8</v>
      </c>
      <c r="L2328" s="4">
        <v>0.8</v>
      </c>
      <c r="M2328" s="4" t="s">
        <v>3831</v>
      </c>
      <c r="N2328" s="11" t="s">
        <v>13187</v>
      </c>
      <c r="R2328" t="s">
        <v>13189</v>
      </c>
    </row>
    <row r="2329" spans="1:18">
      <c r="A2329" t="s">
        <v>7559</v>
      </c>
      <c r="B2329" t="s">
        <v>10958</v>
      </c>
      <c r="C2329" t="s">
        <v>74</v>
      </c>
      <c r="D2329" s="25" t="s">
        <v>1992</v>
      </c>
      <c r="E2329" s="4">
        <v>5</v>
      </c>
      <c r="F2329" s="4">
        <v>2021</v>
      </c>
      <c r="G2329" t="s">
        <v>25</v>
      </c>
      <c r="I2329" t="s">
        <v>11219</v>
      </c>
      <c r="J2329" s="4" t="s">
        <v>169</v>
      </c>
      <c r="K2329" s="4" t="s">
        <v>542</v>
      </c>
      <c r="L2329" s="4">
        <v>0</v>
      </c>
      <c r="M2329" s="4" t="s">
        <v>1765</v>
      </c>
      <c r="N2329" s="11" t="s">
        <v>13187</v>
      </c>
      <c r="Q2329" t="s">
        <v>13190</v>
      </c>
      <c r="R2329" t="s">
        <v>13191</v>
      </c>
    </row>
    <row r="2330" spans="1:18">
      <c r="A2330" t="s">
        <v>7559</v>
      </c>
      <c r="B2330" t="s">
        <v>10958</v>
      </c>
      <c r="C2330" s="4" t="s">
        <v>74</v>
      </c>
      <c r="D2330" s="25" t="s">
        <v>11031</v>
      </c>
      <c r="E2330" s="4">
        <v>4</v>
      </c>
      <c r="F2330" s="4">
        <v>2026</v>
      </c>
      <c r="G2330" s="4" t="s">
        <v>25</v>
      </c>
      <c r="H2330" s="4">
        <v>14.6</v>
      </c>
      <c r="I2330" t="s">
        <v>1214</v>
      </c>
      <c r="J2330" s="4">
        <v>28.6</v>
      </c>
      <c r="K2330" s="4">
        <v>31.1</v>
      </c>
      <c r="L2330" s="4">
        <v>0</v>
      </c>
      <c r="M2330" s="4">
        <v>920</v>
      </c>
      <c r="N2330" s="11" t="s">
        <v>13187</v>
      </c>
      <c r="R2330" s="4" t="s">
        <v>13192</v>
      </c>
    </row>
    <row r="2331" spans="1:18">
      <c r="A2331" t="s">
        <v>311</v>
      </c>
      <c r="B2331" t="s">
        <v>10958</v>
      </c>
      <c r="C2331" t="s">
        <v>20</v>
      </c>
      <c r="D2331" s="25" t="s">
        <v>2390</v>
      </c>
      <c r="E2331" s="4">
        <v>3</v>
      </c>
      <c r="F2331" s="4">
        <v>1980</v>
      </c>
      <c r="G2331" t="s">
        <v>103</v>
      </c>
      <c r="H2331" s="4" t="s">
        <v>1635</v>
      </c>
      <c r="I2331" t="s">
        <v>1214</v>
      </c>
      <c r="J2331" s="4" t="s">
        <v>11192</v>
      </c>
      <c r="K2331" s="4" t="s">
        <v>3451</v>
      </c>
      <c r="L2331" s="4">
        <v>0</v>
      </c>
      <c r="M2331" s="4" t="s">
        <v>1350</v>
      </c>
      <c r="R2331" t="s">
        <v>585</v>
      </c>
    </row>
    <row r="2332" spans="1:18">
      <c r="A2332" t="s">
        <v>316</v>
      </c>
      <c r="B2332" t="s">
        <v>10958</v>
      </c>
      <c r="C2332" t="s">
        <v>20</v>
      </c>
      <c r="D2332" s="25" t="s">
        <v>11023</v>
      </c>
      <c r="E2332" s="4">
        <v>3</v>
      </c>
      <c r="F2332" s="4">
        <v>1992</v>
      </c>
      <c r="G2332" t="s">
        <v>21</v>
      </c>
      <c r="H2332" s="4" t="s">
        <v>87</v>
      </c>
      <c r="I2332" t="s">
        <v>1214</v>
      </c>
      <c r="J2332" s="4" t="s">
        <v>6237</v>
      </c>
      <c r="K2332" s="4" t="s">
        <v>4538</v>
      </c>
      <c r="L2332" s="4">
        <v>0</v>
      </c>
      <c r="M2332" s="4" t="s">
        <v>2647</v>
      </c>
      <c r="N2332" s="11" t="s">
        <v>13193</v>
      </c>
      <c r="R2332" t="s">
        <v>607</v>
      </c>
    </row>
    <row r="2333" spans="1:18">
      <c r="A2333" t="s">
        <v>316</v>
      </c>
      <c r="B2333" t="s">
        <v>10958</v>
      </c>
      <c r="C2333" t="s">
        <v>74</v>
      </c>
      <c r="D2333" s="25" t="s">
        <v>11132</v>
      </c>
      <c r="E2333" s="4">
        <v>3</v>
      </c>
      <c r="F2333" s="4">
        <v>1995</v>
      </c>
      <c r="G2333" t="s">
        <v>21</v>
      </c>
      <c r="H2333" s="4" t="s">
        <v>126</v>
      </c>
      <c r="I2333" t="s">
        <v>1214</v>
      </c>
      <c r="J2333" s="4" t="s">
        <v>285</v>
      </c>
      <c r="K2333" s="4" t="s">
        <v>591</v>
      </c>
      <c r="L2333" s="4">
        <v>0</v>
      </c>
      <c r="M2333" s="4" t="s">
        <v>11593</v>
      </c>
      <c r="N2333" s="11" t="s">
        <v>13193</v>
      </c>
      <c r="R2333" t="s">
        <v>13194</v>
      </c>
    </row>
    <row r="2334" spans="1:18">
      <c r="A2334" t="s">
        <v>316</v>
      </c>
      <c r="B2334" t="s">
        <v>10958</v>
      </c>
      <c r="C2334" t="s">
        <v>74</v>
      </c>
      <c r="D2334" s="25" t="s">
        <v>11083</v>
      </c>
      <c r="E2334" s="4">
        <v>3</v>
      </c>
      <c r="F2334" s="4">
        <v>2000</v>
      </c>
      <c r="G2334" t="s">
        <v>21</v>
      </c>
      <c r="H2334" s="4" t="s">
        <v>2924</v>
      </c>
      <c r="I2334" t="s">
        <v>1214</v>
      </c>
      <c r="J2334" s="4" t="s">
        <v>169</v>
      </c>
      <c r="K2334" s="4" t="s">
        <v>278</v>
      </c>
      <c r="L2334" s="4">
        <v>0</v>
      </c>
      <c r="M2334" s="4" t="s">
        <v>1726</v>
      </c>
      <c r="N2334" s="11" t="s">
        <v>13193</v>
      </c>
      <c r="R2334" t="s">
        <v>439</v>
      </c>
    </row>
    <row r="2335" spans="1:18">
      <c r="A2335" t="s">
        <v>7626</v>
      </c>
      <c r="B2335" t="s">
        <v>10958</v>
      </c>
      <c r="C2335" t="s">
        <v>20</v>
      </c>
      <c r="D2335" s="25" t="s">
        <v>11042</v>
      </c>
      <c r="E2335" s="4">
        <v>5</v>
      </c>
      <c r="F2335" s="4">
        <v>2013</v>
      </c>
      <c r="G2335" t="s">
        <v>103</v>
      </c>
      <c r="H2335" s="4" t="s">
        <v>1444</v>
      </c>
      <c r="I2335" t="s">
        <v>1214</v>
      </c>
      <c r="J2335" s="4" t="s">
        <v>712</v>
      </c>
      <c r="K2335" s="4" t="s">
        <v>3534</v>
      </c>
      <c r="L2335" s="4">
        <v>0</v>
      </c>
      <c r="M2335" s="4" t="s">
        <v>5496</v>
      </c>
      <c r="R2335" t="s">
        <v>13195</v>
      </c>
    </row>
    <row r="2336" spans="1:18">
      <c r="A2336" t="s">
        <v>208</v>
      </c>
      <c r="B2336" t="s">
        <v>10958</v>
      </c>
      <c r="C2336" t="s">
        <v>20</v>
      </c>
      <c r="D2336" s="25" t="s">
        <v>10959</v>
      </c>
      <c r="E2336" s="4">
        <v>3</v>
      </c>
      <c r="F2336" s="4">
        <v>1982</v>
      </c>
      <c r="G2336" t="s">
        <v>25</v>
      </c>
      <c r="I2336" t="s">
        <v>11219</v>
      </c>
      <c r="J2336" s="4" t="s">
        <v>1811</v>
      </c>
      <c r="K2336" s="4" t="s">
        <v>4565</v>
      </c>
      <c r="L2336" s="4">
        <v>0</v>
      </c>
      <c r="M2336" s="4" t="s">
        <v>11944</v>
      </c>
      <c r="R2336" t="s">
        <v>13196</v>
      </c>
    </row>
    <row r="2337" spans="1:18">
      <c r="A2337" t="s">
        <v>208</v>
      </c>
      <c r="B2337" t="s">
        <v>10958</v>
      </c>
      <c r="C2337" t="s">
        <v>74</v>
      </c>
      <c r="D2337" s="25" t="s">
        <v>10961</v>
      </c>
      <c r="E2337" s="4">
        <v>3</v>
      </c>
      <c r="F2337" s="4">
        <v>1986</v>
      </c>
      <c r="G2337" t="s">
        <v>25</v>
      </c>
      <c r="I2337" t="s">
        <v>11219</v>
      </c>
      <c r="J2337" s="4" t="s">
        <v>2302</v>
      </c>
      <c r="K2337" s="4" t="s">
        <v>13197</v>
      </c>
      <c r="L2337" s="4">
        <v>0</v>
      </c>
      <c r="M2337" s="4" t="s">
        <v>13198</v>
      </c>
      <c r="R2337" t="s">
        <v>13199</v>
      </c>
    </row>
    <row r="2338" spans="1:18">
      <c r="A2338" t="s">
        <v>208</v>
      </c>
      <c r="B2338" t="s">
        <v>10958</v>
      </c>
      <c r="C2338" t="s">
        <v>74</v>
      </c>
      <c r="D2338" s="25" t="s">
        <v>10963</v>
      </c>
      <c r="E2338" s="4">
        <v>3</v>
      </c>
      <c r="F2338" s="4">
        <v>1988</v>
      </c>
      <c r="G2338" t="s">
        <v>25</v>
      </c>
      <c r="I2338" t="s">
        <v>11219</v>
      </c>
      <c r="J2338" s="4" t="s">
        <v>2171</v>
      </c>
      <c r="K2338" s="4" t="s">
        <v>11334</v>
      </c>
      <c r="L2338" s="4">
        <v>0</v>
      </c>
      <c r="M2338" s="4" t="s">
        <v>13200</v>
      </c>
    </row>
    <row r="2339" spans="1:18">
      <c r="A2339" t="s">
        <v>208</v>
      </c>
      <c r="B2339" t="s">
        <v>10958</v>
      </c>
      <c r="C2339" t="s">
        <v>74</v>
      </c>
      <c r="D2339" s="25" t="s">
        <v>10998</v>
      </c>
      <c r="E2339" s="4">
        <v>3</v>
      </c>
      <c r="F2339" s="4">
        <v>1990</v>
      </c>
      <c r="G2339" t="s">
        <v>25</v>
      </c>
      <c r="I2339" t="s">
        <v>11219</v>
      </c>
      <c r="J2339" s="4" t="s">
        <v>840</v>
      </c>
      <c r="K2339" s="4" t="s">
        <v>13201</v>
      </c>
      <c r="L2339" s="4">
        <v>0</v>
      </c>
      <c r="M2339" s="4" t="s">
        <v>13202</v>
      </c>
      <c r="R2339" t="s">
        <v>13203</v>
      </c>
    </row>
    <row r="2340" spans="1:18">
      <c r="A2340" t="s">
        <v>7668</v>
      </c>
      <c r="B2340" t="s">
        <v>10958</v>
      </c>
      <c r="C2340" t="s">
        <v>20</v>
      </c>
      <c r="D2340" s="25" t="s">
        <v>10963</v>
      </c>
      <c r="E2340" s="4">
        <v>3</v>
      </c>
      <c r="F2340" s="4">
        <v>1988</v>
      </c>
      <c r="G2340" t="s">
        <v>25</v>
      </c>
      <c r="I2340" t="s">
        <v>11219</v>
      </c>
      <c r="J2340" s="4" t="s">
        <v>3867</v>
      </c>
      <c r="K2340" s="4" t="s">
        <v>1495</v>
      </c>
      <c r="L2340" s="4">
        <v>0</v>
      </c>
      <c r="M2340" s="4" t="s">
        <v>2607</v>
      </c>
      <c r="N2340" s="11" t="s">
        <v>13204</v>
      </c>
      <c r="R2340" t="s">
        <v>13205</v>
      </c>
    </row>
    <row r="2341" spans="1:18">
      <c r="A2341" t="s">
        <v>7668</v>
      </c>
      <c r="B2341" t="s">
        <v>10958</v>
      </c>
      <c r="C2341" t="s">
        <v>74</v>
      </c>
      <c r="D2341" s="25" t="s">
        <v>10964</v>
      </c>
      <c r="E2341" s="4">
        <v>3</v>
      </c>
      <c r="F2341" s="4">
        <v>1990</v>
      </c>
      <c r="G2341" t="s">
        <v>25</v>
      </c>
      <c r="I2341" t="s">
        <v>11219</v>
      </c>
      <c r="J2341" s="4" t="s">
        <v>988</v>
      </c>
      <c r="K2341" s="4" t="s">
        <v>2299</v>
      </c>
      <c r="L2341" s="4">
        <v>0</v>
      </c>
      <c r="M2341" s="4" t="s">
        <v>1685</v>
      </c>
      <c r="N2341" s="11" t="s">
        <v>13204</v>
      </c>
    </row>
    <row r="2342" spans="1:18">
      <c r="A2342" t="s">
        <v>7668</v>
      </c>
      <c r="B2342" t="s">
        <v>10958</v>
      </c>
      <c r="C2342" t="s">
        <v>74</v>
      </c>
      <c r="D2342" s="25" t="s">
        <v>11023</v>
      </c>
      <c r="E2342" s="4">
        <v>3</v>
      </c>
      <c r="F2342" s="4">
        <v>1992</v>
      </c>
      <c r="G2342" t="s">
        <v>25</v>
      </c>
      <c r="I2342" t="s">
        <v>11219</v>
      </c>
      <c r="J2342" s="4" t="s">
        <v>4660</v>
      </c>
      <c r="K2342" s="4" t="s">
        <v>1502</v>
      </c>
      <c r="L2342" s="4">
        <v>0</v>
      </c>
      <c r="M2342" s="4" t="s">
        <v>4805</v>
      </c>
      <c r="N2342" s="11" t="s">
        <v>13204</v>
      </c>
    </row>
    <row r="2343" spans="1:18">
      <c r="A2343" t="s">
        <v>7668</v>
      </c>
      <c r="B2343" t="s">
        <v>10958</v>
      </c>
      <c r="C2343" t="s">
        <v>74</v>
      </c>
      <c r="D2343" s="25" t="s">
        <v>11053</v>
      </c>
      <c r="E2343" s="4">
        <v>3</v>
      </c>
      <c r="F2343" s="4">
        <v>1993</v>
      </c>
      <c r="G2343" t="s">
        <v>25</v>
      </c>
      <c r="I2343" t="s">
        <v>11219</v>
      </c>
      <c r="J2343" s="4" t="s">
        <v>1253</v>
      </c>
      <c r="K2343" s="4" t="s">
        <v>816</v>
      </c>
      <c r="L2343" s="4">
        <v>0</v>
      </c>
      <c r="M2343" s="4" t="s">
        <v>13206</v>
      </c>
      <c r="N2343" s="11" t="s">
        <v>13204</v>
      </c>
      <c r="R2343" t="s">
        <v>2649</v>
      </c>
    </row>
    <row r="2344" spans="1:18">
      <c r="A2344" t="s">
        <v>7668</v>
      </c>
      <c r="B2344" t="s">
        <v>10958</v>
      </c>
      <c r="C2344" t="s">
        <v>74</v>
      </c>
      <c r="D2344" s="25" t="s">
        <v>10968</v>
      </c>
      <c r="E2344" s="4">
        <v>3</v>
      </c>
      <c r="F2344" s="4">
        <v>1994</v>
      </c>
      <c r="G2344" t="s">
        <v>25</v>
      </c>
      <c r="I2344" t="s">
        <v>11219</v>
      </c>
      <c r="J2344" s="4" t="s">
        <v>307</v>
      </c>
      <c r="K2344" s="4" t="s">
        <v>468</v>
      </c>
      <c r="L2344" s="4">
        <v>0</v>
      </c>
      <c r="M2344" s="4" t="s">
        <v>13207</v>
      </c>
      <c r="N2344" s="11" t="s">
        <v>13204</v>
      </c>
    </row>
    <row r="2345" spans="1:18">
      <c r="A2345" t="s">
        <v>7668</v>
      </c>
      <c r="B2345" t="s">
        <v>10958</v>
      </c>
      <c r="C2345" t="s">
        <v>74</v>
      </c>
      <c r="D2345" s="25" t="s">
        <v>11132</v>
      </c>
      <c r="E2345" s="4">
        <v>3</v>
      </c>
      <c r="F2345" s="4">
        <v>1995</v>
      </c>
      <c r="G2345" t="s">
        <v>25</v>
      </c>
      <c r="I2345" t="s">
        <v>11219</v>
      </c>
      <c r="J2345" s="4" t="s">
        <v>338</v>
      </c>
      <c r="K2345" s="4">
        <v>27.7</v>
      </c>
      <c r="L2345" s="4">
        <v>4.8</v>
      </c>
      <c r="M2345" s="4" t="s">
        <v>13208</v>
      </c>
      <c r="N2345" s="11" t="s">
        <v>13204</v>
      </c>
      <c r="R2345" t="s">
        <v>13209</v>
      </c>
    </row>
    <row r="2346" spans="1:18">
      <c r="A2346" t="s">
        <v>7668</v>
      </c>
      <c r="B2346" t="s">
        <v>10958</v>
      </c>
      <c r="C2346" t="s">
        <v>74</v>
      </c>
      <c r="D2346" s="25" t="s">
        <v>10981</v>
      </c>
      <c r="E2346" s="4">
        <v>3</v>
      </c>
      <c r="F2346" s="4">
        <v>2000</v>
      </c>
      <c r="G2346" t="s">
        <v>25</v>
      </c>
      <c r="I2346" t="s">
        <v>11219</v>
      </c>
      <c r="J2346" s="4" t="s">
        <v>341</v>
      </c>
      <c r="K2346" s="4">
        <v>27.5</v>
      </c>
      <c r="L2346" s="4">
        <v>5.5</v>
      </c>
      <c r="M2346" s="4" t="s">
        <v>5528</v>
      </c>
      <c r="N2346" s="11" t="s">
        <v>13204</v>
      </c>
      <c r="R2346" t="s">
        <v>13210</v>
      </c>
    </row>
    <row r="2347" spans="1:18">
      <c r="A2347" t="s">
        <v>7668</v>
      </c>
      <c r="B2347" t="s">
        <v>10958</v>
      </c>
      <c r="C2347" t="s">
        <v>74</v>
      </c>
      <c r="D2347" s="25" t="s">
        <v>10970</v>
      </c>
      <c r="E2347" s="4">
        <v>5</v>
      </c>
      <c r="F2347" s="4">
        <v>2001</v>
      </c>
      <c r="G2347" t="s">
        <v>25</v>
      </c>
      <c r="I2347" t="s">
        <v>11219</v>
      </c>
      <c r="J2347" s="4" t="s">
        <v>209</v>
      </c>
      <c r="K2347" s="4">
        <v>27.7</v>
      </c>
      <c r="L2347" s="4">
        <v>5.9</v>
      </c>
      <c r="M2347" s="4" t="s">
        <v>5462</v>
      </c>
      <c r="N2347" s="11" t="s">
        <v>13204</v>
      </c>
      <c r="R2347" t="s">
        <v>13211</v>
      </c>
    </row>
    <row r="2348" spans="1:18">
      <c r="A2348" t="s">
        <v>7670</v>
      </c>
      <c r="B2348" t="s">
        <v>10958</v>
      </c>
      <c r="C2348" t="s">
        <v>20</v>
      </c>
      <c r="D2348" s="25" t="s">
        <v>10975</v>
      </c>
      <c r="E2348" s="4">
        <v>3</v>
      </c>
      <c r="F2348" s="4">
        <v>1994</v>
      </c>
      <c r="G2348" t="s">
        <v>21</v>
      </c>
      <c r="I2348" t="s">
        <v>11219</v>
      </c>
      <c r="J2348" s="4" t="s">
        <v>1782</v>
      </c>
      <c r="K2348" s="4" t="s">
        <v>800</v>
      </c>
      <c r="L2348" s="4">
        <v>0</v>
      </c>
      <c r="M2348" s="4" t="s">
        <v>1952</v>
      </c>
      <c r="N2348" s="11" t="s">
        <v>13212</v>
      </c>
      <c r="R2348" t="s">
        <v>5904</v>
      </c>
    </row>
    <row r="2349" spans="1:18">
      <c r="A2349" t="s">
        <v>7670</v>
      </c>
      <c r="B2349" t="s">
        <v>10958</v>
      </c>
      <c r="C2349" t="s">
        <v>74</v>
      </c>
      <c r="D2349" s="25" t="s">
        <v>11132</v>
      </c>
      <c r="E2349" s="4">
        <v>3</v>
      </c>
      <c r="F2349" s="4">
        <v>1995</v>
      </c>
      <c r="G2349" t="s">
        <v>21</v>
      </c>
      <c r="I2349" t="s">
        <v>11219</v>
      </c>
      <c r="J2349" s="4" t="s">
        <v>1215</v>
      </c>
      <c r="K2349" s="4" t="s">
        <v>378</v>
      </c>
      <c r="L2349" s="4">
        <v>0</v>
      </c>
      <c r="M2349" s="4" t="s">
        <v>3268</v>
      </c>
      <c r="N2349" s="11" t="s">
        <v>13212</v>
      </c>
      <c r="R2349" t="s">
        <v>13213</v>
      </c>
    </row>
    <row r="2350" spans="1:18">
      <c r="A2350" t="s">
        <v>7670</v>
      </c>
      <c r="B2350" t="s">
        <v>10958</v>
      </c>
      <c r="C2350" t="s">
        <v>74</v>
      </c>
      <c r="D2350" s="25" t="s">
        <v>10989</v>
      </c>
      <c r="E2350" s="4">
        <v>3</v>
      </c>
      <c r="F2350" s="4">
        <v>1996</v>
      </c>
      <c r="G2350" t="s">
        <v>21</v>
      </c>
      <c r="I2350" t="s">
        <v>11219</v>
      </c>
      <c r="J2350" s="4" t="s">
        <v>492</v>
      </c>
      <c r="K2350" s="4" t="s">
        <v>960</v>
      </c>
      <c r="L2350" s="4">
        <v>0</v>
      </c>
      <c r="M2350" s="4" t="s">
        <v>1815</v>
      </c>
      <c r="N2350" s="11" t="s">
        <v>13212</v>
      </c>
      <c r="R2350" t="s">
        <v>4721</v>
      </c>
    </row>
    <row r="2351" spans="1:18">
      <c r="A2351" t="s">
        <v>7670</v>
      </c>
      <c r="B2351" t="s">
        <v>10958</v>
      </c>
      <c r="C2351" t="s">
        <v>74</v>
      </c>
      <c r="D2351" s="25" t="s">
        <v>10981</v>
      </c>
      <c r="E2351" s="4">
        <v>3</v>
      </c>
      <c r="F2351" s="4">
        <v>2000</v>
      </c>
      <c r="G2351" t="s">
        <v>21</v>
      </c>
      <c r="I2351" t="s">
        <v>11219</v>
      </c>
      <c r="J2351" s="4" t="s">
        <v>881</v>
      </c>
      <c r="K2351" s="4" t="s">
        <v>138</v>
      </c>
      <c r="L2351" s="4">
        <v>0</v>
      </c>
      <c r="M2351" s="4" t="s">
        <v>2366</v>
      </c>
      <c r="N2351" s="11" t="s">
        <v>13212</v>
      </c>
      <c r="R2351" t="s">
        <v>439</v>
      </c>
    </row>
    <row r="2352" spans="1:18">
      <c r="A2352" t="s">
        <v>7670</v>
      </c>
      <c r="B2352" t="s">
        <v>10958</v>
      </c>
      <c r="C2352" t="s">
        <v>74</v>
      </c>
      <c r="D2352" s="25" t="s">
        <v>10970</v>
      </c>
      <c r="E2352" s="4">
        <v>5</v>
      </c>
      <c r="F2352" s="4">
        <v>2001</v>
      </c>
      <c r="G2352" t="s">
        <v>21</v>
      </c>
      <c r="I2352" t="s">
        <v>11219</v>
      </c>
      <c r="J2352" s="4" t="s">
        <v>831</v>
      </c>
      <c r="K2352" s="4" t="s">
        <v>1115</v>
      </c>
      <c r="L2352" s="4">
        <v>0</v>
      </c>
      <c r="M2352" s="4" t="s">
        <v>2719</v>
      </c>
      <c r="N2352" s="11" t="s">
        <v>13212</v>
      </c>
      <c r="R2352" t="s">
        <v>13214</v>
      </c>
    </row>
    <row r="2353" spans="1:18">
      <c r="A2353" t="s">
        <v>7670</v>
      </c>
      <c r="B2353" t="s">
        <v>10958</v>
      </c>
      <c r="C2353" t="s">
        <v>74</v>
      </c>
      <c r="D2353" s="25" t="s">
        <v>2899</v>
      </c>
      <c r="E2353" s="4">
        <v>6</v>
      </c>
      <c r="F2353" s="4">
        <v>2001</v>
      </c>
      <c r="G2353" t="s">
        <v>21</v>
      </c>
      <c r="I2353" t="s">
        <v>11219</v>
      </c>
      <c r="J2353" s="4" t="s">
        <v>831</v>
      </c>
      <c r="N2353" s="11" t="s">
        <v>13212</v>
      </c>
      <c r="R2353" t="s">
        <v>13215</v>
      </c>
    </row>
    <row r="2354" spans="1:18">
      <c r="A2354" t="s">
        <v>7670</v>
      </c>
      <c r="B2354" t="s">
        <v>10958</v>
      </c>
      <c r="C2354" t="s">
        <v>74</v>
      </c>
      <c r="D2354" s="25" t="s">
        <v>11036</v>
      </c>
      <c r="E2354" s="4">
        <v>5</v>
      </c>
      <c r="F2354" s="4">
        <v>2002</v>
      </c>
      <c r="G2354" t="s">
        <v>21</v>
      </c>
      <c r="I2354" t="s">
        <v>11219</v>
      </c>
      <c r="J2354" s="4" t="s">
        <v>358</v>
      </c>
      <c r="K2354" s="4" t="s">
        <v>1121</v>
      </c>
      <c r="L2354" s="4">
        <v>0</v>
      </c>
      <c r="M2354" s="4" t="s">
        <v>13216</v>
      </c>
      <c r="N2354" s="11" t="s">
        <v>13212</v>
      </c>
      <c r="R2354" t="s">
        <v>13217</v>
      </c>
    </row>
    <row r="2355" spans="1:18">
      <c r="A2355" t="s">
        <v>7670</v>
      </c>
      <c r="B2355" t="s">
        <v>10958</v>
      </c>
      <c r="C2355" t="s">
        <v>74</v>
      </c>
      <c r="D2355" s="25" t="s">
        <v>1674</v>
      </c>
      <c r="E2355" s="4">
        <v>5</v>
      </c>
      <c r="F2355" s="4">
        <v>2004</v>
      </c>
      <c r="G2355" t="s">
        <v>21</v>
      </c>
      <c r="I2355" t="s">
        <v>11219</v>
      </c>
      <c r="J2355" s="4" t="s">
        <v>1106</v>
      </c>
      <c r="K2355" s="4" t="s">
        <v>690</v>
      </c>
      <c r="L2355" s="4">
        <v>0</v>
      </c>
      <c r="M2355" s="4" t="s">
        <v>2811</v>
      </c>
      <c r="N2355" s="11" t="s">
        <v>13212</v>
      </c>
      <c r="R2355" t="s">
        <v>13218</v>
      </c>
    </row>
    <row r="2356" spans="1:18">
      <c r="A2356" t="s">
        <v>7689</v>
      </c>
      <c r="B2356" t="s">
        <v>10958</v>
      </c>
      <c r="C2356" t="s">
        <v>20</v>
      </c>
      <c r="D2356" s="25" t="s">
        <v>11042</v>
      </c>
      <c r="E2356" s="4">
        <v>5</v>
      </c>
      <c r="F2356" s="4">
        <v>2013</v>
      </c>
      <c r="G2356" t="s">
        <v>21</v>
      </c>
      <c r="I2356" t="s">
        <v>11219</v>
      </c>
      <c r="J2356" s="4" t="s">
        <v>600</v>
      </c>
      <c r="K2356" s="4" t="s">
        <v>814</v>
      </c>
      <c r="L2356" s="4">
        <v>0</v>
      </c>
      <c r="M2356" s="4" t="s">
        <v>6409</v>
      </c>
      <c r="N2356" s="11" t="s">
        <v>13219</v>
      </c>
      <c r="R2356" t="s">
        <v>13220</v>
      </c>
    </row>
    <row r="2357" spans="1:18">
      <c r="A2357" t="s">
        <v>7689</v>
      </c>
      <c r="B2357" t="s">
        <v>10958</v>
      </c>
      <c r="C2357" t="s">
        <v>74</v>
      </c>
      <c r="D2357" s="25" t="s">
        <v>11068</v>
      </c>
      <c r="E2357" s="4">
        <v>5</v>
      </c>
      <c r="F2357" s="4">
        <v>2015</v>
      </c>
      <c r="G2357" t="s">
        <v>21</v>
      </c>
      <c r="I2357" t="s">
        <v>11219</v>
      </c>
      <c r="M2357" s="4" t="s">
        <v>8902</v>
      </c>
      <c r="N2357" s="11" t="s">
        <v>13219</v>
      </c>
      <c r="R2357" t="s">
        <v>13221</v>
      </c>
    </row>
    <row r="2358" spans="1:18">
      <c r="A2358" t="s">
        <v>7689</v>
      </c>
      <c r="B2358" t="s">
        <v>10958</v>
      </c>
      <c r="C2358" t="s">
        <v>74</v>
      </c>
      <c r="D2358" s="25" t="s">
        <v>1568</v>
      </c>
      <c r="E2358" s="4">
        <v>5</v>
      </c>
      <c r="F2358" s="4">
        <v>2016</v>
      </c>
      <c r="G2358" t="s">
        <v>21</v>
      </c>
      <c r="I2358" t="s">
        <v>11219</v>
      </c>
      <c r="J2358" s="4" t="s">
        <v>648</v>
      </c>
      <c r="K2358" s="4" t="s">
        <v>475</v>
      </c>
      <c r="L2358" s="4">
        <v>0</v>
      </c>
      <c r="M2358" s="4" t="s">
        <v>5259</v>
      </c>
      <c r="N2358" s="11" t="s">
        <v>13219</v>
      </c>
      <c r="R2358" t="s">
        <v>13222</v>
      </c>
    </row>
    <row r="2359" spans="1:18">
      <c r="A2359" t="s">
        <v>7689</v>
      </c>
      <c r="B2359" t="s">
        <v>10958</v>
      </c>
      <c r="C2359" t="s">
        <v>74</v>
      </c>
      <c r="D2359" s="25" t="s">
        <v>11027</v>
      </c>
      <c r="E2359" s="4">
        <v>5</v>
      </c>
      <c r="F2359" s="4">
        <v>2017</v>
      </c>
      <c r="G2359" t="s">
        <v>21</v>
      </c>
      <c r="I2359" t="s">
        <v>11219</v>
      </c>
      <c r="J2359" s="4" t="s">
        <v>617</v>
      </c>
      <c r="K2359" s="4">
        <v>19</v>
      </c>
      <c r="L2359" s="4">
        <v>5</v>
      </c>
      <c r="M2359" s="4" t="s">
        <v>2323</v>
      </c>
      <c r="N2359" s="11" t="s">
        <v>13219</v>
      </c>
      <c r="R2359" t="s">
        <v>13223</v>
      </c>
    </row>
    <row r="2360" spans="1:18">
      <c r="A2360" t="s">
        <v>7689</v>
      </c>
      <c r="B2360" t="s">
        <v>10958</v>
      </c>
      <c r="C2360" t="s">
        <v>74</v>
      </c>
      <c r="D2360" s="25" t="s">
        <v>2440</v>
      </c>
      <c r="E2360" s="4">
        <v>9</v>
      </c>
      <c r="F2360" s="4">
        <v>2018</v>
      </c>
      <c r="G2360" t="s">
        <v>21</v>
      </c>
      <c r="I2360" t="s">
        <v>11219</v>
      </c>
      <c r="J2360" s="4" t="s">
        <v>1861</v>
      </c>
      <c r="K2360" s="4">
        <v>21.5</v>
      </c>
      <c r="L2360" s="4">
        <v>5.6</v>
      </c>
      <c r="M2360" s="4" t="s">
        <v>2926</v>
      </c>
      <c r="N2360" s="11" t="s">
        <v>13219</v>
      </c>
      <c r="R2360" t="s">
        <v>13224</v>
      </c>
    </row>
    <row r="2361" spans="1:18">
      <c r="A2361" t="s">
        <v>7694</v>
      </c>
      <c r="B2361" t="s">
        <v>10958</v>
      </c>
      <c r="C2361" t="s">
        <v>20</v>
      </c>
      <c r="D2361" s="25" t="s">
        <v>1590</v>
      </c>
      <c r="E2361" s="4">
        <v>5</v>
      </c>
      <c r="F2361" s="4">
        <v>2016</v>
      </c>
      <c r="G2361" t="s">
        <v>25</v>
      </c>
      <c r="I2361" t="s">
        <v>11219</v>
      </c>
      <c r="J2361" s="4" t="s">
        <v>2963</v>
      </c>
      <c r="K2361" s="4" t="s">
        <v>866</v>
      </c>
      <c r="L2361" s="4">
        <v>0</v>
      </c>
      <c r="M2361" s="4" t="s">
        <v>5611</v>
      </c>
      <c r="N2361" s="11" t="s">
        <v>13225</v>
      </c>
      <c r="R2361" t="s">
        <v>13226</v>
      </c>
    </row>
    <row r="2362" spans="1:18">
      <c r="A2362" t="s">
        <v>7694</v>
      </c>
      <c r="B2362" t="s">
        <v>10958</v>
      </c>
      <c r="C2362" s="4" t="s">
        <v>74</v>
      </c>
      <c r="D2362" s="25" t="s">
        <v>11031</v>
      </c>
      <c r="E2362" s="4">
        <v>4</v>
      </c>
      <c r="F2362" s="4">
        <v>2026</v>
      </c>
      <c r="G2362" s="4" t="s">
        <v>25</v>
      </c>
      <c r="I2362" t="s">
        <v>11219</v>
      </c>
      <c r="J2362" s="4">
        <v>30.3</v>
      </c>
      <c r="K2362" s="4">
        <v>39</v>
      </c>
      <c r="L2362" s="4">
        <v>0</v>
      </c>
      <c r="M2362" s="4">
        <v>1055</v>
      </c>
      <c r="N2362" s="11" t="s">
        <v>13225</v>
      </c>
      <c r="R2362" s="4" t="s">
        <v>2449</v>
      </c>
    </row>
    <row r="2363" spans="1:18">
      <c r="A2363" t="s">
        <v>213</v>
      </c>
      <c r="B2363" t="s">
        <v>10958</v>
      </c>
      <c r="C2363" t="s">
        <v>20</v>
      </c>
      <c r="D2363" s="25" t="s">
        <v>10959</v>
      </c>
      <c r="E2363" s="4">
        <v>3</v>
      </c>
      <c r="F2363" s="4">
        <v>1982</v>
      </c>
      <c r="G2363" t="s">
        <v>21</v>
      </c>
      <c r="I2363" t="s">
        <v>11219</v>
      </c>
      <c r="J2363" s="4" t="s">
        <v>3079</v>
      </c>
      <c r="K2363" s="4" t="s">
        <v>2169</v>
      </c>
      <c r="L2363" s="4">
        <v>0</v>
      </c>
      <c r="M2363" s="4" t="s">
        <v>4329</v>
      </c>
    </row>
    <row r="2364" spans="1:18">
      <c r="A2364" t="s">
        <v>7768</v>
      </c>
      <c r="B2364" t="s">
        <v>10958</v>
      </c>
      <c r="C2364" t="s">
        <v>20</v>
      </c>
      <c r="D2364" s="25" t="s">
        <v>11023</v>
      </c>
      <c r="E2364" s="4">
        <v>3</v>
      </c>
      <c r="F2364" s="4">
        <v>1992</v>
      </c>
      <c r="G2364" t="s">
        <v>25</v>
      </c>
      <c r="I2364" t="s">
        <v>11219</v>
      </c>
      <c r="J2364" s="4" t="s">
        <v>5125</v>
      </c>
      <c r="K2364" s="4" t="s">
        <v>1811</v>
      </c>
      <c r="L2364" s="4">
        <v>0</v>
      </c>
      <c r="M2364" s="4" t="s">
        <v>13227</v>
      </c>
      <c r="N2364" s="11" t="s">
        <v>13228</v>
      </c>
      <c r="R2364" t="s">
        <v>1725</v>
      </c>
    </row>
    <row r="2365" spans="1:18">
      <c r="A2365" t="s">
        <v>7768</v>
      </c>
      <c r="B2365" t="s">
        <v>10958</v>
      </c>
      <c r="C2365" t="s">
        <v>74</v>
      </c>
      <c r="D2365" s="25" t="s">
        <v>11053</v>
      </c>
      <c r="E2365" s="4">
        <v>3</v>
      </c>
      <c r="F2365" s="4">
        <v>1993</v>
      </c>
      <c r="G2365" t="s">
        <v>25</v>
      </c>
      <c r="I2365" t="s">
        <v>11219</v>
      </c>
      <c r="J2365" s="4" t="s">
        <v>464</v>
      </c>
      <c r="K2365" s="4" t="s">
        <v>825</v>
      </c>
      <c r="L2365" s="4">
        <v>0</v>
      </c>
      <c r="M2365" s="4" t="s">
        <v>13229</v>
      </c>
      <c r="N2365" s="11" t="s">
        <v>13228</v>
      </c>
      <c r="R2365" t="s">
        <v>13230</v>
      </c>
    </row>
    <row r="2366" spans="1:18">
      <c r="A2366" t="s">
        <v>7768</v>
      </c>
      <c r="B2366" t="s">
        <v>10958</v>
      </c>
      <c r="C2366" t="s">
        <v>74</v>
      </c>
      <c r="D2366" s="25" t="s">
        <v>10975</v>
      </c>
      <c r="E2366" s="4">
        <v>3</v>
      </c>
      <c r="F2366" s="4">
        <v>1994</v>
      </c>
      <c r="G2366" t="s">
        <v>25</v>
      </c>
      <c r="I2366" t="s">
        <v>11219</v>
      </c>
      <c r="J2366" s="4" t="s">
        <v>933</v>
      </c>
      <c r="K2366" s="4" t="s">
        <v>572</v>
      </c>
      <c r="L2366" s="4">
        <v>0</v>
      </c>
      <c r="M2366" s="4" t="s">
        <v>13231</v>
      </c>
      <c r="N2366" s="11" t="s">
        <v>13228</v>
      </c>
      <c r="R2366" t="s">
        <v>13232</v>
      </c>
    </row>
    <row r="2367" spans="1:18">
      <c r="A2367" t="s">
        <v>7768</v>
      </c>
      <c r="B2367" t="s">
        <v>10958</v>
      </c>
      <c r="C2367" t="s">
        <v>74</v>
      </c>
      <c r="D2367" s="25" t="s">
        <v>11132</v>
      </c>
      <c r="E2367" s="4">
        <v>3</v>
      </c>
      <c r="F2367" s="4">
        <v>1995</v>
      </c>
      <c r="G2367" t="s">
        <v>25</v>
      </c>
      <c r="I2367" t="s">
        <v>11219</v>
      </c>
      <c r="J2367" s="4" t="s">
        <v>182</v>
      </c>
      <c r="K2367" s="4" t="s">
        <v>2813</v>
      </c>
      <c r="L2367" s="4">
        <v>0</v>
      </c>
      <c r="M2367" s="4" t="s">
        <v>4299</v>
      </c>
      <c r="N2367" s="11" t="s">
        <v>13228</v>
      </c>
      <c r="R2367" t="s">
        <v>13233</v>
      </c>
    </row>
    <row r="2368" spans="1:18">
      <c r="A2368" t="s">
        <v>7768</v>
      </c>
      <c r="B2368" t="s">
        <v>10958</v>
      </c>
      <c r="C2368" t="s">
        <v>74</v>
      </c>
      <c r="D2368" s="25" t="s">
        <v>10979</v>
      </c>
      <c r="E2368" s="4">
        <v>3</v>
      </c>
      <c r="F2368" s="4">
        <v>1996</v>
      </c>
      <c r="G2368" t="s">
        <v>25</v>
      </c>
      <c r="I2368" t="s">
        <v>11219</v>
      </c>
      <c r="J2368" s="4" t="s">
        <v>182</v>
      </c>
      <c r="K2368" s="4">
        <v>41</v>
      </c>
      <c r="L2368" s="4">
        <v>0</v>
      </c>
      <c r="M2368" s="4" t="s">
        <v>13234</v>
      </c>
      <c r="N2368" s="11" t="s">
        <v>13228</v>
      </c>
      <c r="R2368" t="s">
        <v>13235</v>
      </c>
    </row>
    <row r="2369" spans="1:18">
      <c r="A2369" t="s">
        <v>7768</v>
      </c>
      <c r="B2369" t="s">
        <v>10958</v>
      </c>
      <c r="C2369" t="s">
        <v>74</v>
      </c>
      <c r="D2369" s="25" t="s">
        <v>11001</v>
      </c>
      <c r="E2369" s="4">
        <v>3</v>
      </c>
      <c r="F2369" s="4">
        <v>1998</v>
      </c>
      <c r="G2369" t="s">
        <v>25</v>
      </c>
      <c r="I2369" t="s">
        <v>11219</v>
      </c>
      <c r="J2369" s="4" t="s">
        <v>1393</v>
      </c>
      <c r="K2369" s="4" t="s">
        <v>2550</v>
      </c>
      <c r="L2369" s="4">
        <v>0</v>
      </c>
      <c r="M2369" s="4" t="s">
        <v>2403</v>
      </c>
      <c r="N2369" s="11" t="s">
        <v>13228</v>
      </c>
      <c r="R2369" t="s">
        <v>13236</v>
      </c>
    </row>
    <row r="2370" spans="1:18">
      <c r="A2370" t="s">
        <v>7768</v>
      </c>
      <c r="B2370" t="s">
        <v>10958</v>
      </c>
      <c r="C2370" t="s">
        <v>74</v>
      </c>
      <c r="D2370" s="25" t="s">
        <v>2028</v>
      </c>
      <c r="E2370" s="4">
        <v>7</v>
      </c>
      <c r="F2370" s="4">
        <v>2001</v>
      </c>
      <c r="G2370" t="s">
        <v>25</v>
      </c>
      <c r="I2370" t="s">
        <v>11219</v>
      </c>
      <c r="J2370" s="4" t="s">
        <v>309</v>
      </c>
      <c r="K2370" s="4" t="s">
        <v>212</v>
      </c>
      <c r="L2370" s="4">
        <v>0</v>
      </c>
      <c r="N2370" s="11" t="s">
        <v>13228</v>
      </c>
      <c r="R2370" t="s">
        <v>13237</v>
      </c>
    </row>
    <row r="2371" spans="1:18">
      <c r="A2371" t="s">
        <v>7768</v>
      </c>
      <c r="B2371" t="s">
        <v>10958</v>
      </c>
      <c r="C2371" t="s">
        <v>74</v>
      </c>
      <c r="D2371" s="25" t="s">
        <v>2321</v>
      </c>
      <c r="E2371" s="4">
        <v>7</v>
      </c>
      <c r="F2371" s="4">
        <v>2002</v>
      </c>
      <c r="G2371" t="s">
        <v>25</v>
      </c>
      <c r="I2371" t="s">
        <v>11219</v>
      </c>
      <c r="J2371" s="4" t="s">
        <v>341</v>
      </c>
      <c r="K2371" s="4">
        <v>44.2</v>
      </c>
      <c r="L2371" s="4">
        <v>0</v>
      </c>
      <c r="M2371" s="4" t="s">
        <v>2530</v>
      </c>
      <c r="N2371" s="11" t="s">
        <v>13228</v>
      </c>
      <c r="R2371" t="s">
        <v>13238</v>
      </c>
    </row>
    <row r="2372" spans="1:18">
      <c r="A2372" t="s">
        <v>7776</v>
      </c>
      <c r="B2372" t="s">
        <v>10958</v>
      </c>
      <c r="C2372" t="s">
        <v>20</v>
      </c>
      <c r="D2372" s="25" t="s">
        <v>10975</v>
      </c>
      <c r="E2372" s="4">
        <v>3</v>
      </c>
      <c r="F2372" s="4">
        <v>1994</v>
      </c>
      <c r="G2372" t="s">
        <v>21</v>
      </c>
      <c r="I2372" t="s">
        <v>11219</v>
      </c>
      <c r="J2372" s="4" t="s">
        <v>169</v>
      </c>
      <c r="K2372" s="4">
        <v>20.5</v>
      </c>
      <c r="L2372" s="4">
        <v>2.7</v>
      </c>
      <c r="M2372" s="4" t="s">
        <v>1612</v>
      </c>
      <c r="N2372" s="11" t="s">
        <v>13239</v>
      </c>
      <c r="R2372" t="s">
        <v>13240</v>
      </c>
    </row>
    <row r="2373" spans="1:18">
      <c r="A2373" t="s">
        <v>7776</v>
      </c>
      <c r="B2373" t="s">
        <v>10958</v>
      </c>
      <c r="C2373" t="s">
        <v>74</v>
      </c>
      <c r="D2373" s="25" t="s">
        <v>10987</v>
      </c>
      <c r="E2373" s="4">
        <v>3</v>
      </c>
      <c r="F2373" s="4">
        <v>1995</v>
      </c>
      <c r="G2373" t="s">
        <v>21</v>
      </c>
      <c r="I2373" t="s">
        <v>11219</v>
      </c>
      <c r="J2373" s="4" t="s">
        <v>529</v>
      </c>
      <c r="K2373" s="4">
        <v>20.6</v>
      </c>
      <c r="L2373" s="4">
        <v>2.7</v>
      </c>
      <c r="M2373" s="4" t="s">
        <v>1593</v>
      </c>
      <c r="N2373" s="11" t="s">
        <v>13239</v>
      </c>
      <c r="R2373" t="s">
        <v>13241</v>
      </c>
    </row>
    <row r="2374" spans="1:18">
      <c r="A2374" t="s">
        <v>7776</v>
      </c>
      <c r="B2374" t="s">
        <v>10958</v>
      </c>
      <c r="C2374" t="s">
        <v>74</v>
      </c>
      <c r="D2374" s="25" t="s">
        <v>10979</v>
      </c>
      <c r="E2374" s="4">
        <v>3</v>
      </c>
      <c r="F2374" s="4">
        <v>1996</v>
      </c>
      <c r="G2374" t="s">
        <v>21</v>
      </c>
      <c r="I2374" t="s">
        <v>11219</v>
      </c>
      <c r="J2374" s="4" t="s">
        <v>169</v>
      </c>
      <c r="K2374" s="4">
        <v>21.7</v>
      </c>
      <c r="L2374" s="4">
        <v>2.6</v>
      </c>
      <c r="M2374" s="4" t="s">
        <v>1726</v>
      </c>
      <c r="N2374" s="11" t="s">
        <v>13239</v>
      </c>
      <c r="R2374" t="s">
        <v>13242</v>
      </c>
    </row>
    <row r="2375" spans="1:18">
      <c r="A2375" t="s">
        <v>7776</v>
      </c>
      <c r="B2375" t="s">
        <v>10958</v>
      </c>
      <c r="C2375" t="s">
        <v>74</v>
      </c>
      <c r="D2375" s="25" t="s">
        <v>11083</v>
      </c>
      <c r="E2375" s="4">
        <v>3</v>
      </c>
      <c r="F2375" s="4">
        <v>2000</v>
      </c>
      <c r="G2375" t="s">
        <v>21</v>
      </c>
      <c r="I2375" t="s">
        <v>11219</v>
      </c>
      <c r="J2375" s="4" t="s">
        <v>542</v>
      </c>
      <c r="K2375" s="4">
        <v>22.5</v>
      </c>
      <c r="L2375" s="4">
        <v>2.7</v>
      </c>
      <c r="M2375" s="4" t="s">
        <v>1666</v>
      </c>
      <c r="N2375" s="11" t="s">
        <v>13239</v>
      </c>
      <c r="R2375" t="s">
        <v>13243</v>
      </c>
    </row>
    <row r="2376" spans="1:18">
      <c r="A2376" t="s">
        <v>7776</v>
      </c>
      <c r="B2376" t="s">
        <v>10958</v>
      </c>
      <c r="C2376" t="s">
        <v>74</v>
      </c>
      <c r="D2376" s="25" t="s">
        <v>3055</v>
      </c>
      <c r="E2376" s="4">
        <v>5</v>
      </c>
      <c r="F2376" s="4">
        <v>2001</v>
      </c>
      <c r="G2376" t="s">
        <v>21</v>
      </c>
      <c r="I2376" t="s">
        <v>11219</v>
      </c>
      <c r="J2376" s="4" t="s">
        <v>421</v>
      </c>
      <c r="K2376" s="4">
        <v>23.1</v>
      </c>
      <c r="L2376" s="4">
        <v>2.7</v>
      </c>
      <c r="M2376" s="4" t="s">
        <v>1790</v>
      </c>
      <c r="N2376" s="11" t="s">
        <v>13239</v>
      </c>
      <c r="R2376" t="s">
        <v>13244</v>
      </c>
    </row>
    <row r="2377" spans="1:18">
      <c r="A2377" t="s">
        <v>7776</v>
      </c>
      <c r="B2377" t="s">
        <v>10958</v>
      </c>
      <c r="C2377" t="s">
        <v>74</v>
      </c>
      <c r="D2377" s="25" t="s">
        <v>11036</v>
      </c>
      <c r="E2377" s="4">
        <v>5</v>
      </c>
      <c r="F2377" s="4">
        <v>2002</v>
      </c>
      <c r="G2377" t="s">
        <v>21</v>
      </c>
      <c r="I2377" t="s">
        <v>11219</v>
      </c>
      <c r="J2377" s="4" t="s">
        <v>866</v>
      </c>
      <c r="K2377" s="4">
        <v>24</v>
      </c>
      <c r="L2377" s="4">
        <v>2.5</v>
      </c>
      <c r="M2377" s="4" t="s">
        <v>1386</v>
      </c>
      <c r="N2377" s="11" t="s">
        <v>13239</v>
      </c>
      <c r="R2377" t="s">
        <v>13245</v>
      </c>
    </row>
    <row r="2378" spans="1:18">
      <c r="A2378" t="s">
        <v>7776</v>
      </c>
      <c r="B2378" t="s">
        <v>10958</v>
      </c>
      <c r="C2378" t="s">
        <v>74</v>
      </c>
      <c r="D2378" s="25" t="s">
        <v>4543</v>
      </c>
      <c r="E2378" s="4">
        <v>7</v>
      </c>
      <c r="F2378" s="4">
        <v>2002</v>
      </c>
      <c r="G2378" t="s">
        <v>21</v>
      </c>
      <c r="I2378" t="s">
        <v>11219</v>
      </c>
      <c r="J2378" s="4" t="s">
        <v>866</v>
      </c>
      <c r="N2378" s="11" t="s">
        <v>13239</v>
      </c>
      <c r="R2378" t="s">
        <v>13246</v>
      </c>
    </row>
    <row r="2379" spans="1:18">
      <c r="A2379" t="s">
        <v>7776</v>
      </c>
      <c r="B2379" t="s">
        <v>10958</v>
      </c>
      <c r="C2379" t="s">
        <v>74</v>
      </c>
      <c r="D2379" s="25" t="s">
        <v>10972</v>
      </c>
      <c r="E2379" s="4">
        <v>5</v>
      </c>
      <c r="F2379" s="4">
        <v>2003</v>
      </c>
      <c r="G2379" t="s">
        <v>21</v>
      </c>
      <c r="I2379" t="s">
        <v>11219</v>
      </c>
      <c r="J2379" s="4" t="s">
        <v>929</v>
      </c>
      <c r="K2379" s="4">
        <v>23.9</v>
      </c>
      <c r="L2379" s="4">
        <v>2.2999999999999998</v>
      </c>
      <c r="M2379" s="4" t="s">
        <v>7728</v>
      </c>
      <c r="N2379" s="11" t="s">
        <v>13239</v>
      </c>
      <c r="R2379" t="s">
        <v>13247</v>
      </c>
    </row>
    <row r="2380" spans="1:18">
      <c r="A2380" t="s">
        <v>7776</v>
      </c>
      <c r="B2380" t="s">
        <v>10958</v>
      </c>
      <c r="C2380" t="s">
        <v>74</v>
      </c>
      <c r="D2380" s="25" t="s">
        <v>1674</v>
      </c>
      <c r="E2380" s="4">
        <v>5</v>
      </c>
      <c r="F2380" s="4">
        <v>2004</v>
      </c>
      <c r="G2380" t="s">
        <v>21</v>
      </c>
      <c r="I2380" t="s">
        <v>11219</v>
      </c>
      <c r="J2380" s="4" t="s">
        <v>1782</v>
      </c>
      <c r="K2380" s="4">
        <v>23.6</v>
      </c>
      <c r="L2380" s="4">
        <v>2.5</v>
      </c>
      <c r="M2380" s="4" t="s">
        <v>2256</v>
      </c>
      <c r="N2380" s="11" t="s">
        <v>13239</v>
      </c>
      <c r="R2380" t="s">
        <v>13248</v>
      </c>
    </row>
    <row r="2381" spans="1:18">
      <c r="A2381" t="s">
        <v>7782</v>
      </c>
      <c r="B2381" t="s">
        <v>10958</v>
      </c>
      <c r="C2381" t="s">
        <v>20</v>
      </c>
      <c r="D2381" s="25" t="s">
        <v>11014</v>
      </c>
      <c r="E2381" s="4">
        <v>5</v>
      </c>
      <c r="F2381" s="4">
        <v>2013</v>
      </c>
      <c r="G2381" t="s">
        <v>25</v>
      </c>
      <c r="H2381" s="4" t="s">
        <v>1444</v>
      </c>
      <c r="I2381" t="s">
        <v>1214</v>
      </c>
      <c r="J2381" s="4" t="s">
        <v>5775</v>
      </c>
      <c r="K2381" s="4" t="s">
        <v>11394</v>
      </c>
      <c r="L2381" s="4">
        <v>0</v>
      </c>
      <c r="M2381" s="4" t="s">
        <v>2167</v>
      </c>
      <c r="N2381" s="11" t="s">
        <v>13249</v>
      </c>
      <c r="R2381" t="s">
        <v>13250</v>
      </c>
    </row>
    <row r="2382" spans="1:18">
      <c r="A2382" t="s">
        <v>7782</v>
      </c>
      <c r="B2382" t="s">
        <v>10958</v>
      </c>
      <c r="C2382" t="s">
        <v>74</v>
      </c>
      <c r="D2382" s="25" t="s">
        <v>11016</v>
      </c>
      <c r="E2382" s="4">
        <v>5</v>
      </c>
      <c r="F2382" s="4">
        <v>2015</v>
      </c>
      <c r="G2382" t="s">
        <v>25</v>
      </c>
      <c r="H2382" s="4" t="s">
        <v>1456</v>
      </c>
      <c r="I2382" t="s">
        <v>1214</v>
      </c>
      <c r="J2382" s="4" t="s">
        <v>11247</v>
      </c>
      <c r="K2382" s="4" t="s">
        <v>1557</v>
      </c>
      <c r="L2382" s="4">
        <v>0</v>
      </c>
      <c r="M2382" s="4" t="s">
        <v>5567</v>
      </c>
      <c r="N2382" s="11" t="s">
        <v>13249</v>
      </c>
      <c r="R2382" t="s">
        <v>13251</v>
      </c>
    </row>
    <row r="2383" spans="1:18">
      <c r="A2383" t="s">
        <v>7782</v>
      </c>
      <c r="B2383" t="s">
        <v>10958</v>
      </c>
      <c r="C2383" t="s">
        <v>74</v>
      </c>
      <c r="D2383" s="25" t="s">
        <v>1590</v>
      </c>
      <c r="E2383" s="4">
        <v>5</v>
      </c>
      <c r="F2383" s="4">
        <v>2016</v>
      </c>
      <c r="G2383" t="s">
        <v>25</v>
      </c>
      <c r="H2383" s="4" t="s">
        <v>654</v>
      </c>
      <c r="I2383" t="s">
        <v>1214</v>
      </c>
      <c r="J2383" s="4" t="s">
        <v>2114</v>
      </c>
      <c r="K2383" s="4" t="s">
        <v>1389</v>
      </c>
      <c r="L2383" s="4">
        <v>0</v>
      </c>
      <c r="M2383" s="4" t="s">
        <v>3220</v>
      </c>
      <c r="N2383" s="11" t="s">
        <v>13249</v>
      </c>
      <c r="R2383" t="s">
        <v>13252</v>
      </c>
    </row>
    <row r="2384" spans="1:18">
      <c r="A2384" t="s">
        <v>7782</v>
      </c>
      <c r="B2384" t="s">
        <v>10958</v>
      </c>
      <c r="C2384" t="s">
        <v>74</v>
      </c>
      <c r="D2384" s="25" t="s">
        <v>11027</v>
      </c>
      <c r="E2384" s="4">
        <v>5</v>
      </c>
      <c r="F2384" s="4">
        <v>2017</v>
      </c>
      <c r="G2384" t="s">
        <v>25</v>
      </c>
      <c r="H2384" s="4" t="s">
        <v>482</v>
      </c>
      <c r="I2384" t="s">
        <v>1214</v>
      </c>
      <c r="J2384" s="4" t="s">
        <v>388</v>
      </c>
      <c r="K2384" s="4" t="s">
        <v>5705</v>
      </c>
      <c r="L2384" s="4">
        <v>0</v>
      </c>
      <c r="M2384" s="4" t="s">
        <v>1461</v>
      </c>
      <c r="N2384" s="11" t="s">
        <v>13249</v>
      </c>
      <c r="R2384" t="s">
        <v>13253</v>
      </c>
    </row>
    <row r="2385" spans="1:18">
      <c r="A2385" t="s">
        <v>217</v>
      </c>
      <c r="B2385" t="s">
        <v>10958</v>
      </c>
      <c r="C2385" t="s">
        <v>20</v>
      </c>
      <c r="D2385" s="25" t="s">
        <v>10959</v>
      </c>
      <c r="E2385" s="4">
        <v>3</v>
      </c>
      <c r="F2385" s="4">
        <v>1982</v>
      </c>
      <c r="G2385" t="s">
        <v>25</v>
      </c>
      <c r="I2385" t="s">
        <v>11219</v>
      </c>
      <c r="J2385" s="4" t="s">
        <v>3597</v>
      </c>
      <c r="M2385" s="4" t="s">
        <v>4177</v>
      </c>
      <c r="R2385" t="s">
        <v>13254</v>
      </c>
    </row>
    <row r="2386" spans="1:18">
      <c r="A2386" t="s">
        <v>217</v>
      </c>
      <c r="B2386" t="s">
        <v>10958</v>
      </c>
      <c r="C2386" t="s">
        <v>74</v>
      </c>
      <c r="D2386" s="25" t="s">
        <v>10960</v>
      </c>
      <c r="E2386" s="4">
        <v>3</v>
      </c>
      <c r="F2386" s="4">
        <v>1983</v>
      </c>
      <c r="G2386" t="s">
        <v>25</v>
      </c>
      <c r="I2386" t="s">
        <v>11219</v>
      </c>
      <c r="J2386" s="4" t="s">
        <v>1495</v>
      </c>
      <c r="M2386" s="4" t="s">
        <v>3333</v>
      </c>
      <c r="R2386" t="s">
        <v>13255</v>
      </c>
    </row>
    <row r="2387" spans="1:18">
      <c r="A2387" t="s">
        <v>7808</v>
      </c>
      <c r="B2387" t="s">
        <v>10958</v>
      </c>
      <c r="C2387" t="s">
        <v>20</v>
      </c>
      <c r="D2387" s="25" t="s">
        <v>10975</v>
      </c>
      <c r="E2387" s="4">
        <v>3</v>
      </c>
      <c r="F2387" s="4">
        <v>1994</v>
      </c>
      <c r="G2387" t="s">
        <v>21</v>
      </c>
      <c r="I2387" t="s">
        <v>11219</v>
      </c>
      <c r="J2387" s="4" t="s">
        <v>648</v>
      </c>
      <c r="K2387" s="4" t="s">
        <v>127</v>
      </c>
      <c r="L2387" s="4">
        <v>0</v>
      </c>
      <c r="M2387" s="4" t="s">
        <v>1907</v>
      </c>
      <c r="N2387" s="11" t="s">
        <v>13256</v>
      </c>
      <c r="R2387" t="s">
        <v>13257</v>
      </c>
    </row>
    <row r="2388" spans="1:18">
      <c r="A2388" t="s">
        <v>7808</v>
      </c>
      <c r="B2388" t="s">
        <v>10958</v>
      </c>
      <c r="C2388" t="s">
        <v>74</v>
      </c>
      <c r="D2388" s="25" t="s">
        <v>10987</v>
      </c>
      <c r="E2388" s="4">
        <v>3</v>
      </c>
      <c r="F2388" s="4">
        <v>1995</v>
      </c>
      <c r="G2388" t="s">
        <v>21</v>
      </c>
      <c r="I2388" t="s">
        <v>11219</v>
      </c>
      <c r="J2388" s="4" t="s">
        <v>293</v>
      </c>
      <c r="K2388" s="4" t="s">
        <v>127</v>
      </c>
      <c r="L2388" s="4">
        <v>0</v>
      </c>
      <c r="M2388" s="4" t="s">
        <v>1765</v>
      </c>
      <c r="N2388" s="11" t="s">
        <v>13256</v>
      </c>
    </row>
    <row r="2389" spans="1:18">
      <c r="A2389" t="s">
        <v>7808</v>
      </c>
      <c r="B2389" t="s">
        <v>10958</v>
      </c>
      <c r="C2389" t="s">
        <v>74</v>
      </c>
      <c r="D2389" s="25" t="s">
        <v>11001</v>
      </c>
      <c r="E2389" s="4">
        <v>3</v>
      </c>
      <c r="F2389" s="4">
        <v>1998</v>
      </c>
      <c r="G2389" t="s">
        <v>21</v>
      </c>
      <c r="I2389" t="s">
        <v>11219</v>
      </c>
      <c r="J2389" s="4" t="s">
        <v>1075</v>
      </c>
      <c r="K2389" s="4" t="s">
        <v>350</v>
      </c>
      <c r="L2389" s="4">
        <v>0</v>
      </c>
      <c r="M2389" s="4" t="s">
        <v>2080</v>
      </c>
      <c r="N2389" s="11" t="s">
        <v>13256</v>
      </c>
      <c r="R2389" t="s">
        <v>13258</v>
      </c>
    </row>
    <row r="2390" spans="1:18">
      <c r="A2390" t="s">
        <v>7808</v>
      </c>
      <c r="B2390" t="s">
        <v>10958</v>
      </c>
      <c r="C2390" t="s">
        <v>74</v>
      </c>
      <c r="D2390" s="25" t="s">
        <v>11083</v>
      </c>
      <c r="E2390" s="4">
        <v>3</v>
      </c>
      <c r="F2390" s="4">
        <v>2000</v>
      </c>
      <c r="G2390" t="s">
        <v>21</v>
      </c>
      <c r="I2390" t="s">
        <v>11219</v>
      </c>
      <c r="J2390" s="4" t="s">
        <v>723</v>
      </c>
      <c r="K2390" s="4" t="s">
        <v>854</v>
      </c>
      <c r="L2390" s="4">
        <v>0</v>
      </c>
      <c r="M2390" s="4" t="s">
        <v>1950</v>
      </c>
      <c r="N2390" s="11" t="s">
        <v>13256</v>
      </c>
    </row>
    <row r="2391" spans="1:18">
      <c r="A2391" t="s">
        <v>7808</v>
      </c>
      <c r="B2391" t="s">
        <v>10958</v>
      </c>
      <c r="C2391" t="s">
        <v>74</v>
      </c>
      <c r="D2391" s="25" t="s">
        <v>3055</v>
      </c>
      <c r="E2391" s="4">
        <v>5</v>
      </c>
      <c r="F2391" s="4">
        <v>2001</v>
      </c>
      <c r="G2391" t="s">
        <v>21</v>
      </c>
      <c r="I2391" t="s">
        <v>11219</v>
      </c>
      <c r="J2391" s="4" t="s">
        <v>1215</v>
      </c>
      <c r="K2391" s="4" t="s">
        <v>960</v>
      </c>
      <c r="L2391" s="4">
        <v>0</v>
      </c>
      <c r="M2391" s="4" t="s">
        <v>3570</v>
      </c>
      <c r="N2391" s="11" t="s">
        <v>13256</v>
      </c>
      <c r="R2391" t="s">
        <v>13259</v>
      </c>
    </row>
    <row r="2392" spans="1:18">
      <c r="A2392" t="s">
        <v>7808</v>
      </c>
      <c r="B2392" t="s">
        <v>10958</v>
      </c>
      <c r="C2392" t="s">
        <v>74</v>
      </c>
      <c r="D2392" s="25" t="s">
        <v>11036</v>
      </c>
      <c r="E2392" s="4">
        <v>5</v>
      </c>
      <c r="F2392" s="4">
        <v>2002</v>
      </c>
      <c r="G2392" t="s">
        <v>21</v>
      </c>
      <c r="I2392" t="s">
        <v>11219</v>
      </c>
      <c r="J2392" s="4" t="s">
        <v>1215</v>
      </c>
      <c r="K2392" s="4" t="s">
        <v>854</v>
      </c>
      <c r="L2392" s="4">
        <v>0</v>
      </c>
      <c r="M2392" s="4" t="s">
        <v>3268</v>
      </c>
      <c r="N2392" s="11" t="s">
        <v>13256</v>
      </c>
      <c r="R2392" t="s">
        <v>13260</v>
      </c>
    </row>
    <row r="2393" spans="1:18">
      <c r="A2393" t="s">
        <v>7808</v>
      </c>
      <c r="B2393" t="s">
        <v>10958</v>
      </c>
      <c r="C2393" t="s">
        <v>74</v>
      </c>
      <c r="D2393" s="25" t="s">
        <v>10972</v>
      </c>
      <c r="E2393" s="4">
        <v>5</v>
      </c>
      <c r="F2393" s="4">
        <v>2003</v>
      </c>
      <c r="G2393" t="s">
        <v>21</v>
      </c>
      <c r="I2393" t="s">
        <v>11219</v>
      </c>
      <c r="J2393" s="4" t="s">
        <v>836</v>
      </c>
      <c r="K2393" s="4" t="s">
        <v>584</v>
      </c>
      <c r="L2393" s="4">
        <v>0</v>
      </c>
      <c r="M2393" s="4" t="s">
        <v>1681</v>
      </c>
      <c r="N2393" s="11" t="s">
        <v>13256</v>
      </c>
      <c r="R2393" t="s">
        <v>11501</v>
      </c>
    </row>
    <row r="2394" spans="1:18">
      <c r="A2394" t="s">
        <v>7808</v>
      </c>
      <c r="B2394" t="s">
        <v>10958</v>
      </c>
      <c r="C2394" t="s">
        <v>74</v>
      </c>
      <c r="D2394" s="25" t="s">
        <v>1674</v>
      </c>
      <c r="E2394" s="4">
        <v>5</v>
      </c>
      <c r="F2394" s="4">
        <v>2004</v>
      </c>
      <c r="G2394" t="s">
        <v>21</v>
      </c>
      <c r="I2394" t="s">
        <v>11219</v>
      </c>
      <c r="J2394" s="4" t="s">
        <v>946</v>
      </c>
      <c r="K2394" s="4" t="s">
        <v>36</v>
      </c>
      <c r="L2394" s="4">
        <v>0</v>
      </c>
      <c r="M2394" s="4" t="s">
        <v>1950</v>
      </c>
      <c r="N2394" s="11" t="s">
        <v>13256</v>
      </c>
      <c r="R2394" t="s">
        <v>13261</v>
      </c>
    </row>
    <row r="2395" spans="1:18">
      <c r="A2395" t="s">
        <v>7808</v>
      </c>
      <c r="B2395" t="s">
        <v>10958</v>
      </c>
      <c r="C2395" t="s">
        <v>74</v>
      </c>
      <c r="D2395" s="25" t="s">
        <v>11123</v>
      </c>
      <c r="E2395" s="4">
        <v>5</v>
      </c>
      <c r="F2395" s="4">
        <v>2005</v>
      </c>
      <c r="G2395" t="s">
        <v>21</v>
      </c>
      <c r="I2395" t="s">
        <v>11219</v>
      </c>
      <c r="J2395" s="4" t="s">
        <v>885</v>
      </c>
      <c r="K2395" s="4">
        <v>38.9</v>
      </c>
      <c r="L2395" s="4">
        <v>0</v>
      </c>
      <c r="M2395" s="4" t="s">
        <v>2723</v>
      </c>
      <c r="N2395" s="11" t="s">
        <v>13256</v>
      </c>
      <c r="R2395" t="s">
        <v>13262</v>
      </c>
    </row>
    <row r="2396" spans="1:18">
      <c r="A2396" t="s">
        <v>7808</v>
      </c>
      <c r="B2396" t="s">
        <v>10958</v>
      </c>
      <c r="C2396" t="s">
        <v>74</v>
      </c>
      <c r="D2396" s="25" t="s">
        <v>10985</v>
      </c>
      <c r="E2396" s="4">
        <v>3</v>
      </c>
      <c r="F2396" s="4">
        <v>2008</v>
      </c>
      <c r="G2396" t="s">
        <v>21</v>
      </c>
      <c r="I2396" t="s">
        <v>11219</v>
      </c>
      <c r="J2396" s="4" t="s">
        <v>264</v>
      </c>
      <c r="K2396" s="4" t="s">
        <v>1115</v>
      </c>
      <c r="L2396" s="4">
        <v>0</v>
      </c>
      <c r="M2396" s="4" t="s">
        <v>2374</v>
      </c>
      <c r="N2396" s="11" t="s">
        <v>13256</v>
      </c>
      <c r="R2396" t="s">
        <v>13263</v>
      </c>
    </row>
    <row r="2397" spans="1:18">
      <c r="A2397" t="s">
        <v>7808</v>
      </c>
      <c r="B2397" t="s">
        <v>10958</v>
      </c>
      <c r="C2397" t="s">
        <v>74</v>
      </c>
      <c r="D2397" s="25" t="s">
        <v>10993</v>
      </c>
      <c r="E2397" s="4">
        <v>5</v>
      </c>
      <c r="F2397" s="4">
        <v>2008</v>
      </c>
      <c r="G2397" t="s">
        <v>21</v>
      </c>
      <c r="I2397" t="s">
        <v>11219</v>
      </c>
      <c r="N2397" s="11" t="s">
        <v>13256</v>
      </c>
      <c r="R2397" t="s">
        <v>13264</v>
      </c>
    </row>
    <row r="2398" spans="1:18">
      <c r="A2398" t="s">
        <v>7811</v>
      </c>
      <c r="B2398" t="s">
        <v>10958</v>
      </c>
      <c r="C2398" t="s">
        <v>20</v>
      </c>
      <c r="D2398" s="25" t="s">
        <v>562</v>
      </c>
      <c r="E2398" s="4">
        <v>5</v>
      </c>
      <c r="F2398" s="4">
        <v>2009</v>
      </c>
      <c r="G2398" t="s">
        <v>25</v>
      </c>
      <c r="I2398" t="s">
        <v>11219</v>
      </c>
      <c r="J2398" s="4" t="s">
        <v>114</v>
      </c>
      <c r="K2398" s="4" t="s">
        <v>1075</v>
      </c>
      <c r="L2398" s="4">
        <v>0</v>
      </c>
      <c r="M2398" s="4" t="s">
        <v>2785</v>
      </c>
      <c r="N2398" s="11" t="s">
        <v>13265</v>
      </c>
      <c r="R2398" t="s">
        <v>13266</v>
      </c>
    </row>
    <row r="2399" spans="1:18">
      <c r="A2399" t="s">
        <v>7811</v>
      </c>
      <c r="B2399" t="s">
        <v>10958</v>
      </c>
      <c r="C2399" t="s">
        <v>74</v>
      </c>
      <c r="D2399" s="25" t="s">
        <v>11397</v>
      </c>
      <c r="E2399" s="4">
        <v>5</v>
      </c>
      <c r="F2399" s="4">
        <v>2011</v>
      </c>
      <c r="G2399" t="s">
        <v>25</v>
      </c>
      <c r="I2399" t="s">
        <v>11219</v>
      </c>
      <c r="J2399" s="4" t="s">
        <v>739</v>
      </c>
      <c r="K2399" s="4" t="s">
        <v>240</v>
      </c>
      <c r="L2399" s="4">
        <v>0</v>
      </c>
      <c r="M2399" s="4" t="s">
        <v>2041</v>
      </c>
      <c r="N2399" s="11" t="s">
        <v>13265</v>
      </c>
      <c r="O2399" t="s">
        <v>13267</v>
      </c>
      <c r="R2399" t="s">
        <v>13268</v>
      </c>
    </row>
    <row r="2400" spans="1:18">
      <c r="A2400" t="s">
        <v>7817</v>
      </c>
      <c r="B2400" t="s">
        <v>10958</v>
      </c>
      <c r="C2400" t="s">
        <v>20</v>
      </c>
      <c r="D2400" s="25" t="s">
        <v>562</v>
      </c>
      <c r="E2400" s="4">
        <v>5</v>
      </c>
      <c r="F2400" s="4">
        <v>2009</v>
      </c>
      <c r="G2400" t="s">
        <v>25</v>
      </c>
      <c r="I2400" t="s">
        <v>11219</v>
      </c>
      <c r="J2400" s="4" t="s">
        <v>527</v>
      </c>
      <c r="K2400" s="4" t="s">
        <v>794</v>
      </c>
      <c r="L2400" s="4">
        <v>0</v>
      </c>
      <c r="M2400" s="4" t="s">
        <v>5512</v>
      </c>
      <c r="N2400" s="11" t="s">
        <v>13269</v>
      </c>
      <c r="R2400" t="s">
        <v>13270</v>
      </c>
    </row>
    <row r="2401" spans="1:18">
      <c r="A2401" t="s">
        <v>7817</v>
      </c>
      <c r="B2401" t="s">
        <v>10958</v>
      </c>
      <c r="C2401" t="s">
        <v>74</v>
      </c>
      <c r="D2401" s="25" t="s">
        <v>11016</v>
      </c>
      <c r="E2401" s="4">
        <v>5</v>
      </c>
      <c r="F2401" s="4">
        <v>2015</v>
      </c>
      <c r="G2401" t="s">
        <v>25</v>
      </c>
      <c r="I2401" t="s">
        <v>11219</v>
      </c>
      <c r="J2401" s="4" t="s">
        <v>1160</v>
      </c>
      <c r="K2401" s="4" t="s">
        <v>1393</v>
      </c>
      <c r="L2401" s="4">
        <v>0</v>
      </c>
      <c r="M2401" s="4" t="s">
        <v>4849</v>
      </c>
      <c r="N2401" s="11" t="s">
        <v>13269</v>
      </c>
      <c r="R2401" t="s">
        <v>13271</v>
      </c>
    </row>
    <row r="2402" spans="1:18">
      <c r="A2402" t="s">
        <v>7817</v>
      </c>
      <c r="B2402" t="s">
        <v>10958</v>
      </c>
      <c r="C2402" t="s">
        <v>74</v>
      </c>
      <c r="D2402" s="25" t="s">
        <v>1590</v>
      </c>
      <c r="E2402" s="4">
        <v>5</v>
      </c>
      <c r="F2402" s="4">
        <v>2016</v>
      </c>
      <c r="G2402" t="s">
        <v>25</v>
      </c>
      <c r="I2402" t="s">
        <v>11219</v>
      </c>
      <c r="J2402" s="4" t="s">
        <v>127</v>
      </c>
      <c r="K2402" s="4" t="s">
        <v>825</v>
      </c>
      <c r="L2402" s="4">
        <v>0</v>
      </c>
      <c r="M2402" s="4" t="s">
        <v>1962</v>
      </c>
      <c r="N2402" s="11" t="s">
        <v>13269</v>
      </c>
      <c r="R2402" t="s">
        <v>12572</v>
      </c>
    </row>
    <row r="2403" spans="1:18">
      <c r="A2403" t="s">
        <v>7817</v>
      </c>
      <c r="B2403" t="s">
        <v>10958</v>
      </c>
      <c r="C2403" t="s">
        <v>74</v>
      </c>
      <c r="D2403" s="25" t="s">
        <v>11509</v>
      </c>
      <c r="E2403" s="4">
        <v>5</v>
      </c>
      <c r="F2403" s="4">
        <v>2021</v>
      </c>
      <c r="G2403" t="s">
        <v>25</v>
      </c>
      <c r="I2403" t="s">
        <v>11219</v>
      </c>
      <c r="J2403" s="4" t="s">
        <v>1253</v>
      </c>
      <c r="K2403" s="4" t="s">
        <v>1575</v>
      </c>
      <c r="L2403" s="4">
        <v>0</v>
      </c>
      <c r="M2403" s="4" t="s">
        <v>2909</v>
      </c>
      <c r="N2403" s="11" t="s">
        <v>13269</v>
      </c>
      <c r="R2403" t="s">
        <v>13272</v>
      </c>
    </row>
    <row r="2404" spans="1:18">
      <c r="A2404" t="s">
        <v>7824</v>
      </c>
      <c r="B2404" t="s">
        <v>10958</v>
      </c>
      <c r="C2404" t="s">
        <v>20</v>
      </c>
      <c r="D2404" s="25" t="s">
        <v>11014</v>
      </c>
      <c r="E2404" s="4">
        <v>5</v>
      </c>
      <c r="F2404" s="4">
        <v>2013</v>
      </c>
      <c r="G2404" t="s">
        <v>25</v>
      </c>
      <c r="H2404" s="4" t="s">
        <v>1456</v>
      </c>
      <c r="I2404" t="s">
        <v>1214</v>
      </c>
      <c r="J2404" s="4" t="s">
        <v>568</v>
      </c>
      <c r="K2404" s="4">
        <v>11.5</v>
      </c>
      <c r="L2404" s="4">
        <v>3.5</v>
      </c>
      <c r="M2404" s="4" t="s">
        <v>3400</v>
      </c>
      <c r="N2404" s="11" t="s">
        <v>13273</v>
      </c>
      <c r="R2404" t="s">
        <v>13274</v>
      </c>
    </row>
    <row r="2405" spans="1:18">
      <c r="A2405" t="s">
        <v>7824</v>
      </c>
      <c r="B2405" t="s">
        <v>10958</v>
      </c>
      <c r="C2405" t="s">
        <v>74</v>
      </c>
      <c r="D2405" s="25" t="s">
        <v>11068</v>
      </c>
      <c r="E2405" s="4">
        <v>5</v>
      </c>
      <c r="F2405" s="4">
        <v>2015</v>
      </c>
      <c r="G2405" t="s">
        <v>25</v>
      </c>
      <c r="H2405" s="4" t="s">
        <v>482</v>
      </c>
      <c r="I2405" t="s">
        <v>1214</v>
      </c>
      <c r="J2405" s="4" t="s">
        <v>4735</v>
      </c>
      <c r="K2405" s="4">
        <v>13.7</v>
      </c>
      <c r="L2405" s="4">
        <v>3.9</v>
      </c>
      <c r="M2405" s="4" t="s">
        <v>3274</v>
      </c>
      <c r="N2405" s="11" t="s">
        <v>13273</v>
      </c>
      <c r="R2405" t="s">
        <v>13275</v>
      </c>
    </row>
    <row r="2406" spans="1:18">
      <c r="A2406" t="s">
        <v>7824</v>
      </c>
      <c r="B2406" t="s">
        <v>10958</v>
      </c>
      <c r="C2406" t="s">
        <v>74</v>
      </c>
      <c r="D2406" s="25" t="s">
        <v>1590</v>
      </c>
      <c r="E2406" s="4">
        <v>5</v>
      </c>
      <c r="F2406" s="4">
        <v>2016</v>
      </c>
      <c r="G2406" t="s">
        <v>25</v>
      </c>
      <c r="H2406" s="4" t="s">
        <v>682</v>
      </c>
      <c r="I2406" t="s">
        <v>1214</v>
      </c>
      <c r="J2406" s="4" t="s">
        <v>600</v>
      </c>
      <c r="K2406" s="4">
        <v>15.5</v>
      </c>
      <c r="L2406" s="4">
        <v>4.3</v>
      </c>
      <c r="M2406" s="4" t="s">
        <v>1347</v>
      </c>
      <c r="N2406" s="11" t="s">
        <v>13273</v>
      </c>
      <c r="R2406" t="s">
        <v>13276</v>
      </c>
    </row>
    <row r="2407" spans="1:18">
      <c r="A2407" t="s">
        <v>7824</v>
      </c>
      <c r="B2407" t="s">
        <v>10958</v>
      </c>
      <c r="C2407" t="s">
        <v>74</v>
      </c>
      <c r="D2407" s="25" t="s">
        <v>5649</v>
      </c>
      <c r="E2407" s="4">
        <v>6</v>
      </c>
      <c r="F2407" s="4">
        <v>2016</v>
      </c>
      <c r="G2407" t="s">
        <v>25</v>
      </c>
      <c r="H2407" s="4" t="s">
        <v>239</v>
      </c>
      <c r="I2407" t="s">
        <v>1214</v>
      </c>
      <c r="J2407" s="4" t="s">
        <v>275</v>
      </c>
      <c r="K2407" s="4">
        <v>15.6</v>
      </c>
      <c r="L2407" s="4">
        <v>4.3</v>
      </c>
      <c r="M2407" s="4" t="s">
        <v>1752</v>
      </c>
      <c r="N2407" s="11" t="s">
        <v>13273</v>
      </c>
      <c r="R2407" t="s">
        <v>13277</v>
      </c>
    </row>
    <row r="2408" spans="1:18">
      <c r="A2408" t="s">
        <v>7824</v>
      </c>
      <c r="B2408" t="s">
        <v>10958</v>
      </c>
      <c r="C2408" t="s">
        <v>74</v>
      </c>
      <c r="D2408" s="25" t="s">
        <v>11046</v>
      </c>
      <c r="E2408" s="4">
        <v>9</v>
      </c>
      <c r="F2408" s="4">
        <v>2016</v>
      </c>
      <c r="G2408" t="s">
        <v>25</v>
      </c>
      <c r="H2408" s="4" t="s">
        <v>5597</v>
      </c>
      <c r="I2408" t="s">
        <v>1214</v>
      </c>
      <c r="J2408" s="4" t="s">
        <v>3814</v>
      </c>
      <c r="K2408" s="4">
        <v>16.100000000000001</v>
      </c>
      <c r="L2408" s="4">
        <v>4.8</v>
      </c>
      <c r="M2408" s="4" t="s">
        <v>1463</v>
      </c>
      <c r="N2408" s="11" t="s">
        <v>13273</v>
      </c>
      <c r="R2408" t="s">
        <v>13278</v>
      </c>
    </row>
    <row r="2409" spans="1:18">
      <c r="A2409" t="s">
        <v>7824</v>
      </c>
      <c r="B2409" t="s">
        <v>10958</v>
      </c>
      <c r="C2409" t="s">
        <v>74</v>
      </c>
      <c r="D2409" s="25" t="s">
        <v>11020</v>
      </c>
      <c r="E2409" s="4">
        <v>5</v>
      </c>
      <c r="F2409" s="4">
        <v>2017</v>
      </c>
      <c r="G2409" t="s">
        <v>25</v>
      </c>
      <c r="H2409" s="4" t="s">
        <v>57</v>
      </c>
      <c r="I2409" t="s">
        <v>1214</v>
      </c>
      <c r="J2409" s="4" t="s">
        <v>658</v>
      </c>
      <c r="K2409" s="4">
        <v>16.8</v>
      </c>
      <c r="L2409" s="4">
        <v>4.7</v>
      </c>
      <c r="M2409" s="4" t="s">
        <v>13279</v>
      </c>
      <c r="N2409" s="11" t="s">
        <v>13273</v>
      </c>
      <c r="R2409" t="s">
        <v>13280</v>
      </c>
    </row>
    <row r="2410" spans="1:18">
      <c r="A2410" t="s">
        <v>7824</v>
      </c>
      <c r="B2410" t="s">
        <v>10958</v>
      </c>
      <c r="C2410" t="s">
        <v>74</v>
      </c>
      <c r="D2410" s="25" t="s">
        <v>2440</v>
      </c>
      <c r="E2410" s="4">
        <v>9</v>
      </c>
      <c r="F2410" s="4">
        <v>2018</v>
      </c>
      <c r="G2410" t="s">
        <v>25</v>
      </c>
      <c r="H2410" s="4" t="s">
        <v>3412</v>
      </c>
      <c r="I2410" t="s">
        <v>1214</v>
      </c>
      <c r="J2410" s="4" t="s">
        <v>2413</v>
      </c>
      <c r="K2410" s="4">
        <v>19.5</v>
      </c>
      <c r="L2410" s="4">
        <v>5.5</v>
      </c>
      <c r="M2410" s="4" t="s">
        <v>1825</v>
      </c>
      <c r="N2410" s="11" t="s">
        <v>13273</v>
      </c>
      <c r="R2410" t="s">
        <v>13281</v>
      </c>
    </row>
    <row r="2411" spans="1:18">
      <c r="A2411" t="s">
        <v>7824</v>
      </c>
      <c r="B2411" t="s">
        <v>10958</v>
      </c>
      <c r="C2411" t="s">
        <v>74</v>
      </c>
      <c r="D2411" s="25" t="s">
        <v>1515</v>
      </c>
      <c r="E2411" s="4">
        <v>5</v>
      </c>
      <c r="F2411" s="4">
        <v>2019</v>
      </c>
      <c r="G2411" t="s">
        <v>25</v>
      </c>
      <c r="H2411" s="4" t="s">
        <v>496</v>
      </c>
      <c r="I2411" t="s">
        <v>1214</v>
      </c>
      <c r="J2411" s="4" t="s">
        <v>946</v>
      </c>
      <c r="K2411" s="4">
        <v>20.6</v>
      </c>
      <c r="L2411" s="4">
        <v>5.8</v>
      </c>
      <c r="M2411" s="4" t="s">
        <v>4724</v>
      </c>
      <c r="N2411" s="11" t="s">
        <v>13273</v>
      </c>
      <c r="R2411" t="s">
        <v>13282</v>
      </c>
    </row>
    <row r="2412" spans="1:18">
      <c r="A2412" t="s">
        <v>221</v>
      </c>
      <c r="B2412" t="s">
        <v>10958</v>
      </c>
      <c r="C2412" t="s">
        <v>20</v>
      </c>
      <c r="D2412" s="25" t="s">
        <v>10959</v>
      </c>
      <c r="E2412" s="4">
        <v>3</v>
      </c>
      <c r="F2412" s="4">
        <v>1982</v>
      </c>
      <c r="G2412" t="s">
        <v>21</v>
      </c>
      <c r="I2412" t="s">
        <v>11219</v>
      </c>
      <c r="J2412" s="4" t="s">
        <v>3867</v>
      </c>
      <c r="K2412" s="4" t="s">
        <v>2105</v>
      </c>
      <c r="L2412" s="4">
        <v>0</v>
      </c>
      <c r="M2412" s="4" t="s">
        <v>3570</v>
      </c>
      <c r="R2412" t="s">
        <v>11290</v>
      </c>
    </row>
    <row r="2413" spans="1:18">
      <c r="A2413" t="s">
        <v>221</v>
      </c>
      <c r="B2413" t="s">
        <v>10958</v>
      </c>
      <c r="C2413" t="s">
        <v>74</v>
      </c>
      <c r="D2413" s="25" t="s">
        <v>10961</v>
      </c>
      <c r="E2413" s="4">
        <v>3</v>
      </c>
      <c r="F2413" s="4">
        <v>1986</v>
      </c>
      <c r="G2413" t="s">
        <v>21</v>
      </c>
      <c r="I2413" t="s">
        <v>11219</v>
      </c>
      <c r="J2413" s="4" t="s">
        <v>5125</v>
      </c>
      <c r="K2413" s="4" t="s">
        <v>2925</v>
      </c>
      <c r="L2413" s="4">
        <v>0</v>
      </c>
      <c r="M2413" s="4" t="s">
        <v>5332</v>
      </c>
    </row>
    <row r="2414" spans="1:18">
      <c r="A2414" t="s">
        <v>221</v>
      </c>
      <c r="B2414" t="s">
        <v>10958</v>
      </c>
      <c r="C2414" t="s">
        <v>74</v>
      </c>
      <c r="D2414" s="25" t="s">
        <v>10964</v>
      </c>
      <c r="E2414" s="4">
        <v>3</v>
      </c>
      <c r="F2414" s="4">
        <v>1990</v>
      </c>
      <c r="G2414" t="s">
        <v>21</v>
      </c>
      <c r="I2414" t="s">
        <v>11219</v>
      </c>
      <c r="J2414" s="4" t="s">
        <v>6012</v>
      </c>
      <c r="K2414" s="4" t="s">
        <v>1292</v>
      </c>
      <c r="L2414" s="4">
        <v>0</v>
      </c>
      <c r="M2414" s="4" t="s">
        <v>2926</v>
      </c>
      <c r="R2414" t="s">
        <v>4338</v>
      </c>
    </row>
    <row r="2415" spans="1:18">
      <c r="A2415" t="s">
        <v>7889</v>
      </c>
      <c r="B2415" t="s">
        <v>10958</v>
      </c>
      <c r="C2415" t="s">
        <v>20</v>
      </c>
      <c r="D2415" s="25" t="s">
        <v>10968</v>
      </c>
      <c r="E2415" s="4">
        <v>3</v>
      </c>
      <c r="F2415" s="4">
        <v>1994</v>
      </c>
      <c r="G2415" t="s">
        <v>25</v>
      </c>
      <c r="I2415" t="s">
        <v>11219</v>
      </c>
      <c r="J2415" s="4" t="s">
        <v>67</v>
      </c>
      <c r="K2415" s="4" t="s">
        <v>729</v>
      </c>
      <c r="L2415" s="4">
        <v>0</v>
      </c>
      <c r="M2415" s="4" t="s">
        <v>4556</v>
      </c>
      <c r="R2415" t="s">
        <v>13283</v>
      </c>
    </row>
    <row r="2416" spans="1:18">
      <c r="A2416" t="s">
        <v>7889</v>
      </c>
      <c r="B2416" t="s">
        <v>10958</v>
      </c>
      <c r="C2416" t="s">
        <v>74</v>
      </c>
      <c r="D2416" s="25" t="s">
        <v>11001</v>
      </c>
      <c r="E2416" s="4">
        <v>3</v>
      </c>
      <c r="F2416" s="4">
        <v>1998</v>
      </c>
      <c r="G2416" t="s">
        <v>25</v>
      </c>
      <c r="I2416" t="s">
        <v>11219</v>
      </c>
      <c r="J2416" s="4" t="s">
        <v>1869</v>
      </c>
      <c r="K2416" s="4">
        <v>18.100000000000001</v>
      </c>
      <c r="L2416" s="4">
        <v>4.5</v>
      </c>
      <c r="M2416" s="4" t="s">
        <v>2808</v>
      </c>
      <c r="R2416" t="s">
        <v>13284</v>
      </c>
    </row>
    <row r="2417" spans="1:18">
      <c r="A2417" t="s">
        <v>7898</v>
      </c>
      <c r="B2417" t="s">
        <v>10958</v>
      </c>
      <c r="C2417" t="s">
        <v>20</v>
      </c>
      <c r="D2417" s="25" t="s">
        <v>11007</v>
      </c>
      <c r="E2417" s="4">
        <v>5</v>
      </c>
      <c r="F2417" s="4">
        <v>2002</v>
      </c>
      <c r="G2417" t="s">
        <v>21</v>
      </c>
      <c r="I2417" t="s">
        <v>11219</v>
      </c>
      <c r="J2417" s="4" t="s">
        <v>91</v>
      </c>
      <c r="K2417" s="4" t="s">
        <v>278</v>
      </c>
      <c r="L2417" s="4">
        <v>0</v>
      </c>
      <c r="M2417" s="4" t="s">
        <v>6315</v>
      </c>
      <c r="N2417" s="11" t="s">
        <v>13285</v>
      </c>
      <c r="R2417" t="s">
        <v>13286</v>
      </c>
    </row>
    <row r="2418" spans="1:18">
      <c r="A2418" t="s">
        <v>7898</v>
      </c>
      <c r="B2418" t="s">
        <v>10958</v>
      </c>
      <c r="C2418" t="s">
        <v>74</v>
      </c>
      <c r="D2418" s="25" t="s">
        <v>10972</v>
      </c>
      <c r="E2418" s="4">
        <v>5</v>
      </c>
      <c r="F2418" s="4">
        <v>2003</v>
      </c>
      <c r="G2418" t="s">
        <v>21</v>
      </c>
      <c r="I2418" t="s">
        <v>11219</v>
      </c>
      <c r="J2418" s="4" t="s">
        <v>293</v>
      </c>
      <c r="K2418" s="4" t="s">
        <v>278</v>
      </c>
      <c r="L2418" s="4">
        <v>0</v>
      </c>
      <c r="M2418" s="4" t="s">
        <v>1697</v>
      </c>
      <c r="N2418" s="11" t="s">
        <v>13285</v>
      </c>
      <c r="R2418" t="s">
        <v>13287</v>
      </c>
    </row>
    <row r="2419" spans="1:18">
      <c r="A2419" t="s">
        <v>7912</v>
      </c>
      <c r="B2419" t="s">
        <v>10958</v>
      </c>
      <c r="C2419" t="s">
        <v>20</v>
      </c>
      <c r="D2419" s="25" t="s">
        <v>11014</v>
      </c>
      <c r="E2419" s="4">
        <v>5</v>
      </c>
      <c r="F2419" s="4">
        <v>2013</v>
      </c>
      <c r="G2419" t="s">
        <v>21</v>
      </c>
      <c r="I2419" t="s">
        <v>11219</v>
      </c>
      <c r="J2419" s="4" t="s">
        <v>1094</v>
      </c>
      <c r="K2419" s="4" t="s">
        <v>264</v>
      </c>
      <c r="L2419" s="4">
        <v>0</v>
      </c>
      <c r="M2419" s="4" t="s">
        <v>2788</v>
      </c>
      <c r="N2419" s="11" t="s">
        <v>13288</v>
      </c>
      <c r="R2419" t="s">
        <v>13289</v>
      </c>
    </row>
    <row r="2420" spans="1:18">
      <c r="A2420" t="s">
        <v>7912</v>
      </c>
      <c r="B2420" t="s">
        <v>10958</v>
      </c>
      <c r="C2420" t="s">
        <v>74</v>
      </c>
      <c r="D2420" s="25" t="s">
        <v>11016</v>
      </c>
      <c r="E2420" s="4">
        <v>5</v>
      </c>
      <c r="F2420" s="4">
        <v>2015</v>
      </c>
      <c r="G2420" t="s">
        <v>21</v>
      </c>
      <c r="I2420" t="s">
        <v>11219</v>
      </c>
      <c r="J2420" s="4" t="s">
        <v>527</v>
      </c>
      <c r="K2420" s="4" t="s">
        <v>919</v>
      </c>
      <c r="L2420" s="4">
        <v>0</v>
      </c>
      <c r="M2420" s="4" t="s">
        <v>1433</v>
      </c>
      <c r="N2420" s="11" t="s">
        <v>13288</v>
      </c>
      <c r="R2420" t="s">
        <v>13290</v>
      </c>
    </row>
    <row r="2421" spans="1:18">
      <c r="A2421" t="s">
        <v>7912</v>
      </c>
      <c r="B2421" t="s">
        <v>10958</v>
      </c>
      <c r="C2421" t="s">
        <v>74</v>
      </c>
      <c r="D2421" s="25" t="s">
        <v>1590</v>
      </c>
      <c r="E2421" s="4">
        <v>5</v>
      </c>
      <c r="F2421" s="4">
        <v>2016</v>
      </c>
      <c r="G2421" t="s">
        <v>21</v>
      </c>
      <c r="I2421" t="s">
        <v>11219</v>
      </c>
      <c r="J2421" s="4" t="s">
        <v>527</v>
      </c>
      <c r="K2421" s="4" t="s">
        <v>278</v>
      </c>
      <c r="L2421" s="4">
        <v>0</v>
      </c>
      <c r="M2421" s="4" t="s">
        <v>7172</v>
      </c>
      <c r="N2421" s="11" t="s">
        <v>13288</v>
      </c>
      <c r="R2421" t="s">
        <v>11044</v>
      </c>
    </row>
    <row r="2422" spans="1:18">
      <c r="A2422" t="s">
        <v>7912</v>
      </c>
      <c r="B2422" t="s">
        <v>10958</v>
      </c>
      <c r="C2422" t="s">
        <v>74</v>
      </c>
      <c r="D2422" s="25" t="s">
        <v>11046</v>
      </c>
      <c r="E2422" s="4">
        <v>9</v>
      </c>
      <c r="F2422" s="4">
        <v>2016</v>
      </c>
      <c r="G2422" t="s">
        <v>21</v>
      </c>
      <c r="I2422" t="s">
        <v>11219</v>
      </c>
      <c r="J2422" s="4" t="s">
        <v>1389</v>
      </c>
      <c r="K2422" s="4" t="s">
        <v>958</v>
      </c>
      <c r="L2422" s="4">
        <v>0</v>
      </c>
      <c r="M2422" s="4" t="s">
        <v>1623</v>
      </c>
      <c r="N2422" s="11" t="s">
        <v>13288</v>
      </c>
      <c r="R2422" t="s">
        <v>13291</v>
      </c>
    </row>
    <row r="2423" spans="1:18">
      <c r="A2423" t="s">
        <v>7912</v>
      </c>
      <c r="B2423" t="s">
        <v>10958</v>
      </c>
      <c r="C2423" t="s">
        <v>74</v>
      </c>
      <c r="D2423" s="25" t="s">
        <v>11020</v>
      </c>
      <c r="E2423" s="4">
        <v>5</v>
      </c>
      <c r="F2423" s="4">
        <v>2017</v>
      </c>
      <c r="G2423" t="s">
        <v>21</v>
      </c>
      <c r="I2423" t="s">
        <v>11219</v>
      </c>
      <c r="J2423" s="4" t="s">
        <v>661</v>
      </c>
      <c r="K2423" s="4" t="s">
        <v>433</v>
      </c>
      <c r="L2423" s="4">
        <v>0</v>
      </c>
      <c r="M2423" s="4" t="s">
        <v>1427</v>
      </c>
      <c r="N2423" s="11" t="s">
        <v>13288</v>
      </c>
      <c r="R2423" t="s">
        <v>13292</v>
      </c>
    </row>
    <row r="2424" spans="1:18">
      <c r="A2424" t="s">
        <v>7912</v>
      </c>
      <c r="B2424" t="s">
        <v>10958</v>
      </c>
      <c r="C2424" t="s">
        <v>74</v>
      </c>
      <c r="D2424" s="25" t="s">
        <v>11509</v>
      </c>
      <c r="E2424" s="4">
        <v>5</v>
      </c>
      <c r="F2424" s="4">
        <v>2021</v>
      </c>
      <c r="G2424" t="s">
        <v>21</v>
      </c>
      <c r="I2424" t="s">
        <v>11219</v>
      </c>
      <c r="J2424" s="4" t="s">
        <v>683</v>
      </c>
      <c r="K2424" s="4" t="s">
        <v>182</v>
      </c>
      <c r="L2424" s="4">
        <v>0</v>
      </c>
      <c r="M2424" s="4" t="s">
        <v>1571</v>
      </c>
      <c r="N2424" s="11" t="s">
        <v>13288</v>
      </c>
      <c r="Q2424" t="s">
        <v>13293</v>
      </c>
      <c r="R2424" t="s">
        <v>13294</v>
      </c>
    </row>
    <row r="2425" spans="1:18">
      <c r="A2425" t="s">
        <v>7912</v>
      </c>
      <c r="B2425" t="s">
        <v>10958</v>
      </c>
      <c r="C2425" t="s">
        <v>74</v>
      </c>
      <c r="D2425" s="25" t="s">
        <v>12374</v>
      </c>
      <c r="E2425" s="4">
        <v>4</v>
      </c>
      <c r="F2425" s="4">
        <v>2024</v>
      </c>
      <c r="G2425" t="s">
        <v>21</v>
      </c>
      <c r="H2425" s="4" t="s">
        <v>12329</v>
      </c>
      <c r="I2425" t="s">
        <v>1214</v>
      </c>
      <c r="J2425" s="4" t="s">
        <v>1875</v>
      </c>
      <c r="K2425" s="4" t="s">
        <v>577</v>
      </c>
      <c r="L2425" s="4">
        <v>0</v>
      </c>
      <c r="M2425" s="4" t="s">
        <v>1848</v>
      </c>
      <c r="N2425" s="11" t="s">
        <v>13288</v>
      </c>
      <c r="Q2425" t="s">
        <v>13295</v>
      </c>
      <c r="R2425" t="s">
        <v>13296</v>
      </c>
    </row>
    <row r="2426" spans="1:18">
      <c r="A2426" t="s">
        <v>7914</v>
      </c>
      <c r="B2426" t="s">
        <v>10958</v>
      </c>
      <c r="C2426" t="s">
        <v>20</v>
      </c>
      <c r="D2426" s="25" t="s">
        <v>1590</v>
      </c>
      <c r="E2426" s="4">
        <v>5</v>
      </c>
      <c r="F2426" s="4">
        <v>2016</v>
      </c>
      <c r="G2426" t="s">
        <v>25</v>
      </c>
      <c r="I2426" t="s">
        <v>11219</v>
      </c>
      <c r="J2426" s="4" t="s">
        <v>3207</v>
      </c>
      <c r="K2426" s="4" t="s">
        <v>718</v>
      </c>
      <c r="L2426" s="4">
        <v>0</v>
      </c>
      <c r="M2426" s="4" t="s">
        <v>1809</v>
      </c>
      <c r="N2426" s="11" t="s">
        <v>13297</v>
      </c>
      <c r="R2426" t="s">
        <v>13298</v>
      </c>
    </row>
    <row r="2427" spans="1:18">
      <c r="A2427" t="s">
        <v>226</v>
      </c>
      <c r="B2427" t="s">
        <v>10958</v>
      </c>
      <c r="C2427" t="s">
        <v>20</v>
      </c>
      <c r="D2427" s="25" t="s">
        <v>10959</v>
      </c>
      <c r="E2427" s="4">
        <v>3</v>
      </c>
      <c r="F2427" s="4">
        <v>1982</v>
      </c>
      <c r="G2427" t="s">
        <v>21</v>
      </c>
      <c r="I2427" t="s">
        <v>11219</v>
      </c>
      <c r="J2427" s="4" t="s">
        <v>4762</v>
      </c>
      <c r="K2427" s="4" t="s">
        <v>435</v>
      </c>
      <c r="L2427" s="4">
        <v>0</v>
      </c>
      <c r="M2427" s="4" t="s">
        <v>2181</v>
      </c>
      <c r="N2427" s="11" t="s">
        <v>13299</v>
      </c>
      <c r="R2427" t="s">
        <v>3984</v>
      </c>
    </row>
    <row r="2428" spans="1:18">
      <c r="A2428" t="s">
        <v>226</v>
      </c>
      <c r="B2428" t="s">
        <v>10958</v>
      </c>
      <c r="C2428" t="s">
        <v>74</v>
      </c>
      <c r="D2428" s="25" t="s">
        <v>10963</v>
      </c>
      <c r="E2428" s="4">
        <v>3</v>
      </c>
      <c r="F2428" s="4">
        <v>1988</v>
      </c>
      <c r="G2428" t="s">
        <v>21</v>
      </c>
      <c r="I2428" t="s">
        <v>11219</v>
      </c>
      <c r="J2428" s="4" t="s">
        <v>1897</v>
      </c>
      <c r="K2428" s="4" t="s">
        <v>3561</v>
      </c>
      <c r="L2428" s="4">
        <v>0</v>
      </c>
      <c r="M2428" s="4" t="s">
        <v>1521</v>
      </c>
      <c r="N2428" s="11" t="s">
        <v>13299</v>
      </c>
    </row>
    <row r="2429" spans="1:18">
      <c r="A2429" t="s">
        <v>226</v>
      </c>
      <c r="B2429" t="s">
        <v>10958</v>
      </c>
      <c r="C2429" t="s">
        <v>74</v>
      </c>
      <c r="D2429" s="25" t="s">
        <v>10964</v>
      </c>
      <c r="E2429" s="4">
        <v>3</v>
      </c>
      <c r="F2429" s="4">
        <v>1990</v>
      </c>
      <c r="G2429" t="s">
        <v>21</v>
      </c>
      <c r="I2429" t="s">
        <v>11219</v>
      </c>
      <c r="J2429" s="4" t="s">
        <v>3076</v>
      </c>
      <c r="K2429" s="4" t="s">
        <v>2925</v>
      </c>
      <c r="L2429" s="4">
        <v>0</v>
      </c>
      <c r="M2429" s="4" t="s">
        <v>2811</v>
      </c>
      <c r="N2429" s="11" t="s">
        <v>13299</v>
      </c>
    </row>
    <row r="2430" spans="1:18">
      <c r="A2430" t="s">
        <v>226</v>
      </c>
      <c r="B2430" t="s">
        <v>10958</v>
      </c>
      <c r="C2430" t="s">
        <v>74</v>
      </c>
      <c r="D2430" s="25" t="s">
        <v>11132</v>
      </c>
      <c r="E2430" s="4">
        <v>3</v>
      </c>
      <c r="F2430" s="4">
        <v>1995</v>
      </c>
      <c r="G2430" t="s">
        <v>21</v>
      </c>
      <c r="I2430" t="s">
        <v>11219</v>
      </c>
      <c r="J2430" s="4" t="s">
        <v>885</v>
      </c>
      <c r="K2430" s="4" t="s">
        <v>828</v>
      </c>
      <c r="L2430" s="4">
        <v>0</v>
      </c>
      <c r="M2430" s="4" t="s">
        <v>1815</v>
      </c>
      <c r="N2430" s="11" t="s">
        <v>13299</v>
      </c>
      <c r="R2430" t="s">
        <v>13300</v>
      </c>
    </row>
    <row r="2431" spans="1:18">
      <c r="A2431" t="s">
        <v>7930</v>
      </c>
      <c r="B2431" t="s">
        <v>10958</v>
      </c>
      <c r="C2431" t="s">
        <v>20</v>
      </c>
      <c r="D2431" s="25" t="s">
        <v>11023</v>
      </c>
      <c r="E2431" s="4">
        <v>3</v>
      </c>
      <c r="F2431" s="4">
        <v>1992</v>
      </c>
      <c r="G2431" t="s">
        <v>25</v>
      </c>
      <c r="I2431" t="s">
        <v>11219</v>
      </c>
      <c r="J2431" s="4" t="s">
        <v>4455</v>
      </c>
      <c r="K2431" s="4" t="s">
        <v>3050</v>
      </c>
      <c r="L2431" s="4">
        <v>0</v>
      </c>
      <c r="M2431" s="4" t="s">
        <v>5074</v>
      </c>
      <c r="N2431" s="11" t="s">
        <v>13301</v>
      </c>
      <c r="R2431" t="s">
        <v>1319</v>
      </c>
    </row>
    <row r="2432" spans="1:18">
      <c r="A2432" t="s">
        <v>7930</v>
      </c>
      <c r="B2432" t="s">
        <v>10958</v>
      </c>
      <c r="C2432" t="s">
        <v>74</v>
      </c>
      <c r="D2432" s="25" t="s">
        <v>10975</v>
      </c>
      <c r="E2432" s="4">
        <v>3</v>
      </c>
      <c r="F2432" s="4">
        <v>1994</v>
      </c>
      <c r="G2432" t="s">
        <v>25</v>
      </c>
      <c r="I2432" t="s">
        <v>11219</v>
      </c>
      <c r="J2432" s="4" t="s">
        <v>244</v>
      </c>
      <c r="K2432" s="4" t="s">
        <v>577</v>
      </c>
      <c r="L2432" s="4">
        <v>0</v>
      </c>
      <c r="M2432" s="4" t="s">
        <v>2607</v>
      </c>
      <c r="N2432" s="11" t="s">
        <v>13301</v>
      </c>
    </row>
    <row r="2433" spans="1:18">
      <c r="A2433" t="s">
        <v>7930</v>
      </c>
      <c r="B2433" t="s">
        <v>10958</v>
      </c>
      <c r="C2433" t="s">
        <v>74</v>
      </c>
      <c r="D2433" s="25" t="s">
        <v>10987</v>
      </c>
      <c r="E2433" s="4">
        <v>3</v>
      </c>
      <c r="F2433" s="4">
        <v>1995</v>
      </c>
      <c r="G2433" t="s">
        <v>25</v>
      </c>
      <c r="I2433" t="s">
        <v>11219</v>
      </c>
      <c r="J2433" s="4" t="s">
        <v>924</v>
      </c>
      <c r="K2433" s="4" t="s">
        <v>193</v>
      </c>
      <c r="L2433" s="4">
        <v>0</v>
      </c>
      <c r="M2433" s="4" t="s">
        <v>13302</v>
      </c>
      <c r="N2433" s="11" t="s">
        <v>13301</v>
      </c>
    </row>
    <row r="2434" spans="1:18">
      <c r="A2434" t="s">
        <v>7930</v>
      </c>
      <c r="B2434" t="s">
        <v>10958</v>
      </c>
      <c r="C2434" t="s">
        <v>74</v>
      </c>
      <c r="D2434" s="25" t="s">
        <v>10989</v>
      </c>
      <c r="E2434" s="4">
        <v>3</v>
      </c>
      <c r="F2434" s="4">
        <v>1996</v>
      </c>
      <c r="G2434" t="s">
        <v>25</v>
      </c>
      <c r="I2434" t="s">
        <v>11219</v>
      </c>
      <c r="J2434" s="4" t="s">
        <v>591</v>
      </c>
      <c r="K2434" s="4" t="s">
        <v>3315</v>
      </c>
      <c r="L2434" s="4">
        <v>0</v>
      </c>
      <c r="M2434" s="4" t="s">
        <v>2691</v>
      </c>
      <c r="N2434" s="11" t="s">
        <v>13301</v>
      </c>
      <c r="R2434" t="s">
        <v>13303</v>
      </c>
    </row>
    <row r="2435" spans="1:18">
      <c r="A2435" t="s">
        <v>7930</v>
      </c>
      <c r="B2435" t="s">
        <v>10958</v>
      </c>
      <c r="C2435" t="s">
        <v>74</v>
      </c>
      <c r="D2435" s="25" t="s">
        <v>11001</v>
      </c>
      <c r="E2435" s="4">
        <v>3</v>
      </c>
      <c r="F2435" s="4">
        <v>1998</v>
      </c>
      <c r="G2435" t="s">
        <v>25</v>
      </c>
      <c r="I2435" t="s">
        <v>11219</v>
      </c>
      <c r="J2435" s="4" t="s">
        <v>954</v>
      </c>
      <c r="K2435" s="4" t="s">
        <v>801</v>
      </c>
      <c r="L2435" s="4">
        <v>0</v>
      </c>
      <c r="M2435" s="4" t="s">
        <v>2059</v>
      </c>
      <c r="N2435" s="11" t="s">
        <v>13301</v>
      </c>
      <c r="R2435" t="s">
        <v>13304</v>
      </c>
    </row>
    <row r="2436" spans="1:18">
      <c r="A2436" t="s">
        <v>7932</v>
      </c>
      <c r="B2436" t="s">
        <v>10958</v>
      </c>
      <c r="C2436" t="s">
        <v>20</v>
      </c>
      <c r="D2436" s="25" t="s">
        <v>11068</v>
      </c>
      <c r="E2436" s="4">
        <v>5</v>
      </c>
      <c r="F2436" s="4">
        <v>2015</v>
      </c>
      <c r="G2436" t="s">
        <v>21</v>
      </c>
      <c r="I2436" t="s">
        <v>11219</v>
      </c>
      <c r="J2436" s="4" t="s">
        <v>388</v>
      </c>
      <c r="K2436" s="4" t="s">
        <v>866</v>
      </c>
      <c r="L2436" s="4">
        <v>0</v>
      </c>
      <c r="M2436" s="4" t="s">
        <v>3143</v>
      </c>
      <c r="R2436" t="s">
        <v>13305</v>
      </c>
    </row>
    <row r="2437" spans="1:18">
      <c r="A2437" t="s">
        <v>7946</v>
      </c>
      <c r="B2437" t="s">
        <v>10958</v>
      </c>
      <c r="C2437" t="s">
        <v>20</v>
      </c>
      <c r="D2437" s="25" t="s">
        <v>11068</v>
      </c>
      <c r="E2437" s="4">
        <v>5</v>
      </c>
      <c r="F2437" s="4">
        <v>2015</v>
      </c>
      <c r="G2437" t="s">
        <v>21</v>
      </c>
      <c r="H2437" s="4" t="s">
        <v>482</v>
      </c>
      <c r="I2437" t="s">
        <v>1214</v>
      </c>
      <c r="J2437" s="4" t="s">
        <v>2114</v>
      </c>
      <c r="K2437" s="4" t="s">
        <v>742</v>
      </c>
      <c r="L2437" s="4">
        <v>0</v>
      </c>
      <c r="M2437" s="4" t="s">
        <v>3794</v>
      </c>
      <c r="R2437" t="s">
        <v>13306</v>
      </c>
    </row>
    <row r="2438" spans="1:18">
      <c r="A2438" t="s">
        <v>7946</v>
      </c>
      <c r="B2438" t="s">
        <v>10958</v>
      </c>
      <c r="C2438" t="s">
        <v>74</v>
      </c>
      <c r="D2438" s="25" t="s">
        <v>1590</v>
      </c>
      <c r="E2438" s="4">
        <v>5</v>
      </c>
      <c r="F2438" s="4">
        <v>2016</v>
      </c>
      <c r="G2438" t="s">
        <v>21</v>
      </c>
      <c r="H2438" s="4" t="s">
        <v>682</v>
      </c>
      <c r="I2438" t="s">
        <v>1214</v>
      </c>
      <c r="J2438" s="4" t="s">
        <v>670</v>
      </c>
      <c r="K2438" s="4" t="s">
        <v>648</v>
      </c>
      <c r="L2438" s="4">
        <v>0</v>
      </c>
      <c r="M2438" s="4" t="s">
        <v>2481</v>
      </c>
      <c r="R2438" t="s">
        <v>11222</v>
      </c>
    </row>
    <row r="2439" spans="1:18">
      <c r="A2439" t="s">
        <v>232</v>
      </c>
      <c r="B2439" t="s">
        <v>10958</v>
      </c>
      <c r="C2439" t="s">
        <v>20</v>
      </c>
      <c r="D2439" s="25" t="s">
        <v>10960</v>
      </c>
      <c r="E2439" s="4">
        <v>3</v>
      </c>
      <c r="F2439" s="4">
        <v>1983</v>
      </c>
      <c r="G2439" t="s">
        <v>103</v>
      </c>
      <c r="H2439" s="4" t="s">
        <v>2693</v>
      </c>
      <c r="I2439" t="s">
        <v>1214</v>
      </c>
      <c r="J2439" s="4" t="s">
        <v>5281</v>
      </c>
      <c r="K2439" s="4" t="s">
        <v>11838</v>
      </c>
      <c r="L2439" s="4">
        <v>0</v>
      </c>
      <c r="M2439" s="4" t="s">
        <v>3449</v>
      </c>
    </row>
    <row r="2440" spans="1:18">
      <c r="A2440" t="s">
        <v>7963</v>
      </c>
      <c r="B2440" t="s">
        <v>10958</v>
      </c>
      <c r="C2440" t="s">
        <v>20</v>
      </c>
      <c r="D2440" s="25" t="s">
        <v>1313</v>
      </c>
      <c r="E2440" s="4">
        <v>3</v>
      </c>
      <c r="F2440" s="4">
        <v>2006</v>
      </c>
      <c r="G2440" t="s">
        <v>21</v>
      </c>
      <c r="H2440" s="4" t="s">
        <v>2274</v>
      </c>
      <c r="I2440" t="s">
        <v>1214</v>
      </c>
      <c r="J2440" s="4" t="s">
        <v>1445</v>
      </c>
      <c r="K2440" s="4" t="s">
        <v>2752</v>
      </c>
      <c r="L2440" s="4">
        <v>0</v>
      </c>
      <c r="M2440" s="4" t="s">
        <v>3889</v>
      </c>
      <c r="N2440" s="11" t="s">
        <v>13307</v>
      </c>
      <c r="R2440" t="s">
        <v>13308</v>
      </c>
    </row>
    <row r="2441" spans="1:18">
      <c r="A2441" t="s">
        <v>7963</v>
      </c>
      <c r="B2441" t="s">
        <v>10958</v>
      </c>
      <c r="C2441" t="s">
        <v>74</v>
      </c>
      <c r="D2441" s="25" t="s">
        <v>10993</v>
      </c>
      <c r="E2441" s="4">
        <v>5</v>
      </c>
      <c r="F2441" s="4">
        <v>2008</v>
      </c>
      <c r="G2441" t="s">
        <v>21</v>
      </c>
      <c r="H2441" s="4" t="s">
        <v>482</v>
      </c>
      <c r="I2441" t="s">
        <v>1214</v>
      </c>
      <c r="J2441" s="4" t="s">
        <v>658</v>
      </c>
      <c r="K2441" s="4" t="s">
        <v>1875</v>
      </c>
      <c r="L2441" s="4">
        <v>0</v>
      </c>
      <c r="M2441" s="4" t="s">
        <v>1465</v>
      </c>
      <c r="N2441" s="11" t="s">
        <v>13307</v>
      </c>
      <c r="R2441" t="s">
        <v>13309</v>
      </c>
    </row>
    <row r="2442" spans="1:18">
      <c r="A2442" t="s">
        <v>7963</v>
      </c>
      <c r="B2442" t="s">
        <v>10958</v>
      </c>
      <c r="C2442" t="s">
        <v>74</v>
      </c>
      <c r="D2442" s="25" t="s">
        <v>11064</v>
      </c>
      <c r="E2442" s="4">
        <v>5</v>
      </c>
      <c r="F2442" s="4">
        <v>2009</v>
      </c>
      <c r="G2442" t="s">
        <v>21</v>
      </c>
      <c r="H2442" s="4" t="s">
        <v>682</v>
      </c>
      <c r="I2442" t="s">
        <v>1214</v>
      </c>
      <c r="J2442" s="4" t="s">
        <v>169</v>
      </c>
      <c r="K2442" s="4" t="s">
        <v>2381</v>
      </c>
      <c r="L2442" s="4">
        <v>0</v>
      </c>
      <c r="M2442" s="4" t="s">
        <v>1907</v>
      </c>
      <c r="N2442" s="11" t="s">
        <v>13307</v>
      </c>
      <c r="R2442" t="s">
        <v>439</v>
      </c>
    </row>
    <row r="2443" spans="1:18">
      <c r="A2443" t="s">
        <v>7963</v>
      </c>
      <c r="B2443" t="s">
        <v>10958</v>
      </c>
      <c r="C2443" t="s">
        <v>74</v>
      </c>
      <c r="D2443" s="25" t="s">
        <v>11107</v>
      </c>
      <c r="E2443" s="4">
        <v>4</v>
      </c>
      <c r="F2443" s="4">
        <v>2010</v>
      </c>
      <c r="G2443" t="s">
        <v>21</v>
      </c>
      <c r="H2443" s="4" t="s">
        <v>415</v>
      </c>
      <c r="I2443" t="s">
        <v>1214</v>
      </c>
      <c r="J2443" s="4" t="s">
        <v>529</v>
      </c>
      <c r="K2443" s="4" t="s">
        <v>814</v>
      </c>
      <c r="L2443" s="4">
        <v>0</v>
      </c>
      <c r="M2443" s="4" t="s">
        <v>2080</v>
      </c>
      <c r="N2443" s="11" t="s">
        <v>13307</v>
      </c>
      <c r="R2443" t="s">
        <v>13310</v>
      </c>
    </row>
    <row r="2444" spans="1:18">
      <c r="A2444" t="s">
        <v>7963</v>
      </c>
      <c r="B2444" t="s">
        <v>10958</v>
      </c>
      <c r="C2444" t="s">
        <v>74</v>
      </c>
      <c r="D2444" s="25" t="s">
        <v>10995</v>
      </c>
      <c r="E2444" s="4">
        <v>5</v>
      </c>
      <c r="F2444" s="4">
        <v>2010</v>
      </c>
      <c r="G2444" t="s">
        <v>21</v>
      </c>
      <c r="H2444" s="4" t="s">
        <v>57</v>
      </c>
      <c r="I2444" t="s">
        <v>1214</v>
      </c>
      <c r="J2444" s="4" t="s">
        <v>529</v>
      </c>
      <c r="K2444" s="4" t="s">
        <v>988</v>
      </c>
      <c r="L2444" s="4">
        <v>0</v>
      </c>
      <c r="M2444" s="4" t="s">
        <v>8564</v>
      </c>
      <c r="N2444" s="11" t="s">
        <v>13307</v>
      </c>
      <c r="R2444" t="s">
        <v>634</v>
      </c>
    </row>
    <row r="2445" spans="1:18">
      <c r="A2445" t="s">
        <v>238</v>
      </c>
      <c r="B2445" t="s">
        <v>10958</v>
      </c>
      <c r="C2445" t="s">
        <v>20</v>
      </c>
      <c r="D2445" s="25" t="s">
        <v>11001</v>
      </c>
      <c r="E2445" s="4">
        <v>3</v>
      </c>
      <c r="F2445" s="4">
        <v>1998</v>
      </c>
      <c r="G2445" t="s">
        <v>21</v>
      </c>
      <c r="H2445" s="4" t="s">
        <v>87</v>
      </c>
      <c r="I2445" t="s">
        <v>1214</v>
      </c>
      <c r="J2445" s="4" t="s">
        <v>2160</v>
      </c>
      <c r="K2445" s="4" t="s">
        <v>866</v>
      </c>
      <c r="L2445" s="4">
        <v>0</v>
      </c>
      <c r="M2445" s="4" t="s">
        <v>2276</v>
      </c>
      <c r="N2445" s="11" t="s">
        <v>13311</v>
      </c>
      <c r="R2445" t="s">
        <v>13312</v>
      </c>
    </row>
    <row r="2446" spans="1:18">
      <c r="A2446" t="s">
        <v>238</v>
      </c>
      <c r="B2446" t="s">
        <v>10958</v>
      </c>
      <c r="C2446" t="s">
        <v>74</v>
      </c>
      <c r="D2446" s="25" t="s">
        <v>10981</v>
      </c>
      <c r="E2446" s="4">
        <v>3</v>
      </c>
      <c r="F2446" s="4">
        <v>2000</v>
      </c>
      <c r="G2446" t="s">
        <v>21</v>
      </c>
      <c r="H2446" s="4" t="s">
        <v>1635</v>
      </c>
      <c r="I2446" t="s">
        <v>1214</v>
      </c>
      <c r="J2446" s="4" t="s">
        <v>550</v>
      </c>
      <c r="K2446" s="4" t="s">
        <v>1875</v>
      </c>
      <c r="L2446" s="4">
        <v>0</v>
      </c>
      <c r="M2446" s="4" t="s">
        <v>1463</v>
      </c>
      <c r="N2446" s="11" t="s">
        <v>13311</v>
      </c>
      <c r="R2446" t="s">
        <v>585</v>
      </c>
    </row>
    <row r="2447" spans="1:18">
      <c r="A2447" t="s">
        <v>238</v>
      </c>
      <c r="B2447" t="s">
        <v>10958</v>
      </c>
      <c r="C2447" t="s">
        <v>74</v>
      </c>
      <c r="D2447" s="25" t="s">
        <v>3055</v>
      </c>
      <c r="E2447" s="4">
        <v>5</v>
      </c>
      <c r="F2447" s="4">
        <v>2001</v>
      </c>
      <c r="G2447" t="s">
        <v>21</v>
      </c>
      <c r="H2447" s="4" t="s">
        <v>477</v>
      </c>
      <c r="I2447" t="s">
        <v>1214</v>
      </c>
      <c r="J2447" s="4" t="s">
        <v>6479</v>
      </c>
      <c r="K2447" s="4" t="s">
        <v>508</v>
      </c>
      <c r="L2447" s="4">
        <v>0</v>
      </c>
      <c r="M2447" s="4" t="s">
        <v>1347</v>
      </c>
      <c r="N2447" s="11" t="s">
        <v>13311</v>
      </c>
      <c r="R2447" t="s">
        <v>13313</v>
      </c>
    </row>
    <row r="2448" spans="1:18">
      <c r="A2448" t="s">
        <v>238</v>
      </c>
      <c r="B2448" t="s">
        <v>10958</v>
      </c>
      <c r="C2448" t="s">
        <v>74</v>
      </c>
      <c r="D2448" s="25" t="s">
        <v>11036</v>
      </c>
      <c r="E2448" s="4">
        <v>5</v>
      </c>
      <c r="F2448" s="4">
        <v>2002</v>
      </c>
      <c r="G2448" t="s">
        <v>21</v>
      </c>
      <c r="H2448" s="4" t="s">
        <v>496</v>
      </c>
      <c r="I2448" t="s">
        <v>1214</v>
      </c>
      <c r="J2448" s="4" t="s">
        <v>527</v>
      </c>
      <c r="K2448" s="4" t="s">
        <v>1160</v>
      </c>
      <c r="L2448" s="4">
        <v>0</v>
      </c>
      <c r="M2448" s="4" t="s">
        <v>1726</v>
      </c>
      <c r="N2448" s="11" t="s">
        <v>13311</v>
      </c>
      <c r="R2448" t="s">
        <v>13314</v>
      </c>
    </row>
    <row r="2449" spans="1:18">
      <c r="A2449" t="s">
        <v>238</v>
      </c>
      <c r="B2449" t="s">
        <v>10958</v>
      </c>
      <c r="C2449" t="s">
        <v>74</v>
      </c>
      <c r="D2449" s="25" t="s">
        <v>10972</v>
      </c>
      <c r="E2449" s="4">
        <v>5</v>
      </c>
      <c r="F2449" s="4">
        <v>2003</v>
      </c>
      <c r="G2449" t="s">
        <v>21</v>
      </c>
      <c r="H2449" s="4" t="s">
        <v>410</v>
      </c>
      <c r="I2449" t="s">
        <v>1214</v>
      </c>
      <c r="J2449" s="4" t="s">
        <v>3619</v>
      </c>
      <c r="K2449" s="4" t="s">
        <v>127</v>
      </c>
      <c r="L2449" s="4">
        <v>0</v>
      </c>
      <c r="M2449" s="4" t="s">
        <v>8902</v>
      </c>
      <c r="N2449" s="11" t="s">
        <v>13311</v>
      </c>
      <c r="R2449" t="s">
        <v>13315</v>
      </c>
    </row>
    <row r="2450" spans="1:18">
      <c r="A2450" t="s">
        <v>238</v>
      </c>
      <c r="B2450" t="s">
        <v>10958</v>
      </c>
      <c r="C2450" t="s">
        <v>74</v>
      </c>
      <c r="D2450" s="25" t="s">
        <v>1674</v>
      </c>
      <c r="E2450" s="4">
        <v>5</v>
      </c>
      <c r="F2450" s="4">
        <v>2004</v>
      </c>
      <c r="G2450" t="s">
        <v>21</v>
      </c>
      <c r="H2450" s="4" t="s">
        <v>717</v>
      </c>
      <c r="I2450" t="s">
        <v>1214</v>
      </c>
      <c r="J2450" s="4" t="s">
        <v>648</v>
      </c>
      <c r="K2450" s="4" t="s">
        <v>1282</v>
      </c>
      <c r="L2450" s="4">
        <v>0</v>
      </c>
      <c r="M2450" s="4" t="s">
        <v>1430</v>
      </c>
      <c r="N2450" s="11" t="s">
        <v>13311</v>
      </c>
      <c r="R2450" t="s">
        <v>13316</v>
      </c>
    </row>
    <row r="2451" spans="1:18">
      <c r="A2451" t="s">
        <v>238</v>
      </c>
      <c r="B2451" t="s">
        <v>10958</v>
      </c>
      <c r="C2451" t="s">
        <v>74</v>
      </c>
      <c r="D2451" s="25" t="s">
        <v>11060</v>
      </c>
      <c r="E2451" s="4">
        <v>5</v>
      </c>
      <c r="F2451" s="4">
        <v>2005</v>
      </c>
      <c r="G2451" t="s">
        <v>21</v>
      </c>
      <c r="H2451" s="4" t="s">
        <v>712</v>
      </c>
      <c r="I2451" t="s">
        <v>1214</v>
      </c>
      <c r="J2451" s="4" t="s">
        <v>1155</v>
      </c>
      <c r="K2451" s="4" t="s">
        <v>479</v>
      </c>
      <c r="L2451" s="4">
        <v>0</v>
      </c>
      <c r="M2451" s="4" t="s">
        <v>5918</v>
      </c>
      <c r="N2451" s="11" t="s">
        <v>13311</v>
      </c>
      <c r="R2451" t="s">
        <v>13317</v>
      </c>
    </row>
    <row r="2452" spans="1:18">
      <c r="A2452" t="s">
        <v>243</v>
      </c>
      <c r="B2452" t="s">
        <v>10958</v>
      </c>
      <c r="C2452" t="s">
        <v>20</v>
      </c>
      <c r="D2452" s="25" t="s">
        <v>11001</v>
      </c>
      <c r="E2452" s="4">
        <v>3</v>
      </c>
      <c r="F2452" s="4">
        <v>1998</v>
      </c>
      <c r="G2452" t="s">
        <v>25</v>
      </c>
      <c r="H2452" s="4" t="s">
        <v>1368</v>
      </c>
      <c r="I2452" t="s">
        <v>1214</v>
      </c>
      <c r="J2452" s="4" t="s">
        <v>977</v>
      </c>
      <c r="K2452" s="4" t="s">
        <v>772</v>
      </c>
      <c r="L2452" s="4">
        <v>0</v>
      </c>
      <c r="M2452" s="4" t="s">
        <v>1449</v>
      </c>
      <c r="N2452" s="11" t="s">
        <v>13318</v>
      </c>
      <c r="R2452" t="s">
        <v>607</v>
      </c>
    </row>
    <row r="2453" spans="1:18">
      <c r="A2453" t="s">
        <v>243</v>
      </c>
      <c r="B2453" t="s">
        <v>10958</v>
      </c>
      <c r="C2453" t="s">
        <v>74</v>
      </c>
      <c r="D2453" s="25" t="s">
        <v>10981</v>
      </c>
      <c r="E2453" s="4">
        <v>3</v>
      </c>
      <c r="F2453" s="4">
        <v>2000</v>
      </c>
      <c r="G2453" t="s">
        <v>25</v>
      </c>
      <c r="H2453" s="4" t="s">
        <v>149</v>
      </c>
      <c r="I2453" t="s">
        <v>1214</v>
      </c>
      <c r="J2453" s="4" t="s">
        <v>4644</v>
      </c>
      <c r="K2453" s="4" t="s">
        <v>6479</v>
      </c>
      <c r="L2453" s="4">
        <v>0</v>
      </c>
      <c r="M2453" s="4" t="s">
        <v>1894</v>
      </c>
      <c r="N2453" s="11" t="s">
        <v>13318</v>
      </c>
      <c r="R2453" t="s">
        <v>2649</v>
      </c>
    </row>
    <row r="2454" spans="1:18">
      <c r="A2454" t="s">
        <v>243</v>
      </c>
      <c r="B2454" t="s">
        <v>10958</v>
      </c>
      <c r="C2454" t="s">
        <v>74</v>
      </c>
      <c r="D2454" s="25" t="s">
        <v>3055</v>
      </c>
      <c r="E2454" s="4">
        <v>5</v>
      </c>
      <c r="F2454" s="4">
        <v>2001</v>
      </c>
      <c r="G2454" t="s">
        <v>25</v>
      </c>
      <c r="H2454" s="4" t="s">
        <v>482</v>
      </c>
      <c r="I2454" t="s">
        <v>1214</v>
      </c>
      <c r="J2454" s="4" t="s">
        <v>7550</v>
      </c>
      <c r="K2454" s="4" t="s">
        <v>2752</v>
      </c>
      <c r="L2454" s="4">
        <v>0</v>
      </c>
      <c r="M2454" s="4" t="s">
        <v>2276</v>
      </c>
      <c r="N2454" s="11" t="s">
        <v>13318</v>
      </c>
      <c r="R2454" t="s">
        <v>13319</v>
      </c>
    </row>
    <row r="2455" spans="1:18">
      <c r="A2455" t="s">
        <v>243</v>
      </c>
      <c r="B2455" t="s">
        <v>10958</v>
      </c>
      <c r="C2455" t="s">
        <v>74</v>
      </c>
      <c r="D2455" s="25" t="s">
        <v>11036</v>
      </c>
      <c r="E2455" s="4">
        <v>5</v>
      </c>
      <c r="F2455" s="4">
        <v>2002</v>
      </c>
      <c r="G2455" t="s">
        <v>25</v>
      </c>
      <c r="H2455" s="4" t="s">
        <v>682</v>
      </c>
      <c r="I2455" t="s">
        <v>1214</v>
      </c>
      <c r="J2455" s="4" t="s">
        <v>407</v>
      </c>
      <c r="K2455" s="4" t="s">
        <v>2739</v>
      </c>
      <c r="L2455" s="4">
        <v>0</v>
      </c>
      <c r="M2455" s="4" t="s">
        <v>3782</v>
      </c>
      <c r="N2455" s="11" t="s">
        <v>13318</v>
      </c>
      <c r="R2455" t="s">
        <v>13320</v>
      </c>
    </row>
    <row r="2456" spans="1:18">
      <c r="A2456" t="s">
        <v>243</v>
      </c>
      <c r="B2456" t="s">
        <v>10958</v>
      </c>
      <c r="C2456" t="s">
        <v>74</v>
      </c>
      <c r="D2456" s="25" t="s">
        <v>1674</v>
      </c>
      <c r="E2456" s="4">
        <v>5</v>
      </c>
      <c r="F2456" s="4">
        <v>2004</v>
      </c>
      <c r="G2456" t="s">
        <v>25</v>
      </c>
      <c r="H2456" s="4" t="s">
        <v>477</v>
      </c>
      <c r="I2456" t="s">
        <v>1214</v>
      </c>
      <c r="J2456" s="4" t="s">
        <v>3376</v>
      </c>
      <c r="K2456" s="4" t="s">
        <v>729</v>
      </c>
      <c r="L2456" s="4">
        <v>0</v>
      </c>
      <c r="M2456" s="4" t="s">
        <v>1763</v>
      </c>
      <c r="N2456" s="11" t="s">
        <v>13318</v>
      </c>
      <c r="R2456" t="s">
        <v>12758</v>
      </c>
    </row>
    <row r="2457" spans="1:18">
      <c r="A2457" t="s">
        <v>243</v>
      </c>
      <c r="B2457" t="s">
        <v>10958</v>
      </c>
      <c r="C2457" t="s">
        <v>74</v>
      </c>
      <c r="D2457" s="25" t="s">
        <v>11060</v>
      </c>
      <c r="E2457" s="4">
        <v>5</v>
      </c>
      <c r="F2457" s="4">
        <v>2005</v>
      </c>
      <c r="G2457" t="s">
        <v>25</v>
      </c>
      <c r="H2457" s="4" t="s">
        <v>496</v>
      </c>
      <c r="I2457" t="s">
        <v>1214</v>
      </c>
      <c r="J2457" s="4" t="s">
        <v>582</v>
      </c>
      <c r="K2457" s="4" t="s">
        <v>674</v>
      </c>
      <c r="L2457" s="4">
        <v>0</v>
      </c>
      <c r="M2457" s="4" t="s">
        <v>3304</v>
      </c>
      <c r="N2457" s="11" t="s">
        <v>13318</v>
      </c>
      <c r="R2457" t="s">
        <v>13321</v>
      </c>
    </row>
    <row r="2458" spans="1:18">
      <c r="A2458" t="s">
        <v>243</v>
      </c>
      <c r="B2458" t="s">
        <v>10958</v>
      </c>
      <c r="C2458" t="s">
        <v>74</v>
      </c>
      <c r="D2458" s="25" t="s">
        <v>10985</v>
      </c>
      <c r="E2458" s="4">
        <v>3</v>
      </c>
      <c r="F2458" s="4">
        <v>2008</v>
      </c>
      <c r="G2458" t="s">
        <v>25</v>
      </c>
      <c r="H2458" s="4" t="s">
        <v>137</v>
      </c>
      <c r="I2458" t="s">
        <v>1214</v>
      </c>
      <c r="J2458" s="4" t="s">
        <v>350</v>
      </c>
      <c r="K2458" s="4" t="s">
        <v>1020</v>
      </c>
      <c r="L2458" s="4">
        <v>0</v>
      </c>
      <c r="M2458" s="4" t="s">
        <v>10283</v>
      </c>
      <c r="N2458" s="11" t="s">
        <v>13318</v>
      </c>
      <c r="R2458" t="s">
        <v>12101</v>
      </c>
    </row>
    <row r="2459" spans="1:18">
      <c r="A2459" t="s">
        <v>243</v>
      </c>
      <c r="B2459" t="s">
        <v>10958</v>
      </c>
      <c r="C2459" t="s">
        <v>74</v>
      </c>
      <c r="D2459" s="25" t="s">
        <v>10995</v>
      </c>
      <c r="E2459" s="4">
        <v>5</v>
      </c>
      <c r="F2459" s="4">
        <v>2010</v>
      </c>
      <c r="G2459" t="s">
        <v>25</v>
      </c>
      <c r="H2459" s="4" t="s">
        <v>977</v>
      </c>
      <c r="I2459" t="s">
        <v>1214</v>
      </c>
      <c r="J2459" s="4" t="s">
        <v>312</v>
      </c>
      <c r="K2459" s="4" t="s">
        <v>1237</v>
      </c>
      <c r="L2459" s="4">
        <v>0</v>
      </c>
      <c r="M2459" s="4" t="s">
        <v>1689</v>
      </c>
      <c r="N2459" s="11" t="s">
        <v>13318</v>
      </c>
      <c r="R2459" t="s">
        <v>13322</v>
      </c>
    </row>
    <row r="2460" spans="1:18">
      <c r="A2460" t="s">
        <v>243</v>
      </c>
      <c r="B2460" t="s">
        <v>10958</v>
      </c>
      <c r="C2460" t="s">
        <v>74</v>
      </c>
      <c r="D2460" s="25" t="s">
        <v>11012</v>
      </c>
      <c r="E2460" s="4">
        <v>5</v>
      </c>
      <c r="F2460" s="4">
        <v>2011</v>
      </c>
      <c r="G2460" t="s">
        <v>25</v>
      </c>
      <c r="H2460" s="4" t="s">
        <v>893</v>
      </c>
      <c r="I2460" t="s">
        <v>1214</v>
      </c>
      <c r="J2460" s="4" t="s">
        <v>949</v>
      </c>
      <c r="K2460" s="4" t="s">
        <v>6094</v>
      </c>
      <c r="L2460" s="4">
        <v>0</v>
      </c>
      <c r="M2460" s="4" t="s">
        <v>13323</v>
      </c>
      <c r="N2460" s="11" t="s">
        <v>13318</v>
      </c>
      <c r="R2460" t="s">
        <v>12266</v>
      </c>
    </row>
    <row r="2461" spans="1:18">
      <c r="A2461" t="s">
        <v>243</v>
      </c>
      <c r="B2461" t="s">
        <v>10958</v>
      </c>
      <c r="C2461" t="s">
        <v>74</v>
      </c>
      <c r="D2461" s="25" t="s">
        <v>11014</v>
      </c>
      <c r="E2461" s="4">
        <v>5</v>
      </c>
      <c r="F2461" s="4">
        <v>2013</v>
      </c>
      <c r="G2461" t="s">
        <v>25</v>
      </c>
      <c r="H2461" s="4" t="s">
        <v>1046</v>
      </c>
      <c r="I2461" t="s">
        <v>1214</v>
      </c>
      <c r="J2461" s="4" t="s">
        <v>577</v>
      </c>
      <c r="K2461" s="4" t="s">
        <v>914</v>
      </c>
      <c r="L2461" s="4">
        <v>0</v>
      </c>
      <c r="M2461" s="4" t="s">
        <v>13324</v>
      </c>
      <c r="N2461" s="11" t="s">
        <v>13318</v>
      </c>
      <c r="R2461" t="s">
        <v>13325</v>
      </c>
    </row>
    <row r="2462" spans="1:18">
      <c r="A2462" t="s">
        <v>243</v>
      </c>
      <c r="B2462" t="s">
        <v>10958</v>
      </c>
      <c r="C2462" t="s">
        <v>74</v>
      </c>
      <c r="D2462" s="25" t="s">
        <v>11068</v>
      </c>
      <c r="E2462" s="4">
        <v>5</v>
      </c>
      <c r="F2462" s="4">
        <v>2015</v>
      </c>
      <c r="G2462" t="s">
        <v>25</v>
      </c>
      <c r="H2462" s="4" t="s">
        <v>401</v>
      </c>
      <c r="I2462" t="s">
        <v>1214</v>
      </c>
      <c r="J2462" s="4" t="s">
        <v>142</v>
      </c>
      <c r="K2462" s="4" t="s">
        <v>3613</v>
      </c>
      <c r="L2462" s="4">
        <v>0</v>
      </c>
      <c r="M2462" s="4" t="s">
        <v>6461</v>
      </c>
      <c r="N2462" s="11" t="s">
        <v>13318</v>
      </c>
      <c r="R2462" t="s">
        <v>13326</v>
      </c>
    </row>
    <row r="2463" spans="1:18">
      <c r="A2463" t="s">
        <v>243</v>
      </c>
      <c r="B2463" t="s">
        <v>10958</v>
      </c>
      <c r="C2463" t="s">
        <v>74</v>
      </c>
      <c r="D2463" s="25" t="s">
        <v>859</v>
      </c>
      <c r="E2463" s="4">
        <v>5</v>
      </c>
      <c r="F2463" s="4">
        <v>2016</v>
      </c>
      <c r="G2463" t="s">
        <v>25</v>
      </c>
      <c r="H2463" s="4" t="s">
        <v>772</v>
      </c>
      <c r="I2463" t="s">
        <v>1214</v>
      </c>
      <c r="J2463" s="4" t="s">
        <v>1121</v>
      </c>
      <c r="K2463" s="4" t="s">
        <v>3613</v>
      </c>
      <c r="L2463" s="4">
        <v>0</v>
      </c>
      <c r="M2463" s="4" t="s">
        <v>2006</v>
      </c>
      <c r="N2463" s="11" t="s">
        <v>13318</v>
      </c>
      <c r="R2463" t="s">
        <v>13327</v>
      </c>
    </row>
    <row r="2464" spans="1:18">
      <c r="A2464" t="s">
        <v>243</v>
      </c>
      <c r="B2464" t="s">
        <v>10958</v>
      </c>
      <c r="C2464" t="s">
        <v>74</v>
      </c>
      <c r="D2464" s="25" t="s">
        <v>841</v>
      </c>
      <c r="E2464" s="4">
        <v>6</v>
      </c>
      <c r="F2464" s="4">
        <v>2016</v>
      </c>
      <c r="G2464" t="s">
        <v>25</v>
      </c>
      <c r="H2464" s="4" t="s">
        <v>1890</v>
      </c>
      <c r="I2464" t="s">
        <v>1214</v>
      </c>
      <c r="J2464" s="4" t="s">
        <v>690</v>
      </c>
      <c r="K2464" s="4" t="s">
        <v>888</v>
      </c>
      <c r="L2464" s="4">
        <v>0</v>
      </c>
      <c r="M2464" s="4" t="s">
        <v>4130</v>
      </c>
      <c r="N2464" s="11" t="s">
        <v>13318</v>
      </c>
      <c r="R2464" t="s">
        <v>13328</v>
      </c>
    </row>
    <row r="2465" spans="1:18">
      <c r="A2465" s="19" t="s">
        <v>8011</v>
      </c>
      <c r="B2465" s="19" t="s">
        <v>10958</v>
      </c>
      <c r="C2465" s="19" t="s">
        <v>20</v>
      </c>
      <c r="D2465" s="30" t="s">
        <v>1590</v>
      </c>
      <c r="E2465" s="20">
        <v>5</v>
      </c>
      <c r="F2465" s="20">
        <v>2016</v>
      </c>
      <c r="G2465" s="19" t="s">
        <v>103</v>
      </c>
      <c r="H2465" s="20" t="s">
        <v>1444</v>
      </c>
      <c r="I2465" s="19" t="s">
        <v>1214</v>
      </c>
      <c r="J2465" s="4" t="s">
        <v>2537</v>
      </c>
      <c r="K2465" s="4" t="s">
        <v>756</v>
      </c>
      <c r="L2465" s="4">
        <v>0</v>
      </c>
      <c r="M2465" s="4" t="s">
        <v>2594</v>
      </c>
      <c r="N2465" s="11" t="s">
        <v>13329</v>
      </c>
      <c r="R2465" t="s">
        <v>13330</v>
      </c>
    </row>
    <row r="2466" spans="1:18">
      <c r="A2466" s="19" t="s">
        <v>8011</v>
      </c>
      <c r="B2466" s="19" t="s">
        <v>10958</v>
      </c>
      <c r="C2466" s="19" t="s">
        <v>74</v>
      </c>
      <c r="D2466" s="30" t="s">
        <v>1152</v>
      </c>
      <c r="E2466" s="20">
        <v>6</v>
      </c>
      <c r="F2466" s="20">
        <v>2018</v>
      </c>
      <c r="G2466" s="19" t="s">
        <v>25</v>
      </c>
      <c r="H2466" s="20" t="s">
        <v>1456</v>
      </c>
      <c r="I2466" s="19" t="s">
        <v>1214</v>
      </c>
      <c r="J2466" s="4" t="s">
        <v>1110</v>
      </c>
      <c r="K2466" s="4" t="s">
        <v>1886</v>
      </c>
      <c r="L2466" s="4">
        <v>0</v>
      </c>
      <c r="M2466" s="4" t="s">
        <v>1546</v>
      </c>
      <c r="N2466" s="11" t="s">
        <v>13329</v>
      </c>
      <c r="R2466" t="s">
        <v>13331</v>
      </c>
    </row>
    <row r="2467" spans="1:18">
      <c r="A2467" s="19" t="s">
        <v>8011</v>
      </c>
      <c r="B2467" s="19" t="s">
        <v>10958</v>
      </c>
      <c r="C2467" s="19" t="s">
        <v>74</v>
      </c>
      <c r="D2467" s="30" t="s">
        <v>11509</v>
      </c>
      <c r="E2467" s="20">
        <v>5</v>
      </c>
      <c r="F2467" s="20">
        <v>2021</v>
      </c>
      <c r="G2467" s="19" t="s">
        <v>21</v>
      </c>
      <c r="H2467" s="20">
        <v>7.7</v>
      </c>
      <c r="I2467" s="19" t="s">
        <v>1214</v>
      </c>
      <c r="J2467" s="4" t="s">
        <v>345</v>
      </c>
      <c r="K2467" s="4" t="s">
        <v>511</v>
      </c>
      <c r="L2467" s="4">
        <v>0</v>
      </c>
      <c r="M2467" s="4" t="s">
        <v>3829</v>
      </c>
      <c r="N2467" s="11" t="s">
        <v>13329</v>
      </c>
      <c r="R2467" t="s">
        <v>13332</v>
      </c>
    </row>
    <row r="2468" spans="1:18">
      <c r="A2468" t="s">
        <v>247</v>
      </c>
      <c r="B2468" t="s">
        <v>10958</v>
      </c>
      <c r="C2468" t="s">
        <v>20</v>
      </c>
      <c r="D2468" s="25" t="s">
        <v>10960</v>
      </c>
      <c r="E2468" s="4">
        <v>3</v>
      </c>
      <c r="F2468" s="4">
        <v>1983</v>
      </c>
      <c r="G2468" t="s">
        <v>25</v>
      </c>
      <c r="H2468" s="4" t="s">
        <v>1610</v>
      </c>
      <c r="I2468" t="s">
        <v>1214</v>
      </c>
      <c r="J2468" s="4" t="s">
        <v>11192</v>
      </c>
      <c r="K2468" s="4" t="s">
        <v>1611</v>
      </c>
      <c r="L2468" s="4">
        <v>0</v>
      </c>
      <c r="M2468" s="4" t="s">
        <v>2209</v>
      </c>
    </row>
    <row r="2469" spans="1:18">
      <c r="A2469" t="s">
        <v>247</v>
      </c>
      <c r="B2469" t="s">
        <v>10958</v>
      </c>
      <c r="C2469" t="s">
        <v>74</v>
      </c>
      <c r="D2469" s="25" t="s">
        <v>11077</v>
      </c>
      <c r="E2469" s="4">
        <v>3</v>
      </c>
      <c r="F2469" s="4">
        <v>1986</v>
      </c>
      <c r="G2469" t="s">
        <v>25</v>
      </c>
      <c r="H2469" s="4" t="s">
        <v>1622</v>
      </c>
      <c r="I2469" t="s">
        <v>1214</v>
      </c>
      <c r="J2469" s="4" t="s">
        <v>1611</v>
      </c>
      <c r="K2469" s="4" t="s">
        <v>13333</v>
      </c>
      <c r="L2469" s="4">
        <v>0</v>
      </c>
      <c r="M2469" s="4" t="s">
        <v>4084</v>
      </c>
    </row>
    <row r="2470" spans="1:18">
      <c r="A2470" t="s">
        <v>247</v>
      </c>
      <c r="B2470" t="s">
        <v>10958</v>
      </c>
      <c r="C2470" t="s">
        <v>74</v>
      </c>
      <c r="D2470" s="25" t="s">
        <v>10963</v>
      </c>
      <c r="E2470" s="4">
        <v>3</v>
      </c>
      <c r="F2470" s="4">
        <v>1988</v>
      </c>
      <c r="G2470" t="s">
        <v>25</v>
      </c>
      <c r="H2470" s="4" t="s">
        <v>1639</v>
      </c>
      <c r="I2470" t="s">
        <v>1214</v>
      </c>
      <c r="J2470" s="4" t="s">
        <v>3080</v>
      </c>
      <c r="K2470" s="4" t="s">
        <v>2219</v>
      </c>
      <c r="L2470" s="4">
        <v>0</v>
      </c>
      <c r="M2470" s="4" t="s">
        <v>3863</v>
      </c>
    </row>
    <row r="2471" spans="1:18">
      <c r="A2471" t="s">
        <v>247</v>
      </c>
      <c r="B2471" t="s">
        <v>10958</v>
      </c>
      <c r="C2471" t="s">
        <v>74</v>
      </c>
      <c r="D2471" s="25" t="s">
        <v>10964</v>
      </c>
      <c r="E2471" s="4">
        <v>3</v>
      </c>
      <c r="F2471" s="4">
        <v>1990</v>
      </c>
      <c r="G2471" t="s">
        <v>25</v>
      </c>
      <c r="H2471" s="4" t="s">
        <v>2924</v>
      </c>
      <c r="I2471" t="s">
        <v>1214</v>
      </c>
      <c r="J2471" s="4" t="s">
        <v>1297</v>
      </c>
      <c r="K2471" s="4" t="s">
        <v>829</v>
      </c>
      <c r="L2471" s="4">
        <v>0</v>
      </c>
      <c r="M2471" s="4" t="s">
        <v>11201</v>
      </c>
      <c r="R2471" t="s">
        <v>13334</v>
      </c>
    </row>
    <row r="2472" spans="1:18">
      <c r="A2472" t="s">
        <v>247</v>
      </c>
      <c r="B2472" t="s">
        <v>10958</v>
      </c>
      <c r="C2472" t="s">
        <v>74</v>
      </c>
      <c r="D2472" s="25" t="s">
        <v>11023</v>
      </c>
      <c r="E2472" s="4">
        <v>3</v>
      </c>
      <c r="F2472" s="4">
        <v>1992</v>
      </c>
      <c r="G2472" t="s">
        <v>25</v>
      </c>
      <c r="H2472" s="4" t="s">
        <v>2927</v>
      </c>
      <c r="I2472" t="s">
        <v>1214</v>
      </c>
      <c r="J2472" s="4" t="s">
        <v>3541</v>
      </c>
      <c r="K2472" s="4" t="s">
        <v>6556</v>
      </c>
      <c r="L2472" s="4">
        <v>0</v>
      </c>
      <c r="M2472" s="4" t="s">
        <v>12618</v>
      </c>
    </row>
    <row r="2473" spans="1:18">
      <c r="A2473" t="s">
        <v>247</v>
      </c>
      <c r="B2473" t="s">
        <v>10958</v>
      </c>
      <c r="C2473" t="s">
        <v>74</v>
      </c>
      <c r="D2473" s="25" t="s">
        <v>11053</v>
      </c>
      <c r="E2473" s="4">
        <v>3</v>
      </c>
      <c r="F2473" s="4">
        <v>1993</v>
      </c>
      <c r="G2473" t="s">
        <v>25</v>
      </c>
      <c r="H2473" s="4" t="s">
        <v>1110</v>
      </c>
      <c r="I2473" t="s">
        <v>1214</v>
      </c>
      <c r="J2473" s="4" t="s">
        <v>888</v>
      </c>
      <c r="K2473" s="4" t="s">
        <v>145</v>
      </c>
      <c r="L2473" s="4">
        <v>0</v>
      </c>
      <c r="M2473" s="4" t="s">
        <v>13335</v>
      </c>
      <c r="R2473" t="s">
        <v>2070</v>
      </c>
    </row>
    <row r="2474" spans="1:18">
      <c r="A2474" t="s">
        <v>247</v>
      </c>
      <c r="B2474" t="s">
        <v>10958</v>
      </c>
      <c r="C2474" t="s">
        <v>74</v>
      </c>
      <c r="D2474" s="25" t="s">
        <v>10968</v>
      </c>
      <c r="E2474" s="4">
        <v>3</v>
      </c>
      <c r="F2474" s="4">
        <v>1994</v>
      </c>
      <c r="G2474" t="s">
        <v>25</v>
      </c>
      <c r="H2474" s="4" t="s">
        <v>345</v>
      </c>
      <c r="I2474" t="s">
        <v>1214</v>
      </c>
      <c r="J2474" s="4" t="s">
        <v>6094</v>
      </c>
      <c r="K2474" s="4" t="s">
        <v>4576</v>
      </c>
      <c r="L2474" s="4">
        <v>0</v>
      </c>
      <c r="M2474" s="4" t="s">
        <v>13336</v>
      </c>
      <c r="R2474" t="s">
        <v>585</v>
      </c>
    </row>
    <row r="2475" spans="1:18">
      <c r="A2475" t="s">
        <v>251</v>
      </c>
      <c r="B2475" t="s">
        <v>10958</v>
      </c>
      <c r="C2475" t="s">
        <v>20</v>
      </c>
      <c r="D2475" s="25" t="s">
        <v>10960</v>
      </c>
      <c r="E2475" s="4">
        <v>3</v>
      </c>
      <c r="F2475" s="4">
        <v>1983</v>
      </c>
      <c r="G2475" t="s">
        <v>25</v>
      </c>
      <c r="I2475" t="s">
        <v>11219</v>
      </c>
      <c r="J2475" s="4" t="s">
        <v>3867</v>
      </c>
      <c r="K2475" s="4" t="s">
        <v>4660</v>
      </c>
      <c r="L2475" s="4">
        <v>0</v>
      </c>
      <c r="M2475" s="4" t="s">
        <v>1676</v>
      </c>
      <c r="R2475" t="s">
        <v>10333</v>
      </c>
    </row>
    <row r="2476" spans="1:18">
      <c r="A2476" t="s">
        <v>251</v>
      </c>
      <c r="B2476" t="s">
        <v>10958</v>
      </c>
      <c r="C2476" t="s">
        <v>74</v>
      </c>
      <c r="D2476" s="25" t="s">
        <v>11077</v>
      </c>
      <c r="E2476" s="4">
        <v>3</v>
      </c>
      <c r="F2476" s="4">
        <v>1986</v>
      </c>
      <c r="G2476" t="s">
        <v>25</v>
      </c>
      <c r="I2476" t="s">
        <v>11219</v>
      </c>
      <c r="J2476" s="4" t="s">
        <v>3080</v>
      </c>
      <c r="K2476" s="4" t="s">
        <v>4282</v>
      </c>
      <c r="L2476" s="4">
        <v>0</v>
      </c>
      <c r="M2476" s="4" t="s">
        <v>13337</v>
      </c>
      <c r="R2476" t="s">
        <v>2070</v>
      </c>
    </row>
    <row r="2477" spans="1:18">
      <c r="A2477" t="s">
        <v>251</v>
      </c>
      <c r="B2477" t="s">
        <v>10958</v>
      </c>
      <c r="C2477" t="s">
        <v>74</v>
      </c>
      <c r="D2477" s="25" t="s">
        <v>10963</v>
      </c>
      <c r="E2477" s="4">
        <v>3</v>
      </c>
      <c r="F2477" s="4">
        <v>1988</v>
      </c>
      <c r="G2477" t="s">
        <v>25</v>
      </c>
      <c r="I2477" t="s">
        <v>11219</v>
      </c>
      <c r="J2477" s="4" t="s">
        <v>1292</v>
      </c>
      <c r="K2477" s="4" t="s">
        <v>6439</v>
      </c>
      <c r="L2477" s="4">
        <v>0</v>
      </c>
      <c r="M2477" s="4" t="s">
        <v>13338</v>
      </c>
      <c r="R2477" t="s">
        <v>13339</v>
      </c>
    </row>
    <row r="2478" spans="1:18">
      <c r="A2478" t="s">
        <v>251</v>
      </c>
      <c r="B2478" t="s">
        <v>10958</v>
      </c>
      <c r="C2478" t="s">
        <v>74</v>
      </c>
      <c r="D2478" s="25" t="s">
        <v>10964</v>
      </c>
      <c r="E2478" s="4">
        <v>3</v>
      </c>
      <c r="F2478" s="4">
        <v>1990</v>
      </c>
      <c r="G2478" t="s">
        <v>25</v>
      </c>
      <c r="I2478" t="s">
        <v>11219</v>
      </c>
      <c r="J2478" s="4" t="s">
        <v>2302</v>
      </c>
      <c r="K2478" s="4" t="s">
        <v>4562</v>
      </c>
      <c r="L2478" s="4">
        <v>0</v>
      </c>
      <c r="M2478" s="4" t="s">
        <v>2015</v>
      </c>
      <c r="R2478" t="s">
        <v>13340</v>
      </c>
    </row>
    <row r="2479" spans="1:18">
      <c r="A2479" t="s">
        <v>251</v>
      </c>
      <c r="B2479" t="s">
        <v>10958</v>
      </c>
      <c r="C2479" t="s">
        <v>74</v>
      </c>
      <c r="D2479" s="25" t="s">
        <v>11023</v>
      </c>
      <c r="E2479" s="4">
        <v>3</v>
      </c>
      <c r="F2479" s="4">
        <v>1992</v>
      </c>
      <c r="G2479" t="s">
        <v>25</v>
      </c>
      <c r="I2479" t="s">
        <v>11219</v>
      </c>
      <c r="J2479" s="4" t="s">
        <v>1297</v>
      </c>
      <c r="K2479" s="4" t="s">
        <v>2310</v>
      </c>
      <c r="L2479" s="4">
        <v>0</v>
      </c>
      <c r="M2479" s="4" t="s">
        <v>13341</v>
      </c>
      <c r="R2479" t="s">
        <v>13342</v>
      </c>
    </row>
    <row r="2480" spans="1:18">
      <c r="A2480" t="s">
        <v>8041</v>
      </c>
      <c r="B2480" t="s">
        <v>10958</v>
      </c>
      <c r="C2480" t="s">
        <v>20</v>
      </c>
      <c r="D2480" s="25" t="s">
        <v>10975</v>
      </c>
      <c r="E2480" s="4">
        <v>3</v>
      </c>
      <c r="F2480" s="4">
        <v>1994</v>
      </c>
      <c r="G2480" t="s">
        <v>21</v>
      </c>
      <c r="H2480" s="4" t="s">
        <v>1610</v>
      </c>
      <c r="I2480" t="s">
        <v>1214</v>
      </c>
      <c r="J2480" s="4" t="s">
        <v>451</v>
      </c>
      <c r="K2480" s="4" t="s">
        <v>1215</v>
      </c>
      <c r="L2480" s="4">
        <v>0</v>
      </c>
      <c r="M2480" s="4" t="s">
        <v>1347</v>
      </c>
      <c r="N2480" s="11" t="s">
        <v>13343</v>
      </c>
      <c r="R2480" t="s">
        <v>607</v>
      </c>
    </row>
    <row r="2481" spans="1:18">
      <c r="A2481" t="s">
        <v>8041</v>
      </c>
      <c r="B2481" t="s">
        <v>10958</v>
      </c>
      <c r="C2481" t="s">
        <v>74</v>
      </c>
      <c r="D2481" s="25" t="s">
        <v>11083</v>
      </c>
      <c r="E2481" s="4">
        <v>3</v>
      </c>
      <c r="F2481" s="4">
        <v>2000</v>
      </c>
      <c r="G2481" t="s">
        <v>21</v>
      </c>
      <c r="H2481" s="4" t="s">
        <v>137</v>
      </c>
      <c r="I2481" t="s">
        <v>1214</v>
      </c>
      <c r="J2481" s="4" t="s">
        <v>648</v>
      </c>
      <c r="K2481" s="4" t="s">
        <v>591</v>
      </c>
      <c r="L2481" s="4">
        <v>0</v>
      </c>
      <c r="M2481" s="4" t="s">
        <v>4633</v>
      </c>
      <c r="N2481" s="11" t="s">
        <v>13343</v>
      </c>
      <c r="R2481" t="s">
        <v>13344</v>
      </c>
    </row>
    <row r="2482" spans="1:18">
      <c r="A2482" t="s">
        <v>8041</v>
      </c>
      <c r="B2482" t="s">
        <v>10958</v>
      </c>
      <c r="C2482" t="s">
        <v>74</v>
      </c>
      <c r="D2482" s="25" t="s">
        <v>3055</v>
      </c>
      <c r="E2482" s="4">
        <v>5</v>
      </c>
      <c r="F2482" s="4">
        <v>2001</v>
      </c>
      <c r="G2482" t="s">
        <v>21</v>
      </c>
      <c r="H2482" s="4" t="s">
        <v>609</v>
      </c>
      <c r="I2482" t="s">
        <v>1214</v>
      </c>
      <c r="J2482" s="4" t="s">
        <v>67</v>
      </c>
      <c r="K2482" s="4" t="s">
        <v>116</v>
      </c>
      <c r="L2482" s="4">
        <v>0</v>
      </c>
      <c r="M2482" s="4" t="s">
        <v>1623</v>
      </c>
      <c r="N2482" s="11" t="s">
        <v>13343</v>
      </c>
      <c r="R2482" t="s">
        <v>11212</v>
      </c>
    </row>
    <row r="2483" spans="1:18">
      <c r="A2483" t="s">
        <v>8041</v>
      </c>
      <c r="B2483" t="s">
        <v>10958</v>
      </c>
      <c r="C2483" t="s">
        <v>74</v>
      </c>
      <c r="D2483" s="25" t="s">
        <v>11036</v>
      </c>
      <c r="E2483" s="4">
        <v>5</v>
      </c>
      <c r="F2483" s="4">
        <v>2002</v>
      </c>
      <c r="G2483" t="s">
        <v>21</v>
      </c>
      <c r="H2483" s="4" t="s">
        <v>977</v>
      </c>
      <c r="I2483" t="s">
        <v>1214</v>
      </c>
      <c r="J2483" s="4" t="s">
        <v>67</v>
      </c>
      <c r="K2483" s="4" t="s">
        <v>497</v>
      </c>
      <c r="L2483" s="4">
        <v>0</v>
      </c>
      <c r="M2483" s="4" t="s">
        <v>3489</v>
      </c>
      <c r="N2483" s="11" t="s">
        <v>13343</v>
      </c>
      <c r="R2483" t="s">
        <v>13345</v>
      </c>
    </row>
    <row r="2484" spans="1:18">
      <c r="A2484" t="s">
        <v>8041</v>
      </c>
      <c r="B2484" t="s">
        <v>10958</v>
      </c>
      <c r="C2484" t="s">
        <v>74</v>
      </c>
      <c r="D2484" s="25" t="s">
        <v>11038</v>
      </c>
      <c r="E2484" s="4">
        <v>5</v>
      </c>
      <c r="F2484" s="4">
        <v>2003</v>
      </c>
      <c r="G2484" t="s">
        <v>21</v>
      </c>
      <c r="H2484" s="4" t="s">
        <v>893</v>
      </c>
      <c r="I2484" t="s">
        <v>1214</v>
      </c>
      <c r="J2484" s="4" t="s">
        <v>2176</v>
      </c>
      <c r="K2484" s="4" t="s">
        <v>715</v>
      </c>
      <c r="L2484" s="4">
        <v>0</v>
      </c>
      <c r="M2484" s="4" t="s">
        <v>2236</v>
      </c>
      <c r="N2484" s="11" t="s">
        <v>13343</v>
      </c>
      <c r="R2484" t="s">
        <v>11501</v>
      </c>
    </row>
    <row r="2485" spans="1:18">
      <c r="A2485" t="s">
        <v>8041</v>
      </c>
      <c r="B2485" t="s">
        <v>10958</v>
      </c>
      <c r="C2485" t="s">
        <v>74</v>
      </c>
      <c r="D2485" s="25" t="s">
        <v>1674</v>
      </c>
      <c r="E2485" s="4">
        <v>5</v>
      </c>
      <c r="F2485" s="4">
        <v>2004</v>
      </c>
      <c r="G2485" t="s">
        <v>21</v>
      </c>
      <c r="H2485" s="4" t="s">
        <v>1038</v>
      </c>
      <c r="I2485" t="s">
        <v>1214</v>
      </c>
      <c r="J2485" s="4" t="s">
        <v>1782</v>
      </c>
      <c r="K2485" s="4" t="s">
        <v>870</v>
      </c>
      <c r="L2485" s="4">
        <v>0</v>
      </c>
      <c r="M2485" s="4" t="s">
        <v>4102</v>
      </c>
      <c r="N2485" s="11" t="s">
        <v>13343</v>
      </c>
      <c r="R2485" t="s">
        <v>13346</v>
      </c>
    </row>
    <row r="2486" spans="1:18">
      <c r="A2486" t="s">
        <v>8041</v>
      </c>
      <c r="B2486" t="s">
        <v>10958</v>
      </c>
      <c r="C2486" t="s">
        <v>74</v>
      </c>
      <c r="D2486" s="25" t="s">
        <v>11123</v>
      </c>
      <c r="E2486" s="4">
        <v>5</v>
      </c>
      <c r="F2486" s="4">
        <v>2005</v>
      </c>
      <c r="G2486" t="s">
        <v>21</v>
      </c>
      <c r="H2486" s="4" t="s">
        <v>1046</v>
      </c>
      <c r="I2486" t="s">
        <v>1214</v>
      </c>
      <c r="J2486" s="4" t="s">
        <v>1215</v>
      </c>
      <c r="K2486" s="4" t="s">
        <v>350</v>
      </c>
      <c r="L2486" s="4">
        <v>0</v>
      </c>
      <c r="M2486" s="4" t="s">
        <v>7282</v>
      </c>
      <c r="N2486" s="11" t="s">
        <v>13343</v>
      </c>
      <c r="R2486" t="s">
        <v>13347</v>
      </c>
    </row>
    <row r="2487" spans="1:18">
      <c r="A2487" t="s">
        <v>8041</v>
      </c>
      <c r="B2487" t="s">
        <v>10958</v>
      </c>
      <c r="C2487" t="s">
        <v>74</v>
      </c>
      <c r="D2487" s="25" t="s">
        <v>10985</v>
      </c>
      <c r="E2487" s="4">
        <v>3</v>
      </c>
      <c r="F2487" s="4">
        <v>2008</v>
      </c>
      <c r="G2487" t="s">
        <v>21</v>
      </c>
      <c r="H2487" s="4" t="s">
        <v>1557</v>
      </c>
      <c r="I2487" t="s">
        <v>1214</v>
      </c>
      <c r="J2487" s="4" t="s">
        <v>718</v>
      </c>
      <c r="K2487" s="4" t="s">
        <v>643</v>
      </c>
      <c r="L2487" s="4">
        <v>0</v>
      </c>
      <c r="M2487" s="4" t="s">
        <v>4189</v>
      </c>
      <c r="N2487" s="11" t="s">
        <v>13343</v>
      </c>
      <c r="R2487" t="s">
        <v>12101</v>
      </c>
    </row>
    <row r="2488" spans="1:18">
      <c r="A2488" t="s">
        <v>8041</v>
      </c>
      <c r="B2488" t="s">
        <v>10958</v>
      </c>
      <c r="C2488" t="s">
        <v>74</v>
      </c>
      <c r="D2488" s="25" t="s">
        <v>10993</v>
      </c>
      <c r="E2488" s="4">
        <v>5</v>
      </c>
      <c r="F2488" s="4">
        <v>2008</v>
      </c>
      <c r="G2488" t="s">
        <v>21</v>
      </c>
      <c r="H2488" s="4" t="s">
        <v>772</v>
      </c>
      <c r="I2488" t="s">
        <v>1214</v>
      </c>
      <c r="J2488" s="4" t="s">
        <v>1875</v>
      </c>
      <c r="K2488" s="4" t="s">
        <v>674</v>
      </c>
      <c r="L2488" s="4">
        <v>0</v>
      </c>
      <c r="M2488" s="4" t="s">
        <v>11410</v>
      </c>
      <c r="N2488" s="11" t="s">
        <v>13343</v>
      </c>
      <c r="R2488" t="s">
        <v>11453</v>
      </c>
    </row>
    <row r="2489" spans="1:18">
      <c r="A2489" t="s">
        <v>8041</v>
      </c>
      <c r="B2489" t="s">
        <v>10958</v>
      </c>
      <c r="C2489" t="s">
        <v>74</v>
      </c>
      <c r="D2489" s="25" t="s">
        <v>10995</v>
      </c>
      <c r="E2489" s="4">
        <v>5</v>
      </c>
      <c r="F2489" s="4">
        <v>2010</v>
      </c>
      <c r="G2489" t="s">
        <v>21</v>
      </c>
      <c r="H2489" s="4" t="s">
        <v>997</v>
      </c>
      <c r="I2489" t="s">
        <v>1214</v>
      </c>
      <c r="J2489" s="4" t="s">
        <v>264</v>
      </c>
      <c r="K2489" s="4" t="s">
        <v>800</v>
      </c>
      <c r="L2489" s="4">
        <v>0</v>
      </c>
      <c r="M2489" s="4" t="s">
        <v>4355</v>
      </c>
      <c r="N2489" s="11" t="s">
        <v>13343</v>
      </c>
      <c r="R2489" t="s">
        <v>634</v>
      </c>
    </row>
    <row r="2490" spans="1:18">
      <c r="A2490" t="s">
        <v>8041</v>
      </c>
      <c r="B2490" t="s">
        <v>10958</v>
      </c>
      <c r="C2490" t="s">
        <v>74</v>
      </c>
      <c r="D2490" s="25" t="s">
        <v>11012</v>
      </c>
      <c r="E2490" s="4">
        <v>5</v>
      </c>
      <c r="F2490" s="4">
        <v>2011</v>
      </c>
      <c r="G2490" t="s">
        <v>21</v>
      </c>
      <c r="H2490" s="4" t="s">
        <v>1389</v>
      </c>
      <c r="I2490" t="s">
        <v>1214</v>
      </c>
      <c r="J2490" s="4" t="s">
        <v>591</v>
      </c>
      <c r="K2490" s="4" t="s">
        <v>960</v>
      </c>
      <c r="L2490" s="4">
        <v>0</v>
      </c>
      <c r="M2490" s="4" t="s">
        <v>2057</v>
      </c>
      <c r="N2490" s="11" t="s">
        <v>13343</v>
      </c>
      <c r="R2490" t="s">
        <v>13348</v>
      </c>
    </row>
    <row r="2491" spans="1:18">
      <c r="A2491" t="s">
        <v>8049</v>
      </c>
      <c r="B2491" t="s">
        <v>10958</v>
      </c>
      <c r="C2491" t="s">
        <v>20</v>
      </c>
      <c r="D2491" s="25" t="s">
        <v>11027</v>
      </c>
      <c r="E2491" s="4">
        <v>5</v>
      </c>
      <c r="F2491" s="4">
        <v>2017</v>
      </c>
      <c r="G2491" s="4" t="s">
        <v>25</v>
      </c>
      <c r="I2491" t="s">
        <v>11219</v>
      </c>
      <c r="J2491" s="4" t="s">
        <v>385</v>
      </c>
      <c r="K2491" s="4" t="s">
        <v>1115</v>
      </c>
      <c r="L2491" s="4">
        <v>0</v>
      </c>
      <c r="M2491" s="4" t="s">
        <v>3899</v>
      </c>
      <c r="N2491" s="15" t="s">
        <v>13349</v>
      </c>
      <c r="R2491" t="s">
        <v>13350</v>
      </c>
    </row>
    <row r="2492" spans="1:18">
      <c r="A2492" s="9" t="s">
        <v>8049</v>
      </c>
      <c r="B2492" t="s">
        <v>10958</v>
      </c>
      <c r="C2492" s="4" t="s">
        <v>74</v>
      </c>
      <c r="D2492" s="25" t="s">
        <v>11031</v>
      </c>
      <c r="E2492" s="4">
        <v>4</v>
      </c>
      <c r="F2492" s="4">
        <v>2026</v>
      </c>
      <c r="G2492" s="4" t="s">
        <v>25</v>
      </c>
      <c r="I2492" t="s">
        <v>11219</v>
      </c>
      <c r="J2492" s="4">
        <v>36.700000000000003</v>
      </c>
      <c r="K2492" s="4">
        <v>27.3</v>
      </c>
      <c r="L2492" s="4">
        <v>5.0999999999999996</v>
      </c>
      <c r="M2492" s="4">
        <v>1990</v>
      </c>
      <c r="N2492" s="15" t="s">
        <v>13349</v>
      </c>
      <c r="R2492" s="4" t="s">
        <v>13351</v>
      </c>
    </row>
    <row r="2493" spans="1:18">
      <c r="A2493" t="s">
        <v>255</v>
      </c>
      <c r="B2493" t="s">
        <v>10958</v>
      </c>
      <c r="C2493" t="s">
        <v>20</v>
      </c>
      <c r="D2493" s="25" t="s">
        <v>10960</v>
      </c>
      <c r="E2493" s="4">
        <v>3</v>
      </c>
      <c r="F2493" s="4">
        <v>1983</v>
      </c>
      <c r="G2493" t="s">
        <v>103</v>
      </c>
      <c r="H2493" s="4" t="s">
        <v>2392</v>
      </c>
      <c r="I2493" t="s">
        <v>1214</v>
      </c>
      <c r="J2493" s="4" t="s">
        <v>13352</v>
      </c>
      <c r="K2493" s="4" t="s">
        <v>2393</v>
      </c>
      <c r="L2493" s="4">
        <v>0</v>
      </c>
      <c r="M2493" s="4" t="s">
        <v>468</v>
      </c>
      <c r="R2493" t="s">
        <v>13353</v>
      </c>
    </row>
    <row r="2494" spans="1:18">
      <c r="A2494" t="s">
        <v>481</v>
      </c>
      <c r="B2494" t="s">
        <v>10958</v>
      </c>
      <c r="C2494" t="s">
        <v>20</v>
      </c>
      <c r="D2494" s="25" t="s">
        <v>11020</v>
      </c>
      <c r="E2494" s="4">
        <v>5</v>
      </c>
      <c r="F2494" s="4">
        <v>2017</v>
      </c>
      <c r="G2494" t="s">
        <v>21</v>
      </c>
      <c r="I2494" t="s">
        <v>11219</v>
      </c>
      <c r="J2494" s="4" t="s">
        <v>777</v>
      </c>
      <c r="K2494" s="4" t="s">
        <v>388</v>
      </c>
      <c r="L2494" s="4">
        <v>0</v>
      </c>
      <c r="M2494" s="4" t="s">
        <v>9255</v>
      </c>
      <c r="N2494" s="11" t="s">
        <v>13354</v>
      </c>
      <c r="R2494" t="s">
        <v>13355</v>
      </c>
    </row>
    <row r="2495" spans="1:18">
      <c r="A2495" t="s">
        <v>481</v>
      </c>
      <c r="B2495" t="s">
        <v>10958</v>
      </c>
      <c r="C2495" t="s">
        <v>74</v>
      </c>
      <c r="D2495" s="25" t="s">
        <v>1992</v>
      </c>
      <c r="E2495" s="4">
        <v>5</v>
      </c>
      <c r="F2495" s="4">
        <v>2021</v>
      </c>
      <c r="G2495" t="s">
        <v>21</v>
      </c>
      <c r="I2495" t="s">
        <v>11219</v>
      </c>
      <c r="J2495" s="4" t="s">
        <v>2929</v>
      </c>
      <c r="K2495" s="4" t="s">
        <v>1069</v>
      </c>
      <c r="L2495" s="4">
        <v>0</v>
      </c>
      <c r="M2495" s="4" t="s">
        <v>1377</v>
      </c>
      <c r="N2495" s="11" t="s">
        <v>13354</v>
      </c>
      <c r="Q2495" t="s">
        <v>13356</v>
      </c>
      <c r="R2495" t="s">
        <v>13357</v>
      </c>
    </row>
    <row r="2496" spans="1:18">
      <c r="A2496" t="s">
        <v>481</v>
      </c>
      <c r="B2496" t="s">
        <v>10958</v>
      </c>
      <c r="C2496" s="4" t="s">
        <v>74</v>
      </c>
      <c r="D2496" s="25" t="s">
        <v>11031</v>
      </c>
      <c r="E2496" s="4">
        <v>4</v>
      </c>
      <c r="F2496" s="4">
        <v>2026</v>
      </c>
      <c r="G2496" s="4" t="s">
        <v>21</v>
      </c>
      <c r="H2496" s="4">
        <v>12.6</v>
      </c>
      <c r="I2496" t="s">
        <v>1214</v>
      </c>
      <c r="J2496" s="4">
        <v>23.5</v>
      </c>
      <c r="K2496" s="4">
        <v>27.1</v>
      </c>
      <c r="L2496" s="4">
        <v>0</v>
      </c>
      <c r="M2496" s="4">
        <v>470</v>
      </c>
      <c r="N2496" s="11" t="s">
        <v>13354</v>
      </c>
      <c r="R2496" s="4" t="s">
        <v>12697</v>
      </c>
    </row>
    <row r="2497" spans="1:18">
      <c r="A2497" t="s">
        <v>8092</v>
      </c>
      <c r="B2497" t="s">
        <v>10958</v>
      </c>
      <c r="C2497" t="s">
        <v>20</v>
      </c>
      <c r="D2497" s="25" t="s">
        <v>2390</v>
      </c>
      <c r="E2497" s="4">
        <v>3</v>
      </c>
      <c r="F2497" s="4">
        <v>1980</v>
      </c>
      <c r="G2497" t="s">
        <v>103</v>
      </c>
      <c r="I2497" t="s">
        <v>11219</v>
      </c>
      <c r="J2497" s="4" t="s">
        <v>4762</v>
      </c>
      <c r="K2497" s="4" t="s">
        <v>1495</v>
      </c>
      <c r="L2497" s="4">
        <v>0</v>
      </c>
      <c r="M2497" s="4" t="s">
        <v>1550</v>
      </c>
      <c r="R2497" t="s">
        <v>2070</v>
      </c>
    </row>
    <row r="2498" spans="1:18">
      <c r="A2498" t="s">
        <v>8093</v>
      </c>
      <c r="B2498" t="s">
        <v>10958</v>
      </c>
      <c r="C2498" t="s">
        <v>20</v>
      </c>
      <c r="D2498" s="25" t="s">
        <v>11023</v>
      </c>
      <c r="E2498" s="4">
        <v>3</v>
      </c>
      <c r="F2498" s="4">
        <v>1992</v>
      </c>
      <c r="G2498" t="s">
        <v>25</v>
      </c>
      <c r="H2498" s="4" t="s">
        <v>1610</v>
      </c>
      <c r="I2498" t="s">
        <v>1214</v>
      </c>
      <c r="J2498" s="4" t="s">
        <v>7766</v>
      </c>
      <c r="K2498" s="4" t="s">
        <v>5125</v>
      </c>
      <c r="L2498" s="4">
        <v>0</v>
      </c>
      <c r="M2498" s="4" t="s">
        <v>12004</v>
      </c>
      <c r="R2498" t="s">
        <v>585</v>
      </c>
    </row>
    <row r="2499" spans="1:18">
      <c r="A2499" t="s">
        <v>8093</v>
      </c>
      <c r="B2499" t="s">
        <v>10958</v>
      </c>
      <c r="C2499" t="s">
        <v>74</v>
      </c>
      <c r="D2499" s="25" t="s">
        <v>11007</v>
      </c>
      <c r="E2499" s="4">
        <v>5</v>
      </c>
      <c r="F2499" s="4">
        <v>2002</v>
      </c>
      <c r="G2499" t="s">
        <v>25</v>
      </c>
      <c r="H2499" s="4" t="s">
        <v>1038</v>
      </c>
      <c r="I2499" t="s">
        <v>1214</v>
      </c>
      <c r="J2499" s="4" t="s">
        <v>264</v>
      </c>
      <c r="K2499" s="4" t="s">
        <v>1279</v>
      </c>
      <c r="L2499" s="4">
        <v>0</v>
      </c>
      <c r="M2499" s="4" t="s">
        <v>8314</v>
      </c>
      <c r="R2499" t="s">
        <v>13358</v>
      </c>
    </row>
    <row r="2500" spans="1:18">
      <c r="A2500" t="s">
        <v>8095</v>
      </c>
      <c r="B2500" t="s">
        <v>10958</v>
      </c>
      <c r="C2500" t="s">
        <v>20</v>
      </c>
      <c r="D2500" s="25" t="s">
        <v>10981</v>
      </c>
      <c r="E2500" s="4">
        <v>3</v>
      </c>
      <c r="F2500" s="4">
        <v>2000</v>
      </c>
      <c r="G2500" t="s">
        <v>21</v>
      </c>
      <c r="I2500" t="s">
        <v>11219</v>
      </c>
      <c r="J2500" s="4" t="s">
        <v>582</v>
      </c>
      <c r="K2500" s="4" t="s">
        <v>350</v>
      </c>
      <c r="L2500" s="4">
        <v>0</v>
      </c>
      <c r="M2500" s="4" t="s">
        <v>1548</v>
      </c>
      <c r="N2500" s="11" t="s">
        <v>13359</v>
      </c>
      <c r="R2500" t="s">
        <v>13360</v>
      </c>
    </row>
    <row r="2501" spans="1:18">
      <c r="A2501" t="s">
        <v>8095</v>
      </c>
      <c r="B2501" t="s">
        <v>10958</v>
      </c>
      <c r="C2501" t="s">
        <v>74</v>
      </c>
      <c r="D2501" s="25" t="s">
        <v>3160</v>
      </c>
      <c r="E2501" s="4">
        <v>7</v>
      </c>
      <c r="F2501" s="4">
        <v>2001</v>
      </c>
      <c r="G2501" t="s">
        <v>21</v>
      </c>
      <c r="I2501" t="s">
        <v>11219</v>
      </c>
      <c r="J2501" s="4" t="s">
        <v>806</v>
      </c>
      <c r="K2501" s="4" t="s">
        <v>1061</v>
      </c>
      <c r="L2501" s="4">
        <v>0</v>
      </c>
      <c r="N2501" s="11" t="s">
        <v>13359</v>
      </c>
      <c r="R2501" t="s">
        <v>13361</v>
      </c>
    </row>
    <row r="2502" spans="1:18">
      <c r="A2502" t="s">
        <v>8095</v>
      </c>
      <c r="B2502" t="s">
        <v>10958</v>
      </c>
      <c r="C2502" t="s">
        <v>74</v>
      </c>
      <c r="D2502" s="25" t="s">
        <v>10972</v>
      </c>
      <c r="E2502" s="4">
        <v>5</v>
      </c>
      <c r="F2502" s="4">
        <v>2003</v>
      </c>
      <c r="G2502" t="s">
        <v>21</v>
      </c>
      <c r="I2502" t="s">
        <v>11219</v>
      </c>
      <c r="J2502" s="4" t="s">
        <v>1215</v>
      </c>
      <c r="K2502" s="4" t="s">
        <v>49</v>
      </c>
      <c r="L2502" s="4">
        <v>0</v>
      </c>
      <c r="M2502" s="4" t="s">
        <v>2226</v>
      </c>
      <c r="N2502" s="11" t="s">
        <v>13359</v>
      </c>
      <c r="R2502" t="s">
        <v>11501</v>
      </c>
    </row>
    <row r="2503" spans="1:18">
      <c r="A2503" t="s">
        <v>8095</v>
      </c>
      <c r="B2503" t="s">
        <v>10958</v>
      </c>
      <c r="C2503" t="s">
        <v>74</v>
      </c>
      <c r="D2503" s="25" t="s">
        <v>10995</v>
      </c>
      <c r="E2503" s="4">
        <v>5</v>
      </c>
      <c r="F2503" s="4">
        <v>2010</v>
      </c>
      <c r="G2503" t="s">
        <v>21</v>
      </c>
      <c r="I2503" t="s">
        <v>11219</v>
      </c>
      <c r="J2503" s="4" t="s">
        <v>836</v>
      </c>
      <c r="K2503" s="4" t="s">
        <v>1879</v>
      </c>
      <c r="L2503" s="4">
        <v>0</v>
      </c>
      <c r="M2503" s="4" t="s">
        <v>2374</v>
      </c>
      <c r="N2503" s="11" t="s">
        <v>13359</v>
      </c>
      <c r="R2503" t="s">
        <v>13362</v>
      </c>
    </row>
    <row r="2504" spans="1:18">
      <c r="A2504" t="s">
        <v>8095</v>
      </c>
      <c r="B2504" t="s">
        <v>10958</v>
      </c>
      <c r="C2504" t="s">
        <v>74</v>
      </c>
      <c r="D2504" s="25" t="s">
        <v>1590</v>
      </c>
      <c r="E2504" s="4">
        <v>5</v>
      </c>
      <c r="F2504" s="4">
        <v>2016</v>
      </c>
      <c r="G2504" t="s">
        <v>21</v>
      </c>
      <c r="I2504" t="s">
        <v>11219</v>
      </c>
      <c r="J2504" s="4" t="s">
        <v>881</v>
      </c>
      <c r="K2504" s="4" t="s">
        <v>40</v>
      </c>
      <c r="L2504" s="4">
        <v>0</v>
      </c>
      <c r="M2504" s="4" t="s">
        <v>3175</v>
      </c>
      <c r="N2504" s="11" t="s">
        <v>13359</v>
      </c>
      <c r="R2504" t="s">
        <v>13363</v>
      </c>
    </row>
    <row r="2505" spans="1:18">
      <c r="A2505" t="s">
        <v>8113</v>
      </c>
      <c r="B2505" t="s">
        <v>10958</v>
      </c>
      <c r="C2505" t="s">
        <v>20</v>
      </c>
      <c r="D2505" s="25" t="s">
        <v>10961</v>
      </c>
      <c r="E2505" s="4">
        <v>3</v>
      </c>
      <c r="F2505" s="4">
        <v>1986</v>
      </c>
      <c r="G2505" t="s">
        <v>25</v>
      </c>
      <c r="I2505" t="s">
        <v>11219</v>
      </c>
      <c r="J2505" s="4" t="s">
        <v>4538</v>
      </c>
      <c r="K2505" s="4" t="s">
        <v>2105</v>
      </c>
      <c r="L2505" s="4">
        <v>0</v>
      </c>
      <c r="M2505" s="4" t="s">
        <v>4386</v>
      </c>
      <c r="N2505" s="11" t="s">
        <v>13364</v>
      </c>
      <c r="R2505" t="s">
        <v>13365</v>
      </c>
    </row>
    <row r="2506" spans="1:18">
      <c r="A2506" t="s">
        <v>8113</v>
      </c>
      <c r="B2506" t="s">
        <v>10958</v>
      </c>
      <c r="C2506" t="s">
        <v>74</v>
      </c>
      <c r="D2506" s="25" t="s">
        <v>10998</v>
      </c>
      <c r="E2506" s="4">
        <v>3</v>
      </c>
      <c r="F2506" s="4">
        <v>1990</v>
      </c>
      <c r="G2506" t="s">
        <v>25</v>
      </c>
      <c r="I2506" t="s">
        <v>11219</v>
      </c>
      <c r="J2506" s="4" t="s">
        <v>3080</v>
      </c>
      <c r="K2506" s="4" t="s">
        <v>13366</v>
      </c>
      <c r="L2506" s="4">
        <v>0</v>
      </c>
      <c r="M2506" s="4" t="s">
        <v>8566</v>
      </c>
      <c r="N2506" s="11" t="s">
        <v>13364</v>
      </c>
    </row>
    <row r="2507" spans="1:18">
      <c r="A2507" t="s">
        <v>8113</v>
      </c>
      <c r="B2507" t="s">
        <v>10958</v>
      </c>
      <c r="C2507" t="s">
        <v>74</v>
      </c>
      <c r="D2507" s="25" t="s">
        <v>11023</v>
      </c>
      <c r="E2507" s="4">
        <v>3</v>
      </c>
      <c r="F2507" s="4">
        <v>1992</v>
      </c>
      <c r="G2507" t="s">
        <v>25</v>
      </c>
      <c r="I2507" t="s">
        <v>11219</v>
      </c>
      <c r="J2507" s="4" t="s">
        <v>3050</v>
      </c>
      <c r="K2507" s="4" t="s">
        <v>2219</v>
      </c>
      <c r="L2507" s="4">
        <v>0</v>
      </c>
      <c r="M2507" s="4" t="s">
        <v>13367</v>
      </c>
      <c r="N2507" s="11" t="s">
        <v>13364</v>
      </c>
    </row>
    <row r="2508" spans="1:18">
      <c r="A2508" t="s">
        <v>8113</v>
      </c>
      <c r="B2508" t="s">
        <v>10958</v>
      </c>
      <c r="C2508" t="s">
        <v>74</v>
      </c>
      <c r="D2508" s="25" t="s">
        <v>10968</v>
      </c>
      <c r="E2508" s="4">
        <v>3</v>
      </c>
      <c r="F2508" s="4">
        <v>1994</v>
      </c>
      <c r="G2508" t="s">
        <v>25</v>
      </c>
      <c r="I2508" t="s">
        <v>11219</v>
      </c>
      <c r="J2508" s="4" t="s">
        <v>828</v>
      </c>
      <c r="K2508" s="4" t="s">
        <v>429</v>
      </c>
      <c r="L2508" s="4">
        <v>0</v>
      </c>
      <c r="M2508" s="4" t="s">
        <v>13368</v>
      </c>
      <c r="N2508" s="11" t="s">
        <v>13364</v>
      </c>
    </row>
    <row r="2509" spans="1:18">
      <c r="A2509" t="s">
        <v>8113</v>
      </c>
      <c r="B2509" t="s">
        <v>10958</v>
      </c>
      <c r="C2509" t="s">
        <v>74</v>
      </c>
      <c r="D2509" s="25" t="s">
        <v>11132</v>
      </c>
      <c r="E2509" s="4">
        <v>3</v>
      </c>
      <c r="F2509" s="4">
        <v>1995</v>
      </c>
      <c r="G2509" t="s">
        <v>25</v>
      </c>
      <c r="I2509" t="s">
        <v>11219</v>
      </c>
      <c r="J2509" s="4" t="s">
        <v>426</v>
      </c>
      <c r="K2509" s="4" t="s">
        <v>566</v>
      </c>
      <c r="L2509" s="4">
        <v>0</v>
      </c>
      <c r="M2509" s="4" t="s">
        <v>11680</v>
      </c>
      <c r="N2509" s="11" t="s">
        <v>13364</v>
      </c>
      <c r="R2509" t="s">
        <v>13369</v>
      </c>
    </row>
    <row r="2510" spans="1:18">
      <c r="A2510" t="s">
        <v>8113</v>
      </c>
      <c r="B2510" t="s">
        <v>10958</v>
      </c>
      <c r="C2510" t="s">
        <v>74</v>
      </c>
      <c r="D2510" s="25" t="s">
        <v>1744</v>
      </c>
      <c r="E2510" s="4">
        <v>3</v>
      </c>
      <c r="F2510" s="4">
        <v>1998</v>
      </c>
      <c r="G2510" t="s">
        <v>25</v>
      </c>
      <c r="I2510" t="s">
        <v>11219</v>
      </c>
      <c r="J2510" s="4" t="s">
        <v>828</v>
      </c>
      <c r="K2510" s="4" t="s">
        <v>99</v>
      </c>
      <c r="L2510" s="4">
        <v>0</v>
      </c>
      <c r="M2510" s="4" t="s">
        <v>2403</v>
      </c>
      <c r="N2510" s="11" t="s">
        <v>13364</v>
      </c>
      <c r="R2510" t="s">
        <v>2249</v>
      </c>
    </row>
    <row r="2511" spans="1:18">
      <c r="A2511" t="s">
        <v>8113</v>
      </c>
      <c r="B2511" t="s">
        <v>10958</v>
      </c>
      <c r="C2511" t="s">
        <v>74</v>
      </c>
      <c r="D2511" s="25" t="s">
        <v>11083</v>
      </c>
      <c r="E2511" s="4">
        <v>3</v>
      </c>
      <c r="F2511" s="4">
        <v>2000</v>
      </c>
      <c r="G2511" t="s">
        <v>25</v>
      </c>
      <c r="I2511" t="s">
        <v>11219</v>
      </c>
      <c r="J2511" s="4" t="s">
        <v>828</v>
      </c>
      <c r="K2511" s="4" t="s">
        <v>1405</v>
      </c>
      <c r="L2511" s="4">
        <v>0</v>
      </c>
      <c r="M2511" s="4" t="s">
        <v>11103</v>
      </c>
      <c r="N2511" s="11" t="s">
        <v>13364</v>
      </c>
      <c r="R2511" t="s">
        <v>439</v>
      </c>
    </row>
    <row r="2512" spans="1:18">
      <c r="A2512" t="s">
        <v>8113</v>
      </c>
      <c r="B2512" t="s">
        <v>10958</v>
      </c>
      <c r="C2512" t="s">
        <v>74</v>
      </c>
      <c r="D2512" s="25" t="s">
        <v>11007</v>
      </c>
      <c r="E2512" s="4">
        <v>5</v>
      </c>
      <c r="F2512" s="4">
        <v>2002</v>
      </c>
      <c r="G2512" t="s">
        <v>25</v>
      </c>
      <c r="I2512" t="s">
        <v>11219</v>
      </c>
      <c r="J2512" s="4" t="s">
        <v>1393</v>
      </c>
      <c r="K2512" s="4" t="s">
        <v>1405</v>
      </c>
      <c r="L2512" s="4">
        <v>0</v>
      </c>
      <c r="M2512" s="4" t="s">
        <v>6461</v>
      </c>
      <c r="N2512" s="11" t="s">
        <v>13364</v>
      </c>
      <c r="R2512" t="s">
        <v>13370</v>
      </c>
    </row>
    <row r="2513" spans="1:18">
      <c r="A2513" t="s">
        <v>13371</v>
      </c>
      <c r="B2513" t="s">
        <v>10958</v>
      </c>
      <c r="C2513" t="s">
        <v>20</v>
      </c>
      <c r="D2513" s="25" t="s">
        <v>10975</v>
      </c>
      <c r="E2513" s="4">
        <v>3</v>
      </c>
      <c r="F2513" s="4">
        <v>1994</v>
      </c>
      <c r="G2513" t="s">
        <v>25</v>
      </c>
      <c r="I2513" t="s">
        <v>11219</v>
      </c>
      <c r="J2513" s="4" t="s">
        <v>350</v>
      </c>
      <c r="K2513" s="4" t="s">
        <v>248</v>
      </c>
      <c r="L2513" s="4">
        <v>0</v>
      </c>
      <c r="M2513" s="4" t="s">
        <v>2638</v>
      </c>
      <c r="N2513" s="14" t="s">
        <v>13372</v>
      </c>
      <c r="R2513" t="s">
        <v>13257</v>
      </c>
    </row>
    <row r="2514" spans="1:18">
      <c r="A2514" t="s">
        <v>13371</v>
      </c>
      <c r="B2514" t="s">
        <v>10958</v>
      </c>
      <c r="C2514" t="s">
        <v>74</v>
      </c>
      <c r="D2514" s="25" t="s">
        <v>11083</v>
      </c>
      <c r="E2514" s="4">
        <v>3</v>
      </c>
      <c r="F2514" s="4">
        <v>2000</v>
      </c>
      <c r="G2514" t="s">
        <v>25</v>
      </c>
      <c r="I2514" t="s">
        <v>11219</v>
      </c>
      <c r="J2514" s="4" t="s">
        <v>350</v>
      </c>
      <c r="K2514" s="4" t="s">
        <v>638</v>
      </c>
      <c r="L2514" s="4">
        <v>0</v>
      </c>
      <c r="M2514" s="4" t="s">
        <v>7913</v>
      </c>
      <c r="N2514" s="14" t="s">
        <v>13372</v>
      </c>
      <c r="R2514" t="s">
        <v>13373</v>
      </c>
    </row>
    <row r="2515" spans="1:18">
      <c r="A2515" t="s">
        <v>13371</v>
      </c>
      <c r="B2515" t="s">
        <v>10958</v>
      </c>
      <c r="C2515" t="s">
        <v>74</v>
      </c>
      <c r="D2515" s="25" t="s">
        <v>1746</v>
      </c>
      <c r="E2515" s="4">
        <v>5</v>
      </c>
      <c r="F2515" s="4">
        <v>2001</v>
      </c>
      <c r="G2515" t="s">
        <v>25</v>
      </c>
      <c r="I2515" t="s">
        <v>11219</v>
      </c>
      <c r="J2515" s="4" t="s">
        <v>842</v>
      </c>
      <c r="K2515" s="4" t="s">
        <v>572</v>
      </c>
      <c r="L2515" s="4">
        <v>0</v>
      </c>
      <c r="M2515" s="4" t="s">
        <v>3947</v>
      </c>
      <c r="N2515" s="14" t="s">
        <v>13372</v>
      </c>
      <c r="R2515" t="s">
        <v>13374</v>
      </c>
    </row>
    <row r="2516" spans="1:18">
      <c r="A2516" t="s">
        <v>13371</v>
      </c>
      <c r="B2516" t="s">
        <v>10958</v>
      </c>
      <c r="C2516" t="s">
        <v>74</v>
      </c>
      <c r="D2516" s="25" t="s">
        <v>11036</v>
      </c>
      <c r="E2516" s="4">
        <v>5</v>
      </c>
      <c r="F2516" s="4">
        <v>2002</v>
      </c>
      <c r="G2516" t="s">
        <v>25</v>
      </c>
      <c r="I2516" t="s">
        <v>11219</v>
      </c>
      <c r="N2516" s="14" t="s">
        <v>13372</v>
      </c>
      <c r="R2516" t="s">
        <v>13375</v>
      </c>
    </row>
    <row r="2517" spans="1:18">
      <c r="A2517" t="s">
        <v>8117</v>
      </c>
      <c r="B2517" t="s">
        <v>10958</v>
      </c>
      <c r="C2517" t="s">
        <v>20</v>
      </c>
      <c r="D2517" s="25" t="s">
        <v>11068</v>
      </c>
      <c r="E2517" s="4">
        <v>5</v>
      </c>
      <c r="F2517" s="4">
        <v>2015</v>
      </c>
      <c r="G2517" t="s">
        <v>21</v>
      </c>
      <c r="I2517" t="s">
        <v>11219</v>
      </c>
      <c r="J2517" s="4" t="s">
        <v>739</v>
      </c>
      <c r="K2517" s="4" t="s">
        <v>1106</v>
      </c>
      <c r="L2517" s="4">
        <v>0</v>
      </c>
      <c r="M2517" s="4" t="s">
        <v>7219</v>
      </c>
      <c r="N2517" s="11" t="s">
        <v>12363</v>
      </c>
      <c r="R2517" t="s">
        <v>12465</v>
      </c>
    </row>
    <row r="2518" spans="1:18">
      <c r="A2518" t="s">
        <v>8117</v>
      </c>
      <c r="B2518" t="s">
        <v>10958</v>
      </c>
      <c r="C2518" t="s">
        <v>74</v>
      </c>
      <c r="D2518" s="25" t="s">
        <v>1590</v>
      </c>
      <c r="E2518" s="4">
        <v>5</v>
      </c>
      <c r="F2518" s="4">
        <v>2016</v>
      </c>
      <c r="G2518" t="s">
        <v>21</v>
      </c>
      <c r="I2518" t="s">
        <v>11219</v>
      </c>
      <c r="J2518" s="4" t="s">
        <v>6479</v>
      </c>
      <c r="K2518" s="4" t="s">
        <v>199</v>
      </c>
      <c r="L2518" s="4">
        <v>0</v>
      </c>
      <c r="M2518" s="4" t="s">
        <v>1969</v>
      </c>
      <c r="N2518" s="11" t="s">
        <v>12363</v>
      </c>
      <c r="R2518" t="s">
        <v>13376</v>
      </c>
    </row>
    <row r="2519" spans="1:18">
      <c r="A2519" t="s">
        <v>8117</v>
      </c>
      <c r="B2519" t="s">
        <v>10958</v>
      </c>
      <c r="C2519" t="s">
        <v>74</v>
      </c>
      <c r="D2519" s="25" t="s">
        <v>901</v>
      </c>
      <c r="E2519" s="4">
        <v>9</v>
      </c>
      <c r="F2519" s="4">
        <v>2016</v>
      </c>
      <c r="G2519" t="s">
        <v>21</v>
      </c>
      <c r="I2519" t="s">
        <v>11219</v>
      </c>
      <c r="J2519" s="4" t="s">
        <v>6479</v>
      </c>
      <c r="K2519" s="4" t="s">
        <v>116</v>
      </c>
      <c r="L2519" s="4">
        <v>0</v>
      </c>
      <c r="M2519" s="4" t="s">
        <v>1476</v>
      </c>
      <c r="N2519" s="11" t="s">
        <v>12363</v>
      </c>
      <c r="R2519" t="s">
        <v>13377</v>
      </c>
    </row>
    <row r="2520" spans="1:18">
      <c r="A2520" t="s">
        <v>8117</v>
      </c>
      <c r="B2520" t="s">
        <v>10958</v>
      </c>
      <c r="C2520" t="s">
        <v>74</v>
      </c>
      <c r="D2520" s="25" t="s">
        <v>11020</v>
      </c>
      <c r="E2520" s="4">
        <v>5</v>
      </c>
      <c r="F2520" s="4">
        <v>2017</v>
      </c>
      <c r="G2520" t="s">
        <v>21</v>
      </c>
      <c r="I2520" t="s">
        <v>11219</v>
      </c>
      <c r="J2520" s="4" t="s">
        <v>1389</v>
      </c>
      <c r="K2520" s="4" t="s">
        <v>814</v>
      </c>
      <c r="L2520" s="4">
        <v>0</v>
      </c>
      <c r="M2520" s="4" t="s">
        <v>1776</v>
      </c>
      <c r="N2520" s="11" t="s">
        <v>12363</v>
      </c>
      <c r="R2520" t="s">
        <v>13378</v>
      </c>
    </row>
    <row r="2521" spans="1:18">
      <c r="A2521" t="s">
        <v>8117</v>
      </c>
      <c r="B2521" t="s">
        <v>10958</v>
      </c>
      <c r="C2521" t="s">
        <v>74</v>
      </c>
      <c r="D2521" s="25" t="s">
        <v>2079</v>
      </c>
      <c r="E2521" s="4">
        <v>6</v>
      </c>
      <c r="F2521" s="4">
        <v>2018</v>
      </c>
      <c r="G2521" t="s">
        <v>21</v>
      </c>
      <c r="I2521" t="s">
        <v>11219</v>
      </c>
      <c r="J2521" s="4" t="s">
        <v>3376</v>
      </c>
      <c r="K2521" s="4" t="s">
        <v>794</v>
      </c>
      <c r="L2521" s="4">
        <v>0</v>
      </c>
      <c r="M2521" s="4" t="s">
        <v>1436</v>
      </c>
      <c r="N2521" s="11" t="s">
        <v>12363</v>
      </c>
      <c r="R2521" t="s">
        <v>13379</v>
      </c>
    </row>
    <row r="2522" spans="1:18">
      <c r="A2522" t="s">
        <v>8117</v>
      </c>
      <c r="B2522" t="s">
        <v>10958</v>
      </c>
      <c r="C2522" t="s">
        <v>74</v>
      </c>
      <c r="D2522" s="25" t="s">
        <v>1992</v>
      </c>
      <c r="E2522" s="4">
        <v>5</v>
      </c>
      <c r="F2522" s="4">
        <v>2021</v>
      </c>
      <c r="G2522" t="s">
        <v>21</v>
      </c>
      <c r="I2522" t="s">
        <v>11219</v>
      </c>
      <c r="J2522" s="4" t="s">
        <v>67</v>
      </c>
      <c r="K2522" s="4" t="s">
        <v>369</v>
      </c>
      <c r="L2522" s="4">
        <v>0</v>
      </c>
      <c r="M2522" s="4" t="s">
        <v>1797</v>
      </c>
      <c r="N2522" s="11" t="s">
        <v>12363</v>
      </c>
      <c r="Q2522" t="s">
        <v>13380</v>
      </c>
      <c r="R2522" t="s">
        <v>13381</v>
      </c>
    </row>
    <row r="2523" spans="1:18">
      <c r="A2523" t="s">
        <v>8117</v>
      </c>
      <c r="B2523" t="s">
        <v>10958</v>
      </c>
      <c r="C2523" s="4" t="s">
        <v>74</v>
      </c>
      <c r="D2523" s="25" t="s">
        <v>1780</v>
      </c>
      <c r="E2523" s="4">
        <v>4</v>
      </c>
      <c r="F2523" s="4">
        <v>2026</v>
      </c>
      <c r="G2523" s="4" t="s">
        <v>21</v>
      </c>
      <c r="I2523" t="s">
        <v>11219</v>
      </c>
      <c r="J2523" s="4">
        <v>28</v>
      </c>
      <c r="N2523" s="11" t="s">
        <v>12363</v>
      </c>
      <c r="R2523" s="4" t="s">
        <v>13382</v>
      </c>
    </row>
    <row r="2524" spans="1:18">
      <c r="A2524" t="s">
        <v>8121</v>
      </c>
      <c r="B2524" t="s">
        <v>10958</v>
      </c>
      <c r="C2524" t="s">
        <v>20</v>
      </c>
      <c r="D2524" s="25" t="s">
        <v>11014</v>
      </c>
      <c r="E2524" s="4">
        <v>5</v>
      </c>
      <c r="F2524" s="4">
        <v>2013</v>
      </c>
      <c r="G2524" t="s">
        <v>21</v>
      </c>
      <c r="H2524" s="4" t="s">
        <v>1456</v>
      </c>
      <c r="I2524" t="s">
        <v>1214</v>
      </c>
      <c r="J2524" s="4" t="s">
        <v>11394</v>
      </c>
      <c r="K2524" s="4" t="s">
        <v>3207</v>
      </c>
      <c r="L2524" s="4">
        <v>0</v>
      </c>
      <c r="M2524" s="4" t="s">
        <v>5567</v>
      </c>
      <c r="N2524" s="11" t="s">
        <v>13383</v>
      </c>
      <c r="O2524" t="s">
        <v>13384</v>
      </c>
      <c r="R2524" t="s">
        <v>13385</v>
      </c>
    </row>
    <row r="2525" spans="1:18">
      <c r="A2525" t="s">
        <v>8121</v>
      </c>
      <c r="B2525" t="s">
        <v>10958</v>
      </c>
      <c r="C2525" t="s">
        <v>74</v>
      </c>
      <c r="D2525" s="25" t="s">
        <v>11016</v>
      </c>
      <c r="E2525" s="4">
        <v>5</v>
      </c>
      <c r="F2525" s="4">
        <v>2015</v>
      </c>
      <c r="G2525" t="s">
        <v>21</v>
      </c>
      <c r="H2525" s="4" t="s">
        <v>482</v>
      </c>
      <c r="I2525" t="s">
        <v>1214</v>
      </c>
      <c r="J2525" s="4" t="s">
        <v>2160</v>
      </c>
      <c r="K2525" s="4" t="s">
        <v>5705</v>
      </c>
      <c r="L2525" s="4">
        <v>0</v>
      </c>
      <c r="M2525" s="4" t="s">
        <v>3782</v>
      </c>
      <c r="N2525" s="11" t="s">
        <v>13383</v>
      </c>
      <c r="O2525" t="s">
        <v>13384</v>
      </c>
      <c r="R2525" t="s">
        <v>13386</v>
      </c>
    </row>
    <row r="2526" spans="1:18">
      <c r="A2526" t="s">
        <v>8121</v>
      </c>
      <c r="B2526" t="s">
        <v>10958</v>
      </c>
      <c r="C2526" t="s">
        <v>74</v>
      </c>
      <c r="D2526" s="25" t="s">
        <v>11020</v>
      </c>
      <c r="E2526" s="4">
        <v>5</v>
      </c>
      <c r="F2526" s="4">
        <v>2017</v>
      </c>
      <c r="G2526" t="s">
        <v>21</v>
      </c>
      <c r="H2526" s="4" t="s">
        <v>57</v>
      </c>
      <c r="I2526" t="s">
        <v>1214</v>
      </c>
      <c r="J2526" s="4" t="s">
        <v>600</v>
      </c>
      <c r="K2526" s="4" t="s">
        <v>1856</v>
      </c>
      <c r="L2526" s="4">
        <v>0</v>
      </c>
      <c r="M2526" s="4" t="s">
        <v>2491</v>
      </c>
      <c r="N2526" s="11" t="s">
        <v>13383</v>
      </c>
      <c r="O2526" t="s">
        <v>13384</v>
      </c>
      <c r="R2526" t="s">
        <v>13387</v>
      </c>
    </row>
    <row r="2527" spans="1:18">
      <c r="A2527" t="s">
        <v>8121</v>
      </c>
      <c r="B2527" t="s">
        <v>10958</v>
      </c>
      <c r="C2527" t="s">
        <v>74</v>
      </c>
      <c r="D2527" s="25" t="s">
        <v>11102</v>
      </c>
      <c r="E2527" s="4">
        <v>5</v>
      </c>
      <c r="F2527" s="4">
        <v>2019</v>
      </c>
      <c r="G2527" t="s">
        <v>21</v>
      </c>
      <c r="H2527" s="4" t="s">
        <v>496</v>
      </c>
      <c r="I2527" t="s">
        <v>1214</v>
      </c>
      <c r="J2527" s="4" t="s">
        <v>3207</v>
      </c>
      <c r="K2527" s="4" t="s">
        <v>885</v>
      </c>
      <c r="L2527" s="4">
        <v>0</v>
      </c>
      <c r="M2527" s="4" t="s">
        <v>2209</v>
      </c>
      <c r="N2527" s="11" t="s">
        <v>13383</v>
      </c>
      <c r="O2527" t="s">
        <v>13384</v>
      </c>
      <c r="R2527" t="s">
        <v>13388</v>
      </c>
    </row>
    <row r="2528" spans="1:18">
      <c r="A2528" t="s">
        <v>8121</v>
      </c>
      <c r="B2528" t="s">
        <v>10958</v>
      </c>
      <c r="C2528" t="s">
        <v>74</v>
      </c>
      <c r="D2528" s="25" t="s">
        <v>1992</v>
      </c>
      <c r="E2528" s="4">
        <v>5</v>
      </c>
      <c r="F2528" s="4">
        <v>2021</v>
      </c>
      <c r="G2528" t="s">
        <v>21</v>
      </c>
      <c r="I2528" t="s">
        <v>11219</v>
      </c>
      <c r="J2528" s="4" t="s">
        <v>91</v>
      </c>
      <c r="K2528" s="4" t="s">
        <v>116</v>
      </c>
      <c r="L2528" s="4">
        <v>0</v>
      </c>
      <c r="M2528" s="4" t="s">
        <v>2281</v>
      </c>
      <c r="N2528" s="11" t="s">
        <v>13383</v>
      </c>
      <c r="O2528" t="s">
        <v>13384</v>
      </c>
      <c r="Q2528" t="s">
        <v>13389</v>
      </c>
      <c r="R2528" t="s">
        <v>13390</v>
      </c>
    </row>
    <row r="2529" spans="1:18">
      <c r="A2529" t="s">
        <v>8121</v>
      </c>
      <c r="B2529" t="s">
        <v>10958</v>
      </c>
      <c r="C2529" t="s">
        <v>74</v>
      </c>
      <c r="D2529" s="25" t="s">
        <v>1440</v>
      </c>
      <c r="E2529" s="4">
        <v>5</v>
      </c>
      <c r="F2529" s="4">
        <v>2024</v>
      </c>
      <c r="G2529" t="s">
        <v>21</v>
      </c>
      <c r="H2529" s="4" t="s">
        <v>977</v>
      </c>
      <c r="I2529" t="s">
        <v>1214</v>
      </c>
      <c r="J2529" s="4" t="s">
        <v>1869</v>
      </c>
      <c r="K2529" s="4" t="s">
        <v>870</v>
      </c>
      <c r="L2529" s="4">
        <v>0</v>
      </c>
      <c r="M2529" s="4" t="s">
        <v>2090</v>
      </c>
      <c r="N2529" s="11" t="s">
        <v>13383</v>
      </c>
      <c r="O2529" t="s">
        <v>13384</v>
      </c>
      <c r="Q2529" t="s">
        <v>13391</v>
      </c>
      <c r="R2529" t="s">
        <v>13392</v>
      </c>
    </row>
    <row r="2530" spans="1:18">
      <c r="A2530" t="s">
        <v>13393</v>
      </c>
      <c r="B2530" t="s">
        <v>10958</v>
      </c>
      <c r="C2530" s="4" t="s">
        <v>74</v>
      </c>
      <c r="D2530" s="25" t="s">
        <v>11031</v>
      </c>
      <c r="E2530" s="4">
        <v>4</v>
      </c>
      <c r="F2530" s="4">
        <v>2026</v>
      </c>
      <c r="G2530" s="4" t="s">
        <v>21</v>
      </c>
      <c r="H2530" s="4">
        <v>17.600000000000001</v>
      </c>
      <c r="I2530" t="s">
        <v>1214</v>
      </c>
      <c r="J2530" s="4">
        <v>28.3</v>
      </c>
      <c r="K2530" s="4">
        <v>37</v>
      </c>
      <c r="L2530" s="4">
        <v>0</v>
      </c>
      <c r="M2530" s="4">
        <v>995</v>
      </c>
      <c r="N2530" s="11" t="s">
        <v>13384</v>
      </c>
      <c r="R2530" s="4" t="s">
        <v>13394</v>
      </c>
    </row>
    <row r="2531" spans="1:18">
      <c r="A2531" t="s">
        <v>487</v>
      </c>
      <c r="B2531" t="s">
        <v>10958</v>
      </c>
      <c r="C2531" t="s">
        <v>20</v>
      </c>
      <c r="D2531" s="25" t="s">
        <v>2390</v>
      </c>
      <c r="E2531" s="4">
        <v>3</v>
      </c>
      <c r="F2531" s="4">
        <v>1980</v>
      </c>
      <c r="G2531" t="s">
        <v>25</v>
      </c>
      <c r="I2531" t="s">
        <v>11219</v>
      </c>
      <c r="J2531" s="4" t="s">
        <v>1495</v>
      </c>
      <c r="M2531" s="4" t="s">
        <v>9505</v>
      </c>
      <c r="R2531" t="s">
        <v>2221</v>
      </c>
    </row>
    <row r="2532" spans="1:18">
      <c r="A2532" t="s">
        <v>8128</v>
      </c>
      <c r="B2532" t="s">
        <v>10958</v>
      </c>
      <c r="C2532" t="s">
        <v>20</v>
      </c>
      <c r="D2532" s="25" t="s">
        <v>10963</v>
      </c>
      <c r="E2532" s="4">
        <v>3</v>
      </c>
      <c r="F2532" s="4">
        <v>1988</v>
      </c>
      <c r="G2532" t="s">
        <v>25</v>
      </c>
      <c r="I2532" t="s">
        <v>11219</v>
      </c>
      <c r="J2532" s="4" t="s">
        <v>4214</v>
      </c>
      <c r="K2532" s="4" t="s">
        <v>1613</v>
      </c>
      <c r="L2532" s="4">
        <v>0</v>
      </c>
      <c r="M2532" s="4" t="s">
        <v>3091</v>
      </c>
      <c r="R2532" t="s">
        <v>13395</v>
      </c>
    </row>
    <row r="2533" spans="1:18">
      <c r="A2533" t="s">
        <v>8128</v>
      </c>
      <c r="B2533" t="s">
        <v>10958</v>
      </c>
      <c r="C2533" t="s">
        <v>74</v>
      </c>
      <c r="D2533" s="25" t="s">
        <v>10964</v>
      </c>
      <c r="E2533" s="4">
        <v>3</v>
      </c>
      <c r="F2533" s="4">
        <v>1990</v>
      </c>
      <c r="G2533" t="s">
        <v>25</v>
      </c>
      <c r="I2533" t="s">
        <v>11219</v>
      </c>
      <c r="J2533" s="4" t="s">
        <v>4660</v>
      </c>
      <c r="K2533" s="4" t="s">
        <v>3455</v>
      </c>
      <c r="L2533" s="4">
        <v>0</v>
      </c>
      <c r="M2533" s="4" t="s">
        <v>5519</v>
      </c>
    </row>
    <row r="2534" spans="1:18">
      <c r="A2534" t="s">
        <v>8128</v>
      </c>
      <c r="B2534" t="s">
        <v>10958</v>
      </c>
      <c r="C2534" t="s">
        <v>74</v>
      </c>
      <c r="D2534" s="25" t="s">
        <v>11023</v>
      </c>
      <c r="E2534" s="4">
        <v>3</v>
      </c>
      <c r="F2534" s="4">
        <v>1992</v>
      </c>
      <c r="G2534" t="s">
        <v>25</v>
      </c>
      <c r="I2534" t="s">
        <v>11219</v>
      </c>
      <c r="J2534" s="4" t="s">
        <v>1811</v>
      </c>
      <c r="K2534" s="4" t="s">
        <v>3482</v>
      </c>
      <c r="L2534" s="4">
        <v>0</v>
      </c>
      <c r="M2534" s="4" t="s">
        <v>9585</v>
      </c>
    </row>
    <row r="2535" spans="1:18">
      <c r="A2535" t="s">
        <v>8134</v>
      </c>
      <c r="B2535" t="s">
        <v>10958</v>
      </c>
      <c r="C2535" t="s">
        <v>20</v>
      </c>
      <c r="D2535" s="25" t="s">
        <v>11014</v>
      </c>
      <c r="E2535" s="4">
        <v>5</v>
      </c>
      <c r="F2535" s="4">
        <v>2013</v>
      </c>
      <c r="G2535" t="s">
        <v>21</v>
      </c>
      <c r="H2535" s="4" t="s">
        <v>654</v>
      </c>
      <c r="I2535" t="s">
        <v>1214</v>
      </c>
      <c r="J2535" s="4" t="s">
        <v>9902</v>
      </c>
      <c r="K2535" s="4" t="s">
        <v>742</v>
      </c>
      <c r="L2535" s="4">
        <v>0</v>
      </c>
      <c r="M2535" s="4" t="s">
        <v>2453</v>
      </c>
      <c r="N2535" s="11" t="s">
        <v>13396</v>
      </c>
      <c r="R2535" t="s">
        <v>13397</v>
      </c>
    </row>
    <row r="2536" spans="1:18">
      <c r="A2536" t="s">
        <v>8134</v>
      </c>
      <c r="B2536" t="s">
        <v>10958</v>
      </c>
      <c r="C2536" t="s">
        <v>74</v>
      </c>
      <c r="D2536" s="25" t="s">
        <v>11068</v>
      </c>
      <c r="E2536" s="4">
        <v>5</v>
      </c>
      <c r="F2536" s="4">
        <v>2015</v>
      </c>
      <c r="G2536" t="s">
        <v>21</v>
      </c>
      <c r="H2536" s="4" t="s">
        <v>682</v>
      </c>
      <c r="I2536" t="s">
        <v>1214</v>
      </c>
      <c r="J2536" s="4" t="s">
        <v>772</v>
      </c>
      <c r="K2536" s="4" t="s">
        <v>385</v>
      </c>
      <c r="L2536" s="4">
        <v>0</v>
      </c>
      <c r="M2536" s="4" t="s">
        <v>1618</v>
      </c>
      <c r="N2536" s="11" t="s">
        <v>13396</v>
      </c>
      <c r="R2536" t="s">
        <v>13398</v>
      </c>
    </row>
    <row r="2537" spans="1:18">
      <c r="A2537" t="s">
        <v>8134</v>
      </c>
      <c r="B2537" t="s">
        <v>10958</v>
      </c>
      <c r="C2537" t="s">
        <v>74</v>
      </c>
      <c r="D2537" s="25" t="s">
        <v>1590</v>
      </c>
      <c r="E2537" s="4">
        <v>5</v>
      </c>
      <c r="F2537" s="4">
        <v>2016</v>
      </c>
      <c r="G2537" t="s">
        <v>21</v>
      </c>
      <c r="H2537" s="4" t="s">
        <v>57</v>
      </c>
      <c r="I2537" t="s">
        <v>1214</v>
      </c>
      <c r="J2537" s="4" t="s">
        <v>3419</v>
      </c>
      <c r="K2537" s="4" t="s">
        <v>1861</v>
      </c>
      <c r="L2537" s="4">
        <v>0</v>
      </c>
      <c r="M2537" s="4" t="s">
        <v>4155</v>
      </c>
      <c r="N2537" s="11" t="s">
        <v>13396</v>
      </c>
      <c r="R2537" t="s">
        <v>13399</v>
      </c>
    </row>
    <row r="2538" spans="1:18">
      <c r="A2538" t="s">
        <v>8134</v>
      </c>
      <c r="B2538" t="s">
        <v>10958</v>
      </c>
      <c r="C2538" t="s">
        <v>74</v>
      </c>
      <c r="D2538" s="25" t="s">
        <v>11020</v>
      </c>
      <c r="E2538" s="4">
        <v>5</v>
      </c>
      <c r="F2538" s="4">
        <v>2017</v>
      </c>
      <c r="G2538" t="s">
        <v>21</v>
      </c>
      <c r="H2538" s="4" t="s">
        <v>477</v>
      </c>
      <c r="I2538" t="s">
        <v>1214</v>
      </c>
      <c r="J2538" s="4" t="s">
        <v>1094</v>
      </c>
      <c r="K2538" s="4" t="s">
        <v>199</v>
      </c>
      <c r="L2538" s="4">
        <v>0</v>
      </c>
      <c r="M2538" s="4" t="s">
        <v>1969</v>
      </c>
      <c r="N2538" s="11" t="s">
        <v>13396</v>
      </c>
      <c r="R2538" t="s">
        <v>13400</v>
      </c>
    </row>
    <row r="2539" spans="1:18">
      <c r="A2539" t="s">
        <v>8134</v>
      </c>
      <c r="B2539" t="s">
        <v>10958</v>
      </c>
      <c r="C2539" t="s">
        <v>74</v>
      </c>
      <c r="D2539" s="25" t="s">
        <v>1152</v>
      </c>
      <c r="E2539" s="4">
        <v>6</v>
      </c>
      <c r="F2539" s="4">
        <v>2018</v>
      </c>
      <c r="G2539" t="s">
        <v>21</v>
      </c>
      <c r="H2539" s="4" t="s">
        <v>496</v>
      </c>
      <c r="I2539" t="s">
        <v>1214</v>
      </c>
      <c r="J2539" s="4" t="s">
        <v>6479</v>
      </c>
      <c r="K2539" s="4" t="s">
        <v>729</v>
      </c>
      <c r="L2539" s="4">
        <v>0</v>
      </c>
      <c r="M2539" s="4" t="s">
        <v>2086</v>
      </c>
      <c r="N2539" s="11" t="s">
        <v>13396</v>
      </c>
      <c r="R2539" t="s">
        <v>13401</v>
      </c>
    </row>
    <row r="2540" spans="1:18">
      <c r="A2540" t="s">
        <v>8134</v>
      </c>
      <c r="B2540" t="s">
        <v>10958</v>
      </c>
      <c r="C2540" t="s">
        <v>74</v>
      </c>
      <c r="D2540" s="25" t="s">
        <v>1515</v>
      </c>
      <c r="E2540" s="4">
        <v>5</v>
      </c>
      <c r="F2540" s="4">
        <v>2019</v>
      </c>
      <c r="G2540" t="s">
        <v>21</v>
      </c>
      <c r="H2540" s="4" t="s">
        <v>410</v>
      </c>
      <c r="I2540" t="s">
        <v>1214</v>
      </c>
      <c r="J2540" s="4" t="s">
        <v>285</v>
      </c>
      <c r="K2540" s="4" t="s">
        <v>715</v>
      </c>
      <c r="L2540" s="4">
        <v>0</v>
      </c>
      <c r="M2540" s="4" t="s">
        <v>1438</v>
      </c>
      <c r="N2540" s="11" t="s">
        <v>13396</v>
      </c>
      <c r="R2540" t="s">
        <v>13402</v>
      </c>
    </row>
    <row r="2541" spans="1:18">
      <c r="A2541" t="s">
        <v>8134</v>
      </c>
      <c r="B2541" t="s">
        <v>10958</v>
      </c>
      <c r="C2541" t="s">
        <v>74</v>
      </c>
      <c r="D2541" s="25" t="s">
        <v>1440</v>
      </c>
      <c r="E2541" s="4">
        <v>5</v>
      </c>
      <c r="F2541" s="4">
        <v>2024</v>
      </c>
      <c r="G2541" t="s">
        <v>21</v>
      </c>
      <c r="H2541" s="4" t="s">
        <v>893</v>
      </c>
      <c r="I2541" t="s">
        <v>1214</v>
      </c>
      <c r="J2541" s="4" t="s">
        <v>542</v>
      </c>
      <c r="K2541" s="4" t="s">
        <v>854</v>
      </c>
      <c r="L2541" s="4">
        <v>0</v>
      </c>
      <c r="M2541" s="4" t="s">
        <v>1323</v>
      </c>
      <c r="N2541" s="11" t="s">
        <v>13396</v>
      </c>
      <c r="Q2541" t="s">
        <v>13403</v>
      </c>
      <c r="R2541" t="s">
        <v>13404</v>
      </c>
    </row>
    <row r="2542" spans="1:18">
      <c r="A2542" t="s">
        <v>8134</v>
      </c>
      <c r="B2542" t="s">
        <v>10958</v>
      </c>
      <c r="C2542" s="4" t="s">
        <v>74</v>
      </c>
      <c r="D2542" s="25" t="s">
        <v>11031</v>
      </c>
      <c r="E2542" s="4">
        <v>4</v>
      </c>
      <c r="F2542" s="4">
        <v>2026</v>
      </c>
      <c r="G2542" s="4" t="s">
        <v>21</v>
      </c>
      <c r="H2542" s="4">
        <v>18.600000000000001</v>
      </c>
      <c r="I2542" t="s">
        <v>1214</v>
      </c>
      <c r="J2542" s="4">
        <v>28.4</v>
      </c>
      <c r="K2542" s="4">
        <v>37.5</v>
      </c>
      <c r="L2542" s="4">
        <v>0</v>
      </c>
      <c r="M2542" s="4">
        <v>883</v>
      </c>
      <c r="N2542" s="11" t="s">
        <v>13396</v>
      </c>
      <c r="R2542" s="4" t="s">
        <v>2449</v>
      </c>
    </row>
    <row r="2543" spans="1:18">
      <c r="A2543" t="s">
        <v>8138</v>
      </c>
      <c r="B2543" t="s">
        <v>10958</v>
      </c>
      <c r="C2543" t="s">
        <v>20</v>
      </c>
      <c r="D2543" s="25" t="s">
        <v>1590</v>
      </c>
      <c r="E2543" s="4">
        <v>5</v>
      </c>
      <c r="F2543" s="4">
        <v>2016</v>
      </c>
      <c r="G2543" t="s">
        <v>25</v>
      </c>
      <c r="I2543" t="s">
        <v>11219</v>
      </c>
      <c r="J2543" s="4" t="s">
        <v>388</v>
      </c>
      <c r="K2543" s="4" t="s">
        <v>853</v>
      </c>
      <c r="L2543" s="4">
        <v>0</v>
      </c>
      <c r="M2543" s="4" t="s">
        <v>3274</v>
      </c>
      <c r="N2543" s="11" t="s">
        <v>13405</v>
      </c>
      <c r="R2543" t="s">
        <v>13406</v>
      </c>
    </row>
    <row r="2544" spans="1:18">
      <c r="A2544" t="s">
        <v>8138</v>
      </c>
      <c r="B2544" t="s">
        <v>10958</v>
      </c>
      <c r="C2544" t="s">
        <v>74</v>
      </c>
      <c r="D2544" s="25" t="s">
        <v>901</v>
      </c>
      <c r="E2544" s="4">
        <v>9</v>
      </c>
      <c r="F2544" s="4">
        <v>2016</v>
      </c>
      <c r="G2544" t="s">
        <v>25</v>
      </c>
      <c r="I2544" t="s">
        <v>11219</v>
      </c>
      <c r="J2544" s="4" t="s">
        <v>739</v>
      </c>
      <c r="K2544" s="4" t="s">
        <v>240</v>
      </c>
      <c r="L2544" s="4">
        <v>0</v>
      </c>
      <c r="M2544" s="4" t="s">
        <v>1876</v>
      </c>
      <c r="N2544" s="11" t="s">
        <v>13405</v>
      </c>
      <c r="R2544" t="s">
        <v>13407</v>
      </c>
    </row>
    <row r="2545" spans="1:18">
      <c r="A2545" t="s">
        <v>8138</v>
      </c>
      <c r="B2545" t="s">
        <v>10958</v>
      </c>
      <c r="C2545" t="s">
        <v>74</v>
      </c>
      <c r="D2545" s="25" t="s">
        <v>11020</v>
      </c>
      <c r="E2545" s="4">
        <v>5</v>
      </c>
      <c r="F2545" s="4">
        <v>2017</v>
      </c>
      <c r="G2545" t="s">
        <v>25</v>
      </c>
      <c r="I2545" t="s">
        <v>11219</v>
      </c>
      <c r="J2545" s="4" t="s">
        <v>550</v>
      </c>
      <c r="K2545" s="4" t="s">
        <v>881</v>
      </c>
      <c r="L2545" s="4">
        <v>0</v>
      </c>
      <c r="M2545" s="4" t="s">
        <v>1985</v>
      </c>
      <c r="N2545" s="11" t="s">
        <v>13405</v>
      </c>
      <c r="R2545" t="s">
        <v>13408</v>
      </c>
    </row>
    <row r="2546" spans="1:18">
      <c r="A2546" t="s">
        <v>491</v>
      </c>
      <c r="B2546" t="s">
        <v>10958</v>
      </c>
      <c r="C2546" t="s">
        <v>20</v>
      </c>
      <c r="D2546" s="25" t="s">
        <v>10959</v>
      </c>
      <c r="E2546" s="4">
        <v>3</v>
      </c>
      <c r="F2546" s="4">
        <v>1982</v>
      </c>
      <c r="G2546" t="s">
        <v>21</v>
      </c>
      <c r="I2546" t="s">
        <v>11219</v>
      </c>
      <c r="J2546" s="4" t="s">
        <v>10226</v>
      </c>
      <c r="K2546" s="4" t="s">
        <v>2586</v>
      </c>
      <c r="L2546" s="4">
        <v>0</v>
      </c>
      <c r="M2546" s="4" t="s">
        <v>2353</v>
      </c>
      <c r="R2546" t="s">
        <v>13409</v>
      </c>
    </row>
    <row r="2547" spans="1:18">
      <c r="A2547" t="s">
        <v>491</v>
      </c>
      <c r="B2547" t="s">
        <v>10958</v>
      </c>
      <c r="C2547" t="s">
        <v>74</v>
      </c>
      <c r="D2547" s="25" t="s">
        <v>10960</v>
      </c>
      <c r="E2547" s="4">
        <v>3</v>
      </c>
      <c r="F2547" s="4">
        <v>1983</v>
      </c>
      <c r="G2547" t="s">
        <v>21</v>
      </c>
      <c r="I2547" t="s">
        <v>11219</v>
      </c>
      <c r="J2547" s="4" t="s">
        <v>3046</v>
      </c>
      <c r="K2547" s="4" t="s">
        <v>933</v>
      </c>
      <c r="L2547" s="4">
        <v>0</v>
      </c>
      <c r="M2547" s="4" t="s">
        <v>1645</v>
      </c>
    </row>
    <row r="2548" spans="1:18">
      <c r="A2548" t="s">
        <v>495</v>
      </c>
      <c r="B2548" t="s">
        <v>10958</v>
      </c>
      <c r="C2548" t="s">
        <v>20</v>
      </c>
      <c r="D2548" s="25" t="s">
        <v>11023</v>
      </c>
      <c r="E2548" s="4">
        <v>3</v>
      </c>
      <c r="F2548" s="4">
        <v>1992</v>
      </c>
      <c r="G2548" t="s">
        <v>25</v>
      </c>
      <c r="H2548" s="4" t="s">
        <v>1635</v>
      </c>
      <c r="I2548" t="s">
        <v>1214</v>
      </c>
      <c r="J2548" s="4" t="s">
        <v>4713</v>
      </c>
      <c r="K2548" s="4" t="s">
        <v>3967</v>
      </c>
      <c r="L2548" s="4">
        <v>0</v>
      </c>
      <c r="M2548" s="4" t="s">
        <v>6368</v>
      </c>
      <c r="N2548" s="11" t="s">
        <v>13410</v>
      </c>
      <c r="R2548" t="s">
        <v>607</v>
      </c>
    </row>
    <row r="2549" spans="1:18">
      <c r="A2549" t="s">
        <v>495</v>
      </c>
      <c r="B2549" t="s">
        <v>10958</v>
      </c>
      <c r="C2549" t="s">
        <v>74</v>
      </c>
      <c r="D2549" s="25" t="s">
        <v>10968</v>
      </c>
      <c r="E2549" s="4">
        <v>3</v>
      </c>
      <c r="F2549" s="4">
        <v>1994</v>
      </c>
      <c r="G2549" t="s">
        <v>25</v>
      </c>
      <c r="H2549" s="4" t="s">
        <v>1622</v>
      </c>
      <c r="I2549" t="s">
        <v>1214</v>
      </c>
      <c r="J2549" s="4" t="s">
        <v>5493</v>
      </c>
      <c r="K2549" s="4" t="s">
        <v>36</v>
      </c>
      <c r="L2549" s="4">
        <v>0</v>
      </c>
      <c r="M2549" s="4" t="s">
        <v>2181</v>
      </c>
      <c r="N2549" s="11" t="s">
        <v>13410</v>
      </c>
      <c r="R2549" t="s">
        <v>13411</v>
      </c>
    </row>
    <row r="2550" spans="1:18">
      <c r="A2550" t="s">
        <v>495</v>
      </c>
      <c r="B2550" t="s">
        <v>10958</v>
      </c>
      <c r="C2550" t="s">
        <v>74</v>
      </c>
      <c r="D2550" s="25" t="s">
        <v>10987</v>
      </c>
      <c r="E2550" s="4">
        <v>3</v>
      </c>
      <c r="F2550" s="4">
        <v>1995</v>
      </c>
      <c r="G2550" t="s">
        <v>25</v>
      </c>
      <c r="H2550" s="4" t="s">
        <v>1376</v>
      </c>
      <c r="I2550" t="s">
        <v>1214</v>
      </c>
      <c r="J2550" s="4" t="s">
        <v>836</v>
      </c>
      <c r="K2550" s="4" t="s">
        <v>182</v>
      </c>
      <c r="L2550" s="4">
        <v>0</v>
      </c>
      <c r="M2550" s="4" t="s">
        <v>1645</v>
      </c>
      <c r="N2550" s="11" t="s">
        <v>13410</v>
      </c>
      <c r="R2550" t="s">
        <v>13412</v>
      </c>
    </row>
    <row r="2551" spans="1:18">
      <c r="A2551" t="s">
        <v>495</v>
      </c>
      <c r="B2551" t="s">
        <v>10958</v>
      </c>
      <c r="C2551" t="s">
        <v>74</v>
      </c>
      <c r="D2551" s="25" t="s">
        <v>10989</v>
      </c>
      <c r="E2551" s="4">
        <v>3</v>
      </c>
      <c r="F2551" s="4">
        <v>1996</v>
      </c>
      <c r="G2551" t="s">
        <v>25</v>
      </c>
      <c r="H2551" s="4" t="s">
        <v>1639</v>
      </c>
      <c r="I2551" t="s">
        <v>1214</v>
      </c>
      <c r="J2551" s="4" t="s">
        <v>718</v>
      </c>
      <c r="K2551" s="4" t="s">
        <v>1393</v>
      </c>
      <c r="L2551" s="4">
        <v>0</v>
      </c>
      <c r="M2551" s="4" t="s">
        <v>3880</v>
      </c>
      <c r="N2551" s="11" t="s">
        <v>13410</v>
      </c>
      <c r="R2551" t="s">
        <v>4721</v>
      </c>
    </row>
    <row r="2552" spans="1:18">
      <c r="A2552" t="s">
        <v>495</v>
      </c>
      <c r="B2552" t="s">
        <v>10958</v>
      </c>
      <c r="C2552" t="s">
        <v>74</v>
      </c>
      <c r="D2552" s="25" t="s">
        <v>5416</v>
      </c>
      <c r="E2552" s="4">
        <v>6</v>
      </c>
      <c r="F2552" s="4">
        <v>2001</v>
      </c>
      <c r="G2552" t="s">
        <v>25</v>
      </c>
      <c r="H2552" s="4" t="s">
        <v>4644</v>
      </c>
      <c r="I2552" t="s">
        <v>1214</v>
      </c>
      <c r="J2552" s="4" t="s">
        <v>642</v>
      </c>
      <c r="K2552" s="4" t="s">
        <v>978</v>
      </c>
      <c r="L2552" s="4">
        <v>0</v>
      </c>
      <c r="N2552" s="11" t="s">
        <v>13410</v>
      </c>
      <c r="R2552" t="s">
        <v>12254</v>
      </c>
    </row>
    <row r="2553" spans="1:18">
      <c r="A2553" t="s">
        <v>495</v>
      </c>
      <c r="B2553" t="s">
        <v>10958</v>
      </c>
      <c r="C2553" t="s">
        <v>74</v>
      </c>
      <c r="D2553" s="25" t="s">
        <v>2779</v>
      </c>
      <c r="E2553" s="4">
        <v>6</v>
      </c>
      <c r="F2553" s="4">
        <v>2002</v>
      </c>
      <c r="G2553" t="s">
        <v>25</v>
      </c>
      <c r="H2553" s="4" t="s">
        <v>538</v>
      </c>
      <c r="I2553" t="s">
        <v>1214</v>
      </c>
      <c r="J2553" s="4" t="s">
        <v>193</v>
      </c>
      <c r="K2553" s="4" t="s">
        <v>419</v>
      </c>
      <c r="L2553" s="4">
        <v>0</v>
      </c>
      <c r="M2553" s="4" t="s">
        <v>11355</v>
      </c>
      <c r="N2553" s="11" t="s">
        <v>13410</v>
      </c>
      <c r="R2553" t="s">
        <v>13413</v>
      </c>
    </row>
    <row r="2554" spans="1:18">
      <c r="A2554" t="s">
        <v>495</v>
      </c>
      <c r="B2554" t="s">
        <v>10958</v>
      </c>
      <c r="C2554" t="s">
        <v>74</v>
      </c>
      <c r="D2554" s="25" t="s">
        <v>1674</v>
      </c>
      <c r="E2554" s="4">
        <v>5</v>
      </c>
      <c r="F2554" s="4">
        <v>2004</v>
      </c>
      <c r="G2554" t="s">
        <v>25</v>
      </c>
      <c r="H2554" s="4" t="s">
        <v>401</v>
      </c>
      <c r="I2554" t="s">
        <v>1214</v>
      </c>
      <c r="J2554" s="4" t="s">
        <v>1393</v>
      </c>
      <c r="K2554" s="4" t="s">
        <v>3563</v>
      </c>
      <c r="L2554" s="4">
        <v>0</v>
      </c>
      <c r="M2554" s="4" t="s">
        <v>13414</v>
      </c>
      <c r="N2554" s="11" t="s">
        <v>13410</v>
      </c>
      <c r="R2554" t="s">
        <v>13415</v>
      </c>
    </row>
    <row r="2555" spans="1:18">
      <c r="A2555" t="s">
        <v>495</v>
      </c>
      <c r="B2555" t="s">
        <v>10958</v>
      </c>
      <c r="C2555" t="s">
        <v>74</v>
      </c>
      <c r="D2555" s="25" t="s">
        <v>44</v>
      </c>
      <c r="E2555" s="4">
        <v>5</v>
      </c>
      <c r="F2555" s="4">
        <v>2005</v>
      </c>
      <c r="G2555" t="s">
        <v>25</v>
      </c>
      <c r="H2555" s="4" t="s">
        <v>772</v>
      </c>
      <c r="I2555" t="s">
        <v>1214</v>
      </c>
      <c r="J2555" s="4" t="s">
        <v>690</v>
      </c>
      <c r="K2555" s="4" t="s">
        <v>6049</v>
      </c>
      <c r="L2555" s="4">
        <v>0</v>
      </c>
      <c r="M2555" s="4" t="s">
        <v>3587</v>
      </c>
      <c r="N2555" s="11" t="s">
        <v>13410</v>
      </c>
      <c r="R2555" t="s">
        <v>12392</v>
      </c>
    </row>
    <row r="2556" spans="1:18">
      <c r="A2556" t="s">
        <v>500</v>
      </c>
      <c r="B2556" t="s">
        <v>10958</v>
      </c>
      <c r="C2556" t="s">
        <v>20</v>
      </c>
      <c r="D2556" s="25" t="s">
        <v>11132</v>
      </c>
      <c r="E2556" s="4">
        <v>3</v>
      </c>
      <c r="F2556" s="4">
        <v>1995</v>
      </c>
      <c r="G2556" t="s">
        <v>21</v>
      </c>
      <c r="I2556" t="s">
        <v>11219</v>
      </c>
      <c r="J2556" s="4" t="s">
        <v>658</v>
      </c>
      <c r="K2556" s="4" t="s">
        <v>2341</v>
      </c>
      <c r="L2556" s="4">
        <v>0</v>
      </c>
      <c r="M2556" s="4" t="s">
        <v>1347</v>
      </c>
      <c r="R2556" t="s">
        <v>1725</v>
      </c>
    </row>
    <row r="2557" spans="1:18">
      <c r="A2557" t="s">
        <v>500</v>
      </c>
      <c r="B2557" t="s">
        <v>10958</v>
      </c>
      <c r="C2557" t="s">
        <v>74</v>
      </c>
      <c r="D2557" s="25" t="s">
        <v>11083</v>
      </c>
      <c r="E2557" s="4">
        <v>3</v>
      </c>
      <c r="F2557" s="4">
        <v>2000</v>
      </c>
      <c r="G2557" t="s">
        <v>21</v>
      </c>
      <c r="I2557" t="s">
        <v>11219</v>
      </c>
      <c r="J2557" s="4" t="s">
        <v>6479</v>
      </c>
      <c r="K2557" s="4" t="s">
        <v>881</v>
      </c>
      <c r="L2557" s="4">
        <v>0</v>
      </c>
      <c r="M2557" s="4" t="s">
        <v>1350</v>
      </c>
      <c r="R2557" t="s">
        <v>585</v>
      </c>
    </row>
    <row r="2558" spans="1:18">
      <c r="A2558" t="s">
        <v>500</v>
      </c>
      <c r="B2558" t="s">
        <v>10958</v>
      </c>
      <c r="C2558" t="s">
        <v>74</v>
      </c>
      <c r="D2558" s="25" t="s">
        <v>11007</v>
      </c>
      <c r="E2558" s="4">
        <v>5</v>
      </c>
      <c r="F2558" s="4">
        <v>2002</v>
      </c>
      <c r="G2558" t="s">
        <v>21</v>
      </c>
      <c r="I2558" t="s">
        <v>11219</v>
      </c>
      <c r="J2558" s="4" t="s">
        <v>285</v>
      </c>
      <c r="K2558" s="4" t="s">
        <v>836</v>
      </c>
      <c r="L2558" s="4">
        <v>0</v>
      </c>
      <c r="M2558" s="4" t="s">
        <v>1476</v>
      </c>
      <c r="R2558" t="s">
        <v>13416</v>
      </c>
    </row>
    <row r="2559" spans="1:18">
      <c r="A2559" t="s">
        <v>8201</v>
      </c>
      <c r="B2559" t="s">
        <v>10958</v>
      </c>
      <c r="C2559" t="s">
        <v>20</v>
      </c>
      <c r="D2559" s="25" t="s">
        <v>11020</v>
      </c>
      <c r="E2559" s="4">
        <v>5</v>
      </c>
      <c r="F2559" s="4">
        <v>2017</v>
      </c>
      <c r="G2559" t="s">
        <v>103</v>
      </c>
      <c r="I2559" t="s">
        <v>11219</v>
      </c>
      <c r="J2559" s="4" t="s">
        <v>13417</v>
      </c>
      <c r="K2559" s="4" t="s">
        <v>667</v>
      </c>
      <c r="L2559" s="4">
        <v>0</v>
      </c>
      <c r="M2559" s="4" t="s">
        <v>3260</v>
      </c>
      <c r="R2559" t="s">
        <v>13418</v>
      </c>
    </row>
    <row r="2560" spans="1:18">
      <c r="A2560" t="s">
        <v>8218</v>
      </c>
      <c r="B2560" t="s">
        <v>10958</v>
      </c>
      <c r="C2560" t="s">
        <v>20</v>
      </c>
      <c r="D2560" s="25" t="s">
        <v>11014</v>
      </c>
      <c r="E2560" s="4">
        <v>5</v>
      </c>
      <c r="F2560" s="4">
        <v>2013</v>
      </c>
      <c r="G2560" t="s">
        <v>21</v>
      </c>
      <c r="H2560" s="4" t="s">
        <v>1452</v>
      </c>
      <c r="I2560" t="s">
        <v>1214</v>
      </c>
      <c r="J2560" s="4" t="s">
        <v>597</v>
      </c>
      <c r="K2560" s="4">
        <v>9</v>
      </c>
      <c r="L2560" s="4">
        <v>3.5</v>
      </c>
      <c r="M2560" s="4" t="s">
        <v>1453</v>
      </c>
      <c r="N2560" s="11" t="s">
        <v>13419</v>
      </c>
      <c r="R2560" t="s">
        <v>13420</v>
      </c>
    </row>
    <row r="2561" spans="1:19">
      <c r="A2561" t="s">
        <v>8218</v>
      </c>
      <c r="B2561" t="s">
        <v>10958</v>
      </c>
      <c r="C2561" t="s">
        <v>74</v>
      </c>
      <c r="D2561" s="25" t="s">
        <v>11068</v>
      </c>
      <c r="E2561" s="4">
        <v>5</v>
      </c>
      <c r="F2561" s="4">
        <v>2015</v>
      </c>
      <c r="G2561" t="s">
        <v>21</v>
      </c>
      <c r="H2561" s="4" t="s">
        <v>654</v>
      </c>
      <c r="I2561" t="s">
        <v>1214</v>
      </c>
      <c r="J2561" s="4" t="s">
        <v>401</v>
      </c>
      <c r="K2561" s="4">
        <v>12.5</v>
      </c>
      <c r="L2561" s="4">
        <v>4.4000000000000004</v>
      </c>
      <c r="M2561" s="4" t="s">
        <v>3359</v>
      </c>
      <c r="N2561" s="11" t="s">
        <v>13419</v>
      </c>
      <c r="R2561" t="s">
        <v>13421</v>
      </c>
    </row>
    <row r="2562" spans="1:19">
      <c r="A2562" t="s">
        <v>8218</v>
      </c>
      <c r="B2562" t="s">
        <v>10958</v>
      </c>
      <c r="C2562" t="s">
        <v>74</v>
      </c>
      <c r="D2562" s="25" t="s">
        <v>1590</v>
      </c>
      <c r="E2562" s="4">
        <v>5</v>
      </c>
      <c r="F2562" s="4">
        <v>2016</v>
      </c>
      <c r="G2562" t="s">
        <v>21</v>
      </c>
      <c r="H2562" s="4" t="s">
        <v>482</v>
      </c>
      <c r="I2562" t="s">
        <v>1214</v>
      </c>
      <c r="J2562" s="4" t="s">
        <v>3814</v>
      </c>
      <c r="K2562" s="4">
        <v>14.2</v>
      </c>
      <c r="L2562" s="4">
        <v>4.9000000000000004</v>
      </c>
      <c r="M2562" s="4" t="s">
        <v>3788</v>
      </c>
      <c r="N2562" s="11" t="s">
        <v>13419</v>
      </c>
      <c r="R2562" t="s">
        <v>13422</v>
      </c>
    </row>
    <row r="2563" spans="1:19">
      <c r="A2563" t="s">
        <v>8218</v>
      </c>
      <c r="B2563" t="s">
        <v>10958</v>
      </c>
      <c r="C2563" t="s">
        <v>74</v>
      </c>
      <c r="D2563" s="25" t="s">
        <v>11020</v>
      </c>
      <c r="E2563" s="4">
        <v>5</v>
      </c>
      <c r="F2563" s="4">
        <v>2017</v>
      </c>
      <c r="G2563" t="s">
        <v>21</v>
      </c>
      <c r="H2563" s="4" t="s">
        <v>682</v>
      </c>
      <c r="I2563" t="s">
        <v>1214</v>
      </c>
      <c r="J2563" s="4" t="s">
        <v>169</v>
      </c>
      <c r="K2563" s="4">
        <v>16.3</v>
      </c>
      <c r="L2563" s="4">
        <v>5.4</v>
      </c>
      <c r="M2563" s="4" t="s">
        <v>2236</v>
      </c>
      <c r="N2563" s="11" t="s">
        <v>13419</v>
      </c>
      <c r="R2563" t="s">
        <v>13423</v>
      </c>
    </row>
    <row r="2564" spans="1:19">
      <c r="A2564" s="3" t="s">
        <v>8218</v>
      </c>
      <c r="B2564" t="s">
        <v>10958</v>
      </c>
      <c r="C2564" t="s">
        <v>74</v>
      </c>
      <c r="D2564" s="25" t="s">
        <v>1992</v>
      </c>
      <c r="E2564" s="4">
        <v>5</v>
      </c>
      <c r="F2564" s="4">
        <v>2021</v>
      </c>
      <c r="G2564" s="3" t="s">
        <v>21</v>
      </c>
      <c r="H2564" s="4">
        <v>11.7</v>
      </c>
      <c r="I2564" t="s">
        <v>11219</v>
      </c>
      <c r="J2564" s="4" t="s">
        <v>1181</v>
      </c>
      <c r="K2564" s="4">
        <v>18.7</v>
      </c>
      <c r="L2564" s="4">
        <v>6.3</v>
      </c>
      <c r="M2564" s="4" t="s">
        <v>3151</v>
      </c>
      <c r="N2564" s="11" t="s">
        <v>13419</v>
      </c>
      <c r="Q2564" t="s">
        <v>13424</v>
      </c>
      <c r="R2564" t="s">
        <v>13425</v>
      </c>
      <c r="S2564" t="s">
        <v>13426</v>
      </c>
    </row>
    <row r="2565" spans="1:19">
      <c r="A2565" t="s">
        <v>8218</v>
      </c>
      <c r="B2565" t="s">
        <v>10958</v>
      </c>
      <c r="C2565" t="s">
        <v>74</v>
      </c>
      <c r="D2565" s="25" t="s">
        <v>12374</v>
      </c>
      <c r="E2565" s="4">
        <v>4</v>
      </c>
      <c r="F2565" s="4">
        <v>2024</v>
      </c>
      <c r="G2565" t="s">
        <v>21</v>
      </c>
      <c r="H2565" s="4" t="s">
        <v>609</v>
      </c>
      <c r="I2565" t="s">
        <v>1214</v>
      </c>
      <c r="J2565" s="4" t="s">
        <v>497</v>
      </c>
      <c r="K2565" s="4">
        <v>20</v>
      </c>
      <c r="L2565" s="4">
        <v>6.3</v>
      </c>
      <c r="M2565" s="4" t="s">
        <v>4439</v>
      </c>
      <c r="N2565" s="11" t="s">
        <v>13419</v>
      </c>
      <c r="Q2565" t="s">
        <v>13427</v>
      </c>
      <c r="R2565" t="s">
        <v>13428</v>
      </c>
    </row>
    <row r="2566" spans="1:19">
      <c r="A2566" t="s">
        <v>8218</v>
      </c>
      <c r="B2566" t="s">
        <v>10958</v>
      </c>
      <c r="C2566" s="4" t="s">
        <v>74</v>
      </c>
      <c r="D2566" s="25" t="s">
        <v>1780</v>
      </c>
      <c r="E2566" s="4">
        <v>4</v>
      </c>
      <c r="F2566" s="4">
        <v>2026</v>
      </c>
      <c r="G2566" s="4" t="s">
        <v>21</v>
      </c>
      <c r="H2566" s="4">
        <v>16.600000000000001</v>
      </c>
      <c r="I2566" t="s">
        <v>1214</v>
      </c>
      <c r="J2566" s="4">
        <v>33</v>
      </c>
      <c r="K2566" s="4">
        <v>19.5</v>
      </c>
      <c r="L2566" s="4">
        <v>6.2</v>
      </c>
      <c r="M2566" s="4">
        <f>1625-130</f>
        <v>1495</v>
      </c>
      <c r="N2566" s="11" t="s">
        <v>13419</v>
      </c>
      <c r="R2566" s="4" t="s">
        <v>13429</v>
      </c>
    </row>
    <row r="2567" spans="1:19">
      <c r="A2567" t="s">
        <v>259</v>
      </c>
      <c r="B2567" t="s">
        <v>10958</v>
      </c>
      <c r="C2567" t="s">
        <v>20</v>
      </c>
      <c r="D2567" s="25" t="s">
        <v>10960</v>
      </c>
      <c r="E2567" s="4">
        <v>3</v>
      </c>
      <c r="F2567" s="4">
        <v>1983</v>
      </c>
      <c r="G2567" t="s">
        <v>21</v>
      </c>
      <c r="I2567" t="s">
        <v>11219</v>
      </c>
      <c r="J2567" s="4" t="s">
        <v>1617</v>
      </c>
      <c r="K2567" s="4" t="s">
        <v>3597</v>
      </c>
      <c r="L2567" s="4">
        <v>0</v>
      </c>
      <c r="M2567" s="4" t="s">
        <v>2723</v>
      </c>
      <c r="R2567" t="s">
        <v>3326</v>
      </c>
    </row>
    <row r="2568" spans="1:19">
      <c r="A2568" t="s">
        <v>262</v>
      </c>
      <c r="B2568" t="s">
        <v>10958</v>
      </c>
      <c r="C2568" t="s">
        <v>20</v>
      </c>
      <c r="D2568" s="25" t="s">
        <v>11023</v>
      </c>
      <c r="E2568" s="4">
        <v>3</v>
      </c>
      <c r="F2568" s="4">
        <v>1992</v>
      </c>
      <c r="G2568" t="s">
        <v>25</v>
      </c>
      <c r="H2568" s="4" t="s">
        <v>1610</v>
      </c>
      <c r="I2568" t="s">
        <v>1214</v>
      </c>
      <c r="J2568" s="4" t="s">
        <v>7766</v>
      </c>
      <c r="K2568" s="4" t="s">
        <v>1861</v>
      </c>
      <c r="L2568" s="4">
        <v>0</v>
      </c>
      <c r="M2568" s="4" t="s">
        <v>5583</v>
      </c>
      <c r="N2568" s="11" t="s">
        <v>13430</v>
      </c>
      <c r="R2568" t="s">
        <v>13431</v>
      </c>
    </row>
    <row r="2569" spans="1:19">
      <c r="A2569" t="s">
        <v>262</v>
      </c>
      <c r="B2569" t="s">
        <v>10958</v>
      </c>
      <c r="C2569" t="s">
        <v>74</v>
      </c>
      <c r="D2569" s="25" t="s">
        <v>10968</v>
      </c>
      <c r="E2569" s="4">
        <v>3</v>
      </c>
      <c r="F2569" s="4">
        <v>1994</v>
      </c>
      <c r="G2569" t="s">
        <v>25</v>
      </c>
      <c r="H2569" s="4" t="s">
        <v>1635</v>
      </c>
      <c r="I2569" t="s">
        <v>1214</v>
      </c>
      <c r="J2569" s="4" t="s">
        <v>527</v>
      </c>
      <c r="K2569" s="4" t="s">
        <v>924</v>
      </c>
      <c r="L2569" s="4">
        <v>0</v>
      </c>
      <c r="M2569" s="4" t="s">
        <v>2443</v>
      </c>
      <c r="N2569" s="11" t="s">
        <v>13430</v>
      </c>
      <c r="R2569" t="s">
        <v>13432</v>
      </c>
    </row>
    <row r="2570" spans="1:19">
      <c r="A2570" t="s">
        <v>262</v>
      </c>
      <c r="B2570" t="s">
        <v>10958</v>
      </c>
      <c r="C2570" t="s">
        <v>74</v>
      </c>
      <c r="D2570" s="25" t="s">
        <v>10987</v>
      </c>
      <c r="E2570" s="4">
        <v>3</v>
      </c>
      <c r="F2570" s="4">
        <v>1995</v>
      </c>
      <c r="G2570" t="s">
        <v>25</v>
      </c>
      <c r="H2570" s="4" t="s">
        <v>1622</v>
      </c>
      <c r="I2570" t="s">
        <v>1214</v>
      </c>
      <c r="J2570" s="4" t="s">
        <v>648</v>
      </c>
      <c r="K2570" s="4" t="s">
        <v>278</v>
      </c>
      <c r="L2570" s="4">
        <v>0</v>
      </c>
      <c r="M2570" s="4" t="s">
        <v>2120</v>
      </c>
      <c r="N2570" s="11" t="s">
        <v>13430</v>
      </c>
      <c r="R2570" t="s">
        <v>13433</v>
      </c>
    </row>
    <row r="2571" spans="1:19">
      <c r="A2571" t="s">
        <v>262</v>
      </c>
      <c r="B2571" t="s">
        <v>10958</v>
      </c>
      <c r="C2571" t="s">
        <v>74</v>
      </c>
      <c r="D2571" s="25" t="s">
        <v>10989</v>
      </c>
      <c r="E2571" s="4">
        <v>3</v>
      </c>
      <c r="F2571" s="4">
        <v>1996</v>
      </c>
      <c r="G2571" t="s">
        <v>25</v>
      </c>
      <c r="H2571" s="4" t="s">
        <v>1376</v>
      </c>
      <c r="I2571" t="s">
        <v>1214</v>
      </c>
      <c r="J2571" s="4" t="s">
        <v>723</v>
      </c>
      <c r="K2571" s="4" t="s">
        <v>397</v>
      </c>
      <c r="L2571" s="4">
        <v>0</v>
      </c>
      <c r="M2571" s="4" t="s">
        <v>1548</v>
      </c>
      <c r="N2571" s="11" t="s">
        <v>13430</v>
      </c>
      <c r="R2571" t="s">
        <v>4721</v>
      </c>
    </row>
    <row r="2572" spans="1:19">
      <c r="A2572" t="s">
        <v>262</v>
      </c>
      <c r="B2572" t="s">
        <v>10958</v>
      </c>
      <c r="C2572" t="s">
        <v>74</v>
      </c>
      <c r="D2572" s="25" t="s">
        <v>11001</v>
      </c>
      <c r="E2572" s="4">
        <v>3</v>
      </c>
      <c r="F2572" s="4">
        <v>1998</v>
      </c>
      <c r="G2572" t="s">
        <v>25</v>
      </c>
      <c r="H2572" s="4" t="s">
        <v>137</v>
      </c>
      <c r="I2572" t="s">
        <v>1214</v>
      </c>
      <c r="J2572" s="4" t="s">
        <v>264</v>
      </c>
      <c r="K2572" s="4" t="s">
        <v>1393</v>
      </c>
      <c r="L2572" s="4">
        <v>0</v>
      </c>
      <c r="M2572" s="4" t="s">
        <v>3387</v>
      </c>
      <c r="N2572" s="11" t="s">
        <v>13430</v>
      </c>
      <c r="R2572" t="s">
        <v>439</v>
      </c>
    </row>
    <row r="2573" spans="1:19">
      <c r="A2573" t="s">
        <v>262</v>
      </c>
      <c r="B2573" t="s">
        <v>10958</v>
      </c>
      <c r="C2573" t="s">
        <v>74</v>
      </c>
      <c r="D2573" s="25" t="s">
        <v>11083</v>
      </c>
      <c r="E2573" s="4">
        <v>3</v>
      </c>
      <c r="F2573" s="4">
        <v>2000</v>
      </c>
      <c r="G2573" t="s">
        <v>25</v>
      </c>
      <c r="H2573" s="4" t="s">
        <v>597</v>
      </c>
      <c r="I2573" t="s">
        <v>1214</v>
      </c>
      <c r="J2573" s="4" t="s">
        <v>49</v>
      </c>
      <c r="K2573" s="4" t="s">
        <v>305</v>
      </c>
      <c r="L2573" s="4">
        <v>0</v>
      </c>
      <c r="M2573" s="4" t="s">
        <v>2303</v>
      </c>
      <c r="N2573" s="11" t="s">
        <v>13430</v>
      </c>
      <c r="R2573" t="s">
        <v>1830</v>
      </c>
    </row>
    <row r="2574" spans="1:19">
      <c r="A2574" t="s">
        <v>262</v>
      </c>
      <c r="B2574" t="s">
        <v>10958</v>
      </c>
      <c r="C2574" t="s">
        <v>74</v>
      </c>
      <c r="D2574" s="25" t="s">
        <v>3055</v>
      </c>
      <c r="E2574" s="4">
        <v>5</v>
      </c>
      <c r="F2574" s="4">
        <v>2001</v>
      </c>
      <c r="G2574" t="s">
        <v>25</v>
      </c>
      <c r="H2574" s="4" t="s">
        <v>893</v>
      </c>
      <c r="I2574" t="s">
        <v>1214</v>
      </c>
      <c r="J2574" s="4" t="s">
        <v>40</v>
      </c>
      <c r="K2574" s="4" t="s">
        <v>1579</v>
      </c>
      <c r="L2574" s="4">
        <v>0</v>
      </c>
      <c r="M2574" s="4" t="s">
        <v>4414</v>
      </c>
      <c r="N2574" s="11" t="s">
        <v>13430</v>
      </c>
      <c r="R2574" t="s">
        <v>13434</v>
      </c>
    </row>
    <row r="2575" spans="1:19">
      <c r="A2575" t="s">
        <v>262</v>
      </c>
      <c r="B2575" t="s">
        <v>10958</v>
      </c>
      <c r="C2575" t="s">
        <v>74</v>
      </c>
      <c r="D2575" s="25" t="s">
        <v>11007</v>
      </c>
      <c r="E2575" s="4">
        <v>5</v>
      </c>
      <c r="F2575" s="4">
        <v>2002</v>
      </c>
      <c r="G2575" t="s">
        <v>25</v>
      </c>
      <c r="H2575" s="4" t="s">
        <v>1038</v>
      </c>
      <c r="I2575" t="s">
        <v>1214</v>
      </c>
      <c r="J2575" s="4" t="s">
        <v>690</v>
      </c>
      <c r="K2575" s="4" t="s">
        <v>3608</v>
      </c>
      <c r="L2575" s="4">
        <v>0</v>
      </c>
      <c r="M2575" s="4" t="s">
        <v>1503</v>
      </c>
      <c r="N2575" s="11" t="s">
        <v>13430</v>
      </c>
      <c r="R2575" t="s">
        <v>13435</v>
      </c>
    </row>
    <row r="2576" spans="1:19">
      <c r="A2576" t="s">
        <v>8257</v>
      </c>
      <c r="B2576" t="s">
        <v>10958</v>
      </c>
      <c r="C2576" t="s">
        <v>20</v>
      </c>
      <c r="D2576" s="25" t="s">
        <v>10975</v>
      </c>
      <c r="E2576" s="4">
        <v>3</v>
      </c>
      <c r="F2576" s="4">
        <v>1994</v>
      </c>
      <c r="G2576" t="s">
        <v>21</v>
      </c>
      <c r="H2576" s="4" t="s">
        <v>87</v>
      </c>
      <c r="I2576" t="s">
        <v>1214</v>
      </c>
      <c r="J2576" s="4" t="s">
        <v>388</v>
      </c>
      <c r="K2576" s="4" t="s">
        <v>929</v>
      </c>
      <c r="L2576" s="4">
        <v>0</v>
      </c>
      <c r="M2576" s="4" t="s">
        <v>1377</v>
      </c>
      <c r="N2576" s="11" t="s">
        <v>13436</v>
      </c>
      <c r="R2576" t="s">
        <v>607</v>
      </c>
    </row>
    <row r="2577" spans="1:18">
      <c r="A2577" t="s">
        <v>8257</v>
      </c>
      <c r="B2577" t="s">
        <v>10958</v>
      </c>
      <c r="C2577" t="s">
        <v>74</v>
      </c>
      <c r="D2577" s="25" t="s">
        <v>11132</v>
      </c>
      <c r="E2577" s="4">
        <v>3</v>
      </c>
      <c r="F2577" s="4">
        <v>1995</v>
      </c>
      <c r="G2577" t="s">
        <v>21</v>
      </c>
      <c r="H2577" s="4" t="s">
        <v>1610</v>
      </c>
      <c r="I2577" t="s">
        <v>1214</v>
      </c>
      <c r="J2577" s="4" t="s">
        <v>611</v>
      </c>
      <c r="K2577" s="4" t="s">
        <v>1215</v>
      </c>
      <c r="L2577" s="4">
        <v>0</v>
      </c>
      <c r="M2577" s="4" t="s">
        <v>2491</v>
      </c>
      <c r="N2577" s="11" t="s">
        <v>13436</v>
      </c>
      <c r="R2577" t="s">
        <v>13437</v>
      </c>
    </row>
    <row r="2578" spans="1:18">
      <c r="A2578" t="s">
        <v>8257</v>
      </c>
      <c r="B2578" t="s">
        <v>10958</v>
      </c>
      <c r="C2578" t="s">
        <v>74</v>
      </c>
      <c r="D2578" s="25" t="s">
        <v>10989</v>
      </c>
      <c r="E2578" s="4">
        <v>3</v>
      </c>
      <c r="F2578" s="4">
        <v>1996</v>
      </c>
      <c r="G2578" t="s">
        <v>21</v>
      </c>
      <c r="H2578" s="4" t="s">
        <v>1635</v>
      </c>
      <c r="I2578" t="s">
        <v>1214</v>
      </c>
      <c r="J2578" s="4" t="s">
        <v>739</v>
      </c>
      <c r="K2578" s="4" t="s">
        <v>836</v>
      </c>
      <c r="L2578" s="4">
        <v>0</v>
      </c>
      <c r="M2578" s="4" t="s">
        <v>1985</v>
      </c>
      <c r="N2578" s="11" t="s">
        <v>13436</v>
      </c>
      <c r="R2578" t="s">
        <v>4721</v>
      </c>
    </row>
    <row r="2579" spans="1:18">
      <c r="A2579" t="s">
        <v>8257</v>
      </c>
      <c r="B2579" t="s">
        <v>10958</v>
      </c>
      <c r="C2579" t="s">
        <v>74</v>
      </c>
      <c r="D2579" s="25" t="s">
        <v>11001</v>
      </c>
      <c r="E2579" s="4">
        <v>3</v>
      </c>
      <c r="F2579" s="4">
        <v>1998</v>
      </c>
      <c r="G2579" t="s">
        <v>21</v>
      </c>
      <c r="H2579" s="4" t="s">
        <v>1622</v>
      </c>
      <c r="I2579" t="s">
        <v>1214</v>
      </c>
      <c r="J2579" s="4" t="s">
        <v>285</v>
      </c>
      <c r="K2579" s="4" t="s">
        <v>885</v>
      </c>
      <c r="L2579" s="4">
        <v>0</v>
      </c>
      <c r="M2579" s="4" t="s">
        <v>1321</v>
      </c>
      <c r="N2579" s="11" t="s">
        <v>13436</v>
      </c>
      <c r="R2579" t="s">
        <v>439</v>
      </c>
    </row>
    <row r="2580" spans="1:18">
      <c r="A2580" t="s">
        <v>8268</v>
      </c>
      <c r="B2580" t="s">
        <v>10958</v>
      </c>
      <c r="C2580" t="s">
        <v>20</v>
      </c>
      <c r="D2580" s="25" t="s">
        <v>11016</v>
      </c>
      <c r="E2580" s="4">
        <v>5</v>
      </c>
      <c r="F2580" s="4">
        <v>2015</v>
      </c>
      <c r="G2580" t="s">
        <v>21</v>
      </c>
      <c r="H2580" s="4" t="s">
        <v>654</v>
      </c>
      <c r="I2580" t="s">
        <v>1214</v>
      </c>
      <c r="J2580" s="4" t="s">
        <v>1445</v>
      </c>
      <c r="K2580" s="4" t="s">
        <v>150</v>
      </c>
      <c r="L2580" s="4">
        <v>0</v>
      </c>
      <c r="M2580" s="4" t="s">
        <v>2598</v>
      </c>
      <c r="N2580" s="11" t="s">
        <v>13438</v>
      </c>
      <c r="R2580" t="s">
        <v>13439</v>
      </c>
    </row>
    <row r="2581" spans="1:18">
      <c r="A2581" t="s">
        <v>8268</v>
      </c>
      <c r="B2581" t="s">
        <v>10958</v>
      </c>
      <c r="C2581" t="s">
        <v>74</v>
      </c>
      <c r="D2581" s="25" t="s">
        <v>1590</v>
      </c>
      <c r="E2581" s="4">
        <v>5</v>
      </c>
      <c r="F2581" s="4">
        <v>2016</v>
      </c>
      <c r="G2581" t="s">
        <v>21</v>
      </c>
      <c r="H2581" s="4" t="s">
        <v>482</v>
      </c>
      <c r="I2581" t="s">
        <v>1214</v>
      </c>
      <c r="J2581" s="4" t="s">
        <v>401</v>
      </c>
      <c r="K2581" s="4" t="s">
        <v>929</v>
      </c>
      <c r="L2581" s="4">
        <v>0</v>
      </c>
      <c r="M2581" s="4" t="s">
        <v>1347</v>
      </c>
      <c r="N2581" s="11" t="s">
        <v>13438</v>
      </c>
      <c r="R2581" t="s">
        <v>11286</v>
      </c>
    </row>
    <row r="2582" spans="1:18">
      <c r="A2582" t="s">
        <v>8268</v>
      </c>
      <c r="B2582" t="s">
        <v>10958</v>
      </c>
      <c r="C2582" t="s">
        <v>74</v>
      </c>
      <c r="D2582" s="25" t="s">
        <v>11020</v>
      </c>
      <c r="E2582" s="4">
        <v>5</v>
      </c>
      <c r="F2582" s="4">
        <v>2017</v>
      </c>
      <c r="G2582" t="s">
        <v>21</v>
      </c>
      <c r="H2582" s="4" t="s">
        <v>682</v>
      </c>
      <c r="I2582" t="s">
        <v>1214</v>
      </c>
      <c r="J2582" s="4" t="s">
        <v>550</v>
      </c>
      <c r="K2582" s="4" t="s">
        <v>1215</v>
      </c>
      <c r="L2582" s="4">
        <v>0</v>
      </c>
      <c r="M2582" s="4" t="s">
        <v>1747</v>
      </c>
      <c r="N2582" s="11" t="s">
        <v>13438</v>
      </c>
      <c r="R2582" t="s">
        <v>13440</v>
      </c>
    </row>
    <row r="2583" spans="1:18">
      <c r="A2583" t="s">
        <v>8268</v>
      </c>
      <c r="B2583" t="s">
        <v>10958</v>
      </c>
      <c r="C2583" t="s">
        <v>74</v>
      </c>
      <c r="D2583" s="25" t="s">
        <v>11102</v>
      </c>
      <c r="E2583" s="4">
        <v>5</v>
      </c>
      <c r="F2583" s="4">
        <v>2019</v>
      </c>
      <c r="G2583" t="s">
        <v>21</v>
      </c>
      <c r="H2583" s="4" t="s">
        <v>477</v>
      </c>
      <c r="I2583" t="s">
        <v>1214</v>
      </c>
      <c r="J2583" s="4" t="s">
        <v>3814</v>
      </c>
      <c r="K2583" s="4" t="s">
        <v>739</v>
      </c>
      <c r="L2583" s="4">
        <v>0</v>
      </c>
      <c r="M2583" s="4" t="s">
        <v>2090</v>
      </c>
      <c r="N2583" s="11" t="s">
        <v>13438</v>
      </c>
      <c r="R2583" t="s">
        <v>13441</v>
      </c>
    </row>
    <row r="2584" spans="1:18">
      <c r="A2584" t="s">
        <v>8268</v>
      </c>
      <c r="B2584" t="s">
        <v>10958</v>
      </c>
      <c r="C2584" t="s">
        <v>74</v>
      </c>
      <c r="D2584" s="25" t="s">
        <v>1992</v>
      </c>
      <c r="E2584" s="4">
        <v>5</v>
      </c>
      <c r="F2584" s="4">
        <v>2021</v>
      </c>
      <c r="G2584" t="s">
        <v>21</v>
      </c>
      <c r="I2584" t="s">
        <v>11219</v>
      </c>
      <c r="J2584" s="4" t="s">
        <v>169</v>
      </c>
      <c r="K2584" s="4" t="s">
        <v>369</v>
      </c>
      <c r="L2584" s="4">
        <v>0</v>
      </c>
      <c r="M2584" s="4" t="s">
        <v>2083</v>
      </c>
      <c r="N2584" s="11" t="s">
        <v>13438</v>
      </c>
      <c r="Q2584" t="s">
        <v>13442</v>
      </c>
      <c r="R2584" t="s">
        <v>13443</v>
      </c>
    </row>
    <row r="2585" spans="1:18">
      <c r="A2585" t="s">
        <v>8268</v>
      </c>
      <c r="B2585" t="s">
        <v>10958</v>
      </c>
      <c r="C2585" t="s">
        <v>74</v>
      </c>
      <c r="D2585" s="25" t="s">
        <v>1440</v>
      </c>
      <c r="E2585" s="4">
        <v>5</v>
      </c>
      <c r="F2585" s="4">
        <v>2024</v>
      </c>
      <c r="G2585" t="s">
        <v>21</v>
      </c>
      <c r="H2585" s="4" t="s">
        <v>609</v>
      </c>
      <c r="I2585" t="s">
        <v>1214</v>
      </c>
      <c r="J2585" s="4" t="s">
        <v>2176</v>
      </c>
      <c r="K2585" s="4" t="s">
        <v>49</v>
      </c>
      <c r="L2585" s="4">
        <v>0</v>
      </c>
      <c r="M2585" s="4" t="s">
        <v>2090</v>
      </c>
      <c r="N2585" s="11" t="s">
        <v>13438</v>
      </c>
      <c r="Q2585" t="s">
        <v>13444</v>
      </c>
      <c r="R2585" t="s">
        <v>13445</v>
      </c>
    </row>
    <row r="2586" spans="1:18">
      <c r="A2586" t="s">
        <v>13446</v>
      </c>
      <c r="B2586" t="s">
        <v>10958</v>
      </c>
      <c r="C2586" t="s">
        <v>20</v>
      </c>
      <c r="D2586" s="25" t="s">
        <v>1992</v>
      </c>
      <c r="E2586" s="4">
        <v>5</v>
      </c>
      <c r="F2586" s="4">
        <v>2021</v>
      </c>
      <c r="G2586" t="s">
        <v>25</v>
      </c>
      <c r="I2586" t="s">
        <v>11219</v>
      </c>
      <c r="J2586" s="4" t="s">
        <v>6335</v>
      </c>
      <c r="K2586" s="4" t="s">
        <v>655</v>
      </c>
      <c r="L2586" s="4">
        <v>0</v>
      </c>
      <c r="M2586" s="4" t="s">
        <v>3220</v>
      </c>
      <c r="N2586" s="11" t="s">
        <v>13447</v>
      </c>
      <c r="Q2586" t="s">
        <v>13448</v>
      </c>
      <c r="R2586" t="s">
        <v>13449</v>
      </c>
    </row>
    <row r="2587" spans="1:18">
      <c r="A2587" t="s">
        <v>13446</v>
      </c>
      <c r="B2587" t="s">
        <v>10958</v>
      </c>
      <c r="C2587" t="s">
        <v>74</v>
      </c>
      <c r="D2587" s="25" t="s">
        <v>12374</v>
      </c>
      <c r="E2587" s="4">
        <v>4</v>
      </c>
      <c r="F2587" s="4">
        <v>2024</v>
      </c>
      <c r="G2587" t="s">
        <v>25</v>
      </c>
      <c r="H2587" s="4" t="s">
        <v>57</v>
      </c>
      <c r="I2587" t="s">
        <v>1214</v>
      </c>
      <c r="J2587" s="4" t="s">
        <v>3376</v>
      </c>
      <c r="K2587" s="4" t="s">
        <v>715</v>
      </c>
      <c r="L2587" s="4">
        <v>0</v>
      </c>
      <c r="M2587" s="4" t="s">
        <v>1880</v>
      </c>
      <c r="N2587" s="11" t="s">
        <v>13447</v>
      </c>
      <c r="Q2587" t="s">
        <v>13450</v>
      </c>
      <c r="R2587" t="s">
        <v>13451</v>
      </c>
    </row>
    <row r="2588" spans="1:18">
      <c r="A2588" t="s">
        <v>13446</v>
      </c>
      <c r="B2588" t="s">
        <v>10958</v>
      </c>
      <c r="C2588" s="4" t="s">
        <v>74</v>
      </c>
      <c r="D2588" s="25" t="s">
        <v>11031</v>
      </c>
      <c r="E2588" s="4">
        <v>4</v>
      </c>
      <c r="F2588" s="4">
        <v>2026</v>
      </c>
      <c r="G2588" s="4" t="s">
        <v>25</v>
      </c>
      <c r="H2588" s="4">
        <v>10.6</v>
      </c>
      <c r="I2588" t="s">
        <v>1214</v>
      </c>
      <c r="J2588" s="4">
        <v>29</v>
      </c>
      <c r="K2588" s="4">
        <v>38.1</v>
      </c>
      <c r="L2588" s="4">
        <v>0</v>
      </c>
      <c r="M2588" s="4">
        <v>1210</v>
      </c>
      <c r="N2588" s="11">
        <v>982091061237819</v>
      </c>
      <c r="R2588" s="4" t="s">
        <v>2449</v>
      </c>
    </row>
    <row r="2589" spans="1:18">
      <c r="A2589" t="s">
        <v>8274</v>
      </c>
      <c r="B2589" t="s">
        <v>10958</v>
      </c>
      <c r="C2589" t="s">
        <v>20</v>
      </c>
      <c r="D2589" s="25" t="s">
        <v>11014</v>
      </c>
      <c r="E2589" s="4">
        <v>5</v>
      </c>
      <c r="F2589" s="4">
        <v>2013</v>
      </c>
      <c r="G2589" t="s">
        <v>21</v>
      </c>
      <c r="I2589" t="s">
        <v>11219</v>
      </c>
      <c r="J2589" s="4" t="s">
        <v>648</v>
      </c>
      <c r="K2589" s="4" t="s">
        <v>326</v>
      </c>
      <c r="L2589" s="4">
        <v>0</v>
      </c>
      <c r="M2589" s="4" t="s">
        <v>1880</v>
      </c>
      <c r="N2589" s="11" t="s">
        <v>13452</v>
      </c>
      <c r="R2589" t="s">
        <v>13453</v>
      </c>
    </row>
    <row r="2590" spans="1:18">
      <c r="A2590" t="s">
        <v>8274</v>
      </c>
      <c r="B2590" t="s">
        <v>10958</v>
      </c>
      <c r="C2590" t="s">
        <v>74</v>
      </c>
      <c r="D2590" s="25" t="s">
        <v>11068</v>
      </c>
      <c r="E2590" s="4">
        <v>5</v>
      </c>
      <c r="F2590" s="4">
        <v>2015</v>
      </c>
      <c r="G2590" t="s">
        <v>21</v>
      </c>
      <c r="I2590" t="s">
        <v>11219</v>
      </c>
      <c r="J2590" s="4" t="s">
        <v>661</v>
      </c>
      <c r="K2590" s="4" t="s">
        <v>497</v>
      </c>
      <c r="L2590" s="4">
        <v>0</v>
      </c>
      <c r="M2590" s="4" t="s">
        <v>2940</v>
      </c>
      <c r="N2590" s="11" t="s">
        <v>13452</v>
      </c>
      <c r="R2590" t="s">
        <v>13454</v>
      </c>
    </row>
    <row r="2591" spans="1:18">
      <c r="A2591" t="s">
        <v>8274</v>
      </c>
      <c r="B2591" t="s">
        <v>10958</v>
      </c>
      <c r="C2591" t="s">
        <v>74</v>
      </c>
      <c r="D2591" s="25" t="s">
        <v>11020</v>
      </c>
      <c r="E2591" s="4">
        <v>5</v>
      </c>
      <c r="F2591" s="4">
        <v>2017</v>
      </c>
      <c r="G2591" t="s">
        <v>21</v>
      </c>
      <c r="I2591" t="s">
        <v>11219</v>
      </c>
      <c r="J2591" s="4" t="s">
        <v>758</v>
      </c>
      <c r="K2591" s="4" t="s">
        <v>326</v>
      </c>
      <c r="L2591" s="4">
        <v>0</v>
      </c>
      <c r="M2591" s="4" t="s">
        <v>2920</v>
      </c>
      <c r="N2591" s="11" t="s">
        <v>13452</v>
      </c>
      <c r="R2591" t="s">
        <v>13455</v>
      </c>
    </row>
    <row r="2592" spans="1:18">
      <c r="A2592" t="s">
        <v>267</v>
      </c>
      <c r="B2592" t="s">
        <v>10958</v>
      </c>
      <c r="C2592" t="s">
        <v>20</v>
      </c>
      <c r="D2592" s="25" t="s">
        <v>10960</v>
      </c>
      <c r="E2592" s="4">
        <v>3</v>
      </c>
      <c r="F2592" s="4">
        <v>1983</v>
      </c>
      <c r="G2592" t="s">
        <v>25</v>
      </c>
      <c r="I2592" t="s">
        <v>11219</v>
      </c>
      <c r="J2592" s="4" t="s">
        <v>2275</v>
      </c>
      <c r="K2592" s="4" t="s">
        <v>4897</v>
      </c>
      <c r="L2592" s="4">
        <v>0</v>
      </c>
      <c r="M2592" s="4" t="s">
        <v>2090</v>
      </c>
      <c r="R2592" t="s">
        <v>13456</v>
      </c>
    </row>
    <row r="2593" spans="1:18">
      <c r="A2593" t="s">
        <v>267</v>
      </c>
      <c r="B2593" t="s">
        <v>10958</v>
      </c>
      <c r="C2593" t="s">
        <v>74</v>
      </c>
      <c r="D2593" s="25" t="s">
        <v>11077</v>
      </c>
      <c r="E2593" s="4">
        <v>3</v>
      </c>
      <c r="F2593" s="4">
        <v>1986</v>
      </c>
      <c r="G2593" t="s">
        <v>25</v>
      </c>
      <c r="I2593" t="s">
        <v>11219</v>
      </c>
      <c r="J2593" s="4" t="s">
        <v>3079</v>
      </c>
      <c r="K2593" s="4" t="s">
        <v>3455</v>
      </c>
      <c r="L2593" s="4">
        <v>0</v>
      </c>
      <c r="M2593" s="4" t="s">
        <v>11722</v>
      </c>
    </row>
    <row r="2594" spans="1:18">
      <c r="A2594" t="s">
        <v>330</v>
      </c>
      <c r="B2594" t="s">
        <v>10958</v>
      </c>
      <c r="C2594" t="s">
        <v>20</v>
      </c>
      <c r="D2594" s="25" t="s">
        <v>11132</v>
      </c>
      <c r="E2594" s="4">
        <v>3</v>
      </c>
      <c r="F2594" s="4">
        <v>1995</v>
      </c>
      <c r="G2594" t="s">
        <v>21</v>
      </c>
      <c r="I2594" t="s">
        <v>11219</v>
      </c>
      <c r="J2594" s="4" t="s">
        <v>169</v>
      </c>
      <c r="K2594" s="4" t="s">
        <v>2619</v>
      </c>
      <c r="L2594" s="4">
        <v>0</v>
      </c>
      <c r="M2594" s="4" t="s">
        <v>1321</v>
      </c>
      <c r="N2594" s="11" t="s">
        <v>13457</v>
      </c>
      <c r="R2594" t="s">
        <v>1711</v>
      </c>
    </row>
    <row r="2595" spans="1:18">
      <c r="A2595" t="s">
        <v>330</v>
      </c>
      <c r="B2595" t="s">
        <v>10958</v>
      </c>
      <c r="C2595" t="s">
        <v>74</v>
      </c>
      <c r="D2595" s="25" t="s">
        <v>10989</v>
      </c>
      <c r="E2595" s="4">
        <v>3</v>
      </c>
      <c r="F2595" s="4">
        <v>1996</v>
      </c>
      <c r="G2595" t="s">
        <v>21</v>
      </c>
      <c r="I2595" t="s">
        <v>11219</v>
      </c>
      <c r="J2595" s="4" t="s">
        <v>742</v>
      </c>
      <c r="K2595" s="4" t="s">
        <v>508</v>
      </c>
      <c r="L2595" s="4">
        <v>0</v>
      </c>
      <c r="M2595" s="4" t="s">
        <v>3168</v>
      </c>
      <c r="N2595" s="11" t="s">
        <v>13457</v>
      </c>
      <c r="R2595" t="s">
        <v>13458</v>
      </c>
    </row>
    <row r="2596" spans="1:18">
      <c r="A2596" t="s">
        <v>330</v>
      </c>
      <c r="B2596" t="s">
        <v>10958</v>
      </c>
      <c r="C2596" t="s">
        <v>74</v>
      </c>
      <c r="D2596" s="25" t="s">
        <v>3055</v>
      </c>
      <c r="E2596" s="4">
        <v>5</v>
      </c>
      <c r="F2596" s="4">
        <v>2001</v>
      </c>
      <c r="G2596" t="s">
        <v>21</v>
      </c>
      <c r="I2596" t="s">
        <v>11219</v>
      </c>
      <c r="J2596" s="4" t="s">
        <v>648</v>
      </c>
      <c r="K2596" s="4" t="s">
        <v>116</v>
      </c>
      <c r="L2596" s="4">
        <v>0</v>
      </c>
      <c r="M2596" s="4" t="s">
        <v>2485</v>
      </c>
      <c r="N2596" s="11" t="s">
        <v>13457</v>
      </c>
      <c r="R2596" t="s">
        <v>13045</v>
      </c>
    </row>
    <row r="2597" spans="1:18">
      <c r="A2597" t="s">
        <v>8323</v>
      </c>
      <c r="B2597" t="s">
        <v>10958</v>
      </c>
      <c r="C2597" t="s">
        <v>20</v>
      </c>
      <c r="D2597" s="25" t="s">
        <v>562</v>
      </c>
      <c r="E2597" s="4">
        <v>5</v>
      </c>
      <c r="F2597" s="4">
        <v>2009</v>
      </c>
      <c r="G2597" t="s">
        <v>25</v>
      </c>
      <c r="I2597" t="s">
        <v>11219</v>
      </c>
      <c r="J2597" s="4" t="s">
        <v>1094</v>
      </c>
      <c r="K2597" s="4" t="s">
        <v>358</v>
      </c>
      <c r="L2597" s="4">
        <v>0</v>
      </c>
      <c r="M2597" s="4" t="s">
        <v>8657</v>
      </c>
      <c r="N2597" s="11" t="s">
        <v>13459</v>
      </c>
      <c r="R2597" t="s">
        <v>12289</v>
      </c>
    </row>
    <row r="2598" spans="1:18">
      <c r="A2598" t="s">
        <v>8323</v>
      </c>
      <c r="B2598" t="s">
        <v>10958</v>
      </c>
      <c r="C2598" t="s">
        <v>74</v>
      </c>
      <c r="D2598" s="25" t="s">
        <v>11012</v>
      </c>
      <c r="E2598" s="4">
        <v>5</v>
      </c>
      <c r="F2598" s="4">
        <v>2011</v>
      </c>
      <c r="G2598" t="s">
        <v>25</v>
      </c>
      <c r="I2598" t="s">
        <v>11219</v>
      </c>
      <c r="J2598" s="4" t="s">
        <v>511</v>
      </c>
      <c r="K2598" s="4" t="s">
        <v>958</v>
      </c>
      <c r="L2598" s="4">
        <v>0</v>
      </c>
      <c r="M2598" s="4" t="s">
        <v>1427</v>
      </c>
      <c r="N2598" s="11" t="s">
        <v>13459</v>
      </c>
      <c r="R2598" t="s">
        <v>13460</v>
      </c>
    </row>
    <row r="2599" spans="1:18">
      <c r="A2599" t="s">
        <v>8323</v>
      </c>
      <c r="B2599" t="s">
        <v>10958</v>
      </c>
      <c r="C2599" t="s">
        <v>74</v>
      </c>
      <c r="D2599" s="25" t="s">
        <v>1590</v>
      </c>
      <c r="E2599" s="4">
        <v>5</v>
      </c>
      <c r="F2599" s="4">
        <v>2016</v>
      </c>
      <c r="G2599" t="s">
        <v>25</v>
      </c>
      <c r="I2599" t="s">
        <v>11219</v>
      </c>
      <c r="J2599" s="4" t="s">
        <v>885</v>
      </c>
      <c r="K2599" s="4" t="s">
        <v>203</v>
      </c>
      <c r="L2599" s="4">
        <v>0</v>
      </c>
      <c r="M2599" s="4" t="s">
        <v>1709</v>
      </c>
      <c r="N2599" s="11" t="s">
        <v>13459</v>
      </c>
      <c r="R2599" t="s">
        <v>13461</v>
      </c>
    </row>
    <row r="2600" spans="1:18">
      <c r="A2600" t="s">
        <v>8323</v>
      </c>
      <c r="B2600" t="s">
        <v>10958</v>
      </c>
      <c r="C2600" t="s">
        <v>74</v>
      </c>
      <c r="D2600" s="25" t="s">
        <v>11102</v>
      </c>
      <c r="E2600" s="4">
        <v>5</v>
      </c>
      <c r="F2600" s="4">
        <v>2019</v>
      </c>
      <c r="G2600" t="s">
        <v>25</v>
      </c>
      <c r="I2600" t="s">
        <v>11219</v>
      </c>
      <c r="J2600" s="4" t="s">
        <v>1875</v>
      </c>
      <c r="K2600" s="4" t="s">
        <v>1061</v>
      </c>
      <c r="L2600" s="4">
        <v>0</v>
      </c>
      <c r="M2600" s="4" t="s">
        <v>4259</v>
      </c>
      <c r="N2600" s="11" t="s">
        <v>13459</v>
      </c>
      <c r="R2600" t="s">
        <v>13462</v>
      </c>
    </row>
    <row r="2601" spans="1:18">
      <c r="A2601" t="s">
        <v>8329</v>
      </c>
      <c r="B2601" t="s">
        <v>10958</v>
      </c>
      <c r="C2601" t="s">
        <v>20</v>
      </c>
      <c r="D2601" s="25" t="s">
        <v>11016</v>
      </c>
      <c r="E2601" s="4">
        <v>5</v>
      </c>
      <c r="F2601" s="4">
        <v>2015</v>
      </c>
      <c r="G2601" t="s">
        <v>21</v>
      </c>
      <c r="I2601" t="s">
        <v>11219</v>
      </c>
      <c r="J2601" s="4" t="s">
        <v>1890</v>
      </c>
      <c r="K2601" s="4" t="s">
        <v>1181</v>
      </c>
      <c r="L2601" s="4">
        <v>0</v>
      </c>
      <c r="M2601" s="4" t="s">
        <v>2761</v>
      </c>
      <c r="N2601" s="11" t="s">
        <v>13463</v>
      </c>
      <c r="R2601" t="s">
        <v>13464</v>
      </c>
    </row>
    <row r="2602" spans="1:18">
      <c r="A2602" t="s">
        <v>8329</v>
      </c>
      <c r="B2602" t="s">
        <v>10958</v>
      </c>
      <c r="C2602" t="s">
        <v>74</v>
      </c>
      <c r="D2602" s="25" t="s">
        <v>1568</v>
      </c>
      <c r="E2602" s="4">
        <v>5</v>
      </c>
      <c r="F2602" s="4">
        <v>2016</v>
      </c>
      <c r="G2602" t="s">
        <v>21</v>
      </c>
      <c r="I2602" t="s">
        <v>11219</v>
      </c>
      <c r="J2602" s="4" t="s">
        <v>3399</v>
      </c>
      <c r="K2602" s="4" t="s">
        <v>924</v>
      </c>
      <c r="L2602" s="4">
        <v>0</v>
      </c>
      <c r="M2602" s="4" t="s">
        <v>3466</v>
      </c>
      <c r="N2602" s="11" t="s">
        <v>13463</v>
      </c>
      <c r="R2602" t="s">
        <v>13465</v>
      </c>
    </row>
    <row r="2603" spans="1:18">
      <c r="A2603" t="s">
        <v>8329</v>
      </c>
      <c r="B2603" t="s">
        <v>10958</v>
      </c>
      <c r="C2603" t="s">
        <v>74</v>
      </c>
      <c r="D2603" s="25" t="s">
        <v>11027</v>
      </c>
      <c r="E2603" s="4">
        <v>5</v>
      </c>
      <c r="F2603" s="4">
        <v>2017</v>
      </c>
      <c r="G2603" t="s">
        <v>21</v>
      </c>
      <c r="I2603" t="s">
        <v>11219</v>
      </c>
      <c r="J2603" s="4" t="s">
        <v>1886</v>
      </c>
      <c r="K2603" s="4" t="s">
        <v>326</v>
      </c>
      <c r="L2603" s="4">
        <v>0</v>
      </c>
      <c r="M2603" s="4" t="s">
        <v>2443</v>
      </c>
      <c r="N2603" s="11" t="s">
        <v>13463</v>
      </c>
      <c r="R2603" t="s">
        <v>13466</v>
      </c>
    </row>
    <row r="2604" spans="1:18">
      <c r="A2604" t="s">
        <v>8329</v>
      </c>
      <c r="B2604" t="s">
        <v>10958</v>
      </c>
      <c r="C2604" t="s">
        <v>74</v>
      </c>
      <c r="D2604" s="25" t="s">
        <v>2440</v>
      </c>
      <c r="E2604" s="4">
        <v>9</v>
      </c>
      <c r="F2604" s="4">
        <v>2018</v>
      </c>
      <c r="G2604" t="s">
        <v>21</v>
      </c>
      <c r="I2604" t="s">
        <v>11219</v>
      </c>
      <c r="J2604" s="4" t="s">
        <v>67</v>
      </c>
      <c r="K2604" s="4" t="s">
        <v>127</v>
      </c>
      <c r="L2604" s="4">
        <v>0</v>
      </c>
      <c r="M2604" s="4" t="s">
        <v>3168</v>
      </c>
      <c r="N2604" s="11" t="s">
        <v>13463</v>
      </c>
      <c r="R2604" t="s">
        <v>13467</v>
      </c>
    </row>
    <row r="2605" spans="1:18">
      <c r="A2605" t="s">
        <v>8335</v>
      </c>
      <c r="B2605" t="s">
        <v>10958</v>
      </c>
      <c r="C2605" t="s">
        <v>20</v>
      </c>
      <c r="D2605" s="25" t="s">
        <v>11014</v>
      </c>
      <c r="E2605" s="4">
        <v>5</v>
      </c>
      <c r="F2605" s="4">
        <v>2013</v>
      </c>
      <c r="G2605" t="s">
        <v>21</v>
      </c>
      <c r="I2605" t="s">
        <v>11219</v>
      </c>
      <c r="J2605" s="4" t="s">
        <v>772</v>
      </c>
      <c r="K2605" s="4" t="s">
        <v>1181</v>
      </c>
      <c r="L2605" s="4">
        <v>0</v>
      </c>
      <c r="M2605" s="4" t="s">
        <v>10255</v>
      </c>
      <c r="N2605" s="11" t="s">
        <v>13468</v>
      </c>
      <c r="R2605" t="s">
        <v>13469</v>
      </c>
    </row>
    <row r="2606" spans="1:18">
      <c r="A2606" t="s">
        <v>8335</v>
      </c>
      <c r="B2606" t="s">
        <v>10958</v>
      </c>
      <c r="C2606" t="s">
        <v>74</v>
      </c>
      <c r="D2606" s="25" t="s">
        <v>1590</v>
      </c>
      <c r="E2606" s="4">
        <v>5</v>
      </c>
      <c r="F2606" s="4">
        <v>2016</v>
      </c>
      <c r="G2606" t="s">
        <v>21</v>
      </c>
      <c r="I2606" t="s">
        <v>11219</v>
      </c>
      <c r="J2606" s="4" t="s">
        <v>285</v>
      </c>
      <c r="K2606" s="4" t="s">
        <v>831</v>
      </c>
      <c r="L2606" s="4">
        <v>0</v>
      </c>
      <c r="M2606" s="4" t="s">
        <v>1786</v>
      </c>
      <c r="N2606" s="11" t="s">
        <v>13468</v>
      </c>
      <c r="R2606" t="s">
        <v>13470</v>
      </c>
    </row>
    <row r="2607" spans="1:18">
      <c r="A2607" t="s">
        <v>8335</v>
      </c>
      <c r="B2607" t="s">
        <v>10958</v>
      </c>
      <c r="C2607" t="s">
        <v>74</v>
      </c>
      <c r="D2607" s="25" t="s">
        <v>11020</v>
      </c>
      <c r="E2607" s="4">
        <v>5</v>
      </c>
      <c r="F2607" s="4">
        <v>2017</v>
      </c>
      <c r="G2607" t="s">
        <v>21</v>
      </c>
      <c r="I2607" t="s">
        <v>11219</v>
      </c>
      <c r="J2607" s="4" t="s">
        <v>169</v>
      </c>
      <c r="K2607" s="4" t="s">
        <v>326</v>
      </c>
      <c r="L2607" s="4">
        <v>0</v>
      </c>
      <c r="M2607" s="4" t="s">
        <v>1778</v>
      </c>
      <c r="N2607" s="11" t="s">
        <v>13468</v>
      </c>
      <c r="R2607" t="s">
        <v>11995</v>
      </c>
    </row>
    <row r="2608" spans="1:18">
      <c r="A2608" t="s">
        <v>8335</v>
      </c>
      <c r="B2608" t="s">
        <v>10958</v>
      </c>
      <c r="C2608" t="s">
        <v>74</v>
      </c>
      <c r="D2608" s="25" t="s">
        <v>11102</v>
      </c>
      <c r="E2608" s="4">
        <v>5</v>
      </c>
      <c r="F2608" s="4">
        <v>2019</v>
      </c>
      <c r="G2608" t="s">
        <v>21</v>
      </c>
      <c r="I2608" t="s">
        <v>11219</v>
      </c>
      <c r="J2608" s="4" t="s">
        <v>2752</v>
      </c>
      <c r="K2608" s="4" t="s">
        <v>1160</v>
      </c>
      <c r="L2608" s="4">
        <v>0</v>
      </c>
      <c r="M2608" s="4" t="s">
        <v>2083</v>
      </c>
      <c r="N2608" s="11" t="s">
        <v>13468</v>
      </c>
      <c r="R2608" t="s">
        <v>13471</v>
      </c>
    </row>
    <row r="2609" spans="1:18">
      <c r="A2609" t="s">
        <v>8335</v>
      </c>
      <c r="B2609" t="s">
        <v>10958</v>
      </c>
      <c r="C2609" s="4" t="s">
        <v>74</v>
      </c>
      <c r="D2609" s="25" t="s">
        <v>11031</v>
      </c>
      <c r="E2609" s="4">
        <v>4</v>
      </c>
      <c r="F2609" s="4">
        <v>2026</v>
      </c>
      <c r="G2609" s="4" t="s">
        <v>21</v>
      </c>
      <c r="I2609" t="s">
        <v>11219</v>
      </c>
      <c r="J2609" s="4">
        <v>27</v>
      </c>
      <c r="K2609" s="4">
        <v>34.299999999999997</v>
      </c>
      <c r="L2609" s="4">
        <v>0</v>
      </c>
      <c r="M2609" s="4">
        <v>810</v>
      </c>
      <c r="N2609" s="11" t="s">
        <v>13468</v>
      </c>
      <c r="R2609" s="4" t="s">
        <v>2449</v>
      </c>
    </row>
    <row r="2610" spans="1:18">
      <c r="A2610" t="s">
        <v>270</v>
      </c>
      <c r="B2610" t="s">
        <v>10958</v>
      </c>
      <c r="C2610" t="s">
        <v>20</v>
      </c>
      <c r="D2610" s="25" t="s">
        <v>10960</v>
      </c>
      <c r="E2610" s="4">
        <v>3</v>
      </c>
      <c r="F2610" s="4">
        <v>1983</v>
      </c>
      <c r="G2610" t="s">
        <v>25</v>
      </c>
      <c r="I2610" t="s">
        <v>11219</v>
      </c>
      <c r="J2610" s="4" t="s">
        <v>2589</v>
      </c>
      <c r="K2610" s="4" t="s">
        <v>1502</v>
      </c>
      <c r="L2610" s="4">
        <v>0</v>
      </c>
      <c r="M2610" s="4" t="s">
        <v>6879</v>
      </c>
      <c r="R2610" t="s">
        <v>13472</v>
      </c>
    </row>
    <row r="2611" spans="1:18">
      <c r="A2611" t="s">
        <v>507</v>
      </c>
      <c r="B2611" t="s">
        <v>10958</v>
      </c>
      <c r="C2611" t="s">
        <v>20</v>
      </c>
      <c r="D2611" s="25" t="s">
        <v>11083</v>
      </c>
      <c r="E2611" s="4">
        <v>3</v>
      </c>
      <c r="F2611" s="4">
        <v>2000</v>
      </c>
      <c r="G2611" t="s">
        <v>21</v>
      </c>
      <c r="I2611" t="s">
        <v>11219</v>
      </c>
      <c r="J2611" s="4" t="s">
        <v>582</v>
      </c>
      <c r="K2611" s="4" t="s">
        <v>350</v>
      </c>
      <c r="L2611" s="4">
        <v>0</v>
      </c>
      <c r="M2611" s="4" t="s">
        <v>2111</v>
      </c>
      <c r="N2611" s="11" t="s">
        <v>13473</v>
      </c>
      <c r="R2611" t="s">
        <v>2336</v>
      </c>
    </row>
    <row r="2612" spans="1:18">
      <c r="A2612" t="s">
        <v>507</v>
      </c>
      <c r="B2612" t="s">
        <v>10958</v>
      </c>
      <c r="C2612" t="s">
        <v>74</v>
      </c>
      <c r="D2612" s="25" t="s">
        <v>11007</v>
      </c>
      <c r="E2612" s="4">
        <v>5</v>
      </c>
      <c r="F2612" s="4">
        <v>2002</v>
      </c>
      <c r="G2612" t="s">
        <v>21</v>
      </c>
      <c r="I2612" t="s">
        <v>11219</v>
      </c>
      <c r="J2612" s="4" t="s">
        <v>2739</v>
      </c>
      <c r="K2612" s="4" t="s">
        <v>441</v>
      </c>
      <c r="L2612" s="4">
        <v>0</v>
      </c>
      <c r="M2612" s="4" t="s">
        <v>2625</v>
      </c>
      <c r="N2612" s="11" t="s">
        <v>13473</v>
      </c>
      <c r="R2612" t="s">
        <v>13474</v>
      </c>
    </row>
    <row r="2613" spans="1:18">
      <c r="A2613" t="s">
        <v>8394</v>
      </c>
      <c r="B2613" t="s">
        <v>10958</v>
      </c>
      <c r="C2613" t="s">
        <v>20</v>
      </c>
      <c r="D2613" s="25" t="s">
        <v>562</v>
      </c>
      <c r="E2613" s="4">
        <v>5</v>
      </c>
      <c r="F2613" s="4">
        <v>2009</v>
      </c>
      <c r="G2613" t="s">
        <v>25</v>
      </c>
      <c r="I2613" t="s">
        <v>11219</v>
      </c>
      <c r="J2613" s="4" t="s">
        <v>746</v>
      </c>
      <c r="K2613" s="4" t="s">
        <v>1181</v>
      </c>
      <c r="L2613" s="4">
        <v>0</v>
      </c>
      <c r="M2613" s="4" t="s">
        <v>2384</v>
      </c>
      <c r="N2613" s="11" t="s">
        <v>13475</v>
      </c>
      <c r="R2613" t="s">
        <v>12289</v>
      </c>
    </row>
    <row r="2614" spans="1:18">
      <c r="A2614" t="s">
        <v>8394</v>
      </c>
      <c r="B2614" t="s">
        <v>10958</v>
      </c>
      <c r="C2614" t="s">
        <v>74</v>
      </c>
      <c r="D2614" s="25" t="s">
        <v>11042</v>
      </c>
      <c r="E2614" s="4">
        <v>5</v>
      </c>
      <c r="F2614" s="4">
        <v>2013</v>
      </c>
      <c r="G2614" t="s">
        <v>25</v>
      </c>
      <c r="I2614" t="s">
        <v>11219</v>
      </c>
      <c r="J2614" s="4" t="s">
        <v>542</v>
      </c>
      <c r="K2614" s="4" t="s">
        <v>854</v>
      </c>
      <c r="L2614" s="4">
        <v>0</v>
      </c>
      <c r="M2614" s="4" t="s">
        <v>1739</v>
      </c>
      <c r="N2614" s="11" t="s">
        <v>13475</v>
      </c>
      <c r="R2614" t="s">
        <v>13476</v>
      </c>
    </row>
    <row r="2615" spans="1:18">
      <c r="A2615" t="s">
        <v>8394</v>
      </c>
      <c r="B2615" t="s">
        <v>10958</v>
      </c>
      <c r="C2615" t="s">
        <v>74</v>
      </c>
      <c r="D2615" s="25" t="s">
        <v>11027</v>
      </c>
      <c r="E2615" s="4">
        <v>5</v>
      </c>
      <c r="F2615" s="4">
        <v>2017</v>
      </c>
      <c r="G2615" t="s">
        <v>25</v>
      </c>
      <c r="I2615" t="s">
        <v>11219</v>
      </c>
      <c r="J2615" s="4" t="s">
        <v>885</v>
      </c>
      <c r="K2615" s="4" t="s">
        <v>828</v>
      </c>
      <c r="L2615" s="4">
        <v>0</v>
      </c>
      <c r="M2615" s="4" t="s">
        <v>10114</v>
      </c>
      <c r="N2615" s="11" t="s">
        <v>13475</v>
      </c>
      <c r="R2615" t="s">
        <v>13477</v>
      </c>
    </row>
    <row r="2616" spans="1:18">
      <c r="A2616" t="s">
        <v>8394</v>
      </c>
      <c r="B2616" t="s">
        <v>10958</v>
      </c>
      <c r="C2616" t="s">
        <v>74</v>
      </c>
      <c r="D2616" s="25" t="s">
        <v>1992</v>
      </c>
      <c r="E2616" s="4">
        <v>5</v>
      </c>
      <c r="F2616" s="4">
        <v>2021</v>
      </c>
      <c r="G2616" t="s">
        <v>25</v>
      </c>
      <c r="I2616" t="s">
        <v>11219</v>
      </c>
      <c r="J2616" s="4" t="s">
        <v>1061</v>
      </c>
      <c r="K2616" s="4" t="s">
        <v>2550</v>
      </c>
      <c r="L2616" s="4">
        <v>0</v>
      </c>
      <c r="M2616" s="4" t="s">
        <v>3521</v>
      </c>
      <c r="N2616" s="11" t="s">
        <v>13475</v>
      </c>
      <c r="Q2616" t="s">
        <v>13478</v>
      </c>
      <c r="R2616" t="s">
        <v>13479</v>
      </c>
    </row>
    <row r="2617" spans="1:18">
      <c r="A2617" t="s">
        <v>8394</v>
      </c>
      <c r="B2617" t="s">
        <v>10958</v>
      </c>
      <c r="C2617" t="s">
        <v>74</v>
      </c>
      <c r="D2617" s="25" t="s">
        <v>1440</v>
      </c>
      <c r="E2617" s="4">
        <v>5</v>
      </c>
      <c r="F2617" s="4">
        <v>2024</v>
      </c>
      <c r="G2617" t="s">
        <v>25</v>
      </c>
      <c r="H2617" s="4" t="s">
        <v>12329</v>
      </c>
      <c r="I2617" t="s">
        <v>1214</v>
      </c>
      <c r="J2617" s="4" t="s">
        <v>49</v>
      </c>
      <c r="K2617" s="4" t="s">
        <v>823</v>
      </c>
      <c r="L2617" s="4">
        <v>0</v>
      </c>
      <c r="M2617" s="4" t="s">
        <v>2759</v>
      </c>
      <c r="N2617" s="11" t="s">
        <v>13475</v>
      </c>
      <c r="R2617" t="s">
        <v>439</v>
      </c>
    </row>
    <row r="2618" spans="1:18">
      <c r="A2618" t="s">
        <v>8394</v>
      </c>
      <c r="B2618" t="s">
        <v>10958</v>
      </c>
      <c r="C2618" s="4" t="s">
        <v>74</v>
      </c>
      <c r="D2618" s="25" t="s">
        <v>11031</v>
      </c>
      <c r="E2618" s="4">
        <v>4</v>
      </c>
      <c r="F2618" s="4">
        <v>2026</v>
      </c>
      <c r="G2618" s="4" t="s">
        <v>25</v>
      </c>
      <c r="I2618" t="s">
        <v>11219</v>
      </c>
      <c r="N2618" s="11" t="s">
        <v>13475</v>
      </c>
      <c r="R2618" s="4" t="s">
        <v>13480</v>
      </c>
    </row>
    <row r="2619" spans="1:18">
      <c r="A2619" t="s">
        <v>8395</v>
      </c>
      <c r="B2619" t="s">
        <v>10958</v>
      </c>
      <c r="C2619" t="s">
        <v>20</v>
      </c>
      <c r="D2619" s="25" t="s">
        <v>11509</v>
      </c>
      <c r="E2619" s="4">
        <v>5</v>
      </c>
      <c r="F2619" s="4">
        <v>2021</v>
      </c>
      <c r="G2619" t="s">
        <v>21</v>
      </c>
      <c r="I2619" t="s">
        <v>11219</v>
      </c>
      <c r="J2619" s="4" t="s">
        <v>3781</v>
      </c>
      <c r="K2619" s="4" t="s">
        <v>116</v>
      </c>
      <c r="L2619" s="4">
        <v>0</v>
      </c>
      <c r="M2619" s="4" t="s">
        <v>1944</v>
      </c>
      <c r="Q2619" t="s">
        <v>13481</v>
      </c>
      <c r="R2619" t="s">
        <v>13482</v>
      </c>
    </row>
    <row r="2620" spans="1:18">
      <c r="A2620" t="s">
        <v>8407</v>
      </c>
      <c r="B2620" t="s">
        <v>10958</v>
      </c>
      <c r="C2620" t="s">
        <v>20</v>
      </c>
      <c r="D2620" s="25" t="s">
        <v>11014</v>
      </c>
      <c r="E2620" s="4">
        <v>5</v>
      </c>
      <c r="F2620" s="4">
        <v>2013</v>
      </c>
      <c r="G2620" t="s">
        <v>21</v>
      </c>
      <c r="I2620" t="s">
        <v>11219</v>
      </c>
      <c r="J2620" s="4" t="s">
        <v>1094</v>
      </c>
      <c r="K2620" s="4" t="s">
        <v>264</v>
      </c>
      <c r="L2620" s="4">
        <v>0</v>
      </c>
      <c r="M2620" s="4" t="s">
        <v>2491</v>
      </c>
      <c r="N2620" s="11" t="s">
        <v>13483</v>
      </c>
      <c r="R2620" t="s">
        <v>13484</v>
      </c>
    </row>
    <row r="2621" spans="1:18">
      <c r="A2621" t="s">
        <v>8407</v>
      </c>
      <c r="B2621" t="s">
        <v>10958</v>
      </c>
      <c r="C2621" t="s">
        <v>74</v>
      </c>
      <c r="D2621" s="25" t="s">
        <v>11016</v>
      </c>
      <c r="E2621" s="4">
        <v>5</v>
      </c>
      <c r="F2621" s="4">
        <v>2015</v>
      </c>
      <c r="G2621" t="s">
        <v>21</v>
      </c>
      <c r="I2621" t="s">
        <v>11219</v>
      </c>
      <c r="J2621" s="4" t="s">
        <v>2752</v>
      </c>
      <c r="K2621" s="4" t="s">
        <v>919</v>
      </c>
      <c r="L2621" s="4">
        <v>0</v>
      </c>
      <c r="M2621" s="4" t="s">
        <v>2209</v>
      </c>
      <c r="N2621" s="11" t="s">
        <v>13483</v>
      </c>
      <c r="R2621" t="s">
        <v>13485</v>
      </c>
    </row>
    <row r="2622" spans="1:18">
      <c r="A2622" t="s">
        <v>8407</v>
      </c>
      <c r="B2622" t="s">
        <v>10958</v>
      </c>
      <c r="C2622" t="s">
        <v>74</v>
      </c>
      <c r="D2622" s="25" t="s">
        <v>1590</v>
      </c>
      <c r="E2622" s="4">
        <v>5</v>
      </c>
      <c r="F2622" s="4">
        <v>2016</v>
      </c>
      <c r="G2622" t="s">
        <v>21</v>
      </c>
      <c r="I2622" t="s">
        <v>11219</v>
      </c>
      <c r="J2622" s="4" t="s">
        <v>742</v>
      </c>
      <c r="K2622" s="4" t="s">
        <v>870</v>
      </c>
      <c r="L2622" s="4">
        <v>0</v>
      </c>
      <c r="M2622" s="4" t="s">
        <v>6635</v>
      </c>
      <c r="N2622" s="11" t="s">
        <v>13483</v>
      </c>
      <c r="R2622" t="s">
        <v>13486</v>
      </c>
    </row>
    <row r="2623" spans="1:18">
      <c r="A2623" t="s">
        <v>8407</v>
      </c>
      <c r="B2623" t="s">
        <v>10958</v>
      </c>
      <c r="C2623" t="s">
        <v>74</v>
      </c>
      <c r="D2623" s="25" t="s">
        <v>11046</v>
      </c>
      <c r="E2623" s="4">
        <v>9</v>
      </c>
      <c r="F2623" s="4">
        <v>2016</v>
      </c>
      <c r="G2623" t="s">
        <v>21</v>
      </c>
      <c r="I2623" t="s">
        <v>11219</v>
      </c>
      <c r="J2623" s="4" t="s">
        <v>91</v>
      </c>
      <c r="K2623" s="4" t="s">
        <v>350</v>
      </c>
      <c r="L2623" s="4">
        <v>0</v>
      </c>
      <c r="M2623" s="4" t="s">
        <v>1427</v>
      </c>
      <c r="N2623" s="11" t="s">
        <v>13483</v>
      </c>
      <c r="R2623" t="s">
        <v>13487</v>
      </c>
    </row>
    <row r="2624" spans="1:18">
      <c r="A2624" t="s">
        <v>8407</v>
      </c>
      <c r="B2624" t="s">
        <v>10958</v>
      </c>
      <c r="C2624" t="s">
        <v>74</v>
      </c>
      <c r="D2624" s="25" t="s">
        <v>11020</v>
      </c>
      <c r="E2624" s="4">
        <v>5</v>
      </c>
      <c r="F2624" s="4">
        <v>2017</v>
      </c>
      <c r="G2624" t="s">
        <v>21</v>
      </c>
      <c r="I2624" t="s">
        <v>11219</v>
      </c>
      <c r="J2624" s="4" t="s">
        <v>542</v>
      </c>
      <c r="K2624" s="4" t="s">
        <v>456</v>
      </c>
      <c r="L2624" s="4">
        <v>0</v>
      </c>
      <c r="M2624" s="4" t="s">
        <v>2886</v>
      </c>
      <c r="N2624" s="11" t="s">
        <v>13483</v>
      </c>
      <c r="R2624" t="s">
        <v>11469</v>
      </c>
    </row>
    <row r="2625" spans="1:18">
      <c r="A2625" t="s">
        <v>8407</v>
      </c>
      <c r="B2625" t="s">
        <v>10958</v>
      </c>
      <c r="C2625" t="s">
        <v>74</v>
      </c>
      <c r="D2625" s="25" t="s">
        <v>2440</v>
      </c>
      <c r="E2625" s="4">
        <v>9</v>
      </c>
      <c r="F2625" s="4">
        <v>2018</v>
      </c>
      <c r="G2625" t="s">
        <v>21</v>
      </c>
      <c r="I2625" t="s">
        <v>11219</v>
      </c>
      <c r="J2625" s="4" t="s">
        <v>172</v>
      </c>
      <c r="K2625" s="4" t="s">
        <v>40</v>
      </c>
      <c r="L2625" s="4">
        <v>0</v>
      </c>
      <c r="M2625" s="4" t="s">
        <v>1950</v>
      </c>
      <c r="N2625" s="11" t="s">
        <v>13483</v>
      </c>
      <c r="R2625" t="s">
        <v>13488</v>
      </c>
    </row>
    <row r="2626" spans="1:18">
      <c r="A2626" t="s">
        <v>8407</v>
      </c>
      <c r="B2626" t="s">
        <v>10958</v>
      </c>
      <c r="C2626" t="s">
        <v>74</v>
      </c>
      <c r="D2626" s="25" t="s">
        <v>11102</v>
      </c>
      <c r="E2626" s="4">
        <v>5</v>
      </c>
      <c r="F2626" s="4">
        <v>2019</v>
      </c>
      <c r="G2626" t="s">
        <v>21</v>
      </c>
      <c r="I2626" t="s">
        <v>11219</v>
      </c>
      <c r="J2626" s="4" t="s">
        <v>1215</v>
      </c>
      <c r="K2626" s="4" t="s">
        <v>435</v>
      </c>
      <c r="L2626" s="4">
        <v>0</v>
      </c>
      <c r="M2626" s="4" t="s">
        <v>1398</v>
      </c>
      <c r="N2626" s="11" t="s">
        <v>13483</v>
      </c>
      <c r="R2626" t="s">
        <v>13489</v>
      </c>
    </row>
    <row r="2627" spans="1:18">
      <c r="A2627" t="s">
        <v>8408</v>
      </c>
      <c r="B2627" t="s">
        <v>10958</v>
      </c>
      <c r="C2627" t="s">
        <v>20</v>
      </c>
      <c r="D2627" s="25" t="s">
        <v>11068</v>
      </c>
      <c r="E2627" s="4">
        <v>5</v>
      </c>
      <c r="F2627" s="4">
        <v>2015</v>
      </c>
      <c r="G2627" t="s">
        <v>103</v>
      </c>
      <c r="H2627" s="4" t="s">
        <v>1536</v>
      </c>
      <c r="I2627" t="s">
        <v>1214</v>
      </c>
      <c r="J2627" s="4" t="s">
        <v>496</v>
      </c>
      <c r="K2627" s="4" t="s">
        <v>176</v>
      </c>
      <c r="L2627" s="4">
        <v>0</v>
      </c>
      <c r="M2627" s="4" t="s">
        <v>888</v>
      </c>
      <c r="R2627" t="s">
        <v>13490</v>
      </c>
    </row>
    <row r="2628" spans="1:18">
      <c r="A2628" t="s">
        <v>274</v>
      </c>
      <c r="B2628" t="s">
        <v>10958</v>
      </c>
      <c r="C2628" t="s">
        <v>20</v>
      </c>
      <c r="D2628" s="25" t="s">
        <v>10968</v>
      </c>
      <c r="E2628" s="4">
        <v>3</v>
      </c>
      <c r="F2628" s="4">
        <v>1994</v>
      </c>
      <c r="G2628" t="s">
        <v>25</v>
      </c>
      <c r="H2628" s="4" t="s">
        <v>1610</v>
      </c>
      <c r="I2628" t="s">
        <v>1214</v>
      </c>
      <c r="J2628" s="4" t="s">
        <v>275</v>
      </c>
      <c r="K2628" s="4" t="s">
        <v>723</v>
      </c>
      <c r="L2628" s="4">
        <v>0</v>
      </c>
      <c r="M2628" s="4" t="s">
        <v>1747</v>
      </c>
      <c r="N2628" s="11" t="s">
        <v>13491</v>
      </c>
      <c r="R2628" t="s">
        <v>593</v>
      </c>
    </row>
    <row r="2629" spans="1:18">
      <c r="A2629" t="s">
        <v>274</v>
      </c>
      <c r="B2629" t="s">
        <v>10958</v>
      </c>
      <c r="C2629" t="s">
        <v>74</v>
      </c>
      <c r="D2629" s="25" t="s">
        <v>10987</v>
      </c>
      <c r="E2629" s="4">
        <v>3</v>
      </c>
      <c r="F2629" s="4">
        <v>1995</v>
      </c>
      <c r="G2629" t="s">
        <v>25</v>
      </c>
      <c r="H2629" s="4" t="s">
        <v>1635</v>
      </c>
      <c r="I2629" t="s">
        <v>1214</v>
      </c>
      <c r="J2629" s="4" t="s">
        <v>1094</v>
      </c>
      <c r="K2629" s="4" t="s">
        <v>492</v>
      </c>
      <c r="L2629" s="4">
        <v>0</v>
      </c>
      <c r="M2629" s="4" t="s">
        <v>1985</v>
      </c>
      <c r="N2629" s="11" t="s">
        <v>13491</v>
      </c>
      <c r="R2629" t="s">
        <v>13492</v>
      </c>
    </row>
    <row r="2630" spans="1:18">
      <c r="A2630" t="s">
        <v>274</v>
      </c>
      <c r="B2630" t="s">
        <v>10958</v>
      </c>
      <c r="C2630" t="s">
        <v>74</v>
      </c>
      <c r="D2630" s="25" t="s">
        <v>10989</v>
      </c>
      <c r="E2630" s="4">
        <v>3</v>
      </c>
      <c r="F2630" s="4">
        <v>1996</v>
      </c>
      <c r="G2630" t="s">
        <v>25</v>
      </c>
      <c r="H2630" s="4" t="s">
        <v>126</v>
      </c>
      <c r="I2630" t="s">
        <v>1214</v>
      </c>
      <c r="J2630" s="4" t="s">
        <v>2473</v>
      </c>
      <c r="K2630" s="4" t="s">
        <v>683</v>
      </c>
      <c r="L2630" s="4">
        <v>0</v>
      </c>
      <c r="M2630" s="4" t="s">
        <v>2920</v>
      </c>
      <c r="N2630" s="11" t="s">
        <v>13491</v>
      </c>
      <c r="R2630" t="s">
        <v>4721</v>
      </c>
    </row>
    <row r="2631" spans="1:18">
      <c r="A2631" t="s">
        <v>274</v>
      </c>
      <c r="B2631" t="s">
        <v>10958</v>
      </c>
      <c r="C2631" t="s">
        <v>74</v>
      </c>
      <c r="D2631" s="25" t="s">
        <v>11001</v>
      </c>
      <c r="E2631" s="4">
        <v>3</v>
      </c>
      <c r="F2631" s="4">
        <v>1998</v>
      </c>
      <c r="G2631" t="s">
        <v>25</v>
      </c>
      <c r="H2631" s="4" t="s">
        <v>1376</v>
      </c>
      <c r="I2631" t="s">
        <v>1214</v>
      </c>
      <c r="J2631" s="4" t="s">
        <v>2176</v>
      </c>
      <c r="K2631" s="4" t="s">
        <v>614</v>
      </c>
      <c r="L2631" s="4">
        <v>0</v>
      </c>
      <c r="M2631" s="4" t="s">
        <v>1739</v>
      </c>
      <c r="N2631" s="11" t="s">
        <v>13491</v>
      </c>
    </row>
    <row r="2632" spans="1:18">
      <c r="A2632" t="s">
        <v>274</v>
      </c>
      <c r="B2632" t="s">
        <v>10958</v>
      </c>
      <c r="C2632" t="s">
        <v>74</v>
      </c>
      <c r="D2632" s="25" t="s">
        <v>11675</v>
      </c>
      <c r="E2632" s="4">
        <v>5</v>
      </c>
      <c r="F2632" s="4">
        <v>2002</v>
      </c>
      <c r="G2632" t="s">
        <v>25</v>
      </c>
      <c r="H2632" s="4" t="s">
        <v>977</v>
      </c>
      <c r="I2632" t="s">
        <v>1214</v>
      </c>
      <c r="J2632" s="4" t="s">
        <v>866</v>
      </c>
      <c r="K2632" s="4" t="s">
        <v>278</v>
      </c>
      <c r="L2632" s="4">
        <v>0</v>
      </c>
      <c r="M2632" s="4" t="s">
        <v>1528</v>
      </c>
      <c r="N2632" s="11" t="s">
        <v>13491</v>
      </c>
      <c r="R2632" t="s">
        <v>13493</v>
      </c>
    </row>
    <row r="2633" spans="1:18">
      <c r="A2633" t="s">
        <v>274</v>
      </c>
      <c r="B2633" t="s">
        <v>10958</v>
      </c>
      <c r="C2633" t="s">
        <v>74</v>
      </c>
      <c r="D2633" s="25" t="s">
        <v>11038</v>
      </c>
      <c r="E2633" s="4">
        <v>5</v>
      </c>
      <c r="F2633" s="4">
        <v>2003</v>
      </c>
      <c r="G2633" t="s">
        <v>25</v>
      </c>
      <c r="H2633" s="4" t="s">
        <v>893</v>
      </c>
      <c r="I2633" t="s">
        <v>1214</v>
      </c>
      <c r="J2633" s="4" t="s">
        <v>1782</v>
      </c>
      <c r="K2633" s="4" t="s">
        <v>958</v>
      </c>
      <c r="L2633" s="4">
        <v>0</v>
      </c>
      <c r="M2633" s="4" t="s">
        <v>7146</v>
      </c>
      <c r="N2633" s="11" t="s">
        <v>13491</v>
      </c>
      <c r="R2633" t="s">
        <v>11501</v>
      </c>
    </row>
    <row r="2634" spans="1:18">
      <c r="A2634" t="s">
        <v>274</v>
      </c>
      <c r="B2634" t="s">
        <v>10958</v>
      </c>
      <c r="C2634" t="s">
        <v>74</v>
      </c>
      <c r="D2634" s="25" t="s">
        <v>44</v>
      </c>
      <c r="E2634" s="4">
        <v>5</v>
      </c>
      <c r="F2634" s="4">
        <v>2005</v>
      </c>
      <c r="G2634" t="s">
        <v>25</v>
      </c>
      <c r="H2634" s="4" t="s">
        <v>1046</v>
      </c>
      <c r="I2634" t="s">
        <v>1214</v>
      </c>
      <c r="J2634" s="4" t="s">
        <v>929</v>
      </c>
      <c r="K2634" s="4" t="s">
        <v>1282</v>
      </c>
      <c r="L2634" s="4">
        <v>0</v>
      </c>
      <c r="M2634" s="4" t="s">
        <v>2485</v>
      </c>
      <c r="N2634" s="11" t="s">
        <v>13491</v>
      </c>
      <c r="R2634" t="s">
        <v>12392</v>
      </c>
    </row>
    <row r="2635" spans="1:18">
      <c r="A2635" t="s">
        <v>274</v>
      </c>
      <c r="B2635" t="s">
        <v>10958</v>
      </c>
      <c r="C2635" t="s">
        <v>74</v>
      </c>
      <c r="D2635" s="25" t="s">
        <v>10985</v>
      </c>
      <c r="E2635" s="4">
        <v>3</v>
      </c>
      <c r="F2635" s="4">
        <v>2008</v>
      </c>
      <c r="G2635" t="s">
        <v>25</v>
      </c>
      <c r="H2635" s="4" t="s">
        <v>1557</v>
      </c>
      <c r="I2635" t="s">
        <v>1214</v>
      </c>
      <c r="J2635" s="4" t="s">
        <v>779</v>
      </c>
      <c r="K2635" s="4" t="s">
        <v>350</v>
      </c>
      <c r="L2635" s="4">
        <v>0</v>
      </c>
      <c r="M2635" s="4" t="s">
        <v>2607</v>
      </c>
      <c r="N2635" s="11" t="s">
        <v>13491</v>
      </c>
      <c r="R2635" t="s">
        <v>13494</v>
      </c>
    </row>
    <row r="2636" spans="1:18">
      <c r="A2636" t="s">
        <v>274</v>
      </c>
      <c r="B2636" t="s">
        <v>10958</v>
      </c>
      <c r="C2636" t="s">
        <v>74</v>
      </c>
      <c r="D2636" s="25" t="s">
        <v>10993</v>
      </c>
      <c r="E2636" s="4">
        <v>5</v>
      </c>
      <c r="F2636" s="4">
        <v>2008</v>
      </c>
      <c r="G2636" t="s">
        <v>25</v>
      </c>
      <c r="H2636" s="4" t="s">
        <v>772</v>
      </c>
      <c r="I2636" t="s">
        <v>1214</v>
      </c>
      <c r="J2636" s="4" t="s">
        <v>723</v>
      </c>
      <c r="K2636" s="4" t="s">
        <v>1072</v>
      </c>
      <c r="L2636" s="4">
        <v>0</v>
      </c>
      <c r="M2636" s="4" t="s">
        <v>2485</v>
      </c>
      <c r="N2636" s="11" t="s">
        <v>13491</v>
      </c>
      <c r="R2636" t="s">
        <v>13495</v>
      </c>
    </row>
    <row r="2637" spans="1:18">
      <c r="A2637" t="s">
        <v>274</v>
      </c>
      <c r="B2637" t="s">
        <v>10958</v>
      </c>
      <c r="C2637" t="s">
        <v>74</v>
      </c>
      <c r="D2637" s="25" t="s">
        <v>11107</v>
      </c>
      <c r="E2637" s="4">
        <v>4</v>
      </c>
      <c r="F2637" s="4">
        <v>2010</v>
      </c>
      <c r="G2637" t="s">
        <v>25</v>
      </c>
      <c r="H2637" s="4" t="s">
        <v>1094</v>
      </c>
      <c r="I2637" t="s">
        <v>1214</v>
      </c>
      <c r="J2637" s="4" t="s">
        <v>5493</v>
      </c>
      <c r="K2637" s="4" t="s">
        <v>898</v>
      </c>
      <c r="L2637" s="4">
        <v>0</v>
      </c>
      <c r="M2637" s="4" t="s">
        <v>2320</v>
      </c>
      <c r="N2637" s="11" t="s">
        <v>13491</v>
      </c>
      <c r="R2637" t="s">
        <v>13496</v>
      </c>
    </row>
    <row r="2638" spans="1:18">
      <c r="A2638" t="s">
        <v>8480</v>
      </c>
      <c r="B2638" t="s">
        <v>10958</v>
      </c>
      <c r="C2638" t="s">
        <v>20</v>
      </c>
      <c r="D2638" s="25" t="s">
        <v>11007</v>
      </c>
      <c r="E2638" s="4">
        <v>5</v>
      </c>
      <c r="F2638" s="4">
        <v>2002</v>
      </c>
      <c r="G2638" t="s">
        <v>21</v>
      </c>
      <c r="H2638" s="4" t="s">
        <v>1539</v>
      </c>
      <c r="I2638" t="s">
        <v>1214</v>
      </c>
      <c r="J2638" s="4" t="s">
        <v>10799</v>
      </c>
      <c r="K2638" s="4" t="s">
        <v>1038</v>
      </c>
      <c r="L2638" s="4">
        <v>0</v>
      </c>
      <c r="M2638" s="4" t="s">
        <v>10801</v>
      </c>
      <c r="N2638" s="11" t="s">
        <v>13497</v>
      </c>
      <c r="R2638" t="s">
        <v>13498</v>
      </c>
    </row>
    <row r="2639" spans="1:18">
      <c r="A2639" t="s">
        <v>8480</v>
      </c>
      <c r="B2639" t="s">
        <v>10958</v>
      </c>
      <c r="C2639" t="s">
        <v>74</v>
      </c>
      <c r="D2639" s="25" t="s">
        <v>10993</v>
      </c>
      <c r="E2639" s="4">
        <v>5</v>
      </c>
      <c r="F2639" s="4">
        <v>2008</v>
      </c>
      <c r="G2639" t="s">
        <v>21</v>
      </c>
      <c r="H2639" s="4" t="s">
        <v>682</v>
      </c>
      <c r="I2639" t="s">
        <v>1214</v>
      </c>
      <c r="J2639" s="4" t="s">
        <v>1389</v>
      </c>
      <c r="K2639" s="4" t="s">
        <v>264</v>
      </c>
      <c r="L2639" s="4">
        <v>0</v>
      </c>
      <c r="M2639" s="4" t="s">
        <v>2808</v>
      </c>
      <c r="N2639" s="11" t="s">
        <v>13497</v>
      </c>
      <c r="R2639" t="s">
        <v>13499</v>
      </c>
    </row>
    <row r="2640" spans="1:18">
      <c r="A2640" t="s">
        <v>8480</v>
      </c>
      <c r="B2640" t="s">
        <v>10958</v>
      </c>
      <c r="C2640" t="s">
        <v>74</v>
      </c>
      <c r="D2640" s="25" t="s">
        <v>11064</v>
      </c>
      <c r="E2640" s="4">
        <v>5</v>
      </c>
      <c r="F2640" s="4">
        <v>2009</v>
      </c>
      <c r="G2640" t="s">
        <v>21</v>
      </c>
      <c r="H2640" s="4" t="s">
        <v>57</v>
      </c>
      <c r="I2640" t="s">
        <v>1214</v>
      </c>
      <c r="J2640" s="4" t="s">
        <v>529</v>
      </c>
      <c r="K2640" s="4" t="s">
        <v>278</v>
      </c>
      <c r="L2640" s="4">
        <v>0</v>
      </c>
      <c r="M2640" s="4" t="s">
        <v>1790</v>
      </c>
      <c r="N2640" s="11" t="s">
        <v>13497</v>
      </c>
      <c r="R2640" t="s">
        <v>439</v>
      </c>
    </row>
    <row r="2641" spans="1:18">
      <c r="A2641" t="s">
        <v>8480</v>
      </c>
      <c r="B2641" t="s">
        <v>10958</v>
      </c>
      <c r="C2641" t="s">
        <v>74</v>
      </c>
      <c r="D2641" s="25" t="s">
        <v>1863</v>
      </c>
      <c r="E2641" s="4">
        <v>4</v>
      </c>
      <c r="F2641" s="4">
        <v>2010</v>
      </c>
      <c r="G2641" t="s">
        <v>21</v>
      </c>
      <c r="H2641" s="4" t="s">
        <v>126</v>
      </c>
      <c r="I2641" t="s">
        <v>1214</v>
      </c>
      <c r="J2641" s="4" t="s">
        <v>521</v>
      </c>
      <c r="K2641" s="4" t="s">
        <v>441</v>
      </c>
      <c r="L2641" s="4">
        <v>0</v>
      </c>
      <c r="M2641" s="4" t="s">
        <v>1732</v>
      </c>
      <c r="N2641" s="11" t="s">
        <v>13497</v>
      </c>
      <c r="R2641" t="s">
        <v>13500</v>
      </c>
    </row>
    <row r="2642" spans="1:18">
      <c r="A2642" t="s">
        <v>8480</v>
      </c>
      <c r="B2642" t="s">
        <v>10958</v>
      </c>
      <c r="C2642" t="s">
        <v>74</v>
      </c>
      <c r="D2642" s="25" t="s">
        <v>10995</v>
      </c>
      <c r="E2642" s="4">
        <v>5</v>
      </c>
      <c r="F2642" s="4">
        <v>2010</v>
      </c>
      <c r="G2642" t="s">
        <v>21</v>
      </c>
      <c r="H2642" s="4" t="s">
        <v>477</v>
      </c>
      <c r="I2642" t="s">
        <v>1214</v>
      </c>
      <c r="J2642" s="4" t="s">
        <v>648</v>
      </c>
      <c r="K2642" s="4" t="s">
        <v>350</v>
      </c>
      <c r="L2642" s="4">
        <v>0</v>
      </c>
      <c r="M2642" s="4" t="s">
        <v>5934</v>
      </c>
      <c r="N2642" s="11" t="s">
        <v>13497</v>
      </c>
      <c r="R2642" t="s">
        <v>634</v>
      </c>
    </row>
    <row r="2643" spans="1:18">
      <c r="A2643" t="s">
        <v>8480</v>
      </c>
      <c r="B2643" t="s">
        <v>10958</v>
      </c>
      <c r="C2643" t="s">
        <v>74</v>
      </c>
      <c r="D2643" s="25" t="s">
        <v>11012</v>
      </c>
      <c r="E2643" s="4">
        <v>5</v>
      </c>
      <c r="F2643" s="4">
        <v>2011</v>
      </c>
      <c r="G2643" t="s">
        <v>21</v>
      </c>
      <c r="H2643" s="4" t="s">
        <v>496</v>
      </c>
      <c r="I2643" t="s">
        <v>1214</v>
      </c>
      <c r="J2643" s="4" t="s">
        <v>492</v>
      </c>
      <c r="K2643" s="4" t="s">
        <v>49</v>
      </c>
      <c r="L2643" s="4">
        <v>0</v>
      </c>
      <c r="M2643" s="4" t="s">
        <v>3082</v>
      </c>
      <c r="N2643" s="11" t="s">
        <v>13497</v>
      </c>
      <c r="R2643" t="s">
        <v>89</v>
      </c>
    </row>
    <row r="2644" spans="1:18">
      <c r="A2644" t="s">
        <v>8494</v>
      </c>
      <c r="B2644" t="s">
        <v>10958</v>
      </c>
      <c r="C2644" t="s">
        <v>20</v>
      </c>
      <c r="D2644" s="25" t="s">
        <v>10960</v>
      </c>
      <c r="E2644" s="4">
        <v>3</v>
      </c>
      <c r="F2644" s="4">
        <v>1983</v>
      </c>
      <c r="G2644" t="s">
        <v>21</v>
      </c>
      <c r="H2644" s="4" t="s">
        <v>1635</v>
      </c>
      <c r="I2644" t="s">
        <v>1214</v>
      </c>
      <c r="J2644" s="4" t="s">
        <v>1094</v>
      </c>
      <c r="K2644" s="4" t="s">
        <v>1897</v>
      </c>
      <c r="L2644" s="4">
        <v>0</v>
      </c>
      <c r="M2644" s="4" t="s">
        <v>1465</v>
      </c>
      <c r="R2644" t="s">
        <v>13501</v>
      </c>
    </row>
    <row r="2645" spans="1:18">
      <c r="A2645" t="s">
        <v>8494</v>
      </c>
      <c r="B2645" t="s">
        <v>10958</v>
      </c>
      <c r="C2645" t="s">
        <v>74</v>
      </c>
      <c r="D2645" s="25" t="s">
        <v>10961</v>
      </c>
      <c r="E2645" s="4">
        <v>3</v>
      </c>
      <c r="F2645" s="4">
        <v>1986</v>
      </c>
      <c r="G2645" t="s">
        <v>21</v>
      </c>
      <c r="H2645" s="4" t="s">
        <v>1376</v>
      </c>
      <c r="I2645" t="s">
        <v>1214</v>
      </c>
      <c r="J2645" s="4" t="s">
        <v>10226</v>
      </c>
      <c r="K2645" s="4" t="s">
        <v>2923</v>
      </c>
      <c r="L2645" s="4">
        <v>0</v>
      </c>
      <c r="M2645" s="4" t="s">
        <v>4429</v>
      </c>
    </row>
    <row r="2646" spans="1:18">
      <c r="A2646" t="s">
        <v>8494</v>
      </c>
      <c r="B2646" t="s">
        <v>10958</v>
      </c>
      <c r="C2646" t="s">
        <v>74</v>
      </c>
      <c r="D2646" s="25" t="s">
        <v>11023</v>
      </c>
      <c r="E2646" s="4">
        <v>3</v>
      </c>
      <c r="F2646" s="4">
        <v>1992</v>
      </c>
      <c r="G2646" t="s">
        <v>21</v>
      </c>
      <c r="H2646" s="4" t="s">
        <v>1110</v>
      </c>
      <c r="I2646" t="s">
        <v>1214</v>
      </c>
      <c r="J2646" s="4" t="s">
        <v>4762</v>
      </c>
      <c r="K2646" s="4" t="s">
        <v>4660</v>
      </c>
      <c r="L2646" s="4">
        <v>0</v>
      </c>
      <c r="M2646" s="4" t="s">
        <v>13502</v>
      </c>
      <c r="R2646" t="s">
        <v>585</v>
      </c>
    </row>
    <row r="2647" spans="1:18">
      <c r="A2647" t="s">
        <v>18</v>
      </c>
      <c r="B2647" t="s">
        <v>10958</v>
      </c>
      <c r="C2647" t="s">
        <v>20</v>
      </c>
      <c r="D2647" s="25" t="s">
        <v>10960</v>
      </c>
      <c r="E2647" s="4">
        <v>3</v>
      </c>
      <c r="F2647" s="4">
        <v>1983</v>
      </c>
      <c r="G2647" t="s">
        <v>103</v>
      </c>
      <c r="H2647" s="4" t="s">
        <v>87</v>
      </c>
      <c r="I2647" t="s">
        <v>1214</v>
      </c>
      <c r="J2647" s="4" t="s">
        <v>11838</v>
      </c>
      <c r="K2647" s="4" t="s">
        <v>4639</v>
      </c>
      <c r="L2647" s="4">
        <v>0</v>
      </c>
      <c r="M2647" s="4" t="s">
        <v>1742</v>
      </c>
    </row>
    <row r="2648" spans="1:18">
      <c r="A2648" t="s">
        <v>277</v>
      </c>
      <c r="B2648" t="s">
        <v>10958</v>
      </c>
      <c r="C2648" t="s">
        <v>20</v>
      </c>
      <c r="D2648" s="25" t="s">
        <v>44</v>
      </c>
      <c r="E2648" s="4">
        <v>5</v>
      </c>
      <c r="F2648" s="4">
        <v>2005</v>
      </c>
      <c r="G2648" t="s">
        <v>103</v>
      </c>
      <c r="H2648" s="4" t="s">
        <v>1539</v>
      </c>
      <c r="I2648" t="s">
        <v>1214</v>
      </c>
      <c r="M2648" s="4" t="s">
        <v>3406</v>
      </c>
      <c r="N2648" s="11" t="s">
        <v>13503</v>
      </c>
      <c r="R2648" t="s">
        <v>13504</v>
      </c>
    </row>
    <row r="2649" spans="1:18">
      <c r="A2649" t="s">
        <v>277</v>
      </c>
      <c r="B2649" t="s">
        <v>10958</v>
      </c>
      <c r="C2649" t="s">
        <v>74</v>
      </c>
      <c r="D2649" s="25" t="s">
        <v>11107</v>
      </c>
      <c r="E2649" s="4">
        <v>4</v>
      </c>
      <c r="F2649" s="4">
        <v>2010</v>
      </c>
      <c r="G2649" t="s">
        <v>21</v>
      </c>
      <c r="H2649" s="4" t="s">
        <v>87</v>
      </c>
      <c r="I2649" t="s">
        <v>1214</v>
      </c>
      <c r="J2649" s="4" t="s">
        <v>5559</v>
      </c>
      <c r="K2649" s="4" t="s">
        <v>709</v>
      </c>
      <c r="L2649" s="4">
        <v>0</v>
      </c>
      <c r="M2649" s="4" t="s">
        <v>1671</v>
      </c>
      <c r="N2649" s="11" t="s">
        <v>13503</v>
      </c>
      <c r="R2649" t="s">
        <v>13505</v>
      </c>
    </row>
    <row r="2650" spans="1:18">
      <c r="A2650" t="s">
        <v>277</v>
      </c>
      <c r="B2650" t="s">
        <v>10958</v>
      </c>
      <c r="C2650" t="s">
        <v>74</v>
      </c>
      <c r="D2650" s="25" t="s">
        <v>11012</v>
      </c>
      <c r="E2650" s="4">
        <v>5</v>
      </c>
      <c r="F2650" s="4">
        <v>2011</v>
      </c>
      <c r="G2650" t="s">
        <v>21</v>
      </c>
      <c r="H2650" s="4" t="s">
        <v>682</v>
      </c>
      <c r="I2650" t="s">
        <v>1214</v>
      </c>
      <c r="J2650" s="4" t="s">
        <v>3207</v>
      </c>
      <c r="K2650" s="4" t="s">
        <v>1181</v>
      </c>
      <c r="L2650" s="4">
        <v>0</v>
      </c>
      <c r="M2650" s="4" t="s">
        <v>1476</v>
      </c>
      <c r="N2650" s="11" t="s">
        <v>13503</v>
      </c>
      <c r="R2650" t="s">
        <v>13506</v>
      </c>
    </row>
    <row r="2651" spans="1:18">
      <c r="A2651" t="s">
        <v>277</v>
      </c>
      <c r="B2651" t="s">
        <v>10958</v>
      </c>
      <c r="C2651" t="s">
        <v>74</v>
      </c>
      <c r="D2651" s="25" t="s">
        <v>11014</v>
      </c>
      <c r="E2651" s="4">
        <v>5</v>
      </c>
      <c r="F2651" s="4">
        <v>2013</v>
      </c>
      <c r="G2651" t="s">
        <v>21</v>
      </c>
      <c r="H2651" s="4" t="s">
        <v>477</v>
      </c>
      <c r="I2651" t="s">
        <v>1214</v>
      </c>
      <c r="J2651" s="4" t="s">
        <v>1069</v>
      </c>
      <c r="K2651" s="4" t="s">
        <v>591</v>
      </c>
      <c r="L2651" s="4">
        <v>0</v>
      </c>
      <c r="M2651" s="4" t="s">
        <v>2086</v>
      </c>
      <c r="N2651" s="11" t="s">
        <v>13503</v>
      </c>
      <c r="R2651" t="s">
        <v>570</v>
      </c>
    </row>
    <row r="2652" spans="1:18">
      <c r="A2652" t="s">
        <v>277</v>
      </c>
      <c r="B2652" t="s">
        <v>10958</v>
      </c>
      <c r="C2652" t="s">
        <v>74</v>
      </c>
      <c r="D2652" s="25" t="s">
        <v>1568</v>
      </c>
      <c r="E2652" s="4">
        <v>5</v>
      </c>
      <c r="F2652" s="4">
        <v>2016</v>
      </c>
      <c r="G2652" t="s">
        <v>21</v>
      </c>
      <c r="H2652" s="4" t="s">
        <v>717</v>
      </c>
      <c r="I2652" t="s">
        <v>1214</v>
      </c>
      <c r="J2652" s="4" t="s">
        <v>529</v>
      </c>
      <c r="K2652" s="4" t="s">
        <v>794</v>
      </c>
      <c r="L2652" s="4">
        <v>0</v>
      </c>
      <c r="M2652" s="4" t="s">
        <v>1726</v>
      </c>
      <c r="N2652" s="11" t="s">
        <v>13503</v>
      </c>
      <c r="R2652" t="s">
        <v>13507</v>
      </c>
    </row>
    <row r="2653" spans="1:18">
      <c r="A2653" t="s">
        <v>277</v>
      </c>
      <c r="B2653" t="s">
        <v>10958</v>
      </c>
      <c r="C2653" t="s">
        <v>74</v>
      </c>
      <c r="D2653" s="25" t="s">
        <v>11027</v>
      </c>
      <c r="E2653" s="4">
        <v>5</v>
      </c>
      <c r="F2653" s="4">
        <v>2017</v>
      </c>
      <c r="G2653" t="s">
        <v>21</v>
      </c>
      <c r="H2653" s="4" t="s">
        <v>712</v>
      </c>
      <c r="I2653" t="s">
        <v>1214</v>
      </c>
      <c r="J2653" s="4" t="s">
        <v>3376</v>
      </c>
      <c r="K2653" s="4" t="s">
        <v>278</v>
      </c>
      <c r="L2653" s="4">
        <v>0</v>
      </c>
      <c r="M2653" s="4" t="s">
        <v>1468</v>
      </c>
      <c r="N2653" s="11" t="s">
        <v>13503</v>
      </c>
      <c r="R2653" t="s">
        <v>12694</v>
      </c>
    </row>
    <row r="2654" spans="1:18">
      <c r="A2654" t="s">
        <v>277</v>
      </c>
      <c r="B2654" t="s">
        <v>10958</v>
      </c>
      <c r="C2654" t="s">
        <v>74</v>
      </c>
      <c r="D2654" s="25" t="s">
        <v>11102</v>
      </c>
      <c r="E2654" s="4">
        <v>5</v>
      </c>
      <c r="F2654" s="4">
        <v>2019</v>
      </c>
      <c r="G2654" t="s">
        <v>21</v>
      </c>
      <c r="H2654" s="4" t="s">
        <v>977</v>
      </c>
      <c r="I2654" t="s">
        <v>1214</v>
      </c>
      <c r="J2654" s="4" t="s">
        <v>67</v>
      </c>
      <c r="K2654" s="4" t="s">
        <v>444</v>
      </c>
      <c r="L2654" s="4">
        <v>0</v>
      </c>
      <c r="M2654" s="4" t="s">
        <v>2773</v>
      </c>
      <c r="N2654" s="11" t="s">
        <v>13503</v>
      </c>
      <c r="R2654" t="s">
        <v>13508</v>
      </c>
    </row>
    <row r="2655" spans="1:18">
      <c r="A2655" t="s">
        <v>277</v>
      </c>
      <c r="B2655" t="s">
        <v>10958</v>
      </c>
      <c r="C2655" t="s">
        <v>74</v>
      </c>
      <c r="D2655" s="25" t="s">
        <v>1440</v>
      </c>
      <c r="E2655" s="4">
        <v>5</v>
      </c>
      <c r="F2655" s="4">
        <v>2024</v>
      </c>
      <c r="G2655" t="s">
        <v>21</v>
      </c>
      <c r="H2655" s="4" t="s">
        <v>401</v>
      </c>
      <c r="I2655" t="s">
        <v>1214</v>
      </c>
      <c r="J2655" s="4" t="s">
        <v>929</v>
      </c>
      <c r="K2655" s="4" t="s">
        <v>1282</v>
      </c>
      <c r="L2655" s="4">
        <v>0</v>
      </c>
      <c r="M2655" s="4" t="s">
        <v>1607</v>
      </c>
      <c r="N2655" s="11" t="s">
        <v>13503</v>
      </c>
      <c r="Q2655" t="s">
        <v>1280</v>
      </c>
      <c r="R2655" t="s">
        <v>13509</v>
      </c>
    </row>
    <row r="2656" spans="1:18">
      <c r="A2656" t="s">
        <v>277</v>
      </c>
      <c r="B2656" t="s">
        <v>10958</v>
      </c>
      <c r="C2656" s="4" t="s">
        <v>74</v>
      </c>
      <c r="D2656" s="25" t="s">
        <v>11031</v>
      </c>
      <c r="E2656" s="4">
        <v>4</v>
      </c>
      <c r="F2656" s="4">
        <v>2026</v>
      </c>
      <c r="G2656" s="4" t="s">
        <v>21</v>
      </c>
      <c r="H2656" s="4">
        <v>22.6</v>
      </c>
      <c r="I2656" t="s">
        <v>1214</v>
      </c>
      <c r="J2656" s="4">
        <v>26.7</v>
      </c>
      <c r="K2656" s="4">
        <v>35.700000000000003</v>
      </c>
      <c r="L2656" s="4">
        <v>0</v>
      </c>
      <c r="M2656" s="13">
        <v>800</v>
      </c>
      <c r="N2656" s="11" t="s">
        <v>13503</v>
      </c>
      <c r="R2656" s="4" t="s">
        <v>2449</v>
      </c>
    </row>
    <row r="2657" spans="1:18">
      <c r="A2657" t="s">
        <v>8539</v>
      </c>
      <c r="B2657" t="s">
        <v>10958</v>
      </c>
      <c r="C2657" t="s">
        <v>20</v>
      </c>
      <c r="D2657" s="25" t="s">
        <v>11102</v>
      </c>
      <c r="E2657" s="4">
        <v>5</v>
      </c>
      <c r="F2657" s="4">
        <v>2019</v>
      </c>
      <c r="G2657" t="s">
        <v>25</v>
      </c>
      <c r="H2657" s="4" t="s">
        <v>654</v>
      </c>
      <c r="I2657" t="s">
        <v>1214</v>
      </c>
      <c r="J2657" s="4" t="s">
        <v>7550</v>
      </c>
      <c r="K2657" s="4" t="s">
        <v>421</v>
      </c>
      <c r="L2657" s="4">
        <v>0</v>
      </c>
      <c r="M2657" s="4" t="s">
        <v>3722</v>
      </c>
      <c r="N2657" s="11" t="s">
        <v>13510</v>
      </c>
      <c r="R2657" t="s">
        <v>13511</v>
      </c>
    </row>
    <row r="2658" spans="1:18">
      <c r="A2658" t="s">
        <v>8539</v>
      </c>
      <c r="B2658" t="s">
        <v>10958</v>
      </c>
      <c r="C2658" t="s">
        <v>74</v>
      </c>
      <c r="D2658" s="25" t="s">
        <v>1992</v>
      </c>
      <c r="E2658" s="4">
        <v>5</v>
      </c>
      <c r="F2658" s="4">
        <v>2021</v>
      </c>
      <c r="G2658" t="s">
        <v>25</v>
      </c>
      <c r="I2658" t="s">
        <v>11219</v>
      </c>
      <c r="J2658" s="4" t="s">
        <v>2234</v>
      </c>
      <c r="K2658" s="4" t="s">
        <v>1856</v>
      </c>
      <c r="L2658" s="4">
        <v>0</v>
      </c>
      <c r="M2658" s="4" t="s">
        <v>1750</v>
      </c>
      <c r="N2658" s="11" t="s">
        <v>13510</v>
      </c>
      <c r="Q2658" t="s">
        <v>13512</v>
      </c>
      <c r="R2658" t="s">
        <v>13513</v>
      </c>
    </row>
    <row r="2659" spans="1:18">
      <c r="A2659" t="s">
        <v>8539</v>
      </c>
      <c r="B2659" t="s">
        <v>10958</v>
      </c>
      <c r="C2659" t="s">
        <v>74</v>
      </c>
      <c r="D2659" s="25" t="s">
        <v>12374</v>
      </c>
      <c r="E2659" s="4">
        <v>4</v>
      </c>
      <c r="F2659" s="4">
        <v>2024</v>
      </c>
      <c r="G2659" t="s">
        <v>25</v>
      </c>
      <c r="H2659" s="4" t="s">
        <v>496</v>
      </c>
      <c r="I2659" t="s">
        <v>1214</v>
      </c>
      <c r="J2659" s="4" t="s">
        <v>362</v>
      </c>
      <c r="K2659" s="4" t="s">
        <v>1061</v>
      </c>
      <c r="L2659" s="4">
        <v>0</v>
      </c>
      <c r="M2659" s="4" t="s">
        <v>1734</v>
      </c>
      <c r="N2659" s="11" t="s">
        <v>13510</v>
      </c>
      <c r="Q2659" t="s">
        <v>13514</v>
      </c>
      <c r="R2659" t="s">
        <v>13515</v>
      </c>
    </row>
    <row r="2660" spans="1:18">
      <c r="A2660" t="s">
        <v>284</v>
      </c>
      <c r="B2660" t="s">
        <v>10958</v>
      </c>
      <c r="C2660" t="s">
        <v>20</v>
      </c>
      <c r="D2660" s="25" t="s">
        <v>10960</v>
      </c>
      <c r="E2660" s="4">
        <v>3</v>
      </c>
      <c r="F2660" s="4">
        <v>1983</v>
      </c>
      <c r="G2660" t="s">
        <v>103</v>
      </c>
      <c r="H2660" s="4" t="s">
        <v>87</v>
      </c>
      <c r="I2660" t="s">
        <v>1214</v>
      </c>
      <c r="J2660" s="4" t="s">
        <v>4363</v>
      </c>
      <c r="K2660" s="4" t="s">
        <v>2275</v>
      </c>
      <c r="L2660" s="4">
        <v>0</v>
      </c>
      <c r="M2660" s="4" t="s">
        <v>6307</v>
      </c>
    </row>
    <row r="2661" spans="1:18">
      <c r="A2661" t="s">
        <v>588</v>
      </c>
      <c r="B2661" t="s">
        <v>10958</v>
      </c>
      <c r="C2661" t="s">
        <v>20</v>
      </c>
      <c r="D2661" s="25" t="s">
        <v>6739</v>
      </c>
      <c r="E2661" s="4">
        <v>10</v>
      </c>
      <c r="F2661" s="4">
        <v>2002</v>
      </c>
      <c r="G2661" t="s">
        <v>103</v>
      </c>
      <c r="H2661" s="4" t="s">
        <v>5759</v>
      </c>
      <c r="I2661" t="s">
        <v>1214</v>
      </c>
      <c r="J2661" s="4" t="s">
        <v>477</v>
      </c>
      <c r="K2661" s="4" t="s">
        <v>2537</v>
      </c>
      <c r="L2661" s="4">
        <v>0</v>
      </c>
      <c r="M2661" s="4" t="s">
        <v>312</v>
      </c>
      <c r="R2661" t="s">
        <v>13516</v>
      </c>
    </row>
    <row r="2662" spans="1:18">
      <c r="A2662" t="s">
        <v>8569</v>
      </c>
      <c r="B2662" t="s">
        <v>10958</v>
      </c>
      <c r="C2662" t="s">
        <v>20</v>
      </c>
      <c r="D2662" s="25" t="s">
        <v>11020</v>
      </c>
      <c r="E2662" s="4">
        <v>5</v>
      </c>
      <c r="F2662" s="4">
        <v>2017</v>
      </c>
      <c r="G2662" t="s">
        <v>103</v>
      </c>
      <c r="I2662" t="s">
        <v>11219</v>
      </c>
      <c r="J2662" s="4" t="s">
        <v>699</v>
      </c>
      <c r="K2662" s="4">
        <v>8.8000000000000007</v>
      </c>
      <c r="L2662" s="4">
        <v>1.2</v>
      </c>
      <c r="M2662" s="4" t="s">
        <v>468</v>
      </c>
      <c r="R2662" t="s">
        <v>13517</v>
      </c>
    </row>
    <row r="2663" spans="1:18">
      <c r="A2663" t="s">
        <v>516</v>
      </c>
      <c r="B2663" t="s">
        <v>10958</v>
      </c>
      <c r="C2663" t="s">
        <v>20</v>
      </c>
      <c r="D2663" s="25" t="s">
        <v>10960</v>
      </c>
      <c r="E2663" s="4">
        <v>3</v>
      </c>
      <c r="F2663" s="4">
        <v>1983</v>
      </c>
      <c r="G2663" t="s">
        <v>25</v>
      </c>
      <c r="H2663" s="4" t="s">
        <v>1610</v>
      </c>
      <c r="I2663" t="s">
        <v>1214</v>
      </c>
      <c r="J2663" s="4" t="s">
        <v>11192</v>
      </c>
      <c r="K2663" s="4" t="s">
        <v>1897</v>
      </c>
      <c r="L2663" s="4">
        <v>0</v>
      </c>
      <c r="M2663" s="4" t="s">
        <v>1944</v>
      </c>
      <c r="R2663" t="s">
        <v>13501</v>
      </c>
    </row>
    <row r="2664" spans="1:18">
      <c r="A2664" t="s">
        <v>516</v>
      </c>
      <c r="B2664" t="s">
        <v>10958</v>
      </c>
      <c r="C2664" t="s">
        <v>74</v>
      </c>
      <c r="D2664" s="25" t="s">
        <v>11077</v>
      </c>
      <c r="E2664" s="4">
        <v>3</v>
      </c>
      <c r="F2664" s="4">
        <v>1986</v>
      </c>
      <c r="G2664" t="s">
        <v>25</v>
      </c>
      <c r="H2664" s="4" t="s">
        <v>1622</v>
      </c>
      <c r="I2664" t="s">
        <v>1214</v>
      </c>
      <c r="J2664" s="4" t="s">
        <v>6012</v>
      </c>
      <c r="K2664" s="4" t="s">
        <v>1297</v>
      </c>
      <c r="L2664" s="4">
        <v>0</v>
      </c>
      <c r="M2664" s="4" t="s">
        <v>13518</v>
      </c>
      <c r="R2664" t="s">
        <v>13519</v>
      </c>
    </row>
    <row r="2665" spans="1:18">
      <c r="A2665" t="s">
        <v>516</v>
      </c>
      <c r="B2665" t="s">
        <v>10958</v>
      </c>
      <c r="C2665" t="s">
        <v>74</v>
      </c>
      <c r="D2665" s="25" t="s">
        <v>10963</v>
      </c>
      <c r="E2665" s="4">
        <v>3</v>
      </c>
      <c r="F2665" s="4">
        <v>1988</v>
      </c>
      <c r="G2665" t="s">
        <v>25</v>
      </c>
      <c r="H2665" s="4" t="s">
        <v>1639</v>
      </c>
      <c r="I2665" t="s">
        <v>1214</v>
      </c>
      <c r="J2665" s="4" t="s">
        <v>3983</v>
      </c>
      <c r="K2665" s="4" t="s">
        <v>6556</v>
      </c>
      <c r="L2665" s="4">
        <v>0</v>
      </c>
      <c r="M2665" s="4" t="s">
        <v>2702</v>
      </c>
    </row>
    <row r="2666" spans="1:18">
      <c r="A2666" t="s">
        <v>516</v>
      </c>
      <c r="B2666" t="s">
        <v>10958</v>
      </c>
      <c r="C2666" t="s">
        <v>74</v>
      </c>
      <c r="D2666" s="25" t="s">
        <v>10964</v>
      </c>
      <c r="E2666" s="4">
        <v>3</v>
      </c>
      <c r="F2666" s="4">
        <v>1990</v>
      </c>
      <c r="G2666" t="s">
        <v>25</v>
      </c>
      <c r="H2666" s="4" t="s">
        <v>2924</v>
      </c>
      <c r="I2666" t="s">
        <v>1214</v>
      </c>
      <c r="J2666" s="4" t="s">
        <v>1297</v>
      </c>
      <c r="M2666" s="4" t="s">
        <v>13520</v>
      </c>
      <c r="R2666" t="s">
        <v>3738</v>
      </c>
    </row>
    <row r="2667" spans="1:18">
      <c r="A2667" t="s">
        <v>518</v>
      </c>
      <c r="B2667" t="s">
        <v>10958</v>
      </c>
      <c r="C2667" t="s">
        <v>20</v>
      </c>
      <c r="D2667" s="25" t="s">
        <v>11083</v>
      </c>
      <c r="E2667" s="4">
        <v>3</v>
      </c>
      <c r="F2667" s="4">
        <v>2000</v>
      </c>
      <c r="G2667" t="s">
        <v>21</v>
      </c>
      <c r="I2667" t="s">
        <v>11219</v>
      </c>
      <c r="J2667" s="4" t="s">
        <v>1389</v>
      </c>
      <c r="K2667" s="4" t="s">
        <v>709</v>
      </c>
      <c r="L2667" s="4">
        <v>0</v>
      </c>
      <c r="M2667" s="4" t="s">
        <v>1436</v>
      </c>
      <c r="R2667" t="s">
        <v>1725</v>
      </c>
    </row>
    <row r="2668" spans="1:18">
      <c r="A2668" t="s">
        <v>8606</v>
      </c>
      <c r="B2668" t="s">
        <v>10958</v>
      </c>
      <c r="C2668" t="s">
        <v>20</v>
      </c>
      <c r="D2668" s="25" t="s">
        <v>1674</v>
      </c>
      <c r="E2668" s="4">
        <v>5</v>
      </c>
      <c r="F2668" s="4">
        <v>2004</v>
      </c>
      <c r="G2668" t="s">
        <v>21</v>
      </c>
      <c r="H2668" s="4" t="s">
        <v>1444</v>
      </c>
      <c r="I2668" t="s">
        <v>1214</v>
      </c>
      <c r="J2668" s="4" t="s">
        <v>137</v>
      </c>
      <c r="K2668" s="4" t="s">
        <v>3259</v>
      </c>
      <c r="L2668" s="4">
        <v>0</v>
      </c>
      <c r="M2668" s="4" t="s">
        <v>10489</v>
      </c>
      <c r="N2668" s="11" t="s">
        <v>13521</v>
      </c>
      <c r="R2668" t="s">
        <v>12652</v>
      </c>
    </row>
    <row r="2669" spans="1:18">
      <c r="A2669" t="s">
        <v>8606</v>
      </c>
      <c r="B2669" t="s">
        <v>10958</v>
      </c>
      <c r="C2669" t="s">
        <v>74</v>
      </c>
      <c r="D2669" s="25" t="s">
        <v>11016</v>
      </c>
      <c r="E2669" s="4">
        <v>5</v>
      </c>
      <c r="F2669" s="4">
        <v>2015</v>
      </c>
      <c r="G2669" t="s">
        <v>21</v>
      </c>
      <c r="H2669" s="4" t="s">
        <v>410</v>
      </c>
      <c r="I2669" t="s">
        <v>1214</v>
      </c>
      <c r="J2669" s="4" t="s">
        <v>600</v>
      </c>
      <c r="K2669" s="4" t="s">
        <v>1782</v>
      </c>
      <c r="L2669" s="4">
        <v>0</v>
      </c>
      <c r="M2669" s="4" t="s">
        <v>1353</v>
      </c>
      <c r="N2669" s="11" t="s">
        <v>13521</v>
      </c>
      <c r="R2669" t="s">
        <v>13522</v>
      </c>
    </row>
    <row r="2670" spans="1:18">
      <c r="A2670" t="s">
        <v>8606</v>
      </c>
      <c r="B2670" t="s">
        <v>10958</v>
      </c>
      <c r="C2670" t="s">
        <v>74</v>
      </c>
      <c r="D2670" s="25" t="s">
        <v>1590</v>
      </c>
      <c r="E2670" s="4">
        <v>5</v>
      </c>
      <c r="F2670" s="4">
        <v>2016</v>
      </c>
      <c r="G2670" t="s">
        <v>21</v>
      </c>
      <c r="H2670" s="4" t="s">
        <v>717</v>
      </c>
      <c r="I2670" t="s">
        <v>1214</v>
      </c>
      <c r="J2670" s="4" t="s">
        <v>600</v>
      </c>
      <c r="K2670" s="4" t="s">
        <v>1782</v>
      </c>
      <c r="L2670" s="4">
        <v>0</v>
      </c>
      <c r="M2670" s="4" t="s">
        <v>1742</v>
      </c>
      <c r="N2670" s="11" t="s">
        <v>13521</v>
      </c>
      <c r="R2670" t="s">
        <v>13523</v>
      </c>
    </row>
    <row r="2671" spans="1:18">
      <c r="A2671" t="s">
        <v>8606</v>
      </c>
      <c r="B2671" t="s">
        <v>10958</v>
      </c>
      <c r="C2671" t="s">
        <v>74</v>
      </c>
      <c r="D2671" s="25" t="s">
        <v>11027</v>
      </c>
      <c r="E2671" s="4">
        <v>5</v>
      </c>
      <c r="F2671" s="4">
        <v>2017</v>
      </c>
      <c r="G2671" t="s">
        <v>21</v>
      </c>
      <c r="H2671" s="4" t="s">
        <v>712</v>
      </c>
      <c r="I2671" t="s">
        <v>1214</v>
      </c>
      <c r="J2671" s="4" t="s">
        <v>739</v>
      </c>
      <c r="K2671" s="4" t="s">
        <v>186</v>
      </c>
      <c r="L2671" s="4">
        <v>0</v>
      </c>
      <c r="M2671" s="4" t="s">
        <v>1347</v>
      </c>
      <c r="N2671" s="11" t="s">
        <v>13521</v>
      </c>
      <c r="R2671" t="s">
        <v>13524</v>
      </c>
    </row>
    <row r="2672" spans="1:18">
      <c r="A2672" t="s">
        <v>8606</v>
      </c>
      <c r="B2672" t="s">
        <v>10958</v>
      </c>
      <c r="C2672" t="s">
        <v>74</v>
      </c>
      <c r="D2672" s="25" t="s">
        <v>2079</v>
      </c>
      <c r="E2672" s="4">
        <v>6</v>
      </c>
      <c r="F2672" s="4">
        <v>2018</v>
      </c>
      <c r="G2672" t="s">
        <v>21</v>
      </c>
      <c r="H2672" s="4" t="s">
        <v>609</v>
      </c>
      <c r="I2672" t="s">
        <v>1214</v>
      </c>
      <c r="J2672" s="4" t="s">
        <v>1094</v>
      </c>
      <c r="K2672" s="4" t="s">
        <v>789</v>
      </c>
      <c r="L2672" s="4">
        <v>0</v>
      </c>
      <c r="M2672" s="4" t="s">
        <v>2491</v>
      </c>
      <c r="N2672" s="11" t="s">
        <v>13521</v>
      </c>
      <c r="R2672" t="s">
        <v>13525</v>
      </c>
    </row>
    <row r="2673" spans="1:18">
      <c r="A2673" t="s">
        <v>8606</v>
      </c>
      <c r="B2673" t="s">
        <v>10958</v>
      </c>
      <c r="C2673" t="s">
        <v>74</v>
      </c>
      <c r="D2673" s="25" t="s">
        <v>1992</v>
      </c>
      <c r="E2673" s="4">
        <v>5</v>
      </c>
      <c r="F2673" s="4">
        <v>2021</v>
      </c>
      <c r="G2673" t="s">
        <v>21</v>
      </c>
      <c r="I2673" t="s">
        <v>11219</v>
      </c>
      <c r="J2673" s="4" t="s">
        <v>6479</v>
      </c>
      <c r="K2673" s="4" t="s">
        <v>946</v>
      </c>
      <c r="L2673" s="4">
        <v>0</v>
      </c>
      <c r="M2673" s="4" t="s">
        <v>2041</v>
      </c>
      <c r="N2673" s="11" t="s">
        <v>13521</v>
      </c>
      <c r="Q2673" t="s">
        <v>13526</v>
      </c>
      <c r="R2673" t="s">
        <v>13527</v>
      </c>
    </row>
    <row r="2674" spans="1:18">
      <c r="A2674" t="s">
        <v>8615</v>
      </c>
      <c r="B2674" t="s">
        <v>10958</v>
      </c>
      <c r="C2674" t="s">
        <v>20</v>
      </c>
      <c r="D2674" s="25" t="s">
        <v>1992</v>
      </c>
      <c r="E2674" s="4">
        <v>5</v>
      </c>
      <c r="F2674" s="4">
        <v>2021</v>
      </c>
      <c r="G2674" t="s">
        <v>25</v>
      </c>
      <c r="I2674" t="s">
        <v>11219</v>
      </c>
      <c r="J2674" s="4" t="s">
        <v>3557</v>
      </c>
      <c r="K2674" s="4" t="s">
        <v>746</v>
      </c>
      <c r="L2674" s="4">
        <v>0</v>
      </c>
      <c r="M2674" s="4" t="s">
        <v>5939</v>
      </c>
      <c r="N2674" s="11" t="s">
        <v>13528</v>
      </c>
      <c r="Q2674" t="s">
        <v>13529</v>
      </c>
      <c r="R2674" t="s">
        <v>13530</v>
      </c>
    </row>
    <row r="2675" spans="1:18">
      <c r="A2675" t="s">
        <v>8615</v>
      </c>
      <c r="B2675" t="s">
        <v>10958</v>
      </c>
      <c r="C2675" t="s">
        <v>74</v>
      </c>
      <c r="D2675" s="25" t="s">
        <v>1440</v>
      </c>
      <c r="E2675" s="4">
        <v>5</v>
      </c>
      <c r="F2675" s="4">
        <v>2024</v>
      </c>
      <c r="G2675" t="s">
        <v>21</v>
      </c>
      <c r="H2675" s="4" t="s">
        <v>682</v>
      </c>
      <c r="I2675" t="s">
        <v>1214</v>
      </c>
      <c r="J2675" s="4" t="s">
        <v>529</v>
      </c>
      <c r="K2675" s="4" t="s">
        <v>729</v>
      </c>
      <c r="L2675" s="4">
        <v>0</v>
      </c>
      <c r="M2675" s="4" t="s">
        <v>1637</v>
      </c>
      <c r="N2675" s="11" t="s">
        <v>13528</v>
      </c>
      <c r="R2675" t="s">
        <v>13531</v>
      </c>
    </row>
    <row r="2676" spans="1:18">
      <c r="A2676" t="s">
        <v>8615</v>
      </c>
      <c r="B2676" t="s">
        <v>10958</v>
      </c>
      <c r="C2676" s="4" t="s">
        <v>74</v>
      </c>
      <c r="D2676" s="25" t="s">
        <v>11031</v>
      </c>
      <c r="E2676" s="4">
        <v>4</v>
      </c>
      <c r="F2676" s="4">
        <v>2026</v>
      </c>
      <c r="G2676" s="4" t="s">
        <v>25</v>
      </c>
      <c r="H2676" s="4">
        <v>9.6</v>
      </c>
      <c r="I2676" t="s">
        <v>1214</v>
      </c>
      <c r="J2676" s="4">
        <v>30.4</v>
      </c>
      <c r="K2676" s="4">
        <v>39.5</v>
      </c>
      <c r="L2676" s="4">
        <v>0</v>
      </c>
      <c r="M2676" s="4">
        <v>1060</v>
      </c>
      <c r="N2676" s="11">
        <v>982126056325645</v>
      </c>
      <c r="R2676" s="4" t="s">
        <v>2243</v>
      </c>
    </row>
    <row r="2677" spans="1:18">
      <c r="A2677" t="s">
        <v>523</v>
      </c>
      <c r="B2677" t="s">
        <v>10958</v>
      </c>
      <c r="C2677" t="s">
        <v>20</v>
      </c>
      <c r="D2677" s="25" t="s">
        <v>10960</v>
      </c>
      <c r="E2677" s="4">
        <v>3</v>
      </c>
      <c r="F2677" s="4">
        <v>1983</v>
      </c>
      <c r="G2677" t="s">
        <v>25</v>
      </c>
      <c r="I2677" t="s">
        <v>11219</v>
      </c>
      <c r="J2677" s="4" t="s">
        <v>1897</v>
      </c>
      <c r="K2677" s="4" t="s">
        <v>933</v>
      </c>
      <c r="L2677" s="4">
        <v>0</v>
      </c>
      <c r="M2677" s="4" t="s">
        <v>2030</v>
      </c>
      <c r="R2677" t="s">
        <v>1498</v>
      </c>
    </row>
    <row r="2678" spans="1:18">
      <c r="A2678" t="s">
        <v>523</v>
      </c>
      <c r="B2678" t="s">
        <v>10958</v>
      </c>
      <c r="C2678" t="s">
        <v>74</v>
      </c>
      <c r="D2678" s="25" t="s">
        <v>10963</v>
      </c>
      <c r="E2678" s="4">
        <v>3</v>
      </c>
      <c r="F2678" s="4">
        <v>1988</v>
      </c>
      <c r="G2678" t="s">
        <v>25</v>
      </c>
      <c r="I2678" t="s">
        <v>11219</v>
      </c>
      <c r="J2678" s="4" t="s">
        <v>1613</v>
      </c>
      <c r="K2678" s="4" t="s">
        <v>2302</v>
      </c>
      <c r="L2678" s="4">
        <v>0</v>
      </c>
      <c r="M2678" s="4" t="s">
        <v>5688</v>
      </c>
    </row>
    <row r="2679" spans="1:18">
      <c r="A2679" t="s">
        <v>523</v>
      </c>
      <c r="B2679" t="s">
        <v>10958</v>
      </c>
      <c r="C2679" t="s">
        <v>74</v>
      </c>
      <c r="D2679" s="25" t="s">
        <v>10964</v>
      </c>
      <c r="E2679" s="4">
        <v>3</v>
      </c>
      <c r="F2679" s="4">
        <v>1990</v>
      </c>
      <c r="G2679" t="s">
        <v>25</v>
      </c>
      <c r="I2679" t="s">
        <v>11219</v>
      </c>
      <c r="J2679" s="4" t="s">
        <v>1811</v>
      </c>
      <c r="K2679" s="4" t="s">
        <v>3331</v>
      </c>
      <c r="L2679" s="4">
        <v>0</v>
      </c>
      <c r="M2679" s="4" t="s">
        <v>6050</v>
      </c>
    </row>
    <row r="2680" spans="1:18">
      <c r="A2680" t="s">
        <v>526</v>
      </c>
      <c r="B2680" t="s">
        <v>10958</v>
      </c>
      <c r="C2680" t="s">
        <v>20</v>
      </c>
      <c r="D2680" s="25" t="s">
        <v>11083</v>
      </c>
      <c r="E2680" s="4">
        <v>3</v>
      </c>
      <c r="F2680" s="4">
        <v>2000</v>
      </c>
      <c r="G2680" t="s">
        <v>21</v>
      </c>
      <c r="H2680" s="4" t="s">
        <v>1635</v>
      </c>
      <c r="I2680" t="s">
        <v>1214</v>
      </c>
      <c r="J2680" s="4" t="s">
        <v>6479</v>
      </c>
      <c r="K2680" s="4" t="s">
        <v>1875</v>
      </c>
      <c r="L2680" s="4">
        <v>0</v>
      </c>
      <c r="M2680" s="4" t="s">
        <v>2419</v>
      </c>
      <c r="R2680" t="s">
        <v>607</v>
      </c>
    </row>
    <row r="2681" spans="1:18">
      <c r="A2681" t="s">
        <v>526</v>
      </c>
      <c r="B2681" t="s">
        <v>10958</v>
      </c>
      <c r="C2681" t="s">
        <v>74</v>
      </c>
      <c r="D2681" s="25" t="s">
        <v>3935</v>
      </c>
      <c r="E2681" s="4">
        <v>6</v>
      </c>
      <c r="F2681" s="4">
        <v>2001</v>
      </c>
      <c r="G2681" t="s">
        <v>21</v>
      </c>
      <c r="H2681" s="4" t="s">
        <v>474</v>
      </c>
      <c r="I2681" t="s">
        <v>1214</v>
      </c>
      <c r="J2681" s="4" t="s">
        <v>733</v>
      </c>
      <c r="K2681" s="4" t="s">
        <v>885</v>
      </c>
      <c r="L2681" s="4">
        <v>0</v>
      </c>
      <c r="R2681" t="s">
        <v>12162</v>
      </c>
    </row>
    <row r="2682" spans="1:18">
      <c r="A2682" t="s">
        <v>8646</v>
      </c>
      <c r="B2682" t="s">
        <v>10958</v>
      </c>
      <c r="C2682" t="s">
        <v>20</v>
      </c>
      <c r="D2682" s="25" t="s">
        <v>11027</v>
      </c>
      <c r="E2682" s="4">
        <v>5</v>
      </c>
      <c r="F2682" s="4">
        <v>2017</v>
      </c>
      <c r="G2682" t="s">
        <v>103</v>
      </c>
      <c r="I2682" t="s">
        <v>11219</v>
      </c>
      <c r="J2682" s="4" t="s">
        <v>1622</v>
      </c>
      <c r="K2682" s="4" t="s">
        <v>553</v>
      </c>
      <c r="L2682" s="4">
        <v>0</v>
      </c>
      <c r="M2682" s="4" t="s">
        <v>636</v>
      </c>
      <c r="R2682" t="s">
        <v>13532</v>
      </c>
    </row>
    <row r="2683" spans="1:18">
      <c r="A2683" t="s">
        <v>8666</v>
      </c>
      <c r="B2683" t="s">
        <v>10958</v>
      </c>
      <c r="C2683" t="s">
        <v>20</v>
      </c>
      <c r="D2683" s="25" t="s">
        <v>2390</v>
      </c>
      <c r="E2683" s="4">
        <v>3</v>
      </c>
      <c r="F2683" s="4">
        <v>1980</v>
      </c>
      <c r="G2683" t="s">
        <v>25</v>
      </c>
      <c r="I2683" t="s">
        <v>11219</v>
      </c>
      <c r="J2683" s="4" t="s">
        <v>2219</v>
      </c>
      <c r="R2683" t="s">
        <v>13533</v>
      </c>
    </row>
    <row r="2684" spans="1:18">
      <c r="A2684" t="s">
        <v>8671</v>
      </c>
      <c r="B2684" t="s">
        <v>10958</v>
      </c>
      <c r="C2684" t="s">
        <v>20</v>
      </c>
      <c r="D2684" s="25" t="s">
        <v>11023</v>
      </c>
      <c r="E2684" s="4">
        <v>3</v>
      </c>
      <c r="F2684" s="4">
        <v>1992</v>
      </c>
      <c r="G2684" t="s">
        <v>21</v>
      </c>
      <c r="H2684" s="4" t="s">
        <v>1635</v>
      </c>
      <c r="I2684" t="s">
        <v>1214</v>
      </c>
      <c r="J2684" s="4" t="s">
        <v>4713</v>
      </c>
      <c r="K2684" s="4" t="s">
        <v>3869</v>
      </c>
      <c r="L2684" s="4">
        <v>0</v>
      </c>
      <c r="M2684" s="4" t="s">
        <v>1806</v>
      </c>
      <c r="N2684" s="11" t="s">
        <v>13534</v>
      </c>
    </row>
    <row r="2685" spans="1:18">
      <c r="A2685" t="s">
        <v>8671</v>
      </c>
      <c r="B2685" t="s">
        <v>10958</v>
      </c>
      <c r="C2685" t="s">
        <v>74</v>
      </c>
      <c r="D2685" s="25" t="s">
        <v>10968</v>
      </c>
      <c r="E2685" s="4">
        <v>3</v>
      </c>
      <c r="F2685" s="4">
        <v>1994</v>
      </c>
      <c r="G2685" t="s">
        <v>21</v>
      </c>
      <c r="H2685" s="4" t="s">
        <v>1622</v>
      </c>
      <c r="I2685" t="s">
        <v>1214</v>
      </c>
      <c r="J2685" s="4" t="s">
        <v>169</v>
      </c>
      <c r="K2685" s="4" t="s">
        <v>988</v>
      </c>
      <c r="L2685" s="4">
        <v>0</v>
      </c>
      <c r="M2685" s="4" t="s">
        <v>4823</v>
      </c>
      <c r="N2685" s="11" t="s">
        <v>13534</v>
      </c>
    </row>
    <row r="2686" spans="1:18">
      <c r="A2686" t="s">
        <v>8671</v>
      </c>
      <c r="B2686" t="s">
        <v>10958</v>
      </c>
      <c r="C2686" t="s">
        <v>74</v>
      </c>
      <c r="D2686" s="25" t="s">
        <v>10987</v>
      </c>
      <c r="E2686" s="4">
        <v>3</v>
      </c>
      <c r="F2686" s="4">
        <v>1995</v>
      </c>
      <c r="G2686" t="s">
        <v>21</v>
      </c>
      <c r="H2686" s="4" t="s">
        <v>1376</v>
      </c>
      <c r="I2686" t="s">
        <v>1214</v>
      </c>
      <c r="J2686" s="4" t="s">
        <v>742</v>
      </c>
      <c r="K2686" s="4" t="s">
        <v>919</v>
      </c>
      <c r="L2686" s="4">
        <v>0</v>
      </c>
      <c r="M2686" s="4" t="s">
        <v>5420</v>
      </c>
      <c r="N2686" s="11" t="s">
        <v>13534</v>
      </c>
      <c r="R2686" t="s">
        <v>13535</v>
      </c>
    </row>
    <row r="2687" spans="1:18">
      <c r="A2687" t="s">
        <v>8671</v>
      </c>
      <c r="B2687" t="s">
        <v>10958</v>
      </c>
      <c r="C2687" t="s">
        <v>74</v>
      </c>
      <c r="D2687" s="25" t="s">
        <v>10989</v>
      </c>
      <c r="E2687" s="4">
        <v>3</v>
      </c>
      <c r="F2687" s="4">
        <v>1996</v>
      </c>
      <c r="G2687" t="s">
        <v>21</v>
      </c>
      <c r="H2687" s="4" t="s">
        <v>1639</v>
      </c>
      <c r="I2687" t="s">
        <v>1214</v>
      </c>
      <c r="J2687" s="4" t="s">
        <v>485</v>
      </c>
      <c r="K2687" s="4" t="s">
        <v>1140</v>
      </c>
      <c r="L2687" s="4">
        <v>0</v>
      </c>
      <c r="M2687" s="4" t="s">
        <v>2729</v>
      </c>
      <c r="N2687" s="11" t="s">
        <v>13534</v>
      </c>
      <c r="R2687" t="s">
        <v>4721</v>
      </c>
    </row>
    <row r="2688" spans="1:18">
      <c r="A2688" t="s">
        <v>8671</v>
      </c>
      <c r="B2688" t="s">
        <v>10958</v>
      </c>
      <c r="C2688" t="s">
        <v>74</v>
      </c>
      <c r="D2688" s="25" t="s">
        <v>10981</v>
      </c>
      <c r="E2688" s="4">
        <v>3</v>
      </c>
      <c r="F2688" s="4">
        <v>2000</v>
      </c>
      <c r="G2688" t="s">
        <v>21</v>
      </c>
      <c r="H2688" s="4" t="s">
        <v>2927</v>
      </c>
      <c r="I2688" t="s">
        <v>1214</v>
      </c>
      <c r="J2688" s="4" t="s">
        <v>542</v>
      </c>
      <c r="K2688" s="4" t="s">
        <v>350</v>
      </c>
      <c r="L2688" s="4">
        <v>0</v>
      </c>
      <c r="M2688" s="4" t="s">
        <v>2145</v>
      </c>
      <c r="N2688" s="11" t="s">
        <v>13534</v>
      </c>
      <c r="R2688" t="s">
        <v>439</v>
      </c>
    </row>
    <row r="2689" spans="1:18">
      <c r="A2689" t="s">
        <v>8671</v>
      </c>
      <c r="B2689" t="s">
        <v>10958</v>
      </c>
      <c r="C2689" t="s">
        <v>74</v>
      </c>
      <c r="D2689" s="25" t="s">
        <v>3055</v>
      </c>
      <c r="E2689" s="4">
        <v>5</v>
      </c>
      <c r="F2689" s="4">
        <v>2001</v>
      </c>
      <c r="G2689" t="s">
        <v>21</v>
      </c>
      <c r="H2689" s="4" t="s">
        <v>1038</v>
      </c>
      <c r="I2689" t="s">
        <v>1214</v>
      </c>
      <c r="J2689" s="4" t="s">
        <v>2413</v>
      </c>
      <c r="K2689" s="4" t="s">
        <v>1282</v>
      </c>
      <c r="L2689" s="4">
        <v>0</v>
      </c>
      <c r="M2689" s="4" t="s">
        <v>2145</v>
      </c>
      <c r="N2689" s="11" t="s">
        <v>13534</v>
      </c>
      <c r="R2689" t="s">
        <v>439</v>
      </c>
    </row>
    <row r="2690" spans="1:18">
      <c r="A2690" t="s">
        <v>8671</v>
      </c>
      <c r="B2690" t="s">
        <v>10958</v>
      </c>
      <c r="C2690" t="s">
        <v>74</v>
      </c>
      <c r="D2690" s="25" t="s">
        <v>11036</v>
      </c>
      <c r="E2690" s="4">
        <v>5</v>
      </c>
      <c r="F2690" s="4">
        <v>2002</v>
      </c>
      <c r="G2690" t="s">
        <v>21</v>
      </c>
      <c r="H2690" s="4" t="s">
        <v>1046</v>
      </c>
      <c r="I2690" t="s">
        <v>1214</v>
      </c>
      <c r="J2690" s="4" t="s">
        <v>1075</v>
      </c>
      <c r="K2690" s="4" t="s">
        <v>479</v>
      </c>
      <c r="L2690" s="4">
        <v>0</v>
      </c>
      <c r="M2690" s="4" t="s">
        <v>1323</v>
      </c>
      <c r="N2690" s="11" t="s">
        <v>13534</v>
      </c>
      <c r="R2690" t="s">
        <v>13536</v>
      </c>
    </row>
    <row r="2691" spans="1:18">
      <c r="A2691" t="s">
        <v>8671</v>
      </c>
      <c r="B2691" t="s">
        <v>10958</v>
      </c>
      <c r="C2691" t="s">
        <v>74</v>
      </c>
      <c r="D2691" s="25" t="s">
        <v>13537</v>
      </c>
      <c r="E2691" s="4">
        <v>3</v>
      </c>
      <c r="F2691" s="4">
        <v>2010</v>
      </c>
      <c r="G2691" t="s">
        <v>21</v>
      </c>
      <c r="H2691" s="4" t="s">
        <v>648</v>
      </c>
      <c r="I2691" t="s">
        <v>1214</v>
      </c>
      <c r="J2691" s="4" t="s">
        <v>789</v>
      </c>
      <c r="K2691" s="4" t="s">
        <v>854</v>
      </c>
      <c r="L2691" s="4">
        <v>0</v>
      </c>
      <c r="M2691" s="4" t="s">
        <v>1645</v>
      </c>
      <c r="N2691" s="11" t="s">
        <v>13534</v>
      </c>
      <c r="R2691" t="s">
        <v>13538</v>
      </c>
    </row>
    <row r="2692" spans="1:18">
      <c r="A2692" t="s">
        <v>8671</v>
      </c>
      <c r="B2692" t="s">
        <v>10958</v>
      </c>
      <c r="C2692" t="s">
        <v>74</v>
      </c>
      <c r="D2692" s="25" t="s">
        <v>11012</v>
      </c>
      <c r="E2692" s="4">
        <v>5</v>
      </c>
      <c r="F2692" s="4">
        <v>2011</v>
      </c>
      <c r="G2692" t="s">
        <v>21</v>
      </c>
      <c r="H2692" s="4" t="s">
        <v>362</v>
      </c>
      <c r="I2692" t="s">
        <v>1214</v>
      </c>
      <c r="J2692" s="4" t="s">
        <v>492</v>
      </c>
      <c r="K2692" s="4" t="s">
        <v>397</v>
      </c>
      <c r="L2692" s="4">
        <v>0</v>
      </c>
      <c r="M2692" s="4" t="s">
        <v>2651</v>
      </c>
      <c r="N2692" s="11" t="s">
        <v>13534</v>
      </c>
      <c r="R2692" t="s">
        <v>13539</v>
      </c>
    </row>
    <row r="2693" spans="1:18">
      <c r="A2693" t="s">
        <v>8685</v>
      </c>
      <c r="B2693" t="s">
        <v>10958</v>
      </c>
      <c r="C2693" t="s">
        <v>20</v>
      </c>
      <c r="D2693" s="25" t="s">
        <v>10975</v>
      </c>
      <c r="E2693" s="4">
        <v>3</v>
      </c>
      <c r="F2693" s="4">
        <v>1994</v>
      </c>
      <c r="G2693" t="s">
        <v>25</v>
      </c>
      <c r="I2693" t="s">
        <v>11219</v>
      </c>
      <c r="J2693" s="4" t="s">
        <v>1869</v>
      </c>
      <c r="K2693" s="4">
        <v>16.8</v>
      </c>
      <c r="L2693" s="4">
        <v>1.9</v>
      </c>
      <c r="M2693" s="4" t="s">
        <v>12467</v>
      </c>
      <c r="N2693" s="11" t="s">
        <v>13540</v>
      </c>
      <c r="R2693" t="s">
        <v>13541</v>
      </c>
    </row>
    <row r="2694" spans="1:18">
      <c r="A2694" t="s">
        <v>8685</v>
      </c>
      <c r="B2694" t="s">
        <v>10958</v>
      </c>
      <c r="C2694" t="s">
        <v>74</v>
      </c>
      <c r="D2694" s="25" t="s">
        <v>10989</v>
      </c>
      <c r="E2694" s="4">
        <v>3</v>
      </c>
      <c r="F2694" s="4">
        <v>1996</v>
      </c>
      <c r="G2694" t="s">
        <v>25</v>
      </c>
      <c r="I2694" t="s">
        <v>11219</v>
      </c>
      <c r="J2694" s="4" t="s">
        <v>88</v>
      </c>
      <c r="K2694" s="4">
        <v>18.7</v>
      </c>
      <c r="L2694" s="4">
        <v>2</v>
      </c>
      <c r="M2694" s="4" t="s">
        <v>3669</v>
      </c>
      <c r="N2694" s="11" t="s">
        <v>13540</v>
      </c>
      <c r="R2694" t="s">
        <v>13542</v>
      </c>
    </row>
    <row r="2695" spans="1:18">
      <c r="A2695" t="s">
        <v>8685</v>
      </c>
      <c r="B2695" t="s">
        <v>10958</v>
      </c>
      <c r="C2695" t="s">
        <v>74</v>
      </c>
      <c r="D2695" s="25" t="s">
        <v>1744</v>
      </c>
      <c r="E2695" s="4">
        <v>3</v>
      </c>
      <c r="F2695" s="4">
        <v>1998</v>
      </c>
      <c r="G2695" t="s">
        <v>25</v>
      </c>
      <c r="I2695" t="s">
        <v>11219</v>
      </c>
      <c r="J2695" s="4" t="s">
        <v>1875</v>
      </c>
      <c r="K2695" s="4">
        <v>19.8</v>
      </c>
      <c r="L2695" s="4">
        <v>2.5</v>
      </c>
      <c r="M2695" s="4" t="s">
        <v>1398</v>
      </c>
      <c r="N2695" s="11" t="s">
        <v>13540</v>
      </c>
      <c r="R2695" t="s">
        <v>13543</v>
      </c>
    </row>
    <row r="2696" spans="1:18">
      <c r="A2696" t="s">
        <v>8685</v>
      </c>
      <c r="B2696" t="s">
        <v>10958</v>
      </c>
      <c r="C2696" t="s">
        <v>74</v>
      </c>
      <c r="D2696" s="25" t="s">
        <v>11083</v>
      </c>
      <c r="E2696" s="4">
        <v>3</v>
      </c>
      <c r="F2696" s="4">
        <v>2000</v>
      </c>
      <c r="G2696" t="s">
        <v>25</v>
      </c>
      <c r="I2696" t="s">
        <v>11219</v>
      </c>
      <c r="J2696" s="4" t="s">
        <v>591</v>
      </c>
      <c r="K2696" s="4">
        <v>20.5</v>
      </c>
      <c r="L2696" s="4">
        <v>2.8</v>
      </c>
      <c r="M2696" s="4" t="s">
        <v>1713</v>
      </c>
      <c r="N2696" s="11" t="s">
        <v>13540</v>
      </c>
      <c r="R2696" t="s">
        <v>13544</v>
      </c>
    </row>
    <row r="2697" spans="1:18">
      <c r="A2697" t="s">
        <v>8685</v>
      </c>
      <c r="B2697" t="s">
        <v>10958</v>
      </c>
      <c r="C2697" t="s">
        <v>74</v>
      </c>
      <c r="D2697" s="25" t="s">
        <v>3055</v>
      </c>
      <c r="E2697" s="4">
        <v>5</v>
      </c>
      <c r="F2697" s="4">
        <v>2001</v>
      </c>
      <c r="G2697" t="s">
        <v>25</v>
      </c>
      <c r="I2697" t="s">
        <v>11219</v>
      </c>
      <c r="J2697" s="4" t="s">
        <v>591</v>
      </c>
      <c r="K2697" s="4">
        <v>21</v>
      </c>
      <c r="L2697" s="4">
        <v>2.8</v>
      </c>
      <c r="M2697" s="4" t="s">
        <v>2716</v>
      </c>
      <c r="N2697" s="11" t="s">
        <v>13540</v>
      </c>
      <c r="R2697" t="s">
        <v>13545</v>
      </c>
    </row>
    <row r="2698" spans="1:18">
      <c r="A2698" t="s">
        <v>8685</v>
      </c>
      <c r="B2698" t="s">
        <v>10958</v>
      </c>
      <c r="C2698" t="s">
        <v>74</v>
      </c>
      <c r="D2698" s="25" t="s">
        <v>11036</v>
      </c>
      <c r="E2698" s="4">
        <v>5</v>
      </c>
      <c r="F2698" s="4">
        <v>2002</v>
      </c>
      <c r="G2698" t="s">
        <v>25</v>
      </c>
      <c r="I2698" t="s">
        <v>11219</v>
      </c>
      <c r="J2698" s="4" t="s">
        <v>1160</v>
      </c>
      <c r="K2698" s="4">
        <v>20.6</v>
      </c>
      <c r="L2698" s="4">
        <v>2.8</v>
      </c>
      <c r="M2698" s="4" t="s">
        <v>4475</v>
      </c>
      <c r="N2698" s="11" t="s">
        <v>13540</v>
      </c>
      <c r="R2698" t="s">
        <v>13546</v>
      </c>
    </row>
    <row r="2699" spans="1:18">
      <c r="A2699" t="s">
        <v>8685</v>
      </c>
      <c r="B2699" t="s">
        <v>10958</v>
      </c>
      <c r="C2699" t="s">
        <v>74</v>
      </c>
      <c r="D2699" s="25" t="s">
        <v>11038</v>
      </c>
      <c r="E2699" s="4">
        <v>5</v>
      </c>
      <c r="F2699" s="4">
        <v>2003</v>
      </c>
      <c r="G2699" t="s">
        <v>25</v>
      </c>
      <c r="I2699" t="s">
        <v>11219</v>
      </c>
      <c r="J2699" s="4" t="s">
        <v>1160</v>
      </c>
      <c r="K2699" s="4">
        <v>21</v>
      </c>
      <c r="L2699" s="4">
        <v>3</v>
      </c>
      <c r="M2699" s="4" t="s">
        <v>8953</v>
      </c>
      <c r="N2699" s="11" t="s">
        <v>13540</v>
      </c>
      <c r="R2699" t="s">
        <v>13547</v>
      </c>
    </row>
    <row r="2700" spans="1:18">
      <c r="A2700" t="s">
        <v>8685</v>
      </c>
      <c r="B2700" t="s">
        <v>10958</v>
      </c>
      <c r="C2700" t="s">
        <v>74</v>
      </c>
      <c r="D2700" s="25" t="s">
        <v>1674</v>
      </c>
      <c r="E2700" s="4">
        <v>5</v>
      </c>
      <c r="F2700" s="4">
        <v>2004</v>
      </c>
      <c r="G2700" t="s">
        <v>25</v>
      </c>
      <c r="I2700" t="s">
        <v>11219</v>
      </c>
      <c r="J2700" s="4" t="s">
        <v>954</v>
      </c>
      <c r="K2700" s="4">
        <v>22.2</v>
      </c>
      <c r="L2700" s="4">
        <v>3</v>
      </c>
      <c r="M2700" s="4" t="s">
        <v>2004</v>
      </c>
      <c r="N2700" s="11" t="s">
        <v>13540</v>
      </c>
      <c r="R2700" t="s">
        <v>13548</v>
      </c>
    </row>
    <row r="2701" spans="1:18">
      <c r="A2701" t="s">
        <v>8685</v>
      </c>
      <c r="B2701" t="s">
        <v>10958</v>
      </c>
      <c r="C2701" t="s">
        <v>74</v>
      </c>
      <c r="D2701" s="25" t="s">
        <v>44</v>
      </c>
      <c r="E2701" s="4">
        <v>5</v>
      </c>
      <c r="F2701" s="4">
        <v>2005</v>
      </c>
      <c r="G2701" t="s">
        <v>25</v>
      </c>
      <c r="I2701" t="s">
        <v>11219</v>
      </c>
      <c r="J2701" s="4" t="s">
        <v>49</v>
      </c>
      <c r="K2701" s="4">
        <v>23</v>
      </c>
      <c r="L2701" s="4">
        <v>3</v>
      </c>
      <c r="M2701" s="4" t="s">
        <v>13549</v>
      </c>
      <c r="N2701" s="11" t="s">
        <v>13540</v>
      </c>
      <c r="R2701" t="s">
        <v>13550</v>
      </c>
    </row>
    <row r="2702" spans="1:18">
      <c r="A2702" t="s">
        <v>8685</v>
      </c>
      <c r="B2702" t="s">
        <v>10958</v>
      </c>
      <c r="C2702" t="s">
        <v>74</v>
      </c>
      <c r="D2702" s="25" t="s">
        <v>1831</v>
      </c>
      <c r="E2702" s="4">
        <v>5</v>
      </c>
      <c r="F2702" s="4">
        <v>2008</v>
      </c>
      <c r="G2702" t="s">
        <v>25</v>
      </c>
      <c r="I2702" t="s">
        <v>11219</v>
      </c>
      <c r="J2702" s="4" t="s">
        <v>584</v>
      </c>
      <c r="K2702" s="4">
        <v>23.5</v>
      </c>
      <c r="L2702" s="4">
        <v>3.1</v>
      </c>
      <c r="M2702" s="4" t="s">
        <v>13551</v>
      </c>
      <c r="N2702" s="11" t="s">
        <v>13540</v>
      </c>
      <c r="R2702" t="s">
        <v>13552</v>
      </c>
    </row>
    <row r="2703" spans="1:18">
      <c r="A2703" t="s">
        <v>8685</v>
      </c>
      <c r="B2703" t="s">
        <v>10958</v>
      </c>
      <c r="C2703" t="s">
        <v>74</v>
      </c>
      <c r="D2703" s="25" t="s">
        <v>11064</v>
      </c>
      <c r="E2703" s="4">
        <v>5</v>
      </c>
      <c r="F2703" s="4">
        <v>2009</v>
      </c>
      <c r="G2703" t="s">
        <v>25</v>
      </c>
      <c r="I2703" t="s">
        <v>11219</v>
      </c>
      <c r="J2703" s="4" t="s">
        <v>36</v>
      </c>
      <c r="K2703" s="4">
        <v>23.8</v>
      </c>
      <c r="L2703" s="4">
        <v>3.1</v>
      </c>
      <c r="M2703" s="4" t="s">
        <v>13553</v>
      </c>
      <c r="N2703" s="11" t="s">
        <v>13540</v>
      </c>
      <c r="R2703" t="s">
        <v>13554</v>
      </c>
    </row>
    <row r="2704" spans="1:18">
      <c r="A2704" t="s">
        <v>8687</v>
      </c>
      <c r="B2704" t="s">
        <v>10958</v>
      </c>
      <c r="C2704" t="s">
        <v>20</v>
      </c>
      <c r="D2704" s="25" t="s">
        <v>10987</v>
      </c>
      <c r="E2704" s="4">
        <v>3</v>
      </c>
      <c r="F2704" s="4">
        <v>1995</v>
      </c>
      <c r="G2704" t="s">
        <v>21</v>
      </c>
      <c r="I2704" t="s">
        <v>11219</v>
      </c>
      <c r="J2704" s="4" t="s">
        <v>542</v>
      </c>
      <c r="K2704" s="4" t="s">
        <v>154</v>
      </c>
      <c r="L2704" s="4">
        <v>0</v>
      </c>
      <c r="M2704" s="4" t="s">
        <v>1427</v>
      </c>
      <c r="R2704" t="s">
        <v>13555</v>
      </c>
    </row>
    <row r="2705" spans="1:18">
      <c r="A2705" t="s">
        <v>8696</v>
      </c>
      <c r="B2705" t="s">
        <v>10958</v>
      </c>
      <c r="C2705" t="s">
        <v>20</v>
      </c>
      <c r="D2705" s="25" t="s">
        <v>10995</v>
      </c>
      <c r="E2705" s="4">
        <v>5</v>
      </c>
      <c r="F2705" s="4">
        <v>2010</v>
      </c>
      <c r="G2705" t="s">
        <v>21</v>
      </c>
      <c r="H2705" s="4" t="s">
        <v>654</v>
      </c>
      <c r="I2705" t="s">
        <v>1214</v>
      </c>
      <c r="J2705" s="4" t="s">
        <v>9902</v>
      </c>
      <c r="K2705" s="4" t="s">
        <v>3619</v>
      </c>
      <c r="L2705" s="4">
        <v>0</v>
      </c>
      <c r="M2705" s="4" t="s">
        <v>3889</v>
      </c>
      <c r="N2705" s="11" t="s">
        <v>13556</v>
      </c>
      <c r="R2705" t="s">
        <v>13557</v>
      </c>
    </row>
    <row r="2706" spans="1:18">
      <c r="A2706" t="s">
        <v>8696</v>
      </c>
      <c r="B2706" t="s">
        <v>10958</v>
      </c>
      <c r="C2706" t="s">
        <v>74</v>
      </c>
      <c r="D2706" s="25" t="s">
        <v>11016</v>
      </c>
      <c r="E2706" s="4">
        <v>5</v>
      </c>
      <c r="F2706" s="4">
        <v>2015</v>
      </c>
      <c r="G2706" t="s">
        <v>21</v>
      </c>
      <c r="H2706" s="4" t="s">
        <v>496</v>
      </c>
      <c r="I2706" t="s">
        <v>1214</v>
      </c>
      <c r="J2706" s="4" t="s">
        <v>529</v>
      </c>
      <c r="K2706" s="4" t="s">
        <v>954</v>
      </c>
      <c r="L2706" s="4">
        <v>0</v>
      </c>
      <c r="M2706" s="4" t="s">
        <v>4753</v>
      </c>
      <c r="N2706" s="11" t="s">
        <v>13556</v>
      </c>
      <c r="R2706" t="s">
        <v>13558</v>
      </c>
    </row>
    <row r="2707" spans="1:18">
      <c r="A2707" t="s">
        <v>8696</v>
      </c>
      <c r="B2707" t="s">
        <v>10958</v>
      </c>
      <c r="C2707" t="s">
        <v>74</v>
      </c>
      <c r="D2707" s="25" t="s">
        <v>1568</v>
      </c>
      <c r="E2707" s="4">
        <v>5</v>
      </c>
      <c r="F2707" s="4">
        <v>2016</v>
      </c>
      <c r="G2707" t="s">
        <v>21</v>
      </c>
      <c r="H2707" s="4" t="s">
        <v>410</v>
      </c>
      <c r="I2707" t="s">
        <v>1214</v>
      </c>
      <c r="J2707" s="4" t="s">
        <v>1155</v>
      </c>
      <c r="K2707" s="4" t="s">
        <v>456</v>
      </c>
      <c r="L2707" s="4">
        <v>0</v>
      </c>
      <c r="M2707" s="4" t="s">
        <v>1825</v>
      </c>
      <c r="N2707" s="11" t="s">
        <v>13556</v>
      </c>
      <c r="R2707" t="s">
        <v>13559</v>
      </c>
    </row>
    <row r="2708" spans="1:18">
      <c r="A2708" t="s">
        <v>8696</v>
      </c>
      <c r="B2708" t="s">
        <v>10958</v>
      </c>
      <c r="C2708" t="s">
        <v>74</v>
      </c>
      <c r="D2708" s="25" t="s">
        <v>11046</v>
      </c>
      <c r="E2708" s="4">
        <v>9</v>
      </c>
      <c r="F2708" s="4">
        <v>2016</v>
      </c>
      <c r="G2708" t="s">
        <v>21</v>
      </c>
      <c r="H2708" s="4" t="s">
        <v>1083</v>
      </c>
      <c r="I2708" t="s">
        <v>1214</v>
      </c>
      <c r="J2708" s="4" t="s">
        <v>929</v>
      </c>
      <c r="K2708" s="4" t="s">
        <v>571</v>
      </c>
      <c r="L2708" s="4">
        <v>0</v>
      </c>
      <c r="M2708" s="4" t="s">
        <v>2259</v>
      </c>
      <c r="N2708" s="11" t="s">
        <v>13556</v>
      </c>
      <c r="R2708" t="s">
        <v>13560</v>
      </c>
    </row>
    <row r="2709" spans="1:18">
      <c r="A2709" t="s">
        <v>8696</v>
      </c>
      <c r="B2709" t="s">
        <v>10958</v>
      </c>
      <c r="C2709" t="s">
        <v>74</v>
      </c>
      <c r="D2709" s="25" t="s">
        <v>11020</v>
      </c>
      <c r="E2709" s="4">
        <v>5</v>
      </c>
      <c r="F2709" s="4">
        <v>2017</v>
      </c>
      <c r="G2709" t="s">
        <v>21</v>
      </c>
      <c r="H2709" s="4" t="s">
        <v>717</v>
      </c>
      <c r="I2709" t="s">
        <v>1214</v>
      </c>
      <c r="J2709" s="4" t="s">
        <v>836</v>
      </c>
      <c r="K2709" s="4" t="s">
        <v>40</v>
      </c>
      <c r="L2709" s="4">
        <v>0</v>
      </c>
      <c r="M2709" s="4" t="s">
        <v>2374</v>
      </c>
      <c r="N2709" s="11" t="s">
        <v>13556</v>
      </c>
      <c r="R2709" t="s">
        <v>11469</v>
      </c>
    </row>
    <row r="2710" spans="1:18">
      <c r="A2710" t="s">
        <v>8696</v>
      </c>
      <c r="B2710" t="s">
        <v>10958</v>
      </c>
      <c r="C2710" t="s">
        <v>74</v>
      </c>
      <c r="D2710" s="25" t="s">
        <v>1152</v>
      </c>
      <c r="E2710" s="4">
        <v>6</v>
      </c>
      <c r="F2710" s="4">
        <v>2018</v>
      </c>
      <c r="G2710" t="s">
        <v>21</v>
      </c>
      <c r="H2710" s="4" t="s">
        <v>712</v>
      </c>
      <c r="I2710" t="s">
        <v>1214</v>
      </c>
      <c r="J2710" s="4" t="s">
        <v>831</v>
      </c>
      <c r="K2710" s="4" t="s">
        <v>138</v>
      </c>
      <c r="L2710" s="4">
        <v>0</v>
      </c>
      <c r="M2710" s="4" t="s">
        <v>3880</v>
      </c>
      <c r="N2710" s="11" t="s">
        <v>13556</v>
      </c>
      <c r="R2710" t="s">
        <v>13561</v>
      </c>
    </row>
    <row r="2711" spans="1:18">
      <c r="A2711" t="s">
        <v>8696</v>
      </c>
      <c r="B2711" t="s">
        <v>10958</v>
      </c>
      <c r="C2711" t="s">
        <v>74</v>
      </c>
      <c r="D2711" s="25" t="s">
        <v>1515</v>
      </c>
      <c r="E2711" s="4">
        <v>5</v>
      </c>
      <c r="F2711" s="4">
        <v>2019</v>
      </c>
      <c r="G2711" t="s">
        <v>21</v>
      </c>
      <c r="H2711" s="4" t="s">
        <v>609</v>
      </c>
      <c r="I2711" t="s">
        <v>1214</v>
      </c>
      <c r="J2711" s="4" t="s">
        <v>988</v>
      </c>
      <c r="K2711" s="4" t="s">
        <v>575</v>
      </c>
      <c r="L2711" s="4">
        <v>0</v>
      </c>
      <c r="M2711" s="4" t="s">
        <v>3371</v>
      </c>
      <c r="N2711" s="11" t="s">
        <v>13556</v>
      </c>
      <c r="R2711" t="s">
        <v>13562</v>
      </c>
    </row>
    <row r="2712" spans="1:18">
      <c r="A2712" t="s">
        <v>8696</v>
      </c>
      <c r="B2712" t="s">
        <v>10958</v>
      </c>
      <c r="C2712" t="s">
        <v>74</v>
      </c>
      <c r="D2712" s="25" t="s">
        <v>1440</v>
      </c>
      <c r="E2712" s="4">
        <v>5</v>
      </c>
      <c r="F2712" s="4">
        <v>2024</v>
      </c>
      <c r="G2712" t="s">
        <v>21</v>
      </c>
      <c r="H2712" s="4" t="s">
        <v>488</v>
      </c>
      <c r="I2712" t="s">
        <v>1214</v>
      </c>
      <c r="J2712" s="4" t="s">
        <v>854</v>
      </c>
      <c r="K2712" s="4" t="s">
        <v>218</v>
      </c>
      <c r="L2712" s="4">
        <v>0</v>
      </c>
      <c r="M2712" s="4" t="s">
        <v>5217</v>
      </c>
      <c r="N2712" s="11" t="s">
        <v>13556</v>
      </c>
      <c r="R2712" t="s">
        <v>89</v>
      </c>
    </row>
    <row r="2713" spans="1:18">
      <c r="A2713" t="s">
        <v>8696</v>
      </c>
      <c r="B2713" t="s">
        <v>10958</v>
      </c>
      <c r="C2713" s="4" t="s">
        <v>74</v>
      </c>
      <c r="D2713" s="25" t="s">
        <v>11031</v>
      </c>
      <c r="E2713" s="4">
        <v>4</v>
      </c>
      <c r="F2713" s="4">
        <v>2026</v>
      </c>
      <c r="G2713" s="4" t="s">
        <v>21</v>
      </c>
      <c r="H2713" s="4">
        <v>21.6</v>
      </c>
      <c r="I2713" t="s">
        <v>1214</v>
      </c>
      <c r="J2713" s="4">
        <v>38.299999999999997</v>
      </c>
      <c r="K2713" s="4">
        <v>43.8</v>
      </c>
      <c r="L2713" s="4">
        <v>0</v>
      </c>
      <c r="M2713" s="4">
        <v>2415</v>
      </c>
      <c r="N2713" s="11" t="s">
        <v>13556</v>
      </c>
      <c r="R2713" s="4" t="s">
        <v>2449</v>
      </c>
    </row>
    <row r="2714" spans="1:18">
      <c r="A2714" t="s">
        <v>8699</v>
      </c>
      <c r="B2714" t="s">
        <v>10958</v>
      </c>
      <c r="C2714" t="s">
        <v>20</v>
      </c>
      <c r="D2714" s="25" t="s">
        <v>11068</v>
      </c>
      <c r="E2714" s="4">
        <v>5</v>
      </c>
      <c r="F2714" s="4">
        <v>2015</v>
      </c>
      <c r="G2714" t="s">
        <v>103</v>
      </c>
      <c r="H2714" s="4" t="s">
        <v>654</v>
      </c>
      <c r="I2714" t="s">
        <v>1214</v>
      </c>
      <c r="J2714" s="4" t="s">
        <v>9902</v>
      </c>
      <c r="K2714" s="4" t="s">
        <v>2752</v>
      </c>
      <c r="L2714" s="4">
        <v>0</v>
      </c>
      <c r="M2714" s="4" t="s">
        <v>3784</v>
      </c>
      <c r="N2714" s="11" t="s">
        <v>13563</v>
      </c>
      <c r="R2714" t="s">
        <v>13564</v>
      </c>
    </row>
    <row r="2715" spans="1:18">
      <c r="A2715" t="s">
        <v>8699</v>
      </c>
      <c r="B2715" t="s">
        <v>10958</v>
      </c>
      <c r="C2715" t="s">
        <v>74</v>
      </c>
      <c r="D2715" s="25" t="s">
        <v>11020</v>
      </c>
      <c r="E2715" s="4">
        <v>5</v>
      </c>
      <c r="F2715" s="4">
        <v>2017</v>
      </c>
      <c r="G2715" t="s">
        <v>21</v>
      </c>
      <c r="H2715" s="4" t="s">
        <v>682</v>
      </c>
      <c r="I2715" t="s">
        <v>1214</v>
      </c>
      <c r="J2715" s="4" t="s">
        <v>772</v>
      </c>
      <c r="K2715" s="4" t="s">
        <v>5493</v>
      </c>
      <c r="L2715" s="4">
        <v>0</v>
      </c>
      <c r="M2715" s="4" t="s">
        <v>2647</v>
      </c>
      <c r="N2715" s="11" t="s">
        <v>13563</v>
      </c>
      <c r="R2715" t="s">
        <v>13565</v>
      </c>
    </row>
    <row r="2716" spans="1:18">
      <c r="A2716" t="s">
        <v>531</v>
      </c>
      <c r="B2716" t="s">
        <v>10958</v>
      </c>
      <c r="C2716" t="s">
        <v>20</v>
      </c>
      <c r="D2716" s="25" t="s">
        <v>2390</v>
      </c>
      <c r="E2716" s="4">
        <v>3</v>
      </c>
      <c r="F2716" s="4">
        <v>1980</v>
      </c>
      <c r="G2716" t="s">
        <v>103</v>
      </c>
      <c r="I2716" t="s">
        <v>11219</v>
      </c>
      <c r="J2716" s="4" t="s">
        <v>1611</v>
      </c>
      <c r="K2716" s="4" t="s">
        <v>3983</v>
      </c>
      <c r="L2716" s="4">
        <v>0</v>
      </c>
      <c r="M2716" s="4" t="s">
        <v>2926</v>
      </c>
    </row>
    <row r="2717" spans="1:18">
      <c r="A2717" t="s">
        <v>533</v>
      </c>
      <c r="B2717" t="s">
        <v>10958</v>
      </c>
      <c r="C2717" t="s">
        <v>20</v>
      </c>
      <c r="D2717" s="25" t="s">
        <v>11023</v>
      </c>
      <c r="E2717" s="4">
        <v>3</v>
      </c>
      <c r="F2717" s="4">
        <v>1992</v>
      </c>
      <c r="G2717" t="s">
        <v>25</v>
      </c>
      <c r="H2717" s="4" t="s">
        <v>87</v>
      </c>
      <c r="I2717" t="s">
        <v>1214</v>
      </c>
      <c r="J2717" s="4" t="s">
        <v>2166</v>
      </c>
      <c r="K2717" s="4" t="s">
        <v>11716</v>
      </c>
      <c r="L2717" s="4">
        <v>0</v>
      </c>
      <c r="M2717" s="4" t="s">
        <v>7968</v>
      </c>
      <c r="N2717" s="11" t="s">
        <v>13566</v>
      </c>
      <c r="O2717" t="s">
        <v>13567</v>
      </c>
      <c r="R2717" t="s">
        <v>607</v>
      </c>
    </row>
    <row r="2718" spans="1:18">
      <c r="A2718" t="s">
        <v>533</v>
      </c>
      <c r="B2718" t="s">
        <v>10958</v>
      </c>
      <c r="C2718" t="s">
        <v>74</v>
      </c>
      <c r="D2718" s="25" t="s">
        <v>11053</v>
      </c>
      <c r="E2718" s="4">
        <v>3</v>
      </c>
      <c r="F2718" s="4">
        <v>1993</v>
      </c>
      <c r="G2718" t="s">
        <v>25</v>
      </c>
      <c r="H2718" s="4" t="s">
        <v>1610</v>
      </c>
      <c r="I2718" t="s">
        <v>1214</v>
      </c>
      <c r="J2718" s="4" t="s">
        <v>111</v>
      </c>
      <c r="K2718" s="4" t="s">
        <v>709</v>
      </c>
      <c r="L2718" s="4">
        <v>0</v>
      </c>
      <c r="M2718" s="4" t="s">
        <v>1747</v>
      </c>
      <c r="N2718" s="11" t="s">
        <v>13566</v>
      </c>
      <c r="O2718" t="s">
        <v>13567</v>
      </c>
      <c r="R2718" t="s">
        <v>2070</v>
      </c>
    </row>
    <row r="2719" spans="1:18">
      <c r="A2719" t="s">
        <v>533</v>
      </c>
      <c r="B2719" t="s">
        <v>10958</v>
      </c>
      <c r="C2719" t="s">
        <v>74</v>
      </c>
      <c r="D2719" s="25" t="s">
        <v>10968</v>
      </c>
      <c r="E2719" s="4">
        <v>3</v>
      </c>
      <c r="F2719" s="4">
        <v>1994</v>
      </c>
      <c r="G2719" t="s">
        <v>25</v>
      </c>
      <c r="H2719" s="4" t="s">
        <v>1635</v>
      </c>
      <c r="I2719" t="s">
        <v>1214</v>
      </c>
      <c r="J2719" s="4" t="s">
        <v>6479</v>
      </c>
      <c r="K2719" s="4" t="s">
        <v>199</v>
      </c>
      <c r="L2719" s="4">
        <v>0</v>
      </c>
      <c r="M2719" s="4" t="s">
        <v>2382</v>
      </c>
      <c r="N2719" s="11" t="s">
        <v>13566</v>
      </c>
      <c r="O2719" t="s">
        <v>13567</v>
      </c>
    </row>
    <row r="2720" spans="1:18">
      <c r="A2720" t="s">
        <v>533</v>
      </c>
      <c r="B2720" t="s">
        <v>10958</v>
      </c>
      <c r="C2720" t="s">
        <v>74</v>
      </c>
      <c r="D2720" s="25" t="s">
        <v>10987</v>
      </c>
      <c r="E2720" s="4">
        <v>3</v>
      </c>
      <c r="F2720" s="4">
        <v>1995</v>
      </c>
      <c r="G2720" t="s">
        <v>25</v>
      </c>
      <c r="H2720" s="4" t="s">
        <v>126</v>
      </c>
      <c r="I2720" t="s">
        <v>1214</v>
      </c>
      <c r="J2720" s="4" t="s">
        <v>648</v>
      </c>
      <c r="K2720" s="4" t="s">
        <v>49</v>
      </c>
      <c r="L2720" s="4">
        <v>0</v>
      </c>
      <c r="M2720" s="4" t="s">
        <v>2587</v>
      </c>
      <c r="N2720" s="11" t="s">
        <v>13566</v>
      </c>
      <c r="O2720" t="s">
        <v>13567</v>
      </c>
    </row>
    <row r="2721" spans="1:19">
      <c r="A2721" t="s">
        <v>533</v>
      </c>
      <c r="B2721" t="s">
        <v>10958</v>
      </c>
      <c r="C2721" t="s">
        <v>74</v>
      </c>
      <c r="D2721" s="25" t="s">
        <v>10989</v>
      </c>
      <c r="E2721" s="4">
        <v>3</v>
      </c>
      <c r="F2721" s="4">
        <v>1996</v>
      </c>
      <c r="G2721" t="s">
        <v>25</v>
      </c>
      <c r="H2721" s="4" t="s">
        <v>1622</v>
      </c>
      <c r="I2721" t="s">
        <v>1214</v>
      </c>
      <c r="J2721" s="4" t="s">
        <v>542</v>
      </c>
      <c r="K2721" s="4" t="s">
        <v>1121</v>
      </c>
      <c r="L2721" s="4">
        <v>0</v>
      </c>
      <c r="M2721" s="4" t="s">
        <v>1528</v>
      </c>
      <c r="N2721" s="11" t="s">
        <v>13566</v>
      </c>
      <c r="O2721" t="s">
        <v>13567</v>
      </c>
      <c r="R2721" t="s">
        <v>13568</v>
      </c>
    </row>
    <row r="2722" spans="1:19">
      <c r="A2722" t="s">
        <v>533</v>
      </c>
      <c r="B2722" t="s">
        <v>10958</v>
      </c>
      <c r="C2722" t="s">
        <v>74</v>
      </c>
      <c r="D2722" s="25" t="s">
        <v>11001</v>
      </c>
      <c r="E2722" s="4">
        <v>3</v>
      </c>
      <c r="F2722" s="4">
        <v>1998</v>
      </c>
      <c r="G2722" t="s">
        <v>25</v>
      </c>
      <c r="H2722" s="4" t="s">
        <v>1639</v>
      </c>
      <c r="I2722" t="s">
        <v>1214</v>
      </c>
      <c r="J2722" s="4" t="s">
        <v>1181</v>
      </c>
      <c r="K2722" s="4" t="s">
        <v>209</v>
      </c>
      <c r="L2722" s="4">
        <v>0</v>
      </c>
      <c r="M2722" s="4" t="s">
        <v>2287</v>
      </c>
      <c r="N2722" s="11" t="s">
        <v>13566</v>
      </c>
      <c r="O2722" t="s">
        <v>13567</v>
      </c>
      <c r="R2722" t="s">
        <v>13569</v>
      </c>
    </row>
    <row r="2723" spans="1:19">
      <c r="A2723" t="s">
        <v>533</v>
      </c>
      <c r="B2723" t="s">
        <v>10958</v>
      </c>
      <c r="C2723" t="s">
        <v>74</v>
      </c>
      <c r="D2723" s="25" t="s">
        <v>10981</v>
      </c>
      <c r="E2723" s="4">
        <v>3</v>
      </c>
      <c r="F2723" s="4">
        <v>2000</v>
      </c>
      <c r="G2723" t="s">
        <v>25</v>
      </c>
      <c r="H2723" s="4" t="s">
        <v>2924</v>
      </c>
      <c r="I2723" t="s">
        <v>1214</v>
      </c>
      <c r="J2723" s="4" t="s">
        <v>116</v>
      </c>
      <c r="K2723" s="4" t="s">
        <v>341</v>
      </c>
      <c r="L2723" s="4">
        <v>0</v>
      </c>
      <c r="M2723" s="4" t="s">
        <v>2057</v>
      </c>
      <c r="N2723" s="11" t="s">
        <v>13566</v>
      </c>
      <c r="O2723" t="s">
        <v>13567</v>
      </c>
      <c r="R2723" t="s">
        <v>13570</v>
      </c>
    </row>
    <row r="2724" spans="1:19">
      <c r="A2724" t="s">
        <v>533</v>
      </c>
      <c r="B2724" t="s">
        <v>10958</v>
      </c>
      <c r="C2724" t="s">
        <v>74</v>
      </c>
      <c r="D2724" s="25" t="s">
        <v>10970</v>
      </c>
      <c r="E2724" s="4">
        <v>5</v>
      </c>
      <c r="F2724" s="4">
        <v>2001</v>
      </c>
      <c r="G2724" t="s">
        <v>25</v>
      </c>
      <c r="H2724" s="4" t="s">
        <v>977</v>
      </c>
      <c r="I2724" t="s">
        <v>1214</v>
      </c>
      <c r="J2724" s="4" t="s">
        <v>464</v>
      </c>
      <c r="K2724" s="4" t="s">
        <v>305</v>
      </c>
      <c r="L2724" s="4">
        <v>0</v>
      </c>
      <c r="M2724" s="4" t="s">
        <v>4613</v>
      </c>
      <c r="N2724" s="11" t="s">
        <v>13566</v>
      </c>
      <c r="O2724" t="s">
        <v>13567</v>
      </c>
      <c r="R2724" t="s">
        <v>11497</v>
      </c>
    </row>
    <row r="2725" spans="1:19">
      <c r="A2725" t="s">
        <v>533</v>
      </c>
      <c r="B2725" t="s">
        <v>10958</v>
      </c>
      <c r="C2725" t="s">
        <v>74</v>
      </c>
      <c r="D2725" s="25" t="s">
        <v>11036</v>
      </c>
      <c r="E2725" s="4">
        <v>5</v>
      </c>
      <c r="F2725" s="4">
        <v>2002</v>
      </c>
      <c r="G2725" t="s">
        <v>25</v>
      </c>
      <c r="H2725" s="4" t="s">
        <v>893</v>
      </c>
      <c r="I2725" t="s">
        <v>1214</v>
      </c>
      <c r="J2725" s="4" t="s">
        <v>278</v>
      </c>
      <c r="K2725" s="4" t="s">
        <v>438</v>
      </c>
      <c r="L2725" s="4">
        <v>0</v>
      </c>
      <c r="M2725" s="4" t="s">
        <v>13571</v>
      </c>
      <c r="N2725" s="11" t="s">
        <v>13566</v>
      </c>
      <c r="O2725" t="s">
        <v>13567</v>
      </c>
      <c r="R2725" t="s">
        <v>13572</v>
      </c>
    </row>
    <row r="2726" spans="1:19">
      <c r="A2726" t="s">
        <v>533</v>
      </c>
      <c r="B2726" t="s">
        <v>10958</v>
      </c>
      <c r="C2726" t="s">
        <v>74</v>
      </c>
      <c r="D2726" s="25" t="s">
        <v>11038</v>
      </c>
      <c r="E2726" s="4">
        <v>5</v>
      </c>
      <c r="F2726" s="4">
        <v>2003</v>
      </c>
      <c r="G2726" t="s">
        <v>25</v>
      </c>
      <c r="H2726" s="4" t="s">
        <v>1038</v>
      </c>
      <c r="I2726" t="s">
        <v>1214</v>
      </c>
      <c r="J2726" s="4" t="s">
        <v>127</v>
      </c>
      <c r="K2726" s="4" t="s">
        <v>332</v>
      </c>
      <c r="L2726" s="4">
        <v>0</v>
      </c>
      <c r="M2726" s="4" t="s">
        <v>13573</v>
      </c>
      <c r="N2726" s="11" t="s">
        <v>13566</v>
      </c>
      <c r="O2726" t="s">
        <v>13567</v>
      </c>
      <c r="R2726" t="s">
        <v>11501</v>
      </c>
    </row>
    <row r="2727" spans="1:19">
      <c r="A2727" t="s">
        <v>533</v>
      </c>
      <c r="B2727" t="s">
        <v>10958</v>
      </c>
      <c r="C2727" t="s">
        <v>74</v>
      </c>
      <c r="D2727" s="25" t="s">
        <v>1674</v>
      </c>
      <c r="E2727" s="4">
        <v>5</v>
      </c>
      <c r="F2727" s="4">
        <v>2004</v>
      </c>
      <c r="G2727" t="s">
        <v>25</v>
      </c>
      <c r="H2727" s="4" t="s">
        <v>1046</v>
      </c>
      <c r="I2727" t="s">
        <v>1214</v>
      </c>
      <c r="J2727" s="4" t="s">
        <v>954</v>
      </c>
      <c r="K2727" s="4" t="s">
        <v>332</v>
      </c>
      <c r="L2727" s="4">
        <v>0</v>
      </c>
      <c r="M2727" s="4" t="s">
        <v>12377</v>
      </c>
      <c r="N2727" s="11" t="s">
        <v>13566</v>
      </c>
      <c r="O2727" t="s">
        <v>13567</v>
      </c>
      <c r="R2727" t="s">
        <v>13574</v>
      </c>
    </row>
    <row r="2728" spans="1:19">
      <c r="A2728" t="s">
        <v>8754</v>
      </c>
      <c r="B2728" t="s">
        <v>10958</v>
      </c>
      <c r="C2728" t="s">
        <v>20</v>
      </c>
      <c r="D2728" s="25" t="s">
        <v>11068</v>
      </c>
      <c r="E2728" s="4">
        <v>5</v>
      </c>
      <c r="F2728" s="4">
        <v>2015</v>
      </c>
      <c r="G2728" s="3" t="s">
        <v>25</v>
      </c>
      <c r="H2728" s="4" t="s">
        <v>482</v>
      </c>
      <c r="I2728" t="s">
        <v>1214</v>
      </c>
      <c r="J2728" s="4" t="s">
        <v>2114</v>
      </c>
      <c r="K2728" s="4" t="s">
        <v>1818</v>
      </c>
      <c r="L2728" s="4">
        <v>0</v>
      </c>
      <c r="M2728" s="4" t="s">
        <v>2614</v>
      </c>
      <c r="N2728" s="11" t="s">
        <v>13575</v>
      </c>
      <c r="R2728" t="s">
        <v>13576</v>
      </c>
      <c r="S2728" t="s">
        <v>5979</v>
      </c>
    </row>
    <row r="2729" spans="1:19">
      <c r="A2729" t="s">
        <v>8754</v>
      </c>
      <c r="B2729" t="s">
        <v>10958</v>
      </c>
      <c r="C2729" t="s">
        <v>74</v>
      </c>
      <c r="D2729" s="25" t="s">
        <v>11020</v>
      </c>
      <c r="E2729" s="4">
        <v>5</v>
      </c>
      <c r="F2729" s="4">
        <v>2017</v>
      </c>
      <c r="G2729" t="s">
        <v>25</v>
      </c>
      <c r="H2729" s="4" t="s">
        <v>57</v>
      </c>
      <c r="I2729" t="s">
        <v>1214</v>
      </c>
      <c r="J2729" s="4" t="s">
        <v>772</v>
      </c>
      <c r="K2729" s="4" t="s">
        <v>866</v>
      </c>
      <c r="L2729" s="4">
        <v>0</v>
      </c>
      <c r="M2729" s="4" t="s">
        <v>4594</v>
      </c>
      <c r="N2729" s="11" t="s">
        <v>13575</v>
      </c>
      <c r="R2729" t="s">
        <v>13577</v>
      </c>
    </row>
    <row r="2730" spans="1:19">
      <c r="A2730" t="s">
        <v>8754</v>
      </c>
      <c r="B2730" t="s">
        <v>10958</v>
      </c>
      <c r="C2730" t="s">
        <v>74</v>
      </c>
      <c r="D2730" s="25" t="s">
        <v>11102</v>
      </c>
      <c r="E2730" s="4">
        <v>5</v>
      </c>
      <c r="F2730" s="4">
        <v>2019</v>
      </c>
      <c r="G2730" t="s">
        <v>25</v>
      </c>
      <c r="H2730" s="4" t="s">
        <v>496</v>
      </c>
      <c r="I2730" t="s">
        <v>1214</v>
      </c>
      <c r="J2730" s="4" t="s">
        <v>3088</v>
      </c>
      <c r="K2730" s="4" t="s">
        <v>385</v>
      </c>
      <c r="L2730" s="4">
        <v>0</v>
      </c>
      <c r="M2730" s="4" t="s">
        <v>2439</v>
      </c>
      <c r="N2730" s="11" t="s">
        <v>13575</v>
      </c>
      <c r="R2730" t="s">
        <v>13578</v>
      </c>
    </row>
    <row r="2731" spans="1:19">
      <c r="A2731" t="s">
        <v>8754</v>
      </c>
      <c r="B2731" t="s">
        <v>10958</v>
      </c>
      <c r="C2731" t="s">
        <v>74</v>
      </c>
      <c r="D2731" s="25" t="s">
        <v>1440</v>
      </c>
      <c r="E2731" s="4">
        <v>5</v>
      </c>
      <c r="F2731" s="4">
        <v>2024</v>
      </c>
      <c r="G2731" t="s">
        <v>25</v>
      </c>
      <c r="H2731" s="4" t="s">
        <v>977</v>
      </c>
      <c r="I2731" t="s">
        <v>1214</v>
      </c>
      <c r="J2731" s="4" t="s">
        <v>529</v>
      </c>
      <c r="K2731" s="4" t="s">
        <v>794</v>
      </c>
      <c r="L2731" s="4">
        <v>0</v>
      </c>
      <c r="M2731" s="4" t="s">
        <v>2920</v>
      </c>
      <c r="N2731" s="11" t="s">
        <v>13575</v>
      </c>
      <c r="Q2731" t="s">
        <v>13579</v>
      </c>
      <c r="R2731" t="s">
        <v>13580</v>
      </c>
    </row>
    <row r="2732" spans="1:19">
      <c r="A2732" t="s">
        <v>8754</v>
      </c>
      <c r="B2732" t="s">
        <v>10958</v>
      </c>
      <c r="C2732" s="4" t="s">
        <v>74</v>
      </c>
      <c r="D2732" s="25" t="s">
        <v>1780</v>
      </c>
      <c r="E2732" s="4">
        <v>4</v>
      </c>
      <c r="F2732" s="4">
        <v>2026</v>
      </c>
      <c r="G2732" s="4" t="s">
        <v>25</v>
      </c>
      <c r="H2732" s="4">
        <v>17.600000000000001</v>
      </c>
      <c r="I2732" t="s">
        <v>1214</v>
      </c>
      <c r="J2732" s="4">
        <v>26.7</v>
      </c>
      <c r="K2732" s="4">
        <v>34</v>
      </c>
      <c r="L2732" s="4">
        <v>0</v>
      </c>
      <c r="M2732" s="4">
        <f>880-150</f>
        <v>730</v>
      </c>
      <c r="N2732" s="11" t="s">
        <v>13575</v>
      </c>
      <c r="R2732" s="4" t="s">
        <v>2449</v>
      </c>
    </row>
    <row r="2733" spans="1:19">
      <c r="A2733" t="s">
        <v>537</v>
      </c>
      <c r="B2733" t="s">
        <v>10958</v>
      </c>
      <c r="C2733" t="s">
        <v>20</v>
      </c>
      <c r="D2733" s="25" t="s">
        <v>10960</v>
      </c>
      <c r="E2733" s="4">
        <v>3</v>
      </c>
      <c r="F2733" s="4">
        <v>1983</v>
      </c>
      <c r="G2733" t="s">
        <v>21</v>
      </c>
      <c r="I2733" t="s">
        <v>11219</v>
      </c>
      <c r="J2733" s="4" t="s">
        <v>6762</v>
      </c>
      <c r="K2733" s="4">
        <v>31.12</v>
      </c>
      <c r="L2733" s="4">
        <v>0</v>
      </c>
      <c r="M2733" s="4" t="s">
        <v>2651</v>
      </c>
      <c r="R2733" t="s">
        <v>13581</v>
      </c>
    </row>
    <row r="2734" spans="1:19">
      <c r="A2734" t="s">
        <v>8804</v>
      </c>
      <c r="B2734" t="s">
        <v>10958</v>
      </c>
      <c r="C2734" t="s">
        <v>20</v>
      </c>
      <c r="D2734" s="25" t="s">
        <v>6739</v>
      </c>
      <c r="E2734" s="4">
        <v>10</v>
      </c>
      <c r="F2734" s="4">
        <v>2002</v>
      </c>
      <c r="G2734" t="s">
        <v>103</v>
      </c>
      <c r="H2734" s="4" t="s">
        <v>5759</v>
      </c>
      <c r="I2734" t="s">
        <v>1214</v>
      </c>
      <c r="J2734" s="4" t="s">
        <v>477</v>
      </c>
      <c r="K2734" s="4" t="s">
        <v>637</v>
      </c>
      <c r="L2734" s="4">
        <v>0</v>
      </c>
      <c r="M2734" s="4" t="s">
        <v>591</v>
      </c>
      <c r="R2734" t="s">
        <v>13516</v>
      </c>
    </row>
    <row r="2735" spans="1:19">
      <c r="A2735" t="s">
        <v>8810</v>
      </c>
      <c r="B2735" t="s">
        <v>10958</v>
      </c>
      <c r="C2735" t="s">
        <v>20</v>
      </c>
      <c r="D2735" s="25" t="s">
        <v>11027</v>
      </c>
      <c r="E2735" s="4">
        <v>5</v>
      </c>
      <c r="F2735" s="4">
        <v>2017</v>
      </c>
      <c r="G2735" t="s">
        <v>103</v>
      </c>
      <c r="I2735" t="s">
        <v>11219</v>
      </c>
      <c r="J2735" s="4" t="s">
        <v>984</v>
      </c>
      <c r="K2735" s="4" t="s">
        <v>546</v>
      </c>
      <c r="L2735" s="4">
        <v>0</v>
      </c>
      <c r="M2735" s="4" t="s">
        <v>5300</v>
      </c>
      <c r="R2735" t="s">
        <v>13582</v>
      </c>
    </row>
    <row r="2736" spans="1:19">
      <c r="A2736" t="s">
        <v>8818</v>
      </c>
      <c r="B2736" t="s">
        <v>10958</v>
      </c>
      <c r="C2736" t="s">
        <v>20</v>
      </c>
      <c r="D2736" s="25" t="s">
        <v>11068</v>
      </c>
      <c r="E2736" s="4">
        <v>5</v>
      </c>
      <c r="F2736" s="4">
        <v>2015</v>
      </c>
      <c r="G2736" t="s">
        <v>25</v>
      </c>
      <c r="I2736" t="s">
        <v>11219</v>
      </c>
      <c r="J2736" s="4" t="s">
        <v>3207</v>
      </c>
      <c r="K2736" s="4" t="s">
        <v>831</v>
      </c>
      <c r="L2736" s="4">
        <v>0</v>
      </c>
      <c r="N2736" s="11" t="s">
        <v>13583</v>
      </c>
      <c r="R2736" t="s">
        <v>13584</v>
      </c>
    </row>
    <row r="2737" spans="1:18">
      <c r="A2737" t="s">
        <v>8818</v>
      </c>
      <c r="B2737" t="s">
        <v>10958</v>
      </c>
      <c r="C2737" t="s">
        <v>74</v>
      </c>
      <c r="D2737" s="25" t="s">
        <v>1590</v>
      </c>
      <c r="E2737" s="4">
        <v>5</v>
      </c>
      <c r="F2737" s="4">
        <v>2016</v>
      </c>
      <c r="G2737" t="s">
        <v>25</v>
      </c>
      <c r="I2737" t="s">
        <v>11219</v>
      </c>
      <c r="J2737" s="4" t="s">
        <v>285</v>
      </c>
      <c r="K2737" s="4" t="s">
        <v>199</v>
      </c>
      <c r="L2737" s="4">
        <v>0</v>
      </c>
      <c r="M2737" s="4" t="s">
        <v>6482</v>
      </c>
      <c r="N2737" s="11" t="s">
        <v>13583</v>
      </c>
      <c r="R2737" t="s">
        <v>13585</v>
      </c>
    </row>
    <row r="2738" spans="1:18">
      <c r="A2738" t="s">
        <v>8818</v>
      </c>
      <c r="B2738" t="s">
        <v>10958</v>
      </c>
      <c r="C2738" t="s">
        <v>74</v>
      </c>
      <c r="D2738" s="25" t="s">
        <v>841</v>
      </c>
      <c r="E2738" s="4">
        <v>6</v>
      </c>
      <c r="F2738" s="4">
        <v>2016</v>
      </c>
      <c r="G2738" t="s">
        <v>25</v>
      </c>
      <c r="I2738" t="s">
        <v>11219</v>
      </c>
      <c r="J2738" s="4" t="s">
        <v>527</v>
      </c>
      <c r="K2738" s="4" t="s">
        <v>2179</v>
      </c>
      <c r="L2738" s="4">
        <v>0</v>
      </c>
      <c r="M2738" s="4" t="s">
        <v>1987</v>
      </c>
      <c r="N2738" s="11" t="s">
        <v>13583</v>
      </c>
      <c r="R2738" t="s">
        <v>13586</v>
      </c>
    </row>
    <row r="2739" spans="1:18">
      <c r="A2739" t="s">
        <v>8818</v>
      </c>
      <c r="B2739" t="s">
        <v>10958</v>
      </c>
      <c r="C2739" t="s">
        <v>74</v>
      </c>
      <c r="D2739" s="25" t="s">
        <v>11020</v>
      </c>
      <c r="E2739" s="4">
        <v>5</v>
      </c>
      <c r="F2739" s="4">
        <v>2017</v>
      </c>
      <c r="G2739" t="s">
        <v>25</v>
      </c>
      <c r="I2739" t="s">
        <v>11219</v>
      </c>
      <c r="J2739" s="4" t="s">
        <v>150</v>
      </c>
      <c r="K2739" s="4" t="s">
        <v>729</v>
      </c>
      <c r="L2739" s="4">
        <v>0</v>
      </c>
      <c r="M2739" s="4" t="s">
        <v>1726</v>
      </c>
      <c r="N2739" s="11" t="s">
        <v>13583</v>
      </c>
      <c r="R2739" t="s">
        <v>12482</v>
      </c>
    </row>
    <row r="2740" spans="1:18">
      <c r="A2740" t="s">
        <v>8818</v>
      </c>
      <c r="B2740" t="s">
        <v>10958</v>
      </c>
      <c r="C2740" t="s">
        <v>74</v>
      </c>
      <c r="D2740" s="25" t="s">
        <v>1152</v>
      </c>
      <c r="E2740" s="4">
        <v>6</v>
      </c>
      <c r="F2740" s="4">
        <v>2018</v>
      </c>
      <c r="G2740" t="s">
        <v>25</v>
      </c>
      <c r="I2740" t="s">
        <v>11219</v>
      </c>
      <c r="J2740" s="4" t="s">
        <v>1869</v>
      </c>
      <c r="K2740" s="4" t="s">
        <v>58</v>
      </c>
      <c r="L2740" s="4">
        <v>0</v>
      </c>
      <c r="M2740" s="4" t="s">
        <v>2080</v>
      </c>
      <c r="N2740" s="11" t="s">
        <v>13583</v>
      </c>
      <c r="R2740" t="s">
        <v>13178</v>
      </c>
    </row>
    <row r="2741" spans="1:18">
      <c r="A2741" t="s">
        <v>8818</v>
      </c>
      <c r="B2741" t="s">
        <v>10958</v>
      </c>
      <c r="C2741" t="s">
        <v>74</v>
      </c>
      <c r="D2741" s="25" t="s">
        <v>2440</v>
      </c>
      <c r="E2741" s="4">
        <v>9</v>
      </c>
      <c r="F2741" s="4">
        <v>2018</v>
      </c>
      <c r="G2741" t="s">
        <v>25</v>
      </c>
      <c r="I2741" t="s">
        <v>11219</v>
      </c>
      <c r="J2741" s="4" t="s">
        <v>2739</v>
      </c>
      <c r="K2741" s="4" t="s">
        <v>49</v>
      </c>
      <c r="L2741" s="4">
        <v>0</v>
      </c>
      <c r="M2741" s="4" t="s">
        <v>2150</v>
      </c>
      <c r="N2741" s="11" t="s">
        <v>13583</v>
      </c>
      <c r="R2741" t="s">
        <v>225</v>
      </c>
    </row>
    <row r="2742" spans="1:18">
      <c r="A2742" t="s">
        <v>8818</v>
      </c>
      <c r="B2742" t="s">
        <v>10958</v>
      </c>
      <c r="C2742" t="s">
        <v>74</v>
      </c>
      <c r="D2742" s="25" t="s">
        <v>11102</v>
      </c>
      <c r="E2742" s="4">
        <v>5</v>
      </c>
      <c r="F2742" s="4">
        <v>2019</v>
      </c>
      <c r="G2742" t="s">
        <v>25</v>
      </c>
      <c r="I2742" t="s">
        <v>11219</v>
      </c>
      <c r="J2742" s="4" t="s">
        <v>492</v>
      </c>
      <c r="K2742" s="4" t="s">
        <v>378</v>
      </c>
      <c r="L2742" s="4">
        <v>0</v>
      </c>
      <c r="M2742" s="4" t="s">
        <v>2374</v>
      </c>
      <c r="N2742" s="11" t="s">
        <v>13583</v>
      </c>
      <c r="R2742" t="s">
        <v>13587</v>
      </c>
    </row>
    <row r="2743" spans="1:18">
      <c r="A2743" t="s">
        <v>8818</v>
      </c>
      <c r="B2743" t="s">
        <v>10958</v>
      </c>
      <c r="C2743" t="s">
        <v>74</v>
      </c>
      <c r="D2743" s="25" t="s">
        <v>1992</v>
      </c>
      <c r="E2743" s="4">
        <v>5</v>
      </c>
      <c r="F2743" s="4">
        <v>2021</v>
      </c>
      <c r="G2743" t="s">
        <v>25</v>
      </c>
      <c r="I2743" t="s">
        <v>11219</v>
      </c>
      <c r="J2743" s="4" t="s">
        <v>397</v>
      </c>
      <c r="K2743" s="4" t="s">
        <v>638</v>
      </c>
      <c r="L2743" s="4">
        <v>0</v>
      </c>
      <c r="M2743" s="4" t="s">
        <v>5104</v>
      </c>
      <c r="N2743" s="11" t="s">
        <v>13583</v>
      </c>
      <c r="Q2743" t="s">
        <v>13588</v>
      </c>
      <c r="R2743" t="s">
        <v>13589</v>
      </c>
    </row>
    <row r="2744" spans="1:18">
      <c r="A2744" t="s">
        <v>8818</v>
      </c>
      <c r="B2744" t="s">
        <v>10958</v>
      </c>
      <c r="C2744" s="4" t="s">
        <v>74</v>
      </c>
      <c r="D2744" s="25" t="s">
        <v>11031</v>
      </c>
      <c r="E2744" s="4">
        <v>4</v>
      </c>
      <c r="F2744" s="4">
        <v>2026</v>
      </c>
      <c r="G2744" s="4" t="s">
        <v>25</v>
      </c>
      <c r="I2744" t="s">
        <v>11219</v>
      </c>
      <c r="J2744" s="4">
        <v>37.299999999999997</v>
      </c>
      <c r="K2744" s="4">
        <v>47</v>
      </c>
      <c r="L2744" s="4">
        <v>0</v>
      </c>
      <c r="M2744" s="4">
        <v>2175</v>
      </c>
      <c r="N2744" s="11" t="s">
        <v>13583</v>
      </c>
      <c r="R2744" s="4" t="s">
        <v>2449</v>
      </c>
    </row>
    <row r="2745" spans="1:18">
      <c r="A2745" t="s">
        <v>541</v>
      </c>
      <c r="B2745" t="s">
        <v>10958</v>
      </c>
      <c r="C2745" t="s">
        <v>20</v>
      </c>
      <c r="D2745" s="25" t="s">
        <v>10960</v>
      </c>
      <c r="E2745" s="4">
        <v>3</v>
      </c>
      <c r="F2745" s="4">
        <v>1983</v>
      </c>
      <c r="G2745" t="s">
        <v>21</v>
      </c>
      <c r="H2745" s="4" t="s">
        <v>1635</v>
      </c>
      <c r="I2745" t="s">
        <v>1214</v>
      </c>
      <c r="J2745" s="4" t="s">
        <v>1094</v>
      </c>
      <c r="K2745" s="4" t="s">
        <v>1861</v>
      </c>
      <c r="L2745" s="4">
        <v>0</v>
      </c>
      <c r="M2745" s="4" t="s">
        <v>1419</v>
      </c>
      <c r="N2745" s="11" t="s">
        <v>13590</v>
      </c>
    </row>
    <row r="2746" spans="1:18">
      <c r="A2746" t="s">
        <v>541</v>
      </c>
      <c r="B2746" t="s">
        <v>10958</v>
      </c>
      <c r="C2746" t="s">
        <v>74</v>
      </c>
      <c r="D2746" s="25" t="s">
        <v>11023</v>
      </c>
      <c r="E2746" s="4">
        <v>3</v>
      </c>
      <c r="F2746" s="4">
        <v>1992</v>
      </c>
      <c r="G2746" t="s">
        <v>21</v>
      </c>
      <c r="H2746" s="4" t="s">
        <v>1110</v>
      </c>
      <c r="I2746" t="s">
        <v>1214</v>
      </c>
      <c r="J2746" s="4" t="s">
        <v>3967</v>
      </c>
      <c r="K2746" s="4" t="s">
        <v>2169</v>
      </c>
      <c r="L2746" s="4">
        <v>0</v>
      </c>
      <c r="M2746" s="4" t="s">
        <v>2691</v>
      </c>
      <c r="N2746" s="11" t="s">
        <v>13590</v>
      </c>
      <c r="R2746" t="s">
        <v>13591</v>
      </c>
    </row>
    <row r="2747" spans="1:18">
      <c r="A2747" t="s">
        <v>541</v>
      </c>
      <c r="B2747" t="s">
        <v>10958</v>
      </c>
      <c r="C2747" t="s">
        <v>74</v>
      </c>
      <c r="D2747" s="25" t="s">
        <v>10975</v>
      </c>
      <c r="E2747" s="4">
        <v>3</v>
      </c>
      <c r="F2747" s="4">
        <v>1994</v>
      </c>
      <c r="G2747" t="s">
        <v>21</v>
      </c>
      <c r="H2747" s="4" t="s">
        <v>1756</v>
      </c>
      <c r="I2747" t="s">
        <v>1214</v>
      </c>
      <c r="J2747" s="4" t="s">
        <v>958</v>
      </c>
      <c r="K2747" s="4" t="s">
        <v>341</v>
      </c>
      <c r="L2747" s="4">
        <v>0</v>
      </c>
      <c r="M2747" s="4" t="s">
        <v>1848</v>
      </c>
      <c r="N2747" s="11" t="s">
        <v>13590</v>
      </c>
    </row>
    <row r="2748" spans="1:18">
      <c r="A2748" t="s">
        <v>541</v>
      </c>
      <c r="B2748" t="s">
        <v>10958</v>
      </c>
      <c r="C2748" t="s">
        <v>74</v>
      </c>
      <c r="D2748" s="25" t="s">
        <v>10987</v>
      </c>
      <c r="E2748" s="4">
        <v>3</v>
      </c>
      <c r="F2748" s="4">
        <v>1995</v>
      </c>
      <c r="G2748" t="s">
        <v>21</v>
      </c>
      <c r="H2748" s="4" t="s">
        <v>2929</v>
      </c>
      <c r="I2748" t="s">
        <v>1214</v>
      </c>
      <c r="J2748" s="4" t="s">
        <v>350</v>
      </c>
      <c r="K2748" s="4" t="s">
        <v>166</v>
      </c>
      <c r="L2748" s="4">
        <v>0</v>
      </c>
      <c r="M2748" s="4" t="s">
        <v>3514</v>
      </c>
      <c r="N2748" s="11" t="s">
        <v>13590</v>
      </c>
      <c r="R2748" t="s">
        <v>13592</v>
      </c>
    </row>
    <row r="2749" spans="1:18">
      <c r="A2749" t="s">
        <v>590</v>
      </c>
      <c r="B2749" t="s">
        <v>10958</v>
      </c>
      <c r="C2749" t="s">
        <v>20</v>
      </c>
      <c r="D2749" s="25" t="s">
        <v>11001</v>
      </c>
      <c r="E2749" s="4">
        <v>3</v>
      </c>
      <c r="F2749" s="4">
        <v>1998</v>
      </c>
      <c r="G2749" t="s">
        <v>25</v>
      </c>
      <c r="H2749" s="4" t="s">
        <v>87</v>
      </c>
      <c r="I2749" t="s">
        <v>1214</v>
      </c>
      <c r="J2749" s="4" t="s">
        <v>401</v>
      </c>
      <c r="K2749" s="4" t="s">
        <v>723</v>
      </c>
      <c r="L2749" s="4">
        <v>0</v>
      </c>
      <c r="M2749" s="4" t="s">
        <v>1857</v>
      </c>
      <c r="N2749" s="11" t="s">
        <v>13593</v>
      </c>
      <c r="R2749" t="s">
        <v>607</v>
      </c>
    </row>
    <row r="2750" spans="1:18">
      <c r="A2750" t="s">
        <v>590</v>
      </c>
      <c r="B2750" t="s">
        <v>10958</v>
      </c>
      <c r="C2750" t="s">
        <v>74</v>
      </c>
      <c r="D2750" s="25" t="s">
        <v>10981</v>
      </c>
      <c r="E2750" s="4">
        <v>3</v>
      </c>
      <c r="F2750" s="4">
        <v>2000</v>
      </c>
      <c r="G2750" t="s">
        <v>25</v>
      </c>
      <c r="H2750" s="4" t="s">
        <v>1635</v>
      </c>
      <c r="I2750" t="s">
        <v>1214</v>
      </c>
      <c r="J2750" s="4" t="s">
        <v>169</v>
      </c>
      <c r="K2750" s="4" t="s">
        <v>278</v>
      </c>
      <c r="L2750" s="4">
        <v>0</v>
      </c>
      <c r="M2750" s="4" t="s">
        <v>1907</v>
      </c>
      <c r="N2750" s="11" t="s">
        <v>13593</v>
      </c>
      <c r="R2750" t="s">
        <v>2070</v>
      </c>
    </row>
    <row r="2751" spans="1:18">
      <c r="A2751" t="s">
        <v>590</v>
      </c>
      <c r="B2751" t="s">
        <v>10958</v>
      </c>
      <c r="C2751" t="s">
        <v>74</v>
      </c>
      <c r="D2751" s="25" t="s">
        <v>10970</v>
      </c>
      <c r="E2751" s="4">
        <v>5</v>
      </c>
      <c r="F2751" s="4">
        <v>2001</v>
      </c>
      <c r="G2751" t="s">
        <v>25</v>
      </c>
      <c r="H2751" s="4" t="s">
        <v>477</v>
      </c>
      <c r="I2751" t="s">
        <v>1214</v>
      </c>
      <c r="J2751" s="4" t="s">
        <v>2176</v>
      </c>
      <c r="K2751" s="4" t="s">
        <v>203</v>
      </c>
      <c r="L2751" s="4">
        <v>0</v>
      </c>
      <c r="M2751" s="4" t="s">
        <v>1950</v>
      </c>
      <c r="N2751" s="11" t="s">
        <v>13593</v>
      </c>
      <c r="R2751" t="s">
        <v>13594</v>
      </c>
    </row>
    <row r="2752" spans="1:18">
      <c r="A2752" t="s">
        <v>590</v>
      </c>
      <c r="B2752" t="s">
        <v>10958</v>
      </c>
      <c r="C2752" t="s">
        <v>74</v>
      </c>
      <c r="D2752" s="25" t="s">
        <v>11036</v>
      </c>
      <c r="E2752" s="4">
        <v>5</v>
      </c>
      <c r="F2752" s="4">
        <v>2002</v>
      </c>
      <c r="G2752" t="s">
        <v>25</v>
      </c>
      <c r="H2752" s="4" t="s">
        <v>496</v>
      </c>
      <c r="I2752" t="s">
        <v>1214</v>
      </c>
      <c r="J2752" s="4" t="s">
        <v>709</v>
      </c>
      <c r="K2752" s="4" t="s">
        <v>163</v>
      </c>
      <c r="L2752" s="4">
        <v>0</v>
      </c>
      <c r="M2752" s="4" t="s">
        <v>3059</v>
      </c>
      <c r="N2752" s="11" t="s">
        <v>13593</v>
      </c>
      <c r="R2752" t="s">
        <v>13595</v>
      </c>
    </row>
    <row r="2753" spans="1:18">
      <c r="A2753" t="s">
        <v>590</v>
      </c>
      <c r="B2753" t="s">
        <v>10958</v>
      </c>
      <c r="C2753" t="s">
        <v>74</v>
      </c>
      <c r="D2753" s="25" t="s">
        <v>11038</v>
      </c>
      <c r="E2753" s="4">
        <v>5</v>
      </c>
      <c r="F2753" s="4">
        <v>2003</v>
      </c>
      <c r="G2753" t="s">
        <v>25</v>
      </c>
      <c r="H2753" s="4" t="s">
        <v>410</v>
      </c>
      <c r="I2753" t="s">
        <v>1214</v>
      </c>
      <c r="J2753" s="4" t="s">
        <v>116</v>
      </c>
      <c r="K2753" s="4" t="s">
        <v>218</v>
      </c>
      <c r="L2753" s="4">
        <v>0</v>
      </c>
      <c r="M2753" s="4" t="s">
        <v>13596</v>
      </c>
      <c r="N2753" s="11" t="s">
        <v>13593</v>
      </c>
      <c r="R2753" t="s">
        <v>11501</v>
      </c>
    </row>
    <row r="2754" spans="1:18">
      <c r="A2754" t="s">
        <v>590</v>
      </c>
      <c r="B2754" t="s">
        <v>10958</v>
      </c>
      <c r="C2754" t="s">
        <v>74</v>
      </c>
      <c r="D2754" s="25" t="s">
        <v>1674</v>
      </c>
      <c r="E2754" s="4">
        <v>5</v>
      </c>
      <c r="F2754" s="4">
        <v>2004</v>
      </c>
      <c r="G2754" t="s">
        <v>25</v>
      </c>
      <c r="H2754" s="4" t="s">
        <v>717</v>
      </c>
      <c r="I2754" t="s">
        <v>1214</v>
      </c>
      <c r="J2754" s="4" t="s">
        <v>312</v>
      </c>
      <c r="K2754" s="4" t="s">
        <v>320</v>
      </c>
      <c r="L2754" s="4">
        <v>0</v>
      </c>
      <c r="M2754" s="4" t="s">
        <v>2059</v>
      </c>
      <c r="N2754" s="11" t="s">
        <v>13593</v>
      </c>
      <c r="R2754" t="s">
        <v>13597</v>
      </c>
    </row>
    <row r="2755" spans="1:18">
      <c r="A2755" t="s">
        <v>590</v>
      </c>
      <c r="B2755" t="s">
        <v>10958</v>
      </c>
      <c r="C2755" t="s">
        <v>74</v>
      </c>
      <c r="D2755" s="25" t="s">
        <v>11123</v>
      </c>
      <c r="E2755" s="4">
        <v>5</v>
      </c>
      <c r="F2755" s="4">
        <v>2005</v>
      </c>
      <c r="G2755" t="s">
        <v>25</v>
      </c>
      <c r="H2755" s="4" t="s">
        <v>712</v>
      </c>
      <c r="I2755" t="s">
        <v>1214</v>
      </c>
      <c r="J2755" s="4" t="s">
        <v>138</v>
      </c>
      <c r="K2755" s="4" t="s">
        <v>1124</v>
      </c>
      <c r="L2755" s="4">
        <v>0</v>
      </c>
      <c r="M2755" s="4" t="s">
        <v>13598</v>
      </c>
      <c r="N2755" s="11" t="s">
        <v>13593</v>
      </c>
      <c r="R2755" t="s">
        <v>13599</v>
      </c>
    </row>
    <row r="2756" spans="1:18">
      <c r="A2756" t="s">
        <v>590</v>
      </c>
      <c r="B2756" t="s">
        <v>10958</v>
      </c>
      <c r="C2756" t="s">
        <v>74</v>
      </c>
      <c r="D2756" s="25" t="s">
        <v>10993</v>
      </c>
      <c r="E2756" s="4">
        <v>5</v>
      </c>
      <c r="F2756" s="4">
        <v>2008</v>
      </c>
      <c r="G2756" t="s">
        <v>25</v>
      </c>
      <c r="H2756" s="4" t="s">
        <v>893</v>
      </c>
      <c r="I2756" t="s">
        <v>1214</v>
      </c>
      <c r="J2756" s="4" t="s">
        <v>1397</v>
      </c>
      <c r="K2756" s="4" t="s">
        <v>694</v>
      </c>
      <c r="L2756" s="4">
        <v>0</v>
      </c>
      <c r="M2756" s="4" t="s">
        <v>13600</v>
      </c>
      <c r="N2756" s="11" t="s">
        <v>13593</v>
      </c>
      <c r="R2756" t="s">
        <v>11453</v>
      </c>
    </row>
    <row r="2757" spans="1:18">
      <c r="A2757" s="19" t="s">
        <v>8852</v>
      </c>
      <c r="B2757" s="19" t="s">
        <v>10958</v>
      </c>
      <c r="C2757" s="19" t="s">
        <v>20</v>
      </c>
      <c r="D2757" s="30" t="s">
        <v>11036</v>
      </c>
      <c r="E2757" s="20">
        <v>5</v>
      </c>
      <c r="F2757" s="20">
        <v>2002</v>
      </c>
      <c r="G2757" s="19" t="s">
        <v>21</v>
      </c>
      <c r="H2757" s="20"/>
      <c r="I2757" s="19" t="s">
        <v>11219</v>
      </c>
      <c r="J2757" s="20" t="s">
        <v>739</v>
      </c>
      <c r="K2757" s="20" t="s">
        <v>881</v>
      </c>
      <c r="L2757" s="20">
        <v>0</v>
      </c>
      <c r="M2757" s="20" t="s">
        <v>6409</v>
      </c>
      <c r="N2757" s="36" t="s">
        <v>13601</v>
      </c>
      <c r="O2757" s="19" t="s">
        <v>13602</v>
      </c>
      <c r="R2757" t="s">
        <v>13603</v>
      </c>
    </row>
    <row r="2758" spans="1:18">
      <c r="A2758" s="19" t="s">
        <v>8852</v>
      </c>
      <c r="B2758" s="19" t="s">
        <v>10958</v>
      </c>
      <c r="C2758" s="19" t="s">
        <v>74</v>
      </c>
      <c r="D2758" s="30" t="s">
        <v>10993</v>
      </c>
      <c r="E2758" s="20">
        <v>5</v>
      </c>
      <c r="F2758" s="20">
        <v>2008</v>
      </c>
      <c r="G2758" s="19" t="s">
        <v>21</v>
      </c>
      <c r="H2758" s="20"/>
      <c r="I2758" s="19" t="s">
        <v>11219</v>
      </c>
      <c r="J2758" s="20" t="s">
        <v>3814</v>
      </c>
      <c r="K2758" s="20" t="s">
        <v>1861</v>
      </c>
      <c r="L2758" s="20">
        <v>0</v>
      </c>
      <c r="M2758" s="20" t="s">
        <v>1347</v>
      </c>
      <c r="N2758" s="36" t="s">
        <v>13601</v>
      </c>
      <c r="O2758" s="19" t="s">
        <v>13602</v>
      </c>
      <c r="R2758" t="s">
        <v>11364</v>
      </c>
    </row>
    <row r="2759" spans="1:18">
      <c r="A2759" s="19" t="s">
        <v>8852</v>
      </c>
      <c r="B2759" s="19" t="s">
        <v>10958</v>
      </c>
      <c r="C2759" s="19" t="s">
        <v>74</v>
      </c>
      <c r="D2759" s="30" t="s">
        <v>10995</v>
      </c>
      <c r="E2759" s="20">
        <v>5</v>
      </c>
      <c r="F2759" s="20">
        <v>2010</v>
      </c>
      <c r="G2759" s="19" t="s">
        <v>21</v>
      </c>
      <c r="H2759" s="20"/>
      <c r="I2759" s="19" t="s">
        <v>11219</v>
      </c>
      <c r="J2759" s="20" t="s">
        <v>6479</v>
      </c>
      <c r="K2759" s="20" t="s">
        <v>508</v>
      </c>
      <c r="L2759" s="20">
        <v>0</v>
      </c>
      <c r="M2759" s="20" t="s">
        <v>6571</v>
      </c>
      <c r="N2759" s="36" t="s">
        <v>13601</v>
      </c>
      <c r="O2759" s="19" t="s">
        <v>13602</v>
      </c>
      <c r="R2759" t="s">
        <v>13604</v>
      </c>
    </row>
    <row r="2760" spans="1:18">
      <c r="A2760" s="19" t="s">
        <v>8852</v>
      </c>
      <c r="B2760" s="19" t="s">
        <v>10958</v>
      </c>
      <c r="C2760" s="19" t="s">
        <v>74</v>
      </c>
      <c r="D2760" s="30" t="s">
        <v>11016</v>
      </c>
      <c r="E2760" s="20">
        <v>5</v>
      </c>
      <c r="F2760" s="20">
        <v>2015</v>
      </c>
      <c r="G2760" s="19" t="s">
        <v>21</v>
      </c>
      <c r="H2760" s="20"/>
      <c r="I2760" s="19" t="s">
        <v>11219</v>
      </c>
      <c r="J2760" s="20" t="s">
        <v>2752</v>
      </c>
      <c r="K2760" s="20" t="s">
        <v>199</v>
      </c>
      <c r="L2760" s="20">
        <v>0</v>
      </c>
      <c r="M2760" s="20" t="s">
        <v>2788</v>
      </c>
      <c r="N2760" s="36" t="s">
        <v>13601</v>
      </c>
      <c r="O2760" s="19" t="s">
        <v>13602</v>
      </c>
      <c r="R2760" t="s">
        <v>13605</v>
      </c>
    </row>
    <row r="2761" spans="1:18">
      <c r="A2761" s="19" t="s">
        <v>8852</v>
      </c>
      <c r="B2761" s="19" t="s">
        <v>10958</v>
      </c>
      <c r="C2761" s="19" t="s">
        <v>74</v>
      </c>
      <c r="D2761" s="30" t="s">
        <v>11408</v>
      </c>
      <c r="E2761" s="20">
        <v>5</v>
      </c>
      <c r="F2761" s="20">
        <v>2016</v>
      </c>
      <c r="G2761" s="19" t="s">
        <v>21</v>
      </c>
      <c r="H2761" s="20"/>
      <c r="I2761" s="19" t="s">
        <v>11219</v>
      </c>
      <c r="J2761" s="20" t="s">
        <v>733</v>
      </c>
      <c r="K2761" s="20" t="s">
        <v>116</v>
      </c>
      <c r="L2761" s="20">
        <v>0</v>
      </c>
      <c r="M2761" s="20" t="s">
        <v>2077</v>
      </c>
      <c r="N2761" s="36" t="s">
        <v>13601</v>
      </c>
      <c r="O2761" s="19" t="s">
        <v>13602</v>
      </c>
      <c r="R2761" t="s">
        <v>13606</v>
      </c>
    </row>
    <row r="2762" spans="1:18">
      <c r="A2762" t="s">
        <v>8862</v>
      </c>
      <c r="B2762" t="s">
        <v>10958</v>
      </c>
      <c r="C2762" t="s">
        <v>20</v>
      </c>
      <c r="D2762" s="25" t="s">
        <v>11016</v>
      </c>
      <c r="E2762" s="4">
        <v>5</v>
      </c>
      <c r="F2762" s="4">
        <v>2015</v>
      </c>
      <c r="G2762" t="s">
        <v>21</v>
      </c>
      <c r="H2762" s="4" t="s">
        <v>1452</v>
      </c>
      <c r="I2762" t="s">
        <v>1214</v>
      </c>
      <c r="J2762" s="4" t="s">
        <v>431</v>
      </c>
      <c r="K2762" s="4" t="s">
        <v>5559</v>
      </c>
      <c r="L2762" s="4">
        <v>0</v>
      </c>
      <c r="M2762" s="4" t="s">
        <v>2967</v>
      </c>
      <c r="N2762" s="11" t="s">
        <v>13607</v>
      </c>
      <c r="R2762" t="s">
        <v>13608</v>
      </c>
    </row>
    <row r="2763" spans="1:18">
      <c r="A2763" t="s">
        <v>8862</v>
      </c>
      <c r="B2763" t="s">
        <v>10958</v>
      </c>
      <c r="C2763" t="s">
        <v>74</v>
      </c>
      <c r="D2763" s="25" t="s">
        <v>1568</v>
      </c>
      <c r="E2763" s="4">
        <v>5</v>
      </c>
      <c r="F2763" s="4">
        <v>2016</v>
      </c>
      <c r="G2763" t="s">
        <v>21</v>
      </c>
      <c r="H2763" s="4" t="s">
        <v>1456</v>
      </c>
      <c r="I2763" t="s">
        <v>1214</v>
      </c>
      <c r="J2763" s="4" t="s">
        <v>667</v>
      </c>
      <c r="K2763" s="4" t="s">
        <v>1483</v>
      </c>
      <c r="L2763" s="4">
        <v>0</v>
      </c>
      <c r="M2763" s="4" t="s">
        <v>13609</v>
      </c>
      <c r="N2763" s="11" t="s">
        <v>13607</v>
      </c>
      <c r="R2763" t="s">
        <v>13610</v>
      </c>
    </row>
    <row r="2764" spans="1:18">
      <c r="A2764" t="s">
        <v>8862</v>
      </c>
      <c r="B2764" t="s">
        <v>10958</v>
      </c>
      <c r="C2764" t="s">
        <v>74</v>
      </c>
      <c r="D2764" s="25" t="s">
        <v>11020</v>
      </c>
      <c r="E2764" s="4">
        <v>5</v>
      </c>
      <c r="F2764" s="4">
        <v>2017</v>
      </c>
      <c r="G2764" t="s">
        <v>21</v>
      </c>
      <c r="H2764" s="4" t="s">
        <v>654</v>
      </c>
      <c r="I2764" t="s">
        <v>1214</v>
      </c>
      <c r="J2764" s="4" t="s">
        <v>1756</v>
      </c>
      <c r="K2764" s="4" t="s">
        <v>1000</v>
      </c>
      <c r="L2764" s="4">
        <v>0</v>
      </c>
      <c r="M2764" s="4" t="s">
        <v>2414</v>
      </c>
      <c r="N2764" s="11" t="s">
        <v>13607</v>
      </c>
      <c r="R2764" t="s">
        <v>13611</v>
      </c>
    </row>
    <row r="2765" spans="1:18">
      <c r="A2765" t="s">
        <v>8862</v>
      </c>
      <c r="B2765" t="s">
        <v>10958</v>
      </c>
      <c r="C2765" t="s">
        <v>74</v>
      </c>
      <c r="D2765" s="25" t="s">
        <v>2079</v>
      </c>
      <c r="E2765" s="4">
        <v>6</v>
      </c>
      <c r="F2765" s="4">
        <v>2018</v>
      </c>
      <c r="G2765" t="s">
        <v>21</v>
      </c>
      <c r="H2765" s="4" t="s">
        <v>482</v>
      </c>
      <c r="I2765" t="s">
        <v>1214</v>
      </c>
      <c r="J2765" s="4" t="s">
        <v>407</v>
      </c>
      <c r="K2765" s="4" t="s">
        <v>521</v>
      </c>
      <c r="L2765" s="4">
        <v>0</v>
      </c>
      <c r="M2765" s="4" t="s">
        <v>1857</v>
      </c>
      <c r="N2765" s="11" t="s">
        <v>13607</v>
      </c>
      <c r="R2765" t="s">
        <v>13612</v>
      </c>
    </row>
    <row r="2766" spans="1:18">
      <c r="A2766" t="s">
        <v>8862</v>
      </c>
      <c r="B2766" t="s">
        <v>10958</v>
      </c>
      <c r="C2766" t="s">
        <v>74</v>
      </c>
      <c r="D2766" s="25" t="s">
        <v>11102</v>
      </c>
      <c r="E2766" s="4">
        <v>5</v>
      </c>
      <c r="F2766" s="4">
        <v>2019</v>
      </c>
      <c r="G2766" t="s">
        <v>21</v>
      </c>
      <c r="I2766" t="s">
        <v>11219</v>
      </c>
      <c r="J2766" s="4" t="s">
        <v>407</v>
      </c>
      <c r="K2766" s="4" t="s">
        <v>542</v>
      </c>
      <c r="L2766" s="4">
        <v>0</v>
      </c>
      <c r="M2766" s="4" t="s">
        <v>2386</v>
      </c>
      <c r="N2766" s="11" t="s">
        <v>13607</v>
      </c>
      <c r="R2766" t="s">
        <v>13613</v>
      </c>
    </row>
    <row r="2767" spans="1:18">
      <c r="A2767" t="s">
        <v>8862</v>
      </c>
      <c r="B2767" t="s">
        <v>10958</v>
      </c>
      <c r="C2767" t="s">
        <v>74</v>
      </c>
      <c r="D2767" s="25" t="s">
        <v>1440</v>
      </c>
      <c r="E2767" s="4">
        <v>5</v>
      </c>
      <c r="F2767" s="4">
        <v>2024</v>
      </c>
      <c r="G2767" t="s">
        <v>21</v>
      </c>
      <c r="H2767" s="4" t="s">
        <v>717</v>
      </c>
      <c r="I2767" t="s">
        <v>1214</v>
      </c>
      <c r="J2767" s="4" t="s">
        <v>169</v>
      </c>
      <c r="K2767" s="4">
        <v>25.4</v>
      </c>
      <c r="L2767" s="4">
        <v>1.2</v>
      </c>
      <c r="M2767" s="4" t="s">
        <v>1776</v>
      </c>
      <c r="N2767" s="11" t="s">
        <v>13607</v>
      </c>
      <c r="Q2767" t="s">
        <v>13614</v>
      </c>
      <c r="R2767" t="s">
        <v>13615</v>
      </c>
    </row>
    <row r="2768" spans="1:18">
      <c r="A2768" t="s">
        <v>8862</v>
      </c>
      <c r="B2768" t="s">
        <v>10958</v>
      </c>
      <c r="C2768" s="4" t="s">
        <v>74</v>
      </c>
      <c r="D2768" s="25" t="s">
        <v>1780</v>
      </c>
      <c r="E2768" s="4">
        <v>4</v>
      </c>
      <c r="F2768" s="4">
        <v>2026</v>
      </c>
      <c r="G2768" s="4" t="s">
        <v>21</v>
      </c>
      <c r="H2768" s="4">
        <v>14.6</v>
      </c>
      <c r="I2768" t="s">
        <v>1214</v>
      </c>
      <c r="J2768" s="4">
        <v>25.7</v>
      </c>
      <c r="K2768" s="4">
        <v>25.7</v>
      </c>
      <c r="L2768" s="4">
        <v>1.1000000000000001</v>
      </c>
      <c r="M2768" s="4">
        <f>825-130</f>
        <v>695</v>
      </c>
      <c r="N2768" s="11" t="s">
        <v>13607</v>
      </c>
      <c r="R2768" s="4" t="s">
        <v>13616</v>
      </c>
    </row>
    <row r="2769" spans="1:18">
      <c r="A2769" t="s">
        <v>545</v>
      </c>
      <c r="B2769" t="s">
        <v>10958</v>
      </c>
      <c r="C2769" t="s">
        <v>20</v>
      </c>
      <c r="D2769" s="25" t="s">
        <v>13617</v>
      </c>
      <c r="E2769" s="4">
        <v>3</v>
      </c>
      <c r="F2769" s="4">
        <v>1983</v>
      </c>
      <c r="G2769" t="s">
        <v>25</v>
      </c>
      <c r="I2769" t="s">
        <v>11219</v>
      </c>
      <c r="J2769" s="4" t="s">
        <v>1897</v>
      </c>
      <c r="K2769" s="4" t="s">
        <v>1811</v>
      </c>
      <c r="L2769" s="4">
        <v>0</v>
      </c>
      <c r="M2769" s="4" t="s">
        <v>2811</v>
      </c>
      <c r="R2769" t="s">
        <v>13618</v>
      </c>
    </row>
    <row r="2770" spans="1:18">
      <c r="A2770" t="s">
        <v>8882</v>
      </c>
      <c r="B2770" t="s">
        <v>10958</v>
      </c>
      <c r="C2770" t="s">
        <v>20</v>
      </c>
      <c r="D2770" s="25" t="s">
        <v>10975</v>
      </c>
      <c r="E2770" s="4">
        <v>3</v>
      </c>
      <c r="F2770" s="4">
        <v>1994</v>
      </c>
      <c r="G2770" t="s">
        <v>25</v>
      </c>
      <c r="H2770" s="4" t="s">
        <v>1610</v>
      </c>
      <c r="I2770" t="s">
        <v>1214</v>
      </c>
      <c r="J2770" s="4" t="s">
        <v>275</v>
      </c>
      <c r="K2770" s="4" t="s">
        <v>2341</v>
      </c>
      <c r="L2770" s="4">
        <v>0</v>
      </c>
      <c r="M2770" s="4" t="s">
        <v>1987</v>
      </c>
      <c r="N2770" s="11" t="s">
        <v>13619</v>
      </c>
      <c r="R2770" t="s">
        <v>13620</v>
      </c>
    </row>
    <row r="2771" spans="1:18">
      <c r="A2771" t="s">
        <v>8882</v>
      </c>
      <c r="B2771" t="s">
        <v>10958</v>
      </c>
      <c r="C2771" t="s">
        <v>74</v>
      </c>
      <c r="D2771" s="25" t="s">
        <v>10987</v>
      </c>
      <c r="E2771" s="4">
        <v>3</v>
      </c>
      <c r="F2771" s="4">
        <v>1995</v>
      </c>
      <c r="G2771" t="s">
        <v>25</v>
      </c>
      <c r="H2771" s="4" t="s">
        <v>1635</v>
      </c>
      <c r="I2771" t="s">
        <v>1214</v>
      </c>
      <c r="J2771" s="4" t="s">
        <v>150</v>
      </c>
      <c r="K2771" s="4" t="s">
        <v>836</v>
      </c>
      <c r="L2771" s="4">
        <v>0</v>
      </c>
      <c r="M2771" s="4" t="s">
        <v>1765</v>
      </c>
      <c r="N2771" s="11" t="s">
        <v>13619</v>
      </c>
    </row>
    <row r="2772" spans="1:18">
      <c r="A2772" t="s">
        <v>8882</v>
      </c>
      <c r="B2772" t="s">
        <v>10958</v>
      </c>
      <c r="C2772" t="s">
        <v>74</v>
      </c>
      <c r="D2772" s="25" t="s">
        <v>10979</v>
      </c>
      <c r="E2772" s="4">
        <v>3</v>
      </c>
      <c r="F2772" s="4">
        <v>1996</v>
      </c>
      <c r="G2772" t="s">
        <v>25</v>
      </c>
      <c r="H2772" s="4" t="s">
        <v>126</v>
      </c>
      <c r="I2772" t="s">
        <v>1214</v>
      </c>
      <c r="J2772" s="4" t="s">
        <v>521</v>
      </c>
      <c r="K2772" s="4" t="s">
        <v>464</v>
      </c>
      <c r="L2772" s="4">
        <v>0</v>
      </c>
      <c r="M2772" s="4" t="s">
        <v>2422</v>
      </c>
      <c r="N2772" s="11" t="s">
        <v>13619</v>
      </c>
      <c r="R2772" t="s">
        <v>13621</v>
      </c>
    </row>
    <row r="2773" spans="1:18">
      <c r="A2773" t="s">
        <v>8882</v>
      </c>
      <c r="B2773" t="s">
        <v>10958</v>
      </c>
      <c r="C2773" t="s">
        <v>74</v>
      </c>
      <c r="D2773" s="25" t="s">
        <v>11083</v>
      </c>
      <c r="E2773" s="4">
        <v>3</v>
      </c>
      <c r="F2773" s="4">
        <v>2000</v>
      </c>
      <c r="G2773" t="s">
        <v>25</v>
      </c>
      <c r="H2773" s="4" t="s">
        <v>137</v>
      </c>
      <c r="I2773" t="s">
        <v>1214</v>
      </c>
      <c r="J2773" s="4" t="s">
        <v>885</v>
      </c>
      <c r="K2773" s="4" t="s">
        <v>36</v>
      </c>
      <c r="L2773" s="4">
        <v>0</v>
      </c>
      <c r="M2773" s="4" t="s">
        <v>2034</v>
      </c>
      <c r="N2773" s="11" t="s">
        <v>13619</v>
      </c>
      <c r="R2773" t="s">
        <v>439</v>
      </c>
    </row>
    <row r="2774" spans="1:18">
      <c r="A2774" t="s">
        <v>8882</v>
      </c>
      <c r="B2774" t="s">
        <v>10958</v>
      </c>
      <c r="C2774" t="s">
        <v>74</v>
      </c>
      <c r="D2774" s="25" t="s">
        <v>1746</v>
      </c>
      <c r="E2774" s="4">
        <v>5</v>
      </c>
      <c r="F2774" s="4">
        <v>2001</v>
      </c>
      <c r="G2774" t="s">
        <v>25</v>
      </c>
      <c r="H2774" s="4" t="s">
        <v>2924</v>
      </c>
      <c r="I2774" t="s">
        <v>1214</v>
      </c>
      <c r="J2774" s="4" t="s">
        <v>924</v>
      </c>
      <c r="K2774" s="4" t="s">
        <v>577</v>
      </c>
      <c r="L2774" s="4">
        <v>0</v>
      </c>
      <c r="M2774" s="4" t="s">
        <v>2926</v>
      </c>
      <c r="N2774" s="11" t="s">
        <v>13619</v>
      </c>
      <c r="R2774" t="s">
        <v>11605</v>
      </c>
    </row>
    <row r="2775" spans="1:18">
      <c r="A2775" t="s">
        <v>8882</v>
      </c>
      <c r="B2775" t="s">
        <v>10958</v>
      </c>
      <c r="C2775" t="s">
        <v>74</v>
      </c>
      <c r="D2775" s="25" t="s">
        <v>11007</v>
      </c>
      <c r="E2775" s="4">
        <v>5</v>
      </c>
      <c r="F2775" s="4">
        <v>2002</v>
      </c>
      <c r="G2775" t="s">
        <v>25</v>
      </c>
      <c r="H2775" s="4" t="s">
        <v>977</v>
      </c>
      <c r="I2775" t="s">
        <v>1214</v>
      </c>
      <c r="J2775" s="4" t="s">
        <v>116</v>
      </c>
      <c r="K2775" s="4" t="s">
        <v>642</v>
      </c>
      <c r="L2775" s="4">
        <v>0</v>
      </c>
      <c r="M2775" s="4" t="s">
        <v>1853</v>
      </c>
      <c r="N2775" s="11" t="s">
        <v>13619</v>
      </c>
      <c r="R2775" t="s">
        <v>13622</v>
      </c>
    </row>
    <row r="2776" spans="1:18">
      <c r="A2776" t="s">
        <v>8882</v>
      </c>
      <c r="B2776" t="s">
        <v>10958</v>
      </c>
      <c r="C2776" t="s">
        <v>74</v>
      </c>
      <c r="D2776" s="25" t="s">
        <v>1736</v>
      </c>
      <c r="E2776" s="4">
        <v>5</v>
      </c>
      <c r="F2776" s="4">
        <v>2004</v>
      </c>
      <c r="G2776" t="s">
        <v>25</v>
      </c>
      <c r="H2776" s="4" t="s">
        <v>1038</v>
      </c>
      <c r="I2776" t="s">
        <v>1214</v>
      </c>
      <c r="J2776" s="4" t="s">
        <v>591</v>
      </c>
      <c r="K2776" s="4" t="s">
        <v>620</v>
      </c>
      <c r="L2776" s="4">
        <v>0</v>
      </c>
      <c r="M2776" s="4" t="s">
        <v>13623</v>
      </c>
      <c r="N2776" s="11" t="s">
        <v>13619</v>
      </c>
      <c r="R2776" t="s">
        <v>13624</v>
      </c>
    </row>
    <row r="2777" spans="1:18">
      <c r="A2777" t="s">
        <v>8882</v>
      </c>
      <c r="B2777" t="s">
        <v>10958</v>
      </c>
      <c r="C2777" t="s">
        <v>74</v>
      </c>
      <c r="D2777" s="25" t="s">
        <v>11397</v>
      </c>
      <c r="E2777" s="4">
        <v>5</v>
      </c>
      <c r="F2777" s="4">
        <v>2011</v>
      </c>
      <c r="G2777" t="s">
        <v>25</v>
      </c>
      <c r="H2777" s="4" t="s">
        <v>1389</v>
      </c>
      <c r="I2777" t="s">
        <v>1214</v>
      </c>
      <c r="J2777" s="4" t="s">
        <v>116</v>
      </c>
      <c r="K2777" s="4" t="s">
        <v>3312</v>
      </c>
      <c r="L2777" s="4">
        <v>0</v>
      </c>
      <c r="M2777" s="4" t="s">
        <v>3880</v>
      </c>
      <c r="N2777" s="11" t="s">
        <v>13619</v>
      </c>
      <c r="R2777" t="s">
        <v>89</v>
      </c>
    </row>
    <row r="2778" spans="1:18">
      <c r="A2778" t="s">
        <v>8890</v>
      </c>
      <c r="B2778" t="s">
        <v>10958</v>
      </c>
      <c r="C2778" t="s">
        <v>20</v>
      </c>
      <c r="D2778" s="25" t="s">
        <v>11083</v>
      </c>
      <c r="E2778" s="4">
        <v>3</v>
      </c>
      <c r="F2778" s="4">
        <v>2000</v>
      </c>
      <c r="G2778" t="s">
        <v>21</v>
      </c>
      <c r="I2778" t="s">
        <v>11219</v>
      </c>
      <c r="J2778" s="4" t="s">
        <v>542</v>
      </c>
      <c r="K2778" s="4" t="s">
        <v>350</v>
      </c>
      <c r="L2778" s="4">
        <v>0</v>
      </c>
      <c r="M2778" s="4" t="s">
        <v>4466</v>
      </c>
      <c r="R2778" t="s">
        <v>1913</v>
      </c>
    </row>
    <row r="2779" spans="1:18">
      <c r="A2779" t="s">
        <v>8896</v>
      </c>
      <c r="B2779" t="s">
        <v>10958</v>
      </c>
      <c r="C2779" t="s">
        <v>20</v>
      </c>
      <c r="D2779" s="25" t="s">
        <v>11016</v>
      </c>
      <c r="E2779" s="4">
        <v>5</v>
      </c>
      <c r="F2779" s="4">
        <v>2015</v>
      </c>
      <c r="G2779" t="s">
        <v>21</v>
      </c>
      <c r="I2779" t="s">
        <v>11219</v>
      </c>
      <c r="J2779" s="4" t="s">
        <v>4735</v>
      </c>
      <c r="K2779" s="4" t="s">
        <v>866</v>
      </c>
      <c r="L2779" s="4">
        <v>0</v>
      </c>
      <c r="M2779" s="4" t="s">
        <v>1473</v>
      </c>
      <c r="N2779" s="11" t="s">
        <v>13625</v>
      </c>
      <c r="R2779" t="s">
        <v>13626</v>
      </c>
    </row>
    <row r="2780" spans="1:18">
      <c r="A2780" t="s">
        <v>8896</v>
      </c>
      <c r="B2780" t="s">
        <v>10958</v>
      </c>
      <c r="C2780" t="s">
        <v>74</v>
      </c>
      <c r="D2780" s="25" t="s">
        <v>11046</v>
      </c>
      <c r="E2780" s="4">
        <v>9</v>
      </c>
      <c r="F2780" s="4">
        <v>2016</v>
      </c>
      <c r="G2780" t="s">
        <v>25</v>
      </c>
      <c r="I2780" t="s">
        <v>11219</v>
      </c>
      <c r="J2780" s="4" t="s">
        <v>4735</v>
      </c>
      <c r="K2780" s="4" t="s">
        <v>492</v>
      </c>
      <c r="L2780" s="4">
        <v>0</v>
      </c>
      <c r="M2780" s="4" t="s">
        <v>2156</v>
      </c>
      <c r="N2780" s="11" t="s">
        <v>13625</v>
      </c>
      <c r="R2780" t="s">
        <v>13627</v>
      </c>
    </row>
    <row r="2781" spans="1:18">
      <c r="A2781" t="s">
        <v>8896</v>
      </c>
      <c r="B2781" t="s">
        <v>10958</v>
      </c>
      <c r="C2781" t="s">
        <v>74</v>
      </c>
      <c r="D2781" s="25" t="s">
        <v>11027</v>
      </c>
      <c r="E2781" s="4">
        <v>5</v>
      </c>
      <c r="F2781" s="4">
        <v>2017</v>
      </c>
      <c r="G2781" t="s">
        <v>21</v>
      </c>
      <c r="I2781" t="s">
        <v>11219</v>
      </c>
      <c r="J2781" s="4" t="s">
        <v>111</v>
      </c>
      <c r="K2781" s="4" t="s">
        <v>492</v>
      </c>
      <c r="L2781" s="4">
        <v>0</v>
      </c>
      <c r="M2781" s="4" t="s">
        <v>2761</v>
      </c>
      <c r="N2781" s="11" t="s">
        <v>13625</v>
      </c>
      <c r="R2781" t="s">
        <v>13628</v>
      </c>
    </row>
    <row r="2782" spans="1:18">
      <c r="A2782" t="s">
        <v>8896</v>
      </c>
      <c r="B2782" t="s">
        <v>10958</v>
      </c>
      <c r="C2782" t="s">
        <v>74</v>
      </c>
      <c r="D2782" s="25" t="s">
        <v>1440</v>
      </c>
      <c r="E2782" s="4">
        <v>5</v>
      </c>
      <c r="F2782" s="4">
        <v>2024</v>
      </c>
      <c r="G2782" t="s">
        <v>21</v>
      </c>
      <c r="H2782" s="4" t="s">
        <v>12329</v>
      </c>
      <c r="I2782" t="s">
        <v>1214</v>
      </c>
      <c r="J2782" s="4" t="s">
        <v>6479</v>
      </c>
      <c r="K2782" s="4" t="s">
        <v>464</v>
      </c>
      <c r="L2782" s="4">
        <v>0</v>
      </c>
      <c r="M2782" s="4" t="s">
        <v>2086</v>
      </c>
      <c r="N2782" s="11" t="s">
        <v>13625</v>
      </c>
      <c r="Q2782" t="s">
        <v>13629</v>
      </c>
      <c r="R2782" t="s">
        <v>13630</v>
      </c>
    </row>
    <row r="2783" spans="1:18">
      <c r="A2783" t="s">
        <v>8900</v>
      </c>
      <c r="B2783" t="s">
        <v>10958</v>
      </c>
      <c r="C2783" t="s">
        <v>20</v>
      </c>
      <c r="D2783" s="25" t="s">
        <v>1590</v>
      </c>
      <c r="E2783" s="4">
        <v>5</v>
      </c>
      <c r="F2783" s="4">
        <v>2016</v>
      </c>
      <c r="G2783" t="s">
        <v>21</v>
      </c>
      <c r="I2783" t="s">
        <v>11219</v>
      </c>
      <c r="J2783" s="4" t="s">
        <v>196</v>
      </c>
      <c r="K2783" s="4" t="s">
        <v>2234</v>
      </c>
      <c r="L2783" s="4">
        <v>0</v>
      </c>
      <c r="M2783" s="4" t="s">
        <v>1453</v>
      </c>
      <c r="N2783" s="11" t="s">
        <v>13631</v>
      </c>
      <c r="R2783" t="s">
        <v>13632</v>
      </c>
    </row>
    <row r="2784" spans="1:18">
      <c r="A2784" t="s">
        <v>8900</v>
      </c>
      <c r="B2784" t="s">
        <v>10958</v>
      </c>
      <c r="C2784" t="s">
        <v>74</v>
      </c>
      <c r="D2784" s="25" t="s">
        <v>1515</v>
      </c>
      <c r="E2784" s="4">
        <v>5</v>
      </c>
      <c r="F2784" s="4">
        <v>2019</v>
      </c>
      <c r="G2784" t="s">
        <v>21</v>
      </c>
      <c r="I2784" t="s">
        <v>11219</v>
      </c>
      <c r="J2784" s="4" t="s">
        <v>114</v>
      </c>
      <c r="K2784" s="4" t="s">
        <v>2739</v>
      </c>
      <c r="L2784" s="4">
        <v>0</v>
      </c>
      <c r="M2784" s="4" t="s">
        <v>3143</v>
      </c>
      <c r="N2784" s="11" t="s">
        <v>13631</v>
      </c>
      <c r="R2784" t="s">
        <v>13633</v>
      </c>
    </row>
    <row r="2785" spans="1:18">
      <c r="A2785" t="s">
        <v>8900</v>
      </c>
      <c r="B2785" t="s">
        <v>10958</v>
      </c>
      <c r="C2785" t="s">
        <v>74</v>
      </c>
      <c r="D2785" s="25" t="s">
        <v>1992</v>
      </c>
      <c r="E2785" s="4">
        <v>5</v>
      </c>
      <c r="F2785" s="4">
        <v>2021</v>
      </c>
      <c r="G2785" t="s">
        <v>21</v>
      </c>
      <c r="I2785" t="s">
        <v>11219</v>
      </c>
      <c r="J2785" s="4" t="s">
        <v>565</v>
      </c>
      <c r="K2785" s="4" t="s">
        <v>190</v>
      </c>
      <c r="L2785" s="4">
        <v>0</v>
      </c>
      <c r="M2785" s="4" t="s">
        <v>1463</v>
      </c>
      <c r="N2785" s="11" t="s">
        <v>13631</v>
      </c>
      <c r="Q2785" t="s">
        <v>13634</v>
      </c>
      <c r="R2785" t="s">
        <v>13635</v>
      </c>
    </row>
    <row r="2786" spans="1:18">
      <c r="A2786" t="s">
        <v>8900</v>
      </c>
      <c r="B2786" t="s">
        <v>10958</v>
      </c>
      <c r="C2786" t="s">
        <v>74</v>
      </c>
      <c r="D2786" s="25" t="s">
        <v>1440</v>
      </c>
      <c r="E2786" s="4">
        <v>5</v>
      </c>
      <c r="F2786" s="4">
        <v>2024</v>
      </c>
      <c r="G2786" t="s">
        <v>21</v>
      </c>
      <c r="H2786" s="4" t="s">
        <v>410</v>
      </c>
      <c r="I2786" t="s">
        <v>1214</v>
      </c>
      <c r="J2786" s="4" t="s">
        <v>169</v>
      </c>
      <c r="K2786" s="4" t="s">
        <v>497</v>
      </c>
      <c r="L2786" s="4">
        <v>0</v>
      </c>
      <c r="M2786" s="4" t="s">
        <v>2281</v>
      </c>
      <c r="N2786" s="11" t="s">
        <v>13631</v>
      </c>
      <c r="Q2786" t="s">
        <v>13636</v>
      </c>
      <c r="R2786" t="s">
        <v>13637</v>
      </c>
    </row>
    <row r="2787" spans="1:18">
      <c r="A2787" t="s">
        <v>8900</v>
      </c>
      <c r="B2787" t="s">
        <v>10958</v>
      </c>
      <c r="C2787" s="4" t="s">
        <v>74</v>
      </c>
      <c r="D2787" s="25" t="s">
        <v>11031</v>
      </c>
      <c r="E2787" s="4">
        <v>4</v>
      </c>
      <c r="F2787" s="4">
        <v>2026</v>
      </c>
      <c r="G2787" s="4" t="s">
        <v>21</v>
      </c>
      <c r="H2787" s="4">
        <v>13.6</v>
      </c>
      <c r="I2787" t="s">
        <v>1214</v>
      </c>
      <c r="J2787" s="4">
        <v>25</v>
      </c>
      <c r="K2787" s="4">
        <v>34</v>
      </c>
      <c r="L2787" s="4">
        <v>0</v>
      </c>
      <c r="M2787" s="4">
        <v>635</v>
      </c>
      <c r="N2787" s="11" t="s">
        <v>13631</v>
      </c>
      <c r="R2787" s="4" t="s">
        <v>2449</v>
      </c>
    </row>
    <row r="2788" spans="1:18">
      <c r="A2788" t="s">
        <v>549</v>
      </c>
      <c r="B2788" t="s">
        <v>10958</v>
      </c>
      <c r="C2788" t="s">
        <v>20</v>
      </c>
      <c r="D2788" s="25" t="s">
        <v>13617</v>
      </c>
      <c r="E2788" s="4">
        <v>3</v>
      </c>
      <c r="F2788" s="4">
        <v>1983</v>
      </c>
      <c r="G2788" t="s">
        <v>103</v>
      </c>
      <c r="H2788" s="4" t="s">
        <v>87</v>
      </c>
      <c r="I2788" t="s">
        <v>1214</v>
      </c>
      <c r="J2788" s="4" t="s">
        <v>11205</v>
      </c>
      <c r="M2788" s="4" t="s">
        <v>3889</v>
      </c>
      <c r="R2788" t="s">
        <v>8670</v>
      </c>
    </row>
    <row r="2789" spans="1:18">
      <c r="A2789" t="s">
        <v>8951</v>
      </c>
      <c r="B2789" t="s">
        <v>10958</v>
      </c>
      <c r="C2789" t="s">
        <v>20</v>
      </c>
      <c r="D2789" s="25" t="s">
        <v>11036</v>
      </c>
      <c r="E2789" s="4">
        <v>5</v>
      </c>
      <c r="F2789" s="4">
        <v>2002</v>
      </c>
      <c r="G2789" t="s">
        <v>21</v>
      </c>
      <c r="I2789" t="s">
        <v>11219</v>
      </c>
      <c r="J2789" s="4" t="s">
        <v>521</v>
      </c>
      <c r="K2789" s="4" t="s">
        <v>898</v>
      </c>
      <c r="L2789" s="4">
        <v>0</v>
      </c>
      <c r="M2789" s="4" t="s">
        <v>1427</v>
      </c>
      <c r="N2789" s="11" t="s">
        <v>13638</v>
      </c>
      <c r="R2789" t="s">
        <v>13639</v>
      </c>
    </row>
    <row r="2790" spans="1:18">
      <c r="A2790" t="s">
        <v>8951</v>
      </c>
      <c r="B2790" t="s">
        <v>10958</v>
      </c>
      <c r="C2790" t="s">
        <v>74</v>
      </c>
      <c r="D2790" s="25" t="s">
        <v>11038</v>
      </c>
      <c r="E2790" s="4">
        <v>5</v>
      </c>
      <c r="F2790" s="4">
        <v>2003</v>
      </c>
      <c r="G2790" t="s">
        <v>21</v>
      </c>
      <c r="I2790" t="s">
        <v>11219</v>
      </c>
      <c r="J2790" s="4" t="s">
        <v>1155</v>
      </c>
      <c r="K2790" s="4" t="s">
        <v>127</v>
      </c>
      <c r="L2790" s="4">
        <v>0</v>
      </c>
      <c r="M2790" s="4" t="s">
        <v>1671</v>
      </c>
      <c r="N2790" s="11" t="s">
        <v>13638</v>
      </c>
      <c r="R2790" t="s">
        <v>13640</v>
      </c>
    </row>
    <row r="2791" spans="1:18">
      <c r="A2791" t="s">
        <v>8960</v>
      </c>
      <c r="B2791" t="s">
        <v>10958</v>
      </c>
      <c r="C2791" t="s">
        <v>20</v>
      </c>
      <c r="D2791" s="25" t="s">
        <v>11027</v>
      </c>
      <c r="E2791" s="4">
        <v>5</v>
      </c>
      <c r="F2791" s="4">
        <v>2017</v>
      </c>
      <c r="G2791" t="s">
        <v>373</v>
      </c>
      <c r="I2791" t="s">
        <v>11219</v>
      </c>
      <c r="J2791" s="4" t="s">
        <v>3139</v>
      </c>
      <c r="K2791" s="4" t="s">
        <v>362</v>
      </c>
      <c r="L2791" s="4">
        <v>0</v>
      </c>
      <c r="M2791" s="4" t="s">
        <v>9117</v>
      </c>
      <c r="R2791" t="s">
        <v>13641</v>
      </c>
    </row>
    <row r="2792" spans="1:18">
      <c r="A2792" t="s">
        <v>8970</v>
      </c>
      <c r="B2792" t="s">
        <v>10958</v>
      </c>
      <c r="C2792" t="s">
        <v>20</v>
      </c>
      <c r="D2792" s="25" t="s">
        <v>1568</v>
      </c>
      <c r="E2792" s="4">
        <v>5</v>
      </c>
      <c r="F2792" s="4">
        <v>2016</v>
      </c>
      <c r="G2792" t="s">
        <v>21</v>
      </c>
      <c r="I2792" t="s">
        <v>11219</v>
      </c>
      <c r="J2792" s="4" t="s">
        <v>1756</v>
      </c>
      <c r="K2792" s="4" t="s">
        <v>511</v>
      </c>
      <c r="L2792" s="4">
        <v>0</v>
      </c>
      <c r="M2792" s="4" t="s">
        <v>3829</v>
      </c>
      <c r="N2792" s="11" t="s">
        <v>13642</v>
      </c>
      <c r="R2792" t="s">
        <v>13643</v>
      </c>
    </row>
    <row r="2793" spans="1:18">
      <c r="A2793" t="s">
        <v>8970</v>
      </c>
      <c r="B2793" t="s">
        <v>10958</v>
      </c>
      <c r="C2793" t="s">
        <v>74</v>
      </c>
      <c r="D2793" s="25" t="s">
        <v>11046</v>
      </c>
      <c r="E2793" s="4">
        <v>9</v>
      </c>
      <c r="F2793" s="4">
        <v>2016</v>
      </c>
      <c r="G2793" t="s">
        <v>21</v>
      </c>
      <c r="I2793" t="s">
        <v>11219</v>
      </c>
      <c r="J2793" s="4" t="s">
        <v>3534</v>
      </c>
      <c r="K2793" s="4" t="s">
        <v>542</v>
      </c>
      <c r="L2793" s="4">
        <v>0</v>
      </c>
      <c r="M2793" s="4" t="s">
        <v>1357</v>
      </c>
      <c r="N2793" s="11" t="s">
        <v>13642</v>
      </c>
      <c r="R2793" t="s">
        <v>13644</v>
      </c>
    </row>
    <row r="2794" spans="1:18">
      <c r="A2794" t="s">
        <v>8970</v>
      </c>
      <c r="B2794" t="s">
        <v>10958</v>
      </c>
      <c r="C2794" t="s">
        <v>74</v>
      </c>
      <c r="D2794" s="25" t="s">
        <v>2079</v>
      </c>
      <c r="E2794" s="4">
        <v>6</v>
      </c>
      <c r="F2794" s="4">
        <v>2018</v>
      </c>
      <c r="G2794" t="s">
        <v>21</v>
      </c>
      <c r="I2794" t="s">
        <v>11219</v>
      </c>
      <c r="J2794" s="4" t="s">
        <v>5763</v>
      </c>
      <c r="K2794" s="4" t="s">
        <v>1215</v>
      </c>
      <c r="L2794" s="4">
        <v>0</v>
      </c>
      <c r="M2794" s="4" t="s">
        <v>1618</v>
      </c>
      <c r="N2794" s="11" t="s">
        <v>13642</v>
      </c>
      <c r="R2794" t="s">
        <v>13645</v>
      </c>
    </row>
    <row r="2795" spans="1:18">
      <c r="A2795" t="s">
        <v>8970</v>
      </c>
      <c r="B2795" t="s">
        <v>10958</v>
      </c>
      <c r="C2795" t="s">
        <v>74</v>
      </c>
      <c r="D2795" s="25" t="s">
        <v>1992</v>
      </c>
      <c r="E2795" s="4">
        <v>5</v>
      </c>
      <c r="F2795" s="4">
        <v>2021</v>
      </c>
      <c r="G2795" t="s">
        <v>21</v>
      </c>
      <c r="I2795" t="s">
        <v>11219</v>
      </c>
      <c r="J2795" s="4" t="s">
        <v>1094</v>
      </c>
      <c r="K2795" s="4" t="s">
        <v>1875</v>
      </c>
      <c r="L2795" s="4">
        <v>0</v>
      </c>
      <c r="M2795" s="4" t="s">
        <v>1591</v>
      </c>
      <c r="N2795" s="11" t="s">
        <v>13642</v>
      </c>
      <c r="R2795" t="s">
        <v>13646</v>
      </c>
    </row>
    <row r="2796" spans="1:18">
      <c r="A2796" t="s">
        <v>8970</v>
      </c>
      <c r="B2796" t="s">
        <v>10958</v>
      </c>
      <c r="C2796" t="s">
        <v>74</v>
      </c>
      <c r="D2796" s="25" t="s">
        <v>12374</v>
      </c>
      <c r="E2796" s="4">
        <v>4</v>
      </c>
      <c r="F2796" s="4">
        <v>2024</v>
      </c>
      <c r="G2796" t="s">
        <v>21</v>
      </c>
      <c r="I2796"/>
      <c r="J2796" s="4" t="s">
        <v>929</v>
      </c>
      <c r="K2796" s="4" t="s">
        <v>49</v>
      </c>
      <c r="L2796" s="4">
        <v>0</v>
      </c>
      <c r="M2796" s="4" t="s">
        <v>1734</v>
      </c>
      <c r="N2796" s="11" t="s">
        <v>13642</v>
      </c>
      <c r="Q2796" t="s">
        <v>13647</v>
      </c>
      <c r="R2796" t="s">
        <v>13648</v>
      </c>
    </row>
    <row r="2797" spans="1:18">
      <c r="A2797" t="s">
        <v>8970</v>
      </c>
      <c r="B2797" t="s">
        <v>10958</v>
      </c>
      <c r="C2797" s="4" t="s">
        <v>74</v>
      </c>
      <c r="D2797" s="25" t="s">
        <v>11031</v>
      </c>
      <c r="E2797" s="4">
        <v>4</v>
      </c>
      <c r="F2797" s="4">
        <v>2026</v>
      </c>
      <c r="G2797" s="4" t="s">
        <v>21</v>
      </c>
      <c r="I2797" t="s">
        <v>11219</v>
      </c>
      <c r="J2797" s="4">
        <v>28</v>
      </c>
      <c r="K2797" s="4">
        <v>35.9</v>
      </c>
      <c r="L2797" s="4">
        <v>0</v>
      </c>
      <c r="M2797" s="4">
        <v>905</v>
      </c>
      <c r="N2797" s="11">
        <v>982000409784578</v>
      </c>
      <c r="R2797" s="4" t="s">
        <v>2449</v>
      </c>
    </row>
    <row r="2798" spans="1:18">
      <c r="A2798" t="s">
        <v>552</v>
      </c>
      <c r="B2798" t="s">
        <v>10958</v>
      </c>
      <c r="C2798" t="s">
        <v>20</v>
      </c>
      <c r="D2798" s="25" t="s">
        <v>10989</v>
      </c>
      <c r="E2798" s="4">
        <v>3</v>
      </c>
      <c r="F2798" s="4">
        <v>1996</v>
      </c>
      <c r="G2798" t="s">
        <v>25</v>
      </c>
      <c r="H2798" s="4" t="s">
        <v>1635</v>
      </c>
      <c r="I2798" t="s">
        <v>1214</v>
      </c>
      <c r="J2798" s="4" t="s">
        <v>150</v>
      </c>
      <c r="K2798" s="4" t="s">
        <v>814</v>
      </c>
      <c r="L2798" s="4">
        <v>0</v>
      </c>
      <c r="M2798" s="4" t="s">
        <v>2920</v>
      </c>
      <c r="N2798" s="11" t="s">
        <v>13649</v>
      </c>
      <c r="R2798" t="s">
        <v>13650</v>
      </c>
    </row>
    <row r="2799" spans="1:18">
      <c r="A2799" t="s">
        <v>552</v>
      </c>
      <c r="B2799" t="s">
        <v>10958</v>
      </c>
      <c r="C2799" t="s">
        <v>74</v>
      </c>
      <c r="D2799" s="25" t="s">
        <v>10981</v>
      </c>
      <c r="E2799" s="4">
        <v>3</v>
      </c>
      <c r="F2799" s="4">
        <v>2000</v>
      </c>
      <c r="G2799" t="s">
        <v>25</v>
      </c>
      <c r="H2799" s="4" t="s">
        <v>1639</v>
      </c>
      <c r="I2799" t="s">
        <v>1214</v>
      </c>
      <c r="J2799" s="4" t="s">
        <v>1782</v>
      </c>
      <c r="K2799" s="4" t="s">
        <v>138</v>
      </c>
      <c r="L2799" s="4">
        <v>0</v>
      </c>
      <c r="M2799" s="4" t="s">
        <v>1638</v>
      </c>
      <c r="N2799" s="11" t="s">
        <v>13649</v>
      </c>
      <c r="R2799" t="s">
        <v>439</v>
      </c>
    </row>
    <row r="2800" spans="1:18">
      <c r="A2800" t="s">
        <v>552</v>
      </c>
      <c r="B2800" t="s">
        <v>10958</v>
      </c>
      <c r="C2800" t="s">
        <v>74</v>
      </c>
      <c r="D2800" s="25" t="s">
        <v>10970</v>
      </c>
      <c r="E2800" s="4">
        <v>5</v>
      </c>
      <c r="F2800" s="4">
        <v>2001</v>
      </c>
      <c r="G2800" t="s">
        <v>25</v>
      </c>
      <c r="H2800" s="4" t="s">
        <v>712</v>
      </c>
      <c r="I2800" t="s">
        <v>1214</v>
      </c>
      <c r="J2800" s="4" t="s">
        <v>836</v>
      </c>
      <c r="K2800" s="4" t="s">
        <v>690</v>
      </c>
      <c r="L2800" s="4">
        <v>0</v>
      </c>
      <c r="M2800" s="4" t="s">
        <v>2716</v>
      </c>
      <c r="N2800" s="11" t="s">
        <v>13649</v>
      </c>
      <c r="R2800" t="s">
        <v>13651</v>
      </c>
    </row>
    <row r="2801" spans="1:18">
      <c r="A2801" t="s">
        <v>552</v>
      </c>
      <c r="B2801" t="s">
        <v>10958</v>
      </c>
      <c r="C2801" t="s">
        <v>74</v>
      </c>
      <c r="D2801" s="25" t="s">
        <v>11036</v>
      </c>
      <c r="E2801" s="4">
        <v>5</v>
      </c>
      <c r="F2801" s="4">
        <v>2002</v>
      </c>
      <c r="G2801" t="s">
        <v>25</v>
      </c>
      <c r="H2801" s="4" t="s">
        <v>609</v>
      </c>
      <c r="I2801" t="s">
        <v>1214</v>
      </c>
      <c r="J2801" s="4" t="s">
        <v>885</v>
      </c>
      <c r="K2801" s="4" t="s">
        <v>1393</v>
      </c>
      <c r="L2801" s="4">
        <v>0</v>
      </c>
      <c r="M2801" s="4" t="s">
        <v>4900</v>
      </c>
      <c r="N2801" s="11" t="s">
        <v>13649</v>
      </c>
      <c r="R2801" t="s">
        <v>13652</v>
      </c>
    </row>
    <row r="2802" spans="1:18">
      <c r="A2802" t="s">
        <v>552</v>
      </c>
      <c r="B2802" t="s">
        <v>10958</v>
      </c>
      <c r="C2802" t="s">
        <v>74</v>
      </c>
      <c r="D2802" s="25" t="s">
        <v>11038</v>
      </c>
      <c r="E2802" s="4">
        <v>5</v>
      </c>
      <c r="F2802" s="4">
        <v>2003</v>
      </c>
      <c r="G2802" t="s">
        <v>25</v>
      </c>
      <c r="H2802" s="4" t="s">
        <v>977</v>
      </c>
      <c r="I2802" t="s">
        <v>1214</v>
      </c>
      <c r="J2802" s="4" t="s">
        <v>924</v>
      </c>
      <c r="K2802" s="4" t="s">
        <v>209</v>
      </c>
      <c r="L2802" s="4">
        <v>0</v>
      </c>
      <c r="M2802" s="4" t="s">
        <v>13653</v>
      </c>
      <c r="N2802" s="11" t="s">
        <v>13649</v>
      </c>
      <c r="R2802" t="s">
        <v>11501</v>
      </c>
    </row>
    <row r="2803" spans="1:18">
      <c r="A2803" t="s">
        <v>552</v>
      </c>
      <c r="B2803" t="s">
        <v>10958</v>
      </c>
      <c r="C2803" t="s">
        <v>74</v>
      </c>
      <c r="D2803" s="25" t="s">
        <v>1674</v>
      </c>
      <c r="E2803" s="4">
        <v>5</v>
      </c>
      <c r="F2803" s="4">
        <v>2004</v>
      </c>
      <c r="G2803" t="s">
        <v>25</v>
      </c>
      <c r="H2803" s="4" t="s">
        <v>893</v>
      </c>
      <c r="I2803" t="s">
        <v>1214</v>
      </c>
      <c r="J2803" s="4" t="s">
        <v>1160</v>
      </c>
      <c r="K2803" s="4" t="s">
        <v>438</v>
      </c>
      <c r="L2803" s="4">
        <v>0</v>
      </c>
      <c r="M2803" s="4" t="s">
        <v>13654</v>
      </c>
      <c r="N2803" s="11" t="s">
        <v>13649</v>
      </c>
      <c r="R2803" t="s">
        <v>13655</v>
      </c>
    </row>
    <row r="2804" spans="1:18">
      <c r="A2804" t="s">
        <v>552</v>
      </c>
      <c r="B2804" t="s">
        <v>10958</v>
      </c>
      <c r="C2804" t="s">
        <v>74</v>
      </c>
      <c r="D2804" s="25" t="s">
        <v>11060</v>
      </c>
      <c r="E2804" s="4">
        <v>5</v>
      </c>
      <c r="F2804" s="4">
        <v>2005</v>
      </c>
      <c r="G2804" t="s">
        <v>25</v>
      </c>
      <c r="H2804" s="4" t="s">
        <v>1038</v>
      </c>
      <c r="I2804" t="s">
        <v>1214</v>
      </c>
      <c r="J2804" s="4" t="s">
        <v>854</v>
      </c>
      <c r="K2804" s="4" t="s">
        <v>981</v>
      </c>
      <c r="L2804" s="4">
        <v>0</v>
      </c>
      <c r="M2804" s="4" t="s">
        <v>13656</v>
      </c>
      <c r="N2804" s="11" t="s">
        <v>13649</v>
      </c>
      <c r="R2804" t="s">
        <v>13657</v>
      </c>
    </row>
    <row r="2805" spans="1:18">
      <c r="A2805" t="s">
        <v>9031</v>
      </c>
      <c r="B2805" t="s">
        <v>10958</v>
      </c>
      <c r="C2805" t="s">
        <v>20</v>
      </c>
      <c r="D2805" s="25" t="s">
        <v>11001</v>
      </c>
      <c r="E2805" s="4">
        <v>3</v>
      </c>
      <c r="F2805" s="4">
        <v>1998</v>
      </c>
      <c r="G2805" t="s">
        <v>21</v>
      </c>
      <c r="H2805" s="4" t="s">
        <v>87</v>
      </c>
      <c r="I2805" t="s">
        <v>1214</v>
      </c>
      <c r="J2805" s="4" t="s">
        <v>114</v>
      </c>
      <c r="K2805" s="4" t="s">
        <v>511</v>
      </c>
      <c r="L2805" s="4">
        <v>0</v>
      </c>
      <c r="M2805" s="4" t="s">
        <v>1473</v>
      </c>
      <c r="N2805" s="11" t="s">
        <v>13658</v>
      </c>
      <c r="R2805" t="s">
        <v>593</v>
      </c>
    </row>
    <row r="2806" spans="1:18">
      <c r="A2806" t="s">
        <v>9031</v>
      </c>
      <c r="B2806" t="s">
        <v>10958</v>
      </c>
      <c r="C2806" t="s">
        <v>74</v>
      </c>
      <c r="D2806" s="25" t="s">
        <v>11083</v>
      </c>
      <c r="E2806" s="4">
        <v>3</v>
      </c>
      <c r="F2806" s="4">
        <v>2000</v>
      </c>
      <c r="G2806" t="s">
        <v>21</v>
      </c>
      <c r="H2806" s="4" t="s">
        <v>1635</v>
      </c>
      <c r="I2806" t="s">
        <v>1214</v>
      </c>
      <c r="J2806" s="4" t="s">
        <v>550</v>
      </c>
      <c r="K2806" s="4" t="s">
        <v>1856</v>
      </c>
      <c r="L2806" s="4">
        <v>0</v>
      </c>
      <c r="M2806" s="4" t="s">
        <v>7515</v>
      </c>
      <c r="N2806" s="11" t="s">
        <v>13658</v>
      </c>
      <c r="R2806" t="s">
        <v>585</v>
      </c>
    </row>
    <row r="2807" spans="1:18">
      <c r="A2807" t="s">
        <v>9031</v>
      </c>
      <c r="B2807" t="s">
        <v>10958</v>
      </c>
      <c r="C2807" t="s">
        <v>74</v>
      </c>
      <c r="D2807" s="25" t="s">
        <v>11926</v>
      </c>
      <c r="E2807" s="4">
        <v>10</v>
      </c>
      <c r="F2807" s="4">
        <v>2001</v>
      </c>
      <c r="G2807" t="s">
        <v>21</v>
      </c>
      <c r="H2807" s="4" t="s">
        <v>11461</v>
      </c>
      <c r="I2807" t="s">
        <v>1214</v>
      </c>
      <c r="J2807" s="4" t="s">
        <v>3399</v>
      </c>
      <c r="K2807" s="4" t="s">
        <v>1875</v>
      </c>
      <c r="L2807" s="4">
        <v>0</v>
      </c>
      <c r="N2807" s="11" t="s">
        <v>13658</v>
      </c>
      <c r="R2807" t="s">
        <v>13659</v>
      </c>
    </row>
    <row r="2808" spans="1:18">
      <c r="A2808" t="s">
        <v>9031</v>
      </c>
      <c r="B2808" t="s">
        <v>10958</v>
      </c>
      <c r="C2808" t="s">
        <v>74</v>
      </c>
      <c r="D2808" s="25" t="s">
        <v>11036</v>
      </c>
      <c r="E2808" s="4">
        <v>5</v>
      </c>
      <c r="F2808" s="4">
        <v>2002</v>
      </c>
      <c r="G2808" t="s">
        <v>21</v>
      </c>
      <c r="H2808" s="4" t="s">
        <v>496</v>
      </c>
      <c r="I2808" t="s">
        <v>1214</v>
      </c>
      <c r="J2808" s="4" t="s">
        <v>2473</v>
      </c>
      <c r="K2808" s="4" t="s">
        <v>709</v>
      </c>
      <c r="L2808" s="4">
        <v>0</v>
      </c>
      <c r="M2808" s="4" t="s">
        <v>1786</v>
      </c>
      <c r="N2808" s="11" t="s">
        <v>13658</v>
      </c>
      <c r="R2808" t="s">
        <v>13660</v>
      </c>
    </row>
    <row r="2809" spans="1:18">
      <c r="A2809" t="s">
        <v>9031</v>
      </c>
      <c r="B2809" t="s">
        <v>10958</v>
      </c>
      <c r="C2809" t="s">
        <v>74</v>
      </c>
      <c r="D2809" s="25" t="s">
        <v>1736</v>
      </c>
      <c r="E2809" s="4">
        <v>5</v>
      </c>
      <c r="F2809" s="4">
        <v>2004</v>
      </c>
      <c r="G2809" t="s">
        <v>21</v>
      </c>
      <c r="H2809" s="4" t="s">
        <v>717</v>
      </c>
      <c r="I2809" t="s">
        <v>1214</v>
      </c>
      <c r="J2809" s="4" t="s">
        <v>648</v>
      </c>
      <c r="K2809" s="4" t="s">
        <v>988</v>
      </c>
      <c r="L2809" s="4">
        <v>0</v>
      </c>
      <c r="M2809" s="4" t="s">
        <v>2120</v>
      </c>
      <c r="N2809" s="11" t="s">
        <v>13658</v>
      </c>
      <c r="R2809" t="s">
        <v>13661</v>
      </c>
    </row>
    <row r="2810" spans="1:18">
      <c r="A2810" t="s">
        <v>9031</v>
      </c>
      <c r="B2810" t="s">
        <v>10958</v>
      </c>
      <c r="C2810" t="s">
        <v>74</v>
      </c>
      <c r="D2810" s="25" t="s">
        <v>11123</v>
      </c>
      <c r="E2810" s="4">
        <v>5</v>
      </c>
      <c r="F2810" s="4">
        <v>2005</v>
      </c>
      <c r="G2810" t="s">
        <v>21</v>
      </c>
      <c r="H2810" s="4" t="s">
        <v>712</v>
      </c>
      <c r="I2810" t="s">
        <v>1214</v>
      </c>
      <c r="J2810" s="4" t="s">
        <v>293</v>
      </c>
      <c r="K2810" s="4" t="s">
        <v>1160</v>
      </c>
      <c r="L2810" s="4">
        <v>0</v>
      </c>
      <c r="M2810" s="4" t="s">
        <v>2145</v>
      </c>
      <c r="N2810" s="11" t="s">
        <v>13658</v>
      </c>
      <c r="R2810" t="s">
        <v>13662</v>
      </c>
    </row>
    <row r="2811" spans="1:18">
      <c r="A2811" t="s">
        <v>9031</v>
      </c>
      <c r="B2811" t="s">
        <v>10958</v>
      </c>
      <c r="C2811" t="s">
        <v>74</v>
      </c>
      <c r="D2811" s="25" t="s">
        <v>10993</v>
      </c>
      <c r="E2811" s="4">
        <v>5</v>
      </c>
      <c r="F2811" s="4">
        <v>2008</v>
      </c>
      <c r="G2811" t="s">
        <v>21</v>
      </c>
      <c r="H2811" s="4" t="s">
        <v>893</v>
      </c>
      <c r="I2811" t="s">
        <v>1214</v>
      </c>
      <c r="J2811" s="4" t="s">
        <v>511</v>
      </c>
      <c r="K2811" s="4" t="s">
        <v>870</v>
      </c>
      <c r="L2811" s="4">
        <v>0</v>
      </c>
      <c r="M2811" s="4" t="s">
        <v>2625</v>
      </c>
      <c r="N2811" s="11" t="s">
        <v>13658</v>
      </c>
      <c r="R2811" t="s">
        <v>11252</v>
      </c>
    </row>
    <row r="2812" spans="1:18">
      <c r="A2812" t="s">
        <v>9038</v>
      </c>
      <c r="B2812" t="s">
        <v>10958</v>
      </c>
      <c r="C2812" t="s">
        <v>20</v>
      </c>
      <c r="D2812" s="25" t="s">
        <v>11509</v>
      </c>
      <c r="E2812" s="4">
        <v>5</v>
      </c>
      <c r="F2812" s="4">
        <v>2021</v>
      </c>
      <c r="G2812" s="9" t="s">
        <v>21</v>
      </c>
      <c r="I2812" t="s">
        <v>11219</v>
      </c>
      <c r="J2812" s="4" t="s">
        <v>3534</v>
      </c>
      <c r="K2812" s="4" t="s">
        <v>529</v>
      </c>
      <c r="L2812" s="4">
        <v>0</v>
      </c>
      <c r="M2812" s="4" t="s">
        <v>1773</v>
      </c>
      <c r="N2812" s="11">
        <v>982091061237823</v>
      </c>
      <c r="Q2812" t="s">
        <v>13663</v>
      </c>
      <c r="R2812" t="s">
        <v>13664</v>
      </c>
    </row>
    <row r="2813" spans="1:18">
      <c r="A2813" t="s">
        <v>9038</v>
      </c>
      <c r="B2813" t="s">
        <v>10958</v>
      </c>
      <c r="C2813" s="4" t="s">
        <v>74</v>
      </c>
      <c r="D2813" s="25" t="s">
        <v>11031</v>
      </c>
      <c r="E2813" s="4">
        <v>4</v>
      </c>
      <c r="F2813" s="4">
        <v>2026</v>
      </c>
      <c r="G2813" s="4" t="s">
        <v>21</v>
      </c>
      <c r="I2813" t="s">
        <v>11219</v>
      </c>
      <c r="J2813" s="4">
        <v>27.5</v>
      </c>
      <c r="K2813" s="4">
        <v>36.4</v>
      </c>
      <c r="L2813" s="4">
        <v>0</v>
      </c>
      <c r="M2813" s="4">
        <v>906</v>
      </c>
      <c r="N2813" s="11">
        <v>982091061237823</v>
      </c>
      <c r="R2813" s="4" t="s">
        <v>13665</v>
      </c>
    </row>
    <row r="2814" spans="1:18">
      <c r="A2814" t="s">
        <v>594</v>
      </c>
      <c r="B2814" t="s">
        <v>10958</v>
      </c>
      <c r="C2814" t="s">
        <v>20</v>
      </c>
      <c r="D2814" s="25" t="s">
        <v>10989</v>
      </c>
      <c r="E2814" s="4">
        <v>3</v>
      </c>
      <c r="F2814" s="4">
        <v>1996</v>
      </c>
      <c r="G2814" t="s">
        <v>25</v>
      </c>
      <c r="I2814" t="s">
        <v>11219</v>
      </c>
      <c r="J2814" s="4" t="s">
        <v>169</v>
      </c>
      <c r="K2814" s="4" t="s">
        <v>190</v>
      </c>
      <c r="L2814" s="4">
        <v>0</v>
      </c>
      <c r="M2814" s="4" t="s">
        <v>1438</v>
      </c>
      <c r="N2814" s="11" t="s">
        <v>13666</v>
      </c>
      <c r="R2814" t="s">
        <v>13667</v>
      </c>
    </row>
    <row r="2815" spans="1:18">
      <c r="A2815" t="s">
        <v>594</v>
      </c>
      <c r="B2815" t="s">
        <v>10958</v>
      </c>
      <c r="C2815" t="s">
        <v>74</v>
      </c>
      <c r="D2815" s="25" t="s">
        <v>11001</v>
      </c>
      <c r="E2815" s="4">
        <v>3</v>
      </c>
      <c r="F2815" s="4">
        <v>1998</v>
      </c>
      <c r="G2815" t="s">
        <v>25</v>
      </c>
      <c r="I2815" t="s">
        <v>11219</v>
      </c>
      <c r="J2815" s="4" t="s">
        <v>2176</v>
      </c>
      <c r="K2815" s="4" t="s">
        <v>794</v>
      </c>
      <c r="L2815" s="4">
        <v>0</v>
      </c>
      <c r="M2815" s="4" t="s">
        <v>1932</v>
      </c>
      <c r="N2815" s="11" t="s">
        <v>13666</v>
      </c>
      <c r="R2815" t="s">
        <v>225</v>
      </c>
    </row>
    <row r="2816" spans="1:18">
      <c r="A2816" t="s">
        <v>594</v>
      </c>
      <c r="B2816" t="s">
        <v>10958</v>
      </c>
      <c r="C2816" t="s">
        <v>74</v>
      </c>
      <c r="D2816" s="25" t="s">
        <v>3055</v>
      </c>
      <c r="E2816" s="4">
        <v>5</v>
      </c>
      <c r="F2816" s="4">
        <v>2001</v>
      </c>
      <c r="G2816" t="s">
        <v>25</v>
      </c>
      <c r="I2816" t="s">
        <v>11219</v>
      </c>
      <c r="J2816" s="4" t="s">
        <v>1181</v>
      </c>
      <c r="K2816" s="4" t="s">
        <v>479</v>
      </c>
      <c r="L2816" s="4">
        <v>0</v>
      </c>
      <c r="M2816" s="4" t="s">
        <v>2127</v>
      </c>
      <c r="N2816" s="11" t="s">
        <v>13666</v>
      </c>
      <c r="R2816" t="s">
        <v>13668</v>
      </c>
    </row>
    <row r="2817" spans="1:18">
      <c r="A2817" t="s">
        <v>594</v>
      </c>
      <c r="B2817" t="s">
        <v>10958</v>
      </c>
      <c r="C2817" t="s">
        <v>74</v>
      </c>
      <c r="D2817" s="25" t="s">
        <v>1674</v>
      </c>
      <c r="E2817" s="4">
        <v>5</v>
      </c>
      <c r="F2817" s="4">
        <v>2004</v>
      </c>
      <c r="G2817" t="s">
        <v>25</v>
      </c>
      <c r="I2817" t="s">
        <v>11219</v>
      </c>
      <c r="J2817" s="4" t="s">
        <v>1181</v>
      </c>
      <c r="K2817" s="4" t="s">
        <v>1879</v>
      </c>
      <c r="L2817" s="4">
        <v>0</v>
      </c>
      <c r="N2817" s="11" t="s">
        <v>13666</v>
      </c>
      <c r="R2817" t="s">
        <v>13669</v>
      </c>
    </row>
    <row r="2818" spans="1:18">
      <c r="A2818" t="s">
        <v>594</v>
      </c>
      <c r="B2818" t="s">
        <v>10958</v>
      </c>
      <c r="C2818" t="s">
        <v>74</v>
      </c>
      <c r="D2818" s="25" t="s">
        <v>11060</v>
      </c>
      <c r="E2818" s="4">
        <v>5</v>
      </c>
      <c r="F2818" s="4">
        <v>2005</v>
      </c>
      <c r="G2818" t="s">
        <v>25</v>
      </c>
      <c r="I2818" t="s">
        <v>11219</v>
      </c>
      <c r="J2818" s="4" t="s">
        <v>1875</v>
      </c>
      <c r="K2818" s="4" t="s">
        <v>571</v>
      </c>
      <c r="L2818" s="4">
        <v>0</v>
      </c>
      <c r="M2818" s="4" t="s">
        <v>5413</v>
      </c>
      <c r="N2818" s="11" t="s">
        <v>13666</v>
      </c>
      <c r="R2818" t="s">
        <v>13670</v>
      </c>
    </row>
    <row r="2819" spans="1:18">
      <c r="A2819" t="s">
        <v>9086</v>
      </c>
      <c r="B2819" t="s">
        <v>10958</v>
      </c>
      <c r="C2819" t="s">
        <v>20</v>
      </c>
      <c r="D2819" s="25" t="s">
        <v>11001</v>
      </c>
      <c r="E2819" s="4">
        <v>3</v>
      </c>
      <c r="F2819" s="4">
        <v>1998</v>
      </c>
      <c r="G2819" t="s">
        <v>21</v>
      </c>
      <c r="H2819" s="4" t="s">
        <v>1635</v>
      </c>
      <c r="I2819" t="s">
        <v>1214</v>
      </c>
      <c r="J2819" s="4" t="s">
        <v>6479</v>
      </c>
      <c r="K2819" s="4">
        <v>26.8</v>
      </c>
      <c r="L2819" s="4">
        <v>0</v>
      </c>
      <c r="M2819" s="4" t="s">
        <v>1752</v>
      </c>
      <c r="N2819" s="11" t="s">
        <v>13671</v>
      </c>
      <c r="R2819" t="s">
        <v>13672</v>
      </c>
    </row>
    <row r="2820" spans="1:18">
      <c r="A2820" t="s">
        <v>9086</v>
      </c>
      <c r="B2820" t="s">
        <v>10958</v>
      </c>
      <c r="C2820" t="s">
        <v>74</v>
      </c>
      <c r="D2820" s="25" t="s">
        <v>11036</v>
      </c>
      <c r="E2820" s="4">
        <v>5</v>
      </c>
      <c r="F2820" s="4">
        <v>2002</v>
      </c>
      <c r="G2820" t="s">
        <v>21</v>
      </c>
      <c r="H2820" s="4" t="s">
        <v>717</v>
      </c>
      <c r="I2820" t="s">
        <v>1214</v>
      </c>
      <c r="J2820" s="4" t="s">
        <v>150</v>
      </c>
      <c r="K2820" s="4">
        <v>27.2</v>
      </c>
      <c r="L2820" s="4">
        <v>0.7</v>
      </c>
      <c r="M2820" s="4" t="s">
        <v>11593</v>
      </c>
      <c r="N2820" s="11" t="s">
        <v>13671</v>
      </c>
      <c r="R2820" t="s">
        <v>13673</v>
      </c>
    </row>
    <row r="2821" spans="1:18">
      <c r="A2821" t="s">
        <v>9086</v>
      </c>
      <c r="B2821" t="s">
        <v>10958</v>
      </c>
      <c r="C2821" t="s">
        <v>74</v>
      </c>
      <c r="D2821" s="25" t="s">
        <v>1674</v>
      </c>
      <c r="E2821" s="4">
        <v>5</v>
      </c>
      <c r="F2821" s="4">
        <v>2004</v>
      </c>
      <c r="G2821" t="s">
        <v>21</v>
      </c>
      <c r="H2821" s="4" t="s">
        <v>609</v>
      </c>
      <c r="I2821" t="s">
        <v>1214</v>
      </c>
      <c r="J2821" s="4" t="s">
        <v>150</v>
      </c>
      <c r="K2821" s="4">
        <v>27.6</v>
      </c>
      <c r="L2821" s="4">
        <v>0.7</v>
      </c>
      <c r="M2821" s="4" t="s">
        <v>1465</v>
      </c>
      <c r="N2821" s="11" t="s">
        <v>13671</v>
      </c>
      <c r="R2821" t="s">
        <v>13674</v>
      </c>
    </row>
    <row r="2822" spans="1:18">
      <c r="A2822" t="s">
        <v>9086</v>
      </c>
      <c r="B2822" t="s">
        <v>10958</v>
      </c>
      <c r="C2822" t="s">
        <v>74</v>
      </c>
      <c r="D2822" s="25" t="s">
        <v>11123</v>
      </c>
      <c r="E2822" s="4">
        <v>5</v>
      </c>
      <c r="F2822" s="4">
        <v>2005</v>
      </c>
      <c r="G2822" t="s">
        <v>21</v>
      </c>
      <c r="H2822" s="4" t="s">
        <v>977</v>
      </c>
      <c r="I2822" t="s">
        <v>1214</v>
      </c>
      <c r="J2822" s="4" t="s">
        <v>529</v>
      </c>
      <c r="K2822" s="4">
        <v>28</v>
      </c>
      <c r="L2822" s="4">
        <v>0.6</v>
      </c>
      <c r="M2822" s="4" t="s">
        <v>1436</v>
      </c>
      <c r="N2822" s="11" t="s">
        <v>13671</v>
      </c>
      <c r="R2822" t="s">
        <v>13675</v>
      </c>
    </row>
    <row r="2823" spans="1:18">
      <c r="A2823" t="s">
        <v>9086</v>
      </c>
      <c r="B2823" t="s">
        <v>10958</v>
      </c>
      <c r="C2823" t="s">
        <v>74</v>
      </c>
      <c r="D2823" s="25" t="s">
        <v>10993</v>
      </c>
      <c r="E2823" s="4">
        <v>5</v>
      </c>
      <c r="F2823" s="4">
        <v>2008</v>
      </c>
      <c r="G2823" t="s">
        <v>21</v>
      </c>
      <c r="H2823" s="4" t="s">
        <v>1046</v>
      </c>
      <c r="I2823" t="s">
        <v>1214</v>
      </c>
      <c r="J2823" s="4" t="s">
        <v>758</v>
      </c>
      <c r="K2823" s="4">
        <v>29.8</v>
      </c>
      <c r="L2823" s="4">
        <v>0</v>
      </c>
      <c r="M2823" s="4" t="s">
        <v>13676</v>
      </c>
      <c r="N2823" s="11" t="s">
        <v>13671</v>
      </c>
      <c r="R2823" t="s">
        <v>13677</v>
      </c>
    </row>
    <row r="2824" spans="1:18">
      <c r="A2824" t="s">
        <v>9086</v>
      </c>
      <c r="B2824" t="s">
        <v>10958</v>
      </c>
      <c r="C2824" t="s">
        <v>74</v>
      </c>
      <c r="D2824" s="25" t="s">
        <v>562</v>
      </c>
      <c r="E2824" s="4">
        <v>5</v>
      </c>
      <c r="F2824" s="4">
        <v>2009</v>
      </c>
      <c r="G2824" t="s">
        <v>21</v>
      </c>
      <c r="H2824" s="4" t="s">
        <v>488</v>
      </c>
      <c r="I2824" t="s">
        <v>1214</v>
      </c>
      <c r="J2824" s="4" t="s">
        <v>1869</v>
      </c>
      <c r="K2824" s="4">
        <v>29.9</v>
      </c>
      <c r="L2824" s="4">
        <v>0</v>
      </c>
      <c r="M2824" s="4" t="s">
        <v>13678</v>
      </c>
      <c r="N2824" s="11" t="s">
        <v>13671</v>
      </c>
      <c r="R2824" t="s">
        <v>13679</v>
      </c>
    </row>
    <row r="2825" spans="1:18">
      <c r="A2825" t="s">
        <v>9086</v>
      </c>
      <c r="B2825" t="s">
        <v>10958</v>
      </c>
      <c r="C2825" t="s">
        <v>74</v>
      </c>
      <c r="D2825" s="25" t="s">
        <v>10995</v>
      </c>
      <c r="E2825" s="4">
        <v>5</v>
      </c>
      <c r="F2825" s="4">
        <v>2010</v>
      </c>
      <c r="G2825" t="s">
        <v>21</v>
      </c>
      <c r="H2825" s="4" t="s">
        <v>401</v>
      </c>
      <c r="I2825" t="s">
        <v>1214</v>
      </c>
      <c r="J2825" s="4" t="s">
        <v>1075</v>
      </c>
      <c r="K2825" s="4">
        <v>29.6</v>
      </c>
      <c r="L2825" s="4">
        <v>0</v>
      </c>
      <c r="M2825" s="4" t="s">
        <v>1866</v>
      </c>
      <c r="N2825" s="11" t="s">
        <v>13671</v>
      </c>
      <c r="R2825" t="s">
        <v>13680</v>
      </c>
    </row>
    <row r="2826" spans="1:18">
      <c r="A2826" t="s">
        <v>9086</v>
      </c>
      <c r="B2826" t="s">
        <v>10958</v>
      </c>
      <c r="C2826" t="s">
        <v>74</v>
      </c>
      <c r="D2826" s="25" t="s">
        <v>11012</v>
      </c>
      <c r="E2826" s="4">
        <v>5</v>
      </c>
      <c r="F2826" s="4">
        <v>2011</v>
      </c>
      <c r="G2826" t="s">
        <v>21</v>
      </c>
      <c r="H2826" s="4" t="s">
        <v>772</v>
      </c>
      <c r="I2826" t="s">
        <v>1214</v>
      </c>
      <c r="J2826" s="4" t="s">
        <v>929</v>
      </c>
      <c r="K2826" s="4">
        <v>29.5</v>
      </c>
      <c r="L2826" s="4">
        <v>0</v>
      </c>
      <c r="M2826" s="4" t="s">
        <v>2231</v>
      </c>
      <c r="N2826" s="11" t="s">
        <v>13671</v>
      </c>
      <c r="R2826" t="s">
        <v>13681</v>
      </c>
    </row>
    <row r="2827" spans="1:18">
      <c r="A2827" t="s">
        <v>9086</v>
      </c>
      <c r="B2827" t="s">
        <v>10958</v>
      </c>
      <c r="C2827" t="s">
        <v>74</v>
      </c>
      <c r="D2827" s="25" t="s">
        <v>11014</v>
      </c>
      <c r="E2827" s="4">
        <v>5</v>
      </c>
      <c r="F2827" s="4">
        <v>2013</v>
      </c>
      <c r="G2827" t="s">
        <v>21</v>
      </c>
      <c r="H2827" s="4" t="s">
        <v>997</v>
      </c>
      <c r="I2827" t="s">
        <v>1214</v>
      </c>
      <c r="J2827" s="4" t="s">
        <v>1075</v>
      </c>
      <c r="K2827" s="4">
        <v>31</v>
      </c>
      <c r="L2827" s="4">
        <v>0</v>
      </c>
      <c r="M2827" s="4" t="s">
        <v>4633</v>
      </c>
      <c r="N2827" s="11" t="s">
        <v>13671</v>
      </c>
      <c r="R2827" t="s">
        <v>13682</v>
      </c>
    </row>
    <row r="2828" spans="1:18">
      <c r="A2828" t="s">
        <v>9086</v>
      </c>
      <c r="B2828" t="s">
        <v>10958</v>
      </c>
      <c r="C2828" t="s">
        <v>74</v>
      </c>
      <c r="D2828" s="25" t="s">
        <v>11016</v>
      </c>
      <c r="E2828" s="4">
        <v>5</v>
      </c>
      <c r="F2828" s="4">
        <v>2015</v>
      </c>
      <c r="G2828" t="s">
        <v>21</v>
      </c>
      <c r="H2828" s="4" t="s">
        <v>742</v>
      </c>
      <c r="I2828" t="s">
        <v>1214</v>
      </c>
      <c r="J2828" s="4" t="s">
        <v>789</v>
      </c>
      <c r="K2828" s="4">
        <v>31.7</v>
      </c>
      <c r="L2828" s="4">
        <v>0</v>
      </c>
      <c r="M2828" s="4" t="s">
        <v>3669</v>
      </c>
      <c r="N2828" s="11" t="s">
        <v>13671</v>
      </c>
      <c r="R2828" t="s">
        <v>13683</v>
      </c>
    </row>
    <row r="2829" spans="1:18">
      <c r="A2829" t="s">
        <v>596</v>
      </c>
      <c r="B2829" t="s">
        <v>10958</v>
      </c>
      <c r="C2829" t="s">
        <v>20</v>
      </c>
      <c r="D2829" s="25" t="s">
        <v>10989</v>
      </c>
      <c r="E2829" s="4">
        <v>3</v>
      </c>
      <c r="F2829" s="4">
        <v>1996</v>
      </c>
      <c r="G2829" t="s">
        <v>25</v>
      </c>
      <c r="I2829" t="s">
        <v>11219</v>
      </c>
      <c r="J2829" s="4" t="s">
        <v>529</v>
      </c>
      <c r="K2829" s="4" t="s">
        <v>591</v>
      </c>
      <c r="L2829" s="4">
        <v>0</v>
      </c>
      <c r="M2829" s="4" t="s">
        <v>6090</v>
      </c>
      <c r="N2829" s="11" t="s">
        <v>13684</v>
      </c>
      <c r="R2829" t="s">
        <v>2541</v>
      </c>
    </row>
    <row r="2830" spans="1:18">
      <c r="A2830" t="s">
        <v>596</v>
      </c>
      <c r="B2830" t="s">
        <v>10958</v>
      </c>
      <c r="C2830" t="s">
        <v>74</v>
      </c>
      <c r="D2830" s="25" t="s">
        <v>11083</v>
      </c>
      <c r="E2830" s="4">
        <v>3</v>
      </c>
      <c r="F2830" s="4">
        <v>2000</v>
      </c>
      <c r="G2830" t="s">
        <v>25</v>
      </c>
      <c r="I2830" t="s">
        <v>11219</v>
      </c>
      <c r="J2830" s="4" t="s">
        <v>836</v>
      </c>
      <c r="K2830" s="4" t="s">
        <v>49</v>
      </c>
      <c r="L2830" s="4">
        <v>0</v>
      </c>
      <c r="M2830" s="4" t="s">
        <v>2030</v>
      </c>
      <c r="N2830" s="11" t="s">
        <v>13684</v>
      </c>
      <c r="R2830" t="s">
        <v>585</v>
      </c>
    </row>
    <row r="2831" spans="1:18">
      <c r="A2831" t="s">
        <v>596</v>
      </c>
      <c r="B2831" t="s">
        <v>10958</v>
      </c>
      <c r="C2831" t="s">
        <v>74</v>
      </c>
      <c r="D2831" s="25" t="s">
        <v>3055</v>
      </c>
      <c r="E2831" s="4">
        <v>5</v>
      </c>
      <c r="F2831" s="4">
        <v>2001</v>
      </c>
      <c r="G2831" t="s">
        <v>25</v>
      </c>
      <c r="I2831" t="s">
        <v>11219</v>
      </c>
      <c r="J2831" s="4" t="s">
        <v>1782</v>
      </c>
      <c r="K2831" s="4" t="s">
        <v>397</v>
      </c>
      <c r="L2831" s="4">
        <v>0</v>
      </c>
      <c r="M2831" s="4" t="s">
        <v>1952</v>
      </c>
      <c r="N2831" s="11" t="s">
        <v>13684</v>
      </c>
      <c r="R2831" t="s">
        <v>13685</v>
      </c>
    </row>
    <row r="2832" spans="1:18">
      <c r="A2832" t="s">
        <v>596</v>
      </c>
      <c r="B2832" t="s">
        <v>10958</v>
      </c>
      <c r="C2832" t="s">
        <v>74</v>
      </c>
      <c r="D2832" s="25" t="s">
        <v>10972</v>
      </c>
      <c r="E2832" s="4">
        <v>5</v>
      </c>
      <c r="F2832" s="4">
        <v>2003</v>
      </c>
      <c r="G2832" t="s">
        <v>25</v>
      </c>
      <c r="I2832" t="s">
        <v>11219</v>
      </c>
      <c r="J2832" s="4" t="s">
        <v>836</v>
      </c>
      <c r="K2832" s="4" t="s">
        <v>949</v>
      </c>
      <c r="L2832" s="4">
        <v>0</v>
      </c>
      <c r="M2832" s="4" t="s">
        <v>13686</v>
      </c>
      <c r="N2832" s="11" t="s">
        <v>13684</v>
      </c>
      <c r="R2832" t="s">
        <v>11501</v>
      </c>
    </row>
    <row r="2833" spans="1:18">
      <c r="A2833" t="s">
        <v>596</v>
      </c>
      <c r="B2833" t="s">
        <v>10958</v>
      </c>
      <c r="C2833" t="s">
        <v>74</v>
      </c>
      <c r="D2833" s="25" t="s">
        <v>10995</v>
      </c>
      <c r="E2833" s="4">
        <v>5</v>
      </c>
      <c r="F2833" s="4">
        <v>2010</v>
      </c>
      <c r="G2833" t="s">
        <v>25</v>
      </c>
      <c r="I2833" t="s">
        <v>11219</v>
      </c>
      <c r="J2833" s="4" t="s">
        <v>1861</v>
      </c>
      <c r="K2833" s="4" t="s">
        <v>854</v>
      </c>
      <c r="L2833" s="4">
        <v>0</v>
      </c>
      <c r="M2833" s="4" t="s">
        <v>3803</v>
      </c>
      <c r="N2833" s="11" t="s">
        <v>13684</v>
      </c>
      <c r="R2833" t="s">
        <v>13687</v>
      </c>
    </row>
    <row r="2834" spans="1:18">
      <c r="A2834" t="s">
        <v>9122</v>
      </c>
      <c r="B2834" t="s">
        <v>10958</v>
      </c>
      <c r="C2834" t="s">
        <v>20</v>
      </c>
      <c r="D2834" s="25" t="s">
        <v>11001</v>
      </c>
      <c r="E2834" s="4">
        <v>3</v>
      </c>
      <c r="F2834" s="4">
        <v>1998</v>
      </c>
      <c r="G2834" t="s">
        <v>21</v>
      </c>
      <c r="I2834" t="s">
        <v>11219</v>
      </c>
      <c r="J2834" s="4" t="s">
        <v>497</v>
      </c>
      <c r="K2834" s="4" t="s">
        <v>801</v>
      </c>
      <c r="L2834" s="4">
        <v>0</v>
      </c>
      <c r="M2834" s="4" t="s">
        <v>2799</v>
      </c>
      <c r="R2834" t="s">
        <v>13688</v>
      </c>
    </row>
    <row r="2835" spans="1:18">
      <c r="A2835" t="s">
        <v>9135</v>
      </c>
      <c r="B2835" t="s">
        <v>10958</v>
      </c>
      <c r="C2835" t="s">
        <v>20</v>
      </c>
      <c r="D2835" s="25" t="s">
        <v>11016</v>
      </c>
      <c r="E2835" s="4">
        <v>5</v>
      </c>
      <c r="F2835" s="4">
        <v>2015</v>
      </c>
      <c r="G2835" t="s">
        <v>21</v>
      </c>
      <c r="I2835" t="s">
        <v>11219</v>
      </c>
      <c r="J2835" s="4" t="s">
        <v>563</v>
      </c>
      <c r="K2835" s="4" t="s">
        <v>881</v>
      </c>
      <c r="L2835" s="4">
        <v>0</v>
      </c>
      <c r="M2835" s="4" t="s">
        <v>6079</v>
      </c>
      <c r="R2835" t="s">
        <v>12503</v>
      </c>
    </row>
    <row r="2836" spans="1:18">
      <c r="A2836" t="s">
        <v>599</v>
      </c>
      <c r="B2836" t="s">
        <v>10958</v>
      </c>
      <c r="C2836" t="s">
        <v>20</v>
      </c>
      <c r="D2836" s="25" t="s">
        <v>10989</v>
      </c>
      <c r="E2836" s="4">
        <v>3</v>
      </c>
      <c r="F2836" s="4">
        <v>1996</v>
      </c>
      <c r="G2836" t="s">
        <v>25</v>
      </c>
      <c r="I2836" t="s">
        <v>11219</v>
      </c>
      <c r="J2836" s="4" t="s">
        <v>929</v>
      </c>
      <c r="K2836" s="4" t="s">
        <v>933</v>
      </c>
      <c r="L2836" s="4">
        <v>0</v>
      </c>
      <c r="M2836" s="4" t="s">
        <v>2090</v>
      </c>
      <c r="N2836" s="11" t="s">
        <v>13689</v>
      </c>
      <c r="R2836" t="s">
        <v>13690</v>
      </c>
    </row>
    <row r="2837" spans="1:18">
      <c r="A2837" t="s">
        <v>601</v>
      </c>
      <c r="B2837" t="s">
        <v>10958</v>
      </c>
      <c r="C2837" t="s">
        <v>20</v>
      </c>
      <c r="D2837" s="25" t="s">
        <v>11001</v>
      </c>
      <c r="E2837" s="4">
        <v>3</v>
      </c>
      <c r="F2837" s="4">
        <v>1998</v>
      </c>
      <c r="G2837" t="s">
        <v>21</v>
      </c>
      <c r="I2837" t="s">
        <v>11219</v>
      </c>
      <c r="J2837" s="4" t="s">
        <v>169</v>
      </c>
      <c r="K2837" s="4" t="s">
        <v>1875</v>
      </c>
      <c r="L2837" s="4">
        <v>0</v>
      </c>
      <c r="M2837" s="4" t="s">
        <v>2808</v>
      </c>
      <c r="N2837" s="11" t="s">
        <v>13691</v>
      </c>
      <c r="R2837" t="s">
        <v>13692</v>
      </c>
    </row>
    <row r="2838" spans="1:18">
      <c r="A2838" t="s">
        <v>601</v>
      </c>
      <c r="B2838" t="s">
        <v>10958</v>
      </c>
      <c r="C2838" t="s">
        <v>74</v>
      </c>
      <c r="D2838" s="25" t="s">
        <v>10981</v>
      </c>
      <c r="E2838" s="4">
        <v>3</v>
      </c>
      <c r="F2838" s="4">
        <v>2000</v>
      </c>
      <c r="G2838" t="s">
        <v>21</v>
      </c>
      <c r="I2838" t="s">
        <v>11219</v>
      </c>
      <c r="J2838" s="4" t="s">
        <v>648</v>
      </c>
      <c r="K2838" s="4" t="s">
        <v>2619</v>
      </c>
      <c r="L2838" s="4">
        <v>0</v>
      </c>
      <c r="M2838" s="4" t="s">
        <v>1904</v>
      </c>
      <c r="N2838" s="11" t="s">
        <v>13691</v>
      </c>
      <c r="R2838" t="s">
        <v>13693</v>
      </c>
    </row>
    <row r="2839" spans="1:18">
      <c r="A2839" t="s">
        <v>601</v>
      </c>
      <c r="B2839" t="s">
        <v>10958</v>
      </c>
      <c r="C2839" t="s">
        <v>74</v>
      </c>
      <c r="D2839" s="25" t="s">
        <v>10972</v>
      </c>
      <c r="E2839" s="4">
        <v>5</v>
      </c>
      <c r="F2839" s="4">
        <v>2003</v>
      </c>
      <c r="G2839" t="s">
        <v>21</v>
      </c>
      <c r="I2839" t="s">
        <v>11219</v>
      </c>
      <c r="J2839" s="4" t="s">
        <v>2176</v>
      </c>
      <c r="K2839" s="4" t="s">
        <v>461</v>
      </c>
      <c r="L2839" s="4">
        <v>0</v>
      </c>
      <c r="M2839" s="4" t="s">
        <v>5308</v>
      </c>
      <c r="N2839" s="11" t="s">
        <v>13691</v>
      </c>
      <c r="R2839" t="s">
        <v>13694</v>
      </c>
    </row>
    <row r="2840" spans="1:18">
      <c r="A2840" t="s">
        <v>9161</v>
      </c>
      <c r="B2840" t="s">
        <v>10958</v>
      </c>
      <c r="C2840" t="s">
        <v>20</v>
      </c>
      <c r="D2840" s="25" t="s">
        <v>11027</v>
      </c>
      <c r="E2840" s="4">
        <v>5</v>
      </c>
      <c r="F2840" s="4">
        <v>2017</v>
      </c>
      <c r="G2840" t="s">
        <v>25</v>
      </c>
      <c r="I2840" t="s">
        <v>11219</v>
      </c>
      <c r="J2840" s="4" t="s">
        <v>5051</v>
      </c>
      <c r="K2840" s="4" t="s">
        <v>7550</v>
      </c>
      <c r="L2840" s="4">
        <v>0</v>
      </c>
      <c r="M2840" s="4" t="s">
        <v>2594</v>
      </c>
      <c r="R2840" t="s">
        <v>13695</v>
      </c>
    </row>
    <row r="2841" spans="1:18">
      <c r="A2841" t="s">
        <v>9161</v>
      </c>
      <c r="B2841" t="s">
        <v>10958</v>
      </c>
      <c r="C2841" t="s">
        <v>74</v>
      </c>
      <c r="D2841" s="25" t="s">
        <v>1992</v>
      </c>
      <c r="E2841" s="4">
        <v>5</v>
      </c>
      <c r="F2841" s="4">
        <v>2021</v>
      </c>
      <c r="G2841" t="s">
        <v>25</v>
      </c>
      <c r="I2841" t="s">
        <v>11219</v>
      </c>
      <c r="J2841" s="4" t="s">
        <v>2963</v>
      </c>
      <c r="K2841" s="4" t="s">
        <v>492</v>
      </c>
      <c r="L2841" s="4">
        <v>0</v>
      </c>
      <c r="M2841" s="4" t="s">
        <v>4155</v>
      </c>
      <c r="Q2841" t="s">
        <v>13696</v>
      </c>
      <c r="R2841" t="s">
        <v>13697</v>
      </c>
    </row>
    <row r="2842" spans="1:18">
      <c r="A2842" t="s">
        <v>9161</v>
      </c>
      <c r="B2842" t="s">
        <v>10958</v>
      </c>
      <c r="C2842" t="s">
        <v>74</v>
      </c>
      <c r="D2842" s="25" t="s">
        <v>12374</v>
      </c>
      <c r="E2842" s="4">
        <v>4</v>
      </c>
      <c r="F2842" s="4">
        <v>2024</v>
      </c>
      <c r="G2842" t="s">
        <v>25</v>
      </c>
      <c r="I2842"/>
      <c r="J2842" s="4" t="s">
        <v>529</v>
      </c>
      <c r="R2842" t="s">
        <v>13698</v>
      </c>
    </row>
    <row r="2843" spans="1:18">
      <c r="A2843" t="s">
        <v>603</v>
      </c>
      <c r="B2843" t="s">
        <v>10958</v>
      </c>
      <c r="C2843" t="s">
        <v>20</v>
      </c>
      <c r="D2843" s="25" t="s">
        <v>10989</v>
      </c>
      <c r="E2843" s="4">
        <v>3</v>
      </c>
      <c r="F2843" s="4">
        <v>1996</v>
      </c>
      <c r="G2843" t="s">
        <v>25</v>
      </c>
      <c r="H2843" s="4" t="s">
        <v>1610</v>
      </c>
      <c r="I2843" t="s">
        <v>1214</v>
      </c>
      <c r="J2843" s="4" t="s">
        <v>611</v>
      </c>
      <c r="K2843" s="4" t="s">
        <v>1782</v>
      </c>
      <c r="L2843" s="4">
        <v>0</v>
      </c>
      <c r="M2843" s="4" t="s">
        <v>1752</v>
      </c>
      <c r="N2843" s="11" t="s">
        <v>13699</v>
      </c>
      <c r="R2843" t="s">
        <v>607</v>
      </c>
    </row>
    <row r="2844" spans="1:18">
      <c r="A2844" t="s">
        <v>603</v>
      </c>
      <c r="B2844" t="s">
        <v>10958</v>
      </c>
      <c r="C2844" t="s">
        <v>74</v>
      </c>
      <c r="D2844" s="25" t="s">
        <v>11083</v>
      </c>
      <c r="E2844" s="4">
        <v>3</v>
      </c>
      <c r="F2844" s="4">
        <v>2000</v>
      </c>
      <c r="G2844" t="s">
        <v>25</v>
      </c>
      <c r="H2844" s="4" t="s">
        <v>1376</v>
      </c>
      <c r="I2844" t="s">
        <v>1214</v>
      </c>
      <c r="J2844" s="4" t="s">
        <v>285</v>
      </c>
      <c r="K2844" s="4" t="s">
        <v>358</v>
      </c>
      <c r="L2844" s="4">
        <v>0</v>
      </c>
      <c r="M2844" s="4" t="s">
        <v>1671</v>
      </c>
      <c r="N2844" s="11" t="s">
        <v>13699</v>
      </c>
      <c r="R2844" t="s">
        <v>13700</v>
      </c>
    </row>
    <row r="2845" spans="1:18">
      <c r="A2845" t="s">
        <v>603</v>
      </c>
      <c r="B2845" t="s">
        <v>10958</v>
      </c>
      <c r="C2845" t="s">
        <v>74</v>
      </c>
      <c r="D2845" s="25" t="s">
        <v>10970</v>
      </c>
      <c r="E2845" s="4">
        <v>5</v>
      </c>
      <c r="F2845" s="4">
        <v>2001</v>
      </c>
      <c r="G2845" t="s">
        <v>25</v>
      </c>
      <c r="H2845" s="4" t="s">
        <v>717</v>
      </c>
      <c r="I2845" t="s">
        <v>1214</v>
      </c>
      <c r="J2845" s="4" t="s">
        <v>91</v>
      </c>
      <c r="K2845" s="4" t="s">
        <v>709</v>
      </c>
      <c r="L2845" s="4">
        <v>0</v>
      </c>
      <c r="M2845" s="4" t="s">
        <v>1637</v>
      </c>
      <c r="N2845" s="11" t="s">
        <v>13699</v>
      </c>
      <c r="R2845" t="s">
        <v>10991</v>
      </c>
    </row>
    <row r="2846" spans="1:18">
      <c r="A2846" t="s">
        <v>603</v>
      </c>
      <c r="B2846" t="s">
        <v>10958</v>
      </c>
      <c r="C2846" t="s">
        <v>74</v>
      </c>
      <c r="D2846" s="25" t="s">
        <v>2321</v>
      </c>
      <c r="E2846" s="4">
        <v>7</v>
      </c>
      <c r="F2846" s="4">
        <v>2002</v>
      </c>
      <c r="G2846" t="s">
        <v>25</v>
      </c>
      <c r="H2846" s="4" t="s">
        <v>141</v>
      </c>
      <c r="I2846" t="s">
        <v>1214</v>
      </c>
      <c r="J2846" s="4" t="s">
        <v>67</v>
      </c>
      <c r="K2846" s="4" t="s">
        <v>831</v>
      </c>
      <c r="L2846" s="4">
        <v>0</v>
      </c>
      <c r="M2846" s="4" t="s">
        <v>1532</v>
      </c>
      <c r="N2846" s="11" t="s">
        <v>13699</v>
      </c>
      <c r="R2846" t="s">
        <v>13701</v>
      </c>
    </row>
    <row r="2847" spans="1:18">
      <c r="A2847" t="s">
        <v>603</v>
      </c>
      <c r="B2847" t="s">
        <v>10958</v>
      </c>
      <c r="C2847" t="s">
        <v>74</v>
      </c>
      <c r="D2847" s="25" t="s">
        <v>1674</v>
      </c>
      <c r="E2847" s="4">
        <v>5</v>
      </c>
      <c r="F2847" s="4">
        <v>2004</v>
      </c>
      <c r="G2847" t="s">
        <v>25</v>
      </c>
      <c r="H2847" s="4" t="s">
        <v>977</v>
      </c>
      <c r="I2847" t="s">
        <v>1214</v>
      </c>
      <c r="J2847" s="4" t="s">
        <v>521</v>
      </c>
      <c r="K2847" s="4" t="s">
        <v>264</v>
      </c>
      <c r="L2847" s="4">
        <v>0</v>
      </c>
      <c r="M2847" s="4" t="s">
        <v>1436</v>
      </c>
      <c r="N2847" s="11" t="s">
        <v>13699</v>
      </c>
      <c r="R2847" t="s">
        <v>13702</v>
      </c>
    </row>
    <row r="2848" spans="1:18">
      <c r="A2848" t="s">
        <v>603</v>
      </c>
      <c r="B2848" t="s">
        <v>10958</v>
      </c>
      <c r="C2848" t="s">
        <v>74</v>
      </c>
      <c r="D2848" s="25" t="s">
        <v>10985</v>
      </c>
      <c r="E2848" s="4">
        <v>3</v>
      </c>
      <c r="F2848" s="4">
        <v>2008</v>
      </c>
      <c r="G2848" t="s">
        <v>25</v>
      </c>
      <c r="H2848" s="4" t="s">
        <v>1756</v>
      </c>
      <c r="I2848" t="s">
        <v>1214</v>
      </c>
      <c r="J2848" s="4" t="s">
        <v>866</v>
      </c>
      <c r="K2848" s="4" t="s">
        <v>199</v>
      </c>
      <c r="L2848" s="4">
        <v>0</v>
      </c>
      <c r="M2848" s="4" t="s">
        <v>2504</v>
      </c>
      <c r="N2848" s="11" t="s">
        <v>13699</v>
      </c>
      <c r="R2848" t="s">
        <v>13703</v>
      </c>
    </row>
    <row r="2849" spans="1:18">
      <c r="A2849" t="s">
        <v>649</v>
      </c>
      <c r="B2849" t="s">
        <v>10958</v>
      </c>
      <c r="C2849" t="s">
        <v>20</v>
      </c>
      <c r="D2849" s="25" t="s">
        <v>11083</v>
      </c>
      <c r="E2849" s="4">
        <v>3</v>
      </c>
      <c r="F2849" s="4">
        <v>2000</v>
      </c>
      <c r="G2849" t="s">
        <v>21</v>
      </c>
      <c r="H2849" s="4" t="s">
        <v>1635</v>
      </c>
      <c r="I2849" t="s">
        <v>1214</v>
      </c>
      <c r="J2849" s="4" t="s">
        <v>285</v>
      </c>
      <c r="K2849" s="4" t="s">
        <v>492</v>
      </c>
      <c r="L2849" s="4">
        <v>0</v>
      </c>
      <c r="M2849" s="4" t="s">
        <v>2086</v>
      </c>
      <c r="N2849" s="11" t="s">
        <v>13704</v>
      </c>
      <c r="R2849" t="s">
        <v>13705</v>
      </c>
    </row>
    <row r="2850" spans="1:18">
      <c r="A2850" t="s">
        <v>649</v>
      </c>
      <c r="B2850" t="s">
        <v>10958</v>
      </c>
      <c r="C2850" t="s">
        <v>74</v>
      </c>
      <c r="D2850" s="25" t="s">
        <v>11060</v>
      </c>
      <c r="E2850" s="4">
        <v>5</v>
      </c>
      <c r="F2850" s="4">
        <v>2005</v>
      </c>
      <c r="G2850" t="s">
        <v>21</v>
      </c>
      <c r="H2850" s="4" t="s">
        <v>712</v>
      </c>
      <c r="I2850" t="s">
        <v>1214</v>
      </c>
      <c r="J2850" s="4" t="s">
        <v>3619</v>
      </c>
      <c r="K2850" s="4" t="s">
        <v>683</v>
      </c>
      <c r="L2850" s="4">
        <v>0</v>
      </c>
      <c r="M2850" s="4" t="s">
        <v>2920</v>
      </c>
      <c r="N2850" s="11" t="s">
        <v>13704</v>
      </c>
      <c r="R2850" t="s">
        <v>13706</v>
      </c>
    </row>
    <row r="2851" spans="1:18">
      <c r="A2851" t="s">
        <v>649</v>
      </c>
      <c r="B2851" t="s">
        <v>10958</v>
      </c>
      <c r="C2851" t="s">
        <v>74</v>
      </c>
      <c r="D2851" s="25" t="s">
        <v>11397</v>
      </c>
      <c r="E2851" s="4">
        <v>5</v>
      </c>
      <c r="F2851" s="4">
        <v>2011</v>
      </c>
      <c r="G2851" t="s">
        <v>21</v>
      </c>
      <c r="H2851" s="4" t="s">
        <v>488</v>
      </c>
      <c r="I2851" t="s">
        <v>1214</v>
      </c>
      <c r="J2851" s="4" t="s">
        <v>648</v>
      </c>
      <c r="K2851" s="4" t="s">
        <v>885</v>
      </c>
      <c r="L2851" s="4">
        <v>0</v>
      </c>
      <c r="M2851" s="4" t="s">
        <v>1750</v>
      </c>
      <c r="N2851" s="11" t="s">
        <v>13704</v>
      </c>
      <c r="R2851" t="s">
        <v>13707</v>
      </c>
    </row>
    <row r="2852" spans="1:18">
      <c r="A2852" t="s">
        <v>9201</v>
      </c>
      <c r="B2852" t="s">
        <v>10958</v>
      </c>
      <c r="C2852" t="s">
        <v>20</v>
      </c>
      <c r="D2852" s="25" t="s">
        <v>2390</v>
      </c>
      <c r="E2852" s="4">
        <v>3</v>
      </c>
      <c r="F2852" s="4">
        <v>1980</v>
      </c>
      <c r="G2852" t="s">
        <v>103</v>
      </c>
      <c r="I2852" t="s">
        <v>11219</v>
      </c>
      <c r="J2852" s="4" t="s">
        <v>933</v>
      </c>
      <c r="K2852" s="4" t="s">
        <v>1297</v>
      </c>
      <c r="L2852" s="4">
        <v>0</v>
      </c>
      <c r="M2852" s="4" t="s">
        <v>2697</v>
      </c>
      <c r="R2852" t="s">
        <v>564</v>
      </c>
    </row>
    <row r="2853" spans="1:18">
      <c r="A2853" t="s">
        <v>9202</v>
      </c>
      <c r="B2853" t="s">
        <v>10958</v>
      </c>
      <c r="C2853" t="s">
        <v>20</v>
      </c>
      <c r="D2853" s="25" t="s">
        <v>10960</v>
      </c>
      <c r="E2853" s="4">
        <v>3</v>
      </c>
      <c r="F2853" s="4">
        <v>1983</v>
      </c>
      <c r="G2853" t="s">
        <v>25</v>
      </c>
      <c r="I2853" t="s">
        <v>11219</v>
      </c>
      <c r="J2853" s="4" t="s">
        <v>5580</v>
      </c>
      <c r="K2853" s="4" t="s">
        <v>2103</v>
      </c>
      <c r="L2853" s="4">
        <v>0</v>
      </c>
      <c r="M2853" s="4" t="s">
        <v>2080</v>
      </c>
      <c r="R2853" t="s">
        <v>13708</v>
      </c>
    </row>
    <row r="2854" spans="1:18">
      <c r="A2854" t="s">
        <v>9202</v>
      </c>
      <c r="B2854" t="s">
        <v>10958</v>
      </c>
      <c r="C2854" t="s">
        <v>74</v>
      </c>
      <c r="D2854" s="25" t="s">
        <v>11077</v>
      </c>
      <c r="E2854" s="4">
        <v>3</v>
      </c>
      <c r="F2854" s="4">
        <v>1986</v>
      </c>
      <c r="G2854" t="s">
        <v>25</v>
      </c>
      <c r="I2854" t="s">
        <v>11219</v>
      </c>
      <c r="J2854" s="4" t="s">
        <v>3869</v>
      </c>
      <c r="K2854" s="4" t="s">
        <v>3561</v>
      </c>
      <c r="L2854" s="4">
        <v>0</v>
      </c>
      <c r="M2854" s="4" t="s">
        <v>3150</v>
      </c>
      <c r="R2854" t="s">
        <v>13709</v>
      </c>
    </row>
    <row r="2855" spans="1:18">
      <c r="A2855" t="s">
        <v>9202</v>
      </c>
      <c r="B2855" t="s">
        <v>10958</v>
      </c>
      <c r="C2855" t="s">
        <v>74</v>
      </c>
      <c r="D2855" s="25" t="s">
        <v>10963</v>
      </c>
      <c r="E2855" s="4">
        <v>3</v>
      </c>
      <c r="F2855" s="4">
        <v>1988</v>
      </c>
      <c r="G2855" t="s">
        <v>25</v>
      </c>
      <c r="I2855" t="s">
        <v>11219</v>
      </c>
      <c r="J2855" s="4" t="s">
        <v>2923</v>
      </c>
      <c r="K2855" s="4" t="s">
        <v>2589</v>
      </c>
      <c r="L2855" s="4">
        <v>0</v>
      </c>
      <c r="M2855" s="4" t="s">
        <v>2691</v>
      </c>
      <c r="R2855" t="s">
        <v>13710</v>
      </c>
    </row>
    <row r="2856" spans="1:18">
      <c r="A2856" t="s">
        <v>9202</v>
      </c>
      <c r="B2856" t="s">
        <v>10958</v>
      </c>
      <c r="C2856" t="s">
        <v>74</v>
      </c>
      <c r="D2856" s="25" t="s">
        <v>10964</v>
      </c>
      <c r="E2856" s="4">
        <v>3</v>
      </c>
      <c r="F2856" s="4">
        <v>1990</v>
      </c>
      <c r="G2856" t="s">
        <v>25</v>
      </c>
      <c r="I2856" t="s">
        <v>11219</v>
      </c>
      <c r="J2856" s="4" t="s">
        <v>2923</v>
      </c>
      <c r="K2856" s="4" t="s">
        <v>2169</v>
      </c>
      <c r="L2856" s="4">
        <v>0</v>
      </c>
      <c r="M2856" s="4" t="s">
        <v>3277</v>
      </c>
    </row>
    <row r="2857" spans="1:18">
      <c r="A2857" t="s">
        <v>9208</v>
      </c>
      <c r="B2857" t="s">
        <v>10958</v>
      </c>
      <c r="C2857" t="s">
        <v>20</v>
      </c>
      <c r="D2857" s="25" t="s">
        <v>10981</v>
      </c>
      <c r="E2857" s="4">
        <v>3</v>
      </c>
      <c r="F2857" s="4">
        <v>2000</v>
      </c>
      <c r="G2857" t="s">
        <v>21</v>
      </c>
      <c r="H2857" s="4" t="s">
        <v>1635</v>
      </c>
      <c r="I2857" t="s">
        <v>1214</v>
      </c>
      <c r="J2857" s="4" t="s">
        <v>150</v>
      </c>
      <c r="K2857" s="4" t="s">
        <v>264</v>
      </c>
      <c r="L2857" s="4">
        <v>0</v>
      </c>
      <c r="M2857" s="4" t="s">
        <v>3168</v>
      </c>
      <c r="N2857" s="11" t="s">
        <v>13711</v>
      </c>
      <c r="R2857" t="s">
        <v>607</v>
      </c>
    </row>
    <row r="2858" spans="1:18">
      <c r="A2858" t="s">
        <v>9208</v>
      </c>
      <c r="B2858" t="s">
        <v>10958</v>
      </c>
      <c r="C2858" t="s">
        <v>74</v>
      </c>
      <c r="D2858" s="25" t="s">
        <v>3055</v>
      </c>
      <c r="E2858" s="4">
        <v>5</v>
      </c>
      <c r="F2858" s="4">
        <v>2001</v>
      </c>
      <c r="G2858" t="s">
        <v>21</v>
      </c>
      <c r="H2858" s="4" t="s">
        <v>477</v>
      </c>
      <c r="I2858" t="s">
        <v>1214</v>
      </c>
      <c r="J2858" s="4" t="s">
        <v>1069</v>
      </c>
      <c r="K2858" s="4" t="s">
        <v>591</v>
      </c>
      <c r="L2858" s="4">
        <v>0</v>
      </c>
      <c r="M2858" s="4" t="s">
        <v>1765</v>
      </c>
      <c r="N2858" s="11" t="s">
        <v>13711</v>
      </c>
      <c r="R2858" t="s">
        <v>13712</v>
      </c>
    </row>
    <row r="2859" spans="1:18">
      <c r="A2859" t="s">
        <v>9208</v>
      </c>
      <c r="B2859" t="s">
        <v>10958</v>
      </c>
      <c r="C2859" t="s">
        <v>74</v>
      </c>
      <c r="D2859" s="25" t="s">
        <v>1736</v>
      </c>
      <c r="E2859" s="4">
        <v>5</v>
      </c>
      <c r="F2859" s="4">
        <v>2004</v>
      </c>
      <c r="G2859" t="s">
        <v>21</v>
      </c>
      <c r="H2859" s="4" t="s">
        <v>717</v>
      </c>
      <c r="I2859" t="s">
        <v>1214</v>
      </c>
      <c r="J2859" s="4" t="s">
        <v>648</v>
      </c>
      <c r="K2859" s="4" t="s">
        <v>814</v>
      </c>
      <c r="L2859" s="4">
        <v>0</v>
      </c>
      <c r="M2859" s="4" t="s">
        <v>1637</v>
      </c>
      <c r="N2859" s="11" t="s">
        <v>13711</v>
      </c>
      <c r="R2859" t="s">
        <v>13713</v>
      </c>
    </row>
    <row r="2860" spans="1:18">
      <c r="A2860" t="s">
        <v>9208</v>
      </c>
      <c r="B2860" t="s">
        <v>10958</v>
      </c>
      <c r="C2860" t="s">
        <v>74</v>
      </c>
      <c r="D2860" s="25" t="s">
        <v>11060</v>
      </c>
      <c r="E2860" s="4">
        <v>5</v>
      </c>
      <c r="F2860" s="4">
        <v>2005</v>
      </c>
      <c r="G2860" t="s">
        <v>21</v>
      </c>
      <c r="H2860" s="4" t="s">
        <v>712</v>
      </c>
      <c r="I2860" t="s">
        <v>1214</v>
      </c>
      <c r="J2860" s="4" t="s">
        <v>529</v>
      </c>
      <c r="K2860" s="4" t="s">
        <v>497</v>
      </c>
      <c r="L2860" s="4">
        <v>0</v>
      </c>
      <c r="M2860" s="4" t="s">
        <v>5923</v>
      </c>
      <c r="N2860" s="11" t="s">
        <v>13711</v>
      </c>
      <c r="R2860" t="s">
        <v>13714</v>
      </c>
    </row>
    <row r="2861" spans="1:18">
      <c r="A2861" t="s">
        <v>9208</v>
      </c>
      <c r="B2861" t="s">
        <v>10958</v>
      </c>
      <c r="C2861" t="s">
        <v>74</v>
      </c>
      <c r="D2861" s="25" t="s">
        <v>11014</v>
      </c>
      <c r="E2861" s="4">
        <v>5</v>
      </c>
      <c r="F2861" s="4">
        <v>2013</v>
      </c>
      <c r="G2861" t="s">
        <v>21</v>
      </c>
      <c r="H2861" s="4" t="s">
        <v>772</v>
      </c>
      <c r="I2861" t="s">
        <v>1214</v>
      </c>
      <c r="J2861" s="4" t="s">
        <v>866</v>
      </c>
      <c r="K2861" s="4" t="s">
        <v>479</v>
      </c>
      <c r="L2861" s="4">
        <v>0</v>
      </c>
      <c r="M2861" s="4" t="s">
        <v>2291</v>
      </c>
      <c r="N2861" s="11" t="s">
        <v>13711</v>
      </c>
      <c r="R2861" t="s">
        <v>570</v>
      </c>
    </row>
    <row r="2862" spans="1:18">
      <c r="A2862" t="s">
        <v>9208</v>
      </c>
      <c r="B2862" t="s">
        <v>10958</v>
      </c>
      <c r="C2862" t="s">
        <v>74</v>
      </c>
      <c r="D2862" s="25" t="s">
        <v>11016</v>
      </c>
      <c r="E2862" s="4">
        <v>5</v>
      </c>
      <c r="F2862" s="4">
        <v>2015</v>
      </c>
      <c r="G2862" t="s">
        <v>21</v>
      </c>
      <c r="H2862" s="4" t="s">
        <v>997</v>
      </c>
      <c r="I2862" t="s">
        <v>1214</v>
      </c>
      <c r="J2862" s="4" t="s">
        <v>1215</v>
      </c>
      <c r="K2862" s="4" t="s">
        <v>842</v>
      </c>
      <c r="L2862" s="4">
        <v>0</v>
      </c>
      <c r="M2862" s="4" t="s">
        <v>1614</v>
      </c>
      <c r="N2862" s="11" t="s">
        <v>13711</v>
      </c>
      <c r="R2862" t="s">
        <v>13715</v>
      </c>
    </row>
    <row r="2863" spans="1:18">
      <c r="A2863" t="s">
        <v>9210</v>
      </c>
      <c r="B2863" t="s">
        <v>10958</v>
      </c>
      <c r="C2863" t="s">
        <v>20</v>
      </c>
      <c r="D2863" s="25" t="s">
        <v>10975</v>
      </c>
      <c r="E2863" s="4">
        <v>3</v>
      </c>
      <c r="F2863" s="4">
        <v>1994</v>
      </c>
      <c r="G2863" t="s">
        <v>25</v>
      </c>
      <c r="H2863" s="4" t="s">
        <v>1635</v>
      </c>
      <c r="I2863" t="s">
        <v>1214</v>
      </c>
      <c r="J2863" s="4" t="s">
        <v>1069</v>
      </c>
      <c r="K2863" s="4" t="s">
        <v>1181</v>
      </c>
      <c r="L2863" s="4">
        <v>0</v>
      </c>
      <c r="M2863" s="4" t="s">
        <v>5510</v>
      </c>
      <c r="N2863" s="11" t="s">
        <v>13716</v>
      </c>
      <c r="R2863" t="s">
        <v>607</v>
      </c>
    </row>
    <row r="2864" spans="1:18">
      <c r="A2864" t="s">
        <v>9210</v>
      </c>
      <c r="B2864" t="s">
        <v>10958</v>
      </c>
      <c r="C2864" t="s">
        <v>74</v>
      </c>
      <c r="D2864" s="25" t="s">
        <v>10987</v>
      </c>
      <c r="E2864" s="4">
        <v>3</v>
      </c>
      <c r="F2864" s="4">
        <v>1995</v>
      </c>
      <c r="G2864" t="s">
        <v>25</v>
      </c>
      <c r="H2864" s="4" t="s">
        <v>126</v>
      </c>
      <c r="I2864" t="s">
        <v>1214</v>
      </c>
      <c r="J2864" s="4" t="s">
        <v>661</v>
      </c>
      <c r="K2864" s="4" t="s">
        <v>127</v>
      </c>
      <c r="L2864" s="4">
        <v>0</v>
      </c>
      <c r="M2864" s="4" t="s">
        <v>1668</v>
      </c>
      <c r="N2864" s="11" t="s">
        <v>13716</v>
      </c>
      <c r="R2864" t="s">
        <v>607</v>
      </c>
    </row>
    <row r="2865" spans="1:18">
      <c r="A2865" t="s">
        <v>9210</v>
      </c>
      <c r="B2865" t="s">
        <v>10958</v>
      </c>
      <c r="C2865" t="s">
        <v>74</v>
      </c>
      <c r="D2865" s="25" t="s">
        <v>10989</v>
      </c>
      <c r="E2865" s="4">
        <v>3</v>
      </c>
      <c r="F2865" s="4">
        <v>1996</v>
      </c>
      <c r="G2865" t="s">
        <v>25</v>
      </c>
      <c r="H2865" s="4" t="s">
        <v>1622</v>
      </c>
      <c r="I2865" t="s">
        <v>1214</v>
      </c>
      <c r="J2865" s="4" t="s">
        <v>169</v>
      </c>
      <c r="K2865" s="4" t="s">
        <v>709</v>
      </c>
      <c r="L2865" s="4">
        <v>0</v>
      </c>
      <c r="M2865" s="4" t="s">
        <v>1778</v>
      </c>
      <c r="N2865" s="11" t="s">
        <v>13716</v>
      </c>
      <c r="R2865" t="s">
        <v>13717</v>
      </c>
    </row>
    <row r="2866" spans="1:18">
      <c r="A2866" t="s">
        <v>9210</v>
      </c>
      <c r="B2866" t="s">
        <v>10958</v>
      </c>
      <c r="C2866" t="s">
        <v>74</v>
      </c>
      <c r="D2866" s="25" t="s">
        <v>11083</v>
      </c>
      <c r="E2866" s="4">
        <v>3</v>
      </c>
      <c r="F2866" s="4">
        <v>2000</v>
      </c>
      <c r="G2866" t="s">
        <v>25</v>
      </c>
      <c r="H2866" s="4" t="s">
        <v>2924</v>
      </c>
      <c r="I2866" t="s">
        <v>1214</v>
      </c>
      <c r="J2866" s="4" t="s">
        <v>529</v>
      </c>
      <c r="K2866" s="4" t="s">
        <v>924</v>
      </c>
      <c r="L2866" s="4">
        <v>0</v>
      </c>
      <c r="M2866" s="4" t="s">
        <v>1907</v>
      </c>
      <c r="N2866" s="11" t="s">
        <v>13716</v>
      </c>
      <c r="R2866" t="s">
        <v>439</v>
      </c>
    </row>
    <row r="2867" spans="1:18">
      <c r="A2867" t="s">
        <v>9210</v>
      </c>
      <c r="B2867" t="s">
        <v>10958</v>
      </c>
      <c r="C2867" t="s">
        <v>74</v>
      </c>
      <c r="D2867" s="25" t="s">
        <v>11036</v>
      </c>
      <c r="E2867" s="4">
        <v>5</v>
      </c>
      <c r="F2867" s="4">
        <v>2002</v>
      </c>
      <c r="G2867" t="s">
        <v>25</v>
      </c>
      <c r="H2867" s="4" t="s">
        <v>893</v>
      </c>
      <c r="I2867" t="s">
        <v>1214</v>
      </c>
      <c r="J2867" s="4" t="s">
        <v>67</v>
      </c>
      <c r="K2867" s="4" t="s">
        <v>264</v>
      </c>
      <c r="L2867" s="4">
        <v>0</v>
      </c>
      <c r="M2867" s="4" t="s">
        <v>13718</v>
      </c>
      <c r="N2867" s="11" t="s">
        <v>13716</v>
      </c>
      <c r="R2867" t="s">
        <v>12164</v>
      </c>
    </row>
    <row r="2868" spans="1:18">
      <c r="A2868" t="s">
        <v>9214</v>
      </c>
      <c r="B2868" t="s">
        <v>10958</v>
      </c>
      <c r="C2868" t="s">
        <v>20</v>
      </c>
      <c r="D2868" s="25" t="s">
        <v>10981</v>
      </c>
      <c r="E2868" s="4">
        <v>3</v>
      </c>
      <c r="F2868" s="4">
        <v>2000</v>
      </c>
      <c r="G2868" t="s">
        <v>21</v>
      </c>
      <c r="H2868" s="4" t="s">
        <v>2924</v>
      </c>
      <c r="I2868" t="s">
        <v>1214</v>
      </c>
      <c r="J2868" s="4" t="s">
        <v>929</v>
      </c>
      <c r="K2868" s="4" t="s">
        <v>397</v>
      </c>
      <c r="L2868" s="4">
        <v>0</v>
      </c>
      <c r="M2868" s="4" t="s">
        <v>1323</v>
      </c>
      <c r="N2868" s="11" t="s">
        <v>13719</v>
      </c>
      <c r="R2868" t="s">
        <v>13720</v>
      </c>
    </row>
    <row r="2869" spans="1:18">
      <c r="A2869" t="s">
        <v>9214</v>
      </c>
      <c r="B2869" t="s">
        <v>10958</v>
      </c>
      <c r="C2869" t="s">
        <v>74</v>
      </c>
      <c r="D2869" s="25" t="s">
        <v>10985</v>
      </c>
      <c r="E2869" s="4">
        <v>3</v>
      </c>
      <c r="F2869" s="4">
        <v>2008</v>
      </c>
      <c r="G2869" t="s">
        <v>21</v>
      </c>
      <c r="H2869" s="4" t="s">
        <v>563</v>
      </c>
      <c r="I2869" t="s">
        <v>1214</v>
      </c>
      <c r="J2869" s="4" t="s">
        <v>1869</v>
      </c>
      <c r="K2869" s="4" t="s">
        <v>571</v>
      </c>
      <c r="L2869" s="4">
        <v>0</v>
      </c>
      <c r="M2869" s="4" t="s">
        <v>1323</v>
      </c>
      <c r="N2869" s="11" t="s">
        <v>13719</v>
      </c>
      <c r="R2869" t="s">
        <v>13721</v>
      </c>
    </row>
    <row r="2870" spans="1:18">
      <c r="A2870" t="s">
        <v>9214</v>
      </c>
      <c r="B2870" t="s">
        <v>10958</v>
      </c>
      <c r="C2870" t="s">
        <v>74</v>
      </c>
      <c r="D2870" s="25" t="s">
        <v>10993</v>
      </c>
      <c r="E2870" s="4">
        <v>5</v>
      </c>
      <c r="F2870" s="4">
        <v>2008</v>
      </c>
      <c r="G2870" t="s">
        <v>21</v>
      </c>
      <c r="H2870" s="4" t="s">
        <v>600</v>
      </c>
      <c r="I2870" t="s">
        <v>1214</v>
      </c>
      <c r="J2870" s="4" t="s">
        <v>362</v>
      </c>
      <c r="K2870" s="4" t="s">
        <v>854</v>
      </c>
      <c r="L2870" s="4">
        <v>0</v>
      </c>
      <c r="M2870" s="4" t="s">
        <v>13722</v>
      </c>
      <c r="N2870" s="11" t="s">
        <v>13719</v>
      </c>
      <c r="R2870" t="s">
        <v>13723</v>
      </c>
    </row>
    <row r="2871" spans="1:18">
      <c r="A2871" t="s">
        <v>9214</v>
      </c>
      <c r="B2871" t="s">
        <v>10958</v>
      </c>
      <c r="C2871" t="s">
        <v>74</v>
      </c>
      <c r="D2871" s="25" t="s">
        <v>11064</v>
      </c>
      <c r="E2871" s="4">
        <v>5</v>
      </c>
      <c r="F2871" s="4">
        <v>2009</v>
      </c>
      <c r="G2871" t="s">
        <v>21</v>
      </c>
      <c r="H2871" s="4" t="s">
        <v>997</v>
      </c>
      <c r="I2871" t="s">
        <v>1214</v>
      </c>
      <c r="J2871" s="4" t="s">
        <v>1782</v>
      </c>
      <c r="K2871" s="4" t="s">
        <v>203</v>
      </c>
      <c r="L2871" s="4">
        <v>0</v>
      </c>
      <c r="M2871" s="4" t="s">
        <v>3306</v>
      </c>
      <c r="N2871" s="11" t="s">
        <v>13719</v>
      </c>
      <c r="R2871" t="s">
        <v>13724</v>
      </c>
    </row>
    <row r="2872" spans="1:18">
      <c r="A2872" t="s">
        <v>9214</v>
      </c>
      <c r="B2872" t="s">
        <v>10958</v>
      </c>
      <c r="C2872" t="s">
        <v>74</v>
      </c>
      <c r="D2872" s="25" t="s">
        <v>11012</v>
      </c>
      <c r="E2872" s="4">
        <v>5</v>
      </c>
      <c r="F2872" s="4">
        <v>2011</v>
      </c>
      <c r="G2872" t="s">
        <v>21</v>
      </c>
      <c r="H2872" s="4" t="s">
        <v>742</v>
      </c>
      <c r="I2872" t="s">
        <v>1214</v>
      </c>
      <c r="J2872" s="4" t="s">
        <v>1782</v>
      </c>
      <c r="K2872" s="4" t="s">
        <v>36</v>
      </c>
      <c r="L2872" s="4">
        <v>0</v>
      </c>
      <c r="M2872" s="4" t="s">
        <v>2025</v>
      </c>
      <c r="N2872" s="11" t="s">
        <v>13719</v>
      </c>
      <c r="R2872" t="s">
        <v>13725</v>
      </c>
    </row>
    <row r="2873" spans="1:18">
      <c r="A2873" t="s">
        <v>9214</v>
      </c>
      <c r="B2873" t="s">
        <v>10958</v>
      </c>
      <c r="C2873" t="s">
        <v>74</v>
      </c>
      <c r="D2873" s="25" t="s">
        <v>11014</v>
      </c>
      <c r="E2873" s="4">
        <v>5</v>
      </c>
      <c r="F2873" s="4">
        <v>2013</v>
      </c>
      <c r="G2873" t="s">
        <v>21</v>
      </c>
      <c r="H2873" s="4" t="s">
        <v>362</v>
      </c>
      <c r="I2873" t="s">
        <v>1214</v>
      </c>
      <c r="J2873" s="4" t="s">
        <v>1215</v>
      </c>
      <c r="K2873" s="4" t="s">
        <v>142</v>
      </c>
      <c r="L2873" s="4">
        <v>0</v>
      </c>
      <c r="M2873" s="4" t="s">
        <v>1638</v>
      </c>
      <c r="N2873" s="11" t="s">
        <v>13719</v>
      </c>
      <c r="R2873" t="s">
        <v>570</v>
      </c>
    </row>
    <row r="2874" spans="1:18">
      <c r="A2874" t="s">
        <v>9214</v>
      </c>
      <c r="B2874" t="s">
        <v>10958</v>
      </c>
      <c r="C2874" t="s">
        <v>74</v>
      </c>
      <c r="D2874" s="25" t="s">
        <v>1590</v>
      </c>
      <c r="E2874" s="4">
        <v>5</v>
      </c>
      <c r="F2874" s="4">
        <v>2016</v>
      </c>
      <c r="G2874" t="s">
        <v>21</v>
      </c>
      <c r="H2874" s="4" t="s">
        <v>358</v>
      </c>
      <c r="I2874" t="s">
        <v>1214</v>
      </c>
      <c r="J2874" s="4" t="s">
        <v>1856</v>
      </c>
      <c r="K2874" s="4" t="s">
        <v>933</v>
      </c>
      <c r="L2874" s="4">
        <v>0</v>
      </c>
      <c r="M2874" s="4" t="s">
        <v>3304</v>
      </c>
      <c r="N2874" s="11" t="s">
        <v>13719</v>
      </c>
      <c r="R2874" t="s">
        <v>13726</v>
      </c>
    </row>
    <row r="2875" spans="1:18">
      <c r="A2875" t="s">
        <v>9214</v>
      </c>
      <c r="B2875" t="s">
        <v>10958</v>
      </c>
      <c r="C2875" t="s">
        <v>74</v>
      </c>
      <c r="D2875" s="25" t="s">
        <v>11027</v>
      </c>
      <c r="E2875" s="4">
        <v>5</v>
      </c>
      <c r="F2875" s="4">
        <v>2017</v>
      </c>
      <c r="G2875" t="s">
        <v>21</v>
      </c>
      <c r="H2875" s="4" t="s">
        <v>461</v>
      </c>
      <c r="I2875" t="s">
        <v>1214</v>
      </c>
      <c r="J2875" s="4" t="s">
        <v>492</v>
      </c>
      <c r="K2875" s="4" t="s">
        <v>479</v>
      </c>
      <c r="L2875" s="4">
        <v>0</v>
      </c>
      <c r="M2875" s="4" t="s">
        <v>2025</v>
      </c>
      <c r="N2875" s="11" t="s">
        <v>13719</v>
      </c>
      <c r="R2875" t="s">
        <v>13727</v>
      </c>
    </row>
    <row r="2876" spans="1:18">
      <c r="A2876" t="s">
        <v>9214</v>
      </c>
      <c r="B2876" t="s">
        <v>10958</v>
      </c>
      <c r="C2876" t="s">
        <v>74</v>
      </c>
      <c r="D2876" s="25" t="s">
        <v>1992</v>
      </c>
      <c r="E2876" s="4">
        <v>5</v>
      </c>
      <c r="F2876" s="4">
        <v>2021</v>
      </c>
      <c r="G2876" t="s">
        <v>21</v>
      </c>
      <c r="I2876" t="s">
        <v>11219</v>
      </c>
      <c r="J2876" s="4" t="s">
        <v>1181</v>
      </c>
      <c r="K2876" s="4" t="s">
        <v>444</v>
      </c>
      <c r="L2876" s="4">
        <v>0</v>
      </c>
      <c r="M2876" s="4" t="s">
        <v>1614</v>
      </c>
      <c r="N2876" s="11" t="s">
        <v>13719</v>
      </c>
      <c r="Q2876" t="s">
        <v>13728</v>
      </c>
      <c r="R2876" t="s">
        <v>13729</v>
      </c>
    </row>
    <row r="2877" spans="1:18">
      <c r="A2877" t="s">
        <v>9219</v>
      </c>
      <c r="B2877" t="s">
        <v>10958</v>
      </c>
      <c r="C2877" t="s">
        <v>20</v>
      </c>
      <c r="D2877" s="25" t="s">
        <v>1568</v>
      </c>
      <c r="E2877" s="4">
        <v>5</v>
      </c>
      <c r="F2877" s="4">
        <v>2016</v>
      </c>
      <c r="G2877" t="s">
        <v>103</v>
      </c>
      <c r="H2877" s="4" t="s">
        <v>1536</v>
      </c>
      <c r="I2877" t="s">
        <v>1214</v>
      </c>
      <c r="J2877" s="4" t="s">
        <v>12600</v>
      </c>
      <c r="K2877" s="4" t="s">
        <v>2410</v>
      </c>
      <c r="L2877" s="4">
        <v>0</v>
      </c>
      <c r="M2877" s="4" t="s">
        <v>150</v>
      </c>
      <c r="R2877" t="s">
        <v>13730</v>
      </c>
    </row>
    <row r="2878" spans="1:18">
      <c r="A2878" t="s">
        <v>606</v>
      </c>
      <c r="B2878" t="s">
        <v>10958</v>
      </c>
      <c r="C2878" t="s">
        <v>20</v>
      </c>
      <c r="D2878" s="25" t="s">
        <v>2390</v>
      </c>
      <c r="E2878" s="4">
        <v>3</v>
      </c>
      <c r="F2878" s="4">
        <v>1980</v>
      </c>
      <c r="G2878" t="s">
        <v>21</v>
      </c>
      <c r="I2878" t="s">
        <v>11219</v>
      </c>
      <c r="J2878" s="4" t="s">
        <v>1611</v>
      </c>
      <c r="K2878" s="4" t="s">
        <v>2169</v>
      </c>
      <c r="L2878" s="4">
        <v>0</v>
      </c>
      <c r="M2878" s="4" t="s">
        <v>3657</v>
      </c>
      <c r="R2878" t="s">
        <v>13731</v>
      </c>
    </row>
    <row r="2879" spans="1:18">
      <c r="A2879" t="s">
        <v>606</v>
      </c>
      <c r="B2879" t="s">
        <v>10958</v>
      </c>
      <c r="C2879" t="s">
        <v>74</v>
      </c>
      <c r="D2879" s="25" t="s">
        <v>11291</v>
      </c>
      <c r="E2879" s="4">
        <v>3</v>
      </c>
      <c r="F2879" s="4">
        <v>1982</v>
      </c>
      <c r="G2879" t="s">
        <v>21</v>
      </c>
      <c r="I2879" t="s">
        <v>11219</v>
      </c>
      <c r="J2879" s="4" t="s">
        <v>3967</v>
      </c>
      <c r="K2879" s="4" t="s">
        <v>2589</v>
      </c>
      <c r="L2879" s="4">
        <v>0</v>
      </c>
      <c r="M2879" s="4" t="s">
        <v>3518</v>
      </c>
      <c r="R2879" t="s">
        <v>8880</v>
      </c>
    </row>
    <row r="2880" spans="1:18">
      <c r="A2880" t="s">
        <v>606</v>
      </c>
      <c r="B2880" t="s">
        <v>10958</v>
      </c>
      <c r="C2880" t="s">
        <v>74</v>
      </c>
      <c r="D2880" s="25" t="s">
        <v>10960</v>
      </c>
      <c r="E2880" s="4">
        <v>3</v>
      </c>
      <c r="F2880" s="4">
        <v>1983</v>
      </c>
      <c r="G2880" t="s">
        <v>21</v>
      </c>
      <c r="I2880" t="s">
        <v>11219</v>
      </c>
      <c r="J2880" s="4" t="s">
        <v>933</v>
      </c>
      <c r="K2880" s="4" t="s">
        <v>1811</v>
      </c>
      <c r="L2880" s="4">
        <v>0</v>
      </c>
      <c r="M2880" s="4" t="s">
        <v>6089</v>
      </c>
      <c r="R2880" t="s">
        <v>13732</v>
      </c>
    </row>
    <row r="2881" spans="1:18">
      <c r="A2881" t="s">
        <v>606</v>
      </c>
      <c r="B2881" t="s">
        <v>10958</v>
      </c>
      <c r="C2881" t="s">
        <v>74</v>
      </c>
      <c r="D2881" s="25" t="s">
        <v>11077</v>
      </c>
      <c r="E2881" s="4">
        <v>3</v>
      </c>
      <c r="F2881" s="4">
        <v>1986</v>
      </c>
      <c r="G2881" t="s">
        <v>21</v>
      </c>
      <c r="I2881" t="s">
        <v>11219</v>
      </c>
      <c r="J2881" s="4" t="s">
        <v>4660</v>
      </c>
      <c r="K2881" s="4" t="s">
        <v>3541</v>
      </c>
      <c r="L2881" s="4">
        <v>0</v>
      </c>
      <c r="M2881" s="4" t="s">
        <v>13733</v>
      </c>
      <c r="R2881" t="s">
        <v>8880</v>
      </c>
    </row>
    <row r="2882" spans="1:18">
      <c r="A2882" t="s">
        <v>606</v>
      </c>
      <c r="B2882" t="s">
        <v>10958</v>
      </c>
      <c r="C2882" t="s">
        <v>74</v>
      </c>
      <c r="D2882" s="25" t="s">
        <v>1367</v>
      </c>
      <c r="E2882" s="4">
        <v>3</v>
      </c>
      <c r="F2882" s="4">
        <v>1988</v>
      </c>
      <c r="G2882" t="s">
        <v>21</v>
      </c>
      <c r="I2882" t="s">
        <v>11219</v>
      </c>
      <c r="J2882" s="4" t="s">
        <v>4660</v>
      </c>
      <c r="K2882" s="4" t="s">
        <v>2299</v>
      </c>
      <c r="L2882" s="4">
        <v>0</v>
      </c>
      <c r="M2882" s="4" t="s">
        <v>5067</v>
      </c>
      <c r="R2882" t="s">
        <v>13734</v>
      </c>
    </row>
    <row r="2883" spans="1:18">
      <c r="A2883" t="s">
        <v>606</v>
      </c>
      <c r="B2883" t="s">
        <v>10958</v>
      </c>
      <c r="C2883" t="s">
        <v>74</v>
      </c>
      <c r="D2883" s="25" t="s">
        <v>10964</v>
      </c>
      <c r="E2883" s="4">
        <v>3</v>
      </c>
      <c r="F2883" s="4">
        <v>1990</v>
      </c>
      <c r="G2883" t="s">
        <v>21</v>
      </c>
      <c r="I2883" t="s">
        <v>11219</v>
      </c>
      <c r="J2883" s="4" t="s">
        <v>933</v>
      </c>
      <c r="K2883" s="4" t="s">
        <v>2299</v>
      </c>
      <c r="L2883" s="4">
        <v>0</v>
      </c>
      <c r="M2883" s="4" t="s">
        <v>2172</v>
      </c>
      <c r="R2883" t="s">
        <v>8880</v>
      </c>
    </row>
    <row r="2884" spans="1:18">
      <c r="A2884" t="s">
        <v>725</v>
      </c>
      <c r="B2884" t="s">
        <v>10958</v>
      </c>
      <c r="C2884" t="s">
        <v>20</v>
      </c>
      <c r="D2884" s="25" t="s">
        <v>10968</v>
      </c>
      <c r="E2884" s="4">
        <v>3</v>
      </c>
      <c r="F2884" s="4">
        <v>1994</v>
      </c>
      <c r="G2884" t="s">
        <v>25</v>
      </c>
      <c r="I2884" t="s">
        <v>11219</v>
      </c>
      <c r="J2884" s="4" t="s">
        <v>836</v>
      </c>
      <c r="K2884" s="4" t="s">
        <v>704</v>
      </c>
      <c r="L2884" s="4">
        <v>0</v>
      </c>
      <c r="M2884" s="4" t="s">
        <v>1700</v>
      </c>
      <c r="N2884" s="11" t="s">
        <v>13735</v>
      </c>
      <c r="R2884" t="s">
        <v>13736</v>
      </c>
    </row>
    <row r="2885" spans="1:18">
      <c r="A2885" t="s">
        <v>725</v>
      </c>
      <c r="B2885" t="s">
        <v>10958</v>
      </c>
      <c r="C2885" t="s">
        <v>74</v>
      </c>
      <c r="D2885" s="25" t="s">
        <v>11036</v>
      </c>
      <c r="E2885" s="4">
        <v>5</v>
      </c>
      <c r="F2885" s="4">
        <v>2002</v>
      </c>
      <c r="G2885" t="s">
        <v>25</v>
      </c>
      <c r="I2885" t="s">
        <v>11219</v>
      </c>
      <c r="J2885" s="4" t="s">
        <v>116</v>
      </c>
      <c r="K2885" s="4" t="s">
        <v>426</v>
      </c>
      <c r="L2885" s="4">
        <v>0</v>
      </c>
      <c r="M2885" s="4" t="s">
        <v>12393</v>
      </c>
      <c r="N2885" s="11" t="s">
        <v>13735</v>
      </c>
      <c r="R2885" t="s">
        <v>13737</v>
      </c>
    </row>
    <row r="2886" spans="1:18">
      <c r="A2886" t="s">
        <v>725</v>
      </c>
      <c r="B2886" t="s">
        <v>10958</v>
      </c>
      <c r="C2886" t="s">
        <v>74</v>
      </c>
      <c r="D2886" s="25" t="s">
        <v>1736</v>
      </c>
      <c r="E2886" s="4">
        <v>5</v>
      </c>
      <c r="F2886" s="4">
        <v>2004</v>
      </c>
      <c r="G2886" t="s">
        <v>25</v>
      </c>
      <c r="I2886" t="s">
        <v>11219</v>
      </c>
      <c r="J2886" s="4" t="s">
        <v>326</v>
      </c>
      <c r="K2886" s="4" t="s">
        <v>2252</v>
      </c>
      <c r="L2886" s="4">
        <v>0</v>
      </c>
      <c r="M2886" s="4" t="s">
        <v>9734</v>
      </c>
      <c r="N2886" s="11" t="s">
        <v>13735</v>
      </c>
      <c r="R2886" t="s">
        <v>13738</v>
      </c>
    </row>
    <row r="2887" spans="1:18">
      <c r="A2887" t="s">
        <v>9231</v>
      </c>
      <c r="B2887" t="s">
        <v>10958</v>
      </c>
      <c r="C2887" t="s">
        <v>20</v>
      </c>
      <c r="D2887" s="25" t="s">
        <v>11036</v>
      </c>
      <c r="E2887" s="4">
        <v>5</v>
      </c>
      <c r="F2887" s="4">
        <v>2002</v>
      </c>
      <c r="G2887" t="s">
        <v>21</v>
      </c>
      <c r="H2887" s="4" t="s">
        <v>1456</v>
      </c>
      <c r="I2887" t="s">
        <v>1214</v>
      </c>
      <c r="J2887" s="4" t="s">
        <v>3259</v>
      </c>
      <c r="K2887" s="4" t="s">
        <v>655</v>
      </c>
      <c r="L2887" s="4">
        <v>0</v>
      </c>
      <c r="M2887" s="4" t="s">
        <v>10089</v>
      </c>
      <c r="N2887" s="11" t="s">
        <v>13739</v>
      </c>
      <c r="R2887" t="s">
        <v>13740</v>
      </c>
    </row>
    <row r="2888" spans="1:18">
      <c r="A2888" t="s">
        <v>9231</v>
      </c>
      <c r="B2888" t="s">
        <v>10958</v>
      </c>
      <c r="C2888" t="s">
        <v>74</v>
      </c>
      <c r="D2888" s="25" t="s">
        <v>11060</v>
      </c>
      <c r="E2888" s="4">
        <v>5</v>
      </c>
      <c r="F2888" s="4">
        <v>2005</v>
      </c>
      <c r="G2888" t="s">
        <v>21</v>
      </c>
      <c r="H2888" s="4" t="s">
        <v>682</v>
      </c>
      <c r="I2888" t="s">
        <v>1214</v>
      </c>
      <c r="J2888" s="4" t="s">
        <v>407</v>
      </c>
      <c r="K2888" s="4" t="s">
        <v>88</v>
      </c>
      <c r="L2888" s="4">
        <v>0</v>
      </c>
      <c r="M2888" s="4" t="s">
        <v>1745</v>
      </c>
      <c r="N2888" s="11" t="s">
        <v>13739</v>
      </c>
      <c r="R2888" t="s">
        <v>13741</v>
      </c>
    </row>
    <row r="2889" spans="1:18">
      <c r="A2889" t="s">
        <v>9231</v>
      </c>
      <c r="B2889" t="s">
        <v>10958</v>
      </c>
      <c r="C2889" t="s">
        <v>74</v>
      </c>
      <c r="D2889" s="25" t="s">
        <v>10993</v>
      </c>
      <c r="E2889" s="4">
        <v>5</v>
      </c>
      <c r="F2889" s="4">
        <v>2008</v>
      </c>
      <c r="G2889" t="s">
        <v>21</v>
      </c>
      <c r="H2889" s="4" t="s">
        <v>496</v>
      </c>
      <c r="I2889" t="s">
        <v>1214</v>
      </c>
      <c r="J2889" s="4" t="s">
        <v>3399</v>
      </c>
      <c r="K2889" s="4" t="s">
        <v>718</v>
      </c>
      <c r="L2889" s="4">
        <v>0</v>
      </c>
      <c r="M2889" s="4" t="s">
        <v>2139</v>
      </c>
      <c r="N2889" s="11" t="s">
        <v>13739</v>
      </c>
      <c r="R2889" t="s">
        <v>12653</v>
      </c>
    </row>
    <row r="2890" spans="1:18">
      <c r="A2890" t="s">
        <v>9231</v>
      </c>
      <c r="B2890" t="s">
        <v>10958</v>
      </c>
      <c r="C2890" t="s">
        <v>74</v>
      </c>
      <c r="D2890" s="25" t="s">
        <v>11107</v>
      </c>
      <c r="E2890" s="4">
        <v>4</v>
      </c>
      <c r="F2890" s="4">
        <v>2010</v>
      </c>
      <c r="G2890" t="s">
        <v>21</v>
      </c>
      <c r="H2890" s="4" t="s">
        <v>1639</v>
      </c>
      <c r="I2890" t="s">
        <v>1214</v>
      </c>
      <c r="J2890" s="4" t="s">
        <v>611</v>
      </c>
      <c r="K2890" s="4" t="s">
        <v>303</v>
      </c>
      <c r="L2890" s="4">
        <v>0</v>
      </c>
      <c r="M2890" s="4" t="s">
        <v>1350</v>
      </c>
      <c r="N2890" s="11" t="s">
        <v>13739</v>
      </c>
      <c r="R2890" t="s">
        <v>13742</v>
      </c>
    </row>
    <row r="2891" spans="1:18">
      <c r="A2891" t="s">
        <v>9231</v>
      </c>
      <c r="B2891" t="s">
        <v>10958</v>
      </c>
      <c r="C2891" t="s">
        <v>74</v>
      </c>
      <c r="D2891" s="25" t="s">
        <v>11012</v>
      </c>
      <c r="E2891" s="4">
        <v>5</v>
      </c>
      <c r="F2891" s="4">
        <v>2011</v>
      </c>
      <c r="G2891" t="s">
        <v>21</v>
      </c>
      <c r="H2891" s="4" t="s">
        <v>712</v>
      </c>
      <c r="I2891" t="s">
        <v>1214</v>
      </c>
      <c r="J2891" s="4" t="s">
        <v>150</v>
      </c>
      <c r="K2891" s="4" t="s">
        <v>303</v>
      </c>
      <c r="L2891" s="4">
        <v>0</v>
      </c>
      <c r="M2891" s="4" t="s">
        <v>3214</v>
      </c>
      <c r="N2891" s="11" t="s">
        <v>13739</v>
      </c>
      <c r="R2891" t="s">
        <v>13743</v>
      </c>
    </row>
    <row r="2892" spans="1:18">
      <c r="A2892" t="s">
        <v>9231</v>
      </c>
      <c r="B2892" t="s">
        <v>10958</v>
      </c>
      <c r="C2892" t="s">
        <v>74</v>
      </c>
      <c r="D2892" s="25" t="s">
        <v>11068</v>
      </c>
      <c r="E2892" s="4">
        <v>5</v>
      </c>
      <c r="F2892" s="4">
        <v>2015</v>
      </c>
      <c r="G2892" t="s">
        <v>21</v>
      </c>
      <c r="H2892" s="4" t="s">
        <v>977</v>
      </c>
      <c r="I2892" t="s">
        <v>1214</v>
      </c>
      <c r="J2892" s="4" t="s">
        <v>91</v>
      </c>
      <c r="K2892" s="4" t="s">
        <v>264</v>
      </c>
      <c r="L2892" s="4">
        <v>0</v>
      </c>
      <c r="M2892" s="4" t="s">
        <v>1430</v>
      </c>
      <c r="N2892" s="11" t="s">
        <v>13739</v>
      </c>
      <c r="R2892" t="s">
        <v>12979</v>
      </c>
    </row>
    <row r="2893" spans="1:18">
      <c r="A2893" t="s">
        <v>9231</v>
      </c>
      <c r="B2893" t="s">
        <v>10958</v>
      </c>
      <c r="C2893" t="s">
        <v>74</v>
      </c>
      <c r="D2893" s="25" t="s">
        <v>1590</v>
      </c>
      <c r="E2893" s="4">
        <v>5</v>
      </c>
      <c r="F2893" s="4">
        <v>2016</v>
      </c>
      <c r="G2893" t="s">
        <v>21</v>
      </c>
      <c r="H2893" s="4" t="s">
        <v>893</v>
      </c>
      <c r="I2893" t="s">
        <v>1214</v>
      </c>
      <c r="J2893" s="4" t="s">
        <v>91</v>
      </c>
      <c r="K2893" s="4" t="s">
        <v>508</v>
      </c>
      <c r="L2893" s="4">
        <v>0</v>
      </c>
      <c r="M2893" s="4" t="s">
        <v>6668</v>
      </c>
      <c r="N2893" s="11" t="s">
        <v>13739</v>
      </c>
      <c r="R2893" t="s">
        <v>11044</v>
      </c>
    </row>
    <row r="2894" spans="1:18">
      <c r="A2894" t="s">
        <v>9241</v>
      </c>
      <c r="B2894" t="s">
        <v>10958</v>
      </c>
      <c r="C2894" t="s">
        <v>20</v>
      </c>
      <c r="D2894" s="25" t="s">
        <v>1568</v>
      </c>
      <c r="E2894" s="4">
        <v>5</v>
      </c>
      <c r="F2894" s="4">
        <v>2016</v>
      </c>
      <c r="G2894" t="s">
        <v>21</v>
      </c>
      <c r="I2894" t="s">
        <v>11219</v>
      </c>
      <c r="J2894" s="4" t="s">
        <v>7550</v>
      </c>
      <c r="K2894" s="4">
        <v>19.399999999999999</v>
      </c>
      <c r="L2894" s="4">
        <v>1.1000000000000001</v>
      </c>
      <c r="M2894" s="4" t="s">
        <v>3829</v>
      </c>
      <c r="N2894" s="11" t="s">
        <v>13744</v>
      </c>
      <c r="R2894" t="s">
        <v>13745</v>
      </c>
    </row>
    <row r="2895" spans="1:18">
      <c r="A2895" t="s">
        <v>9241</v>
      </c>
      <c r="B2895" t="s">
        <v>10958</v>
      </c>
      <c r="C2895" t="s">
        <v>74</v>
      </c>
      <c r="D2895" s="25" t="s">
        <v>5649</v>
      </c>
      <c r="E2895" s="4">
        <v>6</v>
      </c>
      <c r="F2895" s="4">
        <v>2016</v>
      </c>
      <c r="G2895" t="s">
        <v>21</v>
      </c>
      <c r="I2895" t="s">
        <v>11219</v>
      </c>
      <c r="J2895" s="4" t="s">
        <v>670</v>
      </c>
      <c r="K2895" s="4">
        <v>19.7</v>
      </c>
      <c r="L2895" s="4">
        <v>1.4</v>
      </c>
      <c r="M2895" s="4" t="s">
        <v>3782</v>
      </c>
      <c r="N2895" s="11" t="s">
        <v>13744</v>
      </c>
      <c r="R2895" t="s">
        <v>13746</v>
      </c>
    </row>
    <row r="2896" spans="1:18">
      <c r="A2896" t="s">
        <v>9241</v>
      </c>
      <c r="B2896" t="s">
        <v>10958</v>
      </c>
      <c r="C2896" t="s">
        <v>74</v>
      </c>
      <c r="D2896" s="25" t="s">
        <v>11027</v>
      </c>
      <c r="E2896" s="4">
        <v>5</v>
      </c>
      <c r="F2896" s="4">
        <v>2017</v>
      </c>
      <c r="G2896" t="s">
        <v>21</v>
      </c>
      <c r="I2896" t="s">
        <v>11219</v>
      </c>
      <c r="J2896" s="4" t="s">
        <v>2963</v>
      </c>
      <c r="K2896" s="4">
        <v>21.5</v>
      </c>
      <c r="L2896" s="4">
        <v>1.6</v>
      </c>
      <c r="M2896" s="4" t="s">
        <v>3072</v>
      </c>
      <c r="N2896" s="11" t="s">
        <v>13744</v>
      </c>
      <c r="R2896" t="s">
        <v>13747</v>
      </c>
    </row>
    <row r="2897" spans="1:19">
      <c r="A2897" t="s">
        <v>9241</v>
      </c>
      <c r="B2897" t="s">
        <v>10958</v>
      </c>
      <c r="C2897" t="s">
        <v>74</v>
      </c>
      <c r="D2897" s="25" t="s">
        <v>2079</v>
      </c>
      <c r="E2897" s="4">
        <v>6</v>
      </c>
      <c r="F2897" s="4">
        <v>2018</v>
      </c>
      <c r="G2897" t="s">
        <v>21</v>
      </c>
      <c r="I2897" t="s">
        <v>11219</v>
      </c>
      <c r="J2897" s="4" t="s">
        <v>550</v>
      </c>
      <c r="K2897" s="4">
        <v>22.2</v>
      </c>
      <c r="L2897" s="4">
        <v>1.7</v>
      </c>
      <c r="M2897" s="4" t="s">
        <v>1985</v>
      </c>
      <c r="N2897" s="11" t="s">
        <v>13744</v>
      </c>
      <c r="R2897" t="s">
        <v>13748</v>
      </c>
    </row>
    <row r="2898" spans="1:19">
      <c r="A2898" t="s">
        <v>9241</v>
      </c>
      <c r="B2898" t="s">
        <v>10958</v>
      </c>
      <c r="C2898" t="s">
        <v>74</v>
      </c>
      <c r="D2898" s="25" t="s">
        <v>11102</v>
      </c>
      <c r="E2898" s="4">
        <v>5</v>
      </c>
      <c r="F2898" s="4">
        <v>2019</v>
      </c>
      <c r="G2898" t="s">
        <v>21</v>
      </c>
      <c r="I2898" t="s">
        <v>11219</v>
      </c>
      <c r="J2898" s="4" t="s">
        <v>1483</v>
      </c>
      <c r="K2898" s="4">
        <v>23.1</v>
      </c>
      <c r="L2898" s="4">
        <v>1.3</v>
      </c>
      <c r="M2898" s="4" t="s">
        <v>1476</v>
      </c>
      <c r="N2898" s="11" t="s">
        <v>13744</v>
      </c>
      <c r="R2898" t="s">
        <v>13749</v>
      </c>
    </row>
    <row r="2899" spans="1:19">
      <c r="A2899" t="s">
        <v>608</v>
      </c>
      <c r="B2899" t="s">
        <v>10958</v>
      </c>
      <c r="C2899" t="s">
        <v>20</v>
      </c>
      <c r="D2899" s="25" t="s">
        <v>11656</v>
      </c>
      <c r="E2899" s="4">
        <v>3</v>
      </c>
      <c r="F2899" s="4">
        <v>1983</v>
      </c>
      <c r="G2899" t="s">
        <v>25</v>
      </c>
      <c r="I2899" t="s">
        <v>11219</v>
      </c>
      <c r="J2899" s="4" t="s">
        <v>4455</v>
      </c>
      <c r="K2899" s="4" t="s">
        <v>2105</v>
      </c>
      <c r="L2899" s="4">
        <v>0</v>
      </c>
      <c r="M2899" s="4" t="s">
        <v>2323</v>
      </c>
      <c r="R2899" t="s">
        <v>13750</v>
      </c>
    </row>
    <row r="2900" spans="1:19">
      <c r="A2900" t="s">
        <v>608</v>
      </c>
      <c r="B2900" t="s">
        <v>10958</v>
      </c>
      <c r="C2900" t="s">
        <v>74</v>
      </c>
      <c r="D2900" s="25" t="s">
        <v>11077</v>
      </c>
      <c r="E2900" s="4">
        <v>3</v>
      </c>
      <c r="F2900" s="4">
        <v>1986</v>
      </c>
      <c r="G2900" t="s">
        <v>25</v>
      </c>
      <c r="I2900" t="s">
        <v>11219</v>
      </c>
      <c r="J2900" s="4" t="s">
        <v>3050</v>
      </c>
      <c r="K2900" s="4" t="s">
        <v>4285</v>
      </c>
      <c r="L2900" s="4">
        <v>0</v>
      </c>
      <c r="M2900" s="4" t="s">
        <v>13751</v>
      </c>
      <c r="R2900" t="s">
        <v>13752</v>
      </c>
    </row>
    <row r="2901" spans="1:19">
      <c r="A2901" t="s">
        <v>608</v>
      </c>
      <c r="B2901" t="s">
        <v>10958</v>
      </c>
      <c r="C2901" t="s">
        <v>74</v>
      </c>
      <c r="D2901" s="25" t="s">
        <v>10963</v>
      </c>
      <c r="E2901" s="4">
        <v>3</v>
      </c>
      <c r="F2901" s="4">
        <v>1988</v>
      </c>
      <c r="G2901" t="s">
        <v>25</v>
      </c>
      <c r="I2901" t="s">
        <v>11219</v>
      </c>
      <c r="J2901" s="4" t="s">
        <v>8114</v>
      </c>
      <c r="K2901" s="4" t="s">
        <v>6439</v>
      </c>
      <c r="L2901" s="4">
        <v>0</v>
      </c>
      <c r="M2901" s="4" t="s">
        <v>12743</v>
      </c>
    </row>
    <row r="2902" spans="1:19">
      <c r="A2902" t="s">
        <v>608</v>
      </c>
      <c r="B2902" t="s">
        <v>10958</v>
      </c>
      <c r="C2902" t="s">
        <v>74</v>
      </c>
      <c r="D2902" s="25" t="s">
        <v>10998</v>
      </c>
      <c r="E2902" s="4">
        <v>3</v>
      </c>
      <c r="F2902" s="4">
        <v>1990</v>
      </c>
      <c r="G2902" t="s">
        <v>25</v>
      </c>
      <c r="I2902" t="s">
        <v>11219</v>
      </c>
      <c r="J2902" s="4" t="s">
        <v>1292</v>
      </c>
      <c r="K2902" s="4" t="s">
        <v>2305</v>
      </c>
      <c r="L2902" s="4">
        <v>0</v>
      </c>
      <c r="M2902" s="4" t="s">
        <v>7135</v>
      </c>
      <c r="R2902" t="s">
        <v>13753</v>
      </c>
    </row>
    <row r="2903" spans="1:19">
      <c r="A2903" t="s">
        <v>9315</v>
      </c>
      <c r="B2903" t="s">
        <v>10958</v>
      </c>
      <c r="C2903" t="s">
        <v>20</v>
      </c>
      <c r="D2903" s="25" t="s">
        <v>11083</v>
      </c>
      <c r="E2903" s="4">
        <v>3</v>
      </c>
      <c r="F2903" s="4">
        <v>2000</v>
      </c>
      <c r="G2903" t="s">
        <v>21</v>
      </c>
      <c r="I2903" t="s">
        <v>11219</v>
      </c>
      <c r="J2903" s="4" t="s">
        <v>739</v>
      </c>
      <c r="K2903" s="4" t="s">
        <v>885</v>
      </c>
      <c r="L2903" s="4">
        <v>0</v>
      </c>
      <c r="M2903" s="4" t="s">
        <v>2086</v>
      </c>
      <c r="N2903" s="11" t="s">
        <v>13754</v>
      </c>
      <c r="R2903" t="s">
        <v>1319</v>
      </c>
    </row>
    <row r="2904" spans="1:19">
      <c r="A2904" t="s">
        <v>9315</v>
      </c>
      <c r="B2904" t="s">
        <v>10958</v>
      </c>
      <c r="C2904" t="s">
        <v>74</v>
      </c>
      <c r="D2904" s="25" t="s">
        <v>3055</v>
      </c>
      <c r="E2904" s="4">
        <v>5</v>
      </c>
      <c r="F2904" s="4">
        <v>2001</v>
      </c>
      <c r="G2904" t="s">
        <v>21</v>
      </c>
      <c r="I2904" t="s">
        <v>11219</v>
      </c>
      <c r="J2904" s="4" t="s">
        <v>275</v>
      </c>
      <c r="K2904" s="4" t="s">
        <v>508</v>
      </c>
      <c r="L2904" s="4">
        <v>0</v>
      </c>
      <c r="M2904" s="4" t="s">
        <v>1987</v>
      </c>
      <c r="N2904" s="11" t="s">
        <v>13754</v>
      </c>
      <c r="R2904" t="s">
        <v>13755</v>
      </c>
    </row>
    <row r="2905" spans="1:19">
      <c r="A2905" t="s">
        <v>9322</v>
      </c>
      <c r="B2905" t="s">
        <v>10958</v>
      </c>
      <c r="C2905" t="s">
        <v>20</v>
      </c>
      <c r="D2905" s="25" t="s">
        <v>11064</v>
      </c>
      <c r="E2905" s="4">
        <v>5</v>
      </c>
      <c r="F2905" s="4">
        <v>2009</v>
      </c>
      <c r="G2905" t="s">
        <v>25</v>
      </c>
      <c r="H2905" s="4" t="s">
        <v>654</v>
      </c>
      <c r="I2905" t="s">
        <v>1214</v>
      </c>
      <c r="J2905" s="4" t="s">
        <v>2166</v>
      </c>
      <c r="K2905" s="4" t="s">
        <v>866</v>
      </c>
      <c r="L2905" s="4">
        <v>0</v>
      </c>
      <c r="M2905" s="4" t="s">
        <v>2622</v>
      </c>
      <c r="N2905" s="11" t="s">
        <v>13756</v>
      </c>
      <c r="R2905" t="s">
        <v>607</v>
      </c>
    </row>
    <row r="2906" spans="1:19">
      <c r="A2906" t="s">
        <v>9322</v>
      </c>
      <c r="B2906" t="s">
        <v>10958</v>
      </c>
      <c r="C2906" t="s">
        <v>74</v>
      </c>
      <c r="D2906" s="25" t="s">
        <v>11068</v>
      </c>
      <c r="E2906" s="4">
        <v>5</v>
      </c>
      <c r="F2906" s="4">
        <v>2015</v>
      </c>
      <c r="G2906" t="s">
        <v>25</v>
      </c>
      <c r="H2906" s="4" t="s">
        <v>410</v>
      </c>
      <c r="I2906" t="s">
        <v>1214</v>
      </c>
      <c r="J2906" s="4" t="s">
        <v>2619</v>
      </c>
      <c r="K2906" s="4" t="s">
        <v>1279</v>
      </c>
      <c r="L2906" s="4">
        <v>0</v>
      </c>
      <c r="M2906" s="4" t="s">
        <v>2811</v>
      </c>
      <c r="N2906" s="11" t="s">
        <v>13756</v>
      </c>
      <c r="R2906" t="s">
        <v>13757</v>
      </c>
    </row>
    <row r="2907" spans="1:19">
      <c r="A2907" t="s">
        <v>9322</v>
      </c>
      <c r="B2907" t="s">
        <v>10958</v>
      </c>
      <c r="C2907" t="s">
        <v>74</v>
      </c>
      <c r="D2907" s="25" t="s">
        <v>1568</v>
      </c>
      <c r="E2907" s="4">
        <v>5</v>
      </c>
      <c r="F2907" s="4">
        <v>2016</v>
      </c>
      <c r="G2907" t="s">
        <v>25</v>
      </c>
      <c r="H2907" s="4" t="s">
        <v>717</v>
      </c>
      <c r="I2907" t="s">
        <v>1214</v>
      </c>
      <c r="J2907" s="4" t="s">
        <v>264</v>
      </c>
      <c r="K2907" s="4" t="s">
        <v>825</v>
      </c>
      <c r="L2907" s="4">
        <v>0</v>
      </c>
      <c r="M2907" s="4" t="s">
        <v>3091</v>
      </c>
      <c r="N2907" s="11" t="s">
        <v>13756</v>
      </c>
      <c r="R2907" t="s">
        <v>13758</v>
      </c>
    </row>
    <row r="2908" spans="1:19">
      <c r="A2908" t="s">
        <v>9322</v>
      </c>
      <c r="B2908" t="s">
        <v>10958</v>
      </c>
      <c r="C2908" t="s">
        <v>74</v>
      </c>
      <c r="D2908" s="25" t="s">
        <v>901</v>
      </c>
      <c r="E2908" s="4">
        <v>9</v>
      </c>
      <c r="F2908" s="4">
        <v>2016</v>
      </c>
      <c r="G2908" t="s">
        <v>25</v>
      </c>
      <c r="H2908" s="4" t="s">
        <v>3386</v>
      </c>
      <c r="I2908" t="s">
        <v>1214</v>
      </c>
      <c r="J2908" s="4" t="s">
        <v>127</v>
      </c>
      <c r="K2908" s="4" t="s">
        <v>233</v>
      </c>
      <c r="L2908" s="4">
        <v>0</v>
      </c>
      <c r="M2908" s="4" t="s">
        <v>2337</v>
      </c>
      <c r="N2908" s="11" t="s">
        <v>13756</v>
      </c>
      <c r="R2908" t="s">
        <v>13759</v>
      </c>
    </row>
    <row r="2909" spans="1:19">
      <c r="A2909" t="s">
        <v>9322</v>
      </c>
      <c r="B2909" t="s">
        <v>10958</v>
      </c>
      <c r="C2909" s="4" t="s">
        <v>74</v>
      </c>
      <c r="D2909" s="25" t="s">
        <v>1780</v>
      </c>
      <c r="E2909" s="4">
        <v>4</v>
      </c>
      <c r="F2909" s="4">
        <v>2026</v>
      </c>
      <c r="G2909" s="4" t="s">
        <v>25</v>
      </c>
      <c r="H2909" s="4">
        <v>22.6</v>
      </c>
      <c r="I2909" t="s">
        <v>1214</v>
      </c>
      <c r="J2909" s="4">
        <v>38.5</v>
      </c>
      <c r="K2909" s="4">
        <v>43.2</v>
      </c>
      <c r="L2909" s="4">
        <v>0</v>
      </c>
      <c r="M2909" s="4">
        <f>2700-110</f>
        <v>2590</v>
      </c>
      <c r="N2909" s="11" t="s">
        <v>13756</v>
      </c>
      <c r="R2909" s="4" t="s">
        <v>2449</v>
      </c>
    </row>
    <row r="2910" spans="1:19">
      <c r="A2910" t="s">
        <v>9332</v>
      </c>
      <c r="B2910" t="s">
        <v>10958</v>
      </c>
      <c r="C2910" t="s">
        <v>20</v>
      </c>
      <c r="D2910" s="25" t="s">
        <v>11102</v>
      </c>
      <c r="E2910" s="4">
        <v>5</v>
      </c>
      <c r="F2910" s="4">
        <v>2019</v>
      </c>
      <c r="G2910" s="3" t="s">
        <v>25</v>
      </c>
      <c r="H2910" s="4" t="s">
        <v>654</v>
      </c>
      <c r="I2910" t="s">
        <v>1214</v>
      </c>
      <c r="J2910" s="4" t="s">
        <v>4493</v>
      </c>
      <c r="K2910" s="4" t="s">
        <v>527</v>
      </c>
      <c r="L2910" s="4">
        <v>0</v>
      </c>
      <c r="M2910" s="4" t="s">
        <v>1773</v>
      </c>
      <c r="N2910" s="11" t="s">
        <v>13760</v>
      </c>
      <c r="R2910" t="s">
        <v>13761</v>
      </c>
      <c r="S2910" t="s">
        <v>13762</v>
      </c>
    </row>
    <row r="2911" spans="1:19">
      <c r="A2911" t="s">
        <v>9332</v>
      </c>
      <c r="B2911" t="s">
        <v>10958</v>
      </c>
      <c r="C2911" s="4" t="s">
        <v>74</v>
      </c>
      <c r="D2911" s="25" t="s">
        <v>11031</v>
      </c>
      <c r="E2911" s="4">
        <v>4</v>
      </c>
      <c r="F2911" s="4">
        <v>2026</v>
      </c>
      <c r="G2911" s="4" t="s">
        <v>25</v>
      </c>
      <c r="I2911" t="s">
        <v>11219</v>
      </c>
      <c r="J2911" s="4">
        <v>31.8</v>
      </c>
      <c r="K2911" s="4">
        <v>18.5</v>
      </c>
      <c r="L2911" s="4">
        <v>10.4</v>
      </c>
      <c r="M2911" s="4">
        <v>1409</v>
      </c>
      <c r="N2911" s="11" t="s">
        <v>13760</v>
      </c>
      <c r="R2911" s="4" t="s">
        <v>13763</v>
      </c>
    </row>
    <row r="2912" spans="1:19">
      <c r="A2912" t="s">
        <v>9337</v>
      </c>
      <c r="B2912" t="s">
        <v>10958</v>
      </c>
      <c r="C2912" t="s">
        <v>20</v>
      </c>
      <c r="D2912" s="25" t="s">
        <v>1568</v>
      </c>
      <c r="E2912" s="4">
        <v>5</v>
      </c>
      <c r="F2912" s="4">
        <v>2016</v>
      </c>
      <c r="G2912" t="s">
        <v>373</v>
      </c>
      <c r="I2912" t="s">
        <v>11219</v>
      </c>
      <c r="J2912" s="4" t="s">
        <v>3419</v>
      </c>
      <c r="K2912" s="4" t="s">
        <v>1215</v>
      </c>
      <c r="L2912" s="4">
        <v>0</v>
      </c>
      <c r="M2912" s="4" t="s">
        <v>2049</v>
      </c>
      <c r="N2912" s="11" t="s">
        <v>13764</v>
      </c>
      <c r="R2912" t="s">
        <v>13765</v>
      </c>
    </row>
    <row r="2913" spans="1:18">
      <c r="A2913" t="s">
        <v>9337</v>
      </c>
      <c r="B2913" t="s">
        <v>10958</v>
      </c>
      <c r="C2913" s="4" t="s">
        <v>74</v>
      </c>
      <c r="D2913" s="25" t="s">
        <v>11031</v>
      </c>
      <c r="E2913" s="4">
        <v>4</v>
      </c>
      <c r="F2913" s="4">
        <v>2026</v>
      </c>
      <c r="G2913" s="4" t="s">
        <v>21</v>
      </c>
      <c r="I2913" t="s">
        <v>11219</v>
      </c>
      <c r="J2913" s="4">
        <v>24.1</v>
      </c>
      <c r="K2913" s="4">
        <v>31.7</v>
      </c>
      <c r="L2913" s="4">
        <v>0</v>
      </c>
      <c r="M2913" s="4">
        <v>810</v>
      </c>
      <c r="N2913" s="11" t="s">
        <v>13764</v>
      </c>
      <c r="R2913" s="4" t="s">
        <v>13766</v>
      </c>
    </row>
    <row r="2914" spans="1:18">
      <c r="A2914" t="s">
        <v>610</v>
      </c>
      <c r="B2914" t="s">
        <v>10958</v>
      </c>
      <c r="C2914" t="s">
        <v>20</v>
      </c>
      <c r="D2914" s="25" t="s">
        <v>11656</v>
      </c>
      <c r="E2914" s="4">
        <v>3</v>
      </c>
      <c r="F2914" s="4">
        <v>1983</v>
      </c>
      <c r="G2914" t="s">
        <v>25</v>
      </c>
      <c r="I2914" t="s">
        <v>11219</v>
      </c>
      <c r="J2914" s="4" t="s">
        <v>4214</v>
      </c>
      <c r="K2914" s="4" t="s">
        <v>4660</v>
      </c>
      <c r="L2914" s="4">
        <v>0</v>
      </c>
      <c r="M2914" s="4" t="s">
        <v>1293</v>
      </c>
      <c r="R2914" t="s">
        <v>2001</v>
      </c>
    </row>
    <row r="2915" spans="1:18">
      <c r="A2915" t="s">
        <v>652</v>
      </c>
      <c r="B2915" t="s">
        <v>10958</v>
      </c>
      <c r="C2915" t="s">
        <v>20</v>
      </c>
      <c r="D2915" s="25" t="s">
        <v>10975</v>
      </c>
      <c r="E2915" s="4">
        <v>3</v>
      </c>
      <c r="F2915" s="4">
        <v>1994</v>
      </c>
      <c r="G2915" t="s">
        <v>25</v>
      </c>
      <c r="H2915" s="4" t="s">
        <v>1610</v>
      </c>
      <c r="I2915" t="s">
        <v>1214</v>
      </c>
      <c r="J2915" s="4" t="s">
        <v>772</v>
      </c>
      <c r="K2915" s="4" t="s">
        <v>362</v>
      </c>
      <c r="L2915" s="4">
        <v>0</v>
      </c>
      <c r="M2915" s="4" t="s">
        <v>3323</v>
      </c>
      <c r="N2915" s="11" t="s">
        <v>13767</v>
      </c>
      <c r="R2915" t="s">
        <v>13768</v>
      </c>
    </row>
    <row r="2916" spans="1:18">
      <c r="A2916" t="s">
        <v>652</v>
      </c>
      <c r="B2916" t="s">
        <v>10958</v>
      </c>
      <c r="C2916" t="s">
        <v>74</v>
      </c>
      <c r="D2916" s="25" t="s">
        <v>10981</v>
      </c>
      <c r="E2916" s="4">
        <v>3</v>
      </c>
      <c r="F2916" s="4">
        <v>2000</v>
      </c>
      <c r="G2916" t="s">
        <v>25</v>
      </c>
      <c r="H2916" s="4" t="s">
        <v>137</v>
      </c>
      <c r="I2916" t="s">
        <v>1214</v>
      </c>
      <c r="J2916" s="4" t="s">
        <v>285</v>
      </c>
      <c r="K2916" s="4" t="s">
        <v>264</v>
      </c>
      <c r="L2916" s="4">
        <v>0</v>
      </c>
      <c r="M2916" s="4" t="s">
        <v>1593</v>
      </c>
      <c r="N2916" s="11" t="s">
        <v>13767</v>
      </c>
      <c r="R2916" t="s">
        <v>13769</v>
      </c>
    </row>
    <row r="2917" spans="1:18">
      <c r="A2917" t="s">
        <v>728</v>
      </c>
      <c r="B2917" t="s">
        <v>10958</v>
      </c>
      <c r="C2917" t="s">
        <v>20</v>
      </c>
      <c r="D2917" s="25" t="s">
        <v>10989</v>
      </c>
      <c r="E2917" s="4">
        <v>3</v>
      </c>
      <c r="F2917" s="4">
        <v>1996</v>
      </c>
      <c r="G2917" t="s">
        <v>21</v>
      </c>
      <c r="I2917" t="s">
        <v>11219</v>
      </c>
      <c r="J2917" s="4" t="s">
        <v>3781</v>
      </c>
      <c r="K2917" s="4" t="s">
        <v>461</v>
      </c>
      <c r="L2917" s="4">
        <v>0</v>
      </c>
      <c r="M2917" s="4" t="s">
        <v>1321</v>
      </c>
      <c r="N2917" s="11" t="s">
        <v>13770</v>
      </c>
      <c r="R2917" t="s">
        <v>1725</v>
      </c>
    </row>
    <row r="2918" spans="1:18">
      <c r="A2918" t="s">
        <v>728</v>
      </c>
      <c r="B2918" t="s">
        <v>10958</v>
      </c>
      <c r="C2918" t="s">
        <v>74</v>
      </c>
      <c r="D2918" s="25" t="s">
        <v>5875</v>
      </c>
      <c r="E2918" s="4">
        <v>6</v>
      </c>
      <c r="F2918" s="4">
        <v>2001</v>
      </c>
      <c r="G2918" t="s">
        <v>21</v>
      </c>
      <c r="I2918" t="s">
        <v>11219</v>
      </c>
      <c r="J2918" s="4" t="s">
        <v>542</v>
      </c>
      <c r="K2918" s="4" t="s">
        <v>954</v>
      </c>
      <c r="L2918" s="4">
        <v>0</v>
      </c>
      <c r="N2918" s="11" t="s">
        <v>13770</v>
      </c>
      <c r="R2918" t="s">
        <v>13771</v>
      </c>
    </row>
    <row r="2919" spans="1:18">
      <c r="A2919" t="s">
        <v>728</v>
      </c>
      <c r="B2919" t="s">
        <v>10958</v>
      </c>
      <c r="C2919" t="s">
        <v>74</v>
      </c>
      <c r="D2919" s="25" t="s">
        <v>1674</v>
      </c>
      <c r="E2919" s="4">
        <v>5</v>
      </c>
      <c r="F2919" s="4">
        <v>2004</v>
      </c>
      <c r="G2919" t="s">
        <v>21</v>
      </c>
      <c r="I2919" t="s">
        <v>11219</v>
      </c>
      <c r="J2919" s="4" t="s">
        <v>511</v>
      </c>
      <c r="K2919" s="4" t="s">
        <v>278</v>
      </c>
      <c r="L2919" s="4">
        <v>0</v>
      </c>
      <c r="M2919" s="4" t="s">
        <v>1907</v>
      </c>
      <c r="N2919" s="11" t="s">
        <v>13770</v>
      </c>
      <c r="R2919" t="s">
        <v>13772</v>
      </c>
    </row>
    <row r="2920" spans="1:18">
      <c r="A2920" t="s">
        <v>728</v>
      </c>
      <c r="B2920" t="s">
        <v>10958</v>
      </c>
      <c r="C2920" t="s">
        <v>74</v>
      </c>
      <c r="D2920" s="25" t="s">
        <v>11012</v>
      </c>
      <c r="E2920" s="4">
        <v>5</v>
      </c>
      <c r="F2920" s="4">
        <v>2011</v>
      </c>
      <c r="G2920" t="s">
        <v>21</v>
      </c>
      <c r="I2920" t="s">
        <v>11219</v>
      </c>
      <c r="J2920" s="4" t="s">
        <v>1075</v>
      </c>
      <c r="K2920" s="4" t="s">
        <v>127</v>
      </c>
      <c r="L2920" s="4">
        <v>0</v>
      </c>
      <c r="M2920" s="4" t="s">
        <v>5475</v>
      </c>
      <c r="N2920" s="11" t="s">
        <v>13770</v>
      </c>
      <c r="R2920" t="s">
        <v>89</v>
      </c>
    </row>
    <row r="2921" spans="1:18">
      <c r="A2921" t="s">
        <v>9412</v>
      </c>
      <c r="B2921" t="s">
        <v>10958</v>
      </c>
      <c r="C2921" t="s">
        <v>20</v>
      </c>
      <c r="D2921" s="25" t="s">
        <v>1568</v>
      </c>
      <c r="E2921" s="4">
        <v>5</v>
      </c>
      <c r="F2921" s="4">
        <v>2016</v>
      </c>
      <c r="G2921" t="s">
        <v>373</v>
      </c>
      <c r="I2921" t="s">
        <v>11219</v>
      </c>
      <c r="J2921" s="4" t="s">
        <v>1110</v>
      </c>
      <c r="K2921" s="4" t="s">
        <v>150</v>
      </c>
      <c r="L2921" s="4">
        <v>0</v>
      </c>
      <c r="M2921" s="4" t="s">
        <v>1887</v>
      </c>
      <c r="R2921" t="s">
        <v>13773</v>
      </c>
    </row>
    <row r="2922" spans="1:18">
      <c r="A2922" t="s">
        <v>613</v>
      </c>
      <c r="B2922" t="s">
        <v>10958</v>
      </c>
      <c r="C2922" t="s">
        <v>20</v>
      </c>
      <c r="D2922" s="25" t="s">
        <v>11656</v>
      </c>
      <c r="E2922" s="4">
        <v>3</v>
      </c>
      <c r="F2922" s="4">
        <v>1983</v>
      </c>
      <c r="G2922" t="s">
        <v>21</v>
      </c>
      <c r="H2922" s="4" t="s">
        <v>126</v>
      </c>
      <c r="I2922" t="s">
        <v>1214</v>
      </c>
      <c r="J2922" s="4" t="s">
        <v>11192</v>
      </c>
      <c r="K2922" s="4" t="s">
        <v>5125</v>
      </c>
      <c r="L2922" s="4">
        <v>0</v>
      </c>
      <c r="M2922" s="4" t="s">
        <v>3788</v>
      </c>
      <c r="R2922" t="s">
        <v>2070</v>
      </c>
    </row>
    <row r="2923" spans="1:18">
      <c r="A2923" t="s">
        <v>613</v>
      </c>
      <c r="B2923" t="s">
        <v>10958</v>
      </c>
      <c r="C2923" t="s">
        <v>74</v>
      </c>
      <c r="D2923" s="25" t="s">
        <v>10961</v>
      </c>
      <c r="E2923" s="4">
        <v>3</v>
      </c>
      <c r="F2923" s="4">
        <v>1986</v>
      </c>
      <c r="G2923" t="s">
        <v>21</v>
      </c>
      <c r="H2923" s="4" t="s">
        <v>1639</v>
      </c>
      <c r="I2923" t="s">
        <v>1214</v>
      </c>
      <c r="J2923" s="4" t="s">
        <v>1373</v>
      </c>
      <c r="K2923" s="4" t="s">
        <v>2923</v>
      </c>
      <c r="L2923" s="4">
        <v>0</v>
      </c>
      <c r="M2923" s="4" t="s">
        <v>7122</v>
      </c>
    </row>
    <row r="2924" spans="1:18">
      <c r="A2924" t="s">
        <v>9449</v>
      </c>
      <c r="B2924" t="s">
        <v>10958</v>
      </c>
      <c r="C2924" t="s">
        <v>20</v>
      </c>
      <c r="D2924" s="25" t="s">
        <v>11001</v>
      </c>
      <c r="E2924" s="4">
        <v>3</v>
      </c>
      <c r="F2924" s="4">
        <v>1998</v>
      </c>
      <c r="G2924" t="s">
        <v>25</v>
      </c>
      <c r="H2924" s="4" t="s">
        <v>87</v>
      </c>
      <c r="I2924" t="s">
        <v>1214</v>
      </c>
      <c r="J2924" s="4" t="s">
        <v>818</v>
      </c>
      <c r="K2924" s="4" t="s">
        <v>542</v>
      </c>
      <c r="L2924" s="4">
        <v>0</v>
      </c>
      <c r="M2924" s="4" t="s">
        <v>1357</v>
      </c>
      <c r="N2924" s="11" t="s">
        <v>13774</v>
      </c>
      <c r="R2924" t="s">
        <v>607</v>
      </c>
    </row>
    <row r="2925" spans="1:18">
      <c r="A2925" t="s">
        <v>9449</v>
      </c>
      <c r="B2925" t="s">
        <v>10958</v>
      </c>
      <c r="C2925" t="s">
        <v>74</v>
      </c>
      <c r="D2925" s="25" t="s">
        <v>3055</v>
      </c>
      <c r="E2925" s="4">
        <v>5</v>
      </c>
      <c r="F2925" s="4">
        <v>2001</v>
      </c>
      <c r="G2925" t="s">
        <v>25</v>
      </c>
      <c r="H2925" s="4" t="s">
        <v>477</v>
      </c>
      <c r="I2925" t="s">
        <v>1214</v>
      </c>
      <c r="J2925" s="4" t="s">
        <v>3207</v>
      </c>
      <c r="K2925" s="4" t="s">
        <v>1861</v>
      </c>
      <c r="L2925" s="4">
        <v>0</v>
      </c>
      <c r="M2925" s="4" t="s">
        <v>1476</v>
      </c>
      <c r="N2925" s="11" t="s">
        <v>13774</v>
      </c>
      <c r="R2925" t="s">
        <v>13775</v>
      </c>
    </row>
    <row r="2926" spans="1:18">
      <c r="A2926" t="s">
        <v>9449</v>
      </c>
      <c r="B2926" t="s">
        <v>10958</v>
      </c>
      <c r="C2926" t="s">
        <v>74</v>
      </c>
      <c r="D2926" s="25" t="s">
        <v>11036</v>
      </c>
      <c r="E2926" s="4">
        <v>5</v>
      </c>
      <c r="F2926" s="4">
        <v>2002</v>
      </c>
      <c r="G2926" t="s">
        <v>25</v>
      </c>
      <c r="H2926" s="4" t="s">
        <v>496</v>
      </c>
      <c r="I2926" t="s">
        <v>1214</v>
      </c>
      <c r="J2926" s="4" t="s">
        <v>739</v>
      </c>
      <c r="K2926" s="4" t="s">
        <v>709</v>
      </c>
      <c r="L2926" s="4">
        <v>0</v>
      </c>
      <c r="M2926" s="4" t="s">
        <v>1809</v>
      </c>
      <c r="N2926" s="11" t="s">
        <v>13774</v>
      </c>
      <c r="R2926" t="s">
        <v>13776</v>
      </c>
    </row>
    <row r="2927" spans="1:18">
      <c r="A2927" t="s">
        <v>9449</v>
      </c>
      <c r="B2927" t="s">
        <v>10958</v>
      </c>
      <c r="C2927" t="s">
        <v>74</v>
      </c>
      <c r="D2927" s="25" t="s">
        <v>1674</v>
      </c>
      <c r="E2927" s="4">
        <v>5</v>
      </c>
      <c r="F2927" s="4">
        <v>2004</v>
      </c>
      <c r="G2927" t="s">
        <v>25</v>
      </c>
      <c r="H2927" s="4" t="s">
        <v>717</v>
      </c>
      <c r="I2927" t="s">
        <v>1214</v>
      </c>
      <c r="J2927" s="4" t="s">
        <v>1389</v>
      </c>
      <c r="K2927" s="4" t="s">
        <v>2619</v>
      </c>
      <c r="L2927" s="4">
        <v>0</v>
      </c>
      <c r="M2927" s="4" t="s">
        <v>1350</v>
      </c>
      <c r="N2927" s="11" t="s">
        <v>13774</v>
      </c>
      <c r="R2927" t="s">
        <v>13777</v>
      </c>
    </row>
    <row r="2928" spans="1:18">
      <c r="A2928" t="s">
        <v>9449</v>
      </c>
      <c r="B2928" t="s">
        <v>10958</v>
      </c>
      <c r="C2928" t="s">
        <v>74</v>
      </c>
      <c r="D2928" s="25" t="s">
        <v>10985</v>
      </c>
      <c r="E2928" s="4">
        <v>3</v>
      </c>
      <c r="F2928" s="4">
        <v>2008</v>
      </c>
      <c r="G2928" t="s">
        <v>25</v>
      </c>
      <c r="H2928" s="4" t="s">
        <v>2927</v>
      </c>
      <c r="I2928" t="s">
        <v>1214</v>
      </c>
      <c r="J2928" s="4" t="s">
        <v>1000</v>
      </c>
      <c r="K2928" s="4" t="s">
        <v>199</v>
      </c>
      <c r="L2928" s="4">
        <v>0</v>
      </c>
      <c r="M2928" s="4" t="s">
        <v>1790</v>
      </c>
      <c r="N2928" s="11" t="s">
        <v>13774</v>
      </c>
      <c r="R2928" t="s">
        <v>13778</v>
      </c>
    </row>
    <row r="2929" spans="1:18">
      <c r="A2929" t="s">
        <v>9449</v>
      </c>
      <c r="B2929" t="s">
        <v>10958</v>
      </c>
      <c r="C2929" t="s">
        <v>74</v>
      </c>
      <c r="D2929" s="25" t="s">
        <v>10993</v>
      </c>
      <c r="E2929" s="4">
        <v>5</v>
      </c>
      <c r="F2929" s="4">
        <v>2008</v>
      </c>
      <c r="G2929" t="s">
        <v>25</v>
      </c>
      <c r="H2929" s="4" t="s">
        <v>893</v>
      </c>
      <c r="I2929" t="s">
        <v>1214</v>
      </c>
      <c r="J2929" s="4" t="s">
        <v>648</v>
      </c>
      <c r="K2929" s="4" t="s">
        <v>614</v>
      </c>
      <c r="L2929" s="4">
        <v>0</v>
      </c>
      <c r="M2929" s="4" t="s">
        <v>5512</v>
      </c>
      <c r="N2929" s="11" t="s">
        <v>13774</v>
      </c>
      <c r="R2929" t="s">
        <v>11453</v>
      </c>
    </row>
    <row r="2930" spans="1:18">
      <c r="A2930" t="s">
        <v>9454</v>
      </c>
      <c r="B2930" t="s">
        <v>10958</v>
      </c>
      <c r="C2930" t="s">
        <v>20</v>
      </c>
      <c r="D2930" s="25" t="s">
        <v>11036</v>
      </c>
      <c r="E2930" s="4">
        <v>5</v>
      </c>
      <c r="F2930" s="4">
        <v>2002</v>
      </c>
      <c r="G2930" t="s">
        <v>21</v>
      </c>
      <c r="H2930" s="4" t="s">
        <v>482</v>
      </c>
      <c r="I2930" t="s">
        <v>1214</v>
      </c>
      <c r="J2930" s="4" t="s">
        <v>670</v>
      </c>
      <c r="K2930" s="4" t="s">
        <v>521</v>
      </c>
      <c r="L2930" s="4">
        <v>0</v>
      </c>
      <c r="M2930" s="4" t="s">
        <v>2414</v>
      </c>
      <c r="N2930" s="11" t="s">
        <v>13779</v>
      </c>
      <c r="R2930" t="s">
        <v>13780</v>
      </c>
    </row>
    <row r="2931" spans="1:18">
      <c r="A2931" t="s">
        <v>9454</v>
      </c>
      <c r="B2931" t="s">
        <v>10958</v>
      </c>
      <c r="C2931" t="s">
        <v>74</v>
      </c>
      <c r="D2931" s="25" t="s">
        <v>10995</v>
      </c>
      <c r="E2931" s="4">
        <v>5</v>
      </c>
      <c r="F2931" s="4">
        <v>2010</v>
      </c>
      <c r="G2931" t="s">
        <v>21</v>
      </c>
      <c r="H2931" s="4" t="s">
        <v>609</v>
      </c>
      <c r="I2931" t="s">
        <v>1214</v>
      </c>
      <c r="J2931" s="4" t="s">
        <v>172</v>
      </c>
      <c r="K2931" s="4" t="s">
        <v>643</v>
      </c>
      <c r="L2931" s="4">
        <v>0</v>
      </c>
      <c r="M2931" s="4" t="s">
        <v>4352</v>
      </c>
      <c r="N2931" s="11" t="s">
        <v>13779</v>
      </c>
      <c r="R2931" t="s">
        <v>13781</v>
      </c>
    </row>
    <row r="2932" spans="1:18">
      <c r="A2932" t="s">
        <v>9454</v>
      </c>
      <c r="B2932" t="s">
        <v>10958</v>
      </c>
      <c r="C2932" t="s">
        <v>74</v>
      </c>
      <c r="D2932" s="25" t="s">
        <v>11012</v>
      </c>
      <c r="E2932" s="4">
        <v>5</v>
      </c>
      <c r="F2932" s="4">
        <v>2011</v>
      </c>
      <c r="G2932" t="s">
        <v>21</v>
      </c>
      <c r="H2932" s="4" t="s">
        <v>977</v>
      </c>
      <c r="I2932" t="s">
        <v>1214</v>
      </c>
      <c r="J2932" s="4" t="s">
        <v>1782</v>
      </c>
      <c r="K2932" s="4" t="s">
        <v>206</v>
      </c>
      <c r="L2932" s="4">
        <v>0</v>
      </c>
      <c r="M2932" s="4" t="s">
        <v>3570</v>
      </c>
      <c r="N2932" s="11" t="s">
        <v>13779</v>
      </c>
      <c r="R2932" t="s">
        <v>89</v>
      </c>
    </row>
    <row r="2933" spans="1:18">
      <c r="A2933" t="s">
        <v>9454</v>
      </c>
      <c r="B2933" t="s">
        <v>10958</v>
      </c>
      <c r="C2933" t="s">
        <v>74</v>
      </c>
      <c r="D2933" s="25" t="s">
        <v>11014</v>
      </c>
      <c r="E2933" s="4">
        <v>5</v>
      </c>
      <c r="F2933" s="4">
        <v>2013</v>
      </c>
      <c r="G2933" t="s">
        <v>21</v>
      </c>
      <c r="H2933" s="4" t="s">
        <v>1038</v>
      </c>
      <c r="I2933" t="s">
        <v>1214</v>
      </c>
      <c r="J2933" s="4" t="s">
        <v>1220</v>
      </c>
      <c r="K2933" s="4" t="s">
        <v>1699</v>
      </c>
      <c r="L2933" s="4">
        <v>0</v>
      </c>
      <c r="M2933" s="4" t="s">
        <v>1526</v>
      </c>
      <c r="N2933" s="11" t="s">
        <v>13779</v>
      </c>
      <c r="R2933" t="s">
        <v>13782</v>
      </c>
    </row>
    <row r="2934" spans="1:18">
      <c r="A2934" t="s">
        <v>9454</v>
      </c>
      <c r="B2934" t="s">
        <v>10958</v>
      </c>
      <c r="C2934" t="s">
        <v>74</v>
      </c>
      <c r="D2934" s="25" t="s">
        <v>11068</v>
      </c>
      <c r="E2934" s="4">
        <v>5</v>
      </c>
      <c r="F2934" s="4">
        <v>2015</v>
      </c>
      <c r="G2934" t="s">
        <v>21</v>
      </c>
      <c r="H2934" s="4" t="s">
        <v>488</v>
      </c>
      <c r="I2934" t="s">
        <v>1214</v>
      </c>
      <c r="J2934" s="4" t="s">
        <v>1875</v>
      </c>
      <c r="K2934" s="4" t="s">
        <v>193</v>
      </c>
      <c r="L2934" s="4">
        <v>0</v>
      </c>
      <c r="M2934" s="4" t="s">
        <v>2195</v>
      </c>
      <c r="N2934" s="11" t="s">
        <v>13779</v>
      </c>
      <c r="R2934" t="s">
        <v>13783</v>
      </c>
    </row>
    <row r="2935" spans="1:18">
      <c r="A2935" t="s">
        <v>9454</v>
      </c>
      <c r="B2935" t="s">
        <v>10958</v>
      </c>
      <c r="C2935" t="s">
        <v>74</v>
      </c>
      <c r="D2935" s="25" t="s">
        <v>1590</v>
      </c>
      <c r="E2935" s="4">
        <v>5</v>
      </c>
      <c r="F2935" s="4">
        <v>2016</v>
      </c>
      <c r="G2935" t="s">
        <v>21</v>
      </c>
      <c r="H2935" s="4" t="s">
        <v>401</v>
      </c>
      <c r="I2935" t="s">
        <v>1214</v>
      </c>
      <c r="J2935" s="4" t="s">
        <v>2619</v>
      </c>
      <c r="K2935" s="4" t="s">
        <v>193</v>
      </c>
      <c r="L2935" s="4">
        <v>0</v>
      </c>
      <c r="M2935" s="4" t="s">
        <v>2366</v>
      </c>
      <c r="N2935" s="11" t="s">
        <v>13779</v>
      </c>
      <c r="R2935" t="s">
        <v>13784</v>
      </c>
    </row>
    <row r="2936" spans="1:18">
      <c r="A2936" t="s">
        <v>9454</v>
      </c>
      <c r="B2936" t="s">
        <v>10958</v>
      </c>
      <c r="C2936" t="s">
        <v>74</v>
      </c>
      <c r="D2936" s="25" t="s">
        <v>11027</v>
      </c>
      <c r="E2936" s="4">
        <v>5</v>
      </c>
      <c r="F2936" s="4">
        <v>2017</v>
      </c>
      <c r="G2936" t="s">
        <v>21</v>
      </c>
      <c r="H2936" s="4" t="s">
        <v>772</v>
      </c>
      <c r="I2936" t="s">
        <v>1214</v>
      </c>
      <c r="J2936" s="4" t="s">
        <v>264</v>
      </c>
      <c r="K2936" s="4" t="s">
        <v>1393</v>
      </c>
      <c r="L2936" s="4">
        <v>0</v>
      </c>
      <c r="M2936" s="4" t="s">
        <v>2799</v>
      </c>
      <c r="N2936" s="11" t="s">
        <v>13779</v>
      </c>
      <c r="R2936" t="s">
        <v>13785</v>
      </c>
    </row>
    <row r="2937" spans="1:18">
      <c r="A2937" t="s">
        <v>9454</v>
      </c>
      <c r="B2937" t="s">
        <v>10958</v>
      </c>
      <c r="C2937" t="s">
        <v>74</v>
      </c>
      <c r="D2937" s="25" t="s">
        <v>1515</v>
      </c>
      <c r="E2937" s="4">
        <v>5</v>
      </c>
      <c r="F2937" s="4">
        <v>2019</v>
      </c>
      <c r="G2937" t="s">
        <v>21</v>
      </c>
      <c r="H2937" s="4" t="s">
        <v>997</v>
      </c>
      <c r="I2937" t="s">
        <v>1214</v>
      </c>
      <c r="J2937" s="4" t="s">
        <v>2619</v>
      </c>
      <c r="K2937" s="4" t="s">
        <v>801</v>
      </c>
      <c r="L2937" s="4">
        <v>0</v>
      </c>
      <c r="M2937" s="4" t="s">
        <v>10188</v>
      </c>
      <c r="N2937" s="11" t="s">
        <v>13779</v>
      </c>
      <c r="R2937" t="s">
        <v>13786</v>
      </c>
    </row>
    <row r="2938" spans="1:18">
      <c r="A2938" t="s">
        <v>9458</v>
      </c>
      <c r="B2938" t="s">
        <v>10958</v>
      </c>
      <c r="C2938" t="s">
        <v>20</v>
      </c>
      <c r="D2938" s="25" t="s">
        <v>11016</v>
      </c>
      <c r="E2938" s="4">
        <v>5</v>
      </c>
      <c r="F2938" s="4">
        <v>2015</v>
      </c>
      <c r="G2938" t="s">
        <v>21</v>
      </c>
      <c r="I2938" t="s">
        <v>11219</v>
      </c>
      <c r="J2938" s="4" t="s">
        <v>2929</v>
      </c>
      <c r="K2938" s="4" t="s">
        <v>617</v>
      </c>
      <c r="L2938" s="4">
        <v>0</v>
      </c>
      <c r="M2938" s="4" t="s">
        <v>9117</v>
      </c>
      <c r="N2938" s="11" t="s">
        <v>13787</v>
      </c>
      <c r="R2938" t="s">
        <v>13788</v>
      </c>
    </row>
    <row r="2939" spans="1:18">
      <c r="A2939" t="s">
        <v>9458</v>
      </c>
      <c r="B2939" t="s">
        <v>10958</v>
      </c>
      <c r="C2939" t="s">
        <v>74</v>
      </c>
      <c r="D2939" s="25" t="s">
        <v>11408</v>
      </c>
      <c r="E2939" s="4">
        <v>5</v>
      </c>
      <c r="F2939" s="4">
        <v>2016</v>
      </c>
      <c r="G2939" t="s">
        <v>21</v>
      </c>
      <c r="I2939" t="s">
        <v>11219</v>
      </c>
      <c r="J2939" s="4" t="s">
        <v>546</v>
      </c>
      <c r="K2939" s="4" t="s">
        <v>1075</v>
      </c>
      <c r="L2939" s="4">
        <v>0</v>
      </c>
      <c r="N2939" s="11" t="s">
        <v>13787</v>
      </c>
      <c r="R2939" t="s">
        <v>13789</v>
      </c>
    </row>
    <row r="2940" spans="1:18">
      <c r="A2940" t="s">
        <v>9458</v>
      </c>
      <c r="B2940" t="s">
        <v>10958</v>
      </c>
      <c r="C2940" t="s">
        <v>74</v>
      </c>
      <c r="D2940" s="25" t="s">
        <v>11027</v>
      </c>
      <c r="E2940" s="4">
        <v>5</v>
      </c>
      <c r="F2940" s="4">
        <v>2017</v>
      </c>
      <c r="G2940" t="s">
        <v>21</v>
      </c>
      <c r="I2940" t="s">
        <v>11219</v>
      </c>
      <c r="J2940" s="4" t="s">
        <v>997</v>
      </c>
      <c r="K2940" s="4" t="s">
        <v>1215</v>
      </c>
      <c r="L2940" s="4">
        <v>0</v>
      </c>
      <c r="M2940" s="4" t="s">
        <v>2419</v>
      </c>
      <c r="N2940" s="11" t="s">
        <v>13787</v>
      </c>
      <c r="R2940" t="s">
        <v>13790</v>
      </c>
    </row>
    <row r="2941" spans="1:18">
      <c r="A2941" t="s">
        <v>9458</v>
      </c>
      <c r="B2941" t="s">
        <v>10958</v>
      </c>
      <c r="C2941" s="4" t="s">
        <v>74</v>
      </c>
      <c r="D2941" s="25" t="s">
        <v>11031</v>
      </c>
      <c r="E2941" s="4">
        <v>4</v>
      </c>
      <c r="F2941" s="4">
        <v>2026</v>
      </c>
      <c r="G2941" s="4" t="s">
        <v>21</v>
      </c>
      <c r="I2941" t="s">
        <v>11219</v>
      </c>
      <c r="J2941" s="4">
        <v>28.1</v>
      </c>
      <c r="K2941" s="4">
        <v>35.1</v>
      </c>
      <c r="L2941" s="4">
        <v>0</v>
      </c>
      <c r="M2941" s="4">
        <v>985</v>
      </c>
      <c r="N2941" s="11" t="s">
        <v>13787</v>
      </c>
      <c r="R2941" s="4" t="s">
        <v>2449</v>
      </c>
    </row>
    <row r="2942" spans="1:18">
      <c r="A2942" t="s">
        <v>9473</v>
      </c>
      <c r="B2942" t="s">
        <v>10958</v>
      </c>
      <c r="C2942" t="s">
        <v>20</v>
      </c>
      <c r="D2942" s="25" t="s">
        <v>1568</v>
      </c>
      <c r="E2942" s="4">
        <v>5</v>
      </c>
      <c r="F2942" s="4">
        <v>2016</v>
      </c>
      <c r="G2942" t="s">
        <v>21</v>
      </c>
      <c r="I2942" t="s">
        <v>11219</v>
      </c>
      <c r="J2942" s="4" t="s">
        <v>1110</v>
      </c>
      <c r="K2942" s="4" t="s">
        <v>600</v>
      </c>
      <c r="L2942" s="4">
        <v>0</v>
      </c>
      <c r="M2942" s="4" t="s">
        <v>3835</v>
      </c>
      <c r="R2942" t="s">
        <v>13791</v>
      </c>
    </row>
    <row r="2943" spans="1:18">
      <c r="A2943" t="s">
        <v>9473</v>
      </c>
      <c r="B2943" t="s">
        <v>10958</v>
      </c>
      <c r="C2943" t="s">
        <v>74</v>
      </c>
      <c r="D2943" s="25" t="s">
        <v>11027</v>
      </c>
      <c r="E2943" s="4">
        <v>5</v>
      </c>
      <c r="F2943" s="4">
        <v>2017</v>
      </c>
      <c r="G2943" t="s">
        <v>21</v>
      </c>
      <c r="I2943" t="s">
        <v>11219</v>
      </c>
      <c r="J2943" s="4" t="s">
        <v>3534</v>
      </c>
      <c r="K2943" s="4" t="s">
        <v>150</v>
      </c>
      <c r="L2943" s="4">
        <v>0</v>
      </c>
      <c r="M2943" s="4" t="s">
        <v>1957</v>
      </c>
      <c r="R2943" t="s">
        <v>13792</v>
      </c>
    </row>
    <row r="2944" spans="1:18">
      <c r="A2944" t="s">
        <v>616</v>
      </c>
      <c r="B2944" t="s">
        <v>10958</v>
      </c>
      <c r="C2944" t="s">
        <v>20</v>
      </c>
      <c r="D2944" s="25" t="s">
        <v>11077</v>
      </c>
      <c r="E2944" s="4">
        <v>3</v>
      </c>
      <c r="F2944" s="4">
        <v>1986</v>
      </c>
      <c r="G2944" t="s">
        <v>25</v>
      </c>
      <c r="I2944" t="s">
        <v>11219</v>
      </c>
      <c r="J2944" s="4" t="s">
        <v>2923</v>
      </c>
      <c r="K2944" s="4" t="s">
        <v>2299</v>
      </c>
      <c r="L2944" s="4">
        <v>0</v>
      </c>
      <c r="M2944" s="4" t="s">
        <v>6567</v>
      </c>
      <c r="N2944" s="11" t="s">
        <v>13793</v>
      </c>
    </row>
    <row r="2945" spans="1:18">
      <c r="A2945" t="s">
        <v>616</v>
      </c>
      <c r="B2945" t="s">
        <v>10958</v>
      </c>
      <c r="C2945" t="s">
        <v>74</v>
      </c>
      <c r="D2945" s="25" t="s">
        <v>11023</v>
      </c>
      <c r="E2945" s="4">
        <v>3</v>
      </c>
      <c r="F2945" s="4">
        <v>1992</v>
      </c>
      <c r="G2945" t="s">
        <v>25</v>
      </c>
      <c r="I2945" t="s">
        <v>11219</v>
      </c>
      <c r="J2945" s="4" t="s">
        <v>2103</v>
      </c>
      <c r="K2945" s="4" t="s">
        <v>11333</v>
      </c>
      <c r="L2945" s="4">
        <v>0</v>
      </c>
      <c r="M2945" s="4" t="s">
        <v>7494</v>
      </c>
      <c r="N2945" s="11" t="s">
        <v>13793</v>
      </c>
      <c r="R2945" t="s">
        <v>13794</v>
      </c>
    </row>
    <row r="2946" spans="1:18">
      <c r="A2946" t="s">
        <v>616</v>
      </c>
      <c r="B2946" t="s">
        <v>10958</v>
      </c>
      <c r="C2946" t="s">
        <v>74</v>
      </c>
      <c r="D2946" s="25" t="s">
        <v>11053</v>
      </c>
      <c r="E2946" s="4">
        <v>3</v>
      </c>
      <c r="F2946" s="4">
        <v>1993</v>
      </c>
      <c r="G2946" t="s">
        <v>25</v>
      </c>
      <c r="I2946" t="s">
        <v>11219</v>
      </c>
      <c r="J2946" s="4" t="s">
        <v>206</v>
      </c>
      <c r="K2946" s="4" t="s">
        <v>3563</v>
      </c>
      <c r="L2946" s="4">
        <v>0</v>
      </c>
      <c r="M2946" s="4" t="s">
        <v>8566</v>
      </c>
      <c r="N2946" s="11" t="s">
        <v>13793</v>
      </c>
      <c r="R2946" t="s">
        <v>13795</v>
      </c>
    </row>
    <row r="2947" spans="1:18">
      <c r="A2947" t="s">
        <v>616</v>
      </c>
      <c r="B2947" t="s">
        <v>10958</v>
      </c>
      <c r="C2947" t="s">
        <v>74</v>
      </c>
      <c r="D2947" s="25" t="s">
        <v>10968</v>
      </c>
      <c r="E2947" s="4">
        <v>3</v>
      </c>
      <c r="F2947" s="4">
        <v>1994</v>
      </c>
      <c r="G2947" t="s">
        <v>25</v>
      </c>
      <c r="I2947" t="s">
        <v>11219</v>
      </c>
      <c r="J2947" s="4" t="s">
        <v>575</v>
      </c>
      <c r="K2947" s="4" t="s">
        <v>83</v>
      </c>
      <c r="L2947" s="4">
        <v>0</v>
      </c>
      <c r="M2947" s="4" t="s">
        <v>13796</v>
      </c>
      <c r="N2947" s="11" t="s">
        <v>13793</v>
      </c>
      <c r="R2947" t="s">
        <v>1717</v>
      </c>
    </row>
    <row r="2948" spans="1:18">
      <c r="A2948" t="s">
        <v>732</v>
      </c>
      <c r="B2948" t="s">
        <v>10958</v>
      </c>
      <c r="C2948" t="s">
        <v>20</v>
      </c>
      <c r="D2948" s="25" t="s">
        <v>10975</v>
      </c>
      <c r="E2948" s="4">
        <v>3</v>
      </c>
      <c r="F2948" s="4">
        <v>1994</v>
      </c>
      <c r="G2948" t="s">
        <v>21</v>
      </c>
      <c r="I2948" t="s">
        <v>11219</v>
      </c>
      <c r="J2948" s="4" t="s">
        <v>997</v>
      </c>
      <c r="K2948" s="4" t="s">
        <v>836</v>
      </c>
      <c r="L2948" s="4">
        <v>0</v>
      </c>
      <c r="M2948" s="4" t="s">
        <v>4837</v>
      </c>
      <c r="R2948" t="s">
        <v>13797</v>
      </c>
    </row>
    <row r="2949" spans="1:18">
      <c r="A2949" t="s">
        <v>9544</v>
      </c>
      <c r="B2949" t="s">
        <v>10958</v>
      </c>
      <c r="C2949" t="s">
        <v>20</v>
      </c>
      <c r="D2949" s="25" t="s">
        <v>1568</v>
      </c>
      <c r="E2949" s="4">
        <v>5</v>
      </c>
      <c r="F2949" s="4">
        <v>2016</v>
      </c>
      <c r="G2949" t="s">
        <v>373</v>
      </c>
      <c r="I2949" t="s">
        <v>11219</v>
      </c>
      <c r="J2949" s="4" t="s">
        <v>8293</v>
      </c>
      <c r="K2949" s="4" t="s">
        <v>742</v>
      </c>
      <c r="L2949" s="4">
        <v>0</v>
      </c>
      <c r="M2949" s="4" t="s">
        <v>13798</v>
      </c>
      <c r="N2949" s="11" t="s">
        <v>13799</v>
      </c>
      <c r="R2949" t="s">
        <v>13800</v>
      </c>
    </row>
    <row r="2950" spans="1:18">
      <c r="A2950" t="s">
        <v>9544</v>
      </c>
      <c r="B2950" t="s">
        <v>10958</v>
      </c>
      <c r="C2950" t="s">
        <v>74</v>
      </c>
      <c r="D2950" s="25" t="s">
        <v>1440</v>
      </c>
      <c r="E2950" s="4">
        <v>5</v>
      </c>
      <c r="F2950" s="4">
        <v>2024</v>
      </c>
      <c r="G2950" t="s">
        <v>21</v>
      </c>
      <c r="H2950" s="4" t="s">
        <v>12329</v>
      </c>
      <c r="I2950" t="s">
        <v>1214</v>
      </c>
      <c r="J2950" s="4" t="s">
        <v>1181</v>
      </c>
      <c r="K2950" s="4" t="s">
        <v>1879</v>
      </c>
      <c r="L2950" s="4">
        <v>0</v>
      </c>
      <c r="M2950" s="4" t="s">
        <v>3227</v>
      </c>
      <c r="N2950" s="11" t="s">
        <v>13799</v>
      </c>
      <c r="R2950" t="s">
        <v>13801</v>
      </c>
    </row>
    <row r="2951" spans="1:18">
      <c r="A2951" t="s">
        <v>619</v>
      </c>
      <c r="B2951" t="s">
        <v>10958</v>
      </c>
      <c r="C2951" t="s">
        <v>20</v>
      </c>
      <c r="D2951" s="25" t="s">
        <v>11077</v>
      </c>
      <c r="E2951" s="4">
        <v>3</v>
      </c>
      <c r="F2951" s="4">
        <v>1986</v>
      </c>
      <c r="G2951" t="s">
        <v>25</v>
      </c>
      <c r="I2951" t="s">
        <v>11219</v>
      </c>
      <c r="J2951" s="4" t="s">
        <v>2589</v>
      </c>
      <c r="K2951" s="4" t="s">
        <v>6556</v>
      </c>
      <c r="L2951" s="4">
        <v>0</v>
      </c>
      <c r="M2951" s="4" t="s">
        <v>13802</v>
      </c>
      <c r="R2951" t="s">
        <v>13803</v>
      </c>
    </row>
    <row r="2952" spans="1:18">
      <c r="A2952" t="s">
        <v>9591</v>
      </c>
      <c r="B2952" t="s">
        <v>10958</v>
      </c>
      <c r="C2952" t="s">
        <v>20</v>
      </c>
      <c r="D2952" s="25" t="s">
        <v>10989</v>
      </c>
      <c r="E2952" s="4">
        <v>3</v>
      </c>
      <c r="F2952" s="4">
        <v>1996</v>
      </c>
      <c r="G2952" t="s">
        <v>21</v>
      </c>
      <c r="I2952" t="s">
        <v>11219</v>
      </c>
      <c r="J2952" s="4" t="s">
        <v>2752</v>
      </c>
      <c r="K2952" s="4" t="s">
        <v>988</v>
      </c>
      <c r="L2952" s="4">
        <v>0</v>
      </c>
      <c r="M2952" s="4" t="s">
        <v>3168</v>
      </c>
      <c r="N2952" s="11" t="s">
        <v>13804</v>
      </c>
      <c r="R2952" t="s">
        <v>1711</v>
      </c>
    </row>
    <row r="2953" spans="1:18">
      <c r="A2953" t="s">
        <v>9591</v>
      </c>
      <c r="B2953" t="s">
        <v>10958</v>
      </c>
      <c r="C2953" t="s">
        <v>74</v>
      </c>
      <c r="D2953" s="25" t="s">
        <v>11014</v>
      </c>
      <c r="E2953" s="4">
        <v>5</v>
      </c>
      <c r="F2953" s="4">
        <v>2013</v>
      </c>
      <c r="G2953" t="s">
        <v>21</v>
      </c>
      <c r="I2953" t="s">
        <v>11219</v>
      </c>
      <c r="J2953" s="4" t="s">
        <v>866</v>
      </c>
      <c r="K2953" s="4">
        <v>32.5</v>
      </c>
      <c r="L2953" s="4">
        <v>0</v>
      </c>
      <c r="M2953" s="4" t="s">
        <v>13805</v>
      </c>
      <c r="N2953" s="11" t="s">
        <v>13804</v>
      </c>
      <c r="R2953" t="s">
        <v>13806</v>
      </c>
    </row>
    <row r="2954" spans="1:18">
      <c r="A2954" t="s">
        <v>9597</v>
      </c>
      <c r="B2954" t="s">
        <v>10958</v>
      </c>
      <c r="C2954" t="s">
        <v>20</v>
      </c>
      <c r="D2954" s="25" t="s">
        <v>10972</v>
      </c>
      <c r="E2954" s="4">
        <v>5</v>
      </c>
      <c r="F2954" s="4">
        <v>2003</v>
      </c>
      <c r="G2954" t="s">
        <v>25</v>
      </c>
      <c r="I2954" t="s">
        <v>11219</v>
      </c>
      <c r="J2954" s="4" t="s">
        <v>946</v>
      </c>
      <c r="K2954" s="4" t="s">
        <v>1115</v>
      </c>
      <c r="L2954" s="4">
        <v>0</v>
      </c>
      <c r="M2954" s="4" t="s">
        <v>2886</v>
      </c>
      <c r="N2954" s="11" t="s">
        <v>13807</v>
      </c>
      <c r="R2954" t="s">
        <v>13808</v>
      </c>
    </row>
    <row r="2955" spans="1:18">
      <c r="A2955" t="s">
        <v>622</v>
      </c>
      <c r="B2955" t="s">
        <v>10958</v>
      </c>
      <c r="C2955" t="s">
        <v>20</v>
      </c>
      <c r="D2955" s="25" t="s">
        <v>11077</v>
      </c>
      <c r="E2955" s="4">
        <v>3</v>
      </c>
      <c r="F2955" s="4">
        <v>1986</v>
      </c>
      <c r="G2955" t="s">
        <v>25</v>
      </c>
      <c r="I2955" t="s">
        <v>11219</v>
      </c>
      <c r="J2955" s="4" t="s">
        <v>3867</v>
      </c>
      <c r="K2955" s="4" t="s">
        <v>435</v>
      </c>
      <c r="L2955" s="4">
        <v>0</v>
      </c>
      <c r="M2955" s="4" t="s">
        <v>4731</v>
      </c>
      <c r="N2955" s="11" t="s">
        <v>13809</v>
      </c>
      <c r="R2955" t="s">
        <v>2588</v>
      </c>
    </row>
    <row r="2956" spans="1:18">
      <c r="A2956" t="s">
        <v>622</v>
      </c>
      <c r="B2956" t="s">
        <v>10958</v>
      </c>
      <c r="C2956" t="s">
        <v>74</v>
      </c>
      <c r="D2956" s="25" t="s">
        <v>10963</v>
      </c>
      <c r="E2956" s="4">
        <v>3</v>
      </c>
      <c r="F2956" s="4">
        <v>1988</v>
      </c>
      <c r="G2956" t="s">
        <v>25</v>
      </c>
      <c r="I2956" t="s">
        <v>11219</v>
      </c>
      <c r="J2956" s="4" t="s">
        <v>2586</v>
      </c>
      <c r="K2956" s="4" t="s">
        <v>2171</v>
      </c>
      <c r="L2956" s="4">
        <v>0</v>
      </c>
      <c r="M2956" s="4" t="s">
        <v>1409</v>
      </c>
      <c r="N2956" s="11" t="s">
        <v>13809</v>
      </c>
    </row>
    <row r="2957" spans="1:18">
      <c r="A2957" t="s">
        <v>622</v>
      </c>
      <c r="B2957" t="s">
        <v>10958</v>
      </c>
      <c r="C2957" t="s">
        <v>74</v>
      </c>
      <c r="D2957" s="25" t="s">
        <v>10964</v>
      </c>
      <c r="E2957" s="4">
        <v>3</v>
      </c>
      <c r="F2957" s="4">
        <v>1990</v>
      </c>
      <c r="G2957" t="s">
        <v>25</v>
      </c>
      <c r="I2957" t="s">
        <v>11219</v>
      </c>
      <c r="J2957" s="4" t="s">
        <v>435</v>
      </c>
      <c r="K2957" s="4" t="s">
        <v>404</v>
      </c>
      <c r="L2957" s="4">
        <v>0</v>
      </c>
      <c r="M2957" s="4" t="s">
        <v>6879</v>
      </c>
      <c r="N2957" s="11" t="s">
        <v>13809</v>
      </c>
    </row>
    <row r="2958" spans="1:18">
      <c r="A2958" t="s">
        <v>622</v>
      </c>
      <c r="B2958" t="s">
        <v>10958</v>
      </c>
      <c r="C2958" t="s">
        <v>74</v>
      </c>
      <c r="D2958" s="25" t="s">
        <v>11023</v>
      </c>
      <c r="E2958" s="4">
        <v>3</v>
      </c>
      <c r="F2958" s="4">
        <v>1992</v>
      </c>
      <c r="G2958" t="s">
        <v>25</v>
      </c>
      <c r="I2958" t="s">
        <v>11219</v>
      </c>
      <c r="J2958" s="4" t="s">
        <v>2299</v>
      </c>
      <c r="K2958" s="4" t="s">
        <v>8474</v>
      </c>
      <c r="L2958" s="4">
        <v>0</v>
      </c>
      <c r="M2958" s="4" t="s">
        <v>13810</v>
      </c>
      <c r="N2958" s="11" t="s">
        <v>13809</v>
      </c>
      <c r="R2958" t="s">
        <v>2070</v>
      </c>
    </row>
    <row r="2959" spans="1:18">
      <c r="A2959" t="s">
        <v>622</v>
      </c>
      <c r="B2959" t="s">
        <v>10958</v>
      </c>
      <c r="C2959" t="s">
        <v>74</v>
      </c>
      <c r="D2959" s="25" t="s">
        <v>10968</v>
      </c>
      <c r="E2959" s="4">
        <v>3</v>
      </c>
      <c r="F2959" s="4">
        <v>1994</v>
      </c>
      <c r="G2959" t="s">
        <v>25</v>
      </c>
      <c r="I2959" t="s">
        <v>11219</v>
      </c>
      <c r="J2959" s="4" t="s">
        <v>1023</v>
      </c>
      <c r="K2959" s="4" t="s">
        <v>636</v>
      </c>
      <c r="L2959" s="4">
        <v>0</v>
      </c>
      <c r="M2959" s="4" t="s">
        <v>13811</v>
      </c>
      <c r="N2959" s="11" t="s">
        <v>13809</v>
      </c>
      <c r="R2959" t="s">
        <v>13812</v>
      </c>
    </row>
    <row r="2960" spans="1:18">
      <c r="A2960" t="s">
        <v>622</v>
      </c>
      <c r="B2960" t="s">
        <v>10958</v>
      </c>
      <c r="C2960" t="s">
        <v>74</v>
      </c>
      <c r="D2960" s="25" t="s">
        <v>10987</v>
      </c>
      <c r="E2960" s="4">
        <v>3</v>
      </c>
      <c r="F2960" s="4">
        <v>1995</v>
      </c>
      <c r="G2960" t="s">
        <v>25</v>
      </c>
      <c r="I2960" t="s">
        <v>11219</v>
      </c>
      <c r="J2960" s="4" t="s">
        <v>1023</v>
      </c>
      <c r="K2960" s="4" t="s">
        <v>560</v>
      </c>
      <c r="L2960" s="4">
        <v>0</v>
      </c>
      <c r="M2960" s="4" t="s">
        <v>13813</v>
      </c>
      <c r="N2960" s="11" t="s">
        <v>13809</v>
      </c>
      <c r="R2960" t="s">
        <v>13814</v>
      </c>
    </row>
    <row r="2961" spans="1:18">
      <c r="A2961" t="s">
        <v>622</v>
      </c>
      <c r="B2961" t="s">
        <v>10958</v>
      </c>
      <c r="C2961" t="s">
        <v>74</v>
      </c>
      <c r="D2961" s="25" t="s">
        <v>10989</v>
      </c>
      <c r="E2961" s="4">
        <v>3</v>
      </c>
      <c r="F2961" s="4">
        <v>1996</v>
      </c>
      <c r="G2961" t="s">
        <v>25</v>
      </c>
      <c r="I2961" t="s">
        <v>11219</v>
      </c>
      <c r="J2961" s="4" t="s">
        <v>62</v>
      </c>
      <c r="K2961" s="4" t="s">
        <v>9772</v>
      </c>
      <c r="L2961" s="4">
        <v>0</v>
      </c>
      <c r="M2961" s="4" t="s">
        <v>13815</v>
      </c>
      <c r="N2961" s="11" t="s">
        <v>13809</v>
      </c>
      <c r="R2961" t="s">
        <v>13816</v>
      </c>
    </row>
    <row r="2962" spans="1:18">
      <c r="A2962" t="s">
        <v>622</v>
      </c>
      <c r="B2962" t="s">
        <v>10958</v>
      </c>
      <c r="C2962" t="s">
        <v>74</v>
      </c>
      <c r="D2962" s="25" t="s">
        <v>11001</v>
      </c>
      <c r="E2962" s="4">
        <v>3</v>
      </c>
      <c r="F2962" s="4">
        <v>1998</v>
      </c>
      <c r="G2962" t="s">
        <v>25</v>
      </c>
      <c r="I2962" t="s">
        <v>11219</v>
      </c>
      <c r="J2962" s="4" t="s">
        <v>1023</v>
      </c>
      <c r="K2962" s="4" t="s">
        <v>9772</v>
      </c>
      <c r="L2962" s="4">
        <v>0</v>
      </c>
      <c r="M2962" s="4" t="s">
        <v>13817</v>
      </c>
      <c r="N2962" s="11" t="s">
        <v>13809</v>
      </c>
      <c r="R2962" t="s">
        <v>439</v>
      </c>
    </row>
    <row r="2963" spans="1:18">
      <c r="A2963" t="s">
        <v>653</v>
      </c>
      <c r="B2963" t="s">
        <v>10958</v>
      </c>
      <c r="C2963" t="s">
        <v>20</v>
      </c>
      <c r="D2963" s="25" t="s">
        <v>10989</v>
      </c>
      <c r="E2963" s="4">
        <v>3</v>
      </c>
      <c r="F2963" s="4">
        <v>1996</v>
      </c>
      <c r="G2963" t="s">
        <v>21</v>
      </c>
      <c r="I2963" t="s">
        <v>11219</v>
      </c>
      <c r="J2963" s="4" t="s">
        <v>169</v>
      </c>
      <c r="K2963" s="4" t="s">
        <v>127</v>
      </c>
      <c r="L2963" s="4">
        <v>0</v>
      </c>
      <c r="M2963" s="4" t="s">
        <v>1381</v>
      </c>
      <c r="N2963" s="11" t="s">
        <v>13818</v>
      </c>
      <c r="R2963" t="s">
        <v>1711</v>
      </c>
    </row>
    <row r="2964" spans="1:18">
      <c r="A2964" t="s">
        <v>653</v>
      </c>
      <c r="B2964" t="s">
        <v>10958</v>
      </c>
      <c r="C2964" t="s">
        <v>74</v>
      </c>
      <c r="D2964" s="25" t="s">
        <v>11083</v>
      </c>
      <c r="E2964" s="4">
        <v>3</v>
      </c>
      <c r="F2964" s="4">
        <v>2000</v>
      </c>
      <c r="G2964" t="s">
        <v>21</v>
      </c>
      <c r="I2964" t="s">
        <v>11219</v>
      </c>
      <c r="J2964" s="4" t="s">
        <v>929</v>
      </c>
      <c r="K2964" s="4" t="s">
        <v>40</v>
      </c>
      <c r="L2964" s="4">
        <v>0</v>
      </c>
      <c r="M2964" s="4" t="s">
        <v>1661</v>
      </c>
      <c r="N2964" s="11" t="s">
        <v>13818</v>
      </c>
      <c r="R2964" t="s">
        <v>585</v>
      </c>
    </row>
    <row r="2965" spans="1:18">
      <c r="A2965" t="s">
        <v>653</v>
      </c>
      <c r="B2965" t="s">
        <v>10958</v>
      </c>
      <c r="C2965" t="s">
        <v>74</v>
      </c>
      <c r="D2965" s="25" t="s">
        <v>3055</v>
      </c>
      <c r="E2965" s="4">
        <v>5</v>
      </c>
      <c r="F2965" s="4">
        <v>2001</v>
      </c>
      <c r="G2965" t="s">
        <v>21</v>
      </c>
      <c r="I2965" t="s">
        <v>11219</v>
      </c>
      <c r="J2965" s="4" t="s">
        <v>1861</v>
      </c>
      <c r="K2965" s="4" t="s">
        <v>690</v>
      </c>
      <c r="L2965" s="4">
        <v>0</v>
      </c>
      <c r="M2965" s="4" t="s">
        <v>2716</v>
      </c>
      <c r="N2965" s="11" t="s">
        <v>13818</v>
      </c>
      <c r="R2965" t="s">
        <v>13819</v>
      </c>
    </row>
    <row r="2966" spans="1:18">
      <c r="A2966" t="s">
        <v>653</v>
      </c>
      <c r="B2966" t="s">
        <v>10958</v>
      </c>
      <c r="C2966" t="s">
        <v>74</v>
      </c>
      <c r="D2966" s="25" t="s">
        <v>2779</v>
      </c>
      <c r="E2966" s="4">
        <v>6</v>
      </c>
      <c r="F2966" s="4">
        <v>2002</v>
      </c>
      <c r="G2966" t="s">
        <v>21</v>
      </c>
      <c r="I2966" t="s">
        <v>11219</v>
      </c>
      <c r="J2966" s="4" t="s">
        <v>264</v>
      </c>
      <c r="K2966" s="4" t="s">
        <v>1162</v>
      </c>
      <c r="L2966" s="4">
        <v>0</v>
      </c>
      <c r="M2966" s="4" t="s">
        <v>2110</v>
      </c>
      <c r="N2966" s="11" t="s">
        <v>13818</v>
      </c>
      <c r="R2966" t="s">
        <v>11039</v>
      </c>
    </row>
    <row r="2967" spans="1:18">
      <c r="A2967" t="s">
        <v>624</v>
      </c>
      <c r="B2967" t="s">
        <v>10958</v>
      </c>
      <c r="C2967" t="s">
        <v>20</v>
      </c>
      <c r="D2967" s="25" t="s">
        <v>11077</v>
      </c>
      <c r="E2967" s="4">
        <v>3</v>
      </c>
      <c r="F2967" s="4">
        <v>1986</v>
      </c>
      <c r="G2967" t="s">
        <v>25</v>
      </c>
      <c r="I2967" t="s">
        <v>11219</v>
      </c>
      <c r="J2967" s="4" t="s">
        <v>5580</v>
      </c>
      <c r="K2967" s="4" t="s">
        <v>3079</v>
      </c>
      <c r="L2967" s="4">
        <v>0</v>
      </c>
      <c r="M2967" s="4" t="s">
        <v>4451</v>
      </c>
      <c r="N2967" s="11" t="s">
        <v>13820</v>
      </c>
      <c r="R2967" t="s">
        <v>3631</v>
      </c>
    </row>
    <row r="2968" spans="1:18">
      <c r="A2968" t="s">
        <v>624</v>
      </c>
      <c r="B2968" t="s">
        <v>10958</v>
      </c>
      <c r="C2968" t="s">
        <v>74</v>
      </c>
      <c r="D2968" s="25" t="s">
        <v>10963</v>
      </c>
      <c r="E2968" s="4">
        <v>3</v>
      </c>
      <c r="F2968" s="4">
        <v>1988</v>
      </c>
      <c r="G2968" t="s">
        <v>25</v>
      </c>
      <c r="I2968" t="s">
        <v>11219</v>
      </c>
      <c r="J2968" s="4" t="s">
        <v>1611</v>
      </c>
      <c r="K2968" s="4" t="s">
        <v>4660</v>
      </c>
      <c r="L2968" s="4">
        <v>0</v>
      </c>
      <c r="M2968" s="4" t="s">
        <v>5296</v>
      </c>
      <c r="N2968" s="11" t="s">
        <v>13820</v>
      </c>
    </row>
    <row r="2969" spans="1:18">
      <c r="A2969" t="s">
        <v>624</v>
      </c>
      <c r="B2969" t="s">
        <v>10958</v>
      </c>
      <c r="C2969" t="s">
        <v>74</v>
      </c>
      <c r="D2969" s="25" t="s">
        <v>10964</v>
      </c>
      <c r="E2969" s="4">
        <v>3</v>
      </c>
      <c r="F2969" s="4">
        <v>1990</v>
      </c>
      <c r="G2969" t="s">
        <v>25</v>
      </c>
      <c r="I2969" t="s">
        <v>11219</v>
      </c>
      <c r="J2969" s="4" t="s">
        <v>4949</v>
      </c>
      <c r="K2969" s="4">
        <v>40.64</v>
      </c>
      <c r="L2969" s="4">
        <v>0</v>
      </c>
      <c r="M2969" s="4" t="s">
        <v>13821</v>
      </c>
      <c r="N2969" s="11" t="s">
        <v>13820</v>
      </c>
      <c r="R2969" t="s">
        <v>13822</v>
      </c>
    </row>
    <row r="2970" spans="1:18">
      <c r="A2970" t="s">
        <v>624</v>
      </c>
      <c r="B2970" t="s">
        <v>10958</v>
      </c>
      <c r="C2970" t="s">
        <v>74</v>
      </c>
      <c r="D2970" s="25" t="s">
        <v>11023</v>
      </c>
      <c r="E2970" s="4">
        <v>3</v>
      </c>
      <c r="F2970" s="4">
        <v>1992</v>
      </c>
      <c r="G2970" t="s">
        <v>25</v>
      </c>
      <c r="I2970" t="s">
        <v>11219</v>
      </c>
      <c r="J2970" s="4" t="s">
        <v>3455</v>
      </c>
      <c r="K2970" s="4">
        <v>44.45</v>
      </c>
      <c r="L2970" s="4">
        <v>0</v>
      </c>
      <c r="M2970" s="4" t="s">
        <v>13823</v>
      </c>
      <c r="N2970" s="11" t="s">
        <v>13820</v>
      </c>
      <c r="R2970" t="s">
        <v>13824</v>
      </c>
    </row>
    <row r="2971" spans="1:18">
      <c r="A2971" t="s">
        <v>624</v>
      </c>
      <c r="B2971" t="s">
        <v>10958</v>
      </c>
      <c r="C2971" t="s">
        <v>74</v>
      </c>
      <c r="D2971" s="25" t="s">
        <v>10968</v>
      </c>
      <c r="E2971" s="4">
        <v>3</v>
      </c>
      <c r="F2971" s="4">
        <v>1994</v>
      </c>
      <c r="G2971" t="s">
        <v>25</v>
      </c>
      <c r="I2971" t="s">
        <v>11219</v>
      </c>
      <c r="J2971" s="4" t="s">
        <v>120</v>
      </c>
      <c r="K2971" s="4">
        <v>45.2</v>
      </c>
      <c r="L2971" s="4">
        <v>0</v>
      </c>
      <c r="M2971" s="4" t="s">
        <v>13825</v>
      </c>
      <c r="N2971" s="11" t="s">
        <v>13820</v>
      </c>
      <c r="R2971" t="s">
        <v>13826</v>
      </c>
    </row>
    <row r="2972" spans="1:18">
      <c r="A2972" t="s">
        <v>624</v>
      </c>
      <c r="B2972" t="s">
        <v>10958</v>
      </c>
      <c r="C2972" t="s">
        <v>74</v>
      </c>
      <c r="D2972" s="25" t="s">
        <v>10987</v>
      </c>
      <c r="E2972" s="4">
        <v>3</v>
      </c>
      <c r="F2972" s="4">
        <v>1995</v>
      </c>
      <c r="G2972" t="s">
        <v>25</v>
      </c>
      <c r="I2972" t="s">
        <v>11219</v>
      </c>
      <c r="J2972" s="4" t="s">
        <v>30</v>
      </c>
      <c r="K2972" s="4">
        <v>45</v>
      </c>
      <c r="L2972" s="4">
        <v>0</v>
      </c>
      <c r="M2972" s="4" t="s">
        <v>13827</v>
      </c>
      <c r="N2972" s="11" t="s">
        <v>13820</v>
      </c>
      <c r="R2972" t="s">
        <v>13828</v>
      </c>
    </row>
    <row r="2973" spans="1:18">
      <c r="A2973" t="s">
        <v>624</v>
      </c>
      <c r="B2973" t="s">
        <v>10958</v>
      </c>
      <c r="C2973" t="s">
        <v>74</v>
      </c>
      <c r="D2973" s="25" t="s">
        <v>10989</v>
      </c>
      <c r="E2973" s="4">
        <v>3</v>
      </c>
      <c r="F2973" s="4">
        <v>1996</v>
      </c>
      <c r="G2973" t="s">
        <v>25</v>
      </c>
      <c r="I2973" t="s">
        <v>11219</v>
      </c>
      <c r="J2973" s="4" t="s">
        <v>320</v>
      </c>
      <c r="K2973" s="4">
        <v>45.4</v>
      </c>
      <c r="L2973" s="4">
        <v>0</v>
      </c>
      <c r="M2973" s="4" t="s">
        <v>13829</v>
      </c>
      <c r="N2973" s="11" t="s">
        <v>13820</v>
      </c>
      <c r="R2973" t="s">
        <v>13830</v>
      </c>
    </row>
    <row r="2974" spans="1:18">
      <c r="A2974" t="s">
        <v>657</v>
      </c>
      <c r="B2974" t="s">
        <v>10958</v>
      </c>
      <c r="C2974" t="s">
        <v>20</v>
      </c>
      <c r="D2974" s="25" t="s">
        <v>11001</v>
      </c>
      <c r="E2974" s="4">
        <v>3</v>
      </c>
      <c r="F2974" s="4">
        <v>1998</v>
      </c>
      <c r="G2974" t="s">
        <v>21</v>
      </c>
      <c r="I2974" t="s">
        <v>11219</v>
      </c>
      <c r="J2974" s="4" t="s">
        <v>582</v>
      </c>
      <c r="K2974" s="4" t="s">
        <v>456</v>
      </c>
      <c r="L2974" s="4">
        <v>0</v>
      </c>
      <c r="M2974" s="4" t="s">
        <v>2607</v>
      </c>
      <c r="N2974" s="11" t="s">
        <v>13831</v>
      </c>
      <c r="R2974" t="s">
        <v>2336</v>
      </c>
    </row>
    <row r="2975" spans="1:18">
      <c r="A2975" t="s">
        <v>657</v>
      </c>
      <c r="B2975" t="s">
        <v>10958</v>
      </c>
      <c r="C2975" t="s">
        <v>74</v>
      </c>
      <c r="D2975" s="25" t="s">
        <v>5875</v>
      </c>
      <c r="E2975" s="4">
        <v>6</v>
      </c>
      <c r="F2975" s="4">
        <v>2001</v>
      </c>
      <c r="G2975" t="s">
        <v>21</v>
      </c>
      <c r="I2975" t="s">
        <v>11219</v>
      </c>
      <c r="J2975" s="4" t="s">
        <v>1782</v>
      </c>
      <c r="K2975" s="4" t="s">
        <v>933</v>
      </c>
      <c r="L2975" s="4">
        <v>0</v>
      </c>
      <c r="N2975" s="11" t="s">
        <v>13831</v>
      </c>
      <c r="R2975" t="s">
        <v>13771</v>
      </c>
    </row>
    <row r="2976" spans="1:18">
      <c r="A2976" t="s">
        <v>657</v>
      </c>
      <c r="B2976" t="s">
        <v>10958</v>
      </c>
      <c r="C2976" t="s">
        <v>74</v>
      </c>
      <c r="D2976" s="25" t="s">
        <v>2032</v>
      </c>
      <c r="E2976" s="4">
        <v>7</v>
      </c>
      <c r="F2976" s="4">
        <v>2002</v>
      </c>
      <c r="G2976" t="s">
        <v>21</v>
      </c>
      <c r="I2976" t="s">
        <v>11219</v>
      </c>
      <c r="J2976" s="4" t="s">
        <v>881</v>
      </c>
      <c r="K2976" s="4" t="s">
        <v>203</v>
      </c>
      <c r="L2976" s="4">
        <v>0</v>
      </c>
      <c r="M2976" s="4" t="s">
        <v>2830</v>
      </c>
      <c r="N2976" s="11" t="s">
        <v>13831</v>
      </c>
      <c r="R2976" t="s">
        <v>2070</v>
      </c>
    </row>
    <row r="2977" spans="1:18">
      <c r="A2977" t="s">
        <v>657</v>
      </c>
      <c r="B2977" t="s">
        <v>10958</v>
      </c>
      <c r="C2977" t="s">
        <v>74</v>
      </c>
      <c r="D2977" s="25" t="s">
        <v>1736</v>
      </c>
      <c r="E2977" s="4">
        <v>5</v>
      </c>
      <c r="F2977" s="4">
        <v>2004</v>
      </c>
      <c r="G2977" t="s">
        <v>21</v>
      </c>
      <c r="I2977" t="s">
        <v>11219</v>
      </c>
      <c r="J2977" s="4" t="s">
        <v>836</v>
      </c>
      <c r="K2977" s="4" t="s">
        <v>674</v>
      </c>
      <c r="L2977" s="4">
        <v>0</v>
      </c>
      <c r="M2977" s="4" t="s">
        <v>4352</v>
      </c>
      <c r="N2977" s="11" t="s">
        <v>13831</v>
      </c>
      <c r="R2977" t="s">
        <v>13832</v>
      </c>
    </row>
    <row r="2978" spans="1:18">
      <c r="A2978" t="s">
        <v>626</v>
      </c>
      <c r="B2978" t="s">
        <v>10958</v>
      </c>
      <c r="C2978" t="s">
        <v>74</v>
      </c>
      <c r="D2978" s="25" t="s">
        <v>10964</v>
      </c>
      <c r="E2978" s="4">
        <v>3</v>
      </c>
      <c r="F2978" s="4">
        <v>1990</v>
      </c>
      <c r="G2978" t="s">
        <v>21</v>
      </c>
      <c r="I2978" t="s">
        <v>11219</v>
      </c>
      <c r="J2978" s="4" t="s">
        <v>3451</v>
      </c>
      <c r="M2978" s="4" t="s">
        <v>3578</v>
      </c>
      <c r="N2978" s="11" t="s">
        <v>13833</v>
      </c>
      <c r="R2978" t="s">
        <v>13834</v>
      </c>
    </row>
    <row r="2979" spans="1:18">
      <c r="A2979" t="s">
        <v>626</v>
      </c>
      <c r="B2979" t="s">
        <v>10958</v>
      </c>
      <c r="C2979" t="s">
        <v>74</v>
      </c>
      <c r="D2979" s="25" t="s">
        <v>10975</v>
      </c>
      <c r="E2979" s="4">
        <v>3</v>
      </c>
      <c r="F2979" s="4">
        <v>1994</v>
      </c>
      <c r="G2979" t="s">
        <v>21</v>
      </c>
      <c r="I2979" t="s">
        <v>11219</v>
      </c>
      <c r="J2979" s="4" t="s">
        <v>2619</v>
      </c>
      <c r="K2979" s="4">
        <v>13.5</v>
      </c>
      <c r="L2979" s="4">
        <v>13</v>
      </c>
      <c r="M2979" s="4" t="s">
        <v>13835</v>
      </c>
      <c r="N2979" s="11" t="s">
        <v>13833</v>
      </c>
      <c r="R2979" t="s">
        <v>13836</v>
      </c>
    </row>
    <row r="2980" spans="1:18">
      <c r="A2980" t="s">
        <v>626</v>
      </c>
      <c r="B2980" t="s">
        <v>10958</v>
      </c>
      <c r="C2980" t="s">
        <v>74</v>
      </c>
      <c r="D2980" s="25" t="s">
        <v>10987</v>
      </c>
      <c r="E2980" s="4">
        <v>3</v>
      </c>
      <c r="F2980" s="4">
        <v>1995</v>
      </c>
      <c r="G2980" t="s">
        <v>21</v>
      </c>
      <c r="I2980" t="s">
        <v>11219</v>
      </c>
      <c r="J2980" s="4" t="s">
        <v>1106</v>
      </c>
      <c r="K2980" s="4">
        <v>13.4</v>
      </c>
      <c r="L2980" s="4">
        <v>13</v>
      </c>
      <c r="M2980" s="4" t="s">
        <v>2287</v>
      </c>
      <c r="N2980" s="11" t="s">
        <v>13833</v>
      </c>
      <c r="R2980" t="s">
        <v>13837</v>
      </c>
    </row>
    <row r="2981" spans="1:18">
      <c r="A2981" t="s">
        <v>626</v>
      </c>
      <c r="B2981" t="s">
        <v>10958</v>
      </c>
      <c r="C2981" t="s">
        <v>74</v>
      </c>
      <c r="D2981" s="25" t="s">
        <v>10979</v>
      </c>
      <c r="E2981" s="4">
        <v>3</v>
      </c>
      <c r="F2981" s="4">
        <v>1996</v>
      </c>
      <c r="G2981" t="s">
        <v>21</v>
      </c>
      <c r="I2981" t="s">
        <v>11219</v>
      </c>
      <c r="J2981" s="4" t="s">
        <v>303</v>
      </c>
      <c r="K2981" s="4">
        <v>13</v>
      </c>
      <c r="L2981" s="4">
        <v>13.1</v>
      </c>
      <c r="M2981" s="4" t="s">
        <v>3766</v>
      </c>
      <c r="N2981" s="11" t="s">
        <v>13833</v>
      </c>
      <c r="R2981" t="s">
        <v>13838</v>
      </c>
    </row>
    <row r="2982" spans="1:18">
      <c r="A2982" t="s">
        <v>735</v>
      </c>
      <c r="B2982" t="s">
        <v>10958</v>
      </c>
      <c r="C2982" t="s">
        <v>20</v>
      </c>
      <c r="D2982" s="25" t="s">
        <v>11064</v>
      </c>
      <c r="E2982" s="4">
        <v>5</v>
      </c>
      <c r="F2982" s="4">
        <v>2009</v>
      </c>
      <c r="G2982" t="s">
        <v>25</v>
      </c>
      <c r="I2982" t="s">
        <v>11219</v>
      </c>
      <c r="J2982" s="4" t="s">
        <v>563</v>
      </c>
      <c r="K2982" s="4" t="s">
        <v>881</v>
      </c>
      <c r="L2982" s="4">
        <v>0</v>
      </c>
      <c r="M2982" s="4" t="s">
        <v>2041</v>
      </c>
      <c r="N2982" s="11" t="s">
        <v>13839</v>
      </c>
      <c r="R2982" t="s">
        <v>12289</v>
      </c>
    </row>
    <row r="2983" spans="1:18">
      <c r="A2983" t="s">
        <v>735</v>
      </c>
      <c r="B2983" t="s">
        <v>10958</v>
      </c>
      <c r="C2983" t="s">
        <v>74</v>
      </c>
      <c r="D2983" s="25" t="s">
        <v>11014</v>
      </c>
      <c r="E2983" s="4">
        <v>5</v>
      </c>
      <c r="F2983" s="4">
        <v>2013</v>
      </c>
      <c r="G2983" t="s">
        <v>25</v>
      </c>
      <c r="I2983" t="s">
        <v>11219</v>
      </c>
      <c r="J2983" s="4" t="s">
        <v>831</v>
      </c>
      <c r="K2983" s="4" t="s">
        <v>209</v>
      </c>
      <c r="L2983" s="4">
        <v>0</v>
      </c>
      <c r="M2983" s="4" t="s">
        <v>1812</v>
      </c>
      <c r="N2983" s="11" t="s">
        <v>13839</v>
      </c>
      <c r="R2983" t="s">
        <v>13840</v>
      </c>
    </row>
    <row r="2984" spans="1:18">
      <c r="A2984" t="s">
        <v>735</v>
      </c>
      <c r="B2984" t="s">
        <v>10958</v>
      </c>
      <c r="C2984" t="s">
        <v>74</v>
      </c>
      <c r="D2984" s="25" t="s">
        <v>11068</v>
      </c>
      <c r="E2984" s="4">
        <v>5</v>
      </c>
      <c r="F2984" s="4">
        <v>2015</v>
      </c>
      <c r="G2984" t="s">
        <v>25</v>
      </c>
      <c r="I2984" t="s">
        <v>11219</v>
      </c>
      <c r="J2984" s="4" t="s">
        <v>1061</v>
      </c>
      <c r="K2984" s="4" t="s">
        <v>30</v>
      </c>
      <c r="L2984" s="4">
        <v>0</v>
      </c>
      <c r="M2984" s="4" t="s">
        <v>3861</v>
      </c>
      <c r="N2984" s="11" t="s">
        <v>13839</v>
      </c>
      <c r="R2984" t="s">
        <v>13841</v>
      </c>
    </row>
    <row r="2985" spans="1:18">
      <c r="A2985" t="s">
        <v>9720</v>
      </c>
      <c r="B2985" t="s">
        <v>10958</v>
      </c>
      <c r="C2985" t="s">
        <v>20</v>
      </c>
      <c r="D2985" s="25" t="s">
        <v>11016</v>
      </c>
      <c r="E2985" s="4">
        <v>5</v>
      </c>
      <c r="F2985" s="4">
        <v>2015</v>
      </c>
      <c r="G2985" t="s">
        <v>21</v>
      </c>
      <c r="I2985" t="s">
        <v>11219</v>
      </c>
      <c r="J2985" s="4" t="s">
        <v>2166</v>
      </c>
      <c r="K2985" s="4" t="s">
        <v>648</v>
      </c>
      <c r="L2985" s="4">
        <v>0</v>
      </c>
      <c r="M2985" s="4" t="s">
        <v>12012</v>
      </c>
      <c r="N2985" s="11" t="s">
        <v>13842</v>
      </c>
      <c r="R2985" t="s">
        <v>13843</v>
      </c>
    </row>
    <row r="2986" spans="1:18">
      <c r="A2986" t="s">
        <v>9720</v>
      </c>
      <c r="B2986" t="s">
        <v>10958</v>
      </c>
      <c r="C2986" t="s">
        <v>74</v>
      </c>
      <c r="D2986" s="25" t="s">
        <v>1440</v>
      </c>
      <c r="E2986" s="4">
        <v>5</v>
      </c>
      <c r="F2986" s="4">
        <v>2024</v>
      </c>
      <c r="G2986" t="s">
        <v>21</v>
      </c>
      <c r="H2986" s="4" t="s">
        <v>12329</v>
      </c>
      <c r="I2986" t="s">
        <v>1214</v>
      </c>
      <c r="J2986" s="4" t="s">
        <v>67</v>
      </c>
      <c r="K2986" s="4" t="s">
        <v>116</v>
      </c>
      <c r="L2986" s="4">
        <v>0</v>
      </c>
      <c r="M2986" s="4" t="s">
        <v>3489</v>
      </c>
      <c r="N2986" s="11" t="s">
        <v>13842</v>
      </c>
      <c r="Q2986" t="s">
        <v>13844</v>
      </c>
      <c r="R2986" t="s">
        <v>13845</v>
      </c>
    </row>
    <row r="2987" spans="1:18">
      <c r="A2987" t="s">
        <v>660</v>
      </c>
      <c r="B2987" t="s">
        <v>10958</v>
      </c>
      <c r="C2987" t="s">
        <v>20</v>
      </c>
      <c r="D2987" s="25" t="s">
        <v>11077</v>
      </c>
      <c r="E2987" s="4">
        <v>3</v>
      </c>
      <c r="F2987" s="4">
        <v>1986</v>
      </c>
      <c r="G2987" t="s">
        <v>25</v>
      </c>
      <c r="H2987" s="4" t="s">
        <v>1635</v>
      </c>
      <c r="I2987" t="s">
        <v>1214</v>
      </c>
      <c r="J2987" s="4" t="s">
        <v>3376</v>
      </c>
      <c r="K2987" s="4" t="s">
        <v>2586</v>
      </c>
      <c r="L2987" s="4">
        <v>0</v>
      </c>
      <c r="M2987" s="4" t="s">
        <v>3824</v>
      </c>
    </row>
    <row r="2988" spans="1:18">
      <c r="A2988" t="s">
        <v>660</v>
      </c>
      <c r="B2988" t="s">
        <v>10958</v>
      </c>
      <c r="C2988" t="s">
        <v>74</v>
      </c>
      <c r="D2988" s="25" t="s">
        <v>10963</v>
      </c>
      <c r="E2988" s="4">
        <v>3</v>
      </c>
      <c r="F2988" s="4">
        <v>1988</v>
      </c>
      <c r="G2988" t="s">
        <v>25</v>
      </c>
      <c r="H2988" s="4" t="s">
        <v>1622</v>
      </c>
      <c r="I2988" t="s">
        <v>1214</v>
      </c>
      <c r="J2988" s="4" t="s">
        <v>1617</v>
      </c>
      <c r="K2988" s="4" t="s">
        <v>3080</v>
      </c>
      <c r="L2988" s="4">
        <v>0</v>
      </c>
      <c r="M2988" s="4" t="s">
        <v>2980</v>
      </c>
    </row>
    <row r="2989" spans="1:18">
      <c r="A2989" t="s">
        <v>660</v>
      </c>
      <c r="B2989" t="s">
        <v>10958</v>
      </c>
      <c r="C2989" t="s">
        <v>74</v>
      </c>
      <c r="D2989" s="25" t="s">
        <v>10964</v>
      </c>
      <c r="E2989" s="4">
        <v>3</v>
      </c>
      <c r="F2989" s="4">
        <v>1990</v>
      </c>
      <c r="G2989" t="s">
        <v>25</v>
      </c>
      <c r="H2989" s="4" t="s">
        <v>1639</v>
      </c>
      <c r="I2989" t="s">
        <v>1214</v>
      </c>
      <c r="J2989" s="4" t="s">
        <v>1611</v>
      </c>
      <c r="K2989" s="4" t="s">
        <v>2299</v>
      </c>
      <c r="L2989" s="4">
        <v>0</v>
      </c>
      <c r="M2989" s="4" t="s">
        <v>3429</v>
      </c>
    </row>
    <row r="2990" spans="1:18">
      <c r="A2990" t="s">
        <v>660</v>
      </c>
      <c r="B2990" t="s">
        <v>10958</v>
      </c>
      <c r="C2990" t="s">
        <v>74</v>
      </c>
      <c r="D2990" s="25" t="s">
        <v>11023</v>
      </c>
      <c r="E2990" s="4">
        <v>3</v>
      </c>
      <c r="F2990" s="4">
        <v>1992</v>
      </c>
      <c r="G2990" t="s">
        <v>25</v>
      </c>
      <c r="H2990" s="4" t="s">
        <v>2924</v>
      </c>
      <c r="I2990" t="s">
        <v>1214</v>
      </c>
      <c r="J2990" s="4" t="s">
        <v>2589</v>
      </c>
      <c r="K2990" s="4" t="s">
        <v>2397</v>
      </c>
      <c r="L2990" s="4">
        <v>0</v>
      </c>
      <c r="M2990" s="4" t="s">
        <v>13846</v>
      </c>
    </row>
    <row r="2991" spans="1:18">
      <c r="A2991" t="s">
        <v>9752</v>
      </c>
      <c r="B2991" t="s">
        <v>10958</v>
      </c>
      <c r="C2991" t="s">
        <v>20</v>
      </c>
      <c r="D2991" s="25" t="s">
        <v>10981</v>
      </c>
      <c r="E2991" s="4">
        <v>3</v>
      </c>
      <c r="F2991" s="4">
        <v>2000</v>
      </c>
      <c r="G2991" t="s">
        <v>21</v>
      </c>
      <c r="I2991" t="s">
        <v>11219</v>
      </c>
      <c r="J2991" s="4" t="s">
        <v>582</v>
      </c>
      <c r="K2991" s="4" t="s">
        <v>949</v>
      </c>
      <c r="L2991" s="4">
        <v>0</v>
      </c>
      <c r="M2991" s="4" t="s">
        <v>1548</v>
      </c>
      <c r="N2991" s="11" t="s">
        <v>13847</v>
      </c>
      <c r="R2991" t="s">
        <v>13848</v>
      </c>
    </row>
    <row r="2992" spans="1:18">
      <c r="A2992" t="s">
        <v>9752</v>
      </c>
      <c r="B2992" t="s">
        <v>10958</v>
      </c>
      <c r="C2992" t="s">
        <v>74</v>
      </c>
      <c r="D2992" s="25" t="s">
        <v>3055</v>
      </c>
      <c r="E2992" s="4">
        <v>5</v>
      </c>
      <c r="F2992" s="4">
        <v>2001</v>
      </c>
      <c r="G2992" t="s">
        <v>21</v>
      </c>
      <c r="I2992" t="s">
        <v>11219</v>
      </c>
      <c r="J2992" s="4" t="s">
        <v>88</v>
      </c>
      <c r="K2992" s="4" t="s">
        <v>674</v>
      </c>
      <c r="L2992" s="4">
        <v>0</v>
      </c>
      <c r="M2992" s="4" t="s">
        <v>2485</v>
      </c>
      <c r="N2992" s="11" t="s">
        <v>13847</v>
      </c>
      <c r="R2992" t="s">
        <v>13849</v>
      </c>
    </row>
    <row r="2993" spans="1:18">
      <c r="A2993" t="s">
        <v>9752</v>
      </c>
      <c r="B2993" t="s">
        <v>10958</v>
      </c>
      <c r="C2993" t="s">
        <v>74</v>
      </c>
      <c r="D2993" s="25" t="s">
        <v>11007</v>
      </c>
      <c r="E2993" s="4">
        <v>5</v>
      </c>
      <c r="F2993" s="4">
        <v>2002</v>
      </c>
      <c r="G2993" t="s">
        <v>21</v>
      </c>
      <c r="I2993" t="s">
        <v>11219</v>
      </c>
      <c r="J2993" s="4" t="s">
        <v>1782</v>
      </c>
      <c r="K2993" s="4" t="s">
        <v>40</v>
      </c>
      <c r="L2993" s="4">
        <v>0</v>
      </c>
      <c r="M2993" s="4" t="s">
        <v>2577</v>
      </c>
      <c r="N2993" s="11" t="s">
        <v>13847</v>
      </c>
      <c r="R2993" t="s">
        <v>13850</v>
      </c>
    </row>
    <row r="2994" spans="1:18">
      <c r="A2994" t="s">
        <v>9752</v>
      </c>
      <c r="B2994" t="s">
        <v>10958</v>
      </c>
      <c r="C2994" t="s">
        <v>74</v>
      </c>
      <c r="D2994" s="25" t="s">
        <v>11014</v>
      </c>
      <c r="E2994" s="4">
        <v>5</v>
      </c>
      <c r="F2994" s="4">
        <v>2013</v>
      </c>
      <c r="G2994" t="s">
        <v>21</v>
      </c>
      <c r="I2994" t="s">
        <v>11219</v>
      </c>
      <c r="J2994" s="4" t="s">
        <v>831</v>
      </c>
      <c r="K2994" s="4" t="s">
        <v>3225</v>
      </c>
      <c r="L2994" s="4">
        <v>0</v>
      </c>
      <c r="M2994" s="4" t="s">
        <v>2030</v>
      </c>
      <c r="N2994" s="11" t="s">
        <v>13847</v>
      </c>
      <c r="R2994" t="s">
        <v>11329</v>
      </c>
    </row>
    <row r="2995" spans="1:18">
      <c r="A2995" t="s">
        <v>9755</v>
      </c>
      <c r="B2995" t="s">
        <v>10958</v>
      </c>
      <c r="C2995" t="s">
        <v>20</v>
      </c>
      <c r="D2995" s="25" t="s">
        <v>11064</v>
      </c>
      <c r="E2995" s="4">
        <v>5</v>
      </c>
      <c r="F2995" s="4">
        <v>2009</v>
      </c>
      <c r="G2995" t="s">
        <v>25</v>
      </c>
      <c r="H2995" s="4" t="s">
        <v>1456</v>
      </c>
      <c r="I2995" t="s">
        <v>1214</v>
      </c>
      <c r="J2995" s="4" t="s">
        <v>11394</v>
      </c>
      <c r="K2995" s="4" t="s">
        <v>1483</v>
      </c>
      <c r="L2995" s="4">
        <v>0</v>
      </c>
      <c r="M2995" s="4" t="s">
        <v>11120</v>
      </c>
      <c r="N2995" s="11" t="s">
        <v>13851</v>
      </c>
      <c r="R2995" t="s">
        <v>607</v>
      </c>
    </row>
    <row r="2996" spans="1:18">
      <c r="A2996" t="s">
        <v>9755</v>
      </c>
      <c r="B2996" t="s">
        <v>10958</v>
      </c>
      <c r="C2996" t="s">
        <v>74</v>
      </c>
      <c r="D2996" s="25" t="s">
        <v>11042</v>
      </c>
      <c r="E2996" s="4">
        <v>5</v>
      </c>
      <c r="F2996" s="4">
        <v>2013</v>
      </c>
      <c r="G2996" t="s">
        <v>25</v>
      </c>
      <c r="H2996" s="4" t="s">
        <v>57</v>
      </c>
      <c r="I2996" t="s">
        <v>1214</v>
      </c>
      <c r="J2996" s="4" t="s">
        <v>1886</v>
      </c>
      <c r="K2996" s="4" t="s">
        <v>303</v>
      </c>
      <c r="L2996" s="4">
        <v>0</v>
      </c>
      <c r="M2996" s="4" t="s">
        <v>5482</v>
      </c>
      <c r="N2996" s="11" t="s">
        <v>13851</v>
      </c>
      <c r="R2996" t="s">
        <v>13852</v>
      </c>
    </row>
    <row r="2997" spans="1:18">
      <c r="A2997" t="s">
        <v>9755</v>
      </c>
      <c r="B2997" t="s">
        <v>10958</v>
      </c>
      <c r="C2997" t="s">
        <v>74</v>
      </c>
      <c r="D2997" s="25" t="s">
        <v>11068</v>
      </c>
      <c r="E2997" s="4">
        <v>5</v>
      </c>
      <c r="F2997" s="4">
        <v>2015</v>
      </c>
      <c r="G2997" t="s">
        <v>25</v>
      </c>
      <c r="H2997" s="4" t="s">
        <v>496</v>
      </c>
      <c r="I2997" t="s">
        <v>1214</v>
      </c>
      <c r="J2997" s="4" t="s">
        <v>1869</v>
      </c>
      <c r="K2997" s="4" t="s">
        <v>958</v>
      </c>
      <c r="L2997" s="4">
        <v>0</v>
      </c>
      <c r="M2997" s="4" t="s">
        <v>1532</v>
      </c>
      <c r="N2997" s="11" t="s">
        <v>13851</v>
      </c>
      <c r="R2997" t="s">
        <v>13853</v>
      </c>
    </row>
    <row r="2998" spans="1:18">
      <c r="A2998" t="s">
        <v>9755</v>
      </c>
      <c r="B2998" t="s">
        <v>10958</v>
      </c>
      <c r="C2998" t="s">
        <v>74</v>
      </c>
      <c r="D2998" s="25" t="s">
        <v>11408</v>
      </c>
      <c r="E2998" s="4">
        <v>5</v>
      </c>
      <c r="F2998" s="4">
        <v>2016</v>
      </c>
      <c r="G2998" t="s">
        <v>25</v>
      </c>
      <c r="H2998" s="4" t="s">
        <v>410</v>
      </c>
      <c r="I2998" t="s">
        <v>1214</v>
      </c>
      <c r="J2998" s="4" t="s">
        <v>88</v>
      </c>
      <c r="K2998" s="4" t="s">
        <v>456</v>
      </c>
      <c r="L2998" s="4">
        <v>0</v>
      </c>
      <c r="M2998" s="4" t="s">
        <v>1638</v>
      </c>
      <c r="N2998" s="11" t="s">
        <v>13851</v>
      </c>
      <c r="R2998" t="s">
        <v>13854</v>
      </c>
    </row>
    <row r="2999" spans="1:18">
      <c r="A2999" t="s">
        <v>834</v>
      </c>
      <c r="B2999" t="s">
        <v>10958</v>
      </c>
      <c r="C2999" t="s">
        <v>20</v>
      </c>
      <c r="D2999" s="25" t="s">
        <v>2390</v>
      </c>
      <c r="E2999" s="4">
        <v>3</v>
      </c>
      <c r="F2999" s="4">
        <v>1980</v>
      </c>
      <c r="G2999" t="s">
        <v>25</v>
      </c>
      <c r="H2999" s="4" t="s">
        <v>1635</v>
      </c>
      <c r="I2999" t="s">
        <v>1214</v>
      </c>
      <c r="J2999" s="4" t="s">
        <v>4713</v>
      </c>
      <c r="K2999" s="4" t="s">
        <v>4214</v>
      </c>
      <c r="L2999" s="4">
        <v>0</v>
      </c>
      <c r="M2999" s="4" t="s">
        <v>2419</v>
      </c>
      <c r="R2999" t="s">
        <v>2070</v>
      </c>
    </row>
    <row r="3000" spans="1:18">
      <c r="A3000" t="s">
        <v>834</v>
      </c>
      <c r="B3000" t="s">
        <v>10958</v>
      </c>
      <c r="C3000" t="s">
        <v>74</v>
      </c>
      <c r="D3000" s="25" t="s">
        <v>11656</v>
      </c>
      <c r="E3000" s="4">
        <v>3</v>
      </c>
      <c r="F3000" s="4">
        <v>1983</v>
      </c>
      <c r="G3000" t="s">
        <v>25</v>
      </c>
      <c r="H3000" s="4" t="s">
        <v>1376</v>
      </c>
      <c r="I3000" t="s">
        <v>1214</v>
      </c>
      <c r="J3000" s="4" t="s">
        <v>4762</v>
      </c>
      <c r="K3000" s="4" t="s">
        <v>3597</v>
      </c>
      <c r="L3000" s="4">
        <v>0</v>
      </c>
      <c r="M3000" s="4" t="s">
        <v>2025</v>
      </c>
    </row>
    <row r="3001" spans="1:18">
      <c r="A3001" t="s">
        <v>834</v>
      </c>
      <c r="B3001" t="s">
        <v>10958</v>
      </c>
      <c r="C3001" t="s">
        <v>74</v>
      </c>
      <c r="D3001" s="25" t="s">
        <v>11077</v>
      </c>
      <c r="E3001" s="4">
        <v>3</v>
      </c>
      <c r="F3001" s="4">
        <v>1986</v>
      </c>
      <c r="G3001" t="s">
        <v>25</v>
      </c>
      <c r="H3001" s="4" t="s">
        <v>2924</v>
      </c>
      <c r="I3001" t="s">
        <v>1214</v>
      </c>
      <c r="J3001" s="4" t="s">
        <v>3967</v>
      </c>
      <c r="K3001" s="4" t="s">
        <v>2589</v>
      </c>
      <c r="L3001" s="4">
        <v>0</v>
      </c>
      <c r="M3001" s="4" t="s">
        <v>13855</v>
      </c>
    </row>
    <row r="3002" spans="1:18">
      <c r="A3002" t="s">
        <v>9767</v>
      </c>
      <c r="B3002" t="s">
        <v>10958</v>
      </c>
      <c r="C3002" t="s">
        <v>20</v>
      </c>
      <c r="D3002" s="25" t="s">
        <v>11023</v>
      </c>
      <c r="E3002" s="4">
        <v>3</v>
      </c>
      <c r="F3002" s="4">
        <v>1992</v>
      </c>
      <c r="G3002" t="s">
        <v>21</v>
      </c>
      <c r="I3002" t="s">
        <v>11219</v>
      </c>
      <c r="J3002" s="4" t="s">
        <v>4639</v>
      </c>
      <c r="K3002" s="4" t="s">
        <v>4949</v>
      </c>
      <c r="L3002" s="4">
        <v>0</v>
      </c>
      <c r="M3002" s="4" t="s">
        <v>2111</v>
      </c>
      <c r="N3002" s="11" t="s">
        <v>13856</v>
      </c>
      <c r="R3002" t="s">
        <v>3984</v>
      </c>
    </row>
    <row r="3003" spans="1:18">
      <c r="A3003" t="s">
        <v>9767</v>
      </c>
      <c r="B3003" t="s">
        <v>10958</v>
      </c>
      <c r="C3003" t="s">
        <v>74</v>
      </c>
      <c r="D3003" s="25" t="s">
        <v>11132</v>
      </c>
      <c r="E3003" s="4">
        <v>3</v>
      </c>
      <c r="F3003" s="4">
        <v>1995</v>
      </c>
      <c r="G3003" t="s">
        <v>21</v>
      </c>
      <c r="I3003" t="s">
        <v>11219</v>
      </c>
      <c r="J3003" s="4" t="s">
        <v>718</v>
      </c>
      <c r="K3003" s="4" t="s">
        <v>620</v>
      </c>
      <c r="L3003" s="4">
        <v>0</v>
      </c>
      <c r="M3003" s="4" t="s">
        <v>1652</v>
      </c>
      <c r="N3003" s="11" t="s">
        <v>13856</v>
      </c>
      <c r="R3003" t="s">
        <v>13857</v>
      </c>
    </row>
    <row r="3004" spans="1:18">
      <c r="A3004" t="s">
        <v>9767</v>
      </c>
      <c r="B3004" t="s">
        <v>10958</v>
      </c>
      <c r="C3004" t="s">
        <v>74</v>
      </c>
      <c r="D3004" s="25" t="s">
        <v>11083</v>
      </c>
      <c r="E3004" s="4">
        <v>3</v>
      </c>
      <c r="F3004" s="4">
        <v>2000</v>
      </c>
      <c r="G3004" t="s">
        <v>21</v>
      </c>
      <c r="I3004" t="s">
        <v>11219</v>
      </c>
      <c r="J3004" s="4" t="s">
        <v>881</v>
      </c>
      <c r="K3004" s="4" t="s">
        <v>40</v>
      </c>
      <c r="L3004" s="4">
        <v>0</v>
      </c>
      <c r="M3004" s="4" t="s">
        <v>1960</v>
      </c>
      <c r="N3004" s="11" t="s">
        <v>13856</v>
      </c>
      <c r="R3004" t="s">
        <v>439</v>
      </c>
    </row>
    <row r="3005" spans="1:18">
      <c r="A3005" t="s">
        <v>9767</v>
      </c>
      <c r="B3005" t="s">
        <v>10958</v>
      </c>
      <c r="C3005" t="s">
        <v>74</v>
      </c>
      <c r="D3005" s="25" t="s">
        <v>11007</v>
      </c>
      <c r="E3005" s="4">
        <v>5</v>
      </c>
      <c r="F3005" s="4">
        <v>2002</v>
      </c>
      <c r="G3005" t="s">
        <v>21</v>
      </c>
      <c r="I3005" t="s">
        <v>11219</v>
      </c>
      <c r="J3005" s="4" t="s">
        <v>881</v>
      </c>
      <c r="K3005" s="4" t="s">
        <v>40</v>
      </c>
      <c r="L3005" s="4">
        <v>0</v>
      </c>
      <c r="M3005" s="4" t="s">
        <v>6798</v>
      </c>
      <c r="N3005" s="11" t="s">
        <v>13856</v>
      </c>
      <c r="R3005" t="s">
        <v>13858</v>
      </c>
    </row>
    <row r="3006" spans="1:18">
      <c r="A3006" t="s">
        <v>9780</v>
      </c>
      <c r="B3006" t="s">
        <v>10958</v>
      </c>
      <c r="C3006" t="s">
        <v>20</v>
      </c>
      <c r="D3006" s="25" t="s">
        <v>11397</v>
      </c>
      <c r="E3006" s="4">
        <v>5</v>
      </c>
      <c r="F3006" s="4">
        <v>2011</v>
      </c>
      <c r="G3006" t="s">
        <v>21</v>
      </c>
      <c r="I3006" t="s">
        <v>11219</v>
      </c>
      <c r="J3006" s="4" t="s">
        <v>997</v>
      </c>
      <c r="K3006" s="4" t="s">
        <v>1875</v>
      </c>
      <c r="L3006" s="4">
        <v>0</v>
      </c>
      <c r="M3006" s="4" t="s">
        <v>2139</v>
      </c>
      <c r="N3006" s="11" t="s">
        <v>13859</v>
      </c>
      <c r="R3006" t="s">
        <v>13860</v>
      </c>
    </row>
    <row r="3007" spans="1:18">
      <c r="A3007" t="s">
        <v>9780</v>
      </c>
      <c r="B3007" t="s">
        <v>10958</v>
      </c>
      <c r="C3007" t="s">
        <v>74</v>
      </c>
      <c r="D3007" s="25" t="s">
        <v>11042</v>
      </c>
      <c r="E3007" s="4">
        <v>5</v>
      </c>
      <c r="F3007" s="4">
        <v>2013</v>
      </c>
      <c r="G3007" t="s">
        <v>21</v>
      </c>
      <c r="I3007" t="s">
        <v>11219</v>
      </c>
      <c r="J3007" s="4" t="s">
        <v>3399</v>
      </c>
      <c r="K3007" s="4" t="s">
        <v>358</v>
      </c>
      <c r="L3007" s="4">
        <v>0</v>
      </c>
      <c r="M3007" s="4" t="s">
        <v>2086</v>
      </c>
      <c r="N3007" s="11" t="s">
        <v>13859</v>
      </c>
      <c r="R3007" t="s">
        <v>11761</v>
      </c>
    </row>
    <row r="3008" spans="1:18">
      <c r="A3008" t="s">
        <v>9780</v>
      </c>
      <c r="B3008" t="s">
        <v>10958</v>
      </c>
      <c r="C3008" t="s">
        <v>74</v>
      </c>
      <c r="D3008" s="25" t="s">
        <v>11068</v>
      </c>
      <c r="E3008" s="4">
        <v>5</v>
      </c>
      <c r="F3008" s="4">
        <v>2015</v>
      </c>
      <c r="G3008" t="s">
        <v>21</v>
      </c>
      <c r="I3008" t="s">
        <v>11219</v>
      </c>
      <c r="J3008" s="4" t="s">
        <v>150</v>
      </c>
      <c r="K3008" s="4" t="s">
        <v>264</v>
      </c>
      <c r="L3008" s="4">
        <v>0</v>
      </c>
      <c r="M3008" s="4" t="s">
        <v>2937</v>
      </c>
      <c r="N3008" s="11" t="s">
        <v>13859</v>
      </c>
      <c r="R3008" t="s">
        <v>13861</v>
      </c>
    </row>
    <row r="3009" spans="1:18">
      <c r="A3009" t="s">
        <v>9780</v>
      </c>
      <c r="B3009" t="s">
        <v>10958</v>
      </c>
      <c r="C3009" t="s">
        <v>74</v>
      </c>
      <c r="D3009" s="25" t="s">
        <v>11408</v>
      </c>
      <c r="E3009" s="4">
        <v>5</v>
      </c>
      <c r="F3009" s="4">
        <v>2016</v>
      </c>
      <c r="G3009" t="s">
        <v>21</v>
      </c>
      <c r="I3009" t="s">
        <v>11219</v>
      </c>
      <c r="J3009" s="4" t="s">
        <v>1389</v>
      </c>
      <c r="K3009" s="4" t="s">
        <v>924</v>
      </c>
      <c r="L3009" s="4">
        <v>0</v>
      </c>
      <c r="M3009" s="4" t="s">
        <v>2443</v>
      </c>
      <c r="N3009" s="11" t="s">
        <v>13859</v>
      </c>
      <c r="R3009" t="s">
        <v>13862</v>
      </c>
    </row>
    <row r="3010" spans="1:18">
      <c r="A3010" t="s">
        <v>13863</v>
      </c>
      <c r="B3010" t="s">
        <v>10958</v>
      </c>
      <c r="C3010" t="s">
        <v>20</v>
      </c>
      <c r="D3010" s="25" t="s">
        <v>1590</v>
      </c>
      <c r="E3010" s="4">
        <v>5</v>
      </c>
      <c r="F3010" s="4">
        <v>2016</v>
      </c>
      <c r="G3010" t="s">
        <v>103</v>
      </c>
      <c r="H3010" s="4" t="s">
        <v>1452</v>
      </c>
      <c r="I3010" t="s">
        <v>1214</v>
      </c>
      <c r="J3010" s="4" t="s">
        <v>2927</v>
      </c>
      <c r="K3010" s="4" t="s">
        <v>546</v>
      </c>
      <c r="L3010" s="4">
        <v>0</v>
      </c>
      <c r="M3010" s="4" t="s">
        <v>4997</v>
      </c>
      <c r="R3010" t="s">
        <v>13864</v>
      </c>
    </row>
    <row r="3011" spans="1:18">
      <c r="A3011" t="s">
        <v>13865</v>
      </c>
      <c r="B3011" t="s">
        <v>10958</v>
      </c>
      <c r="C3011" t="s">
        <v>20</v>
      </c>
      <c r="D3011" s="25" t="s">
        <v>11077</v>
      </c>
      <c r="E3011" s="4">
        <v>3</v>
      </c>
      <c r="F3011" s="4">
        <v>1986</v>
      </c>
      <c r="G3011" t="s">
        <v>25</v>
      </c>
      <c r="I3011" t="s">
        <v>11219</v>
      </c>
      <c r="J3011" s="4" t="s">
        <v>1897</v>
      </c>
      <c r="K3011" s="4" t="s">
        <v>3561</v>
      </c>
      <c r="L3011" s="4">
        <v>0</v>
      </c>
      <c r="M3011" s="4" t="s">
        <v>8545</v>
      </c>
      <c r="N3011" s="11" t="s">
        <v>13866</v>
      </c>
      <c r="R3011" t="s">
        <v>13867</v>
      </c>
    </row>
    <row r="3012" spans="1:18">
      <c r="A3012" t="s">
        <v>13865</v>
      </c>
      <c r="B3012" t="s">
        <v>10958</v>
      </c>
      <c r="C3012" t="s">
        <v>74</v>
      </c>
      <c r="D3012" s="25" t="s">
        <v>10963</v>
      </c>
      <c r="E3012" s="4">
        <v>3</v>
      </c>
      <c r="F3012" s="4">
        <v>1988</v>
      </c>
      <c r="G3012" t="s">
        <v>25</v>
      </c>
      <c r="I3012" t="s">
        <v>11219</v>
      </c>
      <c r="J3012" s="4" t="s">
        <v>4474</v>
      </c>
      <c r="K3012" s="4" t="s">
        <v>3541</v>
      </c>
      <c r="L3012" s="4">
        <v>0</v>
      </c>
      <c r="M3012" s="4" t="s">
        <v>4789</v>
      </c>
      <c r="N3012" s="11" t="s">
        <v>13866</v>
      </c>
    </row>
    <row r="3013" spans="1:18">
      <c r="A3013" t="s">
        <v>13865</v>
      </c>
      <c r="B3013" t="s">
        <v>10958</v>
      </c>
      <c r="C3013" t="s">
        <v>74</v>
      </c>
      <c r="D3013" s="25" t="s">
        <v>10964</v>
      </c>
      <c r="E3013" s="4">
        <v>3</v>
      </c>
      <c r="F3013" s="4">
        <v>1990</v>
      </c>
      <c r="G3013" t="s">
        <v>25</v>
      </c>
      <c r="I3013" t="s">
        <v>11219</v>
      </c>
      <c r="J3013" s="4" t="s">
        <v>2925</v>
      </c>
      <c r="K3013" s="4" t="s">
        <v>2219</v>
      </c>
      <c r="L3013" s="4">
        <v>0</v>
      </c>
      <c r="M3013" s="4" t="s">
        <v>5462</v>
      </c>
      <c r="N3013" s="11" t="s">
        <v>13866</v>
      </c>
    </row>
    <row r="3014" spans="1:18">
      <c r="A3014" t="s">
        <v>13865</v>
      </c>
      <c r="B3014" t="s">
        <v>10958</v>
      </c>
      <c r="C3014" t="s">
        <v>74</v>
      </c>
      <c r="D3014" s="25" t="s">
        <v>11023</v>
      </c>
      <c r="E3014" s="4">
        <v>3</v>
      </c>
      <c r="F3014" s="4">
        <v>1992</v>
      </c>
      <c r="G3014" t="s">
        <v>25</v>
      </c>
      <c r="I3014" t="s">
        <v>11219</v>
      </c>
      <c r="J3014" s="4" t="s">
        <v>2925</v>
      </c>
      <c r="K3014" s="4" t="s">
        <v>2171</v>
      </c>
      <c r="L3014" s="4">
        <v>0</v>
      </c>
      <c r="M3014" s="4" t="s">
        <v>13868</v>
      </c>
      <c r="N3014" s="11" t="s">
        <v>13866</v>
      </c>
      <c r="R3014" t="s">
        <v>13869</v>
      </c>
    </row>
    <row r="3015" spans="1:18">
      <c r="A3015" t="s">
        <v>13865</v>
      </c>
      <c r="B3015" t="s">
        <v>10958</v>
      </c>
      <c r="C3015" t="s">
        <v>74</v>
      </c>
      <c r="D3015" s="25" t="s">
        <v>10975</v>
      </c>
      <c r="E3015" s="4">
        <v>3</v>
      </c>
      <c r="F3015" s="4">
        <v>1994</v>
      </c>
      <c r="G3015" t="s">
        <v>25</v>
      </c>
      <c r="I3015" t="s">
        <v>11219</v>
      </c>
      <c r="J3015" s="4" t="s">
        <v>690</v>
      </c>
      <c r="K3015" s="4" t="s">
        <v>2813</v>
      </c>
      <c r="L3015" s="4">
        <v>0</v>
      </c>
      <c r="M3015" s="4" t="s">
        <v>4220</v>
      </c>
      <c r="N3015" s="11" t="s">
        <v>13866</v>
      </c>
    </row>
    <row r="3016" spans="1:18">
      <c r="A3016" t="s">
        <v>13865</v>
      </c>
      <c r="B3016" t="s">
        <v>10958</v>
      </c>
      <c r="C3016" t="s">
        <v>74</v>
      </c>
      <c r="D3016" s="25" t="s">
        <v>11132</v>
      </c>
      <c r="E3016" s="4">
        <v>3</v>
      </c>
      <c r="F3016" s="4">
        <v>1995</v>
      </c>
      <c r="G3016" t="s">
        <v>25</v>
      </c>
      <c r="I3016" t="s">
        <v>11219</v>
      </c>
      <c r="J3016" s="4" t="s">
        <v>801</v>
      </c>
      <c r="K3016" s="4" t="s">
        <v>2813</v>
      </c>
      <c r="L3016" s="4">
        <v>0</v>
      </c>
      <c r="M3016" s="4" t="s">
        <v>6687</v>
      </c>
      <c r="N3016" s="11" t="s">
        <v>13866</v>
      </c>
      <c r="R3016" t="s">
        <v>13870</v>
      </c>
    </row>
    <row r="3017" spans="1:18">
      <c r="A3017" t="s">
        <v>13865</v>
      </c>
      <c r="B3017" t="s">
        <v>10958</v>
      </c>
      <c r="C3017" t="s">
        <v>74</v>
      </c>
      <c r="D3017" s="25" t="s">
        <v>10979</v>
      </c>
      <c r="E3017" s="4">
        <v>3</v>
      </c>
      <c r="F3017" s="4">
        <v>1996</v>
      </c>
      <c r="G3017" t="s">
        <v>25</v>
      </c>
      <c r="I3017" t="s">
        <v>11219</v>
      </c>
      <c r="J3017" s="4" t="s">
        <v>1393</v>
      </c>
      <c r="K3017" s="4" t="s">
        <v>6094</v>
      </c>
      <c r="L3017" s="4">
        <v>0</v>
      </c>
      <c r="M3017" s="4" t="s">
        <v>4235</v>
      </c>
      <c r="N3017" s="11" t="s">
        <v>13866</v>
      </c>
      <c r="R3017" t="s">
        <v>13871</v>
      </c>
    </row>
    <row r="3018" spans="1:18">
      <c r="A3018" t="s">
        <v>13865</v>
      </c>
      <c r="B3018" t="s">
        <v>10958</v>
      </c>
      <c r="C3018" t="s">
        <v>74</v>
      </c>
      <c r="D3018" s="25" t="s">
        <v>10981</v>
      </c>
      <c r="E3018" s="4">
        <v>3</v>
      </c>
      <c r="F3018" s="4">
        <v>2000</v>
      </c>
      <c r="G3018" t="s">
        <v>25</v>
      </c>
      <c r="I3018" t="s">
        <v>11219</v>
      </c>
      <c r="J3018" s="4" t="s">
        <v>309</v>
      </c>
      <c r="K3018" s="4" t="s">
        <v>2813</v>
      </c>
      <c r="L3018" s="4">
        <v>0</v>
      </c>
      <c r="M3018" s="4" t="s">
        <v>5106</v>
      </c>
      <c r="N3018" s="11" t="s">
        <v>13866</v>
      </c>
      <c r="R3018" t="s">
        <v>439</v>
      </c>
    </row>
    <row r="3019" spans="1:18">
      <c r="A3019" t="s">
        <v>9818</v>
      </c>
      <c r="B3019" t="s">
        <v>10958</v>
      </c>
      <c r="C3019" t="s">
        <v>20</v>
      </c>
      <c r="D3019" s="25" t="s">
        <v>2390</v>
      </c>
      <c r="E3019" s="4">
        <v>3</v>
      </c>
      <c r="F3019" s="4">
        <v>1980</v>
      </c>
      <c r="G3019" t="s">
        <v>25</v>
      </c>
      <c r="I3019" t="s">
        <v>11219</v>
      </c>
      <c r="J3019" s="4" t="s">
        <v>1495</v>
      </c>
      <c r="K3019" s="4" t="s">
        <v>1297</v>
      </c>
      <c r="L3019" s="4">
        <v>0</v>
      </c>
      <c r="M3019" s="4" t="s">
        <v>3546</v>
      </c>
      <c r="R3019" t="s">
        <v>13872</v>
      </c>
    </row>
    <row r="3020" spans="1:18">
      <c r="A3020" t="s">
        <v>9819</v>
      </c>
      <c r="B3020" t="s">
        <v>10958</v>
      </c>
      <c r="C3020" t="s">
        <v>20</v>
      </c>
      <c r="D3020" s="25" t="s">
        <v>10975</v>
      </c>
      <c r="E3020" s="4">
        <v>3</v>
      </c>
      <c r="F3020" s="4">
        <v>1994</v>
      </c>
      <c r="G3020" t="s">
        <v>21</v>
      </c>
      <c r="H3020" s="4" t="s">
        <v>149</v>
      </c>
      <c r="I3020" t="s">
        <v>1214</v>
      </c>
      <c r="J3020" s="4" t="s">
        <v>7550</v>
      </c>
      <c r="K3020" s="4" t="s">
        <v>1000</v>
      </c>
      <c r="L3020" s="4">
        <v>0</v>
      </c>
      <c r="M3020" s="4" t="s">
        <v>1894</v>
      </c>
      <c r="N3020" s="11" t="s">
        <v>13873</v>
      </c>
      <c r="O3020" t="s">
        <v>9851</v>
      </c>
      <c r="R3020" t="s">
        <v>593</v>
      </c>
    </row>
    <row r="3021" spans="1:18">
      <c r="A3021" t="s">
        <v>9819</v>
      </c>
      <c r="B3021" t="s">
        <v>10958</v>
      </c>
      <c r="C3021" t="s">
        <v>74</v>
      </c>
      <c r="D3021" s="25" t="s">
        <v>11132</v>
      </c>
      <c r="E3021" s="4">
        <v>3</v>
      </c>
      <c r="F3021" s="4">
        <v>1995</v>
      </c>
      <c r="G3021" t="s">
        <v>21</v>
      </c>
      <c r="H3021" s="4" t="s">
        <v>87</v>
      </c>
      <c r="I3021" t="s">
        <v>1214</v>
      </c>
      <c r="J3021" s="4" t="s">
        <v>407</v>
      </c>
      <c r="K3021" s="4" t="s">
        <v>169</v>
      </c>
      <c r="L3021" s="4">
        <v>0</v>
      </c>
      <c r="M3021" s="4" t="s">
        <v>3148</v>
      </c>
      <c r="N3021" s="11" t="s">
        <v>13873</v>
      </c>
      <c r="O3021" t="s">
        <v>9851</v>
      </c>
      <c r="R3021" t="s">
        <v>13874</v>
      </c>
    </row>
    <row r="3022" spans="1:18">
      <c r="A3022" t="s">
        <v>9819</v>
      </c>
      <c r="B3022" t="s">
        <v>10958</v>
      </c>
      <c r="C3022" t="s">
        <v>74</v>
      </c>
      <c r="D3022" s="25" t="s">
        <v>11001</v>
      </c>
      <c r="E3022" s="4">
        <v>3</v>
      </c>
      <c r="F3022" s="4">
        <v>1998</v>
      </c>
      <c r="G3022" t="s">
        <v>21</v>
      </c>
      <c r="H3022" s="4" t="s">
        <v>126</v>
      </c>
      <c r="I3022" t="s">
        <v>1214</v>
      </c>
      <c r="J3022" s="4" t="s">
        <v>169</v>
      </c>
      <c r="K3022" s="4" t="s">
        <v>715</v>
      </c>
      <c r="L3022" s="4">
        <v>0</v>
      </c>
      <c r="M3022" s="4" t="s">
        <v>2729</v>
      </c>
      <c r="N3022" s="11" t="s">
        <v>13873</v>
      </c>
      <c r="O3022" t="s">
        <v>9851</v>
      </c>
      <c r="R3022" t="s">
        <v>13875</v>
      </c>
    </row>
    <row r="3023" spans="1:18">
      <c r="A3023" t="s">
        <v>9819</v>
      </c>
      <c r="B3023" t="s">
        <v>10958</v>
      </c>
      <c r="C3023" t="s">
        <v>74</v>
      </c>
      <c r="D3023" s="25" t="s">
        <v>10981</v>
      </c>
      <c r="E3023" s="4">
        <v>3</v>
      </c>
      <c r="F3023" s="4">
        <v>2000</v>
      </c>
      <c r="G3023" t="s">
        <v>21</v>
      </c>
      <c r="H3023" s="4" t="s">
        <v>1376</v>
      </c>
      <c r="I3023" t="s">
        <v>1214</v>
      </c>
      <c r="J3023" s="4" t="s">
        <v>929</v>
      </c>
      <c r="K3023" s="4" t="s">
        <v>800</v>
      </c>
      <c r="L3023" s="4">
        <v>0</v>
      </c>
      <c r="M3023" s="4" t="s">
        <v>2323</v>
      </c>
      <c r="N3023" s="11" t="s">
        <v>13873</v>
      </c>
      <c r="O3023" t="s">
        <v>9851</v>
      </c>
      <c r="R3023" t="s">
        <v>13876</v>
      </c>
    </row>
    <row r="3024" spans="1:18">
      <c r="A3024" t="s">
        <v>9819</v>
      </c>
      <c r="B3024" t="s">
        <v>10958</v>
      </c>
      <c r="C3024" t="s">
        <v>74</v>
      </c>
      <c r="D3024" s="25" t="s">
        <v>10970</v>
      </c>
      <c r="E3024" s="4">
        <v>5</v>
      </c>
      <c r="F3024" s="4">
        <v>2001</v>
      </c>
      <c r="G3024" t="s">
        <v>21</v>
      </c>
      <c r="H3024" s="4" t="s">
        <v>717</v>
      </c>
      <c r="I3024" t="s">
        <v>1214</v>
      </c>
      <c r="J3024" s="4" t="s">
        <v>853</v>
      </c>
      <c r="K3024" s="4" t="s">
        <v>36</v>
      </c>
      <c r="L3024" s="4">
        <v>0</v>
      </c>
      <c r="M3024" s="4" t="s">
        <v>2651</v>
      </c>
      <c r="N3024" s="11" t="s">
        <v>13873</v>
      </c>
      <c r="O3024" t="s">
        <v>9851</v>
      </c>
      <c r="R3024" t="s">
        <v>12499</v>
      </c>
    </row>
    <row r="3025" spans="1:18">
      <c r="A3025" s="19" t="s">
        <v>9819</v>
      </c>
      <c r="B3025" s="19" t="s">
        <v>10958</v>
      </c>
      <c r="C3025" s="19" t="s">
        <v>74</v>
      </c>
      <c r="D3025" s="30" t="s">
        <v>11036</v>
      </c>
      <c r="E3025" s="20">
        <v>5</v>
      </c>
      <c r="F3025" s="20">
        <v>2002</v>
      </c>
      <c r="G3025" s="19" t="s">
        <v>21</v>
      </c>
      <c r="H3025" s="20" t="s">
        <v>712</v>
      </c>
      <c r="I3025" s="19" t="s">
        <v>1214</v>
      </c>
      <c r="J3025" s="20" t="s">
        <v>1875</v>
      </c>
      <c r="K3025" s="20" t="s">
        <v>620</v>
      </c>
      <c r="L3025" s="20">
        <v>0</v>
      </c>
      <c r="M3025" s="20" t="s">
        <v>1681</v>
      </c>
      <c r="N3025" s="11" t="s">
        <v>13873</v>
      </c>
      <c r="O3025" t="s">
        <v>9851</v>
      </c>
      <c r="R3025" t="s">
        <v>13877</v>
      </c>
    </row>
    <row r="3026" spans="1:18">
      <c r="A3026" s="19" t="s">
        <v>9819</v>
      </c>
      <c r="B3026" s="19" t="s">
        <v>10958</v>
      </c>
      <c r="C3026" s="19" t="s">
        <v>74</v>
      </c>
      <c r="D3026" s="30" t="s">
        <v>8050</v>
      </c>
      <c r="E3026" s="20">
        <v>6</v>
      </c>
      <c r="F3026" s="20">
        <v>2002</v>
      </c>
      <c r="G3026" s="19" t="s">
        <v>21</v>
      </c>
      <c r="H3026" s="20" t="s">
        <v>141</v>
      </c>
      <c r="I3026" s="19" t="s">
        <v>1214</v>
      </c>
      <c r="J3026" s="20" t="s">
        <v>1875</v>
      </c>
      <c r="K3026" s="20"/>
      <c r="L3026" s="20"/>
      <c r="M3026" s="20"/>
      <c r="N3026" s="11" t="s">
        <v>13873</v>
      </c>
      <c r="O3026" t="s">
        <v>9851</v>
      </c>
      <c r="R3026" t="s">
        <v>13878</v>
      </c>
    </row>
    <row r="3027" spans="1:18">
      <c r="A3027" s="19" t="s">
        <v>9819</v>
      </c>
      <c r="B3027" s="19" t="s">
        <v>10958</v>
      </c>
      <c r="C3027" s="19" t="s">
        <v>74</v>
      </c>
      <c r="D3027" s="30" t="s">
        <v>11038</v>
      </c>
      <c r="E3027" s="20">
        <v>5</v>
      </c>
      <c r="F3027" s="20">
        <v>2003</v>
      </c>
      <c r="G3027" s="19" t="s">
        <v>21</v>
      </c>
      <c r="H3027" s="20" t="s">
        <v>609</v>
      </c>
      <c r="I3027" s="19" t="s">
        <v>1214</v>
      </c>
      <c r="J3027" s="20" t="s">
        <v>264</v>
      </c>
      <c r="K3027" s="20" t="s">
        <v>298</v>
      </c>
      <c r="L3027" s="20">
        <v>0</v>
      </c>
      <c r="M3027" s="20" t="s">
        <v>3122</v>
      </c>
      <c r="N3027" s="11" t="s">
        <v>13873</v>
      </c>
      <c r="O3027" t="s">
        <v>9851</v>
      </c>
      <c r="R3027" t="s">
        <v>11501</v>
      </c>
    </row>
    <row r="3028" spans="1:18">
      <c r="A3028" s="19" t="s">
        <v>9819</v>
      </c>
      <c r="B3028" s="19" t="s">
        <v>10958</v>
      </c>
      <c r="C3028" s="19" t="s">
        <v>74</v>
      </c>
      <c r="D3028" s="30" t="s">
        <v>1674</v>
      </c>
      <c r="E3028" s="20">
        <v>5</v>
      </c>
      <c r="F3028" s="20">
        <v>2004</v>
      </c>
      <c r="G3028" s="19" t="s">
        <v>21</v>
      </c>
      <c r="H3028" s="20" t="s">
        <v>977</v>
      </c>
      <c r="I3028" s="19" t="s">
        <v>1214</v>
      </c>
      <c r="J3028" s="20" t="s">
        <v>831</v>
      </c>
      <c r="K3028" s="20">
        <v>29.4</v>
      </c>
      <c r="L3028" s="20">
        <v>2.4</v>
      </c>
      <c r="M3028" s="20" t="s">
        <v>4603</v>
      </c>
      <c r="N3028" s="11" t="s">
        <v>13873</v>
      </c>
      <c r="O3028" t="s">
        <v>9851</v>
      </c>
      <c r="R3028" t="s">
        <v>13879</v>
      </c>
    </row>
    <row r="3029" spans="1:18">
      <c r="A3029" s="19" t="s">
        <v>9819</v>
      </c>
      <c r="B3029" s="19" t="s">
        <v>10958</v>
      </c>
      <c r="C3029" s="19" t="s">
        <v>74</v>
      </c>
      <c r="D3029" s="30" t="s">
        <v>11123</v>
      </c>
      <c r="E3029" s="20">
        <v>5</v>
      </c>
      <c r="F3029" s="20">
        <v>2005</v>
      </c>
      <c r="G3029" s="19" t="s">
        <v>21</v>
      </c>
      <c r="H3029" s="20" t="s">
        <v>893</v>
      </c>
      <c r="I3029" s="19" t="s">
        <v>1214</v>
      </c>
      <c r="J3029" s="20" t="s">
        <v>116</v>
      </c>
      <c r="K3029" s="20">
        <v>30</v>
      </c>
      <c r="L3029" s="20">
        <v>2.9</v>
      </c>
      <c r="M3029" s="20" t="s">
        <v>13880</v>
      </c>
      <c r="N3029" s="11" t="s">
        <v>13873</v>
      </c>
      <c r="O3029" t="s">
        <v>9851</v>
      </c>
      <c r="R3029" t="s">
        <v>13881</v>
      </c>
    </row>
    <row r="3030" spans="1:18">
      <c r="A3030" s="19" t="s">
        <v>9819</v>
      </c>
      <c r="B3030" s="19" t="s">
        <v>10958</v>
      </c>
      <c r="C3030" s="19" t="s">
        <v>74</v>
      </c>
      <c r="D3030" s="30" t="s">
        <v>10985</v>
      </c>
      <c r="E3030" s="20">
        <v>3</v>
      </c>
      <c r="F3030" s="20">
        <v>2008</v>
      </c>
      <c r="G3030" s="19" t="s">
        <v>21</v>
      </c>
      <c r="H3030" s="20" t="s">
        <v>1756</v>
      </c>
      <c r="I3030" s="19" t="s">
        <v>1214</v>
      </c>
      <c r="J3030" s="20" t="s">
        <v>954</v>
      </c>
      <c r="K3030" s="20">
        <v>32</v>
      </c>
      <c r="L3030" s="20">
        <v>3.2</v>
      </c>
      <c r="M3030" s="20" t="s">
        <v>1640</v>
      </c>
      <c r="N3030" s="11" t="s">
        <v>13873</v>
      </c>
      <c r="O3030" t="s">
        <v>9851</v>
      </c>
      <c r="R3030" t="s">
        <v>13882</v>
      </c>
    </row>
    <row r="3031" spans="1:18">
      <c r="A3031" s="19" t="s">
        <v>9819</v>
      </c>
      <c r="B3031" s="19" t="s">
        <v>10958</v>
      </c>
      <c r="C3031" s="19" t="s">
        <v>74</v>
      </c>
      <c r="D3031" s="30" t="s">
        <v>11107</v>
      </c>
      <c r="E3031" s="20">
        <v>4</v>
      </c>
      <c r="F3031" s="20">
        <v>2010</v>
      </c>
      <c r="G3031" s="19" t="s">
        <v>21</v>
      </c>
      <c r="H3031" s="20" t="s">
        <v>1557</v>
      </c>
      <c r="I3031" s="19" t="s">
        <v>1214</v>
      </c>
      <c r="J3031" s="20" t="s">
        <v>1140</v>
      </c>
      <c r="K3031" s="20">
        <v>18.2</v>
      </c>
      <c r="L3031" s="20">
        <v>9.6</v>
      </c>
      <c r="M3031" s="20" t="s">
        <v>1576</v>
      </c>
      <c r="N3031" s="11" t="s">
        <v>13873</v>
      </c>
      <c r="O3031" t="s">
        <v>9851</v>
      </c>
      <c r="R3031" t="s">
        <v>13883</v>
      </c>
    </row>
    <row r="3032" spans="1:18">
      <c r="A3032" s="19" t="s">
        <v>9819</v>
      </c>
      <c r="B3032" s="19" t="s">
        <v>10958</v>
      </c>
      <c r="C3032" s="19" t="s">
        <v>74</v>
      </c>
      <c r="D3032" s="30" t="s">
        <v>10995</v>
      </c>
      <c r="E3032" s="20">
        <v>5</v>
      </c>
      <c r="F3032" s="20">
        <v>2010</v>
      </c>
      <c r="G3032" s="19" t="s">
        <v>21</v>
      </c>
      <c r="H3032" s="20" t="s">
        <v>772</v>
      </c>
      <c r="I3032" s="19" t="s">
        <v>1214</v>
      </c>
      <c r="J3032" s="20" t="s">
        <v>433</v>
      </c>
      <c r="K3032" s="20">
        <v>18.5</v>
      </c>
      <c r="L3032" s="20">
        <v>10.1</v>
      </c>
      <c r="M3032" s="20" t="s">
        <v>3947</v>
      </c>
      <c r="N3032" s="11" t="s">
        <v>13873</v>
      </c>
      <c r="O3032" t="s">
        <v>9851</v>
      </c>
      <c r="R3032" t="s">
        <v>13884</v>
      </c>
    </row>
    <row r="3033" spans="1:18">
      <c r="A3033" s="19" t="s">
        <v>9819</v>
      </c>
      <c r="B3033" s="19" t="s">
        <v>10958</v>
      </c>
      <c r="C3033" s="19" t="s">
        <v>74</v>
      </c>
      <c r="D3033" s="30" t="s">
        <v>1396</v>
      </c>
      <c r="E3033" s="20">
        <v>5</v>
      </c>
      <c r="F3033" s="20">
        <v>2011</v>
      </c>
      <c r="G3033" s="19" t="s">
        <v>21</v>
      </c>
      <c r="H3033" s="20" t="s">
        <v>600</v>
      </c>
      <c r="I3033" s="19" t="s">
        <v>1214</v>
      </c>
      <c r="J3033" s="20" t="s">
        <v>870</v>
      </c>
      <c r="K3033" s="20">
        <v>18.5</v>
      </c>
      <c r="L3033" s="20">
        <v>11</v>
      </c>
      <c r="M3033" s="20" t="s">
        <v>9850</v>
      </c>
      <c r="N3033" s="11" t="s">
        <v>13873</v>
      </c>
      <c r="O3033" t="s">
        <v>9851</v>
      </c>
      <c r="R3033" t="s">
        <v>13885</v>
      </c>
    </row>
    <row r="3034" spans="1:18">
      <c r="A3034" t="s">
        <v>9866</v>
      </c>
      <c r="B3034" t="s">
        <v>10958</v>
      </c>
      <c r="C3034" t="s">
        <v>20</v>
      </c>
      <c r="D3034" s="25" t="s">
        <v>1590</v>
      </c>
      <c r="E3034" s="4">
        <v>5</v>
      </c>
      <c r="F3034" s="4">
        <v>2016</v>
      </c>
      <c r="G3034" t="s">
        <v>103</v>
      </c>
      <c r="H3034" s="4" t="s">
        <v>1536</v>
      </c>
      <c r="I3034" t="s">
        <v>1214</v>
      </c>
      <c r="J3034" s="4" t="s">
        <v>1622</v>
      </c>
      <c r="K3034" s="4" t="s">
        <v>2924</v>
      </c>
      <c r="L3034" s="4">
        <v>0</v>
      </c>
      <c r="M3034" s="4" t="s">
        <v>182</v>
      </c>
      <c r="R3034" t="s">
        <v>13886</v>
      </c>
    </row>
    <row r="3035" spans="1:18">
      <c r="A3035" t="s">
        <v>9866</v>
      </c>
      <c r="B3035" t="s">
        <v>10958</v>
      </c>
      <c r="C3035" t="s">
        <v>74</v>
      </c>
      <c r="D3035" s="25" t="s">
        <v>11046</v>
      </c>
      <c r="E3035" s="4">
        <v>9</v>
      </c>
      <c r="F3035" s="4">
        <v>2016</v>
      </c>
      <c r="G3035" t="s">
        <v>103</v>
      </c>
      <c r="H3035" s="4" t="s">
        <v>6251</v>
      </c>
      <c r="I3035" t="s">
        <v>1214</v>
      </c>
      <c r="J3035" s="4" t="s">
        <v>12600</v>
      </c>
      <c r="K3035" s="4" t="s">
        <v>176</v>
      </c>
      <c r="L3035" s="4">
        <v>0</v>
      </c>
      <c r="M3035" s="4" t="s">
        <v>888</v>
      </c>
      <c r="R3035" t="s">
        <v>13887</v>
      </c>
    </row>
    <row r="3036" spans="1:18">
      <c r="A3036" t="s">
        <v>9866</v>
      </c>
      <c r="B3036" t="s">
        <v>10958</v>
      </c>
      <c r="C3036" t="s">
        <v>74</v>
      </c>
      <c r="D3036" s="25" t="s">
        <v>11020</v>
      </c>
      <c r="E3036" s="4">
        <v>5</v>
      </c>
      <c r="F3036" s="4">
        <v>2017</v>
      </c>
      <c r="G3036" t="s">
        <v>103</v>
      </c>
      <c r="H3036" s="4" t="s">
        <v>1539</v>
      </c>
      <c r="I3036" t="s">
        <v>1214</v>
      </c>
      <c r="J3036" s="4" t="s">
        <v>699</v>
      </c>
      <c r="K3036" s="4" t="s">
        <v>7804</v>
      </c>
      <c r="L3036" s="4">
        <v>0</v>
      </c>
      <c r="R3036" t="s">
        <v>13888</v>
      </c>
    </row>
    <row r="3037" spans="1:18">
      <c r="A3037" t="s">
        <v>663</v>
      </c>
      <c r="B3037" t="s">
        <v>10958</v>
      </c>
      <c r="C3037" t="s">
        <v>20</v>
      </c>
      <c r="D3037" s="25" t="s">
        <v>11077</v>
      </c>
      <c r="E3037" s="4">
        <v>3</v>
      </c>
      <c r="F3037" s="4">
        <v>1986</v>
      </c>
      <c r="G3037" t="s">
        <v>21</v>
      </c>
      <c r="I3037" t="s">
        <v>11219</v>
      </c>
      <c r="J3037" s="4" t="s">
        <v>3376</v>
      </c>
      <c r="K3037" s="4" t="s">
        <v>3967</v>
      </c>
      <c r="L3037" s="4">
        <v>0</v>
      </c>
      <c r="M3037" s="4" t="s">
        <v>4842</v>
      </c>
      <c r="R3037" t="s">
        <v>13889</v>
      </c>
    </row>
    <row r="3038" spans="1:18">
      <c r="A3038" t="s">
        <v>663</v>
      </c>
      <c r="B3038" t="s">
        <v>10958</v>
      </c>
      <c r="C3038" t="s">
        <v>74</v>
      </c>
      <c r="D3038" s="25" t="s">
        <v>1367</v>
      </c>
      <c r="E3038" s="4">
        <v>3</v>
      </c>
      <c r="F3038" s="4">
        <v>1988</v>
      </c>
      <c r="G3038" t="s">
        <v>21</v>
      </c>
      <c r="I3038" t="s">
        <v>11219</v>
      </c>
      <c r="J3038" s="4" t="s">
        <v>3046</v>
      </c>
      <c r="K3038" s="4" t="s">
        <v>3079</v>
      </c>
      <c r="L3038" s="4">
        <v>0</v>
      </c>
      <c r="M3038" s="4" t="s">
        <v>4633</v>
      </c>
    </row>
    <row r="3039" spans="1:18">
      <c r="A3039" t="s">
        <v>663</v>
      </c>
      <c r="B3039" t="s">
        <v>10958</v>
      </c>
      <c r="C3039" t="s">
        <v>74</v>
      </c>
      <c r="D3039" s="25" t="s">
        <v>10964</v>
      </c>
      <c r="E3039" s="4">
        <v>3</v>
      </c>
      <c r="F3039" s="4">
        <v>1990</v>
      </c>
      <c r="G3039" t="s">
        <v>21</v>
      </c>
      <c r="I3039" t="s">
        <v>11219</v>
      </c>
      <c r="J3039" s="4" t="s">
        <v>11716</v>
      </c>
      <c r="K3039" s="4" t="s">
        <v>3049</v>
      </c>
      <c r="L3039" s="4">
        <v>0</v>
      </c>
      <c r="M3039" s="4" t="s">
        <v>1528</v>
      </c>
    </row>
    <row r="3040" spans="1:18">
      <c r="A3040" t="s">
        <v>663</v>
      </c>
      <c r="B3040" t="s">
        <v>10958</v>
      </c>
      <c r="C3040" t="s">
        <v>74</v>
      </c>
      <c r="D3040" s="25" t="s">
        <v>11023</v>
      </c>
      <c r="E3040" s="4">
        <v>3</v>
      </c>
      <c r="F3040" s="4">
        <v>1992</v>
      </c>
      <c r="G3040" t="s">
        <v>21</v>
      </c>
      <c r="I3040" t="s">
        <v>11219</v>
      </c>
      <c r="J3040" s="4" t="s">
        <v>3867</v>
      </c>
      <c r="K3040" s="4" t="s">
        <v>3050</v>
      </c>
      <c r="L3040" s="4">
        <v>0</v>
      </c>
      <c r="M3040" s="4" t="s">
        <v>1989</v>
      </c>
    </row>
    <row r="3041" spans="1:18">
      <c r="A3041" t="s">
        <v>663</v>
      </c>
      <c r="B3041" t="s">
        <v>10958</v>
      </c>
      <c r="C3041" t="s">
        <v>74</v>
      </c>
      <c r="D3041" s="25" t="s">
        <v>10968</v>
      </c>
      <c r="E3041" s="4">
        <v>3</v>
      </c>
      <c r="F3041" s="4">
        <v>1994</v>
      </c>
      <c r="G3041" t="s">
        <v>21</v>
      </c>
      <c r="I3041" t="s">
        <v>11219</v>
      </c>
      <c r="J3041" s="4" t="s">
        <v>264</v>
      </c>
      <c r="K3041" s="4" t="s">
        <v>674</v>
      </c>
      <c r="L3041" s="4">
        <v>0</v>
      </c>
      <c r="M3041" s="4" t="s">
        <v>2799</v>
      </c>
      <c r="R3041" t="s">
        <v>3985</v>
      </c>
    </row>
    <row r="3042" spans="1:18">
      <c r="A3042" s="19" t="s">
        <v>9923</v>
      </c>
      <c r="B3042" s="19" t="s">
        <v>10958</v>
      </c>
      <c r="C3042" s="19" t="s">
        <v>74</v>
      </c>
      <c r="D3042" s="30" t="s">
        <v>10966</v>
      </c>
      <c r="E3042" s="20"/>
      <c r="F3042" s="20">
        <v>2004</v>
      </c>
      <c r="G3042" s="19" t="s">
        <v>25</v>
      </c>
      <c r="H3042" s="20"/>
      <c r="I3042" s="19" t="s">
        <v>11219</v>
      </c>
      <c r="J3042" s="20"/>
      <c r="K3042" s="20"/>
      <c r="L3042" s="20"/>
      <c r="M3042" s="20"/>
      <c r="N3042" s="36" t="s">
        <v>13890</v>
      </c>
      <c r="R3042" t="s">
        <v>10388</v>
      </c>
    </row>
    <row r="3043" spans="1:18">
      <c r="A3043" t="s">
        <v>9923</v>
      </c>
      <c r="B3043" t="s">
        <v>10958</v>
      </c>
      <c r="C3043" t="s">
        <v>20</v>
      </c>
      <c r="D3043" s="25" t="s">
        <v>10968</v>
      </c>
      <c r="E3043" s="4">
        <v>3</v>
      </c>
      <c r="F3043" s="4">
        <v>1994</v>
      </c>
      <c r="G3043" t="s">
        <v>25</v>
      </c>
      <c r="I3043" t="s">
        <v>11219</v>
      </c>
      <c r="J3043" s="4" t="s">
        <v>617</v>
      </c>
      <c r="K3043" s="4" t="s">
        <v>497</v>
      </c>
      <c r="L3043" s="4">
        <v>0</v>
      </c>
      <c r="M3043" s="4" t="s">
        <v>4731</v>
      </c>
      <c r="N3043" s="11" t="s">
        <v>13890</v>
      </c>
      <c r="R3043" t="s">
        <v>1319</v>
      </c>
    </row>
    <row r="3044" spans="1:18">
      <c r="A3044" t="s">
        <v>9923</v>
      </c>
      <c r="B3044" t="s">
        <v>10958</v>
      </c>
      <c r="C3044" t="s">
        <v>74</v>
      </c>
      <c r="D3044" s="25" t="s">
        <v>11132</v>
      </c>
      <c r="E3044" s="4">
        <v>3</v>
      </c>
      <c r="F3044" s="4">
        <v>1995</v>
      </c>
      <c r="G3044" t="s">
        <v>25</v>
      </c>
      <c r="I3044" t="s">
        <v>11219</v>
      </c>
      <c r="J3044" s="4" t="s">
        <v>723</v>
      </c>
      <c r="K3044" s="4" t="s">
        <v>954</v>
      </c>
      <c r="L3044" s="4">
        <v>0</v>
      </c>
      <c r="M3044" s="4" t="s">
        <v>2259</v>
      </c>
      <c r="N3044" s="11" t="s">
        <v>13890</v>
      </c>
      <c r="R3044" t="s">
        <v>13891</v>
      </c>
    </row>
    <row r="3045" spans="1:18">
      <c r="A3045" t="s">
        <v>9923</v>
      </c>
      <c r="B3045" t="s">
        <v>10958</v>
      </c>
      <c r="C3045" t="s">
        <v>74</v>
      </c>
      <c r="D3045" s="25" t="s">
        <v>11001</v>
      </c>
      <c r="E3045" s="4">
        <v>3</v>
      </c>
      <c r="F3045" s="4">
        <v>1998</v>
      </c>
      <c r="G3045" t="s">
        <v>25</v>
      </c>
      <c r="I3045" t="s">
        <v>11219</v>
      </c>
      <c r="J3045" s="4" t="s">
        <v>1160</v>
      </c>
      <c r="K3045" s="4" t="s">
        <v>577</v>
      </c>
      <c r="L3045" s="4">
        <v>0</v>
      </c>
      <c r="M3045" s="4" t="s">
        <v>3097</v>
      </c>
      <c r="N3045" s="11" t="s">
        <v>13890</v>
      </c>
      <c r="R3045" t="s">
        <v>1717</v>
      </c>
    </row>
    <row r="3046" spans="1:18">
      <c r="A3046" t="s">
        <v>9923</v>
      </c>
      <c r="B3046" t="s">
        <v>10958</v>
      </c>
      <c r="C3046" t="s">
        <v>74</v>
      </c>
      <c r="D3046" s="25" t="s">
        <v>10981</v>
      </c>
      <c r="E3046" s="4">
        <v>3</v>
      </c>
      <c r="F3046" s="4">
        <v>2000</v>
      </c>
      <c r="G3046" t="s">
        <v>25</v>
      </c>
      <c r="I3046" t="s">
        <v>11219</v>
      </c>
      <c r="J3046" s="4" t="s">
        <v>49</v>
      </c>
      <c r="K3046" s="4" t="s">
        <v>209</v>
      </c>
      <c r="L3046" s="4">
        <v>0</v>
      </c>
      <c r="M3046" s="4" t="s">
        <v>2303</v>
      </c>
      <c r="N3046" s="11" t="s">
        <v>13890</v>
      </c>
      <c r="R3046" t="s">
        <v>439</v>
      </c>
    </row>
    <row r="3047" spans="1:18">
      <c r="A3047" t="s">
        <v>9923</v>
      </c>
      <c r="B3047" t="s">
        <v>10958</v>
      </c>
      <c r="C3047" t="s">
        <v>74</v>
      </c>
      <c r="D3047" s="25" t="s">
        <v>10970</v>
      </c>
      <c r="E3047" s="4">
        <v>5</v>
      </c>
      <c r="F3047" s="4">
        <v>2001</v>
      </c>
      <c r="G3047" t="s">
        <v>25</v>
      </c>
      <c r="I3047" t="s">
        <v>11219</v>
      </c>
      <c r="J3047" s="4" t="s">
        <v>690</v>
      </c>
      <c r="K3047" s="4" t="s">
        <v>256</v>
      </c>
      <c r="L3047" s="4">
        <v>0</v>
      </c>
      <c r="M3047" s="4" t="s">
        <v>4177</v>
      </c>
      <c r="N3047" s="11" t="s">
        <v>13890</v>
      </c>
      <c r="R3047" t="s">
        <v>11006</v>
      </c>
    </row>
    <row r="3048" spans="1:18">
      <c r="A3048" t="s">
        <v>9923</v>
      </c>
      <c r="B3048" t="s">
        <v>10958</v>
      </c>
      <c r="C3048" t="s">
        <v>74</v>
      </c>
      <c r="D3048" s="25" t="s">
        <v>11036</v>
      </c>
      <c r="E3048" s="4">
        <v>5</v>
      </c>
      <c r="F3048" s="4">
        <v>2002</v>
      </c>
      <c r="G3048" t="s">
        <v>25</v>
      </c>
      <c r="I3048" t="s">
        <v>11219</v>
      </c>
      <c r="J3048" s="4" t="s">
        <v>142</v>
      </c>
      <c r="K3048" s="4" t="s">
        <v>341</v>
      </c>
      <c r="L3048" s="4">
        <v>0</v>
      </c>
      <c r="M3048" s="4" t="s">
        <v>7501</v>
      </c>
      <c r="N3048" s="11" t="s">
        <v>13890</v>
      </c>
      <c r="R3048" t="s">
        <v>13892</v>
      </c>
    </row>
    <row r="3049" spans="1:18">
      <c r="A3049" t="s">
        <v>9927</v>
      </c>
      <c r="B3049" t="s">
        <v>10958</v>
      </c>
      <c r="C3049" t="s">
        <v>20</v>
      </c>
      <c r="D3049" s="25" t="s">
        <v>11016</v>
      </c>
      <c r="E3049" s="4">
        <v>5</v>
      </c>
      <c r="F3049" s="4">
        <v>2015</v>
      </c>
      <c r="G3049" t="s">
        <v>21</v>
      </c>
      <c r="I3049" t="s">
        <v>11219</v>
      </c>
      <c r="J3049" s="4" t="s">
        <v>293</v>
      </c>
      <c r="K3049" s="4" t="s">
        <v>303</v>
      </c>
      <c r="L3049" s="4">
        <v>0</v>
      </c>
      <c r="M3049" s="4" t="s">
        <v>1788</v>
      </c>
      <c r="N3049" s="11" t="s">
        <v>13893</v>
      </c>
      <c r="R3049" t="s">
        <v>13894</v>
      </c>
    </row>
    <row r="3050" spans="1:18">
      <c r="A3050" t="s">
        <v>9927</v>
      </c>
      <c r="B3050" t="s">
        <v>10958</v>
      </c>
      <c r="C3050" t="s">
        <v>74</v>
      </c>
      <c r="D3050" s="25" t="s">
        <v>1568</v>
      </c>
      <c r="E3050" s="4">
        <v>5</v>
      </c>
      <c r="F3050" s="4">
        <v>2016</v>
      </c>
      <c r="G3050" t="s">
        <v>21</v>
      </c>
      <c r="I3050" t="s">
        <v>11219</v>
      </c>
      <c r="J3050" s="4" t="s">
        <v>2176</v>
      </c>
      <c r="K3050" s="4" t="s">
        <v>1875</v>
      </c>
      <c r="L3050" s="4">
        <v>0</v>
      </c>
      <c r="M3050" s="4" t="s">
        <v>4746</v>
      </c>
      <c r="N3050" s="11" t="s">
        <v>13893</v>
      </c>
      <c r="R3050" t="s">
        <v>13222</v>
      </c>
    </row>
    <row r="3051" spans="1:18">
      <c r="A3051" t="s">
        <v>9927</v>
      </c>
      <c r="B3051" t="s">
        <v>10958</v>
      </c>
      <c r="C3051" t="s">
        <v>74</v>
      </c>
      <c r="D3051" s="25" t="s">
        <v>11020</v>
      </c>
      <c r="E3051" s="4">
        <v>5</v>
      </c>
      <c r="F3051" s="4">
        <v>2017</v>
      </c>
      <c r="G3051" t="s">
        <v>21</v>
      </c>
      <c r="I3051" t="s">
        <v>11219</v>
      </c>
      <c r="J3051" s="4" t="s">
        <v>2739</v>
      </c>
      <c r="K3051" s="4" t="s">
        <v>831</v>
      </c>
      <c r="L3051" s="4">
        <v>0</v>
      </c>
      <c r="M3051" s="4" t="s">
        <v>1739</v>
      </c>
      <c r="N3051" s="11" t="s">
        <v>13893</v>
      </c>
      <c r="R3051" t="s">
        <v>13895</v>
      </c>
    </row>
    <row r="3052" spans="1:18">
      <c r="A3052" t="s">
        <v>9927</v>
      </c>
      <c r="B3052" t="s">
        <v>10958</v>
      </c>
      <c r="C3052" t="s">
        <v>74</v>
      </c>
      <c r="D3052" s="25" t="s">
        <v>11102</v>
      </c>
      <c r="E3052" s="4">
        <v>5</v>
      </c>
      <c r="F3052" s="4">
        <v>2019</v>
      </c>
      <c r="G3052" t="s">
        <v>21</v>
      </c>
      <c r="I3052" t="s">
        <v>11219</v>
      </c>
      <c r="J3052" s="4" t="s">
        <v>1155</v>
      </c>
      <c r="K3052" s="4" t="s">
        <v>1106</v>
      </c>
      <c r="L3052" s="4">
        <v>0</v>
      </c>
      <c r="M3052" s="4" t="s">
        <v>1739</v>
      </c>
      <c r="N3052" s="11" t="s">
        <v>13893</v>
      </c>
      <c r="R3052" t="s">
        <v>13896</v>
      </c>
    </row>
    <row r="3053" spans="1:18">
      <c r="A3053" t="s">
        <v>9927</v>
      </c>
      <c r="B3053" t="s">
        <v>10958</v>
      </c>
      <c r="C3053" s="4" t="s">
        <v>74</v>
      </c>
      <c r="D3053" s="25" t="s">
        <v>11031</v>
      </c>
      <c r="E3053" s="4">
        <v>4</v>
      </c>
      <c r="F3053" s="4">
        <v>2026</v>
      </c>
      <c r="G3053" s="4" t="s">
        <v>21</v>
      </c>
      <c r="I3053" t="s">
        <v>11219</v>
      </c>
      <c r="J3053" s="4">
        <v>27.7</v>
      </c>
      <c r="K3053" s="4">
        <v>33.299999999999997</v>
      </c>
      <c r="L3053" s="4">
        <v>0</v>
      </c>
      <c r="M3053" s="4">
        <v>830</v>
      </c>
      <c r="N3053" s="11" t="s">
        <v>13893</v>
      </c>
      <c r="R3053" s="4" t="s">
        <v>2449</v>
      </c>
    </row>
    <row r="3054" spans="1:18">
      <c r="A3054" t="s">
        <v>9928</v>
      </c>
      <c r="B3054" t="s">
        <v>10958</v>
      </c>
      <c r="C3054" t="s">
        <v>20</v>
      </c>
      <c r="D3054" s="25" t="s">
        <v>11102</v>
      </c>
      <c r="E3054" s="4">
        <v>5</v>
      </c>
      <c r="F3054" s="4">
        <v>2019</v>
      </c>
      <c r="G3054" t="s">
        <v>25</v>
      </c>
      <c r="I3054" t="s">
        <v>11219</v>
      </c>
      <c r="J3054" s="4" t="s">
        <v>2166</v>
      </c>
      <c r="K3054" s="4" t="s">
        <v>1075</v>
      </c>
      <c r="L3054" s="4">
        <v>0</v>
      </c>
      <c r="M3054" s="4" t="s">
        <v>6313</v>
      </c>
      <c r="N3054" s="11" t="s">
        <v>13897</v>
      </c>
      <c r="R3054" t="s">
        <v>13898</v>
      </c>
    </row>
    <row r="3055" spans="1:18">
      <c r="A3055" t="s">
        <v>9928</v>
      </c>
      <c r="B3055" t="s">
        <v>10958</v>
      </c>
      <c r="C3055" t="s">
        <v>74</v>
      </c>
      <c r="D3055" s="25" t="s">
        <v>1992</v>
      </c>
      <c r="E3055" s="4">
        <v>5</v>
      </c>
      <c r="F3055" s="4">
        <v>2021</v>
      </c>
      <c r="G3055" t="s">
        <v>25</v>
      </c>
      <c r="I3055" t="s">
        <v>11219</v>
      </c>
      <c r="J3055" s="4" t="s">
        <v>3207</v>
      </c>
      <c r="K3055" s="4" t="s">
        <v>885</v>
      </c>
      <c r="L3055" s="4">
        <v>0</v>
      </c>
      <c r="M3055" s="4" t="s">
        <v>2491</v>
      </c>
      <c r="N3055" s="11" t="s">
        <v>13897</v>
      </c>
      <c r="Q3055" t="s">
        <v>13899</v>
      </c>
      <c r="R3055" t="s">
        <v>13900</v>
      </c>
    </row>
    <row r="3056" spans="1:18">
      <c r="A3056" t="s">
        <v>9928</v>
      </c>
      <c r="B3056" t="s">
        <v>10958</v>
      </c>
      <c r="C3056" t="s">
        <v>74</v>
      </c>
      <c r="D3056" s="25" t="s">
        <v>1440</v>
      </c>
      <c r="E3056" s="4">
        <v>5</v>
      </c>
      <c r="F3056" s="4">
        <v>2024</v>
      </c>
      <c r="G3056" t="s">
        <v>25</v>
      </c>
      <c r="H3056" s="4" t="s">
        <v>12329</v>
      </c>
      <c r="I3056" t="s">
        <v>1214</v>
      </c>
      <c r="J3056" s="4" t="s">
        <v>88</v>
      </c>
      <c r="K3056" s="4" t="s">
        <v>40</v>
      </c>
      <c r="L3056" s="4">
        <v>0</v>
      </c>
      <c r="M3056" s="4" t="s">
        <v>4466</v>
      </c>
      <c r="N3056" s="11" t="s">
        <v>13897</v>
      </c>
      <c r="R3056" t="s">
        <v>13901</v>
      </c>
    </row>
    <row r="3057" spans="1:18">
      <c r="A3057" t="s">
        <v>9944</v>
      </c>
      <c r="B3057" t="s">
        <v>10958</v>
      </c>
      <c r="C3057" t="s">
        <v>20</v>
      </c>
      <c r="D3057" s="25" t="s">
        <v>1590</v>
      </c>
      <c r="E3057" s="4">
        <v>5</v>
      </c>
      <c r="F3057" s="4">
        <v>2016</v>
      </c>
      <c r="G3057" t="s">
        <v>21</v>
      </c>
      <c r="H3057" s="4" t="s">
        <v>654</v>
      </c>
      <c r="I3057" t="s">
        <v>1214</v>
      </c>
      <c r="J3057" s="4" t="s">
        <v>345</v>
      </c>
      <c r="K3057" s="4" t="s">
        <v>1069</v>
      </c>
      <c r="L3057" s="4">
        <v>0</v>
      </c>
      <c r="M3057" s="4" t="s">
        <v>1457</v>
      </c>
      <c r="R3057" t="s">
        <v>13902</v>
      </c>
    </row>
    <row r="3058" spans="1:18">
      <c r="A3058" t="s">
        <v>9944</v>
      </c>
      <c r="B3058" t="s">
        <v>10958</v>
      </c>
      <c r="C3058" t="s">
        <v>74</v>
      </c>
      <c r="D3058" s="25" t="s">
        <v>11027</v>
      </c>
      <c r="E3058" s="4">
        <v>5</v>
      </c>
      <c r="F3058" s="4">
        <v>2017</v>
      </c>
      <c r="G3058" t="s">
        <v>21</v>
      </c>
      <c r="H3058" s="4" t="s">
        <v>482</v>
      </c>
      <c r="I3058" t="s">
        <v>1214</v>
      </c>
      <c r="J3058" s="4" t="s">
        <v>1756</v>
      </c>
      <c r="K3058" s="4" t="s">
        <v>485</v>
      </c>
      <c r="L3058" s="4">
        <v>0</v>
      </c>
      <c r="M3058" s="4" t="s">
        <v>2414</v>
      </c>
      <c r="R3058" t="s">
        <v>13903</v>
      </c>
    </row>
    <row r="3059" spans="1:18">
      <c r="A3059" t="s">
        <v>666</v>
      </c>
      <c r="B3059" t="s">
        <v>10958</v>
      </c>
      <c r="C3059" t="s">
        <v>20</v>
      </c>
      <c r="D3059" s="25" t="s">
        <v>11077</v>
      </c>
      <c r="E3059" s="4">
        <v>3</v>
      </c>
      <c r="F3059" s="4">
        <v>1986</v>
      </c>
      <c r="G3059" t="s">
        <v>25</v>
      </c>
      <c r="I3059" t="s">
        <v>11219</v>
      </c>
      <c r="J3059" s="4" t="s">
        <v>435</v>
      </c>
      <c r="M3059" s="4" t="s">
        <v>7314</v>
      </c>
      <c r="R3059" t="s">
        <v>13904</v>
      </c>
    </row>
    <row r="3060" spans="1:18">
      <c r="A3060" t="s">
        <v>9987</v>
      </c>
      <c r="B3060" t="s">
        <v>10958</v>
      </c>
      <c r="C3060" t="s">
        <v>20</v>
      </c>
      <c r="D3060" s="25" t="s">
        <v>11083</v>
      </c>
      <c r="E3060" s="4">
        <v>3</v>
      </c>
      <c r="F3060" s="4">
        <v>2000</v>
      </c>
      <c r="G3060" t="s">
        <v>25</v>
      </c>
      <c r="I3060" t="s">
        <v>11219</v>
      </c>
      <c r="J3060" s="4" t="s">
        <v>6479</v>
      </c>
      <c r="K3060" s="4" t="s">
        <v>385</v>
      </c>
      <c r="L3060" s="4">
        <v>0</v>
      </c>
      <c r="M3060" s="4" t="s">
        <v>1321</v>
      </c>
      <c r="N3060" s="11" t="s">
        <v>13905</v>
      </c>
      <c r="R3060" t="s">
        <v>1931</v>
      </c>
    </row>
    <row r="3061" spans="1:18">
      <c r="A3061" t="s">
        <v>9987</v>
      </c>
      <c r="B3061" t="s">
        <v>10958</v>
      </c>
      <c r="C3061" t="s">
        <v>74</v>
      </c>
      <c r="D3061" s="25" t="s">
        <v>11123</v>
      </c>
      <c r="E3061" s="4">
        <v>5</v>
      </c>
      <c r="F3061" s="4">
        <v>2005</v>
      </c>
      <c r="G3061" t="s">
        <v>25</v>
      </c>
      <c r="I3061" t="s">
        <v>11219</v>
      </c>
      <c r="J3061" s="4" t="s">
        <v>2752</v>
      </c>
      <c r="K3061" s="4" t="s">
        <v>709</v>
      </c>
      <c r="L3061" s="4">
        <v>0</v>
      </c>
      <c r="M3061" s="4" t="s">
        <v>3339</v>
      </c>
      <c r="N3061" s="11" t="s">
        <v>13905</v>
      </c>
      <c r="R3061" t="s">
        <v>13906</v>
      </c>
    </row>
    <row r="3062" spans="1:18">
      <c r="A3062" t="s">
        <v>9987</v>
      </c>
      <c r="B3062" t="s">
        <v>10958</v>
      </c>
      <c r="C3062" t="s">
        <v>74</v>
      </c>
      <c r="D3062" s="25" t="s">
        <v>11042</v>
      </c>
      <c r="E3062" s="4">
        <v>5</v>
      </c>
      <c r="F3062" s="4">
        <v>2013</v>
      </c>
      <c r="G3062" t="s">
        <v>25</v>
      </c>
      <c r="I3062" t="s">
        <v>11219</v>
      </c>
      <c r="J3062" s="4" t="s">
        <v>169</v>
      </c>
      <c r="K3062" s="4" t="s">
        <v>898</v>
      </c>
      <c r="L3062" s="4">
        <v>0</v>
      </c>
      <c r="M3062" s="4" t="s">
        <v>5923</v>
      </c>
      <c r="N3062" s="11" t="s">
        <v>13905</v>
      </c>
      <c r="R3062" t="s">
        <v>13907</v>
      </c>
    </row>
    <row r="3063" spans="1:18">
      <c r="A3063" t="s">
        <v>9987</v>
      </c>
      <c r="B3063" t="s">
        <v>10958</v>
      </c>
      <c r="C3063" t="s">
        <v>74</v>
      </c>
      <c r="D3063" s="25" t="s">
        <v>11016</v>
      </c>
      <c r="E3063" s="4">
        <v>5</v>
      </c>
      <c r="F3063" s="4">
        <v>2015</v>
      </c>
      <c r="G3063" t="s">
        <v>25</v>
      </c>
      <c r="I3063" t="s">
        <v>11219</v>
      </c>
      <c r="J3063" s="4" t="s">
        <v>1106</v>
      </c>
      <c r="K3063" s="4" t="s">
        <v>341</v>
      </c>
      <c r="L3063" s="4">
        <v>0</v>
      </c>
      <c r="M3063" s="4" t="s">
        <v>2287</v>
      </c>
      <c r="N3063" s="11" t="s">
        <v>13905</v>
      </c>
      <c r="R3063" t="s">
        <v>13908</v>
      </c>
    </row>
    <row r="3064" spans="1:18">
      <c r="A3064" t="s">
        <v>9987</v>
      </c>
      <c r="B3064" t="s">
        <v>10958</v>
      </c>
      <c r="C3064" t="s">
        <v>74</v>
      </c>
      <c r="D3064" s="25" t="s">
        <v>1590</v>
      </c>
      <c r="E3064" s="4">
        <v>5</v>
      </c>
      <c r="F3064" s="4">
        <v>2016</v>
      </c>
      <c r="G3064" t="s">
        <v>25</v>
      </c>
      <c r="I3064" t="s">
        <v>11219</v>
      </c>
      <c r="J3064" s="4" t="s">
        <v>571</v>
      </c>
      <c r="K3064" s="4" t="s">
        <v>2061</v>
      </c>
      <c r="L3064" s="4">
        <v>0</v>
      </c>
      <c r="M3064" s="4" t="s">
        <v>6089</v>
      </c>
      <c r="N3064" s="11" t="s">
        <v>13905</v>
      </c>
      <c r="R3064" t="s">
        <v>13909</v>
      </c>
    </row>
    <row r="3065" spans="1:18">
      <c r="A3065" t="s">
        <v>9987</v>
      </c>
      <c r="B3065" t="s">
        <v>10958</v>
      </c>
      <c r="C3065" t="s">
        <v>74</v>
      </c>
      <c r="D3065" s="25" t="s">
        <v>11020</v>
      </c>
      <c r="E3065" s="4">
        <v>5</v>
      </c>
      <c r="F3065" s="4">
        <v>2017</v>
      </c>
      <c r="G3065" t="s">
        <v>25</v>
      </c>
      <c r="I3065" t="s">
        <v>11219</v>
      </c>
      <c r="J3065" s="4" t="s">
        <v>40</v>
      </c>
      <c r="K3065" s="4" t="s">
        <v>123</v>
      </c>
      <c r="L3065" s="4">
        <v>0</v>
      </c>
      <c r="M3065" s="4" t="s">
        <v>13910</v>
      </c>
      <c r="N3065" s="11" t="s">
        <v>13905</v>
      </c>
      <c r="R3065" t="s">
        <v>13911</v>
      </c>
    </row>
    <row r="3066" spans="1:18">
      <c r="A3066" t="s">
        <v>9987</v>
      </c>
      <c r="B3066" t="s">
        <v>10958</v>
      </c>
      <c r="C3066" t="s">
        <v>74</v>
      </c>
      <c r="D3066" s="25" t="s">
        <v>1152</v>
      </c>
      <c r="E3066" s="4">
        <v>6</v>
      </c>
      <c r="F3066" s="4">
        <v>2018</v>
      </c>
      <c r="G3066" t="s">
        <v>25</v>
      </c>
      <c r="I3066" t="s">
        <v>11219</v>
      </c>
      <c r="J3066" s="4" t="s">
        <v>825</v>
      </c>
      <c r="K3066" s="4" t="s">
        <v>26</v>
      </c>
      <c r="L3066" s="4">
        <v>0</v>
      </c>
      <c r="M3066" s="4" t="s">
        <v>3572</v>
      </c>
      <c r="N3066" s="11" t="s">
        <v>13905</v>
      </c>
      <c r="R3066" t="s">
        <v>13178</v>
      </c>
    </row>
    <row r="3067" spans="1:18">
      <c r="A3067" t="s">
        <v>9988</v>
      </c>
      <c r="B3067" t="s">
        <v>10958</v>
      </c>
      <c r="C3067" t="s">
        <v>20</v>
      </c>
      <c r="D3067" s="25" t="s">
        <v>11064</v>
      </c>
      <c r="E3067" s="4">
        <v>5</v>
      </c>
      <c r="F3067" s="4">
        <v>2009</v>
      </c>
      <c r="G3067" t="s">
        <v>25</v>
      </c>
      <c r="H3067" s="4" t="s">
        <v>1452</v>
      </c>
      <c r="I3067" t="s">
        <v>1214</v>
      </c>
      <c r="J3067" s="4" t="s">
        <v>196</v>
      </c>
      <c r="K3067" s="4" t="s">
        <v>3419</v>
      </c>
      <c r="L3067" s="4">
        <v>0</v>
      </c>
      <c r="M3067" s="4" t="s">
        <v>3006</v>
      </c>
      <c r="R3067" t="s">
        <v>607</v>
      </c>
    </row>
    <row r="3068" spans="1:18">
      <c r="A3068" t="s">
        <v>9988</v>
      </c>
      <c r="B3068" t="s">
        <v>10958</v>
      </c>
      <c r="C3068" t="s">
        <v>74</v>
      </c>
      <c r="D3068" s="25" t="s">
        <v>10995</v>
      </c>
      <c r="E3068" s="4">
        <v>5</v>
      </c>
      <c r="F3068" s="4">
        <v>2010</v>
      </c>
      <c r="G3068" t="s">
        <v>21</v>
      </c>
      <c r="H3068" s="4" t="s">
        <v>1456</v>
      </c>
      <c r="I3068" t="s">
        <v>1214</v>
      </c>
      <c r="J3068" s="4" t="s">
        <v>107</v>
      </c>
      <c r="K3068" s="4" t="s">
        <v>169</v>
      </c>
      <c r="L3068" s="4">
        <v>0</v>
      </c>
      <c r="M3068" s="4" t="s">
        <v>2598</v>
      </c>
      <c r="R3068" t="s">
        <v>13912</v>
      </c>
    </row>
    <row r="3069" spans="1:18">
      <c r="A3069" t="s">
        <v>9988</v>
      </c>
      <c r="B3069" t="s">
        <v>10958</v>
      </c>
      <c r="C3069" t="s">
        <v>74</v>
      </c>
      <c r="D3069" s="25" t="s">
        <v>11012</v>
      </c>
      <c r="E3069" s="4">
        <v>5</v>
      </c>
      <c r="F3069" s="4">
        <v>2011</v>
      </c>
      <c r="G3069" t="s">
        <v>25</v>
      </c>
      <c r="H3069" s="4" t="s">
        <v>654</v>
      </c>
      <c r="I3069" t="s">
        <v>1214</v>
      </c>
      <c r="J3069" s="4" t="s">
        <v>388</v>
      </c>
      <c r="K3069" s="4" t="s">
        <v>617</v>
      </c>
      <c r="L3069" s="4">
        <v>0</v>
      </c>
      <c r="M3069" s="4" t="s">
        <v>2614</v>
      </c>
      <c r="R3069" t="s">
        <v>13913</v>
      </c>
    </row>
    <row r="3070" spans="1:18">
      <c r="A3070" s="19" t="s">
        <v>9998</v>
      </c>
      <c r="B3070" s="19" t="s">
        <v>10958</v>
      </c>
      <c r="C3070" s="19" t="s">
        <v>20</v>
      </c>
      <c r="D3070" s="30" t="s">
        <v>1590</v>
      </c>
      <c r="E3070" s="20">
        <v>5</v>
      </c>
      <c r="F3070" s="20">
        <v>2016</v>
      </c>
      <c r="G3070" s="19" t="s">
        <v>25</v>
      </c>
      <c r="H3070" s="20"/>
      <c r="I3070" s="19" t="s">
        <v>11219</v>
      </c>
      <c r="J3070" s="4" t="s">
        <v>2166</v>
      </c>
      <c r="K3070" s="4" t="s">
        <v>929</v>
      </c>
      <c r="L3070" s="4">
        <v>0</v>
      </c>
      <c r="M3070" s="4" t="s">
        <v>2156</v>
      </c>
      <c r="N3070" s="11" t="s">
        <v>13914</v>
      </c>
      <c r="R3070" t="s">
        <v>13915</v>
      </c>
    </row>
    <row r="3071" spans="1:18">
      <c r="A3071" s="19" t="s">
        <v>9998</v>
      </c>
      <c r="B3071" s="19" t="s">
        <v>10958</v>
      </c>
      <c r="C3071" s="19" t="s">
        <v>74</v>
      </c>
      <c r="D3071" s="30" t="s">
        <v>5649</v>
      </c>
      <c r="E3071" s="20">
        <v>6</v>
      </c>
      <c r="F3071" s="20">
        <v>2016</v>
      </c>
      <c r="G3071" s="19" t="s">
        <v>25</v>
      </c>
      <c r="H3071" s="20"/>
      <c r="I3071" s="19" t="s">
        <v>11219</v>
      </c>
      <c r="J3071" s="4" t="s">
        <v>1557</v>
      </c>
      <c r="K3071" s="4" t="s">
        <v>2341</v>
      </c>
      <c r="L3071" s="4">
        <v>0</v>
      </c>
      <c r="M3071" s="4" t="s">
        <v>1742</v>
      </c>
      <c r="N3071" s="11" t="s">
        <v>13914</v>
      </c>
      <c r="R3071" t="s">
        <v>13916</v>
      </c>
    </row>
    <row r="3072" spans="1:18">
      <c r="A3072" s="19" t="s">
        <v>9998</v>
      </c>
      <c r="B3072" s="19" t="s">
        <v>10958</v>
      </c>
      <c r="C3072" s="19" t="s">
        <v>74</v>
      </c>
      <c r="D3072" s="30" t="s">
        <v>11509</v>
      </c>
      <c r="E3072" s="20">
        <v>5</v>
      </c>
      <c r="F3072" s="20">
        <v>2021</v>
      </c>
      <c r="G3072" s="19" t="s">
        <v>21</v>
      </c>
      <c r="H3072" s="20"/>
      <c r="I3072" s="19" t="s">
        <v>11219</v>
      </c>
      <c r="J3072" s="4" t="s">
        <v>789</v>
      </c>
      <c r="K3072" s="4" t="s">
        <v>378</v>
      </c>
      <c r="L3072" s="4">
        <v>0</v>
      </c>
      <c r="M3072" s="4" t="s">
        <v>1732</v>
      </c>
      <c r="N3072" s="11" t="s">
        <v>13914</v>
      </c>
      <c r="Q3072" t="s">
        <v>13917</v>
      </c>
      <c r="R3072" t="s">
        <v>13918</v>
      </c>
    </row>
    <row r="3073" spans="1:19">
      <c r="A3073" s="19" t="s">
        <v>9998</v>
      </c>
      <c r="B3073" s="19" t="s">
        <v>10958</v>
      </c>
      <c r="C3073" s="19" t="s">
        <v>74</v>
      </c>
      <c r="D3073" s="30" t="s">
        <v>1440</v>
      </c>
      <c r="E3073" s="20">
        <v>5</v>
      </c>
      <c r="F3073" s="20">
        <v>2024</v>
      </c>
      <c r="G3073" s="19" t="s">
        <v>25</v>
      </c>
      <c r="H3073" s="20"/>
      <c r="I3073" s="19"/>
      <c r="J3073" s="4" t="s">
        <v>199</v>
      </c>
      <c r="K3073" s="4" t="s">
        <v>640</v>
      </c>
      <c r="L3073" s="4">
        <v>0</v>
      </c>
      <c r="M3073" s="4" t="s">
        <v>5389</v>
      </c>
      <c r="N3073" s="11" t="s">
        <v>13914</v>
      </c>
      <c r="Q3073" t="s">
        <v>13919</v>
      </c>
      <c r="R3073" t="s">
        <v>13920</v>
      </c>
      <c r="S3073" t="s">
        <v>13921</v>
      </c>
    </row>
    <row r="3074" spans="1:19">
      <c r="A3074" s="19" t="s">
        <v>9998</v>
      </c>
      <c r="B3074" s="19" t="s">
        <v>10958</v>
      </c>
      <c r="C3074" s="20" t="s">
        <v>74</v>
      </c>
      <c r="D3074" s="30" t="s">
        <v>11031</v>
      </c>
      <c r="E3074" s="20">
        <v>4</v>
      </c>
      <c r="F3074" s="20">
        <v>2026</v>
      </c>
      <c r="G3074" s="20" t="s">
        <v>21</v>
      </c>
      <c r="H3074" s="20"/>
      <c r="I3074" s="19" t="s">
        <v>11219</v>
      </c>
      <c r="J3074" s="4">
        <v>34</v>
      </c>
      <c r="K3074" s="4">
        <v>45.8</v>
      </c>
      <c r="L3074" s="4">
        <v>0</v>
      </c>
      <c r="M3074" s="4">
        <v>1940</v>
      </c>
      <c r="N3074" s="11" t="s">
        <v>13914</v>
      </c>
      <c r="R3074" s="4" t="s">
        <v>13922</v>
      </c>
    </row>
    <row r="3075" spans="1:19">
      <c r="A3075" t="s">
        <v>669</v>
      </c>
      <c r="B3075" t="s">
        <v>10958</v>
      </c>
      <c r="C3075" t="s">
        <v>20</v>
      </c>
      <c r="D3075" s="25" t="s">
        <v>11077</v>
      </c>
      <c r="E3075" s="4">
        <v>3</v>
      </c>
      <c r="F3075" s="4">
        <v>1986</v>
      </c>
      <c r="G3075" t="s">
        <v>25</v>
      </c>
      <c r="H3075" s="4" t="s">
        <v>149</v>
      </c>
      <c r="I3075" t="s">
        <v>1214</v>
      </c>
      <c r="J3075" s="4" t="s">
        <v>11441</v>
      </c>
      <c r="M3075" s="4" t="s">
        <v>13923</v>
      </c>
      <c r="N3075" s="11" t="s">
        <v>13924</v>
      </c>
      <c r="R3075" t="s">
        <v>3738</v>
      </c>
    </row>
    <row r="3076" spans="1:19">
      <c r="A3076" t="s">
        <v>669</v>
      </c>
      <c r="B3076" t="s">
        <v>10958</v>
      </c>
      <c r="C3076" t="s">
        <v>74</v>
      </c>
      <c r="D3076" s="25" t="s">
        <v>10963</v>
      </c>
      <c r="E3076" s="4">
        <v>3</v>
      </c>
      <c r="F3076" s="4">
        <v>1988</v>
      </c>
      <c r="G3076" t="s">
        <v>25</v>
      </c>
      <c r="H3076" s="4" t="s">
        <v>1610</v>
      </c>
      <c r="I3076" t="s">
        <v>1214</v>
      </c>
      <c r="J3076" s="4" t="s">
        <v>6947</v>
      </c>
      <c r="M3076" s="4" t="s">
        <v>1987</v>
      </c>
      <c r="N3076" s="11" t="s">
        <v>13924</v>
      </c>
      <c r="R3076" t="s">
        <v>3738</v>
      </c>
    </row>
    <row r="3077" spans="1:19">
      <c r="A3077" t="s">
        <v>669</v>
      </c>
      <c r="B3077" t="s">
        <v>10958</v>
      </c>
      <c r="C3077" t="s">
        <v>74</v>
      </c>
      <c r="D3077" s="25" t="s">
        <v>10964</v>
      </c>
      <c r="E3077" s="4">
        <v>3</v>
      </c>
      <c r="F3077" s="4">
        <v>1990</v>
      </c>
      <c r="G3077" t="s">
        <v>25</v>
      </c>
      <c r="H3077" s="4" t="s">
        <v>126</v>
      </c>
      <c r="I3077" t="s">
        <v>1214</v>
      </c>
      <c r="J3077" s="4" t="s">
        <v>5542</v>
      </c>
      <c r="M3077" s="4" t="s">
        <v>2080</v>
      </c>
      <c r="N3077" s="11" t="s">
        <v>13924</v>
      </c>
      <c r="R3077" t="s">
        <v>3738</v>
      </c>
    </row>
    <row r="3078" spans="1:19">
      <c r="A3078" t="s">
        <v>669</v>
      </c>
      <c r="B3078" t="s">
        <v>10958</v>
      </c>
      <c r="C3078" t="s">
        <v>74</v>
      </c>
      <c r="D3078" s="25" t="s">
        <v>11023</v>
      </c>
      <c r="E3078" s="4">
        <v>3</v>
      </c>
      <c r="F3078" s="4">
        <v>1992</v>
      </c>
      <c r="G3078" t="s">
        <v>25</v>
      </c>
      <c r="H3078" s="4" t="s">
        <v>1376</v>
      </c>
      <c r="I3078" t="s">
        <v>1214</v>
      </c>
      <c r="J3078" s="4" t="s">
        <v>988</v>
      </c>
      <c r="K3078" s="4">
        <v>23.18</v>
      </c>
      <c r="L3078" s="4">
        <v>5.4</v>
      </c>
      <c r="M3078" s="4" t="s">
        <v>8252</v>
      </c>
      <c r="N3078" s="11" t="s">
        <v>13924</v>
      </c>
      <c r="R3078" t="s">
        <v>13925</v>
      </c>
    </row>
    <row r="3079" spans="1:19">
      <c r="A3079" t="s">
        <v>669</v>
      </c>
      <c r="B3079" t="s">
        <v>10958</v>
      </c>
      <c r="C3079" t="s">
        <v>74</v>
      </c>
      <c r="D3079" s="25" t="s">
        <v>11053</v>
      </c>
      <c r="E3079" s="4">
        <v>3</v>
      </c>
      <c r="F3079" s="4">
        <v>1993</v>
      </c>
      <c r="G3079" t="s">
        <v>25</v>
      </c>
      <c r="H3079" s="4" t="s">
        <v>1639</v>
      </c>
      <c r="I3079" t="s">
        <v>1214</v>
      </c>
      <c r="J3079" s="4" t="s">
        <v>154</v>
      </c>
      <c r="K3079" s="4">
        <v>25.5</v>
      </c>
      <c r="L3079" s="4">
        <v>5.6</v>
      </c>
      <c r="M3079" s="4" t="s">
        <v>13926</v>
      </c>
      <c r="N3079" s="11" t="s">
        <v>13924</v>
      </c>
      <c r="R3079" t="s">
        <v>13927</v>
      </c>
    </row>
    <row r="3080" spans="1:19">
      <c r="A3080" t="s">
        <v>669</v>
      </c>
      <c r="B3080" t="s">
        <v>10958</v>
      </c>
      <c r="C3080" t="s">
        <v>74</v>
      </c>
      <c r="D3080" s="25" t="s">
        <v>10968</v>
      </c>
      <c r="E3080" s="4">
        <v>3</v>
      </c>
      <c r="F3080" s="4">
        <v>1994</v>
      </c>
      <c r="G3080" t="s">
        <v>25</v>
      </c>
      <c r="H3080" s="4" t="s">
        <v>137</v>
      </c>
      <c r="I3080" t="s">
        <v>1214</v>
      </c>
      <c r="J3080" s="4" t="s">
        <v>138</v>
      </c>
      <c r="K3080" s="4">
        <v>26.5</v>
      </c>
      <c r="L3080" s="4">
        <v>6.2</v>
      </c>
      <c r="M3080" s="4" t="s">
        <v>2403</v>
      </c>
      <c r="N3080" s="11" t="s">
        <v>13924</v>
      </c>
      <c r="R3080" t="s">
        <v>13928</v>
      </c>
    </row>
    <row r="3081" spans="1:19">
      <c r="A3081" t="s">
        <v>669</v>
      </c>
      <c r="B3081" t="s">
        <v>10958</v>
      </c>
      <c r="C3081" t="s">
        <v>74</v>
      </c>
      <c r="D3081" s="25" t="s">
        <v>10987</v>
      </c>
      <c r="E3081" s="4">
        <v>3</v>
      </c>
      <c r="F3081" s="4">
        <v>1995</v>
      </c>
      <c r="G3081" t="s">
        <v>25</v>
      </c>
      <c r="H3081" s="4" t="s">
        <v>2924</v>
      </c>
      <c r="I3081" t="s">
        <v>1214</v>
      </c>
      <c r="J3081" s="4" t="s">
        <v>338</v>
      </c>
      <c r="K3081" s="4">
        <v>28.6</v>
      </c>
      <c r="L3081" s="4">
        <v>6.5</v>
      </c>
      <c r="M3081" s="4" t="s">
        <v>13929</v>
      </c>
      <c r="N3081" s="11" t="s">
        <v>13924</v>
      </c>
      <c r="R3081" t="s">
        <v>13930</v>
      </c>
    </row>
    <row r="3082" spans="1:19">
      <c r="A3082" t="s">
        <v>669</v>
      </c>
      <c r="B3082" t="s">
        <v>10958</v>
      </c>
      <c r="C3082" t="s">
        <v>74</v>
      </c>
      <c r="D3082" s="25" t="s">
        <v>10989</v>
      </c>
      <c r="E3082" s="4">
        <v>3</v>
      </c>
      <c r="F3082" s="4">
        <v>1996</v>
      </c>
      <c r="G3082" t="s">
        <v>25</v>
      </c>
      <c r="H3082" s="4" t="s">
        <v>597</v>
      </c>
      <c r="I3082" t="s">
        <v>1214</v>
      </c>
      <c r="J3082" s="4" t="s">
        <v>2609</v>
      </c>
      <c r="K3082" s="4">
        <v>29.6</v>
      </c>
      <c r="L3082" s="4">
        <v>6.8</v>
      </c>
      <c r="M3082" s="4" t="s">
        <v>13931</v>
      </c>
      <c r="N3082" s="11" t="s">
        <v>13924</v>
      </c>
      <c r="R3082" t="s">
        <v>13932</v>
      </c>
    </row>
    <row r="3083" spans="1:19">
      <c r="A3083" t="s">
        <v>669</v>
      </c>
      <c r="B3083" t="s">
        <v>10958</v>
      </c>
      <c r="C3083" t="s">
        <v>74</v>
      </c>
      <c r="D3083" s="25" t="s">
        <v>11001</v>
      </c>
      <c r="E3083" s="4">
        <v>3</v>
      </c>
      <c r="F3083" s="4">
        <v>1998</v>
      </c>
      <c r="G3083" t="s">
        <v>25</v>
      </c>
      <c r="H3083" s="4" t="s">
        <v>1110</v>
      </c>
      <c r="I3083" t="s">
        <v>1214</v>
      </c>
      <c r="J3083" s="4" t="s">
        <v>888</v>
      </c>
      <c r="K3083" s="4">
        <v>28.9</v>
      </c>
      <c r="L3083" s="4">
        <v>6</v>
      </c>
      <c r="M3083" s="4" t="s">
        <v>10312</v>
      </c>
      <c r="N3083" s="11" t="s">
        <v>13924</v>
      </c>
      <c r="R3083" t="s">
        <v>13933</v>
      </c>
    </row>
    <row r="3084" spans="1:19">
      <c r="A3084" t="s">
        <v>669</v>
      </c>
      <c r="B3084" t="s">
        <v>10958</v>
      </c>
      <c r="C3084" t="s">
        <v>74</v>
      </c>
      <c r="D3084" s="25" t="s">
        <v>10981</v>
      </c>
      <c r="E3084" s="4">
        <v>3</v>
      </c>
      <c r="F3084" s="4">
        <v>2000</v>
      </c>
      <c r="G3084" t="s">
        <v>25</v>
      </c>
      <c r="H3084" s="4" t="s">
        <v>1756</v>
      </c>
      <c r="I3084" t="s">
        <v>1214</v>
      </c>
      <c r="J3084" s="4" t="s">
        <v>6094</v>
      </c>
      <c r="K3084" s="4">
        <v>29</v>
      </c>
      <c r="L3084" s="4">
        <v>6</v>
      </c>
      <c r="M3084" s="4" t="s">
        <v>13815</v>
      </c>
      <c r="N3084" s="11" t="s">
        <v>13924</v>
      </c>
      <c r="R3084" t="s">
        <v>13934</v>
      </c>
    </row>
    <row r="3085" spans="1:19">
      <c r="A3085" t="s">
        <v>669</v>
      </c>
      <c r="B3085" t="s">
        <v>10958</v>
      </c>
      <c r="C3085" t="s">
        <v>74</v>
      </c>
      <c r="D3085" s="25" t="s">
        <v>10970</v>
      </c>
      <c r="E3085" s="4">
        <v>5</v>
      </c>
      <c r="F3085" s="4">
        <v>2001</v>
      </c>
      <c r="G3085" t="s">
        <v>25</v>
      </c>
      <c r="H3085" s="4" t="s">
        <v>401</v>
      </c>
      <c r="I3085" t="s">
        <v>1214</v>
      </c>
      <c r="J3085" s="4" t="s">
        <v>6094</v>
      </c>
      <c r="K3085" s="4">
        <v>28.7</v>
      </c>
      <c r="L3085" s="4">
        <v>6.4</v>
      </c>
      <c r="M3085" s="4" t="s">
        <v>13935</v>
      </c>
      <c r="N3085" s="11" t="s">
        <v>13924</v>
      </c>
      <c r="R3085" t="s">
        <v>13936</v>
      </c>
    </row>
    <row r="3086" spans="1:19">
      <c r="A3086" t="s">
        <v>669</v>
      </c>
      <c r="B3086" t="s">
        <v>10958</v>
      </c>
      <c r="C3086" t="s">
        <v>74</v>
      </c>
      <c r="D3086" s="25" t="s">
        <v>11036</v>
      </c>
      <c r="E3086" s="4">
        <v>5</v>
      </c>
      <c r="F3086" s="4">
        <v>2002</v>
      </c>
      <c r="G3086" t="s">
        <v>25</v>
      </c>
      <c r="H3086" s="4">
        <v>21.7</v>
      </c>
      <c r="I3086" t="s">
        <v>1214</v>
      </c>
      <c r="N3086" s="11" t="s">
        <v>13924</v>
      </c>
      <c r="R3086" t="s">
        <v>13937</v>
      </c>
    </row>
    <row r="3087" spans="1:19">
      <c r="A3087" t="s">
        <v>10050</v>
      </c>
      <c r="B3087" t="s">
        <v>10958</v>
      </c>
      <c r="C3087" t="s">
        <v>20</v>
      </c>
      <c r="D3087" s="25" t="s">
        <v>11083</v>
      </c>
      <c r="E3087" s="4">
        <v>3</v>
      </c>
      <c r="F3087" s="4">
        <v>2000</v>
      </c>
      <c r="G3087" t="s">
        <v>21</v>
      </c>
      <c r="H3087" s="4">
        <v>13.5</v>
      </c>
      <c r="I3087" t="s">
        <v>35</v>
      </c>
      <c r="J3087" s="4" t="s">
        <v>648</v>
      </c>
      <c r="K3087" s="4" t="s">
        <v>278</v>
      </c>
      <c r="L3087" s="4">
        <v>0</v>
      </c>
      <c r="M3087" s="4" t="s">
        <v>3175</v>
      </c>
      <c r="N3087" s="11" t="s">
        <v>13938</v>
      </c>
      <c r="R3087" t="s">
        <v>3248</v>
      </c>
    </row>
    <row r="3088" spans="1:19">
      <c r="A3088" t="s">
        <v>10050</v>
      </c>
      <c r="B3088" t="s">
        <v>10958</v>
      </c>
      <c r="C3088" t="s">
        <v>74</v>
      </c>
      <c r="D3088" s="25" t="s">
        <v>10972</v>
      </c>
      <c r="E3088" s="4">
        <v>5</v>
      </c>
      <c r="F3088" s="4">
        <v>2003</v>
      </c>
      <c r="G3088" t="s">
        <v>21</v>
      </c>
      <c r="H3088" s="4">
        <v>16.7</v>
      </c>
      <c r="I3088" t="s">
        <v>35</v>
      </c>
      <c r="J3088" s="4" t="s">
        <v>648</v>
      </c>
      <c r="K3088" s="4" t="s">
        <v>433</v>
      </c>
      <c r="L3088" s="4">
        <v>0</v>
      </c>
      <c r="M3088" s="4" t="s">
        <v>3168</v>
      </c>
      <c r="N3088" s="11" t="s">
        <v>13938</v>
      </c>
      <c r="R3088" t="s">
        <v>13939</v>
      </c>
    </row>
    <row r="3089" spans="1:19">
      <c r="A3089" s="19" t="s">
        <v>10056</v>
      </c>
      <c r="B3089" s="19" t="s">
        <v>10958</v>
      </c>
      <c r="C3089" s="19" t="s">
        <v>20</v>
      </c>
      <c r="D3089" s="30" t="s">
        <v>11102</v>
      </c>
      <c r="E3089" s="20">
        <v>5</v>
      </c>
      <c r="F3089" s="20">
        <v>2019</v>
      </c>
      <c r="G3089" s="19" t="s">
        <v>25</v>
      </c>
      <c r="H3089" s="4" t="s">
        <v>1452</v>
      </c>
      <c r="I3089" t="s">
        <v>1214</v>
      </c>
      <c r="J3089" s="4" t="s">
        <v>11247</v>
      </c>
      <c r="K3089" s="4" t="s">
        <v>550</v>
      </c>
      <c r="L3089" s="4">
        <v>0</v>
      </c>
      <c r="M3089" s="4" t="s">
        <v>4364</v>
      </c>
      <c r="N3089" s="11" t="s">
        <v>13940</v>
      </c>
      <c r="R3089" t="s">
        <v>13941</v>
      </c>
      <c r="S3089" t="s">
        <v>13942</v>
      </c>
    </row>
    <row r="3090" spans="1:19">
      <c r="A3090" s="19" t="s">
        <v>10056</v>
      </c>
      <c r="B3090" s="19" t="s">
        <v>10958</v>
      </c>
      <c r="C3090" s="19" t="s">
        <v>74</v>
      </c>
      <c r="D3090" s="30" t="s">
        <v>1440</v>
      </c>
      <c r="E3090" s="20">
        <v>5</v>
      </c>
      <c r="F3090" s="20">
        <v>2024</v>
      </c>
      <c r="G3090" s="19" t="s">
        <v>25</v>
      </c>
      <c r="H3090" s="4" t="s">
        <v>57</v>
      </c>
      <c r="I3090" t="s">
        <v>1214</v>
      </c>
      <c r="J3090" s="4" t="s">
        <v>2176</v>
      </c>
      <c r="K3090" s="4" t="s">
        <v>1072</v>
      </c>
      <c r="L3090" s="4">
        <v>0</v>
      </c>
      <c r="M3090" s="4" t="s">
        <v>2886</v>
      </c>
      <c r="N3090" s="11" t="s">
        <v>13940</v>
      </c>
      <c r="Q3090" t="s">
        <v>13943</v>
      </c>
      <c r="R3090" t="s">
        <v>13944</v>
      </c>
    </row>
    <row r="3091" spans="1:19">
      <c r="A3091" s="19" t="s">
        <v>10056</v>
      </c>
      <c r="B3091" s="19" t="s">
        <v>10958</v>
      </c>
      <c r="C3091" s="20" t="s">
        <v>74</v>
      </c>
      <c r="D3091" s="30" t="s">
        <v>11031</v>
      </c>
      <c r="E3091" s="20">
        <v>4</v>
      </c>
      <c r="F3091" s="20">
        <v>2026</v>
      </c>
      <c r="G3091" s="20" t="s">
        <v>25</v>
      </c>
      <c r="H3091" s="4">
        <v>10.6</v>
      </c>
      <c r="I3091" t="s">
        <v>1214</v>
      </c>
      <c r="J3091" s="4">
        <v>29.2</v>
      </c>
      <c r="K3091" s="4">
        <v>40</v>
      </c>
      <c r="L3091" s="4">
        <v>0</v>
      </c>
      <c r="M3091" s="4">
        <v>1125</v>
      </c>
      <c r="N3091" s="11" t="s">
        <v>13940</v>
      </c>
      <c r="R3091" s="4" t="s">
        <v>2449</v>
      </c>
    </row>
    <row r="3092" spans="1:19">
      <c r="A3092" t="s">
        <v>10060</v>
      </c>
      <c r="B3092" t="s">
        <v>10958</v>
      </c>
      <c r="C3092" t="s">
        <v>20</v>
      </c>
      <c r="D3092" s="25" t="s">
        <v>1590</v>
      </c>
      <c r="E3092" s="4">
        <v>5</v>
      </c>
      <c r="F3092" s="4">
        <v>2016</v>
      </c>
      <c r="G3092" t="s">
        <v>21</v>
      </c>
      <c r="H3092" s="4" t="s">
        <v>654</v>
      </c>
      <c r="I3092" t="s">
        <v>1214</v>
      </c>
      <c r="J3092" s="4" t="s">
        <v>104</v>
      </c>
      <c r="K3092" s="4" t="s">
        <v>648</v>
      </c>
      <c r="L3092" s="4">
        <v>0</v>
      </c>
      <c r="M3092" s="4" t="s">
        <v>1894</v>
      </c>
      <c r="N3092" s="11" t="s">
        <v>13945</v>
      </c>
      <c r="R3092" t="s">
        <v>13946</v>
      </c>
    </row>
    <row r="3093" spans="1:19">
      <c r="A3093" t="s">
        <v>10060</v>
      </c>
      <c r="B3093" t="s">
        <v>10958</v>
      </c>
      <c r="C3093" t="s">
        <v>74</v>
      </c>
      <c r="D3093" s="25" t="s">
        <v>11027</v>
      </c>
      <c r="E3093" s="4">
        <v>5</v>
      </c>
      <c r="F3093" s="4">
        <v>2017</v>
      </c>
      <c r="G3093" t="s">
        <v>21</v>
      </c>
      <c r="H3093" s="4" t="s">
        <v>482</v>
      </c>
      <c r="I3093" t="s">
        <v>1214</v>
      </c>
      <c r="J3093" s="4" t="s">
        <v>2608</v>
      </c>
      <c r="K3093" s="4" t="s">
        <v>172</v>
      </c>
      <c r="L3093" s="4">
        <v>0</v>
      </c>
      <c r="M3093" s="4" t="s">
        <v>5508</v>
      </c>
      <c r="N3093" s="11" t="s">
        <v>13945</v>
      </c>
      <c r="R3093" t="s">
        <v>13947</v>
      </c>
    </row>
    <row r="3094" spans="1:19">
      <c r="A3094" t="s">
        <v>10060</v>
      </c>
      <c r="B3094" t="s">
        <v>10958</v>
      </c>
      <c r="C3094" t="s">
        <v>74</v>
      </c>
      <c r="D3094" s="25" t="s">
        <v>11102</v>
      </c>
      <c r="E3094" s="4">
        <v>5</v>
      </c>
      <c r="F3094" s="4">
        <v>2019</v>
      </c>
      <c r="G3094" t="s">
        <v>21</v>
      </c>
      <c r="H3094" s="4" t="s">
        <v>57</v>
      </c>
      <c r="I3094" t="s">
        <v>1214</v>
      </c>
      <c r="J3094" s="4" t="s">
        <v>3419</v>
      </c>
      <c r="K3094" s="4" t="s">
        <v>709</v>
      </c>
      <c r="L3094" s="4">
        <v>0</v>
      </c>
      <c r="M3094" s="4" t="s">
        <v>2041</v>
      </c>
      <c r="N3094" s="11" t="s">
        <v>13945</v>
      </c>
      <c r="R3094" t="s">
        <v>13948</v>
      </c>
    </row>
    <row r="3095" spans="1:19">
      <c r="A3095" t="s">
        <v>10060</v>
      </c>
      <c r="B3095" t="s">
        <v>10958</v>
      </c>
      <c r="C3095" s="4" t="s">
        <v>74</v>
      </c>
      <c r="D3095" s="25" t="s">
        <v>11031</v>
      </c>
      <c r="E3095" s="4">
        <v>4</v>
      </c>
      <c r="F3095" s="4">
        <v>2026</v>
      </c>
      <c r="G3095" s="4" t="s">
        <v>21</v>
      </c>
      <c r="H3095" s="4">
        <v>15.6</v>
      </c>
      <c r="I3095" t="s">
        <v>1214</v>
      </c>
      <c r="J3095" s="4">
        <v>28</v>
      </c>
      <c r="K3095" s="4">
        <v>37.9</v>
      </c>
      <c r="L3095" s="4">
        <v>0</v>
      </c>
      <c r="M3095" s="4">
        <v>879</v>
      </c>
      <c r="N3095" s="11" t="s">
        <v>13945</v>
      </c>
      <c r="R3095" s="4" t="s">
        <v>2449</v>
      </c>
    </row>
    <row r="3096" spans="1:19">
      <c r="A3096" t="s">
        <v>738</v>
      </c>
      <c r="B3096" t="s">
        <v>10958</v>
      </c>
      <c r="C3096" t="s">
        <v>20</v>
      </c>
      <c r="D3096" s="25" t="s">
        <v>11077</v>
      </c>
      <c r="E3096" s="4">
        <v>3</v>
      </c>
      <c r="F3096" s="4">
        <v>1986</v>
      </c>
      <c r="G3096" t="s">
        <v>25</v>
      </c>
      <c r="H3096" s="4">
        <v>12.5</v>
      </c>
      <c r="I3096" t="s">
        <v>35</v>
      </c>
      <c r="J3096" s="4" t="s">
        <v>1611</v>
      </c>
      <c r="K3096" s="4" t="s">
        <v>2299</v>
      </c>
      <c r="L3096" s="4">
        <v>0</v>
      </c>
      <c r="M3096" s="4" t="s">
        <v>6566</v>
      </c>
      <c r="R3096" t="s">
        <v>13949</v>
      </c>
    </row>
    <row r="3097" spans="1:19">
      <c r="A3097" t="s">
        <v>738</v>
      </c>
      <c r="B3097" t="s">
        <v>10958</v>
      </c>
      <c r="C3097" t="s">
        <v>74</v>
      </c>
      <c r="D3097" s="25" t="s">
        <v>10963</v>
      </c>
      <c r="E3097" s="4">
        <v>3</v>
      </c>
      <c r="F3097" s="4">
        <v>1988</v>
      </c>
      <c r="G3097" t="s">
        <v>25</v>
      </c>
      <c r="H3097" s="4">
        <v>14.5</v>
      </c>
      <c r="I3097" t="s">
        <v>35</v>
      </c>
      <c r="J3097" s="4" t="s">
        <v>3561</v>
      </c>
      <c r="K3097" s="4" t="s">
        <v>1502</v>
      </c>
      <c r="L3097" s="4">
        <v>0</v>
      </c>
      <c r="M3097" s="4" t="s">
        <v>6911</v>
      </c>
    </row>
    <row r="3098" spans="1:19">
      <c r="A3098" t="s">
        <v>738</v>
      </c>
      <c r="B3098" t="s">
        <v>10958</v>
      </c>
      <c r="C3098" t="s">
        <v>74</v>
      </c>
      <c r="D3098" s="25" t="s">
        <v>10964</v>
      </c>
      <c r="E3098" s="4">
        <v>3</v>
      </c>
      <c r="F3098" s="4">
        <v>1990</v>
      </c>
      <c r="G3098" t="s">
        <v>25</v>
      </c>
      <c r="H3098" s="4">
        <v>16.5</v>
      </c>
      <c r="I3098" t="s">
        <v>35</v>
      </c>
      <c r="J3098" s="4" t="s">
        <v>1297</v>
      </c>
      <c r="K3098" s="4" t="s">
        <v>4562</v>
      </c>
      <c r="L3098" s="4">
        <v>0</v>
      </c>
      <c r="M3098" s="4" t="s">
        <v>3911</v>
      </c>
    </row>
    <row r="3099" spans="1:19">
      <c r="A3099" t="s">
        <v>738</v>
      </c>
      <c r="B3099" t="s">
        <v>10958</v>
      </c>
      <c r="C3099" t="s">
        <v>74</v>
      </c>
      <c r="D3099" s="25" t="s">
        <v>11023</v>
      </c>
      <c r="E3099" s="4">
        <v>3</v>
      </c>
      <c r="F3099" s="4">
        <v>1992</v>
      </c>
      <c r="G3099" t="s">
        <v>25</v>
      </c>
      <c r="H3099" s="4">
        <v>18.5</v>
      </c>
      <c r="I3099" t="s">
        <v>35</v>
      </c>
      <c r="J3099" s="4" t="s">
        <v>3455</v>
      </c>
      <c r="K3099" s="4" t="s">
        <v>13950</v>
      </c>
      <c r="L3099" s="4">
        <v>0</v>
      </c>
      <c r="M3099" s="4" t="s">
        <v>8068</v>
      </c>
    </row>
    <row r="3100" spans="1:19">
      <c r="A3100" t="s">
        <v>10102</v>
      </c>
      <c r="B3100" t="s">
        <v>10958</v>
      </c>
      <c r="C3100" t="s">
        <v>20</v>
      </c>
      <c r="D3100" s="25" t="s">
        <v>11083</v>
      </c>
      <c r="E3100" s="4">
        <v>3</v>
      </c>
      <c r="F3100" s="4">
        <v>2000</v>
      </c>
      <c r="G3100" t="s">
        <v>21</v>
      </c>
      <c r="H3100" s="4">
        <v>16.5</v>
      </c>
      <c r="I3100" t="s">
        <v>35</v>
      </c>
      <c r="J3100" s="4" t="s">
        <v>929</v>
      </c>
      <c r="K3100" s="4" t="s">
        <v>40</v>
      </c>
      <c r="L3100" s="4">
        <v>0</v>
      </c>
      <c r="M3100" s="4" t="s">
        <v>1833</v>
      </c>
      <c r="R3100" t="s">
        <v>2336</v>
      </c>
    </row>
    <row r="3101" spans="1:19">
      <c r="A3101" t="s">
        <v>10110</v>
      </c>
      <c r="B3101" t="s">
        <v>10958</v>
      </c>
      <c r="C3101" t="s">
        <v>20</v>
      </c>
      <c r="D3101" s="25" t="s">
        <v>10993</v>
      </c>
      <c r="E3101" s="4">
        <v>5</v>
      </c>
      <c r="F3101" s="4">
        <v>2008</v>
      </c>
      <c r="G3101" t="s">
        <v>25</v>
      </c>
      <c r="H3101" s="4">
        <v>6.7</v>
      </c>
      <c r="I3101" t="s">
        <v>35</v>
      </c>
      <c r="J3101" s="4" t="s">
        <v>5763</v>
      </c>
      <c r="K3101" s="4" t="s">
        <v>2739</v>
      </c>
      <c r="L3101" s="4">
        <v>0</v>
      </c>
      <c r="M3101" s="4" t="s">
        <v>2481</v>
      </c>
      <c r="N3101" s="11" t="s">
        <v>13951</v>
      </c>
      <c r="R3101" t="s">
        <v>13952</v>
      </c>
    </row>
    <row r="3102" spans="1:19">
      <c r="A3102" t="s">
        <v>10110</v>
      </c>
      <c r="B3102" t="s">
        <v>10958</v>
      </c>
      <c r="C3102" t="s">
        <v>74</v>
      </c>
      <c r="D3102" s="25" t="s">
        <v>11064</v>
      </c>
      <c r="E3102" s="4">
        <v>5</v>
      </c>
      <c r="F3102" s="4">
        <v>2009</v>
      </c>
      <c r="G3102" t="s">
        <v>25</v>
      </c>
      <c r="H3102" s="4">
        <v>7.7</v>
      </c>
      <c r="I3102" t="s">
        <v>35</v>
      </c>
      <c r="J3102" s="4" t="s">
        <v>550</v>
      </c>
      <c r="K3102" s="4" t="s">
        <v>836</v>
      </c>
      <c r="L3102" s="4">
        <v>0</v>
      </c>
      <c r="M3102" s="4" t="s">
        <v>1752</v>
      </c>
      <c r="N3102" s="11" t="s">
        <v>13951</v>
      </c>
      <c r="R3102" t="s">
        <v>585</v>
      </c>
    </row>
    <row r="3103" spans="1:19">
      <c r="A3103" t="s">
        <v>10110</v>
      </c>
      <c r="B3103" t="s">
        <v>10958</v>
      </c>
      <c r="C3103" t="s">
        <v>74</v>
      </c>
      <c r="D3103" s="25" t="s">
        <v>10995</v>
      </c>
      <c r="E3103" s="4">
        <v>5</v>
      </c>
      <c r="F3103" s="4">
        <v>2010</v>
      </c>
      <c r="G3103" t="s">
        <v>25</v>
      </c>
      <c r="H3103" s="4">
        <v>8.6999999999999993</v>
      </c>
      <c r="I3103" t="s">
        <v>35</v>
      </c>
      <c r="J3103" s="4" t="s">
        <v>611</v>
      </c>
      <c r="K3103" s="4" t="s">
        <v>264</v>
      </c>
      <c r="L3103" s="4">
        <v>0</v>
      </c>
      <c r="M3103" s="4" t="s">
        <v>1969</v>
      </c>
      <c r="N3103" s="11" t="s">
        <v>13951</v>
      </c>
      <c r="R3103" t="s">
        <v>13953</v>
      </c>
    </row>
    <row r="3104" spans="1:19">
      <c r="A3104" t="s">
        <v>10110</v>
      </c>
      <c r="B3104" t="s">
        <v>10958</v>
      </c>
      <c r="C3104" t="s">
        <v>74</v>
      </c>
      <c r="D3104" s="25" t="s">
        <v>11042</v>
      </c>
      <c r="E3104" s="4">
        <v>5</v>
      </c>
      <c r="F3104" s="4">
        <v>2013</v>
      </c>
      <c r="G3104" t="s">
        <v>25</v>
      </c>
      <c r="H3104" s="4">
        <v>11.7</v>
      </c>
      <c r="I3104" t="s">
        <v>35</v>
      </c>
      <c r="J3104" s="4" t="s">
        <v>88</v>
      </c>
      <c r="K3104" s="4" t="s">
        <v>435</v>
      </c>
      <c r="L3104" s="4">
        <v>0</v>
      </c>
      <c r="M3104" s="4" t="s">
        <v>1950</v>
      </c>
      <c r="N3104" s="11" t="s">
        <v>13951</v>
      </c>
      <c r="R3104" t="s">
        <v>570</v>
      </c>
    </row>
    <row r="3105" spans="1:18">
      <c r="A3105" t="s">
        <v>10110</v>
      </c>
      <c r="B3105" t="s">
        <v>10958</v>
      </c>
      <c r="C3105" t="s">
        <v>74</v>
      </c>
      <c r="D3105" s="25" t="s">
        <v>11016</v>
      </c>
      <c r="E3105" s="4">
        <v>5</v>
      </c>
      <c r="F3105" s="4">
        <v>2015</v>
      </c>
      <c r="G3105" t="s">
        <v>25</v>
      </c>
      <c r="H3105" s="4">
        <v>13.7</v>
      </c>
      <c r="I3105" t="s">
        <v>35</v>
      </c>
      <c r="J3105" s="4" t="s">
        <v>479</v>
      </c>
      <c r="K3105" s="4" t="s">
        <v>914</v>
      </c>
      <c r="L3105" s="4">
        <v>0</v>
      </c>
      <c r="M3105" s="4" t="s">
        <v>13954</v>
      </c>
      <c r="N3105" s="11" t="s">
        <v>13951</v>
      </c>
      <c r="R3105" t="s">
        <v>11399</v>
      </c>
    </row>
    <row r="3106" spans="1:18">
      <c r="A3106" t="s">
        <v>10110</v>
      </c>
      <c r="B3106" t="s">
        <v>10958</v>
      </c>
      <c r="C3106" t="s">
        <v>74</v>
      </c>
      <c r="D3106" s="25" t="s">
        <v>1568</v>
      </c>
      <c r="E3106" s="4">
        <v>5</v>
      </c>
      <c r="F3106" s="4">
        <v>2016</v>
      </c>
      <c r="G3106" t="s">
        <v>25</v>
      </c>
      <c r="H3106" s="4">
        <v>14.7</v>
      </c>
      <c r="I3106" t="s">
        <v>35</v>
      </c>
      <c r="J3106" s="4" t="s">
        <v>620</v>
      </c>
      <c r="K3106" s="4" t="s">
        <v>83</v>
      </c>
      <c r="L3106" s="4">
        <v>0</v>
      </c>
      <c r="M3106" s="4" t="s">
        <v>3944</v>
      </c>
      <c r="N3106" s="11" t="s">
        <v>13951</v>
      </c>
      <c r="R3106" t="s">
        <v>11850</v>
      </c>
    </row>
    <row r="3107" spans="1:18">
      <c r="A3107" t="s">
        <v>10110</v>
      </c>
      <c r="B3107" t="s">
        <v>10958</v>
      </c>
      <c r="C3107" t="s">
        <v>74</v>
      </c>
      <c r="D3107" s="25" t="s">
        <v>11020</v>
      </c>
      <c r="E3107" s="4">
        <v>5</v>
      </c>
      <c r="F3107" s="4">
        <v>2017</v>
      </c>
      <c r="G3107" t="s">
        <v>25</v>
      </c>
      <c r="H3107" s="4">
        <v>15.7</v>
      </c>
      <c r="I3107" t="s">
        <v>35</v>
      </c>
      <c r="J3107" s="4" t="s">
        <v>1121</v>
      </c>
      <c r="K3107" s="4" t="s">
        <v>1338</v>
      </c>
      <c r="L3107" s="4">
        <v>0</v>
      </c>
      <c r="M3107" s="4" t="s">
        <v>13337</v>
      </c>
      <c r="N3107" s="11" t="s">
        <v>13951</v>
      </c>
      <c r="R3107" t="s">
        <v>13955</v>
      </c>
    </row>
    <row r="3108" spans="1:18">
      <c r="A3108" t="s">
        <v>10110</v>
      </c>
      <c r="B3108" t="s">
        <v>10958</v>
      </c>
      <c r="C3108" t="s">
        <v>74</v>
      </c>
      <c r="D3108" s="25" t="s">
        <v>11102</v>
      </c>
      <c r="E3108" s="4">
        <v>5</v>
      </c>
      <c r="F3108" s="4">
        <v>2019</v>
      </c>
      <c r="G3108" t="s">
        <v>25</v>
      </c>
      <c r="H3108" s="4">
        <v>17.7</v>
      </c>
      <c r="I3108" t="s">
        <v>35</v>
      </c>
      <c r="J3108" s="4" t="s">
        <v>209</v>
      </c>
      <c r="K3108" s="4" t="s">
        <v>829</v>
      </c>
      <c r="L3108" s="4">
        <v>0</v>
      </c>
      <c r="M3108" s="4" t="s">
        <v>3235</v>
      </c>
      <c r="N3108" s="11" t="s">
        <v>13951</v>
      </c>
      <c r="R3108" t="s">
        <v>13956</v>
      </c>
    </row>
    <row r="3109" spans="1:18">
      <c r="A3109" t="s">
        <v>10110</v>
      </c>
      <c r="B3109" t="s">
        <v>10958</v>
      </c>
      <c r="C3109" t="s">
        <v>74</v>
      </c>
      <c r="D3109" s="25" t="s">
        <v>1440</v>
      </c>
      <c r="E3109" s="4">
        <v>5</v>
      </c>
      <c r="F3109" s="4">
        <v>2024</v>
      </c>
      <c r="G3109" t="s">
        <v>25</v>
      </c>
      <c r="H3109" s="4">
        <v>22.7</v>
      </c>
      <c r="I3109" t="s">
        <v>35</v>
      </c>
      <c r="J3109" s="4" t="s">
        <v>2550</v>
      </c>
      <c r="K3109" s="4">
        <v>47.8</v>
      </c>
      <c r="L3109" s="4">
        <v>0</v>
      </c>
      <c r="M3109" s="4" t="s">
        <v>13957</v>
      </c>
      <c r="N3109" s="11" t="s">
        <v>13951</v>
      </c>
      <c r="R3109" t="s">
        <v>13958</v>
      </c>
    </row>
    <row r="3110" spans="1:18">
      <c r="A3110" t="s">
        <v>10110</v>
      </c>
      <c r="B3110" t="s">
        <v>10958</v>
      </c>
      <c r="C3110" s="4" t="s">
        <v>74</v>
      </c>
      <c r="D3110" s="25" t="s">
        <v>11031</v>
      </c>
      <c r="E3110" s="4">
        <v>4</v>
      </c>
      <c r="F3110" s="4">
        <v>2026</v>
      </c>
      <c r="G3110" s="4" t="s">
        <v>25</v>
      </c>
      <c r="H3110" s="4">
        <v>24.6</v>
      </c>
      <c r="I3110" t="s">
        <v>35</v>
      </c>
      <c r="J3110" s="4">
        <v>42.5</v>
      </c>
      <c r="K3110" s="4">
        <v>47.4</v>
      </c>
      <c r="L3110" s="4">
        <v>0</v>
      </c>
      <c r="M3110" s="4">
        <v>2875</v>
      </c>
      <c r="N3110" s="11" t="s">
        <v>13951</v>
      </c>
      <c r="R3110" s="4" t="s">
        <v>13959</v>
      </c>
    </row>
    <row r="3111" spans="1:18">
      <c r="A3111" t="s">
        <v>13960</v>
      </c>
      <c r="B3111" t="s">
        <v>10958</v>
      </c>
      <c r="C3111" t="s">
        <v>20</v>
      </c>
      <c r="D3111" s="25" t="s">
        <v>1590</v>
      </c>
      <c r="E3111" s="4">
        <v>5</v>
      </c>
      <c r="F3111" s="4">
        <v>2016</v>
      </c>
      <c r="G3111" t="s">
        <v>21</v>
      </c>
      <c r="H3111" s="4" t="s">
        <v>1444</v>
      </c>
      <c r="I3111" t="s">
        <v>1214</v>
      </c>
      <c r="J3111" s="4" t="s">
        <v>5832</v>
      </c>
      <c r="K3111" s="4" t="s">
        <v>3534</v>
      </c>
      <c r="L3111" s="4">
        <v>0</v>
      </c>
      <c r="M3111" s="4" t="s">
        <v>3260</v>
      </c>
      <c r="R3111" t="s">
        <v>13961</v>
      </c>
    </row>
    <row r="3112" spans="1:18">
      <c r="A3112" t="s">
        <v>13960</v>
      </c>
      <c r="B3112" t="s">
        <v>10958</v>
      </c>
      <c r="C3112" t="s">
        <v>74</v>
      </c>
      <c r="D3112" s="25" t="s">
        <v>11020</v>
      </c>
      <c r="E3112" s="4">
        <v>5</v>
      </c>
      <c r="F3112" s="4">
        <v>2017</v>
      </c>
      <c r="G3112" t="s">
        <v>21</v>
      </c>
      <c r="H3112" s="4" t="s">
        <v>1452</v>
      </c>
      <c r="I3112" t="s">
        <v>1214</v>
      </c>
      <c r="J3112" s="4" t="s">
        <v>7804</v>
      </c>
      <c r="K3112" s="4" t="s">
        <v>2608</v>
      </c>
      <c r="L3112" s="4">
        <v>0</v>
      </c>
      <c r="M3112" s="4" t="s">
        <v>1487</v>
      </c>
      <c r="R3112" t="s">
        <v>13962</v>
      </c>
    </row>
    <row r="3113" spans="1:18">
      <c r="A3113" t="s">
        <v>741</v>
      </c>
      <c r="B3113" t="s">
        <v>10958</v>
      </c>
      <c r="C3113" t="s">
        <v>20</v>
      </c>
      <c r="D3113" s="25" t="s">
        <v>11077</v>
      </c>
      <c r="E3113" s="4">
        <v>3</v>
      </c>
      <c r="F3113" s="4">
        <v>1986</v>
      </c>
      <c r="G3113" t="s">
        <v>25</v>
      </c>
      <c r="H3113" s="4">
        <v>15.5</v>
      </c>
      <c r="I3113" t="s">
        <v>35</v>
      </c>
      <c r="J3113" s="4" t="s">
        <v>11716</v>
      </c>
      <c r="K3113" s="4" t="s">
        <v>435</v>
      </c>
      <c r="L3113" s="4">
        <v>0</v>
      </c>
      <c r="M3113" s="4" t="s">
        <v>2375</v>
      </c>
      <c r="R3113" t="s">
        <v>2304</v>
      </c>
    </row>
    <row r="3114" spans="1:18">
      <c r="A3114" t="s">
        <v>741</v>
      </c>
      <c r="B3114" t="s">
        <v>10958</v>
      </c>
      <c r="C3114" t="s">
        <v>74</v>
      </c>
      <c r="D3114" s="25" t="s">
        <v>10963</v>
      </c>
      <c r="E3114" s="4">
        <v>3</v>
      </c>
      <c r="F3114" s="4">
        <v>1988</v>
      </c>
      <c r="G3114" t="s">
        <v>25</v>
      </c>
      <c r="H3114" s="4">
        <v>17.5</v>
      </c>
      <c r="I3114" t="s">
        <v>35</v>
      </c>
      <c r="J3114" s="4" t="s">
        <v>4214</v>
      </c>
      <c r="K3114" s="4" t="s">
        <v>1292</v>
      </c>
      <c r="L3114" s="4">
        <v>0</v>
      </c>
      <c r="M3114" s="4" t="s">
        <v>1713</v>
      </c>
    </row>
    <row r="3115" spans="1:18">
      <c r="A3115" t="s">
        <v>741</v>
      </c>
      <c r="B3115" t="s">
        <v>10958</v>
      </c>
      <c r="C3115" t="s">
        <v>74</v>
      </c>
      <c r="D3115" s="25" t="s">
        <v>10964</v>
      </c>
      <c r="E3115" s="4">
        <v>3</v>
      </c>
      <c r="F3115" s="4">
        <v>1990</v>
      </c>
      <c r="G3115" t="s">
        <v>25</v>
      </c>
      <c r="H3115" s="4">
        <v>19.5</v>
      </c>
      <c r="I3115" t="s">
        <v>35</v>
      </c>
      <c r="J3115" s="4" t="s">
        <v>435</v>
      </c>
      <c r="K3115" s="4" t="s">
        <v>1502</v>
      </c>
      <c r="L3115" s="4">
        <v>0</v>
      </c>
      <c r="M3115" s="4" t="s">
        <v>13963</v>
      </c>
    </row>
    <row r="3116" spans="1:18">
      <c r="A3116" t="s">
        <v>741</v>
      </c>
      <c r="B3116" t="s">
        <v>10958</v>
      </c>
      <c r="C3116" t="s">
        <v>74</v>
      </c>
      <c r="D3116" s="25" t="s">
        <v>11023</v>
      </c>
      <c r="E3116" s="4">
        <v>3</v>
      </c>
      <c r="F3116" s="4">
        <v>1992</v>
      </c>
      <c r="G3116" t="s">
        <v>25</v>
      </c>
      <c r="H3116" s="4">
        <v>21.5</v>
      </c>
      <c r="I3116" t="s">
        <v>35</v>
      </c>
      <c r="J3116" s="4" t="s">
        <v>1292</v>
      </c>
      <c r="K3116" s="4" t="s">
        <v>10334</v>
      </c>
      <c r="L3116" s="4">
        <v>0</v>
      </c>
      <c r="M3116" s="4" t="s">
        <v>2311</v>
      </c>
      <c r="R3116" t="s">
        <v>585</v>
      </c>
    </row>
    <row r="3117" spans="1:18">
      <c r="A3117" t="s">
        <v>741</v>
      </c>
      <c r="B3117" t="s">
        <v>10958</v>
      </c>
      <c r="C3117" t="s">
        <v>74</v>
      </c>
      <c r="D3117" s="25" t="s">
        <v>11053</v>
      </c>
      <c r="E3117" s="4">
        <v>3</v>
      </c>
      <c r="F3117" s="4">
        <v>1993</v>
      </c>
      <c r="G3117" t="s">
        <v>25</v>
      </c>
      <c r="H3117" s="4">
        <v>22.5</v>
      </c>
      <c r="I3117" t="s">
        <v>35</v>
      </c>
      <c r="J3117" s="4" t="s">
        <v>981</v>
      </c>
      <c r="K3117" s="4" t="s">
        <v>81</v>
      </c>
      <c r="L3117" s="4">
        <v>0</v>
      </c>
      <c r="M3117" s="4" t="s">
        <v>13964</v>
      </c>
      <c r="R3117" t="s">
        <v>2070</v>
      </c>
    </row>
    <row r="3118" spans="1:18">
      <c r="A3118" t="s">
        <v>741</v>
      </c>
      <c r="B3118" t="s">
        <v>10958</v>
      </c>
      <c r="C3118" t="s">
        <v>74</v>
      </c>
      <c r="D3118" s="25" t="s">
        <v>10968</v>
      </c>
      <c r="E3118" s="4">
        <v>3</v>
      </c>
      <c r="F3118" s="4">
        <v>1994</v>
      </c>
      <c r="G3118" t="s">
        <v>25</v>
      </c>
      <c r="H3118" s="4">
        <v>23.5</v>
      </c>
      <c r="I3118" t="s">
        <v>35</v>
      </c>
      <c r="J3118" s="4" t="s">
        <v>2813</v>
      </c>
      <c r="K3118" s="4" t="s">
        <v>45</v>
      </c>
      <c r="L3118" s="4">
        <v>0</v>
      </c>
      <c r="M3118" s="4" t="s">
        <v>13965</v>
      </c>
      <c r="R3118" t="s">
        <v>585</v>
      </c>
    </row>
    <row r="3119" spans="1:18">
      <c r="A3119" t="s">
        <v>741</v>
      </c>
      <c r="B3119" t="s">
        <v>10958</v>
      </c>
      <c r="C3119" t="s">
        <v>74</v>
      </c>
      <c r="D3119" s="25" t="s">
        <v>10987</v>
      </c>
      <c r="E3119" s="4">
        <v>3</v>
      </c>
      <c r="F3119" s="4">
        <v>1995</v>
      </c>
      <c r="G3119" t="s">
        <v>25</v>
      </c>
      <c r="H3119" s="4">
        <v>24.5</v>
      </c>
      <c r="I3119" t="s">
        <v>35</v>
      </c>
      <c r="J3119" s="4" t="s">
        <v>300</v>
      </c>
      <c r="K3119" s="4" t="s">
        <v>560</v>
      </c>
      <c r="L3119" s="4">
        <v>0</v>
      </c>
      <c r="M3119" s="4" t="s">
        <v>11275</v>
      </c>
    </row>
    <row r="3120" spans="1:18">
      <c r="A3120" t="s">
        <v>10179</v>
      </c>
      <c r="B3120" t="s">
        <v>10958</v>
      </c>
      <c r="C3120" t="s">
        <v>20</v>
      </c>
      <c r="D3120" s="25" t="s">
        <v>11083</v>
      </c>
      <c r="E3120" s="4">
        <v>3</v>
      </c>
      <c r="F3120" s="4">
        <v>2000</v>
      </c>
      <c r="G3120" t="s">
        <v>21</v>
      </c>
      <c r="H3120" s="4">
        <v>13.5</v>
      </c>
      <c r="I3120" t="s">
        <v>35</v>
      </c>
      <c r="J3120" s="4" t="s">
        <v>354</v>
      </c>
      <c r="K3120" s="4" t="s">
        <v>1875</v>
      </c>
      <c r="L3120" s="4">
        <v>0</v>
      </c>
      <c r="M3120" s="4" t="s">
        <v>2120</v>
      </c>
      <c r="R3120" t="s">
        <v>13966</v>
      </c>
    </row>
    <row r="3121" spans="1:18">
      <c r="A3121" t="s">
        <v>10193</v>
      </c>
      <c r="B3121" t="s">
        <v>10958</v>
      </c>
      <c r="C3121" t="s">
        <v>20</v>
      </c>
      <c r="D3121" s="25" t="s">
        <v>11016</v>
      </c>
      <c r="E3121" s="4">
        <v>5</v>
      </c>
      <c r="F3121" s="4">
        <v>2015</v>
      </c>
      <c r="G3121" t="s">
        <v>25</v>
      </c>
      <c r="H3121" s="4" t="s">
        <v>654</v>
      </c>
      <c r="I3121" t="s">
        <v>1214</v>
      </c>
      <c r="J3121" s="4" t="s">
        <v>8293</v>
      </c>
      <c r="K3121" s="4" t="s">
        <v>742</v>
      </c>
      <c r="L3121" s="4">
        <v>0</v>
      </c>
      <c r="M3121" s="4" t="s">
        <v>1887</v>
      </c>
      <c r="N3121" s="11" t="s">
        <v>13967</v>
      </c>
      <c r="R3121" t="s">
        <v>13968</v>
      </c>
    </row>
    <row r="3122" spans="1:18">
      <c r="A3122" t="s">
        <v>10193</v>
      </c>
      <c r="B3122" t="s">
        <v>10958</v>
      </c>
      <c r="C3122" t="s">
        <v>74</v>
      </c>
      <c r="D3122" s="25" t="s">
        <v>1590</v>
      </c>
      <c r="E3122" s="4">
        <v>5</v>
      </c>
      <c r="F3122" s="4">
        <v>2016</v>
      </c>
      <c r="G3122" t="s">
        <v>25</v>
      </c>
      <c r="H3122" s="4" t="s">
        <v>482</v>
      </c>
      <c r="I3122" t="s">
        <v>1214</v>
      </c>
      <c r="J3122" s="4" t="s">
        <v>818</v>
      </c>
      <c r="K3122" s="4" t="s">
        <v>1869</v>
      </c>
      <c r="L3122" s="4">
        <v>0</v>
      </c>
      <c r="M3122" s="4" t="s">
        <v>4541</v>
      </c>
      <c r="N3122" s="11" t="s">
        <v>13967</v>
      </c>
      <c r="R3122" t="s">
        <v>13969</v>
      </c>
    </row>
    <row r="3123" spans="1:18">
      <c r="A3123" t="s">
        <v>10193</v>
      </c>
      <c r="B3123" t="s">
        <v>10958</v>
      </c>
      <c r="C3123" t="s">
        <v>74</v>
      </c>
      <c r="D3123" s="25" t="s">
        <v>5649</v>
      </c>
      <c r="E3123" s="4">
        <v>6</v>
      </c>
      <c r="F3123" s="4">
        <v>2016</v>
      </c>
      <c r="G3123" t="s">
        <v>25</v>
      </c>
      <c r="H3123" s="4" t="s">
        <v>189</v>
      </c>
      <c r="I3123" t="s">
        <v>1214</v>
      </c>
      <c r="J3123" s="4" t="s">
        <v>114</v>
      </c>
      <c r="K3123" s="4" t="s">
        <v>542</v>
      </c>
      <c r="L3123" s="4">
        <v>0</v>
      </c>
      <c r="M3123" s="4" t="s">
        <v>1473</v>
      </c>
      <c r="N3123" s="11" t="s">
        <v>13967</v>
      </c>
      <c r="R3123" t="s">
        <v>13970</v>
      </c>
    </row>
    <row r="3124" spans="1:18">
      <c r="A3124" t="s">
        <v>10193</v>
      </c>
      <c r="B3124" t="s">
        <v>10958</v>
      </c>
      <c r="C3124" t="s">
        <v>74</v>
      </c>
      <c r="D3124" s="25" t="s">
        <v>11102</v>
      </c>
      <c r="E3124" s="4">
        <v>5</v>
      </c>
      <c r="F3124" s="4">
        <v>2019</v>
      </c>
      <c r="G3124" t="s">
        <v>25</v>
      </c>
      <c r="H3124" s="4">
        <v>9.6999999999999993</v>
      </c>
      <c r="I3124" t="s">
        <v>1214</v>
      </c>
      <c r="J3124" s="4" t="s">
        <v>655</v>
      </c>
      <c r="K3124" s="4" t="s">
        <v>464</v>
      </c>
      <c r="L3124" s="4">
        <v>0</v>
      </c>
      <c r="M3124" s="4" t="s">
        <v>1726</v>
      </c>
      <c r="N3124" s="11" t="s">
        <v>13967</v>
      </c>
      <c r="R3124" t="s">
        <v>13971</v>
      </c>
    </row>
    <row r="3125" spans="1:18">
      <c r="A3125" t="s">
        <v>10193</v>
      </c>
      <c r="B3125" t="s">
        <v>10958</v>
      </c>
      <c r="C3125" t="s">
        <v>74</v>
      </c>
      <c r="D3125" s="25" t="s">
        <v>1992</v>
      </c>
      <c r="E3125" s="4">
        <v>5</v>
      </c>
      <c r="F3125" s="4">
        <v>2021</v>
      </c>
      <c r="G3125" t="s">
        <v>25</v>
      </c>
      <c r="H3125" s="4">
        <v>11.7</v>
      </c>
      <c r="I3125" t="s">
        <v>1214</v>
      </c>
      <c r="J3125" s="4" t="s">
        <v>617</v>
      </c>
      <c r="K3125" s="4" t="s">
        <v>584</v>
      </c>
      <c r="L3125" s="4">
        <v>0</v>
      </c>
      <c r="M3125" s="4" t="s">
        <v>1645</v>
      </c>
      <c r="N3125" s="11" t="s">
        <v>13967</v>
      </c>
      <c r="Q3125" t="s">
        <v>13972</v>
      </c>
      <c r="R3125" t="s">
        <v>13973</v>
      </c>
    </row>
    <row r="3126" spans="1:18">
      <c r="A3126" t="s">
        <v>10193</v>
      </c>
      <c r="B3126" t="s">
        <v>10958</v>
      </c>
      <c r="C3126" t="s">
        <v>74</v>
      </c>
      <c r="D3126" s="25" t="s">
        <v>1440</v>
      </c>
      <c r="E3126" s="4">
        <v>5</v>
      </c>
      <c r="F3126" s="4">
        <v>2024</v>
      </c>
      <c r="G3126" t="s">
        <v>25</v>
      </c>
      <c r="H3126" s="4" t="s">
        <v>609</v>
      </c>
      <c r="I3126" t="s">
        <v>1214</v>
      </c>
      <c r="J3126" s="4" t="s">
        <v>278</v>
      </c>
      <c r="K3126" s="4" t="s">
        <v>338</v>
      </c>
      <c r="L3126" s="4">
        <v>0</v>
      </c>
      <c r="M3126" s="4" t="s">
        <v>7344</v>
      </c>
      <c r="N3126" s="11" t="s">
        <v>13967</v>
      </c>
      <c r="Q3126" t="s">
        <v>13974</v>
      </c>
      <c r="R3126" t="s">
        <v>13975</v>
      </c>
    </row>
    <row r="3127" spans="1:18">
      <c r="A3127" t="s">
        <v>10193</v>
      </c>
      <c r="B3127" t="s">
        <v>10958</v>
      </c>
      <c r="C3127" s="4" t="s">
        <v>74</v>
      </c>
      <c r="D3127" s="25" t="s">
        <v>11031</v>
      </c>
      <c r="E3127" s="4">
        <v>4</v>
      </c>
      <c r="F3127" s="4">
        <v>2026</v>
      </c>
      <c r="G3127" s="4" t="s">
        <v>25</v>
      </c>
      <c r="H3127" s="4">
        <v>16.600000000000001</v>
      </c>
      <c r="I3127" t="s">
        <v>1214</v>
      </c>
      <c r="J3127" s="4">
        <v>37.1</v>
      </c>
      <c r="K3127" s="4">
        <v>45.9</v>
      </c>
      <c r="L3127" s="4">
        <v>0</v>
      </c>
      <c r="M3127" s="4">
        <v>2100</v>
      </c>
      <c r="N3127" s="11" t="s">
        <v>13967</v>
      </c>
      <c r="R3127" s="4" t="s">
        <v>13976</v>
      </c>
    </row>
    <row r="3128" spans="1:18">
      <c r="A3128" t="s">
        <v>10200</v>
      </c>
      <c r="B3128" t="s">
        <v>10958</v>
      </c>
      <c r="C3128" t="s">
        <v>20</v>
      </c>
      <c r="D3128" s="25" t="s">
        <v>11085</v>
      </c>
      <c r="E3128" s="4">
        <v>5</v>
      </c>
      <c r="F3128" s="4">
        <v>2016</v>
      </c>
      <c r="G3128" t="s">
        <v>373</v>
      </c>
      <c r="I3128" t="s">
        <v>11219</v>
      </c>
      <c r="J3128" s="4" t="s">
        <v>553</v>
      </c>
      <c r="K3128" s="4" t="s">
        <v>2929</v>
      </c>
      <c r="L3128" s="4">
        <v>0</v>
      </c>
      <c r="M3128" s="4" t="s">
        <v>2594</v>
      </c>
      <c r="N3128" s="11" t="s">
        <v>13977</v>
      </c>
      <c r="R3128" t="s">
        <v>13978</v>
      </c>
    </row>
    <row r="3129" spans="1:18">
      <c r="A3129" t="s">
        <v>10200</v>
      </c>
      <c r="B3129" t="s">
        <v>10958</v>
      </c>
      <c r="C3129" t="s">
        <v>74</v>
      </c>
      <c r="D3129" s="25" t="s">
        <v>1440</v>
      </c>
      <c r="E3129" s="4">
        <v>5</v>
      </c>
      <c r="F3129" s="4">
        <v>2024</v>
      </c>
      <c r="G3129" t="s">
        <v>21</v>
      </c>
      <c r="H3129" s="4" t="s">
        <v>496</v>
      </c>
      <c r="I3129" t="s">
        <v>1214</v>
      </c>
      <c r="J3129" s="4" t="s">
        <v>1069</v>
      </c>
      <c r="K3129" s="4" t="s">
        <v>2179</v>
      </c>
      <c r="L3129" s="4">
        <v>0</v>
      </c>
      <c r="M3129" s="4" t="s">
        <v>2920</v>
      </c>
      <c r="N3129" s="11" t="s">
        <v>13977</v>
      </c>
      <c r="Q3129" t="s">
        <v>13979</v>
      </c>
      <c r="R3129" t="s">
        <v>13980</v>
      </c>
    </row>
    <row r="3130" spans="1:18">
      <c r="A3130" t="s">
        <v>10200</v>
      </c>
      <c r="B3130" t="s">
        <v>10958</v>
      </c>
      <c r="C3130" s="4" t="s">
        <v>74</v>
      </c>
      <c r="D3130" s="25" t="s">
        <v>11031</v>
      </c>
      <c r="E3130" s="4">
        <v>4</v>
      </c>
      <c r="F3130" s="4">
        <v>2026</v>
      </c>
      <c r="G3130" s="4" t="s">
        <v>21</v>
      </c>
      <c r="H3130" s="4">
        <v>12.6</v>
      </c>
      <c r="I3130" t="s">
        <v>1214</v>
      </c>
      <c r="J3130" s="4">
        <v>25.5</v>
      </c>
      <c r="K3130" s="4">
        <v>33.5</v>
      </c>
      <c r="L3130" s="4">
        <v>0</v>
      </c>
      <c r="M3130" s="4">
        <v>705</v>
      </c>
      <c r="R3130" s="4" t="s">
        <v>2449</v>
      </c>
    </row>
    <row r="3131" spans="1:18">
      <c r="A3131" t="s">
        <v>745</v>
      </c>
      <c r="B3131" t="s">
        <v>10958</v>
      </c>
      <c r="C3131" t="s">
        <v>20</v>
      </c>
      <c r="D3131" s="25" t="s">
        <v>11077</v>
      </c>
      <c r="E3131" s="4">
        <v>3</v>
      </c>
      <c r="F3131" s="4">
        <v>1986</v>
      </c>
      <c r="G3131" t="s">
        <v>25</v>
      </c>
      <c r="H3131" s="4" t="s">
        <v>1610</v>
      </c>
      <c r="I3131" t="s">
        <v>1214</v>
      </c>
      <c r="J3131" s="4" t="s">
        <v>6237</v>
      </c>
      <c r="K3131" s="4" t="s">
        <v>4762</v>
      </c>
      <c r="L3131" s="4">
        <v>0</v>
      </c>
      <c r="M3131" s="4" t="s">
        <v>3646</v>
      </c>
    </row>
    <row r="3132" spans="1:18">
      <c r="A3132" t="s">
        <v>745</v>
      </c>
      <c r="B3132" t="s">
        <v>10958</v>
      </c>
      <c r="C3132" t="s">
        <v>74</v>
      </c>
      <c r="D3132" s="25" t="s">
        <v>10963</v>
      </c>
      <c r="E3132" s="4">
        <v>3</v>
      </c>
      <c r="F3132" s="4">
        <v>1988</v>
      </c>
      <c r="G3132" t="s">
        <v>25</v>
      </c>
      <c r="H3132" s="4" t="s">
        <v>126</v>
      </c>
      <c r="I3132" t="s">
        <v>1214</v>
      </c>
      <c r="J3132" s="4" t="s">
        <v>3376</v>
      </c>
      <c r="K3132" s="4" t="s">
        <v>2923</v>
      </c>
      <c r="L3132" s="4">
        <v>0</v>
      </c>
      <c r="M3132" s="4" t="s">
        <v>2281</v>
      </c>
    </row>
    <row r="3133" spans="1:18">
      <c r="A3133" t="s">
        <v>10205</v>
      </c>
      <c r="B3133" t="s">
        <v>10958</v>
      </c>
      <c r="C3133" t="s">
        <v>20</v>
      </c>
      <c r="D3133" s="25" t="s">
        <v>10968</v>
      </c>
      <c r="E3133" s="4">
        <v>3</v>
      </c>
      <c r="F3133" s="4">
        <v>1994</v>
      </c>
      <c r="G3133" t="s">
        <v>21</v>
      </c>
      <c r="H3133" s="4">
        <v>16.5</v>
      </c>
      <c r="I3133" t="s">
        <v>35</v>
      </c>
      <c r="J3133" s="4" t="s">
        <v>866</v>
      </c>
      <c r="K3133" s="4" t="s">
        <v>350</v>
      </c>
      <c r="L3133" s="4">
        <v>0</v>
      </c>
      <c r="M3133" s="4" t="s">
        <v>4516</v>
      </c>
      <c r="N3133" s="11" t="s">
        <v>13981</v>
      </c>
      <c r="R3133" t="s">
        <v>2336</v>
      </c>
    </row>
    <row r="3134" spans="1:18">
      <c r="A3134" t="s">
        <v>10205</v>
      </c>
      <c r="B3134" t="s">
        <v>10958</v>
      </c>
      <c r="C3134" t="s">
        <v>74</v>
      </c>
      <c r="D3134" s="25" t="s">
        <v>11132</v>
      </c>
      <c r="E3134" s="4">
        <v>3</v>
      </c>
      <c r="F3134" s="4">
        <v>1995</v>
      </c>
      <c r="G3134" t="s">
        <v>21</v>
      </c>
      <c r="H3134" s="4">
        <v>17.5</v>
      </c>
      <c r="I3134" t="s">
        <v>35</v>
      </c>
      <c r="J3134" s="4" t="s">
        <v>929</v>
      </c>
      <c r="K3134" s="4" t="s">
        <v>456</v>
      </c>
      <c r="L3134" s="4">
        <v>0</v>
      </c>
      <c r="M3134" s="4" t="s">
        <v>2083</v>
      </c>
      <c r="N3134" s="11" t="s">
        <v>13981</v>
      </c>
      <c r="R3134" t="s">
        <v>13982</v>
      </c>
    </row>
    <row r="3135" spans="1:18">
      <c r="A3135" t="s">
        <v>10205</v>
      </c>
      <c r="B3135" t="s">
        <v>10958</v>
      </c>
      <c r="C3135" t="s">
        <v>74</v>
      </c>
      <c r="D3135" s="25" t="s">
        <v>11083</v>
      </c>
      <c r="E3135" s="4">
        <v>3</v>
      </c>
      <c r="F3135" s="4">
        <v>2000</v>
      </c>
      <c r="G3135" t="s">
        <v>21</v>
      </c>
      <c r="H3135" s="4">
        <v>22.5</v>
      </c>
      <c r="I3135" t="s">
        <v>35</v>
      </c>
      <c r="J3135" s="4" t="s">
        <v>582</v>
      </c>
      <c r="K3135" s="4" t="s">
        <v>49</v>
      </c>
      <c r="L3135" s="4">
        <v>0</v>
      </c>
      <c r="M3135" s="4" t="s">
        <v>1833</v>
      </c>
      <c r="N3135" s="11" t="s">
        <v>13981</v>
      </c>
      <c r="R3135" t="s">
        <v>439</v>
      </c>
    </row>
    <row r="3136" spans="1:18">
      <c r="A3136" t="s">
        <v>10207</v>
      </c>
      <c r="B3136" t="s">
        <v>10958</v>
      </c>
      <c r="C3136" t="s">
        <v>20</v>
      </c>
      <c r="D3136" s="25" t="s">
        <v>10993</v>
      </c>
      <c r="E3136" s="4">
        <v>5</v>
      </c>
      <c r="F3136" s="4">
        <v>2008</v>
      </c>
      <c r="G3136" t="s">
        <v>25</v>
      </c>
      <c r="H3136" s="4" t="s">
        <v>654</v>
      </c>
      <c r="I3136" t="s">
        <v>1214</v>
      </c>
      <c r="J3136" s="4" t="s">
        <v>1756</v>
      </c>
      <c r="K3136" s="4" t="s">
        <v>542</v>
      </c>
      <c r="L3136" s="4">
        <v>0</v>
      </c>
      <c r="M3136" s="4" t="s">
        <v>1773</v>
      </c>
      <c r="N3136" s="11" t="s">
        <v>13983</v>
      </c>
      <c r="R3136" t="s">
        <v>13984</v>
      </c>
    </row>
    <row r="3137" spans="1:18">
      <c r="A3137" t="s">
        <v>10207</v>
      </c>
      <c r="B3137" t="s">
        <v>10958</v>
      </c>
      <c r="C3137" t="s">
        <v>74</v>
      </c>
      <c r="D3137" s="25" t="s">
        <v>11068</v>
      </c>
      <c r="E3137" s="4">
        <v>5</v>
      </c>
      <c r="F3137" s="4">
        <v>2015</v>
      </c>
      <c r="G3137" t="s">
        <v>25</v>
      </c>
      <c r="H3137" s="4" t="s">
        <v>717</v>
      </c>
      <c r="I3137" t="s">
        <v>1214</v>
      </c>
      <c r="J3137" s="4" t="s">
        <v>929</v>
      </c>
      <c r="K3137" s="4" t="s">
        <v>154</v>
      </c>
      <c r="L3137" s="4">
        <v>0</v>
      </c>
      <c r="M3137" s="4" t="s">
        <v>1904</v>
      </c>
      <c r="N3137" s="11" t="s">
        <v>13983</v>
      </c>
      <c r="R3137" t="s">
        <v>13985</v>
      </c>
    </row>
    <row r="3138" spans="1:18">
      <c r="A3138" t="s">
        <v>10207</v>
      </c>
      <c r="B3138" t="s">
        <v>10958</v>
      </c>
      <c r="C3138" t="s">
        <v>74</v>
      </c>
      <c r="D3138" s="25" t="s">
        <v>11020</v>
      </c>
      <c r="E3138" s="4">
        <v>5</v>
      </c>
      <c r="F3138" s="4">
        <v>2017</v>
      </c>
      <c r="G3138" t="s">
        <v>25</v>
      </c>
      <c r="H3138" s="4" t="s">
        <v>609</v>
      </c>
      <c r="I3138" t="s">
        <v>1214</v>
      </c>
      <c r="J3138" s="4" t="s">
        <v>1215</v>
      </c>
      <c r="K3138" s="4" t="s">
        <v>960</v>
      </c>
      <c r="L3138" s="4">
        <v>0</v>
      </c>
      <c r="M3138" s="4" t="s">
        <v>1989</v>
      </c>
      <c r="N3138" s="11" t="s">
        <v>13983</v>
      </c>
      <c r="R3138" t="s">
        <v>13986</v>
      </c>
    </row>
    <row r="3139" spans="1:18">
      <c r="A3139" t="s">
        <v>10207</v>
      </c>
      <c r="B3139" t="s">
        <v>10958</v>
      </c>
      <c r="C3139" t="s">
        <v>74</v>
      </c>
      <c r="D3139" s="25" t="s">
        <v>2440</v>
      </c>
      <c r="E3139" s="4">
        <v>9</v>
      </c>
      <c r="F3139" s="4">
        <v>2018</v>
      </c>
      <c r="G3139" t="s">
        <v>25</v>
      </c>
      <c r="H3139" s="4" t="s">
        <v>984</v>
      </c>
      <c r="I3139" t="s">
        <v>1214</v>
      </c>
      <c r="J3139" s="4" t="s">
        <v>116</v>
      </c>
      <c r="K3139" s="4" t="s">
        <v>690</v>
      </c>
      <c r="L3139" s="4">
        <v>0</v>
      </c>
      <c r="M3139" s="4" t="s">
        <v>2430</v>
      </c>
      <c r="N3139" s="11" t="s">
        <v>13983</v>
      </c>
      <c r="R3139" t="s">
        <v>439</v>
      </c>
    </row>
    <row r="3140" spans="1:18">
      <c r="A3140" t="s">
        <v>10207</v>
      </c>
      <c r="B3140" t="s">
        <v>10958</v>
      </c>
      <c r="C3140" t="s">
        <v>74</v>
      </c>
      <c r="D3140" s="25" t="s">
        <v>11102</v>
      </c>
      <c r="E3140" s="4">
        <v>5</v>
      </c>
      <c r="F3140" s="4">
        <v>2019</v>
      </c>
      <c r="G3140" t="s">
        <v>25</v>
      </c>
      <c r="H3140" s="4" t="s">
        <v>893</v>
      </c>
      <c r="I3140" t="s">
        <v>1214</v>
      </c>
      <c r="J3140" s="4" t="s">
        <v>199</v>
      </c>
      <c r="K3140" s="4" t="s">
        <v>209</v>
      </c>
      <c r="L3140" s="4">
        <v>0</v>
      </c>
      <c r="M3140" s="4" t="s">
        <v>13987</v>
      </c>
      <c r="N3140" s="11" t="s">
        <v>13983</v>
      </c>
      <c r="R3140" t="s">
        <v>13988</v>
      </c>
    </row>
    <row r="3141" spans="1:18">
      <c r="A3141" t="s">
        <v>748</v>
      </c>
      <c r="B3141" t="s">
        <v>10958</v>
      </c>
      <c r="C3141" t="s">
        <v>20</v>
      </c>
      <c r="D3141" s="25" t="s">
        <v>11077</v>
      </c>
      <c r="E3141" s="4">
        <v>3</v>
      </c>
      <c r="F3141" s="4">
        <v>1986</v>
      </c>
      <c r="G3141" t="s">
        <v>21</v>
      </c>
      <c r="H3141" s="4">
        <v>12.5</v>
      </c>
      <c r="I3141" t="s">
        <v>35</v>
      </c>
      <c r="J3141" s="4" t="s">
        <v>3376</v>
      </c>
      <c r="M3141" s="4" t="s">
        <v>3696</v>
      </c>
      <c r="N3141" s="11" t="s">
        <v>13989</v>
      </c>
      <c r="R3141" t="s">
        <v>13990</v>
      </c>
    </row>
    <row r="3142" spans="1:18">
      <c r="A3142" t="s">
        <v>748</v>
      </c>
      <c r="B3142" t="s">
        <v>10958</v>
      </c>
      <c r="C3142" t="s">
        <v>74</v>
      </c>
      <c r="D3142" s="25" t="s">
        <v>10963</v>
      </c>
      <c r="E3142" s="4">
        <v>3</v>
      </c>
      <c r="F3142" s="4">
        <v>1988</v>
      </c>
      <c r="G3142" t="s">
        <v>21</v>
      </c>
      <c r="H3142" s="4">
        <v>14.5</v>
      </c>
      <c r="I3142" t="s">
        <v>35</v>
      </c>
      <c r="J3142" s="4" t="s">
        <v>1373</v>
      </c>
      <c r="M3142" s="4" t="s">
        <v>1765</v>
      </c>
      <c r="N3142" s="11" t="s">
        <v>13989</v>
      </c>
      <c r="R3142" t="s">
        <v>3738</v>
      </c>
    </row>
    <row r="3143" spans="1:18">
      <c r="A3143" t="s">
        <v>748</v>
      </c>
      <c r="B3143" t="s">
        <v>10958</v>
      </c>
      <c r="C3143" t="s">
        <v>74</v>
      </c>
      <c r="D3143" s="25" t="s">
        <v>10964</v>
      </c>
      <c r="E3143" s="4">
        <v>3</v>
      </c>
      <c r="F3143" s="4">
        <v>1990</v>
      </c>
      <c r="G3143" t="s">
        <v>21</v>
      </c>
      <c r="H3143" s="4">
        <v>16.5</v>
      </c>
      <c r="I3143" t="s">
        <v>35</v>
      </c>
      <c r="J3143" s="4" t="s">
        <v>1373</v>
      </c>
      <c r="M3143" s="4" t="s">
        <v>1593</v>
      </c>
      <c r="N3143" s="11" t="s">
        <v>13989</v>
      </c>
      <c r="R3143" t="s">
        <v>1608</v>
      </c>
    </row>
    <row r="3144" spans="1:18">
      <c r="A3144" t="s">
        <v>748</v>
      </c>
      <c r="B3144" t="s">
        <v>10958</v>
      </c>
      <c r="C3144" t="s">
        <v>74</v>
      </c>
      <c r="D3144" s="25" t="s">
        <v>11023</v>
      </c>
      <c r="E3144" s="4">
        <v>3</v>
      </c>
      <c r="F3144" s="4">
        <v>1992</v>
      </c>
      <c r="G3144" t="s">
        <v>21</v>
      </c>
      <c r="H3144" s="4">
        <v>18.5</v>
      </c>
      <c r="I3144" t="s">
        <v>35</v>
      </c>
      <c r="J3144" s="4" t="s">
        <v>6762</v>
      </c>
      <c r="K3144" s="4">
        <v>19.37</v>
      </c>
      <c r="L3144" s="4">
        <v>6.03</v>
      </c>
      <c r="M3144" s="4" t="s">
        <v>4842</v>
      </c>
      <c r="N3144" s="11" t="s">
        <v>13989</v>
      </c>
      <c r="R3144" t="s">
        <v>13991</v>
      </c>
    </row>
    <row r="3145" spans="1:18">
      <c r="A3145" t="s">
        <v>748</v>
      </c>
      <c r="B3145" t="s">
        <v>10958</v>
      </c>
      <c r="C3145" t="s">
        <v>74</v>
      </c>
      <c r="D3145" s="25" t="s">
        <v>10968</v>
      </c>
      <c r="E3145" s="4">
        <v>3</v>
      </c>
      <c r="F3145" s="4">
        <v>1994</v>
      </c>
      <c r="G3145" t="s">
        <v>21</v>
      </c>
      <c r="H3145" s="4">
        <v>20.5</v>
      </c>
      <c r="I3145" t="s">
        <v>35</v>
      </c>
      <c r="J3145" s="4" t="s">
        <v>1075</v>
      </c>
      <c r="K3145" s="4">
        <v>18</v>
      </c>
      <c r="L3145" s="4">
        <v>5.8</v>
      </c>
      <c r="M3145" s="4" t="s">
        <v>5451</v>
      </c>
      <c r="N3145" s="11" t="s">
        <v>13989</v>
      </c>
      <c r="R3145" t="s">
        <v>13992</v>
      </c>
    </row>
    <row r="3146" spans="1:18">
      <c r="A3146" t="s">
        <v>748</v>
      </c>
      <c r="B3146" t="s">
        <v>10958</v>
      </c>
      <c r="C3146" t="s">
        <v>74</v>
      </c>
      <c r="D3146" s="25" t="s">
        <v>10989</v>
      </c>
      <c r="E3146" s="4">
        <v>3</v>
      </c>
      <c r="F3146" s="4">
        <v>1996</v>
      </c>
      <c r="G3146" t="s">
        <v>21</v>
      </c>
      <c r="H3146" s="4">
        <v>22.5</v>
      </c>
      <c r="I3146" t="s">
        <v>35</v>
      </c>
      <c r="J3146" s="4" t="s">
        <v>5705</v>
      </c>
      <c r="K3146" s="4">
        <v>17.600000000000001</v>
      </c>
      <c r="L3146" s="4">
        <v>6.2</v>
      </c>
      <c r="M3146" s="4" t="s">
        <v>2145</v>
      </c>
      <c r="N3146" s="11" t="s">
        <v>13989</v>
      </c>
      <c r="R3146" t="s">
        <v>13993</v>
      </c>
    </row>
    <row r="3147" spans="1:18">
      <c r="A3147" t="s">
        <v>748</v>
      </c>
      <c r="B3147" t="s">
        <v>10958</v>
      </c>
      <c r="C3147" t="s">
        <v>74</v>
      </c>
      <c r="D3147" s="25" t="s">
        <v>11001</v>
      </c>
      <c r="E3147" s="4">
        <v>3</v>
      </c>
      <c r="F3147" s="4">
        <v>1998</v>
      </c>
      <c r="G3147" t="s">
        <v>21</v>
      </c>
      <c r="H3147" s="4">
        <v>24.5</v>
      </c>
      <c r="I3147" t="s">
        <v>35</v>
      </c>
      <c r="J3147" s="4" t="s">
        <v>1075</v>
      </c>
      <c r="K3147" s="4">
        <v>17.8</v>
      </c>
      <c r="L3147" s="4">
        <v>5.9</v>
      </c>
      <c r="M3147" s="4" t="s">
        <v>2122</v>
      </c>
      <c r="N3147" s="11" t="s">
        <v>13989</v>
      </c>
      <c r="R3147" t="s">
        <v>13994</v>
      </c>
    </row>
    <row r="3148" spans="1:18">
      <c r="A3148" t="s">
        <v>748</v>
      </c>
      <c r="B3148" t="s">
        <v>10958</v>
      </c>
      <c r="C3148" t="s">
        <v>74</v>
      </c>
      <c r="D3148" s="25" t="s">
        <v>11083</v>
      </c>
      <c r="E3148" s="4">
        <v>3</v>
      </c>
      <c r="F3148" s="4">
        <v>2000</v>
      </c>
      <c r="G3148" t="s">
        <v>21</v>
      </c>
      <c r="H3148" s="4">
        <v>26.5</v>
      </c>
      <c r="I3148" t="s">
        <v>35</v>
      </c>
      <c r="J3148" s="4" t="s">
        <v>929</v>
      </c>
      <c r="K3148" s="4">
        <v>18</v>
      </c>
      <c r="L3148" s="4">
        <v>6</v>
      </c>
      <c r="M3148" s="4" t="s">
        <v>2122</v>
      </c>
      <c r="N3148" s="11" t="s">
        <v>13989</v>
      </c>
      <c r="R3148" t="s">
        <v>13995</v>
      </c>
    </row>
    <row r="3149" spans="1:18">
      <c r="A3149" t="s">
        <v>748</v>
      </c>
      <c r="B3149" t="s">
        <v>10958</v>
      </c>
      <c r="C3149" t="s">
        <v>74</v>
      </c>
      <c r="D3149" s="25" t="s">
        <v>10970</v>
      </c>
      <c r="E3149" s="4">
        <v>5</v>
      </c>
      <c r="F3149" s="4">
        <v>2001</v>
      </c>
      <c r="G3149" t="s">
        <v>21</v>
      </c>
      <c r="H3149" s="4">
        <v>27.7</v>
      </c>
      <c r="I3149" t="s">
        <v>35</v>
      </c>
      <c r="J3149" s="4" t="s">
        <v>929</v>
      </c>
      <c r="K3149" s="4">
        <v>18</v>
      </c>
      <c r="L3149" s="4">
        <v>6.1</v>
      </c>
      <c r="M3149" s="4" t="s">
        <v>2577</v>
      </c>
      <c r="N3149" s="11" t="s">
        <v>13989</v>
      </c>
      <c r="R3149" t="s">
        <v>13996</v>
      </c>
    </row>
    <row r="3150" spans="1:18">
      <c r="A3150" t="s">
        <v>748</v>
      </c>
      <c r="B3150" t="s">
        <v>10958</v>
      </c>
      <c r="C3150" t="s">
        <v>74</v>
      </c>
      <c r="D3150" s="25" t="s">
        <v>11007</v>
      </c>
      <c r="E3150" s="4">
        <v>5</v>
      </c>
      <c r="F3150" s="4">
        <v>2002</v>
      </c>
      <c r="G3150" t="s">
        <v>21</v>
      </c>
      <c r="H3150" s="4">
        <v>28.7</v>
      </c>
      <c r="I3150" t="s">
        <v>35</v>
      </c>
      <c r="J3150" s="4" t="s">
        <v>582</v>
      </c>
      <c r="K3150" s="4">
        <v>17.8</v>
      </c>
      <c r="L3150" s="4">
        <v>6</v>
      </c>
      <c r="M3150" s="4" t="s">
        <v>1638</v>
      </c>
      <c r="N3150" s="11" t="s">
        <v>13989</v>
      </c>
      <c r="R3150" t="s">
        <v>13997</v>
      </c>
    </row>
    <row r="3151" spans="1:18">
      <c r="A3151" t="s">
        <v>748</v>
      </c>
      <c r="B3151" t="s">
        <v>10958</v>
      </c>
      <c r="C3151" t="s">
        <v>74</v>
      </c>
      <c r="D3151" s="25" t="s">
        <v>10972</v>
      </c>
      <c r="E3151" s="4">
        <v>5</v>
      </c>
      <c r="F3151" s="4">
        <v>2003</v>
      </c>
      <c r="G3151" t="s">
        <v>21</v>
      </c>
      <c r="H3151" s="4">
        <v>29.7</v>
      </c>
      <c r="I3151" t="s">
        <v>35</v>
      </c>
      <c r="J3151" s="4" t="s">
        <v>723</v>
      </c>
      <c r="K3151" s="4">
        <v>17.600000000000001</v>
      </c>
      <c r="L3151" s="4">
        <v>5.8</v>
      </c>
      <c r="M3151" s="4" t="s">
        <v>2524</v>
      </c>
      <c r="N3151" s="11" t="s">
        <v>13989</v>
      </c>
      <c r="R3151" t="s">
        <v>13998</v>
      </c>
    </row>
    <row r="3152" spans="1:18">
      <c r="A3152" t="s">
        <v>748</v>
      </c>
      <c r="B3152" t="s">
        <v>10958</v>
      </c>
      <c r="C3152" t="s">
        <v>74</v>
      </c>
      <c r="D3152" s="25" t="s">
        <v>1736</v>
      </c>
      <c r="E3152" s="4">
        <v>5</v>
      </c>
      <c r="F3152" s="4">
        <v>2004</v>
      </c>
      <c r="G3152" t="s">
        <v>21</v>
      </c>
      <c r="H3152" s="4">
        <v>30.7</v>
      </c>
      <c r="I3152" t="s">
        <v>35</v>
      </c>
      <c r="J3152" s="4" t="s">
        <v>1782</v>
      </c>
      <c r="K3152" s="4">
        <v>18.5</v>
      </c>
      <c r="L3152" s="4">
        <v>5.9</v>
      </c>
      <c r="M3152" s="4" t="s">
        <v>2422</v>
      </c>
      <c r="N3152" s="11" t="s">
        <v>13989</v>
      </c>
      <c r="R3152" t="s">
        <v>13999</v>
      </c>
    </row>
    <row r="3153" spans="1:18">
      <c r="A3153" t="s">
        <v>748</v>
      </c>
      <c r="B3153" t="s">
        <v>10958</v>
      </c>
      <c r="C3153" t="s">
        <v>74</v>
      </c>
      <c r="D3153" s="25" t="s">
        <v>1313</v>
      </c>
      <c r="E3153" s="4">
        <v>3</v>
      </c>
      <c r="F3153" s="4">
        <v>2006</v>
      </c>
      <c r="G3153" t="s">
        <v>21</v>
      </c>
      <c r="H3153" s="4">
        <v>32.5</v>
      </c>
      <c r="I3153" t="s">
        <v>35</v>
      </c>
      <c r="N3153" s="11" t="s">
        <v>13989</v>
      </c>
      <c r="R3153" t="s">
        <v>799</v>
      </c>
    </row>
    <row r="3154" spans="1:18">
      <c r="A3154" t="s">
        <v>748</v>
      </c>
      <c r="B3154" t="s">
        <v>10958</v>
      </c>
      <c r="C3154" t="s">
        <v>74</v>
      </c>
      <c r="D3154" s="25" t="s">
        <v>10993</v>
      </c>
      <c r="E3154" s="4">
        <v>5</v>
      </c>
      <c r="F3154" s="4">
        <v>2008</v>
      </c>
      <c r="G3154" t="s">
        <v>21</v>
      </c>
      <c r="H3154" s="4">
        <v>34.700000000000003</v>
      </c>
      <c r="I3154" t="s">
        <v>35</v>
      </c>
      <c r="J3154" s="4" t="s">
        <v>1215</v>
      </c>
      <c r="K3154" s="4">
        <v>18.600000000000001</v>
      </c>
      <c r="L3154" s="4">
        <v>6</v>
      </c>
      <c r="M3154" s="4" t="s">
        <v>2524</v>
      </c>
      <c r="N3154" s="11" t="s">
        <v>13989</v>
      </c>
      <c r="R3154" t="s">
        <v>14000</v>
      </c>
    </row>
    <row r="3155" spans="1:18">
      <c r="A3155" t="s">
        <v>748</v>
      </c>
      <c r="B3155" t="s">
        <v>10958</v>
      </c>
      <c r="C3155" t="s">
        <v>74</v>
      </c>
      <c r="D3155" s="25" t="s">
        <v>562</v>
      </c>
      <c r="E3155" s="4">
        <v>5</v>
      </c>
      <c r="F3155" s="4">
        <v>2009</v>
      </c>
      <c r="G3155" t="s">
        <v>21</v>
      </c>
      <c r="H3155" s="4">
        <v>35.700000000000003</v>
      </c>
      <c r="I3155" t="s">
        <v>35</v>
      </c>
      <c r="J3155" s="4" t="s">
        <v>1220</v>
      </c>
      <c r="K3155" s="4">
        <v>18.8</v>
      </c>
      <c r="L3155" s="4">
        <v>6</v>
      </c>
      <c r="M3155" s="4" t="s">
        <v>11602</v>
      </c>
      <c r="N3155" s="11" t="s">
        <v>13989</v>
      </c>
      <c r="R3155" t="s">
        <v>14001</v>
      </c>
    </row>
    <row r="3156" spans="1:18">
      <c r="A3156" t="s">
        <v>10225</v>
      </c>
      <c r="B3156" t="s">
        <v>10958</v>
      </c>
      <c r="C3156" t="s">
        <v>20</v>
      </c>
      <c r="D3156" s="25" t="s">
        <v>1616</v>
      </c>
      <c r="E3156" s="4">
        <v>3</v>
      </c>
      <c r="F3156" s="4">
        <v>1992</v>
      </c>
      <c r="G3156" t="s">
        <v>25</v>
      </c>
      <c r="H3156" s="4" t="s">
        <v>87</v>
      </c>
      <c r="I3156" t="s">
        <v>1214</v>
      </c>
      <c r="J3156" s="4" t="s">
        <v>4363</v>
      </c>
      <c r="K3156" s="4" t="s">
        <v>4713</v>
      </c>
      <c r="L3156" s="4">
        <v>0</v>
      </c>
      <c r="M3156" s="4" t="s">
        <v>2453</v>
      </c>
      <c r="N3156" s="11" t="s">
        <v>14002</v>
      </c>
      <c r="R3156" t="s">
        <v>607</v>
      </c>
    </row>
    <row r="3157" spans="1:18">
      <c r="A3157" t="s">
        <v>10225</v>
      </c>
      <c r="B3157" t="s">
        <v>10958</v>
      </c>
      <c r="C3157" t="s">
        <v>74</v>
      </c>
      <c r="D3157" s="25" t="s">
        <v>10979</v>
      </c>
      <c r="E3157" s="4">
        <v>3</v>
      </c>
      <c r="F3157" s="4">
        <v>1996</v>
      </c>
      <c r="G3157" t="s">
        <v>25</v>
      </c>
      <c r="H3157" s="4" t="s">
        <v>1622</v>
      </c>
      <c r="I3157" t="s">
        <v>1214</v>
      </c>
      <c r="J3157" s="4" t="s">
        <v>3814</v>
      </c>
      <c r="K3157" s="4" t="s">
        <v>1856</v>
      </c>
      <c r="L3157" s="4">
        <v>0</v>
      </c>
      <c r="M3157" s="4" t="s">
        <v>1809</v>
      </c>
      <c r="N3157" s="11" t="s">
        <v>14002</v>
      </c>
      <c r="R3157" t="s">
        <v>14003</v>
      </c>
    </row>
    <row r="3158" spans="1:18">
      <c r="A3158" t="s">
        <v>10225</v>
      </c>
      <c r="B3158" t="s">
        <v>10958</v>
      </c>
      <c r="C3158" t="s">
        <v>74</v>
      </c>
      <c r="D3158" s="25" t="s">
        <v>11001</v>
      </c>
      <c r="E3158" s="4">
        <v>3</v>
      </c>
      <c r="F3158" s="4">
        <v>1998</v>
      </c>
      <c r="G3158" t="s">
        <v>25</v>
      </c>
      <c r="H3158" s="4" t="s">
        <v>1639</v>
      </c>
      <c r="I3158" t="s">
        <v>1214</v>
      </c>
      <c r="J3158" s="4" t="s">
        <v>169</v>
      </c>
      <c r="K3158" s="4" t="s">
        <v>1875</v>
      </c>
      <c r="L3158" s="4">
        <v>0</v>
      </c>
      <c r="M3158" s="4" t="s">
        <v>1427</v>
      </c>
      <c r="N3158" s="11" t="s">
        <v>14002</v>
      </c>
      <c r="R3158" t="s">
        <v>439</v>
      </c>
    </row>
    <row r="3159" spans="1:18">
      <c r="A3159" t="s">
        <v>10225</v>
      </c>
      <c r="B3159" t="s">
        <v>10958</v>
      </c>
      <c r="C3159" t="s">
        <v>74</v>
      </c>
      <c r="D3159" s="25" t="s">
        <v>11083</v>
      </c>
      <c r="E3159" s="4">
        <v>3</v>
      </c>
      <c r="F3159" s="4">
        <v>2000</v>
      </c>
      <c r="G3159" t="s">
        <v>25</v>
      </c>
      <c r="H3159" s="4" t="s">
        <v>2924</v>
      </c>
      <c r="I3159" t="s">
        <v>1214</v>
      </c>
      <c r="J3159" s="4" t="s">
        <v>67</v>
      </c>
      <c r="K3159" s="4" t="s">
        <v>264</v>
      </c>
      <c r="L3159" s="4">
        <v>0</v>
      </c>
      <c r="M3159" s="4" t="s">
        <v>1666</v>
      </c>
      <c r="N3159" s="11" t="s">
        <v>14002</v>
      </c>
      <c r="R3159" t="s">
        <v>439</v>
      </c>
    </row>
    <row r="3160" spans="1:18">
      <c r="A3160" t="s">
        <v>10225</v>
      </c>
      <c r="B3160" t="s">
        <v>10958</v>
      </c>
      <c r="C3160" t="s">
        <v>74</v>
      </c>
      <c r="D3160" s="25" t="s">
        <v>3957</v>
      </c>
      <c r="E3160" s="4">
        <v>6</v>
      </c>
      <c r="F3160" s="4">
        <v>2002</v>
      </c>
      <c r="G3160" t="s">
        <v>25</v>
      </c>
      <c r="H3160" s="4" t="s">
        <v>568</v>
      </c>
      <c r="I3160" t="s">
        <v>1214</v>
      </c>
      <c r="J3160" s="4" t="s">
        <v>929</v>
      </c>
      <c r="K3160" s="4" t="s">
        <v>464</v>
      </c>
      <c r="L3160" s="4">
        <v>0</v>
      </c>
      <c r="M3160" s="4" t="s">
        <v>2122</v>
      </c>
      <c r="N3160" s="11" t="s">
        <v>14002</v>
      </c>
      <c r="R3160" t="s">
        <v>14004</v>
      </c>
    </row>
    <row r="3161" spans="1:18">
      <c r="A3161" t="s">
        <v>10225</v>
      </c>
      <c r="B3161" t="s">
        <v>10958</v>
      </c>
      <c r="C3161" t="s">
        <v>74</v>
      </c>
      <c r="D3161" s="25" t="s">
        <v>11038</v>
      </c>
      <c r="E3161" s="4">
        <v>5</v>
      </c>
      <c r="F3161" s="4">
        <v>2003</v>
      </c>
      <c r="G3161" t="s">
        <v>25</v>
      </c>
      <c r="H3161" s="4" t="s">
        <v>1038</v>
      </c>
      <c r="I3161" t="s">
        <v>1214</v>
      </c>
      <c r="J3161" s="4" t="s">
        <v>929</v>
      </c>
      <c r="K3161" s="4" t="s">
        <v>1160</v>
      </c>
      <c r="L3161" s="4">
        <v>0</v>
      </c>
      <c r="M3161" s="4" t="s">
        <v>2831</v>
      </c>
      <c r="N3161" s="11" t="s">
        <v>14002</v>
      </c>
      <c r="R3161" t="s">
        <v>11501</v>
      </c>
    </row>
    <row r="3162" spans="1:18">
      <c r="A3162" t="s">
        <v>10251</v>
      </c>
      <c r="B3162" t="s">
        <v>10958</v>
      </c>
      <c r="C3162" t="s">
        <v>20</v>
      </c>
      <c r="D3162" s="25" t="s">
        <v>1568</v>
      </c>
      <c r="E3162" s="4">
        <v>5</v>
      </c>
      <c r="F3162" s="4">
        <v>2016</v>
      </c>
      <c r="G3162" t="s">
        <v>373</v>
      </c>
      <c r="I3162" t="s">
        <v>11219</v>
      </c>
      <c r="J3162" s="4" t="s">
        <v>1119</v>
      </c>
      <c r="K3162" s="4" t="s">
        <v>3207</v>
      </c>
      <c r="L3162" s="4">
        <v>0</v>
      </c>
      <c r="M3162" s="4" t="s">
        <v>3835</v>
      </c>
      <c r="R3162" t="s">
        <v>14005</v>
      </c>
    </row>
    <row r="3163" spans="1:18">
      <c r="A3163" t="s">
        <v>751</v>
      </c>
      <c r="B3163" t="s">
        <v>10958</v>
      </c>
      <c r="C3163" t="s">
        <v>20</v>
      </c>
      <c r="D3163" s="25" t="s">
        <v>11077</v>
      </c>
      <c r="E3163" s="4">
        <v>3</v>
      </c>
      <c r="F3163" s="4">
        <v>1986</v>
      </c>
      <c r="G3163" t="s">
        <v>25</v>
      </c>
      <c r="H3163" s="4" t="s">
        <v>1635</v>
      </c>
      <c r="I3163" t="s">
        <v>1214</v>
      </c>
      <c r="J3163" s="4" t="s">
        <v>1373</v>
      </c>
      <c r="K3163" s="4" t="s">
        <v>2586</v>
      </c>
      <c r="L3163" s="4">
        <v>0</v>
      </c>
      <c r="M3163" s="4" t="s">
        <v>4463</v>
      </c>
      <c r="N3163" s="11" t="s">
        <v>14006</v>
      </c>
    </row>
    <row r="3164" spans="1:18">
      <c r="A3164" t="s">
        <v>751</v>
      </c>
      <c r="B3164" t="s">
        <v>10958</v>
      </c>
      <c r="C3164" t="s">
        <v>74</v>
      </c>
      <c r="D3164" s="25" t="s">
        <v>10963</v>
      </c>
      <c r="E3164" s="4">
        <v>3</v>
      </c>
      <c r="F3164" s="4">
        <v>1988</v>
      </c>
      <c r="G3164" t="s">
        <v>25</v>
      </c>
      <c r="H3164" s="4" t="s">
        <v>1622</v>
      </c>
      <c r="I3164" t="s">
        <v>1214</v>
      </c>
      <c r="J3164" s="4" t="s">
        <v>4762</v>
      </c>
      <c r="K3164" s="4" t="s">
        <v>3597</v>
      </c>
      <c r="L3164" s="4">
        <v>0</v>
      </c>
      <c r="M3164" s="4" t="s">
        <v>3277</v>
      </c>
      <c r="N3164" s="11" t="s">
        <v>14006</v>
      </c>
    </row>
    <row r="3165" spans="1:18">
      <c r="A3165" t="s">
        <v>751</v>
      </c>
      <c r="B3165" t="s">
        <v>10958</v>
      </c>
      <c r="C3165" t="s">
        <v>74</v>
      </c>
      <c r="D3165" s="25" t="s">
        <v>10964</v>
      </c>
      <c r="E3165" s="4">
        <v>3</v>
      </c>
      <c r="F3165" s="4">
        <v>1990</v>
      </c>
      <c r="G3165" t="s">
        <v>25</v>
      </c>
      <c r="H3165" s="4" t="s">
        <v>1639</v>
      </c>
      <c r="I3165" t="s">
        <v>1214</v>
      </c>
      <c r="J3165" s="4" t="s">
        <v>2586</v>
      </c>
      <c r="K3165" s="4" t="s">
        <v>2169</v>
      </c>
      <c r="L3165" s="4">
        <v>0</v>
      </c>
      <c r="M3165" s="4" t="s">
        <v>3371</v>
      </c>
      <c r="N3165" s="11" t="s">
        <v>14006</v>
      </c>
    </row>
    <row r="3166" spans="1:18">
      <c r="A3166" t="s">
        <v>751</v>
      </c>
      <c r="B3166" t="s">
        <v>10958</v>
      </c>
      <c r="C3166" t="s">
        <v>74</v>
      </c>
      <c r="D3166" s="25" t="s">
        <v>11023</v>
      </c>
      <c r="E3166" s="4">
        <v>3</v>
      </c>
      <c r="F3166" s="4">
        <v>1992</v>
      </c>
      <c r="G3166" t="s">
        <v>25</v>
      </c>
      <c r="H3166" s="4" t="s">
        <v>2924</v>
      </c>
      <c r="I3166" t="s">
        <v>1214</v>
      </c>
      <c r="J3166" s="4" t="s">
        <v>4949</v>
      </c>
      <c r="K3166" s="4" t="s">
        <v>2171</v>
      </c>
      <c r="L3166" s="4">
        <v>0</v>
      </c>
      <c r="M3166" s="4" t="s">
        <v>14007</v>
      </c>
      <c r="N3166" s="11" t="s">
        <v>14006</v>
      </c>
      <c r="R3166" t="s">
        <v>2070</v>
      </c>
    </row>
    <row r="3167" spans="1:18">
      <c r="A3167" t="s">
        <v>751</v>
      </c>
      <c r="B3167" t="s">
        <v>10958</v>
      </c>
      <c r="C3167" t="s">
        <v>74</v>
      </c>
      <c r="D3167" s="25" t="s">
        <v>11053</v>
      </c>
      <c r="E3167" s="4">
        <v>3</v>
      </c>
      <c r="F3167" s="4">
        <v>1993</v>
      </c>
      <c r="G3167" t="s">
        <v>25</v>
      </c>
      <c r="H3167" s="4" t="s">
        <v>597</v>
      </c>
      <c r="I3167" t="s">
        <v>1214</v>
      </c>
      <c r="J3167" s="4" t="s">
        <v>704</v>
      </c>
      <c r="K3167" s="4" t="s">
        <v>30</v>
      </c>
      <c r="L3167" s="4">
        <v>0</v>
      </c>
      <c r="M3167" s="4" t="s">
        <v>14008</v>
      </c>
      <c r="N3167" s="11" t="s">
        <v>14006</v>
      </c>
      <c r="R3167" t="s">
        <v>2070</v>
      </c>
    </row>
    <row r="3168" spans="1:18">
      <c r="A3168" t="s">
        <v>751</v>
      </c>
      <c r="B3168" t="s">
        <v>10958</v>
      </c>
      <c r="C3168" t="s">
        <v>74</v>
      </c>
      <c r="D3168" s="25" t="s">
        <v>10968</v>
      </c>
      <c r="E3168" s="4">
        <v>3</v>
      </c>
      <c r="F3168" s="4">
        <v>1994</v>
      </c>
      <c r="G3168" t="s">
        <v>25</v>
      </c>
      <c r="H3168" s="4" t="s">
        <v>2927</v>
      </c>
      <c r="I3168" t="s">
        <v>1214</v>
      </c>
      <c r="J3168" s="4" t="s">
        <v>182</v>
      </c>
      <c r="K3168" s="4" t="s">
        <v>1579</v>
      </c>
      <c r="L3168" s="4">
        <v>0</v>
      </c>
      <c r="M3168" s="4" t="s">
        <v>8566</v>
      </c>
      <c r="N3168" s="11" t="s">
        <v>14006</v>
      </c>
      <c r="R3168" t="s">
        <v>2070</v>
      </c>
    </row>
    <row r="3169" spans="1:18">
      <c r="A3169" t="s">
        <v>751</v>
      </c>
      <c r="B3169" t="s">
        <v>10958</v>
      </c>
      <c r="C3169" t="s">
        <v>74</v>
      </c>
      <c r="D3169" s="25" t="s">
        <v>10987</v>
      </c>
      <c r="E3169" s="4">
        <v>3</v>
      </c>
      <c r="F3169" s="4">
        <v>1995</v>
      </c>
      <c r="G3169" t="s">
        <v>25</v>
      </c>
      <c r="H3169" s="4" t="s">
        <v>1110</v>
      </c>
      <c r="I3169" t="s">
        <v>1214</v>
      </c>
      <c r="J3169" s="4" t="s">
        <v>426</v>
      </c>
      <c r="K3169" s="4" t="s">
        <v>888</v>
      </c>
      <c r="L3169" s="4">
        <v>0</v>
      </c>
      <c r="M3169" s="4" t="s">
        <v>14009</v>
      </c>
      <c r="N3169" s="11" t="s">
        <v>14006</v>
      </c>
    </row>
    <row r="3170" spans="1:18">
      <c r="A3170" t="s">
        <v>751</v>
      </c>
      <c r="B3170" t="s">
        <v>10958</v>
      </c>
      <c r="C3170" t="s">
        <v>74</v>
      </c>
      <c r="D3170" s="25" t="s">
        <v>10989</v>
      </c>
      <c r="E3170" s="4">
        <v>3</v>
      </c>
      <c r="F3170" s="4">
        <v>1996</v>
      </c>
      <c r="G3170" t="s">
        <v>25</v>
      </c>
      <c r="H3170" s="4" t="s">
        <v>345</v>
      </c>
      <c r="I3170" t="s">
        <v>1214</v>
      </c>
      <c r="J3170" s="4" t="s">
        <v>1279</v>
      </c>
      <c r="K3170" s="4" t="s">
        <v>2462</v>
      </c>
      <c r="L3170" s="4">
        <v>0</v>
      </c>
      <c r="M3170" s="4" t="s">
        <v>4235</v>
      </c>
      <c r="N3170" s="11" t="s">
        <v>14006</v>
      </c>
      <c r="R3170" t="s">
        <v>14010</v>
      </c>
    </row>
    <row r="3171" spans="1:18">
      <c r="A3171" t="s">
        <v>751</v>
      </c>
      <c r="B3171" t="s">
        <v>10958</v>
      </c>
      <c r="C3171" t="s">
        <v>74</v>
      </c>
      <c r="D3171" s="25" t="s">
        <v>11001</v>
      </c>
      <c r="E3171" s="4">
        <v>3</v>
      </c>
      <c r="F3171" s="4">
        <v>1998</v>
      </c>
      <c r="G3171" t="s">
        <v>25</v>
      </c>
      <c r="H3171" s="4" t="s">
        <v>2929</v>
      </c>
      <c r="I3171" t="s">
        <v>1214</v>
      </c>
      <c r="J3171" s="4" t="s">
        <v>642</v>
      </c>
      <c r="K3171" s="4" t="s">
        <v>2061</v>
      </c>
      <c r="L3171" s="4">
        <v>0</v>
      </c>
      <c r="M3171" s="4" t="s">
        <v>3971</v>
      </c>
      <c r="N3171" s="11" t="s">
        <v>14006</v>
      </c>
      <c r="R3171" t="s">
        <v>439</v>
      </c>
    </row>
    <row r="3172" spans="1:18">
      <c r="A3172" t="s">
        <v>751</v>
      </c>
      <c r="B3172" t="s">
        <v>10958</v>
      </c>
      <c r="C3172" t="s">
        <v>74</v>
      </c>
      <c r="D3172" s="25" t="s">
        <v>10981</v>
      </c>
      <c r="E3172" s="4">
        <v>3</v>
      </c>
      <c r="F3172" s="4">
        <v>2000</v>
      </c>
      <c r="G3172" t="s">
        <v>25</v>
      </c>
      <c r="H3172" s="4" t="s">
        <v>563</v>
      </c>
      <c r="I3172" t="s">
        <v>1214</v>
      </c>
      <c r="J3172" s="4" t="s">
        <v>209</v>
      </c>
      <c r="K3172" s="4" t="s">
        <v>30</v>
      </c>
      <c r="L3172" s="4">
        <v>0</v>
      </c>
      <c r="M3172" s="4" t="s">
        <v>2702</v>
      </c>
      <c r="N3172" s="11" t="s">
        <v>14006</v>
      </c>
      <c r="R3172" t="s">
        <v>439</v>
      </c>
    </row>
    <row r="3173" spans="1:18">
      <c r="A3173" t="s">
        <v>751</v>
      </c>
      <c r="B3173" t="s">
        <v>10958</v>
      </c>
      <c r="C3173" t="s">
        <v>74</v>
      </c>
      <c r="D3173" s="25" t="s">
        <v>10970</v>
      </c>
      <c r="E3173" s="4">
        <v>5</v>
      </c>
      <c r="F3173" s="4">
        <v>2001</v>
      </c>
      <c r="G3173" t="s">
        <v>25</v>
      </c>
      <c r="H3173" s="4" t="s">
        <v>997</v>
      </c>
      <c r="I3173" t="s">
        <v>1214</v>
      </c>
      <c r="J3173" s="4" t="s">
        <v>1158</v>
      </c>
      <c r="K3173" s="4" t="s">
        <v>3613</v>
      </c>
      <c r="L3173" s="4">
        <v>0</v>
      </c>
      <c r="M3173" s="4" t="s">
        <v>6650</v>
      </c>
      <c r="N3173" s="11" t="s">
        <v>14006</v>
      </c>
      <c r="R3173" t="s">
        <v>11006</v>
      </c>
    </row>
    <row r="3174" spans="1:18">
      <c r="A3174" t="s">
        <v>751</v>
      </c>
      <c r="B3174" t="s">
        <v>10958</v>
      </c>
      <c r="C3174" t="s">
        <v>74</v>
      </c>
      <c r="D3174" s="25" t="s">
        <v>11036</v>
      </c>
      <c r="E3174" s="4">
        <v>5</v>
      </c>
      <c r="F3174" s="4">
        <v>2002</v>
      </c>
      <c r="G3174" t="s">
        <v>25</v>
      </c>
      <c r="H3174" s="4" t="s">
        <v>1389</v>
      </c>
      <c r="I3174" t="s">
        <v>1214</v>
      </c>
      <c r="J3174" s="4" t="s">
        <v>341</v>
      </c>
      <c r="K3174" s="4">
        <v>43.5</v>
      </c>
      <c r="L3174" s="4">
        <v>0</v>
      </c>
      <c r="M3174" s="4" t="s">
        <v>11672</v>
      </c>
      <c r="N3174" s="11" t="s">
        <v>14006</v>
      </c>
      <c r="R3174" t="s">
        <v>14011</v>
      </c>
    </row>
    <row r="3175" spans="1:18">
      <c r="A3175" t="s">
        <v>751</v>
      </c>
      <c r="B3175" t="s">
        <v>10958</v>
      </c>
      <c r="C3175" t="s">
        <v>74</v>
      </c>
      <c r="D3175" s="25" t="s">
        <v>11038</v>
      </c>
      <c r="E3175" s="4">
        <v>5</v>
      </c>
      <c r="F3175" s="4">
        <v>2003</v>
      </c>
      <c r="G3175" t="s">
        <v>25</v>
      </c>
      <c r="H3175" s="4" t="s">
        <v>742</v>
      </c>
      <c r="I3175" t="s">
        <v>1214</v>
      </c>
      <c r="J3175" s="4" t="s">
        <v>338</v>
      </c>
      <c r="K3175" s="4">
        <v>43.7</v>
      </c>
      <c r="L3175" s="4">
        <v>0</v>
      </c>
      <c r="M3175" s="4" t="s">
        <v>11357</v>
      </c>
      <c r="N3175" s="11" t="s">
        <v>14006</v>
      </c>
      <c r="R3175" t="s">
        <v>14012</v>
      </c>
    </row>
    <row r="3176" spans="1:18">
      <c r="A3176" t="s">
        <v>751</v>
      </c>
      <c r="B3176" t="s">
        <v>10958</v>
      </c>
      <c r="C3176" t="s">
        <v>74</v>
      </c>
      <c r="D3176" s="25" t="s">
        <v>1674</v>
      </c>
      <c r="E3176" s="4">
        <v>5</v>
      </c>
      <c r="F3176" s="4">
        <v>2004</v>
      </c>
      <c r="G3176" t="s">
        <v>25</v>
      </c>
      <c r="H3176" s="4" t="s">
        <v>293</v>
      </c>
      <c r="I3176" t="s">
        <v>1214</v>
      </c>
      <c r="J3176" s="4" t="s">
        <v>801</v>
      </c>
      <c r="K3176" s="4" t="s">
        <v>572</v>
      </c>
      <c r="L3176" s="4">
        <v>0</v>
      </c>
      <c r="M3176" s="4" t="s">
        <v>14013</v>
      </c>
      <c r="N3176" s="11" t="s">
        <v>14006</v>
      </c>
      <c r="R3176" t="s">
        <v>14014</v>
      </c>
    </row>
    <row r="3177" spans="1:18">
      <c r="A3177" t="s">
        <v>751</v>
      </c>
      <c r="B3177" t="s">
        <v>10958</v>
      </c>
      <c r="C3177" t="s">
        <v>74</v>
      </c>
      <c r="D3177" s="25" t="s">
        <v>11123</v>
      </c>
      <c r="E3177" s="4">
        <v>5</v>
      </c>
      <c r="F3177" s="4">
        <v>2005</v>
      </c>
      <c r="G3177" t="s">
        <v>25</v>
      </c>
      <c r="H3177" s="4" t="s">
        <v>362</v>
      </c>
      <c r="I3177" t="s">
        <v>1214</v>
      </c>
      <c r="J3177" s="4" t="s">
        <v>309</v>
      </c>
      <c r="K3177" s="4" t="s">
        <v>823</v>
      </c>
      <c r="L3177" s="4">
        <v>0</v>
      </c>
      <c r="M3177" s="4" t="s">
        <v>8402</v>
      </c>
      <c r="N3177" s="11" t="s">
        <v>14006</v>
      </c>
      <c r="R3177" t="s">
        <v>14015</v>
      </c>
    </row>
    <row r="3178" spans="1:18">
      <c r="A3178" t="s">
        <v>10287</v>
      </c>
      <c r="B3178" t="s">
        <v>10958</v>
      </c>
      <c r="C3178" t="s">
        <v>20</v>
      </c>
      <c r="D3178" s="25" t="s">
        <v>10970</v>
      </c>
      <c r="E3178" s="4">
        <v>5</v>
      </c>
      <c r="F3178" s="4">
        <v>2001</v>
      </c>
      <c r="G3178" t="s">
        <v>21</v>
      </c>
      <c r="H3178" s="4" t="s">
        <v>477</v>
      </c>
      <c r="I3178" t="s">
        <v>1214</v>
      </c>
      <c r="J3178" s="4" t="s">
        <v>150</v>
      </c>
      <c r="K3178" s="4">
        <v>26.3</v>
      </c>
      <c r="L3178" s="4">
        <v>0</v>
      </c>
      <c r="M3178" s="4" t="s">
        <v>2041</v>
      </c>
      <c r="R3178" t="s">
        <v>14016</v>
      </c>
    </row>
    <row r="3179" spans="1:18">
      <c r="A3179" t="s">
        <v>10287</v>
      </c>
      <c r="B3179" t="s">
        <v>10958</v>
      </c>
      <c r="C3179" t="s">
        <v>74</v>
      </c>
      <c r="D3179" s="25" t="s">
        <v>11123</v>
      </c>
      <c r="E3179" s="4">
        <v>5</v>
      </c>
      <c r="F3179" s="4">
        <v>2005</v>
      </c>
      <c r="G3179" t="s">
        <v>21</v>
      </c>
      <c r="H3179" s="4" t="s">
        <v>712</v>
      </c>
      <c r="I3179" t="s">
        <v>1214</v>
      </c>
      <c r="J3179" s="4" t="s">
        <v>2473</v>
      </c>
      <c r="K3179" s="4" t="s">
        <v>542</v>
      </c>
      <c r="L3179" s="4">
        <v>0</v>
      </c>
      <c r="M3179" s="4" t="s">
        <v>4752</v>
      </c>
      <c r="R3179" t="s">
        <v>14017</v>
      </c>
    </row>
    <row r="3180" spans="1:18">
      <c r="A3180" t="s">
        <v>10293</v>
      </c>
      <c r="B3180" t="s">
        <v>10958</v>
      </c>
      <c r="C3180" t="s">
        <v>20</v>
      </c>
      <c r="D3180" s="25" t="s">
        <v>11102</v>
      </c>
      <c r="E3180" s="4">
        <v>5</v>
      </c>
      <c r="F3180" s="4">
        <v>2019</v>
      </c>
      <c r="G3180" t="s">
        <v>25</v>
      </c>
      <c r="H3180" s="4">
        <v>2.7</v>
      </c>
      <c r="I3180" t="s">
        <v>1214</v>
      </c>
      <c r="J3180" s="4" t="s">
        <v>749</v>
      </c>
      <c r="K3180" s="4">
        <v>12.6</v>
      </c>
      <c r="L3180" s="4">
        <v>3.1</v>
      </c>
      <c r="M3180" s="4" t="s">
        <v>4589</v>
      </c>
      <c r="N3180" s="11" t="s">
        <v>14018</v>
      </c>
      <c r="R3180" t="s">
        <v>14019</v>
      </c>
    </row>
    <row r="3181" spans="1:18">
      <c r="A3181" t="s">
        <v>10293</v>
      </c>
      <c r="B3181" t="s">
        <v>10958</v>
      </c>
      <c r="C3181" t="s">
        <v>74</v>
      </c>
      <c r="D3181" s="25" t="s">
        <v>1992</v>
      </c>
      <c r="E3181" s="4">
        <v>5</v>
      </c>
      <c r="F3181" s="4">
        <v>2021</v>
      </c>
      <c r="G3181" t="s">
        <v>25</v>
      </c>
      <c r="H3181" s="4">
        <v>4.7</v>
      </c>
      <c r="I3181" t="s">
        <v>1214</v>
      </c>
      <c r="J3181" s="4" t="s">
        <v>9902</v>
      </c>
      <c r="K3181" s="4">
        <v>16.5</v>
      </c>
      <c r="L3181" s="4">
        <v>3.4</v>
      </c>
      <c r="M3181" s="4" t="s">
        <v>3829</v>
      </c>
      <c r="N3181" s="11" t="s">
        <v>14018</v>
      </c>
      <c r="Q3181" t="s">
        <v>14020</v>
      </c>
      <c r="R3181" t="s">
        <v>14021</v>
      </c>
    </row>
    <row r="3182" spans="1:18">
      <c r="A3182" t="s">
        <v>10293</v>
      </c>
      <c r="B3182" t="s">
        <v>10958</v>
      </c>
      <c r="C3182" t="s">
        <v>74</v>
      </c>
      <c r="D3182" s="25" t="s">
        <v>1440</v>
      </c>
      <c r="E3182" s="4">
        <v>5</v>
      </c>
      <c r="F3182" s="4">
        <v>2024</v>
      </c>
      <c r="G3182" t="s">
        <v>25</v>
      </c>
      <c r="H3182" s="4" t="s">
        <v>682</v>
      </c>
      <c r="I3182" t="s">
        <v>1214</v>
      </c>
      <c r="J3182" s="4" t="s">
        <v>451</v>
      </c>
      <c r="K3182" s="4">
        <v>19.3</v>
      </c>
      <c r="L3182" s="4">
        <v>4.0999999999999996</v>
      </c>
      <c r="M3182" s="4" t="s">
        <v>3441</v>
      </c>
      <c r="N3182" s="11" t="s">
        <v>14018</v>
      </c>
      <c r="Q3182" t="s">
        <v>14022</v>
      </c>
      <c r="R3182" t="s">
        <v>14023</v>
      </c>
    </row>
    <row r="3183" spans="1:18">
      <c r="A3183" t="s">
        <v>10293</v>
      </c>
      <c r="B3183" t="s">
        <v>10958</v>
      </c>
      <c r="C3183" s="4" t="s">
        <v>74</v>
      </c>
      <c r="D3183" s="25" t="s">
        <v>11031</v>
      </c>
      <c r="E3183" s="4">
        <v>4</v>
      </c>
      <c r="F3183" s="4">
        <v>2026</v>
      </c>
      <c r="G3183" s="4" t="s">
        <v>25</v>
      </c>
      <c r="H3183" s="4">
        <v>9.6</v>
      </c>
      <c r="I3183" t="s">
        <v>1214</v>
      </c>
      <c r="J3183" s="4">
        <v>23.7</v>
      </c>
      <c r="K3183" s="4">
        <v>20.5</v>
      </c>
      <c r="L3183" s="4">
        <v>4</v>
      </c>
      <c r="M3183" s="4">
        <v>565</v>
      </c>
      <c r="N3183" s="11" t="s">
        <v>14018</v>
      </c>
      <c r="R3183" s="4" t="s">
        <v>2449</v>
      </c>
    </row>
    <row r="3184" spans="1:18">
      <c r="A3184" t="s">
        <v>755</v>
      </c>
      <c r="B3184" t="s">
        <v>10958</v>
      </c>
      <c r="C3184" t="s">
        <v>20</v>
      </c>
      <c r="D3184" s="25" t="s">
        <v>11077</v>
      </c>
      <c r="E3184" s="4">
        <v>3</v>
      </c>
      <c r="F3184" s="4">
        <v>1986</v>
      </c>
      <c r="G3184" t="s">
        <v>25</v>
      </c>
      <c r="H3184" s="4" t="s">
        <v>1610</v>
      </c>
      <c r="I3184" t="s">
        <v>1214</v>
      </c>
      <c r="J3184" s="4" t="s">
        <v>1369</v>
      </c>
      <c r="K3184" s="4" t="s">
        <v>3451</v>
      </c>
      <c r="L3184" s="4">
        <v>0</v>
      </c>
      <c r="M3184" s="4" t="s">
        <v>1876</v>
      </c>
    </row>
    <row r="3185" spans="1:18">
      <c r="A3185" t="s">
        <v>755</v>
      </c>
      <c r="B3185" t="s">
        <v>10958</v>
      </c>
      <c r="C3185" t="s">
        <v>74</v>
      </c>
      <c r="D3185" s="25" t="s">
        <v>10963</v>
      </c>
      <c r="E3185" s="4">
        <v>3</v>
      </c>
      <c r="F3185" s="4">
        <v>1988</v>
      </c>
      <c r="G3185" t="s">
        <v>25</v>
      </c>
      <c r="H3185" s="4" t="s">
        <v>126</v>
      </c>
      <c r="I3185" t="s">
        <v>1214</v>
      </c>
      <c r="J3185" s="4" t="s">
        <v>1373</v>
      </c>
      <c r="K3185" s="4" t="s">
        <v>3079</v>
      </c>
      <c r="L3185" s="4">
        <v>0</v>
      </c>
      <c r="M3185" s="4" t="s">
        <v>1433</v>
      </c>
    </row>
    <row r="3186" spans="1:18">
      <c r="A3186" t="s">
        <v>755</v>
      </c>
      <c r="B3186" t="s">
        <v>10958</v>
      </c>
      <c r="C3186" t="s">
        <v>74</v>
      </c>
      <c r="D3186" s="25" t="s">
        <v>10964</v>
      </c>
      <c r="E3186" s="4">
        <v>3</v>
      </c>
      <c r="F3186" s="4">
        <v>1990</v>
      </c>
      <c r="G3186" t="s">
        <v>25</v>
      </c>
      <c r="H3186" s="4" t="s">
        <v>1376</v>
      </c>
      <c r="I3186" t="s">
        <v>1214</v>
      </c>
      <c r="J3186" s="4" t="s">
        <v>4455</v>
      </c>
      <c r="K3186" s="4" t="s">
        <v>3080</v>
      </c>
      <c r="L3186" s="4">
        <v>0</v>
      </c>
      <c r="M3186" s="4" t="s">
        <v>2625</v>
      </c>
    </row>
    <row r="3187" spans="1:18">
      <c r="A3187" t="s">
        <v>755</v>
      </c>
      <c r="B3187" t="s">
        <v>10958</v>
      </c>
      <c r="C3187" t="s">
        <v>74</v>
      </c>
      <c r="D3187" s="25" t="s">
        <v>11023</v>
      </c>
      <c r="E3187" s="4">
        <v>3</v>
      </c>
      <c r="F3187" s="4">
        <v>1992</v>
      </c>
      <c r="G3187" t="s">
        <v>25</v>
      </c>
      <c r="H3187" s="4" t="s">
        <v>137</v>
      </c>
      <c r="I3187" t="s">
        <v>1214</v>
      </c>
      <c r="J3187" s="4" t="s">
        <v>1611</v>
      </c>
      <c r="K3187" s="4" t="s">
        <v>1292</v>
      </c>
      <c r="L3187" s="4">
        <v>0</v>
      </c>
      <c r="M3187" s="4" t="s">
        <v>4849</v>
      </c>
    </row>
    <row r="3188" spans="1:18">
      <c r="A3188" t="s">
        <v>10316</v>
      </c>
      <c r="B3188" t="s">
        <v>10958</v>
      </c>
      <c r="C3188" t="s">
        <v>20</v>
      </c>
      <c r="D3188" s="25" t="s">
        <v>3055</v>
      </c>
      <c r="E3188" s="4">
        <v>5</v>
      </c>
      <c r="F3188" s="4">
        <v>2001</v>
      </c>
      <c r="G3188" t="s">
        <v>21</v>
      </c>
      <c r="H3188" s="4" t="s">
        <v>477</v>
      </c>
      <c r="I3188" t="s">
        <v>1214</v>
      </c>
      <c r="J3188" s="4" t="s">
        <v>604</v>
      </c>
      <c r="K3188" s="4" t="s">
        <v>836</v>
      </c>
      <c r="L3188" s="4">
        <v>0</v>
      </c>
      <c r="M3188" s="4" t="s">
        <v>2441</v>
      </c>
      <c r="N3188" s="11" t="s">
        <v>14024</v>
      </c>
      <c r="R3188" t="s">
        <v>14025</v>
      </c>
    </row>
    <row r="3189" spans="1:18">
      <c r="A3189" t="s">
        <v>10316</v>
      </c>
      <c r="B3189" t="s">
        <v>10958</v>
      </c>
      <c r="C3189" t="s">
        <v>74</v>
      </c>
      <c r="D3189" s="25" t="s">
        <v>10972</v>
      </c>
      <c r="E3189" s="4">
        <v>5</v>
      </c>
      <c r="F3189" s="4">
        <v>2003</v>
      </c>
      <c r="G3189" t="s">
        <v>21</v>
      </c>
      <c r="H3189" s="4" t="s">
        <v>410</v>
      </c>
      <c r="I3189" t="s">
        <v>1214</v>
      </c>
      <c r="J3189" s="4" t="s">
        <v>742</v>
      </c>
      <c r="K3189" s="4" t="s">
        <v>881</v>
      </c>
      <c r="L3189" s="4">
        <v>0</v>
      </c>
      <c r="M3189" s="4" t="s">
        <v>1593</v>
      </c>
      <c r="N3189" s="11" t="s">
        <v>14024</v>
      </c>
      <c r="R3189" t="s">
        <v>14026</v>
      </c>
    </row>
    <row r="3190" spans="1:18">
      <c r="A3190" t="s">
        <v>10316</v>
      </c>
      <c r="B3190" t="s">
        <v>10958</v>
      </c>
      <c r="C3190" t="s">
        <v>74</v>
      </c>
      <c r="D3190" s="25" t="s">
        <v>11014</v>
      </c>
      <c r="E3190" s="4">
        <v>5</v>
      </c>
      <c r="F3190" s="4">
        <v>2013</v>
      </c>
      <c r="G3190" t="s">
        <v>25</v>
      </c>
      <c r="H3190" s="4" t="s">
        <v>600</v>
      </c>
      <c r="I3190" t="s">
        <v>1214</v>
      </c>
      <c r="J3190" s="4" t="s">
        <v>542</v>
      </c>
      <c r="K3190" s="4" t="s">
        <v>591</v>
      </c>
      <c r="L3190" s="4">
        <v>0</v>
      </c>
      <c r="M3190" s="4" t="s">
        <v>2729</v>
      </c>
      <c r="N3190" s="11" t="s">
        <v>14024</v>
      </c>
      <c r="R3190" t="s">
        <v>11329</v>
      </c>
    </row>
    <row r="3191" spans="1:18">
      <c r="A3191" t="s">
        <v>10321</v>
      </c>
      <c r="B3191" t="s">
        <v>10958</v>
      </c>
      <c r="C3191" t="s">
        <v>20</v>
      </c>
      <c r="D3191" s="25" t="s">
        <v>1736</v>
      </c>
      <c r="E3191" s="4">
        <v>5</v>
      </c>
      <c r="F3191" s="4">
        <v>2004</v>
      </c>
      <c r="G3191" t="s">
        <v>25</v>
      </c>
      <c r="H3191" s="4" t="s">
        <v>1452</v>
      </c>
      <c r="I3191" t="s">
        <v>1214</v>
      </c>
      <c r="J3191" s="4" t="s">
        <v>3557</v>
      </c>
      <c r="K3191" s="4" t="s">
        <v>550</v>
      </c>
      <c r="L3191" s="4">
        <v>0</v>
      </c>
      <c r="M3191" s="4" t="s">
        <v>2975</v>
      </c>
      <c r="N3191" s="11" t="s">
        <v>14027</v>
      </c>
      <c r="R3191" t="s">
        <v>14028</v>
      </c>
    </row>
    <row r="3192" spans="1:18">
      <c r="A3192" t="s">
        <v>10321</v>
      </c>
      <c r="B3192" t="s">
        <v>10958</v>
      </c>
      <c r="C3192" t="s">
        <v>74</v>
      </c>
      <c r="D3192" s="25" t="s">
        <v>11123</v>
      </c>
      <c r="E3192" s="4">
        <v>5</v>
      </c>
      <c r="F3192" s="4">
        <v>2005</v>
      </c>
      <c r="G3192" t="s">
        <v>25</v>
      </c>
      <c r="H3192" s="4" t="s">
        <v>1456</v>
      </c>
      <c r="I3192" t="s">
        <v>1214</v>
      </c>
      <c r="J3192" s="4" t="s">
        <v>1445</v>
      </c>
      <c r="K3192" s="4" t="s">
        <v>563</v>
      </c>
      <c r="L3192" s="4">
        <v>0</v>
      </c>
      <c r="M3192" s="4" t="s">
        <v>11457</v>
      </c>
      <c r="N3192" s="11" t="s">
        <v>14027</v>
      </c>
      <c r="R3192" t="s">
        <v>14029</v>
      </c>
    </row>
    <row r="3193" spans="1:18">
      <c r="A3193" t="s">
        <v>10321</v>
      </c>
      <c r="B3193" t="s">
        <v>10958</v>
      </c>
      <c r="C3193" t="s">
        <v>74</v>
      </c>
      <c r="D3193" s="25" t="s">
        <v>10993</v>
      </c>
      <c r="E3193" s="4">
        <v>5</v>
      </c>
      <c r="F3193" s="4">
        <v>2008</v>
      </c>
      <c r="G3193" t="s">
        <v>25</v>
      </c>
      <c r="H3193" s="4" t="s">
        <v>682</v>
      </c>
      <c r="I3193" t="s">
        <v>1214</v>
      </c>
      <c r="J3193" s="4" t="s">
        <v>3139</v>
      </c>
      <c r="K3193" s="4" t="s">
        <v>5705</v>
      </c>
      <c r="L3193" s="4">
        <v>0</v>
      </c>
      <c r="M3193" s="4" t="s">
        <v>2276</v>
      </c>
      <c r="N3193" s="11" t="s">
        <v>14027</v>
      </c>
      <c r="R3193" t="s">
        <v>11364</v>
      </c>
    </row>
    <row r="3194" spans="1:18">
      <c r="A3194" t="s">
        <v>10321</v>
      </c>
      <c r="B3194" t="s">
        <v>10958</v>
      </c>
      <c r="C3194" t="s">
        <v>74</v>
      </c>
      <c r="D3194" s="25" t="s">
        <v>11064</v>
      </c>
      <c r="E3194" s="4">
        <v>5</v>
      </c>
      <c r="F3194" s="4">
        <v>2009</v>
      </c>
      <c r="G3194" t="s">
        <v>25</v>
      </c>
      <c r="H3194" s="4" t="s">
        <v>57</v>
      </c>
      <c r="I3194" t="s">
        <v>1214</v>
      </c>
      <c r="J3194" s="4" t="s">
        <v>563</v>
      </c>
      <c r="K3194" s="4" t="s">
        <v>1215</v>
      </c>
      <c r="L3194" s="4">
        <v>0</v>
      </c>
      <c r="M3194" s="4" t="s">
        <v>1476</v>
      </c>
      <c r="N3194" s="11" t="s">
        <v>14027</v>
      </c>
    </row>
    <row r="3195" spans="1:18">
      <c r="A3195" t="s">
        <v>10321</v>
      </c>
      <c r="B3195" t="s">
        <v>10958</v>
      </c>
      <c r="C3195" t="s">
        <v>74</v>
      </c>
      <c r="D3195" s="25" t="s">
        <v>11107</v>
      </c>
      <c r="E3195" s="4">
        <v>4</v>
      </c>
      <c r="F3195" s="4">
        <v>2010</v>
      </c>
      <c r="G3195" t="s">
        <v>25</v>
      </c>
      <c r="H3195" s="4" t="s">
        <v>126</v>
      </c>
      <c r="I3195" t="s">
        <v>1214</v>
      </c>
      <c r="J3195" s="4" t="s">
        <v>275</v>
      </c>
      <c r="K3195" s="4" t="s">
        <v>461</v>
      </c>
      <c r="L3195" s="4">
        <v>0</v>
      </c>
      <c r="M3195" s="4" t="s">
        <v>2920</v>
      </c>
      <c r="N3195" s="11" t="s">
        <v>14027</v>
      </c>
      <c r="R3195" t="s">
        <v>14030</v>
      </c>
    </row>
    <row r="3196" spans="1:18">
      <c r="A3196" t="s">
        <v>10321</v>
      </c>
      <c r="B3196" t="s">
        <v>10958</v>
      </c>
      <c r="C3196" t="s">
        <v>74</v>
      </c>
      <c r="D3196" s="25" t="s">
        <v>11397</v>
      </c>
      <c r="E3196" s="4">
        <v>5</v>
      </c>
      <c r="F3196" s="4">
        <v>2011</v>
      </c>
      <c r="G3196" t="s">
        <v>25</v>
      </c>
      <c r="H3196" s="4" t="s">
        <v>496</v>
      </c>
      <c r="I3196" t="s">
        <v>1214</v>
      </c>
      <c r="J3196" s="4" t="s">
        <v>3781</v>
      </c>
      <c r="K3196" s="4" t="s">
        <v>814</v>
      </c>
      <c r="L3196" s="4">
        <v>0</v>
      </c>
      <c r="M3196" s="4" t="s">
        <v>1621</v>
      </c>
      <c r="N3196" s="11" t="s">
        <v>14027</v>
      </c>
      <c r="R3196" t="s">
        <v>14031</v>
      </c>
    </row>
    <row r="3197" spans="1:18">
      <c r="A3197" t="s">
        <v>10321</v>
      </c>
      <c r="B3197" t="s">
        <v>10958</v>
      </c>
      <c r="C3197" t="s">
        <v>74</v>
      </c>
      <c r="D3197" s="25" t="s">
        <v>11014</v>
      </c>
      <c r="E3197" s="4">
        <v>5</v>
      </c>
      <c r="F3197" s="4">
        <v>2013</v>
      </c>
      <c r="G3197" t="s">
        <v>25</v>
      </c>
      <c r="H3197" s="4" t="s">
        <v>717</v>
      </c>
      <c r="I3197" t="s">
        <v>1214</v>
      </c>
      <c r="J3197" s="4" t="s">
        <v>1155</v>
      </c>
      <c r="K3197" s="4" t="s">
        <v>456</v>
      </c>
      <c r="L3197" s="4">
        <v>0</v>
      </c>
      <c r="M3197" s="4" t="s">
        <v>4763</v>
      </c>
      <c r="N3197" s="11" t="s">
        <v>14027</v>
      </c>
      <c r="R3197" t="s">
        <v>11329</v>
      </c>
    </row>
    <row r="3198" spans="1:18">
      <c r="A3198" t="s">
        <v>10321</v>
      </c>
      <c r="B3198" t="s">
        <v>10958</v>
      </c>
      <c r="C3198" t="s">
        <v>74</v>
      </c>
      <c r="D3198" s="25" t="s">
        <v>1590</v>
      </c>
      <c r="E3198" s="4">
        <v>5</v>
      </c>
      <c r="F3198" s="4">
        <v>2016</v>
      </c>
      <c r="G3198" t="s">
        <v>25</v>
      </c>
      <c r="H3198" s="4" t="s">
        <v>977</v>
      </c>
      <c r="I3198" t="s">
        <v>1214</v>
      </c>
      <c r="J3198" s="4" t="s">
        <v>1782</v>
      </c>
      <c r="K3198" s="4" t="s">
        <v>958</v>
      </c>
      <c r="L3198" s="4">
        <v>0</v>
      </c>
      <c r="M3198" s="4" t="s">
        <v>2025</v>
      </c>
      <c r="N3198" s="11" t="s">
        <v>14027</v>
      </c>
      <c r="R3198" t="s">
        <v>14032</v>
      </c>
    </row>
    <row r="3199" spans="1:18">
      <c r="A3199" t="s">
        <v>10321</v>
      </c>
      <c r="B3199" t="s">
        <v>10958</v>
      </c>
      <c r="C3199" t="s">
        <v>74</v>
      </c>
      <c r="D3199" s="25" t="s">
        <v>11102</v>
      </c>
      <c r="E3199" s="4">
        <v>5</v>
      </c>
      <c r="F3199" s="4">
        <v>2019</v>
      </c>
      <c r="G3199" t="s">
        <v>25</v>
      </c>
      <c r="H3199" s="4" t="s">
        <v>1046</v>
      </c>
      <c r="I3199" t="s">
        <v>1214</v>
      </c>
      <c r="J3199" s="4" t="s">
        <v>1181</v>
      </c>
      <c r="K3199" s="4" t="s">
        <v>49</v>
      </c>
      <c r="L3199" s="4">
        <v>0</v>
      </c>
      <c r="M3199" s="4" t="s">
        <v>4259</v>
      </c>
      <c r="N3199" s="11" t="s">
        <v>14027</v>
      </c>
      <c r="R3199" t="s">
        <v>14033</v>
      </c>
    </row>
    <row r="3200" spans="1:18">
      <c r="A3200" t="s">
        <v>10321</v>
      </c>
      <c r="B3200" t="s">
        <v>10958</v>
      </c>
      <c r="C3200" t="s">
        <v>74</v>
      </c>
      <c r="D3200" s="25" t="s">
        <v>1992</v>
      </c>
      <c r="E3200" s="4">
        <v>5</v>
      </c>
      <c r="F3200" s="4">
        <v>2021</v>
      </c>
      <c r="G3200" t="s">
        <v>25</v>
      </c>
      <c r="H3200" s="4">
        <v>20.7</v>
      </c>
      <c r="I3200" t="s">
        <v>1214</v>
      </c>
      <c r="J3200" s="4" t="s">
        <v>924</v>
      </c>
      <c r="K3200" s="4" t="s">
        <v>933</v>
      </c>
      <c r="L3200" s="4">
        <v>0</v>
      </c>
      <c r="M3200" s="4" t="s">
        <v>2719</v>
      </c>
      <c r="N3200" s="11" t="s">
        <v>14027</v>
      </c>
      <c r="O3200" t="s">
        <v>9364</v>
      </c>
      <c r="Q3200" t="s">
        <v>14034</v>
      </c>
      <c r="R3200" t="s">
        <v>14035</v>
      </c>
    </row>
    <row r="3201" spans="1:18">
      <c r="A3201" t="s">
        <v>1097</v>
      </c>
      <c r="B3201" t="s">
        <v>10958</v>
      </c>
      <c r="C3201" t="s">
        <v>20</v>
      </c>
      <c r="D3201" s="25" t="s">
        <v>2390</v>
      </c>
      <c r="E3201" s="4">
        <v>3</v>
      </c>
      <c r="F3201" s="4">
        <v>1980</v>
      </c>
      <c r="G3201" t="s">
        <v>25</v>
      </c>
      <c r="H3201" s="4">
        <v>8.5</v>
      </c>
      <c r="I3201" t="s">
        <v>35</v>
      </c>
      <c r="J3201" s="4" t="s">
        <v>3046</v>
      </c>
      <c r="K3201" s="4" t="s">
        <v>5125</v>
      </c>
      <c r="L3201" s="4">
        <v>0</v>
      </c>
      <c r="M3201" s="4" t="s">
        <v>2920</v>
      </c>
      <c r="R3201" t="s">
        <v>11271</v>
      </c>
    </row>
    <row r="3202" spans="1:18">
      <c r="A3202" t="s">
        <v>1097</v>
      </c>
      <c r="B3202" t="s">
        <v>10958</v>
      </c>
      <c r="C3202" t="s">
        <v>74</v>
      </c>
      <c r="D3202" s="25" t="s">
        <v>10960</v>
      </c>
      <c r="E3202" s="4">
        <v>3</v>
      </c>
      <c r="F3202" s="4">
        <v>1983</v>
      </c>
      <c r="G3202" t="s">
        <v>25</v>
      </c>
      <c r="H3202" s="4">
        <v>11.5</v>
      </c>
      <c r="I3202" t="s">
        <v>35</v>
      </c>
      <c r="J3202" s="4" t="s">
        <v>1611</v>
      </c>
      <c r="K3202" s="4" t="s">
        <v>1811</v>
      </c>
      <c r="L3202" s="4">
        <v>0</v>
      </c>
      <c r="M3202" s="4" t="s">
        <v>3241</v>
      </c>
    </row>
    <row r="3203" spans="1:18">
      <c r="A3203" t="s">
        <v>10339</v>
      </c>
      <c r="B3203" t="s">
        <v>10958</v>
      </c>
      <c r="C3203" t="s">
        <v>20</v>
      </c>
      <c r="D3203" s="25" t="s">
        <v>1367</v>
      </c>
      <c r="E3203" s="4">
        <v>3</v>
      </c>
      <c r="F3203" s="4">
        <v>1988</v>
      </c>
      <c r="G3203" t="s">
        <v>25</v>
      </c>
      <c r="I3203" t="s">
        <v>11219</v>
      </c>
      <c r="J3203" s="4" t="s">
        <v>2219</v>
      </c>
      <c r="K3203" s="4" t="s">
        <v>6556</v>
      </c>
      <c r="L3203" s="4">
        <v>0</v>
      </c>
      <c r="M3203" s="4" t="s">
        <v>14036</v>
      </c>
      <c r="R3203" t="s">
        <v>14037</v>
      </c>
    </row>
    <row r="3204" spans="1:18">
      <c r="A3204" t="s">
        <v>10339</v>
      </c>
      <c r="B3204" t="s">
        <v>10958</v>
      </c>
      <c r="C3204" t="s">
        <v>74</v>
      </c>
      <c r="D3204" s="25" t="s">
        <v>10964</v>
      </c>
      <c r="E3204" s="4">
        <v>3</v>
      </c>
      <c r="F3204" s="4">
        <v>1990</v>
      </c>
      <c r="G3204" t="s">
        <v>25</v>
      </c>
      <c r="I3204" t="s">
        <v>11219</v>
      </c>
      <c r="J3204" s="4" t="s">
        <v>3455</v>
      </c>
      <c r="K3204" s="4" t="s">
        <v>4565</v>
      </c>
      <c r="L3204" s="4">
        <v>0</v>
      </c>
      <c r="M3204" s="4" t="s">
        <v>13929</v>
      </c>
      <c r="R3204" t="s">
        <v>14038</v>
      </c>
    </row>
    <row r="3205" spans="1:18">
      <c r="A3205" t="s">
        <v>10339</v>
      </c>
      <c r="B3205" t="s">
        <v>10958</v>
      </c>
      <c r="C3205" t="s">
        <v>74</v>
      </c>
      <c r="D3205" s="25" t="s">
        <v>11023</v>
      </c>
      <c r="E3205" s="4">
        <v>3</v>
      </c>
      <c r="F3205" s="4">
        <v>1992</v>
      </c>
      <c r="G3205" t="s">
        <v>25</v>
      </c>
      <c r="I3205" t="s">
        <v>11219</v>
      </c>
      <c r="J3205" s="4" t="s">
        <v>2299</v>
      </c>
      <c r="K3205" s="4" t="s">
        <v>10334</v>
      </c>
      <c r="L3205" s="4">
        <v>0</v>
      </c>
      <c r="M3205" s="4" t="s">
        <v>14039</v>
      </c>
    </row>
    <row r="3206" spans="1:18">
      <c r="A3206" t="s">
        <v>10347</v>
      </c>
      <c r="B3206" t="s">
        <v>10958</v>
      </c>
      <c r="C3206" t="s">
        <v>20</v>
      </c>
      <c r="D3206" s="25" t="s">
        <v>10968</v>
      </c>
      <c r="E3206" s="4">
        <v>3</v>
      </c>
      <c r="F3206" s="4">
        <v>1994</v>
      </c>
      <c r="G3206" t="s">
        <v>21</v>
      </c>
      <c r="H3206" s="4" t="s">
        <v>1610</v>
      </c>
      <c r="I3206" t="s">
        <v>1214</v>
      </c>
      <c r="J3206" s="4" t="s">
        <v>4588</v>
      </c>
      <c r="K3206" s="4" t="s">
        <v>806</v>
      </c>
      <c r="L3206" s="4">
        <v>0</v>
      </c>
      <c r="M3206" s="4" t="s">
        <v>4069</v>
      </c>
      <c r="N3206" s="11" t="s">
        <v>14040</v>
      </c>
      <c r="R3206" t="s">
        <v>607</v>
      </c>
    </row>
    <row r="3207" spans="1:18">
      <c r="A3207" t="s">
        <v>10347</v>
      </c>
      <c r="B3207" t="s">
        <v>10958</v>
      </c>
      <c r="C3207" t="s">
        <v>74</v>
      </c>
      <c r="D3207" s="25" t="s">
        <v>11001</v>
      </c>
      <c r="E3207" s="4">
        <v>3</v>
      </c>
      <c r="F3207" s="4">
        <v>1998</v>
      </c>
      <c r="G3207" t="s">
        <v>21</v>
      </c>
      <c r="H3207" s="4" t="s">
        <v>1376</v>
      </c>
      <c r="I3207" t="s">
        <v>1214</v>
      </c>
      <c r="J3207" s="4" t="s">
        <v>1818</v>
      </c>
      <c r="K3207" s="4" t="s">
        <v>1282</v>
      </c>
      <c r="L3207" s="4">
        <v>0</v>
      </c>
      <c r="M3207" s="4" t="s">
        <v>2120</v>
      </c>
      <c r="N3207" s="11" t="s">
        <v>14040</v>
      </c>
    </row>
    <row r="3208" spans="1:18">
      <c r="A3208" t="s">
        <v>10347</v>
      </c>
      <c r="B3208" t="s">
        <v>10958</v>
      </c>
      <c r="C3208" t="s">
        <v>74</v>
      </c>
      <c r="D3208" s="25" t="s">
        <v>3055</v>
      </c>
      <c r="E3208" s="4">
        <v>5</v>
      </c>
      <c r="F3208" s="4">
        <v>2001</v>
      </c>
      <c r="G3208" t="s">
        <v>21</v>
      </c>
      <c r="H3208" s="4" t="s">
        <v>609</v>
      </c>
      <c r="I3208" t="s">
        <v>1214</v>
      </c>
      <c r="J3208" s="4" t="s">
        <v>67</v>
      </c>
      <c r="K3208" s="4" t="s">
        <v>49</v>
      </c>
      <c r="L3208" s="4">
        <v>0</v>
      </c>
      <c r="M3208" s="4" t="s">
        <v>4346</v>
      </c>
      <c r="N3208" s="11" t="s">
        <v>14040</v>
      </c>
      <c r="R3208" t="s">
        <v>14041</v>
      </c>
    </row>
    <row r="3209" spans="1:18">
      <c r="A3209" t="s">
        <v>10347</v>
      </c>
      <c r="B3209" t="s">
        <v>10958</v>
      </c>
      <c r="C3209" t="s">
        <v>74</v>
      </c>
      <c r="D3209" s="25" t="s">
        <v>11007</v>
      </c>
      <c r="E3209" s="4">
        <v>5</v>
      </c>
      <c r="F3209" s="4">
        <v>2002</v>
      </c>
      <c r="G3209" t="s">
        <v>21</v>
      </c>
      <c r="H3209" s="4" t="s">
        <v>977</v>
      </c>
      <c r="I3209" t="s">
        <v>1214</v>
      </c>
      <c r="J3209" s="4" t="s">
        <v>2176</v>
      </c>
      <c r="K3209" s="4" t="s">
        <v>1061</v>
      </c>
      <c r="L3209" s="4">
        <v>0</v>
      </c>
      <c r="M3209" s="4" t="s">
        <v>2886</v>
      </c>
      <c r="N3209" s="11" t="s">
        <v>14040</v>
      </c>
      <c r="R3209" t="s">
        <v>14042</v>
      </c>
    </row>
    <row r="3210" spans="1:18">
      <c r="A3210" t="s">
        <v>10347</v>
      </c>
      <c r="B3210" t="s">
        <v>10958</v>
      </c>
      <c r="C3210" t="s">
        <v>74</v>
      </c>
      <c r="D3210" s="25" t="s">
        <v>2807</v>
      </c>
      <c r="E3210" s="4">
        <v>7</v>
      </c>
      <c r="F3210" s="4">
        <v>2002</v>
      </c>
      <c r="G3210" t="s">
        <v>21</v>
      </c>
      <c r="H3210" s="4" t="s">
        <v>431</v>
      </c>
      <c r="I3210" t="s">
        <v>1214</v>
      </c>
      <c r="J3210" s="4" t="s">
        <v>2176</v>
      </c>
      <c r="N3210" s="11" t="s">
        <v>14040</v>
      </c>
      <c r="R3210" t="s">
        <v>14043</v>
      </c>
    </row>
    <row r="3211" spans="1:18">
      <c r="A3211" t="s">
        <v>10347</v>
      </c>
      <c r="B3211" t="s">
        <v>10958</v>
      </c>
      <c r="C3211" t="s">
        <v>74</v>
      </c>
      <c r="D3211" s="25" t="s">
        <v>1674</v>
      </c>
      <c r="E3211" s="4">
        <v>5</v>
      </c>
      <c r="F3211" s="4">
        <v>2004</v>
      </c>
      <c r="G3211" t="s">
        <v>21</v>
      </c>
      <c r="H3211" s="4" t="s">
        <v>1038</v>
      </c>
      <c r="I3211" t="s">
        <v>1214</v>
      </c>
      <c r="J3211" s="4" t="s">
        <v>542</v>
      </c>
      <c r="K3211" s="4" t="s">
        <v>203</v>
      </c>
      <c r="L3211" s="4">
        <v>0</v>
      </c>
      <c r="M3211" s="4" t="s">
        <v>8855</v>
      </c>
      <c r="N3211" s="11" t="s">
        <v>14040</v>
      </c>
      <c r="R3211" t="s">
        <v>12758</v>
      </c>
    </row>
    <row r="3212" spans="1:18">
      <c r="A3212" t="s">
        <v>10347</v>
      </c>
      <c r="B3212" t="s">
        <v>10958</v>
      </c>
      <c r="C3212" t="s">
        <v>74</v>
      </c>
      <c r="D3212" s="25" t="s">
        <v>11123</v>
      </c>
      <c r="E3212" s="4">
        <v>5</v>
      </c>
      <c r="F3212" s="4">
        <v>2005</v>
      </c>
      <c r="G3212" t="s">
        <v>21</v>
      </c>
      <c r="H3212" s="4" t="s">
        <v>1046</v>
      </c>
      <c r="I3212" t="s">
        <v>1214</v>
      </c>
      <c r="J3212" s="4" t="s">
        <v>1215</v>
      </c>
      <c r="K3212" s="4" t="s">
        <v>1115</v>
      </c>
      <c r="L3212" s="4">
        <v>0</v>
      </c>
      <c r="M3212" s="4" t="s">
        <v>14044</v>
      </c>
      <c r="N3212" s="11" t="s">
        <v>14040</v>
      </c>
      <c r="R3212" t="s">
        <v>13168</v>
      </c>
    </row>
    <row r="3213" spans="1:18">
      <c r="A3213" t="s">
        <v>10347</v>
      </c>
      <c r="B3213" t="s">
        <v>10958</v>
      </c>
      <c r="C3213" t="s">
        <v>74</v>
      </c>
      <c r="D3213" s="25" t="s">
        <v>1313</v>
      </c>
      <c r="E3213" s="4">
        <v>3</v>
      </c>
      <c r="F3213" s="4">
        <v>2006</v>
      </c>
      <c r="G3213" t="s">
        <v>21</v>
      </c>
      <c r="H3213" s="4" t="s">
        <v>1756</v>
      </c>
      <c r="I3213" t="s">
        <v>1214</v>
      </c>
      <c r="N3213" s="11" t="s">
        <v>14040</v>
      </c>
      <c r="R3213" t="s">
        <v>799</v>
      </c>
    </row>
    <row r="3214" spans="1:18">
      <c r="A3214" t="s">
        <v>10347</v>
      </c>
      <c r="B3214" t="s">
        <v>10958</v>
      </c>
      <c r="C3214" t="s">
        <v>74</v>
      </c>
      <c r="D3214" s="25" t="s">
        <v>10993</v>
      </c>
      <c r="E3214" s="4">
        <v>5</v>
      </c>
      <c r="F3214" s="4">
        <v>2008</v>
      </c>
      <c r="G3214" t="s">
        <v>21</v>
      </c>
      <c r="H3214" s="4" t="s">
        <v>772</v>
      </c>
      <c r="I3214" t="s">
        <v>1214</v>
      </c>
      <c r="J3214" s="4" t="s">
        <v>326</v>
      </c>
      <c r="K3214" s="4" t="s">
        <v>426</v>
      </c>
      <c r="L3214" s="4">
        <v>0</v>
      </c>
      <c r="M3214" s="4" t="s">
        <v>9176</v>
      </c>
      <c r="N3214" s="11" t="s">
        <v>14040</v>
      </c>
      <c r="R3214" t="s">
        <v>11453</v>
      </c>
    </row>
    <row r="3215" spans="1:18">
      <c r="A3215" t="s">
        <v>10347</v>
      </c>
      <c r="B3215" t="s">
        <v>10958</v>
      </c>
      <c r="C3215" t="s">
        <v>74</v>
      </c>
      <c r="D3215" s="25" t="s">
        <v>11107</v>
      </c>
      <c r="E3215" s="4">
        <v>4</v>
      </c>
      <c r="F3215" s="4">
        <v>2010</v>
      </c>
      <c r="G3215" t="s">
        <v>21</v>
      </c>
      <c r="H3215" s="4" t="s">
        <v>1094</v>
      </c>
      <c r="I3215" t="s">
        <v>1214</v>
      </c>
      <c r="J3215" s="4" t="s">
        <v>464</v>
      </c>
      <c r="K3215" s="4" t="s">
        <v>1253</v>
      </c>
      <c r="L3215" s="4">
        <v>0</v>
      </c>
      <c r="M3215" s="4" t="s">
        <v>4849</v>
      </c>
      <c r="N3215" s="11" t="s">
        <v>14040</v>
      </c>
      <c r="R3215" t="s">
        <v>14045</v>
      </c>
    </row>
    <row r="3216" spans="1:18">
      <c r="A3216" t="s">
        <v>10347</v>
      </c>
      <c r="B3216" t="s">
        <v>10958</v>
      </c>
      <c r="C3216" t="s">
        <v>74</v>
      </c>
      <c r="D3216" s="25" t="s">
        <v>10995</v>
      </c>
      <c r="E3216" s="4">
        <v>5</v>
      </c>
      <c r="F3216" s="4">
        <v>2010</v>
      </c>
      <c r="G3216" t="s">
        <v>21</v>
      </c>
      <c r="H3216" s="4" t="s">
        <v>997</v>
      </c>
      <c r="I3216" t="s">
        <v>1214</v>
      </c>
      <c r="J3216" s="4" t="s">
        <v>116</v>
      </c>
      <c r="K3216" s="4" t="s">
        <v>426</v>
      </c>
      <c r="L3216" s="4">
        <v>0</v>
      </c>
      <c r="M3216" s="4" t="s">
        <v>14046</v>
      </c>
      <c r="N3216" s="11" t="s">
        <v>14040</v>
      </c>
      <c r="R3216" t="s">
        <v>634</v>
      </c>
    </row>
    <row r="3217" spans="1:18">
      <c r="A3217" t="s">
        <v>10347</v>
      </c>
      <c r="B3217" t="s">
        <v>10958</v>
      </c>
      <c r="C3217" t="s">
        <v>74</v>
      </c>
      <c r="D3217" s="25" t="s">
        <v>11014</v>
      </c>
      <c r="E3217" s="4">
        <v>5</v>
      </c>
      <c r="F3217" s="4">
        <v>2013</v>
      </c>
      <c r="G3217" t="s">
        <v>21</v>
      </c>
      <c r="H3217" s="4" t="s">
        <v>293</v>
      </c>
      <c r="I3217" t="s">
        <v>1214</v>
      </c>
      <c r="J3217" s="4" t="s">
        <v>1160</v>
      </c>
      <c r="K3217" s="4" t="s">
        <v>575</v>
      </c>
      <c r="L3217" s="4">
        <v>0</v>
      </c>
      <c r="M3217" s="4" t="s">
        <v>14047</v>
      </c>
      <c r="N3217" s="11" t="s">
        <v>14040</v>
      </c>
      <c r="R3217" t="s">
        <v>11329</v>
      </c>
    </row>
    <row r="3218" spans="1:18">
      <c r="A3218" t="s">
        <v>10347</v>
      </c>
      <c r="B3218" t="s">
        <v>10958</v>
      </c>
      <c r="C3218" t="s">
        <v>74</v>
      </c>
      <c r="D3218" s="25" t="s">
        <v>11016</v>
      </c>
      <c r="E3218" s="4">
        <v>5</v>
      </c>
      <c r="F3218" s="4">
        <v>2015</v>
      </c>
      <c r="G3218" t="s">
        <v>21</v>
      </c>
      <c r="H3218" s="4" t="s">
        <v>172</v>
      </c>
      <c r="I3218" t="s">
        <v>1214</v>
      </c>
      <c r="J3218" s="4" t="s">
        <v>842</v>
      </c>
      <c r="K3218" s="4" t="s">
        <v>575</v>
      </c>
      <c r="L3218" s="4">
        <v>0</v>
      </c>
      <c r="M3218" s="4" t="s">
        <v>11282</v>
      </c>
      <c r="N3218" s="11" t="s">
        <v>14040</v>
      </c>
      <c r="R3218" t="s">
        <v>14048</v>
      </c>
    </row>
    <row r="3219" spans="1:18">
      <c r="A3219" t="s">
        <v>10347</v>
      </c>
      <c r="B3219" t="s">
        <v>10958</v>
      </c>
      <c r="C3219" t="s">
        <v>74</v>
      </c>
      <c r="D3219" s="25" t="s">
        <v>841</v>
      </c>
      <c r="E3219" s="4">
        <v>6</v>
      </c>
      <c r="F3219" s="4">
        <v>2016</v>
      </c>
      <c r="G3219" t="s">
        <v>21</v>
      </c>
      <c r="H3219" s="4" t="s">
        <v>723</v>
      </c>
      <c r="I3219" t="s">
        <v>1214</v>
      </c>
      <c r="J3219" s="4" t="s">
        <v>350</v>
      </c>
      <c r="K3219" s="4" t="s">
        <v>233</v>
      </c>
      <c r="L3219" s="4">
        <v>0</v>
      </c>
      <c r="M3219" s="4" t="s">
        <v>2447</v>
      </c>
      <c r="N3219" s="11" t="s">
        <v>14040</v>
      </c>
      <c r="R3219" t="s">
        <v>14049</v>
      </c>
    </row>
    <row r="3220" spans="1:18">
      <c r="A3220" t="s">
        <v>14050</v>
      </c>
      <c r="B3220" t="s">
        <v>10958</v>
      </c>
      <c r="C3220" t="s">
        <v>20</v>
      </c>
      <c r="D3220" s="25" t="s">
        <v>1440</v>
      </c>
      <c r="E3220" s="4">
        <v>5</v>
      </c>
      <c r="F3220" s="4">
        <v>2024</v>
      </c>
      <c r="G3220" t="s">
        <v>25</v>
      </c>
      <c r="I3220"/>
      <c r="J3220" s="4" t="s">
        <v>2619</v>
      </c>
      <c r="K3220" s="4" t="s">
        <v>828</v>
      </c>
      <c r="L3220" s="4">
        <v>0</v>
      </c>
      <c r="M3220" s="4" t="s">
        <v>2111</v>
      </c>
      <c r="N3220" s="11" t="s">
        <v>14051</v>
      </c>
      <c r="Q3220" t="s">
        <v>14052</v>
      </c>
      <c r="R3220" t="s">
        <v>14053</v>
      </c>
    </row>
    <row r="3221" spans="1:18">
      <c r="A3221" t="s">
        <v>14050</v>
      </c>
      <c r="B3221" t="s">
        <v>10958</v>
      </c>
      <c r="C3221" s="4" t="s">
        <v>74</v>
      </c>
      <c r="D3221" s="25" t="s">
        <v>11031</v>
      </c>
      <c r="E3221" s="4">
        <v>4</v>
      </c>
      <c r="F3221" s="4">
        <v>2026</v>
      </c>
      <c r="G3221" s="4" t="s">
        <v>25</v>
      </c>
      <c r="I3221" t="s">
        <v>11219</v>
      </c>
      <c r="J3221" s="4">
        <v>32</v>
      </c>
      <c r="K3221" s="4">
        <v>41.7</v>
      </c>
      <c r="L3221" s="4">
        <v>0</v>
      </c>
      <c r="M3221" s="13">
        <v>1490</v>
      </c>
      <c r="N3221" s="11" t="s">
        <v>14051</v>
      </c>
      <c r="R3221" s="4" t="s">
        <v>2449</v>
      </c>
    </row>
    <row r="3222" spans="1:18">
      <c r="A3222" t="s">
        <v>14054</v>
      </c>
      <c r="B3222" t="s">
        <v>10958</v>
      </c>
      <c r="C3222" t="s">
        <v>20</v>
      </c>
      <c r="D3222" s="25" t="s">
        <v>1440</v>
      </c>
      <c r="E3222" s="4">
        <v>5</v>
      </c>
      <c r="F3222" s="4">
        <v>2024</v>
      </c>
      <c r="G3222" t="s">
        <v>21</v>
      </c>
      <c r="H3222" s="4" t="s">
        <v>1456</v>
      </c>
      <c r="I3222" t="s">
        <v>1214</v>
      </c>
      <c r="J3222" s="4" t="s">
        <v>893</v>
      </c>
      <c r="K3222" s="4" t="s">
        <v>275</v>
      </c>
      <c r="L3222" s="4">
        <v>0</v>
      </c>
      <c r="M3222" s="4" t="s">
        <v>6745</v>
      </c>
      <c r="N3222" s="11" t="s">
        <v>14055</v>
      </c>
      <c r="R3222" t="s">
        <v>14056</v>
      </c>
    </row>
    <row r="3223" spans="1:18">
      <c r="A3223" t="s">
        <v>14054</v>
      </c>
      <c r="B3223" t="s">
        <v>10958</v>
      </c>
      <c r="C3223" s="4" t="s">
        <v>74</v>
      </c>
      <c r="D3223" s="25" t="s">
        <v>11031</v>
      </c>
      <c r="E3223" s="4">
        <v>4</v>
      </c>
      <c r="F3223" s="4">
        <v>2026</v>
      </c>
      <c r="G3223" s="4" t="s">
        <v>21</v>
      </c>
      <c r="H3223" s="4">
        <v>6.6</v>
      </c>
      <c r="I3223" t="s">
        <v>1214</v>
      </c>
      <c r="J3223" s="4">
        <v>21.7</v>
      </c>
      <c r="K3223" s="4">
        <v>31</v>
      </c>
      <c r="L3223" s="4">
        <v>0</v>
      </c>
      <c r="M3223" s="4">
        <v>450</v>
      </c>
      <c r="N3223" s="11" t="s">
        <v>14057</v>
      </c>
      <c r="R3223" s="4" t="s">
        <v>2449</v>
      </c>
    </row>
    <row r="3224" spans="1:18">
      <c r="A3224" t="s">
        <v>14058</v>
      </c>
      <c r="B3224" t="s">
        <v>10958</v>
      </c>
      <c r="C3224" t="s">
        <v>20</v>
      </c>
      <c r="D3224" s="25" t="s">
        <v>1440</v>
      </c>
      <c r="E3224" s="4">
        <v>5</v>
      </c>
      <c r="F3224" s="4">
        <v>2024</v>
      </c>
      <c r="G3224" t="s">
        <v>25</v>
      </c>
      <c r="I3224"/>
      <c r="J3224" s="4" t="s">
        <v>866</v>
      </c>
      <c r="K3224" s="4" t="s">
        <v>49</v>
      </c>
      <c r="L3224" s="4">
        <v>0</v>
      </c>
      <c r="M3224" s="4" t="s">
        <v>5485</v>
      </c>
      <c r="N3224" s="11" t="s">
        <v>14059</v>
      </c>
      <c r="Q3224" t="s">
        <v>14060</v>
      </c>
      <c r="R3224" t="s">
        <v>14061</v>
      </c>
    </row>
    <row r="3225" spans="1:18">
      <c r="A3225" t="s">
        <v>14058</v>
      </c>
      <c r="B3225" t="s">
        <v>10958</v>
      </c>
      <c r="C3225" s="4" t="s">
        <v>74</v>
      </c>
      <c r="D3225" s="25" t="s">
        <v>1780</v>
      </c>
      <c r="E3225" s="4">
        <v>4</v>
      </c>
      <c r="F3225" s="4">
        <v>2026</v>
      </c>
      <c r="G3225" s="4" t="s">
        <v>25</v>
      </c>
      <c r="I3225" t="s">
        <v>11219</v>
      </c>
      <c r="J3225" s="4">
        <v>31.7</v>
      </c>
      <c r="K3225" s="4">
        <v>40.299999999999997</v>
      </c>
      <c r="L3225" s="4">
        <v>0</v>
      </c>
      <c r="M3225" s="4">
        <v>1210</v>
      </c>
      <c r="N3225" s="11" t="s">
        <v>14059</v>
      </c>
      <c r="R3225" s="4" t="s">
        <v>2449</v>
      </c>
    </row>
    <row r="3226" spans="1:18">
      <c r="A3226" t="s">
        <v>14062</v>
      </c>
      <c r="B3226" t="s">
        <v>10958</v>
      </c>
      <c r="C3226" t="s">
        <v>20</v>
      </c>
      <c r="D3226" s="25" t="s">
        <v>1440</v>
      </c>
      <c r="E3226" s="4">
        <v>5</v>
      </c>
      <c r="F3226" s="4">
        <v>2024</v>
      </c>
      <c r="G3226" t="s">
        <v>21</v>
      </c>
      <c r="H3226" s="4" t="s">
        <v>1456</v>
      </c>
      <c r="I3226" t="s">
        <v>1214</v>
      </c>
      <c r="J3226" s="4" t="s">
        <v>667</v>
      </c>
      <c r="K3226" s="4" t="s">
        <v>6479</v>
      </c>
      <c r="L3226" s="4">
        <v>0</v>
      </c>
      <c r="M3226" s="4" t="s">
        <v>3835</v>
      </c>
      <c r="N3226" s="11" t="s">
        <v>14063</v>
      </c>
      <c r="R3226" t="s">
        <v>14064</v>
      </c>
    </row>
    <row r="3227" spans="1:18">
      <c r="A3227" t="s">
        <v>14062</v>
      </c>
      <c r="B3227" t="s">
        <v>10958</v>
      </c>
      <c r="C3227" s="4" t="s">
        <v>74</v>
      </c>
      <c r="D3227" s="25" t="s">
        <v>11031</v>
      </c>
      <c r="E3227" s="4">
        <v>4</v>
      </c>
      <c r="F3227" s="4">
        <v>2026</v>
      </c>
      <c r="G3227" s="4" t="s">
        <v>25</v>
      </c>
      <c r="H3227" s="4">
        <v>6.6</v>
      </c>
      <c r="I3227" t="s">
        <v>1214</v>
      </c>
      <c r="J3227" s="4">
        <v>19.5</v>
      </c>
      <c r="K3227" s="4">
        <v>28.4</v>
      </c>
      <c r="L3227" s="4">
        <v>0</v>
      </c>
      <c r="M3227" s="4">
        <v>315</v>
      </c>
      <c r="N3227" s="11" t="s">
        <v>14063</v>
      </c>
      <c r="R3227" s="4" t="s">
        <v>14065</v>
      </c>
    </row>
    <row r="3228" spans="1:18">
      <c r="A3228" t="s">
        <v>10388</v>
      </c>
      <c r="B3228" t="s">
        <v>10958</v>
      </c>
      <c r="C3228" t="s">
        <v>20</v>
      </c>
      <c r="D3228" s="25" t="s">
        <v>6739</v>
      </c>
      <c r="E3228" s="4">
        <v>10</v>
      </c>
      <c r="F3228" s="4">
        <v>2002</v>
      </c>
      <c r="G3228" t="s">
        <v>103</v>
      </c>
      <c r="H3228" s="4" t="s">
        <v>5759</v>
      </c>
      <c r="I3228" t="s">
        <v>1214</v>
      </c>
      <c r="J3228" s="4" t="s">
        <v>3412</v>
      </c>
      <c r="K3228" s="4" t="s">
        <v>3391</v>
      </c>
      <c r="L3228" s="4">
        <v>0</v>
      </c>
      <c r="M3228" s="4" t="s">
        <v>1140</v>
      </c>
      <c r="R3228" t="s">
        <v>14066</v>
      </c>
    </row>
    <row r="3229" spans="1:18">
      <c r="A3229" t="s">
        <v>14067</v>
      </c>
      <c r="B3229" t="s">
        <v>10958</v>
      </c>
      <c r="C3229" t="s">
        <v>20</v>
      </c>
      <c r="D3229" s="25" t="s">
        <v>1440</v>
      </c>
      <c r="E3229" s="4">
        <v>5</v>
      </c>
      <c r="F3229" s="4">
        <v>2024</v>
      </c>
      <c r="G3229" t="s">
        <v>103</v>
      </c>
      <c r="H3229" s="4" t="s">
        <v>1539</v>
      </c>
      <c r="I3229" t="s">
        <v>1214</v>
      </c>
      <c r="J3229" s="4" t="s">
        <v>5760</v>
      </c>
      <c r="K3229" s="4" t="s">
        <v>9902</v>
      </c>
      <c r="L3229" s="4">
        <v>0</v>
      </c>
      <c r="M3229" s="4" t="s">
        <v>12452</v>
      </c>
      <c r="N3229" s="11" t="s">
        <v>14068</v>
      </c>
      <c r="R3229" t="s">
        <v>14069</v>
      </c>
    </row>
    <row r="3230" spans="1:18">
      <c r="A3230" t="s">
        <v>14070</v>
      </c>
      <c r="B3230" t="s">
        <v>10958</v>
      </c>
      <c r="C3230" t="s">
        <v>20</v>
      </c>
      <c r="D3230" s="25" t="s">
        <v>1440</v>
      </c>
      <c r="E3230" s="4">
        <v>5</v>
      </c>
      <c r="F3230" s="4">
        <v>2024</v>
      </c>
      <c r="G3230" t="s">
        <v>25</v>
      </c>
      <c r="I3230"/>
      <c r="J3230" s="4" t="s">
        <v>169</v>
      </c>
      <c r="K3230" s="4">
        <v>31</v>
      </c>
      <c r="L3230" s="4">
        <v>0</v>
      </c>
      <c r="M3230" s="4" t="s">
        <v>1433</v>
      </c>
      <c r="N3230" s="11" t="s">
        <v>14071</v>
      </c>
      <c r="Q3230" t="s">
        <v>14072</v>
      </c>
      <c r="R3230" t="s">
        <v>14073</v>
      </c>
    </row>
    <row r="3231" spans="1:18">
      <c r="A3231" t="s">
        <v>14070</v>
      </c>
      <c r="B3231" t="s">
        <v>10958</v>
      </c>
      <c r="C3231" s="4" t="s">
        <v>74</v>
      </c>
      <c r="D3231" s="25" t="s">
        <v>11031</v>
      </c>
      <c r="E3231" s="4">
        <v>4</v>
      </c>
      <c r="F3231" s="4">
        <v>2026</v>
      </c>
      <c r="G3231" s="4" t="s">
        <v>25</v>
      </c>
      <c r="I3231" t="s">
        <v>11219</v>
      </c>
      <c r="J3231" s="4">
        <v>30.5</v>
      </c>
      <c r="K3231" s="4">
        <v>37.9</v>
      </c>
      <c r="L3231" s="4">
        <v>0</v>
      </c>
      <c r="M3231" s="4">
        <v>1303</v>
      </c>
      <c r="N3231" s="11" t="s">
        <v>14071</v>
      </c>
      <c r="R3231" s="4" t="s">
        <v>2449</v>
      </c>
    </row>
    <row r="3232" spans="1:18">
      <c r="A3232" t="s">
        <v>14074</v>
      </c>
      <c r="B3232" t="s">
        <v>10958</v>
      </c>
      <c r="C3232" t="s">
        <v>20</v>
      </c>
      <c r="D3232" s="25" t="s">
        <v>1440</v>
      </c>
      <c r="E3232" s="4">
        <v>5</v>
      </c>
      <c r="F3232" s="4">
        <v>2024</v>
      </c>
      <c r="G3232" t="s">
        <v>25</v>
      </c>
      <c r="H3232" s="4" t="s">
        <v>654</v>
      </c>
      <c r="I3232" t="s">
        <v>1214</v>
      </c>
      <c r="J3232" s="4" t="s">
        <v>756</v>
      </c>
      <c r="K3232" s="4" t="s">
        <v>661</v>
      </c>
      <c r="L3232" s="4">
        <v>0</v>
      </c>
      <c r="M3232" s="4" t="s">
        <v>4763</v>
      </c>
      <c r="N3232" s="11" t="s">
        <v>14075</v>
      </c>
      <c r="R3232" t="s">
        <v>14076</v>
      </c>
    </row>
    <row r="3233" spans="1:18">
      <c r="A3233" t="s">
        <v>14077</v>
      </c>
      <c r="B3233" t="s">
        <v>10958</v>
      </c>
      <c r="C3233" t="s">
        <v>20</v>
      </c>
      <c r="D3233" s="25" t="s">
        <v>1440</v>
      </c>
      <c r="E3233" s="4">
        <v>5</v>
      </c>
      <c r="F3233" s="4">
        <v>2024</v>
      </c>
      <c r="G3233" t="s">
        <v>21</v>
      </c>
      <c r="I3233"/>
      <c r="J3233" s="4" t="s">
        <v>929</v>
      </c>
      <c r="K3233" s="4" t="s">
        <v>1282</v>
      </c>
      <c r="L3233" s="4">
        <v>0</v>
      </c>
      <c r="M3233" s="4" t="s">
        <v>2145</v>
      </c>
      <c r="N3233" s="11" t="s">
        <v>14078</v>
      </c>
      <c r="Q3233" t="s">
        <v>11029</v>
      </c>
      <c r="R3233" t="s">
        <v>14079</v>
      </c>
    </row>
    <row r="3234" spans="1:18">
      <c r="A3234" t="s">
        <v>14077</v>
      </c>
      <c r="B3234" t="s">
        <v>10958</v>
      </c>
      <c r="C3234" s="4" t="s">
        <v>74</v>
      </c>
      <c r="D3234" s="25" t="s">
        <v>11031</v>
      </c>
      <c r="E3234" s="4">
        <v>4</v>
      </c>
      <c r="F3234" s="4">
        <v>2026</v>
      </c>
      <c r="G3234" s="4" t="s">
        <v>21</v>
      </c>
      <c r="I3234" t="s">
        <v>11219</v>
      </c>
      <c r="J3234" s="4">
        <v>30.1</v>
      </c>
      <c r="K3234" s="4">
        <v>38</v>
      </c>
      <c r="L3234" s="4">
        <v>0</v>
      </c>
      <c r="M3234" s="4">
        <v>1180</v>
      </c>
      <c r="N3234" s="11" t="s">
        <v>14078</v>
      </c>
      <c r="R3234" s="4" t="s">
        <v>2449</v>
      </c>
    </row>
    <row r="3235" spans="1:18">
      <c r="A3235" t="s">
        <v>14080</v>
      </c>
      <c r="B3235" t="s">
        <v>10958</v>
      </c>
      <c r="C3235" t="s">
        <v>20</v>
      </c>
      <c r="D3235" s="25" t="s">
        <v>1440</v>
      </c>
      <c r="E3235" s="4">
        <v>5</v>
      </c>
      <c r="F3235" s="4">
        <v>2024</v>
      </c>
      <c r="G3235" t="s">
        <v>25</v>
      </c>
      <c r="I3235"/>
      <c r="J3235" s="4" t="s">
        <v>3419</v>
      </c>
      <c r="K3235" s="4" t="s">
        <v>186</v>
      </c>
      <c r="L3235" s="4">
        <v>0</v>
      </c>
      <c r="M3235" s="4" t="s">
        <v>1461</v>
      </c>
      <c r="N3235" s="11" t="s">
        <v>14081</v>
      </c>
      <c r="Q3235" t="s">
        <v>14082</v>
      </c>
      <c r="R3235" t="s">
        <v>14083</v>
      </c>
    </row>
    <row r="3236" spans="1:18">
      <c r="A3236" t="s">
        <v>14080</v>
      </c>
      <c r="B3236" t="s">
        <v>10958</v>
      </c>
      <c r="C3236" s="4" t="s">
        <v>74</v>
      </c>
      <c r="D3236" s="25" t="s">
        <v>11031</v>
      </c>
      <c r="E3236" s="4">
        <v>4</v>
      </c>
      <c r="F3236" s="4">
        <v>2026</v>
      </c>
      <c r="G3236" s="4" t="s">
        <v>25</v>
      </c>
      <c r="I3236" t="s">
        <v>11219</v>
      </c>
      <c r="J3236" s="4">
        <v>26.5</v>
      </c>
      <c r="K3236" s="4">
        <v>36.5</v>
      </c>
      <c r="L3236" s="4">
        <v>0</v>
      </c>
      <c r="M3236" s="4">
        <v>880</v>
      </c>
      <c r="N3236" s="11" t="s">
        <v>14081</v>
      </c>
      <c r="R3236" s="4" t="s">
        <v>14084</v>
      </c>
    </row>
    <row r="3237" spans="1:18">
      <c r="A3237" t="s">
        <v>14085</v>
      </c>
      <c r="B3237" t="s">
        <v>10958</v>
      </c>
      <c r="C3237" t="s">
        <v>20</v>
      </c>
      <c r="D3237" s="25" t="s">
        <v>1440</v>
      </c>
      <c r="E3237" s="4">
        <v>5</v>
      </c>
      <c r="F3237" s="4">
        <v>2024</v>
      </c>
      <c r="G3237" t="s">
        <v>21</v>
      </c>
      <c r="I3237"/>
      <c r="J3237" s="4" t="s">
        <v>91</v>
      </c>
      <c r="K3237" s="4" t="s">
        <v>456</v>
      </c>
      <c r="L3237" s="4">
        <v>0</v>
      </c>
      <c r="M3237" s="4" t="s">
        <v>4839</v>
      </c>
      <c r="N3237" s="11" t="s">
        <v>14086</v>
      </c>
      <c r="R3237" t="s">
        <v>14087</v>
      </c>
    </row>
    <row r="3238" spans="1:18">
      <c r="A3238" t="s">
        <v>14085</v>
      </c>
      <c r="B3238" t="s">
        <v>10958</v>
      </c>
      <c r="C3238" s="4" t="s">
        <v>74</v>
      </c>
      <c r="D3238" s="25" t="s">
        <v>11031</v>
      </c>
      <c r="E3238" s="4">
        <v>4</v>
      </c>
      <c r="F3238" s="4">
        <v>2026</v>
      </c>
      <c r="G3238" s="4" t="s">
        <v>21</v>
      </c>
      <c r="I3238" t="s">
        <v>11219</v>
      </c>
      <c r="J3238" s="4">
        <v>29</v>
      </c>
      <c r="K3238" s="4">
        <v>40</v>
      </c>
      <c r="L3238" s="4">
        <v>0</v>
      </c>
      <c r="M3238" s="4">
        <v>1090</v>
      </c>
      <c r="N3238" s="11" t="s">
        <v>14086</v>
      </c>
      <c r="R3238" s="4" t="s">
        <v>14088</v>
      </c>
    </row>
    <row r="3239" spans="1:18">
      <c r="A3239" t="s">
        <v>14089</v>
      </c>
      <c r="B3239" t="s">
        <v>10958</v>
      </c>
      <c r="C3239" t="s">
        <v>20</v>
      </c>
      <c r="D3239" s="25" t="s">
        <v>1440</v>
      </c>
      <c r="E3239" s="4">
        <v>5</v>
      </c>
      <c r="F3239" s="4">
        <v>2024</v>
      </c>
      <c r="G3239" t="s">
        <v>21</v>
      </c>
      <c r="I3239"/>
      <c r="J3239" s="4" t="s">
        <v>6479</v>
      </c>
      <c r="K3239" s="4" t="s">
        <v>1106</v>
      </c>
      <c r="L3239" s="4">
        <v>0</v>
      </c>
      <c r="M3239" s="4" t="s">
        <v>2156</v>
      </c>
      <c r="N3239" s="11" t="s">
        <v>14090</v>
      </c>
      <c r="R3239" t="s">
        <v>14091</v>
      </c>
    </row>
    <row r="3240" spans="1:18">
      <c r="A3240" t="s">
        <v>14092</v>
      </c>
      <c r="B3240" t="s">
        <v>10958</v>
      </c>
      <c r="C3240" t="s">
        <v>20</v>
      </c>
      <c r="D3240" s="25" t="s">
        <v>1440</v>
      </c>
      <c r="E3240" s="4">
        <v>5</v>
      </c>
      <c r="F3240" s="4">
        <v>2024</v>
      </c>
      <c r="G3240" t="s">
        <v>21</v>
      </c>
      <c r="H3240" s="4">
        <v>6.7</v>
      </c>
      <c r="I3240" t="s">
        <v>1214</v>
      </c>
      <c r="J3240" s="4" t="s">
        <v>388</v>
      </c>
      <c r="K3240" s="4" t="s">
        <v>542</v>
      </c>
      <c r="L3240" s="4">
        <v>0</v>
      </c>
      <c r="M3240" s="4" t="s">
        <v>14093</v>
      </c>
      <c r="N3240" s="11" t="s">
        <v>14094</v>
      </c>
      <c r="R3240" t="s">
        <v>14095</v>
      </c>
    </row>
    <row r="3241" spans="1:18">
      <c r="A3241" t="s">
        <v>14096</v>
      </c>
      <c r="B3241" t="s">
        <v>10958</v>
      </c>
      <c r="C3241" t="s">
        <v>20</v>
      </c>
      <c r="D3241" s="25" t="s">
        <v>1440</v>
      </c>
      <c r="E3241" s="4">
        <v>5</v>
      </c>
      <c r="F3241" s="4">
        <v>2024</v>
      </c>
      <c r="G3241" s="4" t="s">
        <v>25</v>
      </c>
      <c r="H3241" s="4">
        <v>6.7</v>
      </c>
      <c r="I3241" t="s">
        <v>1214</v>
      </c>
      <c r="J3241" s="4" t="s">
        <v>2929</v>
      </c>
      <c r="K3241" s="4" t="s">
        <v>1075</v>
      </c>
      <c r="L3241" s="4">
        <v>0</v>
      </c>
      <c r="M3241" s="4" t="s">
        <v>3148</v>
      </c>
      <c r="N3241" s="11" t="s">
        <v>14097</v>
      </c>
      <c r="R3241" t="s">
        <v>14098</v>
      </c>
    </row>
    <row r="3242" spans="1:18">
      <c r="A3242" t="s">
        <v>14096</v>
      </c>
      <c r="B3242" t="s">
        <v>10958</v>
      </c>
      <c r="C3242" s="4" t="s">
        <v>74</v>
      </c>
      <c r="D3242" s="25" t="s">
        <v>11031</v>
      </c>
      <c r="E3242" s="4">
        <v>4</v>
      </c>
      <c r="F3242" s="4">
        <v>2026</v>
      </c>
      <c r="G3242" s="4" t="s">
        <v>25</v>
      </c>
      <c r="H3242" s="4">
        <v>8.6999999999999993</v>
      </c>
      <c r="I3242" t="s">
        <v>1214</v>
      </c>
      <c r="J3242" s="4">
        <v>24</v>
      </c>
      <c r="K3242" s="4">
        <v>33.5</v>
      </c>
      <c r="L3242" s="4">
        <v>0</v>
      </c>
      <c r="M3242" s="4">
        <v>620</v>
      </c>
      <c r="N3242" s="11" t="s">
        <v>14097</v>
      </c>
      <c r="R3242" s="4" t="s">
        <v>14099</v>
      </c>
    </row>
    <row r="3243" spans="1:18">
      <c r="A3243" t="s">
        <v>14100</v>
      </c>
      <c r="B3243" t="s">
        <v>10958</v>
      </c>
      <c r="C3243" t="s">
        <v>20</v>
      </c>
      <c r="D3243" s="25" t="s">
        <v>2079</v>
      </c>
      <c r="E3243" s="4">
        <v>6</v>
      </c>
      <c r="F3243" s="4">
        <v>2018</v>
      </c>
      <c r="G3243" t="s">
        <v>21</v>
      </c>
      <c r="I3243" t="s">
        <v>11219</v>
      </c>
      <c r="J3243" s="4" t="s">
        <v>5051</v>
      </c>
      <c r="K3243" s="4" t="s">
        <v>818</v>
      </c>
      <c r="L3243" s="4">
        <v>0</v>
      </c>
      <c r="M3243" s="4" t="s">
        <v>14101</v>
      </c>
      <c r="N3243" s="31" t="s">
        <v>11835</v>
      </c>
      <c r="R3243" t="s">
        <v>14102</v>
      </c>
    </row>
    <row r="3244" spans="1:18">
      <c r="A3244" t="s">
        <v>14103</v>
      </c>
      <c r="B3244" t="s">
        <v>10958</v>
      </c>
      <c r="C3244" t="s">
        <v>20</v>
      </c>
      <c r="D3244" s="25" t="s">
        <v>1440</v>
      </c>
      <c r="E3244" s="4">
        <v>5</v>
      </c>
      <c r="F3244" s="4">
        <v>2024</v>
      </c>
      <c r="G3244" t="s">
        <v>21</v>
      </c>
      <c r="H3244" s="4" t="s">
        <v>1456</v>
      </c>
      <c r="I3244" t="s">
        <v>1214</v>
      </c>
      <c r="J3244" s="4" t="s">
        <v>568</v>
      </c>
      <c r="K3244" s="4" t="s">
        <v>88</v>
      </c>
      <c r="L3244" s="4">
        <v>0</v>
      </c>
      <c r="M3244" s="4" t="s">
        <v>4714</v>
      </c>
      <c r="N3244" s="11" t="s">
        <v>14104</v>
      </c>
      <c r="R3244" t="s">
        <v>14105</v>
      </c>
    </row>
    <row r="3245" spans="1:18">
      <c r="A3245" t="s">
        <v>14106</v>
      </c>
      <c r="B3245" t="s">
        <v>10958</v>
      </c>
      <c r="C3245" t="s">
        <v>20</v>
      </c>
      <c r="D3245" s="25" t="s">
        <v>12374</v>
      </c>
      <c r="E3245" s="4">
        <v>4</v>
      </c>
      <c r="F3245" s="4">
        <v>2024</v>
      </c>
      <c r="G3245" t="s">
        <v>25</v>
      </c>
      <c r="H3245" s="4">
        <v>6.7</v>
      </c>
      <c r="I3245" t="s">
        <v>1214</v>
      </c>
      <c r="J3245" s="4" t="s">
        <v>388</v>
      </c>
      <c r="K3245" s="4" t="s">
        <v>723</v>
      </c>
      <c r="L3245" s="4">
        <v>0</v>
      </c>
      <c r="M3245" s="4" t="s">
        <v>1857</v>
      </c>
      <c r="N3245" s="11" t="s">
        <v>14107</v>
      </c>
      <c r="R3245" t="s">
        <v>14108</v>
      </c>
    </row>
    <row r="3246" spans="1:18">
      <c r="A3246" t="s">
        <v>14109</v>
      </c>
      <c r="B3246" t="s">
        <v>10958</v>
      </c>
      <c r="C3246" s="4" t="s">
        <v>74</v>
      </c>
      <c r="D3246" s="25" t="s">
        <v>11031</v>
      </c>
      <c r="E3246" s="4">
        <v>4</v>
      </c>
      <c r="F3246" s="4">
        <v>2026</v>
      </c>
      <c r="G3246" s="4" t="s">
        <v>25</v>
      </c>
      <c r="H3246" s="4">
        <v>8.6999999999999993</v>
      </c>
      <c r="I3246" t="s">
        <v>1214</v>
      </c>
      <c r="J3246" s="4">
        <v>25</v>
      </c>
      <c r="K3246" s="4">
        <v>33.5</v>
      </c>
      <c r="L3246" s="4">
        <v>0</v>
      </c>
      <c r="M3246" s="4">
        <v>650</v>
      </c>
      <c r="N3246" s="11" t="s">
        <v>14107</v>
      </c>
      <c r="R3246" s="4" t="s">
        <v>2449</v>
      </c>
    </row>
    <row r="3247" spans="1:18">
      <c r="A3247" t="s">
        <v>14110</v>
      </c>
      <c r="B3247" t="s">
        <v>10958</v>
      </c>
      <c r="C3247" t="s">
        <v>20</v>
      </c>
      <c r="D3247" s="25" t="s">
        <v>1440</v>
      </c>
      <c r="E3247" s="4">
        <v>5</v>
      </c>
      <c r="F3247" s="4">
        <v>2024</v>
      </c>
      <c r="G3247" t="s">
        <v>21</v>
      </c>
      <c r="I3247"/>
      <c r="J3247" s="4" t="s">
        <v>2176</v>
      </c>
      <c r="K3247" s="4" t="s">
        <v>591</v>
      </c>
      <c r="L3247" s="4">
        <v>0</v>
      </c>
      <c r="M3247" s="4" t="s">
        <v>1433</v>
      </c>
      <c r="N3247" s="11" t="s">
        <v>14111</v>
      </c>
      <c r="R3247" t="s">
        <v>14112</v>
      </c>
    </row>
    <row r="3248" spans="1:18">
      <c r="A3248" t="s">
        <v>14113</v>
      </c>
      <c r="B3248" t="s">
        <v>10958</v>
      </c>
      <c r="C3248" t="s">
        <v>20</v>
      </c>
      <c r="D3248" s="25" t="s">
        <v>12374</v>
      </c>
      <c r="E3248" s="4">
        <v>4</v>
      </c>
      <c r="F3248" s="4">
        <v>2024</v>
      </c>
      <c r="G3248" t="s">
        <v>25</v>
      </c>
      <c r="H3248" s="4">
        <v>6.7</v>
      </c>
      <c r="I3248" t="s">
        <v>1214</v>
      </c>
      <c r="J3248" s="4" t="s">
        <v>550</v>
      </c>
      <c r="K3248" s="4" t="s">
        <v>2341</v>
      </c>
      <c r="L3248" s="4">
        <v>0</v>
      </c>
      <c r="M3248" s="4" t="s">
        <v>1876</v>
      </c>
      <c r="N3248" s="11" t="s">
        <v>14114</v>
      </c>
      <c r="Q3248" t="s">
        <v>14115</v>
      </c>
      <c r="R3248" t="s">
        <v>14116</v>
      </c>
    </row>
    <row r="3249" spans="1:18">
      <c r="A3249" t="s">
        <v>14113</v>
      </c>
      <c r="B3249" t="s">
        <v>10958</v>
      </c>
      <c r="C3249" s="4" t="s">
        <v>74</v>
      </c>
      <c r="D3249" s="25" t="s">
        <v>11031</v>
      </c>
      <c r="E3249" s="4">
        <v>4</v>
      </c>
      <c r="F3249" s="4">
        <v>2026</v>
      </c>
      <c r="G3249" s="4" t="s">
        <v>25</v>
      </c>
      <c r="H3249" s="4">
        <v>8.6999999999999993</v>
      </c>
      <c r="I3249" t="s">
        <v>1214</v>
      </c>
      <c r="J3249" s="4">
        <v>23.5</v>
      </c>
      <c r="K3249" s="4">
        <v>31.5</v>
      </c>
      <c r="L3249" s="4">
        <v>0</v>
      </c>
      <c r="M3249" s="4">
        <v>542</v>
      </c>
      <c r="N3249" s="11" t="s">
        <v>14114</v>
      </c>
      <c r="R3249" s="4" t="s">
        <v>2449</v>
      </c>
    </row>
    <row r="3250" spans="1:18">
      <c r="A3250" t="s">
        <v>10524</v>
      </c>
      <c r="B3250" t="s">
        <v>10958</v>
      </c>
      <c r="C3250" t="s">
        <v>20</v>
      </c>
      <c r="D3250" s="25" t="s">
        <v>12374</v>
      </c>
      <c r="E3250" s="4">
        <v>4</v>
      </c>
      <c r="F3250" s="4">
        <v>2024</v>
      </c>
      <c r="G3250" t="s">
        <v>25</v>
      </c>
      <c r="I3250"/>
      <c r="J3250" s="4" t="s">
        <v>6479</v>
      </c>
      <c r="K3250" s="4" t="s">
        <v>1106</v>
      </c>
      <c r="L3250" s="4">
        <v>0</v>
      </c>
      <c r="M3250" s="4" t="s">
        <v>2939</v>
      </c>
      <c r="N3250" s="11" t="s">
        <v>14117</v>
      </c>
      <c r="Q3250" t="s">
        <v>14118</v>
      </c>
      <c r="R3250" t="s">
        <v>14119</v>
      </c>
    </row>
    <row r="3251" spans="1:18">
      <c r="A3251" t="s">
        <v>10524</v>
      </c>
      <c r="B3251" t="s">
        <v>10958</v>
      </c>
      <c r="C3251" s="4" t="s">
        <v>74</v>
      </c>
      <c r="D3251" s="25" t="s">
        <v>11031</v>
      </c>
      <c r="E3251" s="4">
        <v>4</v>
      </c>
      <c r="F3251" s="4">
        <v>2026</v>
      </c>
      <c r="G3251" s="4" t="s">
        <v>25</v>
      </c>
      <c r="I3251" t="s">
        <v>11219</v>
      </c>
      <c r="J3251" s="4">
        <v>29.2</v>
      </c>
      <c r="K3251" s="4">
        <v>36.5</v>
      </c>
      <c r="L3251" s="4">
        <v>0</v>
      </c>
      <c r="M3251" s="4">
        <v>940</v>
      </c>
      <c r="N3251" s="11" t="s">
        <v>14117</v>
      </c>
      <c r="R3251" s="4" t="s">
        <v>2449</v>
      </c>
    </row>
    <row r="3252" spans="1:18">
      <c r="A3252" t="s">
        <v>14120</v>
      </c>
      <c r="B3252" t="s">
        <v>10958</v>
      </c>
      <c r="C3252" t="s">
        <v>20</v>
      </c>
      <c r="D3252" s="25" t="s">
        <v>11291</v>
      </c>
      <c r="E3252" s="4">
        <v>3</v>
      </c>
      <c r="F3252" s="4">
        <v>1982</v>
      </c>
      <c r="G3252" t="s">
        <v>25</v>
      </c>
      <c r="I3252" t="s">
        <v>11219</v>
      </c>
      <c r="J3252" s="4" t="s">
        <v>4660</v>
      </c>
      <c r="K3252" s="4" t="s">
        <v>2299</v>
      </c>
      <c r="L3252" s="4">
        <v>0</v>
      </c>
      <c r="M3252" s="4" t="s">
        <v>6046</v>
      </c>
      <c r="R3252" t="s">
        <v>14121</v>
      </c>
    </row>
    <row r="3253" spans="1:18">
      <c r="A3253" t="s">
        <v>14122</v>
      </c>
      <c r="B3253" t="s">
        <v>10958</v>
      </c>
      <c r="C3253" t="s">
        <v>20</v>
      </c>
      <c r="D3253" s="25" t="s">
        <v>1440</v>
      </c>
      <c r="E3253" s="4">
        <v>5</v>
      </c>
      <c r="F3253" s="4">
        <v>2024</v>
      </c>
      <c r="G3253" t="s">
        <v>21</v>
      </c>
      <c r="I3253"/>
      <c r="J3253" s="4" t="s">
        <v>529</v>
      </c>
      <c r="K3253" s="4" t="s">
        <v>614</v>
      </c>
      <c r="L3253" s="4">
        <v>0</v>
      </c>
      <c r="M3253" s="4" t="s">
        <v>1433</v>
      </c>
      <c r="N3253" s="11" t="s">
        <v>14123</v>
      </c>
      <c r="Q3253" t="s">
        <v>14124</v>
      </c>
      <c r="R3253" t="s">
        <v>14125</v>
      </c>
    </row>
    <row r="3254" spans="1:18">
      <c r="A3254" s="9"/>
      <c r="B3254" t="s">
        <v>10958</v>
      </c>
      <c r="C3254" s="4" t="s">
        <v>20</v>
      </c>
      <c r="D3254" s="25" t="s">
        <v>11031</v>
      </c>
      <c r="E3254" s="4">
        <v>4</v>
      </c>
      <c r="F3254" s="4">
        <v>2026</v>
      </c>
      <c r="G3254" s="4" t="s">
        <v>25</v>
      </c>
      <c r="I3254" t="s">
        <v>11219</v>
      </c>
      <c r="J3254" s="4">
        <v>24</v>
      </c>
      <c r="K3254" s="4">
        <v>33.200000000000003</v>
      </c>
      <c r="L3254" s="4">
        <v>0</v>
      </c>
      <c r="M3254" s="4">
        <v>590</v>
      </c>
      <c r="N3254" s="11" t="s">
        <v>14126</v>
      </c>
      <c r="R3254" s="4" t="s">
        <v>14127</v>
      </c>
    </row>
    <row r="3255" spans="1:18">
      <c r="A3255" s="9"/>
      <c r="B3255" t="s">
        <v>10958</v>
      </c>
      <c r="C3255" s="4" t="s">
        <v>74</v>
      </c>
      <c r="D3255" s="25" t="s">
        <v>11031</v>
      </c>
      <c r="E3255" s="4">
        <v>4</v>
      </c>
      <c r="F3255" s="4">
        <v>2026</v>
      </c>
      <c r="G3255" s="4" t="s">
        <v>10586</v>
      </c>
      <c r="H3255" s="4">
        <v>2.6</v>
      </c>
      <c r="I3255" t="s">
        <v>1214</v>
      </c>
      <c r="J3255" s="4">
        <v>15.6</v>
      </c>
      <c r="K3255" s="4">
        <v>11.5</v>
      </c>
      <c r="L3255" s="4">
        <v>4</v>
      </c>
      <c r="M3255" s="4">
        <v>160</v>
      </c>
      <c r="N3255" s="11" t="s">
        <v>14128</v>
      </c>
      <c r="R3255" s="4" t="s">
        <v>14129</v>
      </c>
    </row>
    <row r="3256" spans="1:18">
      <c r="A3256" s="9"/>
      <c r="B3256" t="s">
        <v>10958</v>
      </c>
      <c r="C3256" s="4" t="s">
        <v>20</v>
      </c>
      <c r="D3256" s="25" t="s">
        <v>11031</v>
      </c>
      <c r="E3256" s="4">
        <v>4</v>
      </c>
      <c r="F3256" s="4">
        <v>2026</v>
      </c>
      <c r="G3256" s="4" t="s">
        <v>25</v>
      </c>
      <c r="I3256" t="s">
        <v>11219</v>
      </c>
      <c r="J3256" s="4">
        <v>22.3</v>
      </c>
      <c r="K3256" s="4">
        <v>31.7</v>
      </c>
      <c r="L3256" s="4">
        <v>0</v>
      </c>
      <c r="M3256" s="4">
        <v>510</v>
      </c>
      <c r="N3256" s="11" t="s">
        <v>14130</v>
      </c>
      <c r="R3256" s="4" t="s">
        <v>14131</v>
      </c>
    </row>
    <row r="3257" spans="1:18">
      <c r="A3257" s="9"/>
      <c r="B3257" t="s">
        <v>10958</v>
      </c>
      <c r="C3257" s="4" t="s">
        <v>20</v>
      </c>
      <c r="D3257" s="25" t="s">
        <v>11031</v>
      </c>
      <c r="E3257" s="4">
        <v>4</v>
      </c>
      <c r="F3257" s="4">
        <v>2026</v>
      </c>
      <c r="G3257" s="4" t="s">
        <v>21</v>
      </c>
      <c r="I3257" t="s">
        <v>11219</v>
      </c>
      <c r="J3257" s="4">
        <v>25.7</v>
      </c>
      <c r="K3257" s="4">
        <v>34.700000000000003</v>
      </c>
      <c r="L3257" s="4">
        <v>0</v>
      </c>
      <c r="M3257" s="4">
        <v>720</v>
      </c>
      <c r="N3257" s="11" t="s">
        <v>14132</v>
      </c>
      <c r="R3257" s="4" t="s">
        <v>14133</v>
      </c>
    </row>
    <row r="3258" spans="1:18">
      <c r="A3258" s="9"/>
      <c r="B3258" t="s">
        <v>10958</v>
      </c>
      <c r="C3258" s="4" t="s">
        <v>20</v>
      </c>
      <c r="D3258" s="25" t="s">
        <v>11031</v>
      </c>
      <c r="E3258" s="4">
        <v>4</v>
      </c>
      <c r="F3258" s="4">
        <v>2026</v>
      </c>
      <c r="G3258" s="4" t="s">
        <v>21</v>
      </c>
      <c r="I3258" t="s">
        <v>11219</v>
      </c>
      <c r="J3258" s="4">
        <v>28.2</v>
      </c>
      <c r="K3258" s="4">
        <v>37.5</v>
      </c>
      <c r="L3258" s="4">
        <v>0</v>
      </c>
      <c r="M3258" s="4">
        <v>1084</v>
      </c>
      <c r="N3258" s="11" t="s">
        <v>14134</v>
      </c>
      <c r="R3258" s="4" t="s">
        <v>14135</v>
      </c>
    </row>
    <row r="3259" spans="1:18">
      <c r="A3259" s="9"/>
      <c r="B3259" t="s">
        <v>10958</v>
      </c>
      <c r="C3259" s="4" t="s">
        <v>20</v>
      </c>
      <c r="D3259" s="25" t="s">
        <v>11031</v>
      </c>
      <c r="E3259" s="4">
        <v>4</v>
      </c>
      <c r="F3259" s="4">
        <v>2026</v>
      </c>
      <c r="G3259" s="4" t="s">
        <v>10586</v>
      </c>
      <c r="H3259" s="4">
        <v>2.6</v>
      </c>
      <c r="I3259" t="s">
        <v>1214</v>
      </c>
      <c r="J3259" s="4">
        <v>14.7</v>
      </c>
      <c r="K3259" s="4">
        <v>19.600000000000001</v>
      </c>
      <c r="L3259" s="4">
        <v>0</v>
      </c>
      <c r="M3259" s="4">
        <v>135</v>
      </c>
      <c r="N3259" s="11" t="s">
        <v>14136</v>
      </c>
      <c r="R3259" s="4" t="s">
        <v>14137</v>
      </c>
    </row>
    <row r="3260" spans="1:18">
      <c r="A3260" s="9"/>
      <c r="B3260" t="s">
        <v>10958</v>
      </c>
      <c r="C3260" s="4" t="s">
        <v>20</v>
      </c>
      <c r="D3260" s="25" t="s">
        <v>11031</v>
      </c>
      <c r="E3260" s="4">
        <v>4</v>
      </c>
      <c r="F3260" s="4">
        <v>2026</v>
      </c>
      <c r="G3260" s="4" t="s">
        <v>10586</v>
      </c>
      <c r="H3260" s="4">
        <v>1.6</v>
      </c>
      <c r="I3260" t="s">
        <v>1214</v>
      </c>
      <c r="J3260" s="4">
        <v>11.9</v>
      </c>
      <c r="K3260" s="4">
        <v>16</v>
      </c>
      <c r="L3260" s="4">
        <v>0</v>
      </c>
      <c r="M3260" s="4">
        <v>68</v>
      </c>
      <c r="N3260" s="11" t="s">
        <v>14138</v>
      </c>
      <c r="R3260" s="4" t="s">
        <v>14139</v>
      </c>
    </row>
    <row r="3261" spans="1:18">
      <c r="A3261" s="9"/>
      <c r="B3261" t="s">
        <v>10958</v>
      </c>
      <c r="C3261" s="4" t="s">
        <v>20</v>
      </c>
      <c r="D3261" s="25" t="s">
        <v>11031</v>
      </c>
      <c r="E3261" s="4">
        <v>4</v>
      </c>
      <c r="F3261" s="4">
        <v>2026</v>
      </c>
      <c r="G3261" s="4" t="s">
        <v>25</v>
      </c>
      <c r="I3261" t="s">
        <v>11219</v>
      </c>
      <c r="J3261" s="4">
        <v>24.5</v>
      </c>
      <c r="K3261" s="4">
        <v>32.799999999999997</v>
      </c>
      <c r="L3261" s="4">
        <v>0</v>
      </c>
      <c r="M3261" s="4">
        <v>615</v>
      </c>
      <c r="N3261" s="11" t="s">
        <v>14140</v>
      </c>
      <c r="R3261" s="4" t="s">
        <v>14141</v>
      </c>
    </row>
    <row r="3262" spans="1:18">
      <c r="A3262" s="9"/>
      <c r="B3262" t="s">
        <v>10958</v>
      </c>
      <c r="C3262" s="4" t="s">
        <v>74</v>
      </c>
      <c r="D3262" s="25" t="s">
        <v>11031</v>
      </c>
      <c r="E3262" s="4">
        <v>4</v>
      </c>
      <c r="F3262" s="4">
        <v>2026</v>
      </c>
      <c r="G3262" s="4" t="s">
        <v>21</v>
      </c>
      <c r="I3262" t="s">
        <v>11219</v>
      </c>
      <c r="J3262" s="4">
        <v>26.8</v>
      </c>
      <c r="K3262" s="4">
        <v>34.6</v>
      </c>
      <c r="L3262" s="4">
        <v>0</v>
      </c>
      <c r="M3262" s="4">
        <v>545</v>
      </c>
      <c r="N3262" s="11" t="s">
        <v>14142</v>
      </c>
      <c r="R3262" s="4" t="s">
        <v>14143</v>
      </c>
    </row>
    <row r="3263" spans="1:18">
      <c r="A3263" s="9"/>
      <c r="B3263" t="s">
        <v>10958</v>
      </c>
      <c r="C3263" s="4" t="s">
        <v>20</v>
      </c>
      <c r="D3263" s="25" t="s">
        <v>11031</v>
      </c>
      <c r="E3263" s="4">
        <v>4</v>
      </c>
      <c r="F3263" s="4">
        <v>2026</v>
      </c>
      <c r="G3263" s="4" t="s">
        <v>10586</v>
      </c>
      <c r="H3263" s="4">
        <v>2.6</v>
      </c>
      <c r="I3263" t="s">
        <v>1214</v>
      </c>
      <c r="J3263" s="4">
        <v>14.2</v>
      </c>
      <c r="K3263" s="4">
        <v>20.6</v>
      </c>
      <c r="L3263" s="4">
        <v>0</v>
      </c>
      <c r="M3263" s="4">
        <v>135</v>
      </c>
      <c r="N3263" s="11" t="s">
        <v>14144</v>
      </c>
      <c r="R3263" s="4" t="s">
        <v>14145</v>
      </c>
    </row>
    <row r="3264" spans="1:18">
      <c r="A3264" s="9"/>
      <c r="B3264" t="s">
        <v>10958</v>
      </c>
      <c r="C3264" s="4" t="s">
        <v>20</v>
      </c>
      <c r="D3264" s="25" t="s">
        <v>11031</v>
      </c>
      <c r="E3264" s="4">
        <v>4</v>
      </c>
      <c r="F3264" s="4">
        <v>2026</v>
      </c>
      <c r="G3264" s="4" t="s">
        <v>21</v>
      </c>
      <c r="H3264" s="4">
        <v>5.6</v>
      </c>
      <c r="I3264" t="s">
        <v>1214</v>
      </c>
      <c r="J3264" s="4">
        <v>18.7</v>
      </c>
      <c r="K3264" s="4">
        <v>36.5</v>
      </c>
      <c r="L3264" s="4">
        <v>0</v>
      </c>
      <c r="M3264" s="4">
        <v>253</v>
      </c>
      <c r="N3264" s="11" t="s">
        <v>14146</v>
      </c>
      <c r="R3264" s="4" t="s">
        <v>14147</v>
      </c>
    </row>
    <row r="3265" spans="1:18">
      <c r="A3265" s="9"/>
      <c r="B3265" t="s">
        <v>10958</v>
      </c>
      <c r="C3265" s="4" t="s">
        <v>20</v>
      </c>
      <c r="D3265" s="25" t="s">
        <v>11031</v>
      </c>
      <c r="E3265" s="4">
        <v>4</v>
      </c>
      <c r="F3265" s="4">
        <v>2026</v>
      </c>
      <c r="G3265" s="4" t="s">
        <v>21</v>
      </c>
      <c r="H3265" s="4">
        <v>6.6</v>
      </c>
      <c r="I3265" t="s">
        <v>1214</v>
      </c>
      <c r="J3265" s="4">
        <v>21.1</v>
      </c>
      <c r="K3265" s="4">
        <v>29</v>
      </c>
      <c r="L3265" s="4">
        <v>0</v>
      </c>
      <c r="M3265" s="4">
        <v>452</v>
      </c>
      <c r="N3265" s="11" t="s">
        <v>14148</v>
      </c>
      <c r="R3265" s="4" t="s">
        <v>14149</v>
      </c>
    </row>
    <row r="3266" spans="1:18">
      <c r="A3266" s="9"/>
      <c r="B3266" t="s">
        <v>10958</v>
      </c>
      <c r="C3266" s="4" t="s">
        <v>20</v>
      </c>
      <c r="D3266" s="25" t="s">
        <v>11031</v>
      </c>
      <c r="E3266" s="4">
        <v>4</v>
      </c>
      <c r="F3266" s="4">
        <v>2026</v>
      </c>
      <c r="G3266" s="4" t="s">
        <v>25</v>
      </c>
      <c r="H3266" s="4">
        <v>7.6</v>
      </c>
      <c r="I3266" t="s">
        <v>1214</v>
      </c>
      <c r="J3266" s="4">
        <v>22</v>
      </c>
      <c r="K3266" s="4">
        <v>28.1</v>
      </c>
      <c r="L3266" s="4">
        <v>0</v>
      </c>
      <c r="M3266" s="4">
        <v>340</v>
      </c>
      <c r="N3266" s="11" t="s">
        <v>14150</v>
      </c>
      <c r="R3266" s="4" t="s">
        <v>14151</v>
      </c>
    </row>
    <row r="3267" spans="1:18">
      <c r="A3267" s="9"/>
      <c r="B3267" t="s">
        <v>10958</v>
      </c>
      <c r="C3267" s="4" t="s">
        <v>20</v>
      </c>
      <c r="D3267" s="25" t="s">
        <v>11031</v>
      </c>
      <c r="E3267" s="4">
        <v>4</v>
      </c>
      <c r="F3267" s="4">
        <v>2026</v>
      </c>
      <c r="G3267" s="4" t="s">
        <v>10586</v>
      </c>
      <c r="H3267" s="4">
        <v>2.6</v>
      </c>
      <c r="I3267" t="s">
        <v>1214</v>
      </c>
      <c r="J3267" s="4">
        <v>14.9</v>
      </c>
      <c r="K3267" s="4">
        <v>20.6</v>
      </c>
      <c r="L3267" s="4">
        <v>0</v>
      </c>
      <c r="M3267" s="4">
        <v>135</v>
      </c>
      <c r="N3267" s="11" t="s">
        <v>14152</v>
      </c>
      <c r="R3267" s="4" t="s">
        <v>14153</v>
      </c>
    </row>
    <row r="3268" spans="1:18">
      <c r="A3268" s="9"/>
      <c r="B3268" t="s">
        <v>10958</v>
      </c>
      <c r="C3268" s="4" t="s">
        <v>20</v>
      </c>
      <c r="D3268" s="25" t="s">
        <v>11031</v>
      </c>
      <c r="E3268" s="4">
        <v>4</v>
      </c>
      <c r="F3268" s="4">
        <v>2026</v>
      </c>
      <c r="G3268" s="4" t="s">
        <v>10586</v>
      </c>
      <c r="H3268" s="4">
        <v>1.6</v>
      </c>
      <c r="I3268" t="s">
        <v>1214</v>
      </c>
      <c r="J3268" s="4">
        <v>11.8</v>
      </c>
      <c r="K3268" s="4">
        <v>17.600000000000001</v>
      </c>
      <c r="L3268" s="4">
        <v>0</v>
      </c>
      <c r="M3268" s="4">
        <v>70</v>
      </c>
      <c r="N3268" s="11" t="s">
        <v>14154</v>
      </c>
      <c r="R3268" s="4" t="s">
        <v>14155</v>
      </c>
    </row>
    <row r="3269" spans="1:18">
      <c r="A3269" s="9"/>
      <c r="B3269" t="s">
        <v>10958</v>
      </c>
      <c r="C3269" s="4" t="s">
        <v>20</v>
      </c>
      <c r="D3269" s="25" t="s">
        <v>11031</v>
      </c>
      <c r="E3269" s="4">
        <v>4</v>
      </c>
      <c r="F3269" s="4">
        <v>2026</v>
      </c>
      <c r="G3269" s="4" t="s">
        <v>10586</v>
      </c>
      <c r="H3269" s="4">
        <v>1.6</v>
      </c>
      <c r="I3269" t="s">
        <v>1214</v>
      </c>
      <c r="J3269" s="4">
        <v>13</v>
      </c>
      <c r="K3269" s="4">
        <v>18.2</v>
      </c>
      <c r="L3269" s="4">
        <v>0</v>
      </c>
      <c r="M3269" s="4">
        <v>92</v>
      </c>
      <c r="N3269" s="11" t="s">
        <v>14156</v>
      </c>
      <c r="R3269" s="4" t="s">
        <v>14157</v>
      </c>
    </row>
    <row r="3270" spans="1:18">
      <c r="A3270" s="9"/>
      <c r="B3270" t="s">
        <v>10958</v>
      </c>
      <c r="C3270" s="4" t="s">
        <v>20</v>
      </c>
      <c r="D3270" s="25" t="s">
        <v>11031</v>
      </c>
      <c r="E3270" s="4">
        <v>4</v>
      </c>
      <c r="F3270" s="4">
        <v>2026</v>
      </c>
      <c r="G3270" s="4" t="s">
        <v>21</v>
      </c>
      <c r="I3270" t="s">
        <v>11219</v>
      </c>
      <c r="J3270" s="4">
        <v>24</v>
      </c>
      <c r="K3270" s="4">
        <v>27.7</v>
      </c>
      <c r="L3270" s="4">
        <v>0</v>
      </c>
      <c r="M3270" s="4">
        <v>490</v>
      </c>
      <c r="N3270" s="11" t="s">
        <v>14158</v>
      </c>
      <c r="R3270" s="4" t="s">
        <v>14159</v>
      </c>
    </row>
    <row r="3271" spans="1:18">
      <c r="A3271" s="9"/>
      <c r="B3271" t="s">
        <v>10958</v>
      </c>
      <c r="C3271" s="4" t="s">
        <v>20</v>
      </c>
      <c r="D3271" s="25" t="s">
        <v>11031</v>
      </c>
      <c r="E3271" s="4">
        <v>4</v>
      </c>
      <c r="F3271" s="4">
        <v>2026</v>
      </c>
      <c r="G3271" s="4" t="s">
        <v>25</v>
      </c>
      <c r="I3271" t="s">
        <v>11219</v>
      </c>
      <c r="J3271" s="4">
        <v>22.5</v>
      </c>
      <c r="K3271" s="4">
        <v>32</v>
      </c>
      <c r="L3271" s="4">
        <v>0</v>
      </c>
      <c r="M3271" s="4">
        <v>464</v>
      </c>
      <c r="N3271" s="11">
        <v>8282161</v>
      </c>
      <c r="R3271" s="4" t="s">
        <v>14160</v>
      </c>
    </row>
    <row r="3272" spans="1:18">
      <c r="A3272" s="9"/>
      <c r="B3272" t="s">
        <v>10958</v>
      </c>
      <c r="C3272" s="4" t="s">
        <v>20</v>
      </c>
      <c r="D3272" s="25" t="s">
        <v>11031</v>
      </c>
      <c r="E3272" s="4">
        <v>4</v>
      </c>
      <c r="F3272" s="4">
        <v>2026</v>
      </c>
      <c r="G3272" s="4" t="s">
        <v>21</v>
      </c>
      <c r="I3272" t="s">
        <v>11219</v>
      </c>
      <c r="J3272" s="4">
        <v>22.5</v>
      </c>
      <c r="K3272" s="4">
        <v>29.6</v>
      </c>
      <c r="L3272" s="4">
        <v>0</v>
      </c>
      <c r="M3272" s="4">
        <v>500</v>
      </c>
      <c r="N3272" s="11" t="s">
        <v>14161</v>
      </c>
      <c r="R3272" s="4" t="s">
        <v>14162</v>
      </c>
    </row>
    <row r="3273" spans="1:18">
      <c r="A3273" s="9"/>
      <c r="B3273" t="s">
        <v>10958</v>
      </c>
      <c r="C3273" s="4" t="s">
        <v>20</v>
      </c>
      <c r="D3273" s="25" t="s">
        <v>11031</v>
      </c>
      <c r="E3273" s="4">
        <v>4</v>
      </c>
      <c r="F3273" s="4">
        <v>2026</v>
      </c>
      <c r="G3273" s="4" t="s">
        <v>10586</v>
      </c>
      <c r="H3273" s="4">
        <v>3.6</v>
      </c>
      <c r="I3273" t="s">
        <v>1214</v>
      </c>
      <c r="J3273" s="4">
        <v>15.3</v>
      </c>
      <c r="K3273" s="4">
        <v>21</v>
      </c>
      <c r="L3273" s="4">
        <v>0</v>
      </c>
      <c r="M3273" s="4">
        <v>130</v>
      </c>
      <c r="N3273" s="11" t="s">
        <v>14163</v>
      </c>
      <c r="R3273" s="4" t="s">
        <v>14164</v>
      </c>
    </row>
    <row r="3274" spans="1:18">
      <c r="A3274" s="9"/>
      <c r="B3274" t="s">
        <v>10958</v>
      </c>
      <c r="C3274" s="4" t="s">
        <v>20</v>
      </c>
      <c r="D3274" s="25" t="s">
        <v>11031</v>
      </c>
      <c r="E3274" s="4">
        <v>4</v>
      </c>
      <c r="F3274" s="4">
        <v>2026</v>
      </c>
      <c r="G3274" s="4" t="s">
        <v>10586</v>
      </c>
      <c r="H3274" s="4">
        <v>0.6</v>
      </c>
      <c r="I3274" t="s">
        <v>1214</v>
      </c>
      <c r="J3274" s="4">
        <v>9.9</v>
      </c>
      <c r="K3274" s="4">
        <v>14.8</v>
      </c>
      <c r="L3274" s="4">
        <v>0</v>
      </c>
      <c r="N3274" s="11">
        <v>8282340</v>
      </c>
      <c r="R3274" s="4" t="s">
        <v>14165</v>
      </c>
    </row>
    <row r="3275" spans="1:18">
      <c r="A3275" s="9"/>
      <c r="B3275" t="s">
        <v>10958</v>
      </c>
      <c r="C3275" s="4" t="s">
        <v>20</v>
      </c>
      <c r="D3275" s="25" t="s">
        <v>11031</v>
      </c>
      <c r="E3275" s="4">
        <v>4</v>
      </c>
      <c r="F3275" s="4">
        <v>2026</v>
      </c>
      <c r="G3275" s="4" t="s">
        <v>21</v>
      </c>
      <c r="H3275" s="4">
        <v>7.6</v>
      </c>
      <c r="I3275" t="s">
        <v>1214</v>
      </c>
      <c r="J3275" s="4">
        <v>21.5</v>
      </c>
      <c r="K3275" s="4">
        <v>28.3</v>
      </c>
      <c r="L3275" s="4">
        <v>0</v>
      </c>
      <c r="M3275" s="4">
        <v>445</v>
      </c>
      <c r="N3275" s="11" t="s">
        <v>14166</v>
      </c>
      <c r="R3275" s="4" t="s">
        <v>14167</v>
      </c>
    </row>
    <row r="3276" spans="1:18">
      <c r="A3276" s="9"/>
      <c r="B3276" t="s">
        <v>10958</v>
      </c>
      <c r="C3276" s="4" t="s">
        <v>20</v>
      </c>
      <c r="D3276" s="25" t="s">
        <v>11031</v>
      </c>
      <c r="E3276" s="4">
        <v>4</v>
      </c>
      <c r="F3276" s="4">
        <v>2026</v>
      </c>
      <c r="G3276" s="4" t="s">
        <v>21</v>
      </c>
      <c r="H3276" s="4">
        <v>7.6</v>
      </c>
      <c r="I3276" t="s">
        <v>1214</v>
      </c>
      <c r="J3276" s="4">
        <v>22.3</v>
      </c>
      <c r="K3276" s="4">
        <v>12.1</v>
      </c>
      <c r="L3276" s="4">
        <v>5.5</v>
      </c>
      <c r="M3276" s="4">
        <v>480</v>
      </c>
      <c r="N3276" s="11" t="s">
        <v>14168</v>
      </c>
      <c r="R3276" s="4" t="s">
        <v>14169</v>
      </c>
    </row>
    <row r="3277" spans="1:18">
      <c r="A3277" s="9"/>
      <c r="B3277" t="s">
        <v>10958</v>
      </c>
      <c r="C3277" s="4" t="s">
        <v>20</v>
      </c>
      <c r="D3277" s="25" t="s">
        <v>11031</v>
      </c>
      <c r="E3277" s="4">
        <v>4</v>
      </c>
      <c r="F3277" s="4">
        <v>2026</v>
      </c>
      <c r="G3277" s="4" t="s">
        <v>10586</v>
      </c>
      <c r="H3277" s="4">
        <v>2.6</v>
      </c>
      <c r="I3277" t="s">
        <v>1214</v>
      </c>
      <c r="J3277" s="4">
        <v>15</v>
      </c>
      <c r="K3277" s="4">
        <v>21.5</v>
      </c>
      <c r="L3277" s="4">
        <v>0</v>
      </c>
      <c r="M3277" s="4">
        <v>135</v>
      </c>
      <c r="N3277" s="11" t="s">
        <v>14170</v>
      </c>
      <c r="R3277" s="4" t="s">
        <v>14171</v>
      </c>
    </row>
    <row r="3278" spans="1:18">
      <c r="A3278" s="9"/>
      <c r="B3278" t="s">
        <v>10958</v>
      </c>
      <c r="C3278" s="4" t="s">
        <v>20</v>
      </c>
      <c r="D3278" s="25" t="s">
        <v>11031</v>
      </c>
      <c r="E3278" s="4">
        <v>4</v>
      </c>
      <c r="F3278" s="4">
        <v>2026</v>
      </c>
      <c r="G3278" s="4" t="s">
        <v>10586</v>
      </c>
      <c r="H3278" s="4">
        <v>2.6</v>
      </c>
      <c r="I3278" t="s">
        <v>1214</v>
      </c>
      <c r="J3278" s="4">
        <v>14.8</v>
      </c>
      <c r="K3278" s="4">
        <v>20.2</v>
      </c>
      <c r="L3278" s="4">
        <v>0</v>
      </c>
      <c r="M3278" s="4">
        <v>135</v>
      </c>
      <c r="N3278" s="11" t="s">
        <v>14172</v>
      </c>
      <c r="R3278" s="4" t="s">
        <v>14173</v>
      </c>
    </row>
    <row r="3279" spans="1:18">
      <c r="A3279" s="9"/>
      <c r="B3279" t="s">
        <v>10958</v>
      </c>
      <c r="C3279" s="4" t="s">
        <v>20</v>
      </c>
      <c r="D3279" s="25" t="s">
        <v>11031</v>
      </c>
      <c r="E3279" s="4">
        <v>4</v>
      </c>
      <c r="F3279" s="4">
        <v>2026</v>
      </c>
      <c r="G3279" s="4" t="s">
        <v>10586</v>
      </c>
      <c r="H3279" s="4">
        <v>5.6</v>
      </c>
      <c r="I3279" t="s">
        <v>1214</v>
      </c>
      <c r="J3279" s="4">
        <v>17.8</v>
      </c>
      <c r="K3279" s="4">
        <v>23.9</v>
      </c>
      <c r="L3279" s="4">
        <v>0</v>
      </c>
      <c r="M3279" s="4">
        <v>245</v>
      </c>
      <c r="N3279" s="11" t="s">
        <v>14174</v>
      </c>
      <c r="R3279" s="4" t="s">
        <v>14175</v>
      </c>
    </row>
    <row r="3280" spans="1:18">
      <c r="A3280" s="9"/>
      <c r="B3280" t="s">
        <v>10958</v>
      </c>
      <c r="C3280" s="4" t="s">
        <v>20</v>
      </c>
      <c r="D3280" s="25" t="s">
        <v>11031</v>
      </c>
      <c r="E3280" s="4">
        <v>4</v>
      </c>
      <c r="F3280" s="4">
        <v>2026</v>
      </c>
      <c r="G3280" s="4" t="s">
        <v>10586</v>
      </c>
      <c r="H3280" s="4">
        <v>2.6</v>
      </c>
      <c r="I3280" t="s">
        <v>1214</v>
      </c>
      <c r="J3280" s="4">
        <v>15.5</v>
      </c>
      <c r="K3280" s="4">
        <v>21.6</v>
      </c>
      <c r="L3280" s="4">
        <v>0</v>
      </c>
      <c r="M3280" s="4">
        <v>160</v>
      </c>
      <c r="N3280" s="11" t="s">
        <v>14176</v>
      </c>
      <c r="R3280" s="4" t="s">
        <v>14177</v>
      </c>
    </row>
    <row r="3281" spans="1:18">
      <c r="A3281" s="9"/>
      <c r="B3281" t="s">
        <v>10958</v>
      </c>
      <c r="C3281" s="4" t="s">
        <v>20</v>
      </c>
      <c r="D3281" s="25" t="s">
        <v>11031</v>
      </c>
      <c r="E3281" s="4">
        <v>4</v>
      </c>
      <c r="F3281" s="4">
        <v>2026</v>
      </c>
      <c r="G3281" s="4" t="s">
        <v>25</v>
      </c>
      <c r="I3281" t="s">
        <v>11219</v>
      </c>
      <c r="J3281" s="4">
        <v>37.4</v>
      </c>
      <c r="K3281" s="4">
        <v>44.6</v>
      </c>
      <c r="L3281" s="4">
        <v>0</v>
      </c>
      <c r="M3281" s="4">
        <v>2240</v>
      </c>
      <c r="N3281" s="11" t="s">
        <v>14178</v>
      </c>
      <c r="R3281" s="4" t="s">
        <v>14179</v>
      </c>
    </row>
    <row r="3282" spans="1:18">
      <c r="A3282" s="9"/>
      <c r="B3282" t="s">
        <v>10958</v>
      </c>
      <c r="C3282" s="4" t="s">
        <v>20</v>
      </c>
      <c r="D3282" s="25" t="s">
        <v>1780</v>
      </c>
      <c r="E3282" s="4">
        <v>4</v>
      </c>
      <c r="F3282" s="4">
        <v>2026</v>
      </c>
      <c r="G3282" s="4" t="s">
        <v>21</v>
      </c>
      <c r="I3282" t="s">
        <v>11219</v>
      </c>
      <c r="J3282" s="4">
        <v>22.9</v>
      </c>
      <c r="K3282" s="4">
        <v>30.5</v>
      </c>
      <c r="L3282" s="4">
        <v>0</v>
      </c>
      <c r="M3282" s="4">
        <f>600-115</f>
        <v>485</v>
      </c>
      <c r="N3282" s="11" t="s">
        <v>14180</v>
      </c>
      <c r="R3282" s="4" t="s">
        <v>14181</v>
      </c>
    </row>
    <row r="3283" spans="1:18">
      <c r="A3283" s="9"/>
      <c r="B3283" t="s">
        <v>10958</v>
      </c>
      <c r="C3283" s="4" t="s">
        <v>20</v>
      </c>
      <c r="D3283" s="25" t="s">
        <v>1780</v>
      </c>
      <c r="E3283" s="4">
        <v>4</v>
      </c>
      <c r="F3283" s="4">
        <v>2026</v>
      </c>
      <c r="G3283" s="4" t="s">
        <v>10586</v>
      </c>
      <c r="H3283" s="4">
        <v>1.6</v>
      </c>
      <c r="I3283" t="s">
        <v>1214</v>
      </c>
      <c r="J3283" s="4">
        <v>12.9</v>
      </c>
      <c r="K3283" s="4">
        <v>18.600000000000001</v>
      </c>
      <c r="L3283" s="4">
        <v>0</v>
      </c>
      <c r="M3283" s="4">
        <v>95</v>
      </c>
      <c r="N3283" s="11" t="s">
        <v>14182</v>
      </c>
      <c r="R3283" s="4" t="s">
        <v>14183</v>
      </c>
    </row>
    <row r="3284" spans="1:18">
      <c r="A3284" s="9"/>
      <c r="B3284" t="s">
        <v>10958</v>
      </c>
      <c r="C3284" s="4" t="s">
        <v>20</v>
      </c>
      <c r="D3284" s="25" t="s">
        <v>1780</v>
      </c>
      <c r="E3284" s="4">
        <v>4</v>
      </c>
      <c r="F3284" s="4">
        <v>2026</v>
      </c>
      <c r="G3284" s="4" t="s">
        <v>10586</v>
      </c>
      <c r="H3284" s="4">
        <v>2.6</v>
      </c>
      <c r="I3284" t="s">
        <v>1214</v>
      </c>
      <c r="J3284" s="4">
        <v>13.9</v>
      </c>
      <c r="K3284" s="4">
        <v>19.5</v>
      </c>
      <c r="L3284" s="4">
        <v>0</v>
      </c>
      <c r="M3284" s="4">
        <v>120</v>
      </c>
      <c r="N3284" s="11" t="s">
        <v>14184</v>
      </c>
      <c r="R3284" s="4" t="s">
        <v>14185</v>
      </c>
    </row>
    <row r="3285" spans="1:18">
      <c r="A3285" s="9"/>
      <c r="B3285" t="s">
        <v>10958</v>
      </c>
      <c r="C3285" s="4" t="s">
        <v>20</v>
      </c>
      <c r="D3285" s="25" t="s">
        <v>1780</v>
      </c>
      <c r="E3285" s="4">
        <v>4</v>
      </c>
      <c r="F3285" s="4">
        <v>2026</v>
      </c>
      <c r="G3285" s="4" t="s">
        <v>10586</v>
      </c>
      <c r="H3285" s="4">
        <v>5.6</v>
      </c>
      <c r="I3285" t="s">
        <v>1214</v>
      </c>
      <c r="J3285" s="4">
        <v>19</v>
      </c>
      <c r="K3285" s="4">
        <v>26.6</v>
      </c>
      <c r="L3285" s="4">
        <v>0</v>
      </c>
      <c r="M3285" s="4">
        <f>390-114</f>
        <v>276</v>
      </c>
      <c r="N3285" s="11" t="s">
        <v>14186</v>
      </c>
      <c r="R3285" s="4" t="s">
        <v>14187</v>
      </c>
    </row>
    <row r="3286" spans="1:18">
      <c r="A3286" s="9"/>
      <c r="B3286" t="s">
        <v>10958</v>
      </c>
      <c r="C3286" s="4" t="s">
        <v>20</v>
      </c>
      <c r="D3286" s="25" t="s">
        <v>1780</v>
      </c>
      <c r="E3286" s="4">
        <v>4</v>
      </c>
      <c r="F3286" s="4">
        <v>2026</v>
      </c>
      <c r="G3286" s="4" t="s">
        <v>21</v>
      </c>
      <c r="I3286" t="s">
        <v>11219</v>
      </c>
      <c r="J3286" s="4">
        <v>27</v>
      </c>
      <c r="K3286" s="4">
        <v>34</v>
      </c>
      <c r="L3286" s="4">
        <v>0</v>
      </c>
      <c r="M3286" s="4">
        <f>800-110</f>
        <v>690</v>
      </c>
      <c r="N3286" s="11" t="s">
        <v>14188</v>
      </c>
      <c r="R3286" s="4" t="s">
        <v>14189</v>
      </c>
    </row>
    <row r="3287" spans="1:18">
      <c r="A3287" s="9"/>
      <c r="B3287" t="s">
        <v>10958</v>
      </c>
      <c r="C3287" s="4" t="s">
        <v>20</v>
      </c>
      <c r="D3287" s="25" t="s">
        <v>1780</v>
      </c>
      <c r="E3287" s="4">
        <v>4</v>
      </c>
      <c r="F3287" s="4">
        <v>2026</v>
      </c>
      <c r="G3287" s="4" t="s">
        <v>21</v>
      </c>
      <c r="I3287" t="s">
        <v>11219</v>
      </c>
      <c r="J3287" s="4">
        <v>22</v>
      </c>
      <c r="K3287" s="4">
        <v>30</v>
      </c>
      <c r="L3287" s="4">
        <v>0</v>
      </c>
      <c r="M3287" s="4">
        <f>530-110</f>
        <v>420</v>
      </c>
      <c r="N3287" s="11" t="s">
        <v>14190</v>
      </c>
      <c r="R3287" s="4" t="s">
        <v>14191</v>
      </c>
    </row>
    <row r="3288" spans="1:18">
      <c r="A3288" s="9"/>
      <c r="B3288" t="s">
        <v>10958</v>
      </c>
      <c r="C3288" s="4" t="s">
        <v>20</v>
      </c>
      <c r="D3288" s="25" t="s">
        <v>1780</v>
      </c>
      <c r="E3288" s="4">
        <v>4</v>
      </c>
      <c r="F3288" s="4">
        <v>2026</v>
      </c>
      <c r="G3288" s="4" t="s">
        <v>25</v>
      </c>
      <c r="I3288" t="s">
        <v>11219</v>
      </c>
      <c r="J3288" s="4">
        <v>25.5</v>
      </c>
      <c r="K3288" s="4">
        <v>34.200000000000003</v>
      </c>
      <c r="L3288" s="4">
        <v>0</v>
      </c>
      <c r="M3288" s="4">
        <f>810-138</f>
        <v>672</v>
      </c>
      <c r="N3288" s="11" t="s">
        <v>14192</v>
      </c>
      <c r="R3288" s="4" t="s">
        <v>14193</v>
      </c>
    </row>
    <row r="3289" spans="1:18">
      <c r="A3289" s="9"/>
      <c r="B3289" t="s">
        <v>10958</v>
      </c>
      <c r="C3289" s="4" t="s">
        <v>20</v>
      </c>
      <c r="D3289" s="25" t="s">
        <v>1780</v>
      </c>
      <c r="E3289" s="4">
        <v>4</v>
      </c>
      <c r="F3289" s="4">
        <v>2026</v>
      </c>
      <c r="G3289" s="4" t="s">
        <v>10586</v>
      </c>
      <c r="H3289" s="4">
        <v>3.6</v>
      </c>
      <c r="I3289" t="s">
        <v>1214</v>
      </c>
      <c r="J3289" s="4">
        <v>16.100000000000001</v>
      </c>
      <c r="K3289" s="4">
        <v>21.8</v>
      </c>
      <c r="L3289" s="4">
        <v>0</v>
      </c>
      <c r="M3289" s="4">
        <f>275-130</f>
        <v>145</v>
      </c>
      <c r="N3289" s="11" t="s">
        <v>14194</v>
      </c>
      <c r="R3289" s="4" t="s">
        <v>14195</v>
      </c>
    </row>
    <row r="3290" spans="1:18">
      <c r="A3290" s="9"/>
      <c r="B3290" t="s">
        <v>10958</v>
      </c>
      <c r="C3290" s="4" t="s">
        <v>20</v>
      </c>
      <c r="D3290" s="25" t="s">
        <v>1780</v>
      </c>
      <c r="E3290" s="4">
        <v>4</v>
      </c>
      <c r="F3290" s="4">
        <v>2026</v>
      </c>
      <c r="G3290" s="4" t="s">
        <v>21</v>
      </c>
      <c r="H3290" s="4">
        <v>5.6</v>
      </c>
      <c r="I3290" t="s">
        <v>1214</v>
      </c>
      <c r="J3290" s="4">
        <v>19.5</v>
      </c>
      <c r="K3290" s="4">
        <v>12.4</v>
      </c>
      <c r="L3290" s="4">
        <v>14.6</v>
      </c>
      <c r="M3290" s="4">
        <f>400-85</f>
        <v>315</v>
      </c>
      <c r="N3290" s="11" t="s">
        <v>14196</v>
      </c>
      <c r="R3290" s="4" t="s">
        <v>14197</v>
      </c>
    </row>
    <row r="3291" spans="1:18" ht="15" customHeight="1">
      <c r="I3291" t="str">
        <f t="shared" ref="I3291:I3299" si="0">IF(ISBLANK(H3291), "", "k")</f>
        <v/>
      </c>
    </row>
    <row r="3292" spans="1:18">
      <c r="I3292" t="str">
        <f t="shared" si="0"/>
        <v/>
      </c>
    </row>
    <row r="3293" spans="1:18">
      <c r="I3293" t="str">
        <f t="shared" si="0"/>
        <v/>
      </c>
    </row>
    <row r="3294" spans="1:18">
      <c r="I3294" t="str">
        <f t="shared" si="0"/>
        <v/>
      </c>
    </row>
    <row r="3295" spans="1:18" ht="15" customHeight="1">
      <c r="I3295" t="str">
        <f t="shared" si="0"/>
        <v/>
      </c>
    </row>
    <row r="3296" spans="1:18" ht="15" customHeight="1">
      <c r="I3296" t="str">
        <f t="shared" si="0"/>
        <v/>
      </c>
    </row>
    <row r="3297" spans="9:9" ht="15" customHeight="1">
      <c r="I3297" t="str">
        <f t="shared" si="0"/>
        <v/>
      </c>
    </row>
    <row r="3298" spans="9:9" ht="15" customHeight="1">
      <c r="I3298" t="str">
        <f t="shared" si="0"/>
        <v/>
      </c>
    </row>
    <row r="3299" spans="9:9" ht="15" customHeight="1">
      <c r="I3299" t="str">
        <f t="shared" si="0"/>
        <v/>
      </c>
    </row>
  </sheetData>
  <sortState xmlns:xlrd2="http://schemas.microsoft.com/office/spreadsheetml/2017/richdata2" ref="A2:AH3299">
    <sortCondition ref="A2:A3299"/>
    <sortCondition ref="D2:D3299"/>
  </sortState>
  <pageMargins left="0.7" right="0.7" top="0.75" bottom="0.75" header="0.3" footer="0.3"/>
  <pageSetup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FlatRock2019-2024</vt:lpstr>
      <vt:lpstr>LeafCay2019-2026</vt:lpstr>
      <vt:lpstr>AllenCay</vt:lpstr>
      <vt:lpstr>Ucay2019-2026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Emanuel</dc:creator>
  <cp:keywords/>
  <dc:description/>
  <cp:lastModifiedBy>Susannah French</cp:lastModifiedBy>
  <cp:revision/>
  <dcterms:created xsi:type="dcterms:W3CDTF">2026-02-11T16:20:21Z</dcterms:created>
  <dcterms:modified xsi:type="dcterms:W3CDTF">2026-10-14T14:51:09Z</dcterms:modified>
  <cp:category/>
  <cp:contentStatus/>
</cp:coreProperties>
</file>